
<file path=[Content_Types].xml><?xml version="1.0" encoding="utf-8"?>
<Types xmlns="http://schemas.openxmlformats.org/package/2006/content-type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28"/>
  <workbookPr updateLinks="never" codeName="ThisWorkbook" autoCompressPictures="0"/>
  <mc:AlternateContent xmlns:mc="http://schemas.openxmlformats.org/markup-compatibility/2006">
    <mc:Choice Requires="x15">
      <x15ac:absPath xmlns:x15ac="http://schemas.microsoft.com/office/spreadsheetml/2010/11/ac" url="/Users/apple/Desktop/result workbooks 2024-25/"/>
    </mc:Choice>
  </mc:AlternateContent>
  <xr:revisionPtr revIDLastSave="0" documentId="13_ncr:1_{B35E2757-399A-F64A-8E21-EAC9F40028CC}" xr6:coauthVersionLast="47" xr6:coauthVersionMax="47" xr10:uidLastSave="{00000000-0000-0000-0000-000000000000}"/>
  <workbookProtection workbookPassword="B68B" lockStructure="1"/>
  <bookViews>
    <workbookView xWindow="2060" yWindow="500" windowWidth="26680" windowHeight="12800" activeTab="6" xr2:uid="{91A10096-4B40-8640-872F-F213553643F7}"/>
  </bookViews>
  <sheets>
    <sheet name="from the developer's desk" sheetId="4" r:id="rId1"/>
    <sheet name="details" sheetId="3" r:id="rId2"/>
    <sheet name="DOB" sheetId="23" state="hidden" r:id="rId3"/>
    <sheet name="statement of marks" sheetId="1" r:id="rId4"/>
    <sheet name="full report" sheetId="35" r:id="rId5"/>
    <sheet name="result aggregate" sheetId="11" r:id="rId6"/>
    <sheet name="sessional makrs" sheetId="36" r:id="rId7"/>
  </sheets>
  <definedNames>
    <definedName name="_A100000" localSheetId="5">details!#REF!</definedName>
    <definedName name="_A100000">details!#REF!</definedName>
    <definedName name="_A200000" localSheetId="5">details!#REF!</definedName>
    <definedName name="_A200000">details!#REF!</definedName>
    <definedName name="_A200400" localSheetId="5">details!#REF!</definedName>
    <definedName name="_A200400">details!#REF!</definedName>
    <definedName name="_A200550" localSheetId="5">details!#REF!</definedName>
    <definedName name="_A200550">details!#REF!</definedName>
    <definedName name="_A210000" localSheetId="5">details!#REF!</definedName>
    <definedName name="_A210000">details!#REF!</definedName>
    <definedName name="_A280000" localSheetId="5">details!#REF!</definedName>
    <definedName name="_A280000">details!#REF!</definedName>
    <definedName name="_A300000" localSheetId="5">details!#REF!</definedName>
    <definedName name="_A300000">details!#REF!</definedName>
    <definedName name="_xlnm._FilterDatabase" localSheetId="1" hidden="1">details!$D$7:$D$106</definedName>
    <definedName name="_xlnm._FilterDatabase" localSheetId="4" hidden="1">'full report'!$B$1:$B$3200</definedName>
    <definedName name="_xlnm._FilterDatabase" localSheetId="5" hidden="1">'result aggregate'!$B$7:$B$110</definedName>
    <definedName name="_xlnm._FilterDatabase" localSheetId="3" hidden="1">'statement of marks'!$B$7:$B$112</definedName>
    <definedName name="CR" localSheetId="5">'statement of marks'!#REF!</definedName>
    <definedName name="CR">'statement of marks'!#REF!</definedName>
    <definedName name="IV" localSheetId="5">'result aggregate'!#REF!</definedName>
    <definedName name="IV">#REF!</definedName>
    <definedName name="_xlnm.Print_Titles" localSheetId="1">details!$1:$3</definedName>
    <definedName name="_xlnm.Print_Titles" localSheetId="5">'result aggregate'!$2:$3</definedName>
    <definedName name="_xlnm.Print_Titles" localSheetId="3">'statement of marks'!$1:$6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W3195" i="35" l="1"/>
  <c r="S3195" i="35"/>
  <c r="O3195" i="35"/>
  <c r="J3195" i="35"/>
  <c r="G3195" i="35"/>
  <c r="D3195" i="35"/>
  <c r="S3193" i="35"/>
  <c r="O3193" i="35"/>
  <c r="J3193" i="35"/>
  <c r="G3193" i="35"/>
  <c r="D3193" i="35"/>
  <c r="S3192" i="35"/>
  <c r="O3192" i="35"/>
  <c r="J3192" i="35"/>
  <c r="G3192" i="35"/>
  <c r="D3192" i="35"/>
  <c r="Z3190" i="35"/>
  <c r="Y3190" i="35"/>
  <c r="X3190" i="35"/>
  <c r="S3190" i="35"/>
  <c r="O3190" i="35"/>
  <c r="J3190" i="35"/>
  <c r="G3190" i="35"/>
  <c r="D3190" i="35"/>
  <c r="Z3189" i="35"/>
  <c r="Y3189" i="35"/>
  <c r="X3189" i="35"/>
  <c r="S3189" i="35"/>
  <c r="O3189" i="35"/>
  <c r="J3189" i="35"/>
  <c r="G3189" i="35"/>
  <c r="D3189" i="35"/>
  <c r="Z3188" i="35"/>
  <c r="Y3188" i="35"/>
  <c r="X3188" i="35"/>
  <c r="S3188" i="35"/>
  <c r="O3188" i="35"/>
  <c r="J3188" i="35"/>
  <c r="G3188" i="35"/>
  <c r="D3188" i="35"/>
  <c r="Z3185" i="35"/>
  <c r="Y3185" i="35"/>
  <c r="X3185" i="35"/>
  <c r="W3185" i="35"/>
  <c r="U3185" i="35"/>
  <c r="T3185" i="35"/>
  <c r="S3185" i="35"/>
  <c r="R3185" i="35"/>
  <c r="P3185" i="35"/>
  <c r="O3185" i="35"/>
  <c r="N3185" i="35"/>
  <c r="M3185" i="35"/>
  <c r="L3185" i="35"/>
  <c r="K3185" i="35"/>
  <c r="J3185" i="35"/>
  <c r="I3185" i="35"/>
  <c r="H3185" i="35"/>
  <c r="G3185" i="35"/>
  <c r="F3185" i="35"/>
  <c r="E3185" i="35"/>
  <c r="D3185" i="35"/>
  <c r="Z3184" i="35"/>
  <c r="Y3184" i="35"/>
  <c r="X3184" i="35"/>
  <c r="W3184" i="35"/>
  <c r="U3184" i="35"/>
  <c r="T3184" i="35"/>
  <c r="S3184" i="35"/>
  <c r="R3184" i="35"/>
  <c r="P3184" i="35"/>
  <c r="O3184" i="35"/>
  <c r="N3184" i="35"/>
  <c r="M3184" i="35"/>
  <c r="L3184" i="35"/>
  <c r="K3184" i="35"/>
  <c r="J3184" i="35"/>
  <c r="I3184" i="35"/>
  <c r="H3184" i="35"/>
  <c r="G3184" i="35"/>
  <c r="F3184" i="35"/>
  <c r="E3184" i="35"/>
  <c r="D3184" i="35"/>
  <c r="Z3183" i="35"/>
  <c r="Y3183" i="35"/>
  <c r="X3183" i="35"/>
  <c r="W3183" i="35"/>
  <c r="V3183" i="35"/>
  <c r="U3183" i="35"/>
  <c r="T3183" i="35"/>
  <c r="S3183" i="35"/>
  <c r="R3183" i="35"/>
  <c r="Q3183" i="35"/>
  <c r="P3183" i="35"/>
  <c r="O3183" i="35"/>
  <c r="N3183" i="35"/>
  <c r="M3183" i="35"/>
  <c r="L3183" i="35"/>
  <c r="K3183" i="35"/>
  <c r="J3183" i="35"/>
  <c r="I3183" i="35"/>
  <c r="H3183" i="35"/>
  <c r="G3183" i="35"/>
  <c r="F3183" i="35"/>
  <c r="E3183" i="35"/>
  <c r="D3183" i="35"/>
  <c r="Z3182" i="35"/>
  <c r="Y3182" i="35"/>
  <c r="X3182" i="35"/>
  <c r="W3182" i="35"/>
  <c r="U3182" i="35"/>
  <c r="T3182" i="35"/>
  <c r="S3182" i="35"/>
  <c r="R3182" i="35"/>
  <c r="P3182" i="35"/>
  <c r="O3182" i="35"/>
  <c r="N3182" i="35"/>
  <c r="M3182" i="35"/>
  <c r="L3182" i="35"/>
  <c r="K3182" i="35"/>
  <c r="J3182" i="35"/>
  <c r="I3182" i="35"/>
  <c r="H3182" i="35"/>
  <c r="G3182" i="35"/>
  <c r="F3182" i="35"/>
  <c r="E3182" i="35"/>
  <c r="D3182" i="35"/>
  <c r="B3182" i="35"/>
  <c r="Z3181" i="35"/>
  <c r="Y3181" i="35"/>
  <c r="X3181" i="35"/>
  <c r="W3181" i="35"/>
  <c r="V3181" i="35"/>
  <c r="U3181" i="35"/>
  <c r="T3181" i="35"/>
  <c r="S3181" i="35"/>
  <c r="R3181" i="35"/>
  <c r="Q3181" i="35"/>
  <c r="P3181" i="35"/>
  <c r="O3181" i="35"/>
  <c r="N3181" i="35"/>
  <c r="M3181" i="35"/>
  <c r="L3181" i="35"/>
  <c r="K3181" i="35"/>
  <c r="J3181" i="35"/>
  <c r="I3181" i="35"/>
  <c r="H3181" i="35"/>
  <c r="G3181" i="35"/>
  <c r="F3181" i="35"/>
  <c r="E3181" i="35"/>
  <c r="D3181" i="35"/>
  <c r="Z3180" i="35"/>
  <c r="Y3180" i="35"/>
  <c r="X3180" i="35"/>
  <c r="W3180" i="35"/>
  <c r="V3180" i="35"/>
  <c r="U3180" i="35"/>
  <c r="T3180" i="35"/>
  <c r="S3180" i="35"/>
  <c r="R3180" i="35"/>
  <c r="Q3180" i="35"/>
  <c r="P3180" i="35"/>
  <c r="O3180" i="35"/>
  <c r="N3180" i="35"/>
  <c r="M3180" i="35"/>
  <c r="L3180" i="35"/>
  <c r="K3180" i="35"/>
  <c r="J3180" i="35"/>
  <c r="I3180" i="35"/>
  <c r="H3180" i="35"/>
  <c r="G3180" i="35"/>
  <c r="F3180" i="35"/>
  <c r="E3180" i="35"/>
  <c r="D3180" i="35"/>
  <c r="G3176" i="35"/>
  <c r="D3176" i="35"/>
  <c r="S3175" i="35"/>
  <c r="J3175" i="35"/>
  <c r="D3174" i="35"/>
  <c r="D3173" i="35"/>
  <c r="D3172" i="35"/>
  <c r="W3163" i="35"/>
  <c r="S3163" i="35"/>
  <c r="O3163" i="35"/>
  <c r="J3163" i="35"/>
  <c r="G3163" i="35"/>
  <c r="D3163" i="35"/>
  <c r="S3161" i="35"/>
  <c r="O3161" i="35"/>
  <c r="J3161" i="35"/>
  <c r="G3161" i="35"/>
  <c r="D3161" i="35"/>
  <c r="S3160" i="35"/>
  <c r="O3160" i="35"/>
  <c r="J3160" i="35"/>
  <c r="G3160" i="35"/>
  <c r="D3160" i="35"/>
  <c r="Z3158" i="35"/>
  <c r="Y3158" i="35"/>
  <c r="X3158" i="35"/>
  <c r="S3158" i="35"/>
  <c r="O3158" i="35"/>
  <c r="J3158" i="35"/>
  <c r="G3158" i="35"/>
  <c r="D3158" i="35"/>
  <c r="Z3157" i="35"/>
  <c r="Y3157" i="35"/>
  <c r="X3157" i="35"/>
  <c r="S3157" i="35"/>
  <c r="O3157" i="35"/>
  <c r="J3157" i="35"/>
  <c r="G3157" i="35"/>
  <c r="D3157" i="35"/>
  <c r="Z3156" i="35"/>
  <c r="Y3156" i="35"/>
  <c r="X3156" i="35"/>
  <c r="S3156" i="35"/>
  <c r="O3156" i="35"/>
  <c r="J3156" i="35"/>
  <c r="G3156" i="35"/>
  <c r="D3156" i="35"/>
  <c r="Z3153" i="35"/>
  <c r="Y3153" i="35"/>
  <c r="X3153" i="35"/>
  <c r="W3153" i="35"/>
  <c r="U3153" i="35"/>
  <c r="T3153" i="35"/>
  <c r="S3153" i="35"/>
  <c r="R3153" i="35"/>
  <c r="P3153" i="35"/>
  <c r="O3153" i="35"/>
  <c r="N3153" i="35"/>
  <c r="M3153" i="35"/>
  <c r="L3153" i="35"/>
  <c r="K3153" i="35"/>
  <c r="J3153" i="35"/>
  <c r="I3153" i="35"/>
  <c r="H3153" i="35"/>
  <c r="G3153" i="35"/>
  <c r="F3153" i="35"/>
  <c r="E3153" i="35"/>
  <c r="D3153" i="35"/>
  <c r="Z3152" i="35"/>
  <c r="Y3152" i="35"/>
  <c r="X3152" i="35"/>
  <c r="W3152" i="35"/>
  <c r="U3152" i="35"/>
  <c r="T3152" i="35"/>
  <c r="S3152" i="35"/>
  <c r="R3152" i="35"/>
  <c r="P3152" i="35"/>
  <c r="O3152" i="35"/>
  <c r="N3152" i="35"/>
  <c r="M3152" i="35"/>
  <c r="L3152" i="35"/>
  <c r="K3152" i="35"/>
  <c r="J3152" i="35"/>
  <c r="I3152" i="35"/>
  <c r="H3152" i="35"/>
  <c r="G3152" i="35"/>
  <c r="F3152" i="35"/>
  <c r="E3152" i="35"/>
  <c r="D3152" i="35"/>
  <c r="Z3151" i="35"/>
  <c r="Y3151" i="35"/>
  <c r="X3151" i="35"/>
  <c r="W3151" i="35"/>
  <c r="V3151" i="35"/>
  <c r="U3151" i="35"/>
  <c r="T3151" i="35"/>
  <c r="S3151" i="35"/>
  <c r="R3151" i="35"/>
  <c r="Q3151" i="35"/>
  <c r="P3151" i="35"/>
  <c r="O3151" i="35"/>
  <c r="N3151" i="35"/>
  <c r="M3151" i="35"/>
  <c r="L3151" i="35"/>
  <c r="K3151" i="35"/>
  <c r="J3151" i="35"/>
  <c r="I3151" i="35"/>
  <c r="H3151" i="35"/>
  <c r="G3151" i="35"/>
  <c r="F3151" i="35"/>
  <c r="E3151" i="35"/>
  <c r="D3151" i="35"/>
  <c r="Z3150" i="35"/>
  <c r="Y3150" i="35"/>
  <c r="X3150" i="35"/>
  <c r="W3150" i="35"/>
  <c r="U3150" i="35"/>
  <c r="T3150" i="35"/>
  <c r="S3150" i="35"/>
  <c r="R3150" i="35"/>
  <c r="P3150" i="35"/>
  <c r="O3150" i="35"/>
  <c r="N3150" i="35"/>
  <c r="M3150" i="35"/>
  <c r="L3150" i="35"/>
  <c r="K3150" i="35"/>
  <c r="J3150" i="35"/>
  <c r="I3150" i="35"/>
  <c r="H3150" i="35"/>
  <c r="G3150" i="35"/>
  <c r="F3150" i="35"/>
  <c r="E3150" i="35"/>
  <c r="D3150" i="35"/>
  <c r="B3150" i="35"/>
  <c r="Z3149" i="35"/>
  <c r="Y3149" i="35"/>
  <c r="X3149" i="35"/>
  <c r="W3149" i="35"/>
  <c r="V3149" i="35"/>
  <c r="U3149" i="35"/>
  <c r="T3149" i="35"/>
  <c r="S3149" i="35"/>
  <c r="R3149" i="35"/>
  <c r="Q3149" i="35"/>
  <c r="P3149" i="35"/>
  <c r="O3149" i="35"/>
  <c r="N3149" i="35"/>
  <c r="M3149" i="35"/>
  <c r="L3149" i="35"/>
  <c r="K3149" i="35"/>
  <c r="J3149" i="35"/>
  <c r="I3149" i="35"/>
  <c r="H3149" i="35"/>
  <c r="G3149" i="35"/>
  <c r="F3149" i="35"/>
  <c r="E3149" i="35"/>
  <c r="D3149" i="35"/>
  <c r="Z3148" i="35"/>
  <c r="Y3148" i="35"/>
  <c r="X3148" i="35"/>
  <c r="W3148" i="35"/>
  <c r="V3148" i="35"/>
  <c r="U3148" i="35"/>
  <c r="T3148" i="35"/>
  <c r="S3148" i="35"/>
  <c r="R3148" i="35"/>
  <c r="Q3148" i="35"/>
  <c r="P3148" i="35"/>
  <c r="O3148" i="35"/>
  <c r="N3148" i="35"/>
  <c r="M3148" i="35"/>
  <c r="L3148" i="35"/>
  <c r="K3148" i="35"/>
  <c r="J3148" i="35"/>
  <c r="I3148" i="35"/>
  <c r="H3148" i="35"/>
  <c r="G3148" i="35"/>
  <c r="F3148" i="35"/>
  <c r="E3148" i="35"/>
  <c r="D3148" i="35"/>
  <c r="G3144" i="35"/>
  <c r="D3144" i="35"/>
  <c r="S3143" i="35"/>
  <c r="J3143" i="35"/>
  <c r="D3142" i="35"/>
  <c r="D3141" i="35"/>
  <c r="D3140" i="35"/>
  <c r="W3131" i="35"/>
  <c r="S3131" i="35"/>
  <c r="O3131" i="35"/>
  <c r="J3131" i="35"/>
  <c r="G3131" i="35"/>
  <c r="D3131" i="35"/>
  <c r="S3129" i="35"/>
  <c r="O3129" i="35"/>
  <c r="J3129" i="35"/>
  <c r="G3129" i="35"/>
  <c r="D3129" i="35"/>
  <c r="S3128" i="35"/>
  <c r="O3128" i="35"/>
  <c r="J3128" i="35"/>
  <c r="G3128" i="35"/>
  <c r="D3128" i="35"/>
  <c r="Z3126" i="35"/>
  <c r="Y3126" i="35"/>
  <c r="X3126" i="35"/>
  <c r="S3126" i="35"/>
  <c r="O3126" i="35"/>
  <c r="J3126" i="35"/>
  <c r="G3126" i="35"/>
  <c r="D3126" i="35"/>
  <c r="Z3125" i="35"/>
  <c r="Y3125" i="35"/>
  <c r="X3125" i="35"/>
  <c r="S3125" i="35"/>
  <c r="O3125" i="35"/>
  <c r="J3125" i="35"/>
  <c r="G3125" i="35"/>
  <c r="D3125" i="35"/>
  <c r="Z3124" i="35"/>
  <c r="Y3124" i="35"/>
  <c r="X3124" i="35"/>
  <c r="S3124" i="35"/>
  <c r="O3124" i="35"/>
  <c r="J3124" i="35"/>
  <c r="G3124" i="35"/>
  <c r="D3124" i="35"/>
  <c r="Z3121" i="35"/>
  <c r="Y3121" i="35"/>
  <c r="X3121" i="35"/>
  <c r="W3121" i="35"/>
  <c r="U3121" i="35"/>
  <c r="T3121" i="35"/>
  <c r="S3121" i="35"/>
  <c r="R3121" i="35"/>
  <c r="P3121" i="35"/>
  <c r="O3121" i="35"/>
  <c r="N3121" i="35"/>
  <c r="M3121" i="35"/>
  <c r="L3121" i="35"/>
  <c r="K3121" i="35"/>
  <c r="J3121" i="35"/>
  <c r="I3121" i="35"/>
  <c r="H3121" i="35"/>
  <c r="G3121" i="35"/>
  <c r="F3121" i="35"/>
  <c r="E3121" i="35"/>
  <c r="D3121" i="35"/>
  <c r="Z3120" i="35"/>
  <c r="Y3120" i="35"/>
  <c r="X3120" i="35"/>
  <c r="W3120" i="35"/>
  <c r="U3120" i="35"/>
  <c r="T3120" i="35"/>
  <c r="S3120" i="35"/>
  <c r="R3120" i="35"/>
  <c r="P3120" i="35"/>
  <c r="O3120" i="35"/>
  <c r="N3120" i="35"/>
  <c r="M3120" i="35"/>
  <c r="L3120" i="35"/>
  <c r="K3120" i="35"/>
  <c r="J3120" i="35"/>
  <c r="I3120" i="35"/>
  <c r="H3120" i="35"/>
  <c r="G3120" i="35"/>
  <c r="F3120" i="35"/>
  <c r="E3120" i="35"/>
  <c r="D3120" i="35"/>
  <c r="Z3119" i="35"/>
  <c r="Y3119" i="35"/>
  <c r="X3119" i="35"/>
  <c r="W3119" i="35"/>
  <c r="V3119" i="35"/>
  <c r="U3119" i="35"/>
  <c r="T3119" i="35"/>
  <c r="S3119" i="35"/>
  <c r="R3119" i="35"/>
  <c r="Q3119" i="35"/>
  <c r="P3119" i="35"/>
  <c r="O3119" i="35"/>
  <c r="N3119" i="35"/>
  <c r="M3119" i="35"/>
  <c r="L3119" i="35"/>
  <c r="K3119" i="35"/>
  <c r="J3119" i="35"/>
  <c r="I3119" i="35"/>
  <c r="H3119" i="35"/>
  <c r="G3119" i="35"/>
  <c r="F3119" i="35"/>
  <c r="E3119" i="35"/>
  <c r="D3119" i="35"/>
  <c r="Z3118" i="35"/>
  <c r="Y3118" i="35"/>
  <c r="X3118" i="35"/>
  <c r="W3118" i="35"/>
  <c r="U3118" i="35"/>
  <c r="T3118" i="35"/>
  <c r="S3118" i="35"/>
  <c r="R3118" i="35"/>
  <c r="P3118" i="35"/>
  <c r="O3118" i="35"/>
  <c r="N3118" i="35"/>
  <c r="M3118" i="35"/>
  <c r="L3118" i="35"/>
  <c r="K3118" i="35"/>
  <c r="J3118" i="35"/>
  <c r="I3118" i="35"/>
  <c r="H3118" i="35"/>
  <c r="G3118" i="35"/>
  <c r="F3118" i="35"/>
  <c r="E3118" i="35"/>
  <c r="D3118" i="35"/>
  <c r="B3118" i="35"/>
  <c r="Z3117" i="35"/>
  <c r="Y3117" i="35"/>
  <c r="X3117" i="35"/>
  <c r="W3117" i="35"/>
  <c r="V3117" i="35"/>
  <c r="U3117" i="35"/>
  <c r="T3117" i="35"/>
  <c r="S3117" i="35"/>
  <c r="R3117" i="35"/>
  <c r="Q3117" i="35"/>
  <c r="P3117" i="35"/>
  <c r="O3117" i="35"/>
  <c r="N3117" i="35"/>
  <c r="M3117" i="35"/>
  <c r="L3117" i="35"/>
  <c r="K3117" i="35"/>
  <c r="J3117" i="35"/>
  <c r="I3117" i="35"/>
  <c r="H3117" i="35"/>
  <c r="G3117" i="35"/>
  <c r="F3117" i="35"/>
  <c r="E3117" i="35"/>
  <c r="D3117" i="35"/>
  <c r="Z3116" i="35"/>
  <c r="Y3116" i="35"/>
  <c r="X3116" i="35"/>
  <c r="W3116" i="35"/>
  <c r="V3116" i="35"/>
  <c r="U3116" i="35"/>
  <c r="T3116" i="35"/>
  <c r="S3116" i="35"/>
  <c r="R3116" i="35"/>
  <c r="Q3116" i="35"/>
  <c r="P3116" i="35"/>
  <c r="O3116" i="35"/>
  <c r="N3116" i="35"/>
  <c r="M3116" i="35"/>
  <c r="L3116" i="35"/>
  <c r="K3116" i="35"/>
  <c r="J3116" i="35"/>
  <c r="I3116" i="35"/>
  <c r="H3116" i="35"/>
  <c r="G3116" i="35"/>
  <c r="F3116" i="35"/>
  <c r="E3116" i="35"/>
  <c r="D3116" i="35"/>
  <c r="G3112" i="35"/>
  <c r="D3112" i="35"/>
  <c r="S3111" i="35"/>
  <c r="J3111" i="35"/>
  <c r="D3110" i="35"/>
  <c r="D3109" i="35"/>
  <c r="D3108" i="35"/>
  <c r="W3099" i="35"/>
  <c r="S3099" i="35"/>
  <c r="O3099" i="35"/>
  <c r="J3099" i="35"/>
  <c r="G3099" i="35"/>
  <c r="D3099" i="35"/>
  <c r="S3097" i="35"/>
  <c r="O3097" i="35"/>
  <c r="J3097" i="35"/>
  <c r="G3097" i="35"/>
  <c r="D3097" i="35"/>
  <c r="S3096" i="35"/>
  <c r="O3096" i="35"/>
  <c r="J3096" i="35"/>
  <c r="G3096" i="35"/>
  <c r="D3096" i="35"/>
  <c r="Z3094" i="35"/>
  <c r="Y3094" i="35"/>
  <c r="X3094" i="35"/>
  <c r="S3094" i="35"/>
  <c r="O3094" i="35"/>
  <c r="J3094" i="35"/>
  <c r="G3094" i="35"/>
  <c r="D3094" i="35"/>
  <c r="Z3093" i="35"/>
  <c r="Y3093" i="35"/>
  <c r="X3093" i="35"/>
  <c r="S3093" i="35"/>
  <c r="O3093" i="35"/>
  <c r="J3093" i="35"/>
  <c r="G3093" i="35"/>
  <c r="D3093" i="35"/>
  <c r="Z3092" i="35"/>
  <c r="Y3092" i="35"/>
  <c r="X3092" i="35"/>
  <c r="S3092" i="35"/>
  <c r="O3092" i="35"/>
  <c r="J3092" i="35"/>
  <c r="G3092" i="35"/>
  <c r="D3092" i="35"/>
  <c r="Z3089" i="35"/>
  <c r="Y3089" i="35"/>
  <c r="X3089" i="35"/>
  <c r="W3089" i="35"/>
  <c r="U3089" i="35"/>
  <c r="T3089" i="35"/>
  <c r="S3089" i="35"/>
  <c r="R3089" i="35"/>
  <c r="P3089" i="35"/>
  <c r="O3089" i="35"/>
  <c r="N3089" i="35"/>
  <c r="M3089" i="35"/>
  <c r="L3089" i="35"/>
  <c r="K3089" i="35"/>
  <c r="J3089" i="35"/>
  <c r="I3089" i="35"/>
  <c r="H3089" i="35"/>
  <c r="G3089" i="35"/>
  <c r="F3089" i="35"/>
  <c r="E3089" i="35"/>
  <c r="D3089" i="35"/>
  <c r="Z3088" i="35"/>
  <c r="Y3088" i="35"/>
  <c r="X3088" i="35"/>
  <c r="W3088" i="35"/>
  <c r="U3088" i="35"/>
  <c r="T3088" i="35"/>
  <c r="S3088" i="35"/>
  <c r="R3088" i="35"/>
  <c r="P3088" i="35"/>
  <c r="O3088" i="35"/>
  <c r="N3088" i="35"/>
  <c r="M3088" i="35"/>
  <c r="L3088" i="35"/>
  <c r="K3088" i="35"/>
  <c r="J3088" i="35"/>
  <c r="I3088" i="35"/>
  <c r="H3088" i="35"/>
  <c r="G3088" i="35"/>
  <c r="F3088" i="35"/>
  <c r="E3088" i="35"/>
  <c r="D3088" i="35"/>
  <c r="Z3087" i="35"/>
  <c r="Y3087" i="35"/>
  <c r="X3087" i="35"/>
  <c r="W3087" i="35"/>
  <c r="V3087" i="35"/>
  <c r="U3087" i="35"/>
  <c r="T3087" i="35"/>
  <c r="S3087" i="35"/>
  <c r="R3087" i="35"/>
  <c r="Q3087" i="35"/>
  <c r="P3087" i="35"/>
  <c r="O3087" i="35"/>
  <c r="N3087" i="35"/>
  <c r="M3087" i="35"/>
  <c r="L3087" i="35"/>
  <c r="K3087" i="35"/>
  <c r="J3087" i="35"/>
  <c r="I3087" i="35"/>
  <c r="H3087" i="35"/>
  <c r="G3087" i="35"/>
  <c r="F3087" i="35"/>
  <c r="E3087" i="35"/>
  <c r="D3087" i="35"/>
  <c r="Z3086" i="35"/>
  <c r="Y3086" i="35"/>
  <c r="X3086" i="35"/>
  <c r="W3086" i="35"/>
  <c r="U3086" i="35"/>
  <c r="T3086" i="35"/>
  <c r="S3086" i="35"/>
  <c r="R3086" i="35"/>
  <c r="P3086" i="35"/>
  <c r="O3086" i="35"/>
  <c r="N3086" i="35"/>
  <c r="M3086" i="35"/>
  <c r="L3086" i="35"/>
  <c r="K3086" i="35"/>
  <c r="J3086" i="35"/>
  <c r="I3086" i="35"/>
  <c r="H3086" i="35"/>
  <c r="G3086" i="35"/>
  <c r="F3086" i="35"/>
  <c r="E3086" i="35"/>
  <c r="D3086" i="35"/>
  <c r="B3086" i="35"/>
  <c r="Z3085" i="35"/>
  <c r="Y3085" i="35"/>
  <c r="X3085" i="35"/>
  <c r="W3085" i="35"/>
  <c r="V3085" i="35"/>
  <c r="U3085" i="35"/>
  <c r="T3085" i="35"/>
  <c r="S3085" i="35"/>
  <c r="R3085" i="35"/>
  <c r="Q3085" i="35"/>
  <c r="P3085" i="35"/>
  <c r="O3085" i="35"/>
  <c r="N3085" i="35"/>
  <c r="M3085" i="35"/>
  <c r="L3085" i="35"/>
  <c r="K3085" i="35"/>
  <c r="J3085" i="35"/>
  <c r="I3085" i="35"/>
  <c r="H3085" i="35"/>
  <c r="G3085" i="35"/>
  <c r="F3085" i="35"/>
  <c r="E3085" i="35"/>
  <c r="D3085" i="35"/>
  <c r="Z3084" i="35"/>
  <c r="Y3084" i="35"/>
  <c r="X3084" i="35"/>
  <c r="W3084" i="35"/>
  <c r="V3084" i="35"/>
  <c r="U3084" i="35"/>
  <c r="T3084" i="35"/>
  <c r="S3084" i="35"/>
  <c r="R3084" i="35"/>
  <c r="Q3084" i="35"/>
  <c r="P3084" i="35"/>
  <c r="O3084" i="35"/>
  <c r="N3084" i="35"/>
  <c r="M3084" i="35"/>
  <c r="L3084" i="35"/>
  <c r="K3084" i="35"/>
  <c r="J3084" i="35"/>
  <c r="I3084" i="35"/>
  <c r="H3084" i="35"/>
  <c r="G3084" i="35"/>
  <c r="F3084" i="35"/>
  <c r="E3084" i="35"/>
  <c r="D3084" i="35"/>
  <c r="G3080" i="35"/>
  <c r="D3080" i="35"/>
  <c r="S3079" i="35"/>
  <c r="J3079" i="35"/>
  <c r="D3078" i="35"/>
  <c r="D3077" i="35"/>
  <c r="D3076" i="35"/>
  <c r="W3067" i="35"/>
  <c r="S3067" i="35"/>
  <c r="O3067" i="35"/>
  <c r="J3067" i="35"/>
  <c r="G3067" i="35"/>
  <c r="D3067" i="35"/>
  <c r="S3065" i="35"/>
  <c r="O3065" i="35"/>
  <c r="J3065" i="35"/>
  <c r="G3065" i="35"/>
  <c r="D3065" i="35"/>
  <c r="S3064" i="35"/>
  <c r="O3064" i="35"/>
  <c r="J3064" i="35"/>
  <c r="G3064" i="35"/>
  <c r="D3064" i="35"/>
  <c r="Z3062" i="35"/>
  <c r="Y3062" i="35"/>
  <c r="X3062" i="35"/>
  <c r="S3062" i="35"/>
  <c r="O3062" i="35"/>
  <c r="J3062" i="35"/>
  <c r="G3062" i="35"/>
  <c r="D3062" i="35"/>
  <c r="Z3061" i="35"/>
  <c r="Y3061" i="35"/>
  <c r="X3061" i="35"/>
  <c r="S3061" i="35"/>
  <c r="O3061" i="35"/>
  <c r="J3061" i="35"/>
  <c r="G3061" i="35"/>
  <c r="D3061" i="35"/>
  <c r="Z3060" i="35"/>
  <c r="Y3060" i="35"/>
  <c r="X3060" i="35"/>
  <c r="S3060" i="35"/>
  <c r="O3060" i="35"/>
  <c r="J3060" i="35"/>
  <c r="G3060" i="35"/>
  <c r="D3060" i="35"/>
  <c r="Z3057" i="35"/>
  <c r="Y3057" i="35"/>
  <c r="X3057" i="35"/>
  <c r="W3057" i="35"/>
  <c r="U3057" i="35"/>
  <c r="T3057" i="35"/>
  <c r="S3057" i="35"/>
  <c r="R3057" i="35"/>
  <c r="P3057" i="35"/>
  <c r="O3057" i="35"/>
  <c r="N3057" i="35"/>
  <c r="M3057" i="35"/>
  <c r="L3057" i="35"/>
  <c r="K3057" i="35"/>
  <c r="J3057" i="35"/>
  <c r="I3057" i="35"/>
  <c r="H3057" i="35"/>
  <c r="G3057" i="35"/>
  <c r="F3057" i="35"/>
  <c r="E3057" i="35"/>
  <c r="D3057" i="35"/>
  <c r="Z3056" i="35"/>
  <c r="Y3056" i="35"/>
  <c r="X3056" i="35"/>
  <c r="W3056" i="35"/>
  <c r="U3056" i="35"/>
  <c r="T3056" i="35"/>
  <c r="S3056" i="35"/>
  <c r="R3056" i="35"/>
  <c r="P3056" i="35"/>
  <c r="O3056" i="35"/>
  <c r="N3056" i="35"/>
  <c r="M3056" i="35"/>
  <c r="L3056" i="35"/>
  <c r="K3056" i="35"/>
  <c r="J3056" i="35"/>
  <c r="I3056" i="35"/>
  <c r="H3056" i="35"/>
  <c r="G3056" i="35"/>
  <c r="F3056" i="35"/>
  <c r="E3056" i="35"/>
  <c r="D3056" i="35"/>
  <c r="Z3055" i="35"/>
  <c r="Y3055" i="35"/>
  <c r="X3055" i="35"/>
  <c r="W3055" i="35"/>
  <c r="V3055" i="35"/>
  <c r="U3055" i="35"/>
  <c r="T3055" i="35"/>
  <c r="S3055" i="35"/>
  <c r="R3055" i="35"/>
  <c r="Q3055" i="35"/>
  <c r="P3055" i="35"/>
  <c r="O3055" i="35"/>
  <c r="N3055" i="35"/>
  <c r="M3055" i="35"/>
  <c r="L3055" i="35"/>
  <c r="K3055" i="35"/>
  <c r="J3055" i="35"/>
  <c r="I3055" i="35"/>
  <c r="H3055" i="35"/>
  <c r="G3055" i="35"/>
  <c r="F3055" i="35"/>
  <c r="E3055" i="35"/>
  <c r="D3055" i="35"/>
  <c r="Z3054" i="35"/>
  <c r="Y3054" i="35"/>
  <c r="X3054" i="35"/>
  <c r="W3054" i="35"/>
  <c r="U3054" i="35"/>
  <c r="T3054" i="35"/>
  <c r="S3054" i="35"/>
  <c r="R3054" i="35"/>
  <c r="P3054" i="35"/>
  <c r="O3054" i="35"/>
  <c r="N3054" i="35"/>
  <c r="M3054" i="35"/>
  <c r="L3054" i="35"/>
  <c r="K3054" i="35"/>
  <c r="J3054" i="35"/>
  <c r="I3054" i="35"/>
  <c r="H3054" i="35"/>
  <c r="G3054" i="35"/>
  <c r="F3054" i="35"/>
  <c r="E3054" i="35"/>
  <c r="D3054" i="35"/>
  <c r="B3054" i="35"/>
  <c r="Z3053" i="35"/>
  <c r="Y3053" i="35"/>
  <c r="X3053" i="35"/>
  <c r="W3053" i="35"/>
  <c r="V3053" i="35"/>
  <c r="U3053" i="35"/>
  <c r="T3053" i="35"/>
  <c r="S3053" i="35"/>
  <c r="R3053" i="35"/>
  <c r="Q3053" i="35"/>
  <c r="P3053" i="35"/>
  <c r="O3053" i="35"/>
  <c r="N3053" i="35"/>
  <c r="M3053" i="35"/>
  <c r="L3053" i="35"/>
  <c r="K3053" i="35"/>
  <c r="J3053" i="35"/>
  <c r="I3053" i="35"/>
  <c r="H3053" i="35"/>
  <c r="G3053" i="35"/>
  <c r="F3053" i="35"/>
  <c r="E3053" i="35"/>
  <c r="D3053" i="35"/>
  <c r="Z3052" i="35"/>
  <c r="Y3052" i="35"/>
  <c r="X3052" i="35"/>
  <c r="W3052" i="35"/>
  <c r="V3052" i="35"/>
  <c r="U3052" i="35"/>
  <c r="T3052" i="35"/>
  <c r="S3052" i="35"/>
  <c r="R3052" i="35"/>
  <c r="Q3052" i="35"/>
  <c r="P3052" i="35"/>
  <c r="O3052" i="35"/>
  <c r="N3052" i="35"/>
  <c r="M3052" i="35"/>
  <c r="L3052" i="35"/>
  <c r="K3052" i="35"/>
  <c r="J3052" i="35"/>
  <c r="I3052" i="35"/>
  <c r="H3052" i="35"/>
  <c r="G3052" i="35"/>
  <c r="F3052" i="35"/>
  <c r="E3052" i="35"/>
  <c r="D3052" i="35"/>
  <c r="G3048" i="35"/>
  <c r="D3048" i="35"/>
  <c r="S3047" i="35"/>
  <c r="J3047" i="35"/>
  <c r="D3046" i="35"/>
  <c r="D3045" i="35"/>
  <c r="D3044" i="35"/>
  <c r="W3035" i="35"/>
  <c r="S3035" i="35"/>
  <c r="O3035" i="35"/>
  <c r="J3035" i="35"/>
  <c r="G3035" i="35"/>
  <c r="D3035" i="35"/>
  <c r="S3033" i="35"/>
  <c r="O3033" i="35"/>
  <c r="J3033" i="35"/>
  <c r="G3033" i="35"/>
  <c r="D3033" i="35"/>
  <c r="S3032" i="35"/>
  <c r="O3032" i="35"/>
  <c r="J3032" i="35"/>
  <c r="G3032" i="35"/>
  <c r="D3032" i="35"/>
  <c r="Z3030" i="35"/>
  <c r="Y3030" i="35"/>
  <c r="X3030" i="35"/>
  <c r="S3030" i="35"/>
  <c r="O3030" i="35"/>
  <c r="J3030" i="35"/>
  <c r="G3030" i="35"/>
  <c r="D3030" i="35"/>
  <c r="Z3029" i="35"/>
  <c r="Y3029" i="35"/>
  <c r="X3029" i="35"/>
  <c r="S3029" i="35"/>
  <c r="O3029" i="35"/>
  <c r="J3029" i="35"/>
  <c r="G3029" i="35"/>
  <c r="D3029" i="35"/>
  <c r="Z3028" i="35"/>
  <c r="Y3028" i="35"/>
  <c r="X3028" i="35"/>
  <c r="S3028" i="35"/>
  <c r="O3028" i="35"/>
  <c r="J3028" i="35"/>
  <c r="G3028" i="35"/>
  <c r="D3028" i="35"/>
  <c r="Z3025" i="35"/>
  <c r="Y3025" i="35"/>
  <c r="X3025" i="35"/>
  <c r="W3025" i="35"/>
  <c r="U3025" i="35"/>
  <c r="T3025" i="35"/>
  <c r="S3025" i="35"/>
  <c r="R3025" i="35"/>
  <c r="P3025" i="35"/>
  <c r="O3025" i="35"/>
  <c r="N3025" i="35"/>
  <c r="M3025" i="35"/>
  <c r="L3025" i="35"/>
  <c r="K3025" i="35"/>
  <c r="J3025" i="35"/>
  <c r="I3025" i="35"/>
  <c r="H3025" i="35"/>
  <c r="G3025" i="35"/>
  <c r="F3025" i="35"/>
  <c r="E3025" i="35"/>
  <c r="D3025" i="35"/>
  <c r="Z3024" i="35"/>
  <c r="Y3024" i="35"/>
  <c r="X3024" i="35"/>
  <c r="W3024" i="35"/>
  <c r="U3024" i="35"/>
  <c r="T3024" i="35"/>
  <c r="S3024" i="35"/>
  <c r="R3024" i="35"/>
  <c r="P3024" i="35"/>
  <c r="O3024" i="35"/>
  <c r="N3024" i="35"/>
  <c r="M3024" i="35"/>
  <c r="L3024" i="35"/>
  <c r="K3024" i="35"/>
  <c r="J3024" i="35"/>
  <c r="I3024" i="35"/>
  <c r="H3024" i="35"/>
  <c r="G3024" i="35"/>
  <c r="F3024" i="35"/>
  <c r="E3024" i="35"/>
  <c r="D3024" i="35"/>
  <c r="Z3023" i="35"/>
  <c r="Y3023" i="35"/>
  <c r="X3023" i="35"/>
  <c r="W3023" i="35"/>
  <c r="V3023" i="35"/>
  <c r="U3023" i="35"/>
  <c r="T3023" i="35"/>
  <c r="S3023" i="35"/>
  <c r="R3023" i="35"/>
  <c r="Q3023" i="35"/>
  <c r="P3023" i="35"/>
  <c r="O3023" i="35"/>
  <c r="N3023" i="35"/>
  <c r="M3023" i="35"/>
  <c r="L3023" i="35"/>
  <c r="K3023" i="35"/>
  <c r="J3023" i="35"/>
  <c r="I3023" i="35"/>
  <c r="H3023" i="35"/>
  <c r="G3023" i="35"/>
  <c r="F3023" i="35"/>
  <c r="E3023" i="35"/>
  <c r="D3023" i="35"/>
  <c r="Z3022" i="35"/>
  <c r="Y3022" i="35"/>
  <c r="X3022" i="35"/>
  <c r="W3022" i="35"/>
  <c r="U3022" i="35"/>
  <c r="T3022" i="35"/>
  <c r="S3022" i="35"/>
  <c r="R3022" i="35"/>
  <c r="P3022" i="35"/>
  <c r="O3022" i="35"/>
  <c r="N3022" i="35"/>
  <c r="M3022" i="35"/>
  <c r="L3022" i="35"/>
  <c r="K3022" i="35"/>
  <c r="J3022" i="35"/>
  <c r="I3022" i="35"/>
  <c r="H3022" i="35"/>
  <c r="G3022" i="35"/>
  <c r="F3022" i="35"/>
  <c r="E3022" i="35"/>
  <c r="D3022" i="35"/>
  <c r="B3022" i="35"/>
  <c r="Z3021" i="35"/>
  <c r="Y3021" i="35"/>
  <c r="X3021" i="35"/>
  <c r="W3021" i="35"/>
  <c r="V3021" i="35"/>
  <c r="U3021" i="35"/>
  <c r="T3021" i="35"/>
  <c r="S3021" i="35"/>
  <c r="R3021" i="35"/>
  <c r="Q3021" i="35"/>
  <c r="P3021" i="35"/>
  <c r="O3021" i="35"/>
  <c r="N3021" i="35"/>
  <c r="M3021" i="35"/>
  <c r="L3021" i="35"/>
  <c r="K3021" i="35"/>
  <c r="J3021" i="35"/>
  <c r="I3021" i="35"/>
  <c r="H3021" i="35"/>
  <c r="G3021" i="35"/>
  <c r="F3021" i="35"/>
  <c r="E3021" i="35"/>
  <c r="D3021" i="35"/>
  <c r="Z3020" i="35"/>
  <c r="Y3020" i="35"/>
  <c r="X3020" i="35"/>
  <c r="W3020" i="35"/>
  <c r="V3020" i="35"/>
  <c r="U3020" i="35"/>
  <c r="T3020" i="35"/>
  <c r="S3020" i="35"/>
  <c r="R3020" i="35"/>
  <c r="Q3020" i="35"/>
  <c r="P3020" i="35"/>
  <c r="O3020" i="35"/>
  <c r="N3020" i="35"/>
  <c r="M3020" i="35"/>
  <c r="L3020" i="35"/>
  <c r="K3020" i="35"/>
  <c r="J3020" i="35"/>
  <c r="I3020" i="35"/>
  <c r="H3020" i="35"/>
  <c r="G3020" i="35"/>
  <c r="F3020" i="35"/>
  <c r="E3020" i="35"/>
  <c r="D3020" i="35"/>
  <c r="G3016" i="35"/>
  <c r="D3016" i="35"/>
  <c r="S3015" i="35"/>
  <c r="J3015" i="35"/>
  <c r="D3014" i="35"/>
  <c r="D3013" i="35"/>
  <c r="D3012" i="35"/>
  <c r="W3003" i="35"/>
  <c r="S3003" i="35"/>
  <c r="O3003" i="35"/>
  <c r="J3003" i="35"/>
  <c r="G3003" i="35"/>
  <c r="D3003" i="35"/>
  <c r="S3001" i="35"/>
  <c r="O3001" i="35"/>
  <c r="J3001" i="35"/>
  <c r="G3001" i="35"/>
  <c r="D3001" i="35"/>
  <c r="S3000" i="35"/>
  <c r="O3000" i="35"/>
  <c r="J3000" i="35"/>
  <c r="G3000" i="35"/>
  <c r="D3000" i="35"/>
  <c r="Z2998" i="35"/>
  <c r="Y2998" i="35"/>
  <c r="X2998" i="35"/>
  <c r="S2998" i="35"/>
  <c r="O2998" i="35"/>
  <c r="J2998" i="35"/>
  <c r="G2998" i="35"/>
  <c r="D2998" i="35"/>
  <c r="Z2997" i="35"/>
  <c r="Y2997" i="35"/>
  <c r="X2997" i="35"/>
  <c r="S2997" i="35"/>
  <c r="O2997" i="35"/>
  <c r="J2997" i="35"/>
  <c r="G2997" i="35"/>
  <c r="D2997" i="35"/>
  <c r="Z2996" i="35"/>
  <c r="Y2996" i="35"/>
  <c r="X2996" i="35"/>
  <c r="S2996" i="35"/>
  <c r="O2996" i="35"/>
  <c r="J2996" i="35"/>
  <c r="G2996" i="35"/>
  <c r="D2996" i="35"/>
  <c r="Z2993" i="35"/>
  <c r="Y2993" i="35"/>
  <c r="X2993" i="35"/>
  <c r="W2993" i="35"/>
  <c r="U2993" i="35"/>
  <c r="T2993" i="35"/>
  <c r="S2993" i="35"/>
  <c r="R2993" i="35"/>
  <c r="P2993" i="35"/>
  <c r="O2993" i="35"/>
  <c r="N2993" i="35"/>
  <c r="M2993" i="35"/>
  <c r="L2993" i="35"/>
  <c r="K2993" i="35"/>
  <c r="J2993" i="35"/>
  <c r="I2993" i="35"/>
  <c r="H2993" i="35"/>
  <c r="G2993" i="35"/>
  <c r="F2993" i="35"/>
  <c r="E2993" i="35"/>
  <c r="D2993" i="35"/>
  <c r="Z2992" i="35"/>
  <c r="Y2992" i="35"/>
  <c r="X2992" i="35"/>
  <c r="W2992" i="35"/>
  <c r="U2992" i="35"/>
  <c r="T2992" i="35"/>
  <c r="S2992" i="35"/>
  <c r="R2992" i="35"/>
  <c r="P2992" i="35"/>
  <c r="O2992" i="35"/>
  <c r="N2992" i="35"/>
  <c r="M2992" i="35"/>
  <c r="L2992" i="35"/>
  <c r="K2992" i="35"/>
  <c r="J2992" i="35"/>
  <c r="I2992" i="35"/>
  <c r="H2992" i="35"/>
  <c r="G2992" i="35"/>
  <c r="F2992" i="35"/>
  <c r="E2992" i="35"/>
  <c r="D2992" i="35"/>
  <c r="Z2991" i="35"/>
  <c r="Y2991" i="35"/>
  <c r="X2991" i="35"/>
  <c r="W2991" i="35"/>
  <c r="V2991" i="35"/>
  <c r="U2991" i="35"/>
  <c r="T2991" i="35"/>
  <c r="S2991" i="35"/>
  <c r="R2991" i="35"/>
  <c r="Q2991" i="35"/>
  <c r="P2991" i="35"/>
  <c r="O2991" i="35"/>
  <c r="N2991" i="35"/>
  <c r="M2991" i="35"/>
  <c r="L2991" i="35"/>
  <c r="K2991" i="35"/>
  <c r="J2991" i="35"/>
  <c r="I2991" i="35"/>
  <c r="H2991" i="35"/>
  <c r="G2991" i="35"/>
  <c r="F2991" i="35"/>
  <c r="E2991" i="35"/>
  <c r="D2991" i="35"/>
  <c r="Z2990" i="35"/>
  <c r="Y2990" i="35"/>
  <c r="X2990" i="35"/>
  <c r="W2990" i="35"/>
  <c r="U2990" i="35"/>
  <c r="T2990" i="35"/>
  <c r="S2990" i="35"/>
  <c r="R2990" i="35"/>
  <c r="P2990" i="35"/>
  <c r="O2990" i="35"/>
  <c r="N2990" i="35"/>
  <c r="M2990" i="35"/>
  <c r="L2990" i="35"/>
  <c r="K2990" i="35"/>
  <c r="J2990" i="35"/>
  <c r="I2990" i="35"/>
  <c r="H2990" i="35"/>
  <c r="G2990" i="35"/>
  <c r="F2990" i="35"/>
  <c r="E2990" i="35"/>
  <c r="D2990" i="35"/>
  <c r="B2990" i="35"/>
  <c r="Z2989" i="35"/>
  <c r="Y2989" i="35"/>
  <c r="X2989" i="35"/>
  <c r="W2989" i="35"/>
  <c r="V2989" i="35"/>
  <c r="U2989" i="35"/>
  <c r="T2989" i="35"/>
  <c r="S2989" i="35"/>
  <c r="R2989" i="35"/>
  <c r="Q2989" i="35"/>
  <c r="P2989" i="35"/>
  <c r="O2989" i="35"/>
  <c r="N2989" i="35"/>
  <c r="M2989" i="35"/>
  <c r="L2989" i="35"/>
  <c r="K2989" i="35"/>
  <c r="J2989" i="35"/>
  <c r="I2989" i="35"/>
  <c r="H2989" i="35"/>
  <c r="G2989" i="35"/>
  <c r="F2989" i="35"/>
  <c r="E2989" i="35"/>
  <c r="D2989" i="35"/>
  <c r="Z2988" i="35"/>
  <c r="Y2988" i="35"/>
  <c r="X2988" i="35"/>
  <c r="W2988" i="35"/>
  <c r="V2988" i="35"/>
  <c r="U2988" i="35"/>
  <c r="T2988" i="35"/>
  <c r="S2988" i="35"/>
  <c r="R2988" i="35"/>
  <c r="Q2988" i="35"/>
  <c r="P2988" i="35"/>
  <c r="O2988" i="35"/>
  <c r="N2988" i="35"/>
  <c r="M2988" i="35"/>
  <c r="L2988" i="35"/>
  <c r="K2988" i="35"/>
  <c r="J2988" i="35"/>
  <c r="I2988" i="35"/>
  <c r="H2988" i="35"/>
  <c r="G2988" i="35"/>
  <c r="F2988" i="35"/>
  <c r="E2988" i="35"/>
  <c r="D2988" i="35"/>
  <c r="G2984" i="35"/>
  <c r="D2984" i="35"/>
  <c r="S2983" i="35"/>
  <c r="J2983" i="35"/>
  <c r="D2982" i="35"/>
  <c r="D2981" i="35"/>
  <c r="D2980" i="35"/>
  <c r="W2971" i="35"/>
  <c r="S2971" i="35"/>
  <c r="O2971" i="35"/>
  <c r="J2971" i="35"/>
  <c r="G2971" i="35"/>
  <c r="D2971" i="35"/>
  <c r="S2969" i="35"/>
  <c r="O2969" i="35"/>
  <c r="J2969" i="35"/>
  <c r="G2969" i="35"/>
  <c r="D2969" i="35"/>
  <c r="S2968" i="35"/>
  <c r="O2968" i="35"/>
  <c r="J2968" i="35"/>
  <c r="G2968" i="35"/>
  <c r="D2968" i="35"/>
  <c r="Z2966" i="35"/>
  <c r="Y2966" i="35"/>
  <c r="X2966" i="35"/>
  <c r="S2966" i="35"/>
  <c r="O2966" i="35"/>
  <c r="J2966" i="35"/>
  <c r="G2966" i="35"/>
  <c r="D2966" i="35"/>
  <c r="Z2965" i="35"/>
  <c r="Y2965" i="35"/>
  <c r="X2965" i="35"/>
  <c r="S2965" i="35"/>
  <c r="O2965" i="35"/>
  <c r="J2965" i="35"/>
  <c r="G2965" i="35"/>
  <c r="D2965" i="35"/>
  <c r="Z2964" i="35"/>
  <c r="Y2964" i="35"/>
  <c r="X2964" i="35"/>
  <c r="S2964" i="35"/>
  <c r="O2964" i="35"/>
  <c r="J2964" i="35"/>
  <c r="G2964" i="35"/>
  <c r="D2964" i="35"/>
  <c r="Z2961" i="35"/>
  <c r="Y2961" i="35"/>
  <c r="X2961" i="35"/>
  <c r="W2961" i="35"/>
  <c r="U2961" i="35"/>
  <c r="T2961" i="35"/>
  <c r="S2961" i="35"/>
  <c r="R2961" i="35"/>
  <c r="P2961" i="35"/>
  <c r="O2961" i="35"/>
  <c r="N2961" i="35"/>
  <c r="M2961" i="35"/>
  <c r="L2961" i="35"/>
  <c r="K2961" i="35"/>
  <c r="J2961" i="35"/>
  <c r="I2961" i="35"/>
  <c r="H2961" i="35"/>
  <c r="G2961" i="35"/>
  <c r="F2961" i="35"/>
  <c r="E2961" i="35"/>
  <c r="D2961" i="35"/>
  <c r="Z2960" i="35"/>
  <c r="Y2960" i="35"/>
  <c r="X2960" i="35"/>
  <c r="W2960" i="35"/>
  <c r="U2960" i="35"/>
  <c r="T2960" i="35"/>
  <c r="S2960" i="35"/>
  <c r="R2960" i="35"/>
  <c r="P2960" i="35"/>
  <c r="O2960" i="35"/>
  <c r="N2960" i="35"/>
  <c r="M2960" i="35"/>
  <c r="L2960" i="35"/>
  <c r="K2960" i="35"/>
  <c r="J2960" i="35"/>
  <c r="I2960" i="35"/>
  <c r="H2960" i="35"/>
  <c r="G2960" i="35"/>
  <c r="F2960" i="35"/>
  <c r="E2960" i="35"/>
  <c r="D2960" i="35"/>
  <c r="Z2959" i="35"/>
  <c r="Y2959" i="35"/>
  <c r="X2959" i="35"/>
  <c r="W2959" i="35"/>
  <c r="V2959" i="35"/>
  <c r="U2959" i="35"/>
  <c r="T2959" i="35"/>
  <c r="S2959" i="35"/>
  <c r="R2959" i="35"/>
  <c r="Q2959" i="35"/>
  <c r="P2959" i="35"/>
  <c r="O2959" i="35"/>
  <c r="N2959" i="35"/>
  <c r="M2959" i="35"/>
  <c r="L2959" i="35"/>
  <c r="K2959" i="35"/>
  <c r="J2959" i="35"/>
  <c r="I2959" i="35"/>
  <c r="H2959" i="35"/>
  <c r="G2959" i="35"/>
  <c r="F2959" i="35"/>
  <c r="E2959" i="35"/>
  <c r="D2959" i="35"/>
  <c r="Z2958" i="35"/>
  <c r="Y2958" i="35"/>
  <c r="X2958" i="35"/>
  <c r="W2958" i="35"/>
  <c r="U2958" i="35"/>
  <c r="T2958" i="35"/>
  <c r="S2958" i="35"/>
  <c r="R2958" i="35"/>
  <c r="P2958" i="35"/>
  <c r="O2958" i="35"/>
  <c r="N2958" i="35"/>
  <c r="M2958" i="35"/>
  <c r="L2958" i="35"/>
  <c r="K2958" i="35"/>
  <c r="J2958" i="35"/>
  <c r="I2958" i="35"/>
  <c r="H2958" i="35"/>
  <c r="G2958" i="35"/>
  <c r="F2958" i="35"/>
  <c r="E2958" i="35"/>
  <c r="D2958" i="35"/>
  <c r="B2958" i="35"/>
  <c r="Z2957" i="35"/>
  <c r="Y2957" i="35"/>
  <c r="X2957" i="35"/>
  <c r="W2957" i="35"/>
  <c r="V2957" i="35"/>
  <c r="U2957" i="35"/>
  <c r="T2957" i="35"/>
  <c r="S2957" i="35"/>
  <c r="R2957" i="35"/>
  <c r="Q2957" i="35"/>
  <c r="P2957" i="35"/>
  <c r="O2957" i="35"/>
  <c r="N2957" i="35"/>
  <c r="M2957" i="35"/>
  <c r="L2957" i="35"/>
  <c r="K2957" i="35"/>
  <c r="J2957" i="35"/>
  <c r="I2957" i="35"/>
  <c r="H2957" i="35"/>
  <c r="G2957" i="35"/>
  <c r="F2957" i="35"/>
  <c r="E2957" i="35"/>
  <c r="D2957" i="35"/>
  <c r="Z2956" i="35"/>
  <c r="Y2956" i="35"/>
  <c r="X2956" i="35"/>
  <c r="W2956" i="35"/>
  <c r="V2956" i="35"/>
  <c r="U2956" i="35"/>
  <c r="T2956" i="35"/>
  <c r="S2956" i="35"/>
  <c r="R2956" i="35"/>
  <c r="Q2956" i="35"/>
  <c r="P2956" i="35"/>
  <c r="O2956" i="35"/>
  <c r="N2956" i="35"/>
  <c r="M2956" i="35"/>
  <c r="L2956" i="35"/>
  <c r="K2956" i="35"/>
  <c r="J2956" i="35"/>
  <c r="I2956" i="35"/>
  <c r="H2956" i="35"/>
  <c r="G2956" i="35"/>
  <c r="F2956" i="35"/>
  <c r="E2956" i="35"/>
  <c r="D2956" i="35"/>
  <c r="G2952" i="35"/>
  <c r="D2952" i="35"/>
  <c r="S2951" i="35"/>
  <c r="J2951" i="35"/>
  <c r="D2950" i="35"/>
  <c r="D2949" i="35"/>
  <c r="D2948" i="35"/>
  <c r="W2939" i="35"/>
  <c r="S2939" i="35"/>
  <c r="O2939" i="35"/>
  <c r="J2939" i="35"/>
  <c r="G2939" i="35"/>
  <c r="D2939" i="35"/>
  <c r="S2937" i="35"/>
  <c r="O2937" i="35"/>
  <c r="J2937" i="35"/>
  <c r="G2937" i="35"/>
  <c r="D2937" i="35"/>
  <c r="S2936" i="35"/>
  <c r="O2936" i="35"/>
  <c r="J2936" i="35"/>
  <c r="G2936" i="35"/>
  <c r="D2936" i="35"/>
  <c r="Z2934" i="35"/>
  <c r="Y2934" i="35"/>
  <c r="X2934" i="35"/>
  <c r="S2934" i="35"/>
  <c r="O2934" i="35"/>
  <c r="J2934" i="35"/>
  <c r="G2934" i="35"/>
  <c r="D2934" i="35"/>
  <c r="Z2933" i="35"/>
  <c r="Y2933" i="35"/>
  <c r="X2933" i="35"/>
  <c r="S2933" i="35"/>
  <c r="O2933" i="35"/>
  <c r="J2933" i="35"/>
  <c r="G2933" i="35"/>
  <c r="D2933" i="35"/>
  <c r="Z2932" i="35"/>
  <c r="Y2932" i="35"/>
  <c r="X2932" i="35"/>
  <c r="S2932" i="35"/>
  <c r="O2932" i="35"/>
  <c r="J2932" i="35"/>
  <c r="G2932" i="35"/>
  <c r="D2932" i="35"/>
  <c r="Z2929" i="35"/>
  <c r="Y2929" i="35"/>
  <c r="X2929" i="35"/>
  <c r="W2929" i="35"/>
  <c r="U2929" i="35"/>
  <c r="T2929" i="35"/>
  <c r="S2929" i="35"/>
  <c r="R2929" i="35"/>
  <c r="P2929" i="35"/>
  <c r="O2929" i="35"/>
  <c r="N2929" i="35"/>
  <c r="M2929" i="35"/>
  <c r="L2929" i="35"/>
  <c r="K2929" i="35"/>
  <c r="J2929" i="35"/>
  <c r="I2929" i="35"/>
  <c r="H2929" i="35"/>
  <c r="G2929" i="35"/>
  <c r="F2929" i="35"/>
  <c r="E2929" i="35"/>
  <c r="D2929" i="35"/>
  <c r="Z2928" i="35"/>
  <c r="Y2928" i="35"/>
  <c r="X2928" i="35"/>
  <c r="W2928" i="35"/>
  <c r="U2928" i="35"/>
  <c r="T2928" i="35"/>
  <c r="S2928" i="35"/>
  <c r="R2928" i="35"/>
  <c r="P2928" i="35"/>
  <c r="O2928" i="35"/>
  <c r="N2928" i="35"/>
  <c r="M2928" i="35"/>
  <c r="L2928" i="35"/>
  <c r="K2928" i="35"/>
  <c r="J2928" i="35"/>
  <c r="I2928" i="35"/>
  <c r="H2928" i="35"/>
  <c r="G2928" i="35"/>
  <c r="F2928" i="35"/>
  <c r="E2928" i="35"/>
  <c r="D2928" i="35"/>
  <c r="Z2927" i="35"/>
  <c r="Y2927" i="35"/>
  <c r="X2927" i="35"/>
  <c r="W2927" i="35"/>
  <c r="V2927" i="35"/>
  <c r="U2927" i="35"/>
  <c r="T2927" i="35"/>
  <c r="S2927" i="35"/>
  <c r="R2927" i="35"/>
  <c r="Q2927" i="35"/>
  <c r="P2927" i="35"/>
  <c r="O2927" i="35"/>
  <c r="N2927" i="35"/>
  <c r="M2927" i="35"/>
  <c r="L2927" i="35"/>
  <c r="K2927" i="35"/>
  <c r="J2927" i="35"/>
  <c r="I2927" i="35"/>
  <c r="H2927" i="35"/>
  <c r="G2927" i="35"/>
  <c r="F2927" i="35"/>
  <c r="E2927" i="35"/>
  <c r="D2927" i="35"/>
  <c r="Z2926" i="35"/>
  <c r="Y2926" i="35"/>
  <c r="X2926" i="35"/>
  <c r="W2926" i="35"/>
  <c r="U2926" i="35"/>
  <c r="T2926" i="35"/>
  <c r="S2926" i="35"/>
  <c r="R2926" i="35"/>
  <c r="P2926" i="35"/>
  <c r="O2926" i="35"/>
  <c r="N2926" i="35"/>
  <c r="M2926" i="35"/>
  <c r="L2926" i="35"/>
  <c r="K2926" i="35"/>
  <c r="J2926" i="35"/>
  <c r="I2926" i="35"/>
  <c r="H2926" i="35"/>
  <c r="G2926" i="35"/>
  <c r="F2926" i="35"/>
  <c r="E2926" i="35"/>
  <c r="D2926" i="35"/>
  <c r="B2926" i="35"/>
  <c r="Z2925" i="35"/>
  <c r="Y2925" i="35"/>
  <c r="X2925" i="35"/>
  <c r="W2925" i="35"/>
  <c r="V2925" i="35"/>
  <c r="U2925" i="35"/>
  <c r="T2925" i="35"/>
  <c r="S2925" i="35"/>
  <c r="R2925" i="35"/>
  <c r="Q2925" i="35"/>
  <c r="P2925" i="35"/>
  <c r="O2925" i="35"/>
  <c r="N2925" i="35"/>
  <c r="M2925" i="35"/>
  <c r="L2925" i="35"/>
  <c r="K2925" i="35"/>
  <c r="J2925" i="35"/>
  <c r="I2925" i="35"/>
  <c r="H2925" i="35"/>
  <c r="G2925" i="35"/>
  <c r="F2925" i="35"/>
  <c r="E2925" i="35"/>
  <c r="D2925" i="35"/>
  <c r="Z2924" i="35"/>
  <c r="Y2924" i="35"/>
  <c r="X2924" i="35"/>
  <c r="W2924" i="35"/>
  <c r="V2924" i="35"/>
  <c r="U2924" i="35"/>
  <c r="T2924" i="35"/>
  <c r="S2924" i="35"/>
  <c r="R2924" i="35"/>
  <c r="Q2924" i="35"/>
  <c r="P2924" i="35"/>
  <c r="O2924" i="35"/>
  <c r="N2924" i="35"/>
  <c r="M2924" i="35"/>
  <c r="L2924" i="35"/>
  <c r="K2924" i="35"/>
  <c r="J2924" i="35"/>
  <c r="I2924" i="35"/>
  <c r="H2924" i="35"/>
  <c r="G2924" i="35"/>
  <c r="F2924" i="35"/>
  <c r="E2924" i="35"/>
  <c r="D2924" i="35"/>
  <c r="G2920" i="35"/>
  <c r="D2920" i="35"/>
  <c r="S2919" i="35"/>
  <c r="J2919" i="35"/>
  <c r="D2918" i="35"/>
  <c r="D2917" i="35"/>
  <c r="D2916" i="35"/>
  <c r="W2907" i="35"/>
  <c r="S2907" i="35"/>
  <c r="O2907" i="35"/>
  <c r="J2907" i="35"/>
  <c r="G2907" i="35"/>
  <c r="D2907" i="35"/>
  <c r="S2905" i="35"/>
  <c r="O2905" i="35"/>
  <c r="J2905" i="35"/>
  <c r="G2905" i="35"/>
  <c r="D2905" i="35"/>
  <c r="S2904" i="35"/>
  <c r="O2904" i="35"/>
  <c r="J2904" i="35"/>
  <c r="G2904" i="35"/>
  <c r="D2904" i="35"/>
  <c r="Z2902" i="35"/>
  <c r="Y2902" i="35"/>
  <c r="X2902" i="35"/>
  <c r="S2902" i="35"/>
  <c r="O2902" i="35"/>
  <c r="J2902" i="35"/>
  <c r="G2902" i="35"/>
  <c r="D2902" i="35"/>
  <c r="Z2901" i="35"/>
  <c r="Y2901" i="35"/>
  <c r="X2901" i="35"/>
  <c r="S2901" i="35"/>
  <c r="O2901" i="35"/>
  <c r="J2901" i="35"/>
  <c r="G2901" i="35"/>
  <c r="D2901" i="35"/>
  <c r="Z2900" i="35"/>
  <c r="Y2900" i="35"/>
  <c r="X2900" i="35"/>
  <c r="S2900" i="35"/>
  <c r="O2900" i="35"/>
  <c r="J2900" i="35"/>
  <c r="G2900" i="35"/>
  <c r="D2900" i="35"/>
  <c r="Z2897" i="35"/>
  <c r="Y2897" i="35"/>
  <c r="X2897" i="35"/>
  <c r="W2897" i="35"/>
  <c r="U2897" i="35"/>
  <c r="T2897" i="35"/>
  <c r="S2897" i="35"/>
  <c r="R2897" i="35"/>
  <c r="P2897" i="35"/>
  <c r="O2897" i="35"/>
  <c r="N2897" i="35"/>
  <c r="M2897" i="35"/>
  <c r="L2897" i="35"/>
  <c r="K2897" i="35"/>
  <c r="J2897" i="35"/>
  <c r="I2897" i="35"/>
  <c r="H2897" i="35"/>
  <c r="G2897" i="35"/>
  <c r="F2897" i="35"/>
  <c r="E2897" i="35"/>
  <c r="D2897" i="35"/>
  <c r="Z2896" i="35"/>
  <c r="Y2896" i="35"/>
  <c r="X2896" i="35"/>
  <c r="W2896" i="35"/>
  <c r="U2896" i="35"/>
  <c r="T2896" i="35"/>
  <c r="S2896" i="35"/>
  <c r="R2896" i="35"/>
  <c r="P2896" i="35"/>
  <c r="O2896" i="35"/>
  <c r="N2896" i="35"/>
  <c r="M2896" i="35"/>
  <c r="L2896" i="35"/>
  <c r="K2896" i="35"/>
  <c r="J2896" i="35"/>
  <c r="I2896" i="35"/>
  <c r="H2896" i="35"/>
  <c r="G2896" i="35"/>
  <c r="F2896" i="35"/>
  <c r="E2896" i="35"/>
  <c r="D2896" i="35"/>
  <c r="Z2895" i="35"/>
  <c r="Y2895" i="35"/>
  <c r="X2895" i="35"/>
  <c r="W2895" i="35"/>
  <c r="V2895" i="35"/>
  <c r="U2895" i="35"/>
  <c r="T2895" i="35"/>
  <c r="S2895" i="35"/>
  <c r="R2895" i="35"/>
  <c r="Q2895" i="35"/>
  <c r="P2895" i="35"/>
  <c r="O2895" i="35"/>
  <c r="N2895" i="35"/>
  <c r="M2895" i="35"/>
  <c r="L2895" i="35"/>
  <c r="K2895" i="35"/>
  <c r="J2895" i="35"/>
  <c r="I2895" i="35"/>
  <c r="H2895" i="35"/>
  <c r="G2895" i="35"/>
  <c r="F2895" i="35"/>
  <c r="E2895" i="35"/>
  <c r="D2895" i="35"/>
  <c r="Z2894" i="35"/>
  <c r="Y2894" i="35"/>
  <c r="X2894" i="35"/>
  <c r="W2894" i="35"/>
  <c r="U2894" i="35"/>
  <c r="T2894" i="35"/>
  <c r="S2894" i="35"/>
  <c r="R2894" i="35"/>
  <c r="P2894" i="35"/>
  <c r="O2894" i="35"/>
  <c r="N2894" i="35"/>
  <c r="M2894" i="35"/>
  <c r="L2894" i="35"/>
  <c r="K2894" i="35"/>
  <c r="J2894" i="35"/>
  <c r="I2894" i="35"/>
  <c r="H2894" i="35"/>
  <c r="G2894" i="35"/>
  <c r="F2894" i="35"/>
  <c r="E2894" i="35"/>
  <c r="D2894" i="35"/>
  <c r="B2894" i="35"/>
  <c r="Z2893" i="35"/>
  <c r="Y2893" i="35"/>
  <c r="X2893" i="35"/>
  <c r="W2893" i="35"/>
  <c r="V2893" i="35"/>
  <c r="U2893" i="35"/>
  <c r="T2893" i="35"/>
  <c r="S2893" i="35"/>
  <c r="R2893" i="35"/>
  <c r="Q2893" i="35"/>
  <c r="P2893" i="35"/>
  <c r="O2893" i="35"/>
  <c r="N2893" i="35"/>
  <c r="M2893" i="35"/>
  <c r="L2893" i="35"/>
  <c r="K2893" i="35"/>
  <c r="J2893" i="35"/>
  <c r="I2893" i="35"/>
  <c r="H2893" i="35"/>
  <c r="G2893" i="35"/>
  <c r="F2893" i="35"/>
  <c r="E2893" i="35"/>
  <c r="D2893" i="35"/>
  <c r="Z2892" i="35"/>
  <c r="Y2892" i="35"/>
  <c r="X2892" i="35"/>
  <c r="W2892" i="35"/>
  <c r="V2892" i="35"/>
  <c r="U2892" i="35"/>
  <c r="T2892" i="35"/>
  <c r="S2892" i="35"/>
  <c r="R2892" i="35"/>
  <c r="Q2892" i="35"/>
  <c r="P2892" i="35"/>
  <c r="O2892" i="35"/>
  <c r="N2892" i="35"/>
  <c r="M2892" i="35"/>
  <c r="L2892" i="35"/>
  <c r="K2892" i="35"/>
  <c r="J2892" i="35"/>
  <c r="I2892" i="35"/>
  <c r="H2892" i="35"/>
  <c r="G2892" i="35"/>
  <c r="F2892" i="35"/>
  <c r="E2892" i="35"/>
  <c r="D2892" i="35"/>
  <c r="G2888" i="35"/>
  <c r="D2888" i="35"/>
  <c r="S2887" i="35"/>
  <c r="J2887" i="35"/>
  <c r="D2886" i="35"/>
  <c r="D2885" i="35"/>
  <c r="D2884" i="35"/>
  <c r="W2875" i="35"/>
  <c r="S2875" i="35"/>
  <c r="O2875" i="35"/>
  <c r="J2875" i="35"/>
  <c r="G2875" i="35"/>
  <c r="D2875" i="35"/>
  <c r="S2873" i="35"/>
  <c r="O2873" i="35"/>
  <c r="J2873" i="35"/>
  <c r="G2873" i="35"/>
  <c r="D2873" i="35"/>
  <c r="S2872" i="35"/>
  <c r="O2872" i="35"/>
  <c r="J2872" i="35"/>
  <c r="G2872" i="35"/>
  <c r="D2872" i="35"/>
  <c r="Z2870" i="35"/>
  <c r="Y2870" i="35"/>
  <c r="X2870" i="35"/>
  <c r="S2870" i="35"/>
  <c r="O2870" i="35"/>
  <c r="J2870" i="35"/>
  <c r="G2870" i="35"/>
  <c r="D2870" i="35"/>
  <c r="Z2869" i="35"/>
  <c r="Y2869" i="35"/>
  <c r="X2869" i="35"/>
  <c r="S2869" i="35"/>
  <c r="O2869" i="35"/>
  <c r="J2869" i="35"/>
  <c r="G2869" i="35"/>
  <c r="D2869" i="35"/>
  <c r="Z2868" i="35"/>
  <c r="Y2868" i="35"/>
  <c r="X2868" i="35"/>
  <c r="S2868" i="35"/>
  <c r="O2868" i="35"/>
  <c r="J2868" i="35"/>
  <c r="G2868" i="35"/>
  <c r="D2868" i="35"/>
  <c r="Z2865" i="35"/>
  <c r="Y2865" i="35"/>
  <c r="X2865" i="35"/>
  <c r="W2865" i="35"/>
  <c r="U2865" i="35"/>
  <c r="T2865" i="35"/>
  <c r="S2865" i="35"/>
  <c r="R2865" i="35"/>
  <c r="P2865" i="35"/>
  <c r="O2865" i="35"/>
  <c r="N2865" i="35"/>
  <c r="M2865" i="35"/>
  <c r="L2865" i="35"/>
  <c r="K2865" i="35"/>
  <c r="J2865" i="35"/>
  <c r="I2865" i="35"/>
  <c r="H2865" i="35"/>
  <c r="G2865" i="35"/>
  <c r="F2865" i="35"/>
  <c r="E2865" i="35"/>
  <c r="D2865" i="35"/>
  <c r="Z2864" i="35"/>
  <c r="Y2864" i="35"/>
  <c r="X2864" i="35"/>
  <c r="W2864" i="35"/>
  <c r="U2864" i="35"/>
  <c r="T2864" i="35"/>
  <c r="S2864" i="35"/>
  <c r="R2864" i="35"/>
  <c r="P2864" i="35"/>
  <c r="O2864" i="35"/>
  <c r="N2864" i="35"/>
  <c r="M2864" i="35"/>
  <c r="L2864" i="35"/>
  <c r="K2864" i="35"/>
  <c r="J2864" i="35"/>
  <c r="I2864" i="35"/>
  <c r="H2864" i="35"/>
  <c r="G2864" i="35"/>
  <c r="F2864" i="35"/>
  <c r="E2864" i="35"/>
  <c r="D2864" i="35"/>
  <c r="Z2863" i="35"/>
  <c r="Y2863" i="35"/>
  <c r="X2863" i="35"/>
  <c r="W2863" i="35"/>
  <c r="V2863" i="35"/>
  <c r="U2863" i="35"/>
  <c r="T2863" i="35"/>
  <c r="S2863" i="35"/>
  <c r="R2863" i="35"/>
  <c r="Q2863" i="35"/>
  <c r="P2863" i="35"/>
  <c r="O2863" i="35"/>
  <c r="N2863" i="35"/>
  <c r="M2863" i="35"/>
  <c r="L2863" i="35"/>
  <c r="K2863" i="35"/>
  <c r="J2863" i="35"/>
  <c r="I2863" i="35"/>
  <c r="H2863" i="35"/>
  <c r="G2863" i="35"/>
  <c r="F2863" i="35"/>
  <c r="E2863" i="35"/>
  <c r="D2863" i="35"/>
  <c r="Z2862" i="35"/>
  <c r="Y2862" i="35"/>
  <c r="X2862" i="35"/>
  <c r="W2862" i="35"/>
  <c r="U2862" i="35"/>
  <c r="T2862" i="35"/>
  <c r="S2862" i="35"/>
  <c r="R2862" i="35"/>
  <c r="P2862" i="35"/>
  <c r="O2862" i="35"/>
  <c r="N2862" i="35"/>
  <c r="M2862" i="35"/>
  <c r="L2862" i="35"/>
  <c r="K2862" i="35"/>
  <c r="J2862" i="35"/>
  <c r="I2862" i="35"/>
  <c r="H2862" i="35"/>
  <c r="G2862" i="35"/>
  <c r="F2862" i="35"/>
  <c r="E2862" i="35"/>
  <c r="D2862" i="35"/>
  <c r="B2862" i="35"/>
  <c r="Z2861" i="35"/>
  <c r="Y2861" i="35"/>
  <c r="X2861" i="35"/>
  <c r="W2861" i="35"/>
  <c r="V2861" i="35"/>
  <c r="U2861" i="35"/>
  <c r="T2861" i="35"/>
  <c r="S2861" i="35"/>
  <c r="R2861" i="35"/>
  <c r="Q2861" i="35"/>
  <c r="P2861" i="35"/>
  <c r="O2861" i="35"/>
  <c r="N2861" i="35"/>
  <c r="M2861" i="35"/>
  <c r="L2861" i="35"/>
  <c r="K2861" i="35"/>
  <c r="J2861" i="35"/>
  <c r="I2861" i="35"/>
  <c r="H2861" i="35"/>
  <c r="G2861" i="35"/>
  <c r="F2861" i="35"/>
  <c r="E2861" i="35"/>
  <c r="D2861" i="35"/>
  <c r="Z2860" i="35"/>
  <c r="Y2860" i="35"/>
  <c r="X2860" i="35"/>
  <c r="W2860" i="35"/>
  <c r="V2860" i="35"/>
  <c r="U2860" i="35"/>
  <c r="T2860" i="35"/>
  <c r="S2860" i="35"/>
  <c r="R2860" i="35"/>
  <c r="Q2860" i="35"/>
  <c r="P2860" i="35"/>
  <c r="O2860" i="35"/>
  <c r="N2860" i="35"/>
  <c r="M2860" i="35"/>
  <c r="L2860" i="35"/>
  <c r="K2860" i="35"/>
  <c r="J2860" i="35"/>
  <c r="I2860" i="35"/>
  <c r="H2860" i="35"/>
  <c r="G2860" i="35"/>
  <c r="F2860" i="35"/>
  <c r="E2860" i="35"/>
  <c r="D2860" i="35"/>
  <c r="G2856" i="35"/>
  <c r="D2856" i="35"/>
  <c r="S2855" i="35"/>
  <c r="J2855" i="35"/>
  <c r="D2854" i="35"/>
  <c r="D2853" i="35"/>
  <c r="D2852" i="35"/>
  <c r="W2843" i="35"/>
  <c r="S2843" i="35"/>
  <c r="O2843" i="35"/>
  <c r="J2843" i="35"/>
  <c r="G2843" i="35"/>
  <c r="D2843" i="35"/>
  <c r="S2841" i="35"/>
  <c r="O2841" i="35"/>
  <c r="J2841" i="35"/>
  <c r="G2841" i="35"/>
  <c r="D2841" i="35"/>
  <c r="S2840" i="35"/>
  <c r="O2840" i="35"/>
  <c r="J2840" i="35"/>
  <c r="G2840" i="35"/>
  <c r="D2840" i="35"/>
  <c r="Z2838" i="35"/>
  <c r="Y2838" i="35"/>
  <c r="X2838" i="35"/>
  <c r="S2838" i="35"/>
  <c r="O2838" i="35"/>
  <c r="J2838" i="35"/>
  <c r="G2838" i="35"/>
  <c r="D2838" i="35"/>
  <c r="Z2837" i="35"/>
  <c r="Y2837" i="35"/>
  <c r="X2837" i="35"/>
  <c r="S2837" i="35"/>
  <c r="O2837" i="35"/>
  <c r="J2837" i="35"/>
  <c r="G2837" i="35"/>
  <c r="D2837" i="35"/>
  <c r="Z2836" i="35"/>
  <c r="Y2836" i="35"/>
  <c r="X2836" i="35"/>
  <c r="S2836" i="35"/>
  <c r="O2836" i="35"/>
  <c r="J2836" i="35"/>
  <c r="G2836" i="35"/>
  <c r="D2836" i="35"/>
  <c r="Z2833" i="35"/>
  <c r="Y2833" i="35"/>
  <c r="X2833" i="35"/>
  <c r="W2833" i="35"/>
  <c r="U2833" i="35"/>
  <c r="T2833" i="35"/>
  <c r="S2833" i="35"/>
  <c r="R2833" i="35"/>
  <c r="P2833" i="35"/>
  <c r="O2833" i="35"/>
  <c r="N2833" i="35"/>
  <c r="M2833" i="35"/>
  <c r="L2833" i="35"/>
  <c r="K2833" i="35"/>
  <c r="J2833" i="35"/>
  <c r="I2833" i="35"/>
  <c r="H2833" i="35"/>
  <c r="G2833" i="35"/>
  <c r="F2833" i="35"/>
  <c r="E2833" i="35"/>
  <c r="D2833" i="35"/>
  <c r="Z2832" i="35"/>
  <c r="Y2832" i="35"/>
  <c r="X2832" i="35"/>
  <c r="W2832" i="35"/>
  <c r="U2832" i="35"/>
  <c r="T2832" i="35"/>
  <c r="S2832" i="35"/>
  <c r="R2832" i="35"/>
  <c r="P2832" i="35"/>
  <c r="O2832" i="35"/>
  <c r="N2832" i="35"/>
  <c r="M2832" i="35"/>
  <c r="L2832" i="35"/>
  <c r="K2832" i="35"/>
  <c r="J2832" i="35"/>
  <c r="I2832" i="35"/>
  <c r="H2832" i="35"/>
  <c r="G2832" i="35"/>
  <c r="F2832" i="35"/>
  <c r="E2832" i="35"/>
  <c r="D2832" i="35"/>
  <c r="Z2831" i="35"/>
  <c r="Y2831" i="35"/>
  <c r="X2831" i="35"/>
  <c r="W2831" i="35"/>
  <c r="V2831" i="35"/>
  <c r="U2831" i="35"/>
  <c r="T2831" i="35"/>
  <c r="S2831" i="35"/>
  <c r="R2831" i="35"/>
  <c r="Q2831" i="35"/>
  <c r="P2831" i="35"/>
  <c r="O2831" i="35"/>
  <c r="N2831" i="35"/>
  <c r="M2831" i="35"/>
  <c r="L2831" i="35"/>
  <c r="K2831" i="35"/>
  <c r="J2831" i="35"/>
  <c r="I2831" i="35"/>
  <c r="H2831" i="35"/>
  <c r="G2831" i="35"/>
  <c r="F2831" i="35"/>
  <c r="E2831" i="35"/>
  <c r="D2831" i="35"/>
  <c r="Z2830" i="35"/>
  <c r="Y2830" i="35"/>
  <c r="X2830" i="35"/>
  <c r="W2830" i="35"/>
  <c r="U2830" i="35"/>
  <c r="T2830" i="35"/>
  <c r="S2830" i="35"/>
  <c r="R2830" i="35"/>
  <c r="P2830" i="35"/>
  <c r="O2830" i="35"/>
  <c r="N2830" i="35"/>
  <c r="M2830" i="35"/>
  <c r="L2830" i="35"/>
  <c r="K2830" i="35"/>
  <c r="J2830" i="35"/>
  <c r="I2830" i="35"/>
  <c r="H2830" i="35"/>
  <c r="G2830" i="35"/>
  <c r="F2830" i="35"/>
  <c r="E2830" i="35"/>
  <c r="D2830" i="35"/>
  <c r="B2830" i="35"/>
  <c r="Z2829" i="35"/>
  <c r="Y2829" i="35"/>
  <c r="X2829" i="35"/>
  <c r="W2829" i="35"/>
  <c r="V2829" i="35"/>
  <c r="U2829" i="35"/>
  <c r="T2829" i="35"/>
  <c r="S2829" i="35"/>
  <c r="R2829" i="35"/>
  <c r="Q2829" i="35"/>
  <c r="P2829" i="35"/>
  <c r="O2829" i="35"/>
  <c r="N2829" i="35"/>
  <c r="M2829" i="35"/>
  <c r="L2829" i="35"/>
  <c r="K2829" i="35"/>
  <c r="J2829" i="35"/>
  <c r="I2829" i="35"/>
  <c r="H2829" i="35"/>
  <c r="G2829" i="35"/>
  <c r="F2829" i="35"/>
  <c r="E2829" i="35"/>
  <c r="D2829" i="35"/>
  <c r="Z2828" i="35"/>
  <c r="Y2828" i="35"/>
  <c r="X2828" i="35"/>
  <c r="W2828" i="35"/>
  <c r="V2828" i="35"/>
  <c r="U2828" i="35"/>
  <c r="T2828" i="35"/>
  <c r="S2828" i="35"/>
  <c r="R2828" i="35"/>
  <c r="Q2828" i="35"/>
  <c r="P2828" i="35"/>
  <c r="O2828" i="35"/>
  <c r="N2828" i="35"/>
  <c r="M2828" i="35"/>
  <c r="L2828" i="35"/>
  <c r="K2828" i="35"/>
  <c r="J2828" i="35"/>
  <c r="I2828" i="35"/>
  <c r="H2828" i="35"/>
  <c r="G2828" i="35"/>
  <c r="F2828" i="35"/>
  <c r="E2828" i="35"/>
  <c r="D2828" i="35"/>
  <c r="G2824" i="35"/>
  <c r="D2824" i="35"/>
  <c r="S2823" i="35"/>
  <c r="J2823" i="35"/>
  <c r="D2822" i="35"/>
  <c r="D2821" i="35"/>
  <c r="D2820" i="35"/>
  <c r="W2811" i="35"/>
  <c r="S2811" i="35"/>
  <c r="O2811" i="35"/>
  <c r="J2811" i="35"/>
  <c r="G2811" i="35"/>
  <c r="D2811" i="35"/>
  <c r="S2809" i="35"/>
  <c r="O2809" i="35"/>
  <c r="J2809" i="35"/>
  <c r="G2809" i="35"/>
  <c r="D2809" i="35"/>
  <c r="S2808" i="35"/>
  <c r="O2808" i="35"/>
  <c r="J2808" i="35"/>
  <c r="G2808" i="35"/>
  <c r="D2808" i="35"/>
  <c r="Z2806" i="35"/>
  <c r="Y2806" i="35"/>
  <c r="X2806" i="35"/>
  <c r="S2806" i="35"/>
  <c r="O2806" i="35"/>
  <c r="J2806" i="35"/>
  <c r="G2806" i="35"/>
  <c r="D2806" i="35"/>
  <c r="Z2805" i="35"/>
  <c r="Y2805" i="35"/>
  <c r="X2805" i="35"/>
  <c r="S2805" i="35"/>
  <c r="O2805" i="35"/>
  <c r="J2805" i="35"/>
  <c r="G2805" i="35"/>
  <c r="D2805" i="35"/>
  <c r="Z2804" i="35"/>
  <c r="Y2804" i="35"/>
  <c r="X2804" i="35"/>
  <c r="S2804" i="35"/>
  <c r="O2804" i="35"/>
  <c r="J2804" i="35"/>
  <c r="G2804" i="35"/>
  <c r="D2804" i="35"/>
  <c r="Z2801" i="35"/>
  <c r="Y2801" i="35"/>
  <c r="X2801" i="35"/>
  <c r="W2801" i="35"/>
  <c r="U2801" i="35"/>
  <c r="T2801" i="35"/>
  <c r="S2801" i="35"/>
  <c r="R2801" i="35"/>
  <c r="P2801" i="35"/>
  <c r="O2801" i="35"/>
  <c r="N2801" i="35"/>
  <c r="M2801" i="35"/>
  <c r="L2801" i="35"/>
  <c r="K2801" i="35"/>
  <c r="J2801" i="35"/>
  <c r="I2801" i="35"/>
  <c r="H2801" i="35"/>
  <c r="G2801" i="35"/>
  <c r="F2801" i="35"/>
  <c r="E2801" i="35"/>
  <c r="D2801" i="35"/>
  <c r="Z2800" i="35"/>
  <c r="Y2800" i="35"/>
  <c r="X2800" i="35"/>
  <c r="W2800" i="35"/>
  <c r="U2800" i="35"/>
  <c r="T2800" i="35"/>
  <c r="S2800" i="35"/>
  <c r="R2800" i="35"/>
  <c r="P2800" i="35"/>
  <c r="O2800" i="35"/>
  <c r="N2800" i="35"/>
  <c r="M2800" i="35"/>
  <c r="L2800" i="35"/>
  <c r="K2800" i="35"/>
  <c r="J2800" i="35"/>
  <c r="I2800" i="35"/>
  <c r="H2800" i="35"/>
  <c r="G2800" i="35"/>
  <c r="F2800" i="35"/>
  <c r="E2800" i="35"/>
  <c r="D2800" i="35"/>
  <c r="Z2799" i="35"/>
  <c r="Y2799" i="35"/>
  <c r="X2799" i="35"/>
  <c r="W2799" i="35"/>
  <c r="V2799" i="35"/>
  <c r="U2799" i="35"/>
  <c r="T2799" i="35"/>
  <c r="S2799" i="35"/>
  <c r="R2799" i="35"/>
  <c r="Q2799" i="35"/>
  <c r="P2799" i="35"/>
  <c r="O2799" i="35"/>
  <c r="N2799" i="35"/>
  <c r="M2799" i="35"/>
  <c r="L2799" i="35"/>
  <c r="K2799" i="35"/>
  <c r="J2799" i="35"/>
  <c r="I2799" i="35"/>
  <c r="H2799" i="35"/>
  <c r="G2799" i="35"/>
  <c r="F2799" i="35"/>
  <c r="E2799" i="35"/>
  <c r="D2799" i="35"/>
  <c r="Z2798" i="35"/>
  <c r="Y2798" i="35"/>
  <c r="X2798" i="35"/>
  <c r="W2798" i="35"/>
  <c r="U2798" i="35"/>
  <c r="T2798" i="35"/>
  <c r="S2798" i="35"/>
  <c r="R2798" i="35"/>
  <c r="P2798" i="35"/>
  <c r="O2798" i="35"/>
  <c r="N2798" i="35"/>
  <c r="M2798" i="35"/>
  <c r="L2798" i="35"/>
  <c r="K2798" i="35"/>
  <c r="J2798" i="35"/>
  <c r="I2798" i="35"/>
  <c r="H2798" i="35"/>
  <c r="G2798" i="35"/>
  <c r="F2798" i="35"/>
  <c r="E2798" i="35"/>
  <c r="D2798" i="35"/>
  <c r="B2798" i="35"/>
  <c r="Z2797" i="35"/>
  <c r="Y2797" i="35"/>
  <c r="X2797" i="35"/>
  <c r="W2797" i="35"/>
  <c r="V2797" i="35"/>
  <c r="U2797" i="35"/>
  <c r="T2797" i="35"/>
  <c r="S2797" i="35"/>
  <c r="R2797" i="35"/>
  <c r="Q2797" i="35"/>
  <c r="P2797" i="35"/>
  <c r="O2797" i="35"/>
  <c r="N2797" i="35"/>
  <c r="M2797" i="35"/>
  <c r="L2797" i="35"/>
  <c r="K2797" i="35"/>
  <c r="J2797" i="35"/>
  <c r="I2797" i="35"/>
  <c r="H2797" i="35"/>
  <c r="G2797" i="35"/>
  <c r="F2797" i="35"/>
  <c r="E2797" i="35"/>
  <c r="D2797" i="35"/>
  <c r="Z2796" i="35"/>
  <c r="Y2796" i="35"/>
  <c r="X2796" i="35"/>
  <c r="W2796" i="35"/>
  <c r="V2796" i="35"/>
  <c r="U2796" i="35"/>
  <c r="T2796" i="35"/>
  <c r="S2796" i="35"/>
  <c r="R2796" i="35"/>
  <c r="Q2796" i="35"/>
  <c r="P2796" i="35"/>
  <c r="O2796" i="35"/>
  <c r="N2796" i="35"/>
  <c r="M2796" i="35"/>
  <c r="L2796" i="35"/>
  <c r="K2796" i="35"/>
  <c r="J2796" i="35"/>
  <c r="I2796" i="35"/>
  <c r="H2796" i="35"/>
  <c r="G2796" i="35"/>
  <c r="F2796" i="35"/>
  <c r="E2796" i="35"/>
  <c r="D2796" i="35"/>
  <c r="G2792" i="35"/>
  <c r="D2792" i="35"/>
  <c r="S2791" i="35"/>
  <c r="J2791" i="35"/>
  <c r="D2790" i="35"/>
  <c r="D2789" i="35"/>
  <c r="D2788" i="35"/>
  <c r="W2779" i="35"/>
  <c r="S2779" i="35"/>
  <c r="O2779" i="35"/>
  <c r="J2779" i="35"/>
  <c r="G2779" i="35"/>
  <c r="D2779" i="35"/>
  <c r="S2777" i="35"/>
  <c r="O2777" i="35"/>
  <c r="J2777" i="35"/>
  <c r="G2777" i="35"/>
  <c r="D2777" i="35"/>
  <c r="S2776" i="35"/>
  <c r="O2776" i="35"/>
  <c r="J2776" i="35"/>
  <c r="G2776" i="35"/>
  <c r="D2776" i="35"/>
  <c r="Z2774" i="35"/>
  <c r="Y2774" i="35"/>
  <c r="X2774" i="35"/>
  <c r="S2774" i="35"/>
  <c r="O2774" i="35"/>
  <c r="J2774" i="35"/>
  <c r="G2774" i="35"/>
  <c r="D2774" i="35"/>
  <c r="Z2773" i="35"/>
  <c r="Y2773" i="35"/>
  <c r="X2773" i="35"/>
  <c r="S2773" i="35"/>
  <c r="O2773" i="35"/>
  <c r="J2773" i="35"/>
  <c r="G2773" i="35"/>
  <c r="D2773" i="35"/>
  <c r="Z2772" i="35"/>
  <c r="Y2772" i="35"/>
  <c r="X2772" i="35"/>
  <c r="S2772" i="35"/>
  <c r="O2772" i="35"/>
  <c r="J2772" i="35"/>
  <c r="G2772" i="35"/>
  <c r="D2772" i="35"/>
  <c r="Z2769" i="35"/>
  <c r="Y2769" i="35"/>
  <c r="X2769" i="35"/>
  <c r="W2769" i="35"/>
  <c r="U2769" i="35"/>
  <c r="T2769" i="35"/>
  <c r="S2769" i="35"/>
  <c r="R2769" i="35"/>
  <c r="P2769" i="35"/>
  <c r="O2769" i="35"/>
  <c r="N2769" i="35"/>
  <c r="M2769" i="35"/>
  <c r="L2769" i="35"/>
  <c r="K2769" i="35"/>
  <c r="J2769" i="35"/>
  <c r="I2769" i="35"/>
  <c r="H2769" i="35"/>
  <c r="G2769" i="35"/>
  <c r="F2769" i="35"/>
  <c r="E2769" i="35"/>
  <c r="D2769" i="35"/>
  <c r="Z2768" i="35"/>
  <c r="Y2768" i="35"/>
  <c r="X2768" i="35"/>
  <c r="W2768" i="35"/>
  <c r="U2768" i="35"/>
  <c r="T2768" i="35"/>
  <c r="S2768" i="35"/>
  <c r="R2768" i="35"/>
  <c r="P2768" i="35"/>
  <c r="O2768" i="35"/>
  <c r="N2768" i="35"/>
  <c r="M2768" i="35"/>
  <c r="L2768" i="35"/>
  <c r="K2768" i="35"/>
  <c r="J2768" i="35"/>
  <c r="I2768" i="35"/>
  <c r="H2768" i="35"/>
  <c r="G2768" i="35"/>
  <c r="F2768" i="35"/>
  <c r="E2768" i="35"/>
  <c r="D2768" i="35"/>
  <c r="Z2767" i="35"/>
  <c r="Y2767" i="35"/>
  <c r="X2767" i="35"/>
  <c r="W2767" i="35"/>
  <c r="V2767" i="35"/>
  <c r="U2767" i="35"/>
  <c r="T2767" i="35"/>
  <c r="S2767" i="35"/>
  <c r="R2767" i="35"/>
  <c r="Q2767" i="35"/>
  <c r="P2767" i="35"/>
  <c r="O2767" i="35"/>
  <c r="N2767" i="35"/>
  <c r="M2767" i="35"/>
  <c r="L2767" i="35"/>
  <c r="K2767" i="35"/>
  <c r="J2767" i="35"/>
  <c r="I2767" i="35"/>
  <c r="H2767" i="35"/>
  <c r="G2767" i="35"/>
  <c r="F2767" i="35"/>
  <c r="E2767" i="35"/>
  <c r="D2767" i="35"/>
  <c r="Z2766" i="35"/>
  <c r="Y2766" i="35"/>
  <c r="X2766" i="35"/>
  <c r="W2766" i="35"/>
  <c r="U2766" i="35"/>
  <c r="T2766" i="35"/>
  <c r="S2766" i="35"/>
  <c r="R2766" i="35"/>
  <c r="P2766" i="35"/>
  <c r="O2766" i="35"/>
  <c r="N2766" i="35"/>
  <c r="M2766" i="35"/>
  <c r="L2766" i="35"/>
  <c r="K2766" i="35"/>
  <c r="J2766" i="35"/>
  <c r="I2766" i="35"/>
  <c r="H2766" i="35"/>
  <c r="G2766" i="35"/>
  <c r="F2766" i="35"/>
  <c r="E2766" i="35"/>
  <c r="D2766" i="35"/>
  <c r="B2766" i="35"/>
  <c r="Z2765" i="35"/>
  <c r="Y2765" i="35"/>
  <c r="X2765" i="35"/>
  <c r="W2765" i="35"/>
  <c r="V2765" i="35"/>
  <c r="U2765" i="35"/>
  <c r="T2765" i="35"/>
  <c r="S2765" i="35"/>
  <c r="R2765" i="35"/>
  <c r="Q2765" i="35"/>
  <c r="P2765" i="35"/>
  <c r="O2765" i="35"/>
  <c r="N2765" i="35"/>
  <c r="M2765" i="35"/>
  <c r="L2765" i="35"/>
  <c r="K2765" i="35"/>
  <c r="J2765" i="35"/>
  <c r="I2765" i="35"/>
  <c r="H2765" i="35"/>
  <c r="G2765" i="35"/>
  <c r="F2765" i="35"/>
  <c r="E2765" i="35"/>
  <c r="D2765" i="35"/>
  <c r="Z2764" i="35"/>
  <c r="Y2764" i="35"/>
  <c r="X2764" i="35"/>
  <c r="W2764" i="35"/>
  <c r="V2764" i="35"/>
  <c r="U2764" i="35"/>
  <c r="T2764" i="35"/>
  <c r="S2764" i="35"/>
  <c r="R2764" i="35"/>
  <c r="Q2764" i="35"/>
  <c r="P2764" i="35"/>
  <c r="O2764" i="35"/>
  <c r="N2764" i="35"/>
  <c r="M2764" i="35"/>
  <c r="L2764" i="35"/>
  <c r="K2764" i="35"/>
  <c r="J2764" i="35"/>
  <c r="I2764" i="35"/>
  <c r="H2764" i="35"/>
  <c r="G2764" i="35"/>
  <c r="F2764" i="35"/>
  <c r="E2764" i="35"/>
  <c r="D2764" i="35"/>
  <c r="G2760" i="35"/>
  <c r="D2760" i="35"/>
  <c r="S2759" i="35"/>
  <c r="J2759" i="35"/>
  <c r="D2758" i="35"/>
  <c r="D2757" i="35"/>
  <c r="D2756" i="35"/>
  <c r="W2747" i="35"/>
  <c r="S2747" i="35"/>
  <c r="O2747" i="35"/>
  <c r="J2747" i="35"/>
  <c r="G2747" i="35"/>
  <c r="D2747" i="35"/>
  <c r="S2745" i="35"/>
  <c r="O2745" i="35"/>
  <c r="J2745" i="35"/>
  <c r="G2745" i="35"/>
  <c r="D2745" i="35"/>
  <c r="S2744" i="35"/>
  <c r="O2744" i="35"/>
  <c r="J2744" i="35"/>
  <c r="G2744" i="35"/>
  <c r="D2744" i="35"/>
  <c r="Z2742" i="35"/>
  <c r="Y2742" i="35"/>
  <c r="X2742" i="35"/>
  <c r="S2742" i="35"/>
  <c r="O2742" i="35"/>
  <c r="J2742" i="35"/>
  <c r="G2742" i="35"/>
  <c r="D2742" i="35"/>
  <c r="Z2741" i="35"/>
  <c r="Y2741" i="35"/>
  <c r="X2741" i="35"/>
  <c r="S2741" i="35"/>
  <c r="O2741" i="35"/>
  <c r="J2741" i="35"/>
  <c r="G2741" i="35"/>
  <c r="D2741" i="35"/>
  <c r="Z2740" i="35"/>
  <c r="Y2740" i="35"/>
  <c r="X2740" i="35"/>
  <c r="S2740" i="35"/>
  <c r="O2740" i="35"/>
  <c r="J2740" i="35"/>
  <c r="G2740" i="35"/>
  <c r="D2740" i="35"/>
  <c r="Z2737" i="35"/>
  <c r="Y2737" i="35"/>
  <c r="X2737" i="35"/>
  <c r="W2737" i="35"/>
  <c r="U2737" i="35"/>
  <c r="T2737" i="35"/>
  <c r="S2737" i="35"/>
  <c r="R2737" i="35"/>
  <c r="P2737" i="35"/>
  <c r="O2737" i="35"/>
  <c r="N2737" i="35"/>
  <c r="M2737" i="35"/>
  <c r="L2737" i="35"/>
  <c r="K2737" i="35"/>
  <c r="J2737" i="35"/>
  <c r="I2737" i="35"/>
  <c r="H2737" i="35"/>
  <c r="G2737" i="35"/>
  <c r="F2737" i="35"/>
  <c r="E2737" i="35"/>
  <c r="D2737" i="35"/>
  <c r="Z2736" i="35"/>
  <c r="Y2736" i="35"/>
  <c r="X2736" i="35"/>
  <c r="W2736" i="35"/>
  <c r="U2736" i="35"/>
  <c r="T2736" i="35"/>
  <c r="S2736" i="35"/>
  <c r="R2736" i="35"/>
  <c r="P2736" i="35"/>
  <c r="O2736" i="35"/>
  <c r="N2736" i="35"/>
  <c r="M2736" i="35"/>
  <c r="L2736" i="35"/>
  <c r="K2736" i="35"/>
  <c r="J2736" i="35"/>
  <c r="I2736" i="35"/>
  <c r="H2736" i="35"/>
  <c r="G2736" i="35"/>
  <c r="F2736" i="35"/>
  <c r="E2736" i="35"/>
  <c r="D2736" i="35"/>
  <c r="Z2735" i="35"/>
  <c r="Y2735" i="35"/>
  <c r="X2735" i="35"/>
  <c r="W2735" i="35"/>
  <c r="V2735" i="35"/>
  <c r="U2735" i="35"/>
  <c r="T2735" i="35"/>
  <c r="S2735" i="35"/>
  <c r="R2735" i="35"/>
  <c r="Q2735" i="35"/>
  <c r="P2735" i="35"/>
  <c r="O2735" i="35"/>
  <c r="N2735" i="35"/>
  <c r="M2735" i="35"/>
  <c r="L2735" i="35"/>
  <c r="K2735" i="35"/>
  <c r="J2735" i="35"/>
  <c r="I2735" i="35"/>
  <c r="H2735" i="35"/>
  <c r="G2735" i="35"/>
  <c r="F2735" i="35"/>
  <c r="E2735" i="35"/>
  <c r="D2735" i="35"/>
  <c r="Z2734" i="35"/>
  <c r="Y2734" i="35"/>
  <c r="X2734" i="35"/>
  <c r="W2734" i="35"/>
  <c r="U2734" i="35"/>
  <c r="T2734" i="35"/>
  <c r="S2734" i="35"/>
  <c r="R2734" i="35"/>
  <c r="P2734" i="35"/>
  <c r="O2734" i="35"/>
  <c r="N2734" i="35"/>
  <c r="M2734" i="35"/>
  <c r="L2734" i="35"/>
  <c r="K2734" i="35"/>
  <c r="J2734" i="35"/>
  <c r="I2734" i="35"/>
  <c r="H2734" i="35"/>
  <c r="G2734" i="35"/>
  <c r="F2734" i="35"/>
  <c r="E2734" i="35"/>
  <c r="D2734" i="35"/>
  <c r="B2734" i="35"/>
  <c r="Z2733" i="35"/>
  <c r="Y2733" i="35"/>
  <c r="X2733" i="35"/>
  <c r="W2733" i="35"/>
  <c r="V2733" i="35"/>
  <c r="U2733" i="35"/>
  <c r="T2733" i="35"/>
  <c r="S2733" i="35"/>
  <c r="R2733" i="35"/>
  <c r="Q2733" i="35"/>
  <c r="P2733" i="35"/>
  <c r="O2733" i="35"/>
  <c r="N2733" i="35"/>
  <c r="M2733" i="35"/>
  <c r="L2733" i="35"/>
  <c r="K2733" i="35"/>
  <c r="J2733" i="35"/>
  <c r="I2733" i="35"/>
  <c r="H2733" i="35"/>
  <c r="G2733" i="35"/>
  <c r="F2733" i="35"/>
  <c r="E2733" i="35"/>
  <c r="D2733" i="35"/>
  <c r="Z2732" i="35"/>
  <c r="Y2732" i="35"/>
  <c r="X2732" i="35"/>
  <c r="W2732" i="35"/>
  <c r="V2732" i="35"/>
  <c r="U2732" i="35"/>
  <c r="T2732" i="35"/>
  <c r="S2732" i="35"/>
  <c r="R2732" i="35"/>
  <c r="Q2732" i="35"/>
  <c r="P2732" i="35"/>
  <c r="O2732" i="35"/>
  <c r="N2732" i="35"/>
  <c r="M2732" i="35"/>
  <c r="L2732" i="35"/>
  <c r="K2732" i="35"/>
  <c r="J2732" i="35"/>
  <c r="I2732" i="35"/>
  <c r="H2732" i="35"/>
  <c r="G2732" i="35"/>
  <c r="F2732" i="35"/>
  <c r="E2732" i="35"/>
  <c r="D2732" i="35"/>
  <c r="G2728" i="35"/>
  <c r="D2728" i="35"/>
  <c r="S2727" i="35"/>
  <c r="J2727" i="35"/>
  <c r="D2726" i="35"/>
  <c r="D2725" i="35"/>
  <c r="D2724" i="35"/>
  <c r="W2715" i="35"/>
  <c r="S2715" i="35"/>
  <c r="O2715" i="35"/>
  <c r="J2715" i="35"/>
  <c r="G2715" i="35"/>
  <c r="D2715" i="35"/>
  <c r="S2713" i="35"/>
  <c r="O2713" i="35"/>
  <c r="J2713" i="35"/>
  <c r="G2713" i="35"/>
  <c r="D2713" i="35"/>
  <c r="S2712" i="35"/>
  <c r="O2712" i="35"/>
  <c r="J2712" i="35"/>
  <c r="G2712" i="35"/>
  <c r="D2712" i="35"/>
  <c r="Z2710" i="35"/>
  <c r="Y2710" i="35"/>
  <c r="X2710" i="35"/>
  <c r="S2710" i="35"/>
  <c r="O2710" i="35"/>
  <c r="J2710" i="35"/>
  <c r="G2710" i="35"/>
  <c r="D2710" i="35"/>
  <c r="Z2709" i="35"/>
  <c r="Y2709" i="35"/>
  <c r="X2709" i="35"/>
  <c r="S2709" i="35"/>
  <c r="O2709" i="35"/>
  <c r="J2709" i="35"/>
  <c r="G2709" i="35"/>
  <c r="D2709" i="35"/>
  <c r="Z2708" i="35"/>
  <c r="Y2708" i="35"/>
  <c r="X2708" i="35"/>
  <c r="S2708" i="35"/>
  <c r="O2708" i="35"/>
  <c r="J2708" i="35"/>
  <c r="G2708" i="35"/>
  <c r="D2708" i="35"/>
  <c r="Z2705" i="35"/>
  <c r="Y2705" i="35"/>
  <c r="X2705" i="35"/>
  <c r="W2705" i="35"/>
  <c r="U2705" i="35"/>
  <c r="T2705" i="35"/>
  <c r="S2705" i="35"/>
  <c r="R2705" i="35"/>
  <c r="P2705" i="35"/>
  <c r="O2705" i="35"/>
  <c r="N2705" i="35"/>
  <c r="M2705" i="35"/>
  <c r="L2705" i="35"/>
  <c r="K2705" i="35"/>
  <c r="J2705" i="35"/>
  <c r="I2705" i="35"/>
  <c r="H2705" i="35"/>
  <c r="G2705" i="35"/>
  <c r="F2705" i="35"/>
  <c r="E2705" i="35"/>
  <c r="D2705" i="35"/>
  <c r="Z2704" i="35"/>
  <c r="Y2704" i="35"/>
  <c r="X2704" i="35"/>
  <c r="W2704" i="35"/>
  <c r="U2704" i="35"/>
  <c r="T2704" i="35"/>
  <c r="S2704" i="35"/>
  <c r="R2704" i="35"/>
  <c r="P2704" i="35"/>
  <c r="O2704" i="35"/>
  <c r="N2704" i="35"/>
  <c r="M2704" i="35"/>
  <c r="L2704" i="35"/>
  <c r="K2704" i="35"/>
  <c r="J2704" i="35"/>
  <c r="I2704" i="35"/>
  <c r="H2704" i="35"/>
  <c r="G2704" i="35"/>
  <c r="F2704" i="35"/>
  <c r="E2704" i="35"/>
  <c r="D2704" i="35"/>
  <c r="Z2703" i="35"/>
  <c r="Y2703" i="35"/>
  <c r="X2703" i="35"/>
  <c r="W2703" i="35"/>
  <c r="V2703" i="35"/>
  <c r="U2703" i="35"/>
  <c r="T2703" i="35"/>
  <c r="S2703" i="35"/>
  <c r="R2703" i="35"/>
  <c r="Q2703" i="35"/>
  <c r="P2703" i="35"/>
  <c r="O2703" i="35"/>
  <c r="N2703" i="35"/>
  <c r="M2703" i="35"/>
  <c r="L2703" i="35"/>
  <c r="K2703" i="35"/>
  <c r="J2703" i="35"/>
  <c r="I2703" i="35"/>
  <c r="H2703" i="35"/>
  <c r="G2703" i="35"/>
  <c r="F2703" i="35"/>
  <c r="E2703" i="35"/>
  <c r="D2703" i="35"/>
  <c r="Z2702" i="35"/>
  <c r="Y2702" i="35"/>
  <c r="X2702" i="35"/>
  <c r="W2702" i="35"/>
  <c r="U2702" i="35"/>
  <c r="T2702" i="35"/>
  <c r="S2702" i="35"/>
  <c r="R2702" i="35"/>
  <c r="P2702" i="35"/>
  <c r="O2702" i="35"/>
  <c r="N2702" i="35"/>
  <c r="M2702" i="35"/>
  <c r="L2702" i="35"/>
  <c r="K2702" i="35"/>
  <c r="J2702" i="35"/>
  <c r="I2702" i="35"/>
  <c r="H2702" i="35"/>
  <c r="G2702" i="35"/>
  <c r="F2702" i="35"/>
  <c r="E2702" i="35"/>
  <c r="D2702" i="35"/>
  <c r="B2702" i="35"/>
  <c r="Z2701" i="35"/>
  <c r="Y2701" i="35"/>
  <c r="X2701" i="35"/>
  <c r="W2701" i="35"/>
  <c r="V2701" i="35"/>
  <c r="U2701" i="35"/>
  <c r="T2701" i="35"/>
  <c r="S2701" i="35"/>
  <c r="R2701" i="35"/>
  <c r="Q2701" i="35"/>
  <c r="P2701" i="35"/>
  <c r="O2701" i="35"/>
  <c r="N2701" i="35"/>
  <c r="M2701" i="35"/>
  <c r="L2701" i="35"/>
  <c r="K2701" i="35"/>
  <c r="J2701" i="35"/>
  <c r="I2701" i="35"/>
  <c r="H2701" i="35"/>
  <c r="G2701" i="35"/>
  <c r="F2701" i="35"/>
  <c r="E2701" i="35"/>
  <c r="D2701" i="35"/>
  <c r="Z2700" i="35"/>
  <c r="Y2700" i="35"/>
  <c r="X2700" i="35"/>
  <c r="W2700" i="35"/>
  <c r="V2700" i="35"/>
  <c r="U2700" i="35"/>
  <c r="T2700" i="35"/>
  <c r="S2700" i="35"/>
  <c r="R2700" i="35"/>
  <c r="Q2700" i="35"/>
  <c r="P2700" i="35"/>
  <c r="O2700" i="35"/>
  <c r="N2700" i="35"/>
  <c r="M2700" i="35"/>
  <c r="L2700" i="35"/>
  <c r="K2700" i="35"/>
  <c r="J2700" i="35"/>
  <c r="I2700" i="35"/>
  <c r="H2700" i="35"/>
  <c r="G2700" i="35"/>
  <c r="F2700" i="35"/>
  <c r="E2700" i="35"/>
  <c r="D2700" i="35"/>
  <c r="G2696" i="35"/>
  <c r="D2696" i="35"/>
  <c r="S2695" i="35"/>
  <c r="J2695" i="35"/>
  <c r="D2694" i="35"/>
  <c r="D2693" i="35"/>
  <c r="D2692" i="35"/>
  <c r="W2683" i="35"/>
  <c r="S2683" i="35"/>
  <c r="O2683" i="35"/>
  <c r="J2683" i="35"/>
  <c r="G2683" i="35"/>
  <c r="D2683" i="35"/>
  <c r="S2681" i="35"/>
  <c r="O2681" i="35"/>
  <c r="J2681" i="35"/>
  <c r="G2681" i="35"/>
  <c r="D2681" i="35"/>
  <c r="S2680" i="35"/>
  <c r="O2680" i="35"/>
  <c r="J2680" i="35"/>
  <c r="G2680" i="35"/>
  <c r="D2680" i="35"/>
  <c r="Z2678" i="35"/>
  <c r="Y2678" i="35"/>
  <c r="X2678" i="35"/>
  <c r="S2678" i="35"/>
  <c r="O2678" i="35"/>
  <c r="J2678" i="35"/>
  <c r="G2678" i="35"/>
  <c r="D2678" i="35"/>
  <c r="Z2677" i="35"/>
  <c r="Y2677" i="35"/>
  <c r="X2677" i="35"/>
  <c r="S2677" i="35"/>
  <c r="O2677" i="35"/>
  <c r="J2677" i="35"/>
  <c r="G2677" i="35"/>
  <c r="D2677" i="35"/>
  <c r="Z2676" i="35"/>
  <c r="Y2676" i="35"/>
  <c r="X2676" i="35"/>
  <c r="S2676" i="35"/>
  <c r="O2676" i="35"/>
  <c r="J2676" i="35"/>
  <c r="G2676" i="35"/>
  <c r="D2676" i="35"/>
  <c r="Z2673" i="35"/>
  <c r="Y2673" i="35"/>
  <c r="X2673" i="35"/>
  <c r="W2673" i="35"/>
  <c r="U2673" i="35"/>
  <c r="T2673" i="35"/>
  <c r="S2673" i="35"/>
  <c r="R2673" i="35"/>
  <c r="P2673" i="35"/>
  <c r="O2673" i="35"/>
  <c r="N2673" i="35"/>
  <c r="M2673" i="35"/>
  <c r="L2673" i="35"/>
  <c r="K2673" i="35"/>
  <c r="J2673" i="35"/>
  <c r="I2673" i="35"/>
  <c r="H2673" i="35"/>
  <c r="G2673" i="35"/>
  <c r="F2673" i="35"/>
  <c r="E2673" i="35"/>
  <c r="D2673" i="35"/>
  <c r="Z2672" i="35"/>
  <c r="Y2672" i="35"/>
  <c r="X2672" i="35"/>
  <c r="W2672" i="35"/>
  <c r="U2672" i="35"/>
  <c r="T2672" i="35"/>
  <c r="S2672" i="35"/>
  <c r="R2672" i="35"/>
  <c r="P2672" i="35"/>
  <c r="O2672" i="35"/>
  <c r="N2672" i="35"/>
  <c r="M2672" i="35"/>
  <c r="L2672" i="35"/>
  <c r="K2672" i="35"/>
  <c r="J2672" i="35"/>
  <c r="I2672" i="35"/>
  <c r="H2672" i="35"/>
  <c r="G2672" i="35"/>
  <c r="F2672" i="35"/>
  <c r="E2672" i="35"/>
  <c r="D2672" i="35"/>
  <c r="Z2671" i="35"/>
  <c r="Y2671" i="35"/>
  <c r="X2671" i="35"/>
  <c r="W2671" i="35"/>
  <c r="V2671" i="35"/>
  <c r="U2671" i="35"/>
  <c r="T2671" i="35"/>
  <c r="S2671" i="35"/>
  <c r="R2671" i="35"/>
  <c r="Q2671" i="35"/>
  <c r="P2671" i="35"/>
  <c r="O2671" i="35"/>
  <c r="N2671" i="35"/>
  <c r="M2671" i="35"/>
  <c r="L2671" i="35"/>
  <c r="K2671" i="35"/>
  <c r="J2671" i="35"/>
  <c r="I2671" i="35"/>
  <c r="H2671" i="35"/>
  <c r="G2671" i="35"/>
  <c r="F2671" i="35"/>
  <c r="E2671" i="35"/>
  <c r="D2671" i="35"/>
  <c r="Z2670" i="35"/>
  <c r="Y2670" i="35"/>
  <c r="X2670" i="35"/>
  <c r="W2670" i="35"/>
  <c r="U2670" i="35"/>
  <c r="T2670" i="35"/>
  <c r="S2670" i="35"/>
  <c r="R2670" i="35"/>
  <c r="P2670" i="35"/>
  <c r="O2670" i="35"/>
  <c r="N2670" i="35"/>
  <c r="M2670" i="35"/>
  <c r="L2670" i="35"/>
  <c r="K2670" i="35"/>
  <c r="J2670" i="35"/>
  <c r="I2670" i="35"/>
  <c r="H2670" i="35"/>
  <c r="G2670" i="35"/>
  <c r="F2670" i="35"/>
  <c r="E2670" i="35"/>
  <c r="D2670" i="35"/>
  <c r="B2670" i="35"/>
  <c r="Z2669" i="35"/>
  <c r="Y2669" i="35"/>
  <c r="X2669" i="35"/>
  <c r="W2669" i="35"/>
  <c r="V2669" i="35"/>
  <c r="U2669" i="35"/>
  <c r="T2669" i="35"/>
  <c r="S2669" i="35"/>
  <c r="R2669" i="35"/>
  <c r="Q2669" i="35"/>
  <c r="P2669" i="35"/>
  <c r="O2669" i="35"/>
  <c r="N2669" i="35"/>
  <c r="M2669" i="35"/>
  <c r="L2669" i="35"/>
  <c r="K2669" i="35"/>
  <c r="J2669" i="35"/>
  <c r="I2669" i="35"/>
  <c r="H2669" i="35"/>
  <c r="G2669" i="35"/>
  <c r="F2669" i="35"/>
  <c r="E2669" i="35"/>
  <c r="D2669" i="35"/>
  <c r="Z2668" i="35"/>
  <c r="Y2668" i="35"/>
  <c r="X2668" i="35"/>
  <c r="W2668" i="35"/>
  <c r="V2668" i="35"/>
  <c r="U2668" i="35"/>
  <c r="T2668" i="35"/>
  <c r="S2668" i="35"/>
  <c r="R2668" i="35"/>
  <c r="Q2668" i="35"/>
  <c r="P2668" i="35"/>
  <c r="O2668" i="35"/>
  <c r="N2668" i="35"/>
  <c r="M2668" i="35"/>
  <c r="L2668" i="35"/>
  <c r="K2668" i="35"/>
  <c r="J2668" i="35"/>
  <c r="I2668" i="35"/>
  <c r="H2668" i="35"/>
  <c r="G2668" i="35"/>
  <c r="F2668" i="35"/>
  <c r="E2668" i="35"/>
  <c r="D2668" i="35"/>
  <c r="G2664" i="35"/>
  <c r="D2664" i="35"/>
  <c r="S2663" i="35"/>
  <c r="J2663" i="35"/>
  <c r="D2662" i="35"/>
  <c r="D2661" i="35"/>
  <c r="D2660" i="35"/>
  <c r="W2651" i="35"/>
  <c r="S2651" i="35"/>
  <c r="O2651" i="35"/>
  <c r="J2651" i="35"/>
  <c r="G2651" i="35"/>
  <c r="D2651" i="35"/>
  <c r="S2649" i="35"/>
  <c r="O2649" i="35"/>
  <c r="J2649" i="35"/>
  <c r="G2649" i="35"/>
  <c r="D2649" i="35"/>
  <c r="S2648" i="35"/>
  <c r="O2648" i="35"/>
  <c r="J2648" i="35"/>
  <c r="G2648" i="35"/>
  <c r="D2648" i="35"/>
  <c r="Z2646" i="35"/>
  <c r="Y2646" i="35"/>
  <c r="X2646" i="35"/>
  <c r="S2646" i="35"/>
  <c r="O2646" i="35"/>
  <c r="J2646" i="35"/>
  <c r="G2646" i="35"/>
  <c r="D2646" i="35"/>
  <c r="Z2645" i="35"/>
  <c r="Y2645" i="35"/>
  <c r="X2645" i="35"/>
  <c r="S2645" i="35"/>
  <c r="O2645" i="35"/>
  <c r="J2645" i="35"/>
  <c r="G2645" i="35"/>
  <c r="D2645" i="35"/>
  <c r="Z2644" i="35"/>
  <c r="Y2644" i="35"/>
  <c r="X2644" i="35"/>
  <c r="S2644" i="35"/>
  <c r="O2644" i="35"/>
  <c r="J2644" i="35"/>
  <c r="G2644" i="35"/>
  <c r="D2644" i="35"/>
  <c r="Z2641" i="35"/>
  <c r="Y2641" i="35"/>
  <c r="X2641" i="35"/>
  <c r="W2641" i="35"/>
  <c r="U2641" i="35"/>
  <c r="T2641" i="35"/>
  <c r="S2641" i="35"/>
  <c r="R2641" i="35"/>
  <c r="P2641" i="35"/>
  <c r="O2641" i="35"/>
  <c r="N2641" i="35"/>
  <c r="M2641" i="35"/>
  <c r="L2641" i="35"/>
  <c r="K2641" i="35"/>
  <c r="J2641" i="35"/>
  <c r="I2641" i="35"/>
  <c r="H2641" i="35"/>
  <c r="G2641" i="35"/>
  <c r="F2641" i="35"/>
  <c r="E2641" i="35"/>
  <c r="D2641" i="35"/>
  <c r="Z2640" i="35"/>
  <c r="Y2640" i="35"/>
  <c r="X2640" i="35"/>
  <c r="W2640" i="35"/>
  <c r="U2640" i="35"/>
  <c r="T2640" i="35"/>
  <c r="S2640" i="35"/>
  <c r="R2640" i="35"/>
  <c r="P2640" i="35"/>
  <c r="O2640" i="35"/>
  <c r="N2640" i="35"/>
  <c r="M2640" i="35"/>
  <c r="L2640" i="35"/>
  <c r="K2640" i="35"/>
  <c r="J2640" i="35"/>
  <c r="I2640" i="35"/>
  <c r="H2640" i="35"/>
  <c r="G2640" i="35"/>
  <c r="F2640" i="35"/>
  <c r="E2640" i="35"/>
  <c r="D2640" i="35"/>
  <c r="Z2639" i="35"/>
  <c r="Y2639" i="35"/>
  <c r="X2639" i="35"/>
  <c r="W2639" i="35"/>
  <c r="V2639" i="35"/>
  <c r="U2639" i="35"/>
  <c r="T2639" i="35"/>
  <c r="S2639" i="35"/>
  <c r="R2639" i="35"/>
  <c r="Q2639" i="35"/>
  <c r="P2639" i="35"/>
  <c r="O2639" i="35"/>
  <c r="N2639" i="35"/>
  <c r="M2639" i="35"/>
  <c r="L2639" i="35"/>
  <c r="K2639" i="35"/>
  <c r="J2639" i="35"/>
  <c r="I2639" i="35"/>
  <c r="H2639" i="35"/>
  <c r="G2639" i="35"/>
  <c r="F2639" i="35"/>
  <c r="E2639" i="35"/>
  <c r="D2639" i="35"/>
  <c r="Z2638" i="35"/>
  <c r="Y2638" i="35"/>
  <c r="X2638" i="35"/>
  <c r="W2638" i="35"/>
  <c r="U2638" i="35"/>
  <c r="T2638" i="35"/>
  <c r="S2638" i="35"/>
  <c r="R2638" i="35"/>
  <c r="P2638" i="35"/>
  <c r="O2638" i="35"/>
  <c r="N2638" i="35"/>
  <c r="M2638" i="35"/>
  <c r="L2638" i="35"/>
  <c r="K2638" i="35"/>
  <c r="J2638" i="35"/>
  <c r="I2638" i="35"/>
  <c r="H2638" i="35"/>
  <c r="G2638" i="35"/>
  <c r="F2638" i="35"/>
  <c r="E2638" i="35"/>
  <c r="D2638" i="35"/>
  <c r="B2638" i="35"/>
  <c r="Z2637" i="35"/>
  <c r="Y2637" i="35"/>
  <c r="X2637" i="35"/>
  <c r="W2637" i="35"/>
  <c r="V2637" i="35"/>
  <c r="U2637" i="35"/>
  <c r="T2637" i="35"/>
  <c r="S2637" i="35"/>
  <c r="R2637" i="35"/>
  <c r="Q2637" i="35"/>
  <c r="P2637" i="35"/>
  <c r="O2637" i="35"/>
  <c r="N2637" i="35"/>
  <c r="M2637" i="35"/>
  <c r="L2637" i="35"/>
  <c r="K2637" i="35"/>
  <c r="J2637" i="35"/>
  <c r="I2637" i="35"/>
  <c r="H2637" i="35"/>
  <c r="G2637" i="35"/>
  <c r="F2637" i="35"/>
  <c r="E2637" i="35"/>
  <c r="D2637" i="35"/>
  <c r="Z2636" i="35"/>
  <c r="Y2636" i="35"/>
  <c r="X2636" i="35"/>
  <c r="W2636" i="35"/>
  <c r="V2636" i="35"/>
  <c r="U2636" i="35"/>
  <c r="T2636" i="35"/>
  <c r="S2636" i="35"/>
  <c r="R2636" i="35"/>
  <c r="Q2636" i="35"/>
  <c r="P2636" i="35"/>
  <c r="O2636" i="35"/>
  <c r="N2636" i="35"/>
  <c r="M2636" i="35"/>
  <c r="L2636" i="35"/>
  <c r="K2636" i="35"/>
  <c r="J2636" i="35"/>
  <c r="I2636" i="35"/>
  <c r="H2636" i="35"/>
  <c r="G2636" i="35"/>
  <c r="F2636" i="35"/>
  <c r="E2636" i="35"/>
  <c r="D2636" i="35"/>
  <c r="G2632" i="35"/>
  <c r="D2632" i="35"/>
  <c r="S2631" i="35"/>
  <c r="J2631" i="35"/>
  <c r="D2630" i="35"/>
  <c r="D2629" i="35"/>
  <c r="D2628" i="35"/>
  <c r="W2619" i="35"/>
  <c r="S2619" i="35"/>
  <c r="O2619" i="35"/>
  <c r="J2619" i="35"/>
  <c r="G2619" i="35"/>
  <c r="D2619" i="35"/>
  <c r="S2617" i="35"/>
  <c r="O2617" i="35"/>
  <c r="J2617" i="35"/>
  <c r="G2617" i="35"/>
  <c r="D2617" i="35"/>
  <c r="S2616" i="35"/>
  <c r="O2616" i="35"/>
  <c r="J2616" i="35"/>
  <c r="G2616" i="35"/>
  <c r="D2616" i="35"/>
  <c r="Z2614" i="35"/>
  <c r="Y2614" i="35"/>
  <c r="X2614" i="35"/>
  <c r="S2614" i="35"/>
  <c r="O2614" i="35"/>
  <c r="J2614" i="35"/>
  <c r="G2614" i="35"/>
  <c r="D2614" i="35"/>
  <c r="Z2613" i="35"/>
  <c r="Y2613" i="35"/>
  <c r="X2613" i="35"/>
  <c r="S2613" i="35"/>
  <c r="O2613" i="35"/>
  <c r="J2613" i="35"/>
  <c r="G2613" i="35"/>
  <c r="D2613" i="35"/>
  <c r="Z2612" i="35"/>
  <c r="Y2612" i="35"/>
  <c r="X2612" i="35"/>
  <c r="S2612" i="35"/>
  <c r="O2612" i="35"/>
  <c r="J2612" i="35"/>
  <c r="G2612" i="35"/>
  <c r="D2612" i="35"/>
  <c r="Z2609" i="35"/>
  <c r="Y2609" i="35"/>
  <c r="X2609" i="35"/>
  <c r="W2609" i="35"/>
  <c r="U2609" i="35"/>
  <c r="T2609" i="35"/>
  <c r="S2609" i="35"/>
  <c r="R2609" i="35"/>
  <c r="P2609" i="35"/>
  <c r="O2609" i="35"/>
  <c r="N2609" i="35"/>
  <c r="M2609" i="35"/>
  <c r="L2609" i="35"/>
  <c r="K2609" i="35"/>
  <c r="J2609" i="35"/>
  <c r="I2609" i="35"/>
  <c r="H2609" i="35"/>
  <c r="G2609" i="35"/>
  <c r="F2609" i="35"/>
  <c r="E2609" i="35"/>
  <c r="D2609" i="35"/>
  <c r="Z2608" i="35"/>
  <c r="Y2608" i="35"/>
  <c r="X2608" i="35"/>
  <c r="W2608" i="35"/>
  <c r="U2608" i="35"/>
  <c r="T2608" i="35"/>
  <c r="S2608" i="35"/>
  <c r="R2608" i="35"/>
  <c r="P2608" i="35"/>
  <c r="O2608" i="35"/>
  <c r="N2608" i="35"/>
  <c r="M2608" i="35"/>
  <c r="L2608" i="35"/>
  <c r="K2608" i="35"/>
  <c r="J2608" i="35"/>
  <c r="I2608" i="35"/>
  <c r="H2608" i="35"/>
  <c r="G2608" i="35"/>
  <c r="F2608" i="35"/>
  <c r="E2608" i="35"/>
  <c r="D2608" i="35"/>
  <c r="Z2607" i="35"/>
  <c r="Y2607" i="35"/>
  <c r="X2607" i="35"/>
  <c r="W2607" i="35"/>
  <c r="V2607" i="35"/>
  <c r="U2607" i="35"/>
  <c r="T2607" i="35"/>
  <c r="S2607" i="35"/>
  <c r="R2607" i="35"/>
  <c r="Q2607" i="35"/>
  <c r="P2607" i="35"/>
  <c r="O2607" i="35"/>
  <c r="N2607" i="35"/>
  <c r="M2607" i="35"/>
  <c r="L2607" i="35"/>
  <c r="K2607" i="35"/>
  <c r="J2607" i="35"/>
  <c r="I2607" i="35"/>
  <c r="H2607" i="35"/>
  <c r="G2607" i="35"/>
  <c r="F2607" i="35"/>
  <c r="E2607" i="35"/>
  <c r="D2607" i="35"/>
  <c r="Z2606" i="35"/>
  <c r="Y2606" i="35"/>
  <c r="X2606" i="35"/>
  <c r="W2606" i="35"/>
  <c r="U2606" i="35"/>
  <c r="T2606" i="35"/>
  <c r="S2606" i="35"/>
  <c r="R2606" i="35"/>
  <c r="P2606" i="35"/>
  <c r="O2606" i="35"/>
  <c r="N2606" i="35"/>
  <c r="M2606" i="35"/>
  <c r="L2606" i="35"/>
  <c r="K2606" i="35"/>
  <c r="J2606" i="35"/>
  <c r="I2606" i="35"/>
  <c r="H2606" i="35"/>
  <c r="G2606" i="35"/>
  <c r="F2606" i="35"/>
  <c r="E2606" i="35"/>
  <c r="D2606" i="35"/>
  <c r="B2606" i="35"/>
  <c r="Z2605" i="35"/>
  <c r="Y2605" i="35"/>
  <c r="X2605" i="35"/>
  <c r="W2605" i="35"/>
  <c r="V2605" i="35"/>
  <c r="U2605" i="35"/>
  <c r="T2605" i="35"/>
  <c r="S2605" i="35"/>
  <c r="R2605" i="35"/>
  <c r="Q2605" i="35"/>
  <c r="P2605" i="35"/>
  <c r="O2605" i="35"/>
  <c r="N2605" i="35"/>
  <c r="M2605" i="35"/>
  <c r="L2605" i="35"/>
  <c r="K2605" i="35"/>
  <c r="J2605" i="35"/>
  <c r="I2605" i="35"/>
  <c r="H2605" i="35"/>
  <c r="G2605" i="35"/>
  <c r="F2605" i="35"/>
  <c r="E2605" i="35"/>
  <c r="D2605" i="35"/>
  <c r="Z2604" i="35"/>
  <c r="Y2604" i="35"/>
  <c r="X2604" i="35"/>
  <c r="W2604" i="35"/>
  <c r="V2604" i="35"/>
  <c r="U2604" i="35"/>
  <c r="T2604" i="35"/>
  <c r="S2604" i="35"/>
  <c r="R2604" i="35"/>
  <c r="Q2604" i="35"/>
  <c r="P2604" i="35"/>
  <c r="O2604" i="35"/>
  <c r="N2604" i="35"/>
  <c r="M2604" i="35"/>
  <c r="L2604" i="35"/>
  <c r="K2604" i="35"/>
  <c r="J2604" i="35"/>
  <c r="I2604" i="35"/>
  <c r="H2604" i="35"/>
  <c r="G2604" i="35"/>
  <c r="F2604" i="35"/>
  <c r="E2604" i="35"/>
  <c r="D2604" i="35"/>
  <c r="G2600" i="35"/>
  <c r="D2600" i="35"/>
  <c r="S2599" i="35"/>
  <c r="J2599" i="35"/>
  <c r="D2598" i="35"/>
  <c r="D2597" i="35"/>
  <c r="D2596" i="35"/>
  <c r="W2587" i="35"/>
  <c r="S2587" i="35"/>
  <c r="O2587" i="35"/>
  <c r="J2587" i="35"/>
  <c r="G2587" i="35"/>
  <c r="D2587" i="35"/>
  <c r="S2585" i="35"/>
  <c r="O2585" i="35"/>
  <c r="J2585" i="35"/>
  <c r="G2585" i="35"/>
  <c r="D2585" i="35"/>
  <c r="S2584" i="35"/>
  <c r="O2584" i="35"/>
  <c r="J2584" i="35"/>
  <c r="G2584" i="35"/>
  <c r="D2584" i="35"/>
  <c r="Z2582" i="35"/>
  <c r="Y2582" i="35"/>
  <c r="X2582" i="35"/>
  <c r="S2582" i="35"/>
  <c r="O2582" i="35"/>
  <c r="J2582" i="35"/>
  <c r="G2582" i="35"/>
  <c r="D2582" i="35"/>
  <c r="Z2581" i="35"/>
  <c r="Y2581" i="35"/>
  <c r="X2581" i="35"/>
  <c r="S2581" i="35"/>
  <c r="O2581" i="35"/>
  <c r="J2581" i="35"/>
  <c r="G2581" i="35"/>
  <c r="D2581" i="35"/>
  <c r="Z2580" i="35"/>
  <c r="Y2580" i="35"/>
  <c r="X2580" i="35"/>
  <c r="S2580" i="35"/>
  <c r="O2580" i="35"/>
  <c r="J2580" i="35"/>
  <c r="G2580" i="35"/>
  <c r="D2580" i="35"/>
  <c r="Z2577" i="35"/>
  <c r="Y2577" i="35"/>
  <c r="X2577" i="35"/>
  <c r="W2577" i="35"/>
  <c r="U2577" i="35"/>
  <c r="T2577" i="35"/>
  <c r="S2577" i="35"/>
  <c r="R2577" i="35"/>
  <c r="P2577" i="35"/>
  <c r="O2577" i="35"/>
  <c r="N2577" i="35"/>
  <c r="M2577" i="35"/>
  <c r="L2577" i="35"/>
  <c r="K2577" i="35"/>
  <c r="J2577" i="35"/>
  <c r="I2577" i="35"/>
  <c r="H2577" i="35"/>
  <c r="G2577" i="35"/>
  <c r="F2577" i="35"/>
  <c r="E2577" i="35"/>
  <c r="D2577" i="35"/>
  <c r="Z2576" i="35"/>
  <c r="Y2576" i="35"/>
  <c r="X2576" i="35"/>
  <c r="W2576" i="35"/>
  <c r="U2576" i="35"/>
  <c r="T2576" i="35"/>
  <c r="S2576" i="35"/>
  <c r="R2576" i="35"/>
  <c r="P2576" i="35"/>
  <c r="O2576" i="35"/>
  <c r="N2576" i="35"/>
  <c r="M2576" i="35"/>
  <c r="L2576" i="35"/>
  <c r="K2576" i="35"/>
  <c r="J2576" i="35"/>
  <c r="I2576" i="35"/>
  <c r="H2576" i="35"/>
  <c r="G2576" i="35"/>
  <c r="F2576" i="35"/>
  <c r="E2576" i="35"/>
  <c r="D2576" i="35"/>
  <c r="Z2575" i="35"/>
  <c r="Y2575" i="35"/>
  <c r="X2575" i="35"/>
  <c r="W2575" i="35"/>
  <c r="V2575" i="35"/>
  <c r="U2575" i="35"/>
  <c r="T2575" i="35"/>
  <c r="S2575" i="35"/>
  <c r="R2575" i="35"/>
  <c r="Q2575" i="35"/>
  <c r="P2575" i="35"/>
  <c r="O2575" i="35"/>
  <c r="N2575" i="35"/>
  <c r="M2575" i="35"/>
  <c r="L2575" i="35"/>
  <c r="K2575" i="35"/>
  <c r="J2575" i="35"/>
  <c r="I2575" i="35"/>
  <c r="H2575" i="35"/>
  <c r="G2575" i="35"/>
  <c r="F2575" i="35"/>
  <c r="E2575" i="35"/>
  <c r="D2575" i="35"/>
  <c r="Z2574" i="35"/>
  <c r="Y2574" i="35"/>
  <c r="X2574" i="35"/>
  <c r="W2574" i="35"/>
  <c r="U2574" i="35"/>
  <c r="T2574" i="35"/>
  <c r="S2574" i="35"/>
  <c r="R2574" i="35"/>
  <c r="P2574" i="35"/>
  <c r="O2574" i="35"/>
  <c r="N2574" i="35"/>
  <c r="M2574" i="35"/>
  <c r="L2574" i="35"/>
  <c r="K2574" i="35"/>
  <c r="J2574" i="35"/>
  <c r="I2574" i="35"/>
  <c r="H2574" i="35"/>
  <c r="G2574" i="35"/>
  <c r="F2574" i="35"/>
  <c r="E2574" i="35"/>
  <c r="D2574" i="35"/>
  <c r="B2574" i="35"/>
  <c r="Z2573" i="35"/>
  <c r="Y2573" i="35"/>
  <c r="X2573" i="35"/>
  <c r="W2573" i="35"/>
  <c r="V2573" i="35"/>
  <c r="U2573" i="35"/>
  <c r="T2573" i="35"/>
  <c r="S2573" i="35"/>
  <c r="R2573" i="35"/>
  <c r="Q2573" i="35"/>
  <c r="P2573" i="35"/>
  <c r="O2573" i="35"/>
  <c r="N2573" i="35"/>
  <c r="M2573" i="35"/>
  <c r="L2573" i="35"/>
  <c r="K2573" i="35"/>
  <c r="J2573" i="35"/>
  <c r="I2573" i="35"/>
  <c r="H2573" i="35"/>
  <c r="G2573" i="35"/>
  <c r="F2573" i="35"/>
  <c r="E2573" i="35"/>
  <c r="D2573" i="35"/>
  <c r="Z2572" i="35"/>
  <c r="Y2572" i="35"/>
  <c r="X2572" i="35"/>
  <c r="W2572" i="35"/>
  <c r="V2572" i="35"/>
  <c r="U2572" i="35"/>
  <c r="T2572" i="35"/>
  <c r="S2572" i="35"/>
  <c r="R2572" i="35"/>
  <c r="Q2572" i="35"/>
  <c r="P2572" i="35"/>
  <c r="O2572" i="35"/>
  <c r="N2572" i="35"/>
  <c r="M2572" i="35"/>
  <c r="L2572" i="35"/>
  <c r="K2572" i="35"/>
  <c r="J2572" i="35"/>
  <c r="I2572" i="35"/>
  <c r="H2572" i="35"/>
  <c r="G2572" i="35"/>
  <c r="F2572" i="35"/>
  <c r="E2572" i="35"/>
  <c r="D2572" i="35"/>
  <c r="G2568" i="35"/>
  <c r="D2568" i="35"/>
  <c r="S2567" i="35"/>
  <c r="J2567" i="35"/>
  <c r="D2566" i="35"/>
  <c r="D2565" i="35"/>
  <c r="D2564" i="35"/>
  <c r="W3193" i="35"/>
  <c r="S3191" i="35"/>
  <c r="O3191" i="35"/>
  <c r="J3191" i="35"/>
  <c r="G3191" i="35"/>
  <c r="D3191" i="35"/>
  <c r="B3190" i="35"/>
  <c r="B3189" i="35"/>
  <c r="B3188" i="35"/>
  <c r="X3187" i="35"/>
  <c r="S3187" i="35"/>
  <c r="O3187" i="35"/>
  <c r="J3187" i="35"/>
  <c r="G3187" i="35"/>
  <c r="D3187" i="35"/>
  <c r="B3185" i="35"/>
  <c r="B3184" i="35"/>
  <c r="B3183" i="35"/>
  <c r="B3181" i="35"/>
  <c r="B3180" i="35"/>
  <c r="Z3179" i="35"/>
  <c r="Y3179" i="35"/>
  <c r="X3179" i="35"/>
  <c r="W3179" i="35"/>
  <c r="V3179" i="35"/>
  <c r="U3179" i="35"/>
  <c r="T3179" i="35"/>
  <c r="S3179" i="35"/>
  <c r="R3179" i="35"/>
  <c r="Q3179" i="35"/>
  <c r="P3179" i="35"/>
  <c r="O3179" i="35"/>
  <c r="N3179" i="35"/>
  <c r="M3179" i="35"/>
  <c r="L3179" i="35"/>
  <c r="K3179" i="35"/>
  <c r="J3179" i="35"/>
  <c r="I3179" i="35"/>
  <c r="H3179" i="35"/>
  <c r="G3179" i="35"/>
  <c r="F3179" i="35"/>
  <c r="E3179" i="35"/>
  <c r="D3179" i="35"/>
  <c r="N3177" i="35"/>
  <c r="M3177" i="35"/>
  <c r="W3176" i="35"/>
  <c r="W3175" i="35"/>
  <c r="D3175" i="35"/>
  <c r="D3171" i="35"/>
  <c r="B3170" i="35"/>
  <c r="W3161" i="35"/>
  <c r="S3159" i="35"/>
  <c r="O3159" i="35"/>
  <c r="J3159" i="35"/>
  <c r="G3159" i="35"/>
  <c r="D3159" i="35"/>
  <c r="B3158" i="35"/>
  <c r="B3157" i="35"/>
  <c r="B3156" i="35"/>
  <c r="X3155" i="35"/>
  <c r="S3155" i="35"/>
  <c r="O3155" i="35"/>
  <c r="J3155" i="35"/>
  <c r="G3155" i="35"/>
  <c r="D3155" i="35"/>
  <c r="B3153" i="35"/>
  <c r="B3152" i="35"/>
  <c r="B3151" i="35"/>
  <c r="B3149" i="35"/>
  <c r="B3148" i="35"/>
  <c r="Z3147" i="35"/>
  <c r="Y3147" i="35"/>
  <c r="X3147" i="35"/>
  <c r="W3147" i="35"/>
  <c r="V3147" i="35"/>
  <c r="U3147" i="35"/>
  <c r="T3147" i="35"/>
  <c r="S3147" i="35"/>
  <c r="R3147" i="35"/>
  <c r="Q3147" i="35"/>
  <c r="P3147" i="35"/>
  <c r="O3147" i="35"/>
  <c r="N3147" i="35"/>
  <c r="M3147" i="35"/>
  <c r="L3147" i="35"/>
  <c r="K3147" i="35"/>
  <c r="J3147" i="35"/>
  <c r="I3147" i="35"/>
  <c r="H3147" i="35"/>
  <c r="G3147" i="35"/>
  <c r="F3147" i="35"/>
  <c r="E3147" i="35"/>
  <c r="D3147" i="35"/>
  <c r="N3145" i="35"/>
  <c r="M3145" i="35"/>
  <c r="W3144" i="35"/>
  <c r="W3143" i="35"/>
  <c r="D3143" i="35"/>
  <c r="D3139" i="35"/>
  <c r="B3138" i="35"/>
  <c r="W3129" i="35"/>
  <c r="S3127" i="35"/>
  <c r="O3127" i="35"/>
  <c r="J3127" i="35"/>
  <c r="G3127" i="35"/>
  <c r="D3127" i="35"/>
  <c r="B3126" i="35"/>
  <c r="B3125" i="35"/>
  <c r="B3124" i="35"/>
  <c r="X3123" i="35"/>
  <c r="S3123" i="35"/>
  <c r="O3123" i="35"/>
  <c r="J3123" i="35"/>
  <c r="G3123" i="35"/>
  <c r="D3123" i="35"/>
  <c r="B3121" i="35"/>
  <c r="B3120" i="35"/>
  <c r="B3119" i="35"/>
  <c r="B3117" i="35"/>
  <c r="B3116" i="35"/>
  <c r="Z3115" i="35"/>
  <c r="Y3115" i="35"/>
  <c r="X3115" i="35"/>
  <c r="W3115" i="35"/>
  <c r="V3115" i="35"/>
  <c r="U3115" i="35"/>
  <c r="T3115" i="35"/>
  <c r="S3115" i="35"/>
  <c r="R3115" i="35"/>
  <c r="Q3115" i="35"/>
  <c r="P3115" i="35"/>
  <c r="O3115" i="35"/>
  <c r="N3115" i="35"/>
  <c r="M3115" i="35"/>
  <c r="L3115" i="35"/>
  <c r="K3115" i="35"/>
  <c r="J3115" i="35"/>
  <c r="I3115" i="35"/>
  <c r="H3115" i="35"/>
  <c r="G3115" i="35"/>
  <c r="F3115" i="35"/>
  <c r="E3115" i="35"/>
  <c r="D3115" i="35"/>
  <c r="N3113" i="35"/>
  <c r="M3113" i="35"/>
  <c r="W3112" i="35"/>
  <c r="W3111" i="35"/>
  <c r="D3111" i="35"/>
  <c r="D3107" i="35"/>
  <c r="B3106" i="35"/>
  <c r="W3097" i="35"/>
  <c r="S3095" i="35"/>
  <c r="O3095" i="35"/>
  <c r="J3095" i="35"/>
  <c r="G3095" i="35"/>
  <c r="D3095" i="35"/>
  <c r="B3094" i="35"/>
  <c r="B3093" i="35"/>
  <c r="B3092" i="35"/>
  <c r="X3091" i="35"/>
  <c r="S3091" i="35"/>
  <c r="O3091" i="35"/>
  <c r="J3091" i="35"/>
  <c r="G3091" i="35"/>
  <c r="D3091" i="35"/>
  <c r="B3089" i="35"/>
  <c r="B3088" i="35"/>
  <c r="B3087" i="35"/>
  <c r="B3085" i="35"/>
  <c r="B3084" i="35"/>
  <c r="Z3083" i="35"/>
  <c r="Y3083" i="35"/>
  <c r="X3083" i="35"/>
  <c r="W3083" i="35"/>
  <c r="V3083" i="35"/>
  <c r="U3083" i="35"/>
  <c r="T3083" i="35"/>
  <c r="S3083" i="35"/>
  <c r="R3083" i="35"/>
  <c r="Q3083" i="35"/>
  <c r="P3083" i="35"/>
  <c r="O3083" i="35"/>
  <c r="N3083" i="35"/>
  <c r="M3083" i="35"/>
  <c r="L3083" i="35"/>
  <c r="K3083" i="35"/>
  <c r="J3083" i="35"/>
  <c r="I3083" i="35"/>
  <c r="H3083" i="35"/>
  <c r="G3083" i="35"/>
  <c r="F3083" i="35"/>
  <c r="E3083" i="35"/>
  <c r="D3083" i="35"/>
  <c r="N3081" i="35"/>
  <c r="M3081" i="35"/>
  <c r="W3080" i="35"/>
  <c r="W3079" i="35"/>
  <c r="D3079" i="35"/>
  <c r="D3075" i="35"/>
  <c r="B3074" i="35"/>
  <c r="W3065" i="35"/>
  <c r="S3063" i="35"/>
  <c r="O3063" i="35"/>
  <c r="J3063" i="35"/>
  <c r="G3063" i="35"/>
  <c r="D3063" i="35"/>
  <c r="B3062" i="35"/>
  <c r="B3061" i="35"/>
  <c r="B3060" i="35"/>
  <c r="X3059" i="35"/>
  <c r="S3059" i="35"/>
  <c r="O3059" i="35"/>
  <c r="J3059" i="35"/>
  <c r="G3059" i="35"/>
  <c r="D3059" i="35"/>
  <c r="B3057" i="35"/>
  <c r="B3056" i="35"/>
  <c r="B3055" i="35"/>
  <c r="B3053" i="35"/>
  <c r="B3052" i="35"/>
  <c r="Z3051" i="35"/>
  <c r="Y3051" i="35"/>
  <c r="X3051" i="35"/>
  <c r="W3051" i="35"/>
  <c r="V3051" i="35"/>
  <c r="U3051" i="35"/>
  <c r="T3051" i="35"/>
  <c r="S3051" i="35"/>
  <c r="R3051" i="35"/>
  <c r="Q3051" i="35"/>
  <c r="P3051" i="35"/>
  <c r="O3051" i="35"/>
  <c r="N3051" i="35"/>
  <c r="M3051" i="35"/>
  <c r="L3051" i="35"/>
  <c r="K3051" i="35"/>
  <c r="J3051" i="35"/>
  <c r="I3051" i="35"/>
  <c r="H3051" i="35"/>
  <c r="G3051" i="35"/>
  <c r="F3051" i="35"/>
  <c r="E3051" i="35"/>
  <c r="D3051" i="35"/>
  <c r="N3049" i="35"/>
  <c r="M3049" i="35"/>
  <c r="W3048" i="35"/>
  <c r="W3047" i="35"/>
  <c r="D3047" i="35"/>
  <c r="D3043" i="35"/>
  <c r="B3042" i="35"/>
  <c r="W3033" i="35"/>
  <c r="S3031" i="35"/>
  <c r="O3031" i="35"/>
  <c r="J3031" i="35"/>
  <c r="G3031" i="35"/>
  <c r="D3031" i="35"/>
  <c r="B3030" i="35"/>
  <c r="B3029" i="35"/>
  <c r="B3028" i="35"/>
  <c r="X3027" i="35"/>
  <c r="S3027" i="35"/>
  <c r="O3027" i="35"/>
  <c r="J3027" i="35"/>
  <c r="G3027" i="35"/>
  <c r="D3027" i="35"/>
  <c r="B3025" i="35"/>
  <c r="B3024" i="35"/>
  <c r="B3023" i="35"/>
  <c r="B3021" i="35"/>
  <c r="B3020" i="35"/>
  <c r="Z3019" i="35"/>
  <c r="Y3019" i="35"/>
  <c r="X3019" i="35"/>
  <c r="W3019" i="35"/>
  <c r="V3019" i="35"/>
  <c r="U3019" i="35"/>
  <c r="T3019" i="35"/>
  <c r="S3019" i="35"/>
  <c r="R3019" i="35"/>
  <c r="Q3019" i="35"/>
  <c r="P3019" i="35"/>
  <c r="O3019" i="35"/>
  <c r="N3019" i="35"/>
  <c r="M3019" i="35"/>
  <c r="L3019" i="35"/>
  <c r="K3019" i="35"/>
  <c r="J3019" i="35"/>
  <c r="I3019" i="35"/>
  <c r="H3019" i="35"/>
  <c r="G3019" i="35"/>
  <c r="F3019" i="35"/>
  <c r="E3019" i="35"/>
  <c r="D3019" i="35"/>
  <c r="N3017" i="35"/>
  <c r="M3017" i="35"/>
  <c r="W3016" i="35"/>
  <c r="W3015" i="35"/>
  <c r="D3015" i="35"/>
  <c r="D3011" i="35"/>
  <c r="B3010" i="35"/>
  <c r="W3001" i="35"/>
  <c r="S2999" i="35"/>
  <c r="O2999" i="35"/>
  <c r="J2999" i="35"/>
  <c r="G2999" i="35"/>
  <c r="D2999" i="35"/>
  <c r="B2998" i="35"/>
  <c r="B2997" i="35"/>
  <c r="B2996" i="35"/>
  <c r="X2995" i="35"/>
  <c r="S2995" i="35"/>
  <c r="O2995" i="35"/>
  <c r="J2995" i="35"/>
  <c r="G2995" i="35"/>
  <c r="D2995" i="35"/>
  <c r="B2993" i="35"/>
  <c r="B2992" i="35"/>
  <c r="B2991" i="35"/>
  <c r="B2989" i="35"/>
  <c r="B2988" i="35"/>
  <c r="Z2987" i="35"/>
  <c r="Y2987" i="35"/>
  <c r="X2987" i="35"/>
  <c r="W2987" i="35"/>
  <c r="V2987" i="35"/>
  <c r="U2987" i="35"/>
  <c r="T2987" i="35"/>
  <c r="S2987" i="35"/>
  <c r="R2987" i="35"/>
  <c r="Q2987" i="35"/>
  <c r="P2987" i="35"/>
  <c r="O2987" i="35"/>
  <c r="N2987" i="35"/>
  <c r="M2987" i="35"/>
  <c r="L2987" i="35"/>
  <c r="K2987" i="35"/>
  <c r="J2987" i="35"/>
  <c r="I2987" i="35"/>
  <c r="H2987" i="35"/>
  <c r="G2987" i="35"/>
  <c r="F2987" i="35"/>
  <c r="E2987" i="35"/>
  <c r="D2987" i="35"/>
  <c r="N2985" i="35"/>
  <c r="M2985" i="35"/>
  <c r="W2984" i="35"/>
  <c r="W2983" i="35"/>
  <c r="D2983" i="35"/>
  <c r="D2979" i="35"/>
  <c r="B2978" i="35"/>
  <c r="W2969" i="35"/>
  <c r="S2967" i="35"/>
  <c r="O2967" i="35"/>
  <c r="J2967" i="35"/>
  <c r="G2967" i="35"/>
  <c r="D2967" i="35"/>
  <c r="B2966" i="35"/>
  <c r="B2965" i="35"/>
  <c r="B2964" i="35"/>
  <c r="X2963" i="35"/>
  <c r="S2963" i="35"/>
  <c r="O2963" i="35"/>
  <c r="J2963" i="35"/>
  <c r="G2963" i="35"/>
  <c r="D2963" i="35"/>
  <c r="B2961" i="35"/>
  <c r="B2960" i="35"/>
  <c r="B2959" i="35"/>
  <c r="B2957" i="35"/>
  <c r="B2956" i="35"/>
  <c r="Z2955" i="35"/>
  <c r="Y2955" i="35"/>
  <c r="X2955" i="35"/>
  <c r="W2955" i="35"/>
  <c r="V2955" i="35"/>
  <c r="U2955" i="35"/>
  <c r="T2955" i="35"/>
  <c r="S2955" i="35"/>
  <c r="R2955" i="35"/>
  <c r="Q2955" i="35"/>
  <c r="P2955" i="35"/>
  <c r="O2955" i="35"/>
  <c r="N2955" i="35"/>
  <c r="M2955" i="35"/>
  <c r="L2955" i="35"/>
  <c r="K2955" i="35"/>
  <c r="J2955" i="35"/>
  <c r="I2955" i="35"/>
  <c r="H2955" i="35"/>
  <c r="G2955" i="35"/>
  <c r="F2955" i="35"/>
  <c r="E2955" i="35"/>
  <c r="D2955" i="35"/>
  <c r="N2953" i="35"/>
  <c r="M2953" i="35"/>
  <c r="W2952" i="35"/>
  <c r="W2951" i="35"/>
  <c r="D2951" i="35"/>
  <c r="D2947" i="35"/>
  <c r="B2946" i="35"/>
  <c r="W2937" i="35"/>
  <c r="S2935" i="35"/>
  <c r="O2935" i="35"/>
  <c r="J2935" i="35"/>
  <c r="G2935" i="35"/>
  <c r="D2935" i="35"/>
  <c r="B2934" i="35"/>
  <c r="B2933" i="35"/>
  <c r="B2932" i="35"/>
  <c r="X2931" i="35"/>
  <c r="S2931" i="35"/>
  <c r="O2931" i="35"/>
  <c r="J2931" i="35"/>
  <c r="G2931" i="35"/>
  <c r="D2931" i="35"/>
  <c r="B2929" i="35"/>
  <c r="B2928" i="35"/>
  <c r="B2927" i="35"/>
  <c r="B2925" i="35"/>
  <c r="B2924" i="35"/>
  <c r="Z2923" i="35"/>
  <c r="Y2923" i="35"/>
  <c r="X2923" i="35"/>
  <c r="W2923" i="35"/>
  <c r="V2923" i="35"/>
  <c r="U2923" i="35"/>
  <c r="T2923" i="35"/>
  <c r="S2923" i="35"/>
  <c r="R2923" i="35"/>
  <c r="Q2923" i="35"/>
  <c r="P2923" i="35"/>
  <c r="O2923" i="35"/>
  <c r="N2923" i="35"/>
  <c r="M2923" i="35"/>
  <c r="L2923" i="35"/>
  <c r="K2923" i="35"/>
  <c r="J2923" i="35"/>
  <c r="I2923" i="35"/>
  <c r="H2923" i="35"/>
  <c r="G2923" i="35"/>
  <c r="F2923" i="35"/>
  <c r="E2923" i="35"/>
  <c r="D2923" i="35"/>
  <c r="N2921" i="35"/>
  <c r="M2921" i="35"/>
  <c r="W2920" i="35"/>
  <c r="W2919" i="35"/>
  <c r="D2919" i="35"/>
  <c r="D2915" i="35"/>
  <c r="B2914" i="35"/>
  <c r="W2905" i="35"/>
  <c r="S2903" i="35"/>
  <c r="O2903" i="35"/>
  <c r="J2903" i="35"/>
  <c r="G2903" i="35"/>
  <c r="D2903" i="35"/>
  <c r="B2902" i="35"/>
  <c r="B2901" i="35"/>
  <c r="B2900" i="35"/>
  <c r="X2899" i="35"/>
  <c r="S2899" i="35"/>
  <c r="O2899" i="35"/>
  <c r="J2899" i="35"/>
  <c r="G2899" i="35"/>
  <c r="D2899" i="35"/>
  <c r="B2897" i="35"/>
  <c r="B2896" i="35"/>
  <c r="B2895" i="35"/>
  <c r="B2893" i="35"/>
  <c r="B2892" i="35"/>
  <c r="Z2891" i="35"/>
  <c r="Y2891" i="35"/>
  <c r="X2891" i="35"/>
  <c r="W2891" i="35"/>
  <c r="V2891" i="35"/>
  <c r="U2891" i="35"/>
  <c r="T2891" i="35"/>
  <c r="S2891" i="35"/>
  <c r="R2891" i="35"/>
  <c r="Q2891" i="35"/>
  <c r="P2891" i="35"/>
  <c r="O2891" i="35"/>
  <c r="N2891" i="35"/>
  <c r="M2891" i="35"/>
  <c r="L2891" i="35"/>
  <c r="K2891" i="35"/>
  <c r="J2891" i="35"/>
  <c r="I2891" i="35"/>
  <c r="H2891" i="35"/>
  <c r="G2891" i="35"/>
  <c r="F2891" i="35"/>
  <c r="E2891" i="35"/>
  <c r="D2891" i="35"/>
  <c r="N2889" i="35"/>
  <c r="M2889" i="35"/>
  <c r="W2888" i="35"/>
  <c r="W2887" i="35"/>
  <c r="D2887" i="35"/>
  <c r="D2883" i="35"/>
  <c r="B2882" i="35"/>
  <c r="W2873" i="35"/>
  <c r="S2871" i="35"/>
  <c r="O2871" i="35"/>
  <c r="J2871" i="35"/>
  <c r="G2871" i="35"/>
  <c r="D2871" i="35"/>
  <c r="B2870" i="35"/>
  <c r="B2869" i="35"/>
  <c r="B2868" i="35"/>
  <c r="X2867" i="35"/>
  <c r="S2867" i="35"/>
  <c r="O2867" i="35"/>
  <c r="J2867" i="35"/>
  <c r="G2867" i="35"/>
  <c r="D2867" i="35"/>
  <c r="B2865" i="35"/>
  <c r="B2864" i="35"/>
  <c r="B2863" i="35"/>
  <c r="B2861" i="35"/>
  <c r="B2860" i="35"/>
  <c r="Z2859" i="35"/>
  <c r="Y2859" i="35"/>
  <c r="X2859" i="35"/>
  <c r="W2859" i="35"/>
  <c r="V2859" i="35"/>
  <c r="U2859" i="35"/>
  <c r="T2859" i="35"/>
  <c r="S2859" i="35"/>
  <c r="R2859" i="35"/>
  <c r="Q2859" i="35"/>
  <c r="P2859" i="35"/>
  <c r="O2859" i="35"/>
  <c r="N2859" i="35"/>
  <c r="M2859" i="35"/>
  <c r="L2859" i="35"/>
  <c r="K2859" i="35"/>
  <c r="J2859" i="35"/>
  <c r="I2859" i="35"/>
  <c r="H2859" i="35"/>
  <c r="G2859" i="35"/>
  <c r="F2859" i="35"/>
  <c r="E2859" i="35"/>
  <c r="D2859" i="35"/>
  <c r="N2857" i="35"/>
  <c r="M2857" i="35"/>
  <c r="W2856" i="35"/>
  <c r="W2855" i="35"/>
  <c r="D2855" i="35"/>
  <c r="D2851" i="35"/>
  <c r="B2850" i="35"/>
  <c r="W2841" i="35"/>
  <c r="S2839" i="35"/>
  <c r="O2839" i="35"/>
  <c r="J2839" i="35"/>
  <c r="G2839" i="35"/>
  <c r="D2839" i="35"/>
  <c r="B2838" i="35"/>
  <c r="B2837" i="35"/>
  <c r="B2836" i="35"/>
  <c r="X2835" i="35"/>
  <c r="S2835" i="35"/>
  <c r="O2835" i="35"/>
  <c r="J2835" i="35"/>
  <c r="G2835" i="35"/>
  <c r="D2835" i="35"/>
  <c r="B2833" i="35"/>
  <c r="B2832" i="35"/>
  <c r="B2831" i="35"/>
  <c r="B2829" i="35"/>
  <c r="B2828" i="35"/>
  <c r="Z2827" i="35"/>
  <c r="Y2827" i="35"/>
  <c r="X2827" i="35"/>
  <c r="W2827" i="35"/>
  <c r="V2827" i="35"/>
  <c r="U2827" i="35"/>
  <c r="T2827" i="35"/>
  <c r="S2827" i="35"/>
  <c r="R2827" i="35"/>
  <c r="Q2827" i="35"/>
  <c r="P2827" i="35"/>
  <c r="O2827" i="35"/>
  <c r="N2827" i="35"/>
  <c r="M2827" i="35"/>
  <c r="L2827" i="35"/>
  <c r="K2827" i="35"/>
  <c r="J2827" i="35"/>
  <c r="I2827" i="35"/>
  <c r="H2827" i="35"/>
  <c r="G2827" i="35"/>
  <c r="F2827" i="35"/>
  <c r="E2827" i="35"/>
  <c r="D2827" i="35"/>
  <c r="N2825" i="35"/>
  <c r="M2825" i="35"/>
  <c r="W2824" i="35"/>
  <c r="W2823" i="35"/>
  <c r="D2823" i="35"/>
  <c r="D2819" i="35"/>
  <c r="B2818" i="35"/>
  <c r="W2809" i="35"/>
  <c r="S2807" i="35"/>
  <c r="O2807" i="35"/>
  <c r="J2807" i="35"/>
  <c r="G2807" i="35"/>
  <c r="D2807" i="35"/>
  <c r="B2806" i="35"/>
  <c r="B2805" i="35"/>
  <c r="B2804" i="35"/>
  <c r="X2803" i="35"/>
  <c r="S2803" i="35"/>
  <c r="O2803" i="35"/>
  <c r="J2803" i="35"/>
  <c r="G2803" i="35"/>
  <c r="D2803" i="35"/>
  <c r="B2801" i="35"/>
  <c r="B2800" i="35"/>
  <c r="B2799" i="35"/>
  <c r="B2797" i="35"/>
  <c r="B2796" i="35"/>
  <c r="Z2795" i="35"/>
  <c r="Y2795" i="35"/>
  <c r="X2795" i="35"/>
  <c r="W2795" i="35"/>
  <c r="V2795" i="35"/>
  <c r="U2795" i="35"/>
  <c r="T2795" i="35"/>
  <c r="S2795" i="35"/>
  <c r="R2795" i="35"/>
  <c r="Q2795" i="35"/>
  <c r="P2795" i="35"/>
  <c r="O2795" i="35"/>
  <c r="N2795" i="35"/>
  <c r="M2795" i="35"/>
  <c r="L2795" i="35"/>
  <c r="K2795" i="35"/>
  <c r="J2795" i="35"/>
  <c r="I2795" i="35"/>
  <c r="H2795" i="35"/>
  <c r="G2795" i="35"/>
  <c r="F2795" i="35"/>
  <c r="E2795" i="35"/>
  <c r="D2795" i="35"/>
  <c r="N2793" i="35"/>
  <c r="M2793" i="35"/>
  <c r="W2792" i="35"/>
  <c r="W2791" i="35"/>
  <c r="D2791" i="35"/>
  <c r="D2787" i="35"/>
  <c r="B2786" i="35"/>
  <c r="W2777" i="35"/>
  <c r="S2775" i="35"/>
  <c r="O2775" i="35"/>
  <c r="J2775" i="35"/>
  <c r="G2775" i="35"/>
  <c r="D2775" i="35"/>
  <c r="B2774" i="35"/>
  <c r="B2773" i="35"/>
  <c r="B2772" i="35"/>
  <c r="X2771" i="35"/>
  <c r="S2771" i="35"/>
  <c r="O2771" i="35"/>
  <c r="J2771" i="35"/>
  <c r="G2771" i="35"/>
  <c r="D2771" i="35"/>
  <c r="B2769" i="35"/>
  <c r="B2768" i="35"/>
  <c r="B2767" i="35"/>
  <c r="B2765" i="35"/>
  <c r="B2764" i="35"/>
  <c r="Z2763" i="35"/>
  <c r="Y2763" i="35"/>
  <c r="X2763" i="35"/>
  <c r="W2763" i="35"/>
  <c r="V2763" i="35"/>
  <c r="U2763" i="35"/>
  <c r="T2763" i="35"/>
  <c r="S2763" i="35"/>
  <c r="R2763" i="35"/>
  <c r="Q2763" i="35"/>
  <c r="P2763" i="35"/>
  <c r="O2763" i="35"/>
  <c r="N2763" i="35"/>
  <c r="M2763" i="35"/>
  <c r="L2763" i="35"/>
  <c r="K2763" i="35"/>
  <c r="J2763" i="35"/>
  <c r="I2763" i="35"/>
  <c r="H2763" i="35"/>
  <c r="G2763" i="35"/>
  <c r="F2763" i="35"/>
  <c r="E2763" i="35"/>
  <c r="D2763" i="35"/>
  <c r="N2761" i="35"/>
  <c r="M2761" i="35"/>
  <c r="W2760" i="35"/>
  <c r="W2759" i="35"/>
  <c r="D2759" i="35"/>
  <c r="D2755" i="35"/>
  <c r="B2754" i="35"/>
  <c r="W2745" i="35"/>
  <c r="S2743" i="35"/>
  <c r="O2743" i="35"/>
  <c r="J2743" i="35"/>
  <c r="G2743" i="35"/>
  <c r="D2743" i="35"/>
  <c r="B2742" i="35"/>
  <c r="B2741" i="35"/>
  <c r="B2740" i="35"/>
  <c r="X2739" i="35"/>
  <c r="S2739" i="35"/>
  <c r="O2739" i="35"/>
  <c r="J2739" i="35"/>
  <c r="G2739" i="35"/>
  <c r="D2739" i="35"/>
  <c r="B2737" i="35"/>
  <c r="B2736" i="35"/>
  <c r="B2735" i="35"/>
  <c r="B2733" i="35"/>
  <c r="B2732" i="35"/>
  <c r="Z2731" i="35"/>
  <c r="Y2731" i="35"/>
  <c r="X2731" i="35"/>
  <c r="W2731" i="35"/>
  <c r="V2731" i="35"/>
  <c r="U2731" i="35"/>
  <c r="T2731" i="35"/>
  <c r="S2731" i="35"/>
  <c r="R2731" i="35"/>
  <c r="Q2731" i="35"/>
  <c r="P2731" i="35"/>
  <c r="O2731" i="35"/>
  <c r="N2731" i="35"/>
  <c r="M2731" i="35"/>
  <c r="L2731" i="35"/>
  <c r="K2731" i="35"/>
  <c r="J2731" i="35"/>
  <c r="I2731" i="35"/>
  <c r="H2731" i="35"/>
  <c r="G2731" i="35"/>
  <c r="F2731" i="35"/>
  <c r="E2731" i="35"/>
  <c r="D2731" i="35"/>
  <c r="N2729" i="35"/>
  <c r="M2729" i="35"/>
  <c r="W2728" i="35"/>
  <c r="W2727" i="35"/>
  <c r="D2727" i="35"/>
  <c r="D2723" i="35"/>
  <c r="B2722" i="35"/>
  <c r="W2713" i="35"/>
  <c r="S2711" i="35"/>
  <c r="O2711" i="35"/>
  <c r="J2711" i="35"/>
  <c r="G2711" i="35"/>
  <c r="D2711" i="35"/>
  <c r="B2710" i="35"/>
  <c r="B2709" i="35"/>
  <c r="B2708" i="35"/>
  <c r="X2707" i="35"/>
  <c r="S2707" i="35"/>
  <c r="O2707" i="35"/>
  <c r="J2707" i="35"/>
  <c r="G2707" i="35"/>
  <c r="D2707" i="35"/>
  <c r="B2705" i="35"/>
  <c r="B2704" i="35"/>
  <c r="B2703" i="35"/>
  <c r="B2701" i="35"/>
  <c r="B2700" i="35"/>
  <c r="Z2699" i="35"/>
  <c r="Y2699" i="35"/>
  <c r="X2699" i="35"/>
  <c r="W2699" i="35"/>
  <c r="V2699" i="35"/>
  <c r="U2699" i="35"/>
  <c r="T2699" i="35"/>
  <c r="S2699" i="35"/>
  <c r="R2699" i="35"/>
  <c r="Q2699" i="35"/>
  <c r="P2699" i="35"/>
  <c r="O2699" i="35"/>
  <c r="N2699" i="35"/>
  <c r="M2699" i="35"/>
  <c r="L2699" i="35"/>
  <c r="K2699" i="35"/>
  <c r="J2699" i="35"/>
  <c r="I2699" i="35"/>
  <c r="H2699" i="35"/>
  <c r="G2699" i="35"/>
  <c r="F2699" i="35"/>
  <c r="E2699" i="35"/>
  <c r="D2699" i="35"/>
  <c r="N2697" i="35"/>
  <c r="M2697" i="35"/>
  <c r="W2696" i="35"/>
  <c r="W2695" i="35"/>
  <c r="D2695" i="35"/>
  <c r="D2691" i="35"/>
  <c r="B2690" i="35"/>
  <c r="W2681" i="35"/>
  <c r="S2679" i="35"/>
  <c r="O2679" i="35"/>
  <c r="J2679" i="35"/>
  <c r="G2679" i="35"/>
  <c r="D2679" i="35"/>
  <c r="B2678" i="35"/>
  <c r="B2677" i="35"/>
  <c r="B2676" i="35"/>
  <c r="X2675" i="35"/>
  <c r="S2675" i="35"/>
  <c r="O2675" i="35"/>
  <c r="J2675" i="35"/>
  <c r="G2675" i="35"/>
  <c r="D2675" i="35"/>
  <c r="B2673" i="35"/>
  <c r="B2672" i="35"/>
  <c r="B2671" i="35"/>
  <c r="B2669" i="35"/>
  <c r="B2668" i="35"/>
  <c r="Z2667" i="35"/>
  <c r="Y2667" i="35"/>
  <c r="X2667" i="35"/>
  <c r="W2667" i="35"/>
  <c r="V2667" i="35"/>
  <c r="U2667" i="35"/>
  <c r="T2667" i="35"/>
  <c r="S2667" i="35"/>
  <c r="R2667" i="35"/>
  <c r="Q2667" i="35"/>
  <c r="P2667" i="35"/>
  <c r="O2667" i="35"/>
  <c r="N2667" i="35"/>
  <c r="M2667" i="35"/>
  <c r="L2667" i="35"/>
  <c r="K2667" i="35"/>
  <c r="J2667" i="35"/>
  <c r="I2667" i="35"/>
  <c r="H2667" i="35"/>
  <c r="G2667" i="35"/>
  <c r="F2667" i="35"/>
  <c r="E2667" i="35"/>
  <c r="D2667" i="35"/>
  <c r="N2665" i="35"/>
  <c r="M2665" i="35"/>
  <c r="W2664" i="35"/>
  <c r="W2663" i="35"/>
  <c r="D2663" i="35"/>
  <c r="D2659" i="35"/>
  <c r="B2658" i="35"/>
  <c r="W2649" i="35"/>
  <c r="S2647" i="35"/>
  <c r="O2647" i="35"/>
  <c r="J2647" i="35"/>
  <c r="G2647" i="35"/>
  <c r="D2647" i="35"/>
  <c r="B2646" i="35"/>
  <c r="B2645" i="35"/>
  <c r="B2644" i="35"/>
  <c r="X2643" i="35"/>
  <c r="S2643" i="35"/>
  <c r="O2643" i="35"/>
  <c r="J2643" i="35"/>
  <c r="G2643" i="35"/>
  <c r="D2643" i="35"/>
  <c r="B2641" i="35"/>
  <c r="B2640" i="35"/>
  <c r="B2639" i="35"/>
  <c r="B2637" i="35"/>
  <c r="B2636" i="35"/>
  <c r="Z2635" i="35"/>
  <c r="Y2635" i="35"/>
  <c r="X2635" i="35"/>
  <c r="W2635" i="35"/>
  <c r="V2635" i="35"/>
  <c r="U2635" i="35"/>
  <c r="T2635" i="35"/>
  <c r="S2635" i="35"/>
  <c r="R2635" i="35"/>
  <c r="Q2635" i="35"/>
  <c r="P2635" i="35"/>
  <c r="O2635" i="35"/>
  <c r="N2635" i="35"/>
  <c r="M2635" i="35"/>
  <c r="L2635" i="35"/>
  <c r="K2635" i="35"/>
  <c r="J2635" i="35"/>
  <c r="I2635" i="35"/>
  <c r="H2635" i="35"/>
  <c r="G2635" i="35"/>
  <c r="F2635" i="35"/>
  <c r="E2635" i="35"/>
  <c r="D2635" i="35"/>
  <c r="N2633" i="35"/>
  <c r="M2633" i="35"/>
  <c r="W2632" i="35"/>
  <c r="W2631" i="35"/>
  <c r="D2631" i="35"/>
  <c r="D2627" i="35"/>
  <c r="B2626" i="35"/>
  <c r="W2617" i="35"/>
  <c r="S2615" i="35"/>
  <c r="O2615" i="35"/>
  <c r="J2615" i="35"/>
  <c r="G2615" i="35"/>
  <c r="D2615" i="35"/>
  <c r="B2614" i="35"/>
  <c r="B2613" i="35"/>
  <c r="B2612" i="35"/>
  <c r="X2611" i="35"/>
  <c r="S2611" i="35"/>
  <c r="O2611" i="35"/>
  <c r="J2611" i="35"/>
  <c r="G2611" i="35"/>
  <c r="D2611" i="35"/>
  <c r="B2609" i="35"/>
  <c r="B2608" i="35"/>
  <c r="B2607" i="35"/>
  <c r="B2605" i="35"/>
  <c r="B2604" i="35"/>
  <c r="Z2603" i="35"/>
  <c r="Y2603" i="35"/>
  <c r="X2603" i="35"/>
  <c r="W2603" i="35"/>
  <c r="V2603" i="35"/>
  <c r="U2603" i="35"/>
  <c r="T2603" i="35"/>
  <c r="S2603" i="35"/>
  <c r="R2603" i="35"/>
  <c r="Q2603" i="35"/>
  <c r="P2603" i="35"/>
  <c r="O2603" i="35"/>
  <c r="N2603" i="35"/>
  <c r="M2603" i="35"/>
  <c r="L2603" i="35"/>
  <c r="K2603" i="35"/>
  <c r="J2603" i="35"/>
  <c r="I2603" i="35"/>
  <c r="H2603" i="35"/>
  <c r="G2603" i="35"/>
  <c r="F2603" i="35"/>
  <c r="E2603" i="35"/>
  <c r="D2603" i="35"/>
  <c r="N2601" i="35"/>
  <c r="M2601" i="35"/>
  <c r="W2600" i="35"/>
  <c r="W2599" i="35"/>
  <c r="D2599" i="35"/>
  <c r="D2595" i="35"/>
  <c r="B2594" i="35"/>
  <c r="W2585" i="35"/>
  <c r="S2583" i="35"/>
  <c r="O2583" i="35"/>
  <c r="J2583" i="35"/>
  <c r="G2583" i="35"/>
  <c r="D2583" i="35"/>
  <c r="B2582" i="35"/>
  <c r="B2581" i="35"/>
  <c r="B2580" i="35"/>
  <c r="X2579" i="35"/>
  <c r="S2579" i="35"/>
  <c r="O2579" i="35"/>
  <c r="J2579" i="35"/>
  <c r="G2579" i="35"/>
  <c r="D2579" i="35"/>
  <c r="B2577" i="35"/>
  <c r="B2576" i="35"/>
  <c r="B2575" i="35"/>
  <c r="B2573" i="35"/>
  <c r="B2572" i="35"/>
  <c r="Z2571" i="35"/>
  <c r="Y2571" i="35"/>
  <c r="X2571" i="35"/>
  <c r="W2571" i="35"/>
  <c r="V2571" i="35"/>
  <c r="U2571" i="35"/>
  <c r="T2571" i="35"/>
  <c r="S2571" i="35"/>
  <c r="R2571" i="35"/>
  <c r="Q2571" i="35"/>
  <c r="P2571" i="35"/>
  <c r="O2571" i="35"/>
  <c r="N2571" i="35"/>
  <c r="M2571" i="35"/>
  <c r="L2571" i="35"/>
  <c r="K2571" i="35"/>
  <c r="J2571" i="35"/>
  <c r="I2571" i="35"/>
  <c r="H2571" i="35"/>
  <c r="G2571" i="35"/>
  <c r="F2571" i="35"/>
  <c r="E2571" i="35"/>
  <c r="D2571" i="35"/>
  <c r="N2569" i="35"/>
  <c r="M2569" i="35"/>
  <c r="W2568" i="35"/>
  <c r="W2567" i="35"/>
  <c r="D2567" i="35"/>
  <c r="D2563" i="35"/>
  <c r="B2562" i="35"/>
  <c r="S2553" i="35"/>
  <c r="O2553" i="35"/>
  <c r="J2553" i="35"/>
  <c r="G2553" i="35"/>
  <c r="D2553" i="35"/>
  <c r="S2552" i="35"/>
  <c r="O2552" i="35"/>
  <c r="J2552" i="35"/>
  <c r="G2552" i="35"/>
  <c r="D2552" i="35"/>
  <c r="S2550" i="35"/>
  <c r="O2550" i="35"/>
  <c r="J2550" i="35"/>
  <c r="G2550" i="35"/>
  <c r="D2550" i="35"/>
  <c r="S2549" i="35"/>
  <c r="O2549" i="35"/>
  <c r="J2549" i="35"/>
  <c r="G2549" i="35"/>
  <c r="D2549" i="35"/>
  <c r="S2548" i="35"/>
  <c r="O2548" i="35"/>
  <c r="J2548" i="35"/>
  <c r="G2548" i="35"/>
  <c r="D2548" i="35"/>
  <c r="W2545" i="35"/>
  <c r="U2545" i="35"/>
  <c r="T2545" i="35"/>
  <c r="S2545" i="35"/>
  <c r="R2545" i="35"/>
  <c r="P2545" i="35"/>
  <c r="O2545" i="35"/>
  <c r="N2545" i="35"/>
  <c r="M2545" i="35"/>
  <c r="L2545" i="35"/>
  <c r="K2545" i="35"/>
  <c r="J2545" i="35"/>
  <c r="I2545" i="35"/>
  <c r="H2545" i="35"/>
  <c r="G2545" i="35"/>
  <c r="F2545" i="35"/>
  <c r="E2545" i="35"/>
  <c r="D2545" i="35"/>
  <c r="W2544" i="35"/>
  <c r="U2544" i="35"/>
  <c r="T2544" i="35"/>
  <c r="S2544" i="35"/>
  <c r="R2544" i="35"/>
  <c r="P2544" i="35"/>
  <c r="O2544" i="35"/>
  <c r="N2544" i="35"/>
  <c r="M2544" i="35"/>
  <c r="L2544" i="35"/>
  <c r="K2544" i="35"/>
  <c r="J2544" i="35"/>
  <c r="I2544" i="35"/>
  <c r="H2544" i="35"/>
  <c r="G2544" i="35"/>
  <c r="F2544" i="35"/>
  <c r="E2544" i="35"/>
  <c r="D2544" i="35"/>
  <c r="W2543" i="35"/>
  <c r="V2543" i="35"/>
  <c r="U2543" i="35"/>
  <c r="T2543" i="35"/>
  <c r="S2543" i="35"/>
  <c r="R2543" i="35"/>
  <c r="Q2543" i="35"/>
  <c r="P2543" i="35"/>
  <c r="O2543" i="35"/>
  <c r="N2543" i="35"/>
  <c r="M2543" i="35"/>
  <c r="L2543" i="35"/>
  <c r="K2543" i="35"/>
  <c r="J2543" i="35"/>
  <c r="I2543" i="35"/>
  <c r="H2543" i="35"/>
  <c r="G2543" i="35"/>
  <c r="F2543" i="35"/>
  <c r="E2543" i="35"/>
  <c r="D2543" i="35"/>
  <c r="W2542" i="35"/>
  <c r="U2542" i="35"/>
  <c r="T2542" i="35"/>
  <c r="S2542" i="35"/>
  <c r="R2542" i="35"/>
  <c r="P2542" i="35"/>
  <c r="O2542" i="35"/>
  <c r="N2542" i="35"/>
  <c r="M2542" i="35"/>
  <c r="L2542" i="35"/>
  <c r="K2542" i="35"/>
  <c r="J2542" i="35"/>
  <c r="I2542" i="35"/>
  <c r="H2542" i="35"/>
  <c r="G2542" i="35"/>
  <c r="F2542" i="35"/>
  <c r="E2542" i="35"/>
  <c r="D2542" i="35"/>
  <c r="W2541" i="35"/>
  <c r="V2541" i="35"/>
  <c r="U2541" i="35"/>
  <c r="T2541" i="35"/>
  <c r="S2541" i="35"/>
  <c r="R2541" i="35"/>
  <c r="Q2541" i="35"/>
  <c r="P2541" i="35"/>
  <c r="O2541" i="35"/>
  <c r="N2541" i="35"/>
  <c r="M2541" i="35"/>
  <c r="L2541" i="35"/>
  <c r="K2541" i="35"/>
  <c r="J2541" i="35"/>
  <c r="I2541" i="35"/>
  <c r="H2541" i="35"/>
  <c r="G2541" i="35"/>
  <c r="F2541" i="35"/>
  <c r="E2541" i="35"/>
  <c r="D2541" i="35"/>
  <c r="W2540" i="35"/>
  <c r="V2540" i="35"/>
  <c r="U2540" i="35"/>
  <c r="T2540" i="35"/>
  <c r="S2540" i="35"/>
  <c r="R2540" i="35"/>
  <c r="Q2540" i="35"/>
  <c r="P2540" i="35"/>
  <c r="O2540" i="35"/>
  <c r="N2540" i="35"/>
  <c r="M2540" i="35"/>
  <c r="L2540" i="35"/>
  <c r="K2540" i="35"/>
  <c r="J2540" i="35"/>
  <c r="I2540" i="35"/>
  <c r="H2540" i="35"/>
  <c r="G2540" i="35"/>
  <c r="F2540" i="35"/>
  <c r="E2540" i="35"/>
  <c r="D2540" i="35"/>
  <c r="G2536" i="35"/>
  <c r="D2536" i="35"/>
  <c r="S2535" i="35"/>
  <c r="D2534" i="35"/>
  <c r="D2533" i="35"/>
  <c r="D2532" i="35"/>
  <c r="S2521" i="35"/>
  <c r="O2521" i="35"/>
  <c r="J2521" i="35"/>
  <c r="G2521" i="35"/>
  <c r="D2521" i="35"/>
  <c r="S2520" i="35"/>
  <c r="O2520" i="35"/>
  <c r="J2520" i="35"/>
  <c r="G2520" i="35"/>
  <c r="D2520" i="35"/>
  <c r="S2518" i="35"/>
  <c r="O2518" i="35"/>
  <c r="J2518" i="35"/>
  <c r="G2518" i="35"/>
  <c r="D2518" i="35"/>
  <c r="S2517" i="35"/>
  <c r="O2517" i="35"/>
  <c r="J2517" i="35"/>
  <c r="G2517" i="35"/>
  <c r="D2517" i="35"/>
  <c r="S2516" i="35"/>
  <c r="O2516" i="35"/>
  <c r="J2516" i="35"/>
  <c r="G2516" i="35"/>
  <c r="D2516" i="35"/>
  <c r="W2513" i="35"/>
  <c r="U2513" i="35"/>
  <c r="T2513" i="35"/>
  <c r="S2513" i="35"/>
  <c r="R2513" i="35"/>
  <c r="P2513" i="35"/>
  <c r="O2513" i="35"/>
  <c r="N2513" i="35"/>
  <c r="M2513" i="35"/>
  <c r="L2513" i="35"/>
  <c r="K2513" i="35"/>
  <c r="J2513" i="35"/>
  <c r="I2513" i="35"/>
  <c r="H2513" i="35"/>
  <c r="G2513" i="35"/>
  <c r="F2513" i="35"/>
  <c r="E2513" i="35"/>
  <c r="D2513" i="35"/>
  <c r="W2512" i="35"/>
  <c r="U2512" i="35"/>
  <c r="T2512" i="35"/>
  <c r="S2512" i="35"/>
  <c r="R2512" i="35"/>
  <c r="P2512" i="35"/>
  <c r="O2512" i="35"/>
  <c r="N2512" i="35"/>
  <c r="M2512" i="35"/>
  <c r="L2512" i="35"/>
  <c r="K2512" i="35"/>
  <c r="J2512" i="35"/>
  <c r="I2512" i="35"/>
  <c r="H2512" i="35"/>
  <c r="G2512" i="35"/>
  <c r="F2512" i="35"/>
  <c r="E2512" i="35"/>
  <c r="D2512" i="35"/>
  <c r="W2511" i="35"/>
  <c r="V2511" i="35"/>
  <c r="U2511" i="35"/>
  <c r="T2511" i="35"/>
  <c r="S2511" i="35"/>
  <c r="R2511" i="35"/>
  <c r="Q2511" i="35"/>
  <c r="P2511" i="35"/>
  <c r="O2511" i="35"/>
  <c r="N2511" i="35"/>
  <c r="M2511" i="35"/>
  <c r="L2511" i="35"/>
  <c r="K2511" i="35"/>
  <c r="J2511" i="35"/>
  <c r="I2511" i="35"/>
  <c r="H2511" i="35"/>
  <c r="G2511" i="35"/>
  <c r="F2511" i="35"/>
  <c r="E2511" i="35"/>
  <c r="D2511" i="35"/>
  <c r="W2510" i="35"/>
  <c r="U2510" i="35"/>
  <c r="T2510" i="35"/>
  <c r="S2510" i="35"/>
  <c r="R2510" i="35"/>
  <c r="P2510" i="35"/>
  <c r="O2510" i="35"/>
  <c r="N2510" i="35"/>
  <c r="M2510" i="35"/>
  <c r="L2510" i="35"/>
  <c r="K2510" i="35"/>
  <c r="J2510" i="35"/>
  <c r="I2510" i="35"/>
  <c r="H2510" i="35"/>
  <c r="G2510" i="35"/>
  <c r="F2510" i="35"/>
  <c r="E2510" i="35"/>
  <c r="D2510" i="35"/>
  <c r="W2509" i="35"/>
  <c r="V2509" i="35"/>
  <c r="U2509" i="35"/>
  <c r="T2509" i="35"/>
  <c r="S2509" i="35"/>
  <c r="R2509" i="35"/>
  <c r="Q2509" i="35"/>
  <c r="P2509" i="35"/>
  <c r="O2509" i="35"/>
  <c r="N2509" i="35"/>
  <c r="M2509" i="35"/>
  <c r="L2509" i="35"/>
  <c r="K2509" i="35"/>
  <c r="J2509" i="35"/>
  <c r="I2509" i="35"/>
  <c r="H2509" i="35"/>
  <c r="G2509" i="35"/>
  <c r="F2509" i="35"/>
  <c r="E2509" i="35"/>
  <c r="D2509" i="35"/>
  <c r="W2508" i="35"/>
  <c r="V2508" i="35"/>
  <c r="U2508" i="35"/>
  <c r="T2508" i="35"/>
  <c r="S2508" i="35"/>
  <c r="R2508" i="35"/>
  <c r="Q2508" i="35"/>
  <c r="P2508" i="35"/>
  <c r="O2508" i="35"/>
  <c r="N2508" i="35"/>
  <c r="M2508" i="35"/>
  <c r="L2508" i="35"/>
  <c r="K2508" i="35"/>
  <c r="J2508" i="35"/>
  <c r="I2508" i="35"/>
  <c r="H2508" i="35"/>
  <c r="G2508" i="35"/>
  <c r="F2508" i="35"/>
  <c r="E2508" i="35"/>
  <c r="D2508" i="35"/>
  <c r="G2504" i="35"/>
  <c r="D2504" i="35"/>
  <c r="S2503" i="35"/>
  <c r="D2502" i="35"/>
  <c r="D2501" i="35"/>
  <c r="D2500" i="35"/>
  <c r="S2489" i="35"/>
  <c r="O2489" i="35"/>
  <c r="J2489" i="35"/>
  <c r="G2489" i="35"/>
  <c r="D2489" i="35"/>
  <c r="S2488" i="35"/>
  <c r="O2488" i="35"/>
  <c r="J2488" i="35"/>
  <c r="G2488" i="35"/>
  <c r="D2488" i="35"/>
  <c r="S2486" i="35"/>
  <c r="O2486" i="35"/>
  <c r="J2486" i="35"/>
  <c r="G2486" i="35"/>
  <c r="D2486" i="35"/>
  <c r="S2485" i="35"/>
  <c r="O2485" i="35"/>
  <c r="J2485" i="35"/>
  <c r="G2485" i="35"/>
  <c r="D2485" i="35"/>
  <c r="S2484" i="35"/>
  <c r="O2484" i="35"/>
  <c r="J2484" i="35"/>
  <c r="G2484" i="35"/>
  <c r="D2484" i="35"/>
  <c r="W2481" i="35"/>
  <c r="U2481" i="35"/>
  <c r="T2481" i="35"/>
  <c r="S2481" i="35"/>
  <c r="R2481" i="35"/>
  <c r="P2481" i="35"/>
  <c r="O2481" i="35"/>
  <c r="N2481" i="35"/>
  <c r="M2481" i="35"/>
  <c r="L2481" i="35"/>
  <c r="K2481" i="35"/>
  <c r="J2481" i="35"/>
  <c r="I2481" i="35"/>
  <c r="H2481" i="35"/>
  <c r="G2481" i="35"/>
  <c r="F2481" i="35"/>
  <c r="E2481" i="35"/>
  <c r="D2481" i="35"/>
  <c r="W2480" i="35"/>
  <c r="U2480" i="35"/>
  <c r="T2480" i="35"/>
  <c r="S2480" i="35"/>
  <c r="R2480" i="35"/>
  <c r="P2480" i="35"/>
  <c r="O2480" i="35"/>
  <c r="N2480" i="35"/>
  <c r="M2480" i="35"/>
  <c r="L2480" i="35"/>
  <c r="K2480" i="35"/>
  <c r="J2480" i="35"/>
  <c r="I2480" i="35"/>
  <c r="H2480" i="35"/>
  <c r="G2480" i="35"/>
  <c r="F2480" i="35"/>
  <c r="E2480" i="35"/>
  <c r="D2480" i="35"/>
  <c r="W2479" i="35"/>
  <c r="V2479" i="35"/>
  <c r="U2479" i="35"/>
  <c r="T2479" i="35"/>
  <c r="S2479" i="35"/>
  <c r="R2479" i="35"/>
  <c r="Q2479" i="35"/>
  <c r="P2479" i="35"/>
  <c r="O2479" i="35"/>
  <c r="N2479" i="35"/>
  <c r="M2479" i="35"/>
  <c r="L2479" i="35"/>
  <c r="K2479" i="35"/>
  <c r="J2479" i="35"/>
  <c r="I2479" i="35"/>
  <c r="H2479" i="35"/>
  <c r="G2479" i="35"/>
  <c r="F2479" i="35"/>
  <c r="E2479" i="35"/>
  <c r="D2479" i="35"/>
  <c r="W2478" i="35"/>
  <c r="U2478" i="35"/>
  <c r="T2478" i="35"/>
  <c r="S2478" i="35"/>
  <c r="R2478" i="35"/>
  <c r="P2478" i="35"/>
  <c r="O2478" i="35"/>
  <c r="N2478" i="35"/>
  <c r="M2478" i="35"/>
  <c r="L2478" i="35"/>
  <c r="K2478" i="35"/>
  <c r="J2478" i="35"/>
  <c r="I2478" i="35"/>
  <c r="H2478" i="35"/>
  <c r="G2478" i="35"/>
  <c r="F2478" i="35"/>
  <c r="E2478" i="35"/>
  <c r="D2478" i="35"/>
  <c r="W2477" i="35"/>
  <c r="V2477" i="35"/>
  <c r="U2477" i="35"/>
  <c r="T2477" i="35"/>
  <c r="S2477" i="35"/>
  <c r="R2477" i="35"/>
  <c r="Q2477" i="35"/>
  <c r="P2477" i="35"/>
  <c r="O2477" i="35"/>
  <c r="N2477" i="35"/>
  <c r="M2477" i="35"/>
  <c r="L2477" i="35"/>
  <c r="K2477" i="35"/>
  <c r="J2477" i="35"/>
  <c r="I2477" i="35"/>
  <c r="H2477" i="35"/>
  <c r="G2477" i="35"/>
  <c r="F2477" i="35"/>
  <c r="E2477" i="35"/>
  <c r="D2477" i="35"/>
  <c r="W2476" i="35"/>
  <c r="V2476" i="35"/>
  <c r="U2476" i="35"/>
  <c r="T2476" i="35"/>
  <c r="S2476" i="35"/>
  <c r="R2476" i="35"/>
  <c r="Q2476" i="35"/>
  <c r="P2476" i="35"/>
  <c r="O2476" i="35"/>
  <c r="N2476" i="35"/>
  <c r="M2476" i="35"/>
  <c r="L2476" i="35"/>
  <c r="K2476" i="35"/>
  <c r="J2476" i="35"/>
  <c r="I2476" i="35"/>
  <c r="H2476" i="35"/>
  <c r="G2476" i="35"/>
  <c r="F2476" i="35"/>
  <c r="E2476" i="35"/>
  <c r="D2476" i="35"/>
  <c r="G2472" i="35"/>
  <c r="D2472" i="35"/>
  <c r="S2471" i="35"/>
  <c r="D2470" i="35"/>
  <c r="D2469" i="35"/>
  <c r="D2468" i="35"/>
  <c r="S2457" i="35"/>
  <c r="O2457" i="35"/>
  <c r="J2457" i="35"/>
  <c r="G2457" i="35"/>
  <c r="D2457" i="35"/>
  <c r="S2456" i="35"/>
  <c r="O2456" i="35"/>
  <c r="J2456" i="35"/>
  <c r="G2456" i="35"/>
  <c r="D2456" i="35"/>
  <c r="S2454" i="35"/>
  <c r="O2454" i="35"/>
  <c r="J2454" i="35"/>
  <c r="G2454" i="35"/>
  <c r="D2454" i="35"/>
  <c r="S2453" i="35"/>
  <c r="O2453" i="35"/>
  <c r="J2453" i="35"/>
  <c r="G2453" i="35"/>
  <c r="D2453" i="35"/>
  <c r="S2452" i="35"/>
  <c r="O2452" i="35"/>
  <c r="J2452" i="35"/>
  <c r="G2452" i="35"/>
  <c r="D2452" i="35"/>
  <c r="W2449" i="35"/>
  <c r="U2449" i="35"/>
  <c r="T2449" i="35"/>
  <c r="S2449" i="35"/>
  <c r="R2449" i="35"/>
  <c r="P2449" i="35"/>
  <c r="O2449" i="35"/>
  <c r="N2449" i="35"/>
  <c r="M2449" i="35"/>
  <c r="L2449" i="35"/>
  <c r="K2449" i="35"/>
  <c r="J2449" i="35"/>
  <c r="I2449" i="35"/>
  <c r="H2449" i="35"/>
  <c r="G2449" i="35"/>
  <c r="F2449" i="35"/>
  <c r="E2449" i="35"/>
  <c r="D2449" i="35"/>
  <c r="W2448" i="35"/>
  <c r="U2448" i="35"/>
  <c r="T2448" i="35"/>
  <c r="S2448" i="35"/>
  <c r="R2448" i="35"/>
  <c r="P2448" i="35"/>
  <c r="O2448" i="35"/>
  <c r="N2448" i="35"/>
  <c r="M2448" i="35"/>
  <c r="L2448" i="35"/>
  <c r="K2448" i="35"/>
  <c r="J2448" i="35"/>
  <c r="I2448" i="35"/>
  <c r="H2448" i="35"/>
  <c r="G2448" i="35"/>
  <c r="F2448" i="35"/>
  <c r="E2448" i="35"/>
  <c r="D2448" i="35"/>
  <c r="W2447" i="35"/>
  <c r="V2447" i="35"/>
  <c r="U2447" i="35"/>
  <c r="T2447" i="35"/>
  <c r="S2447" i="35"/>
  <c r="R2447" i="35"/>
  <c r="Q2447" i="35"/>
  <c r="P2447" i="35"/>
  <c r="O2447" i="35"/>
  <c r="N2447" i="35"/>
  <c r="M2447" i="35"/>
  <c r="L2447" i="35"/>
  <c r="K2447" i="35"/>
  <c r="J2447" i="35"/>
  <c r="I2447" i="35"/>
  <c r="H2447" i="35"/>
  <c r="G2447" i="35"/>
  <c r="F2447" i="35"/>
  <c r="E2447" i="35"/>
  <c r="D2447" i="35"/>
  <c r="W2446" i="35"/>
  <c r="U2446" i="35"/>
  <c r="T2446" i="35"/>
  <c r="S2446" i="35"/>
  <c r="R2446" i="35"/>
  <c r="P2446" i="35"/>
  <c r="O2446" i="35"/>
  <c r="N2446" i="35"/>
  <c r="M2446" i="35"/>
  <c r="L2446" i="35"/>
  <c r="K2446" i="35"/>
  <c r="J2446" i="35"/>
  <c r="I2446" i="35"/>
  <c r="H2446" i="35"/>
  <c r="G2446" i="35"/>
  <c r="F2446" i="35"/>
  <c r="E2446" i="35"/>
  <c r="D2446" i="35"/>
  <c r="W2445" i="35"/>
  <c r="V2445" i="35"/>
  <c r="U2445" i="35"/>
  <c r="T2445" i="35"/>
  <c r="S2445" i="35"/>
  <c r="R2445" i="35"/>
  <c r="Q2445" i="35"/>
  <c r="P2445" i="35"/>
  <c r="O2445" i="35"/>
  <c r="N2445" i="35"/>
  <c r="M2445" i="35"/>
  <c r="L2445" i="35"/>
  <c r="K2445" i="35"/>
  <c r="J2445" i="35"/>
  <c r="I2445" i="35"/>
  <c r="H2445" i="35"/>
  <c r="G2445" i="35"/>
  <c r="F2445" i="35"/>
  <c r="E2445" i="35"/>
  <c r="D2445" i="35"/>
  <c r="W2444" i="35"/>
  <c r="V2444" i="35"/>
  <c r="U2444" i="35"/>
  <c r="T2444" i="35"/>
  <c r="S2444" i="35"/>
  <c r="R2444" i="35"/>
  <c r="Q2444" i="35"/>
  <c r="P2444" i="35"/>
  <c r="O2444" i="35"/>
  <c r="N2444" i="35"/>
  <c r="M2444" i="35"/>
  <c r="L2444" i="35"/>
  <c r="K2444" i="35"/>
  <c r="J2444" i="35"/>
  <c r="I2444" i="35"/>
  <c r="H2444" i="35"/>
  <c r="G2444" i="35"/>
  <c r="F2444" i="35"/>
  <c r="E2444" i="35"/>
  <c r="D2444" i="35"/>
  <c r="G2440" i="35"/>
  <c r="D2440" i="35"/>
  <c r="S2439" i="35"/>
  <c r="D2438" i="35"/>
  <c r="D2437" i="35"/>
  <c r="D2436" i="35"/>
  <c r="S2425" i="35"/>
  <c r="O2425" i="35"/>
  <c r="J2425" i="35"/>
  <c r="G2425" i="35"/>
  <c r="D2425" i="35"/>
  <c r="S2424" i="35"/>
  <c r="O2424" i="35"/>
  <c r="J2424" i="35"/>
  <c r="G2424" i="35"/>
  <c r="D2424" i="35"/>
  <c r="S2422" i="35"/>
  <c r="O2422" i="35"/>
  <c r="J2422" i="35"/>
  <c r="G2422" i="35"/>
  <c r="D2422" i="35"/>
  <c r="S2421" i="35"/>
  <c r="O2421" i="35"/>
  <c r="J2421" i="35"/>
  <c r="G2421" i="35"/>
  <c r="D2421" i="35"/>
  <c r="S2420" i="35"/>
  <c r="O2420" i="35"/>
  <c r="J2420" i="35"/>
  <c r="G2420" i="35"/>
  <c r="D2420" i="35"/>
  <c r="W2417" i="35"/>
  <c r="U2417" i="35"/>
  <c r="T2417" i="35"/>
  <c r="S2417" i="35"/>
  <c r="R2417" i="35"/>
  <c r="P2417" i="35"/>
  <c r="O2417" i="35"/>
  <c r="N2417" i="35"/>
  <c r="M2417" i="35"/>
  <c r="L2417" i="35"/>
  <c r="K2417" i="35"/>
  <c r="J2417" i="35"/>
  <c r="I2417" i="35"/>
  <c r="H2417" i="35"/>
  <c r="G2417" i="35"/>
  <c r="F2417" i="35"/>
  <c r="E2417" i="35"/>
  <c r="D2417" i="35"/>
  <c r="W2416" i="35"/>
  <c r="U2416" i="35"/>
  <c r="T2416" i="35"/>
  <c r="S2416" i="35"/>
  <c r="R2416" i="35"/>
  <c r="P2416" i="35"/>
  <c r="O2416" i="35"/>
  <c r="N2416" i="35"/>
  <c r="M2416" i="35"/>
  <c r="L2416" i="35"/>
  <c r="K2416" i="35"/>
  <c r="J2416" i="35"/>
  <c r="I2416" i="35"/>
  <c r="H2416" i="35"/>
  <c r="G2416" i="35"/>
  <c r="F2416" i="35"/>
  <c r="E2416" i="35"/>
  <c r="D2416" i="35"/>
  <c r="W2415" i="35"/>
  <c r="V2415" i="35"/>
  <c r="U2415" i="35"/>
  <c r="T2415" i="35"/>
  <c r="S2415" i="35"/>
  <c r="R2415" i="35"/>
  <c r="Q2415" i="35"/>
  <c r="P2415" i="35"/>
  <c r="O2415" i="35"/>
  <c r="N2415" i="35"/>
  <c r="M2415" i="35"/>
  <c r="L2415" i="35"/>
  <c r="K2415" i="35"/>
  <c r="J2415" i="35"/>
  <c r="I2415" i="35"/>
  <c r="H2415" i="35"/>
  <c r="G2415" i="35"/>
  <c r="F2415" i="35"/>
  <c r="E2415" i="35"/>
  <c r="D2415" i="35"/>
  <c r="W2414" i="35"/>
  <c r="U2414" i="35"/>
  <c r="T2414" i="35"/>
  <c r="S2414" i="35"/>
  <c r="R2414" i="35"/>
  <c r="P2414" i="35"/>
  <c r="O2414" i="35"/>
  <c r="N2414" i="35"/>
  <c r="M2414" i="35"/>
  <c r="L2414" i="35"/>
  <c r="K2414" i="35"/>
  <c r="J2414" i="35"/>
  <c r="I2414" i="35"/>
  <c r="H2414" i="35"/>
  <c r="G2414" i="35"/>
  <c r="F2414" i="35"/>
  <c r="E2414" i="35"/>
  <c r="D2414" i="35"/>
  <c r="W2413" i="35"/>
  <c r="V2413" i="35"/>
  <c r="U2413" i="35"/>
  <c r="T2413" i="35"/>
  <c r="S2413" i="35"/>
  <c r="R2413" i="35"/>
  <c r="Q2413" i="35"/>
  <c r="P2413" i="35"/>
  <c r="O2413" i="35"/>
  <c r="N2413" i="35"/>
  <c r="M2413" i="35"/>
  <c r="L2413" i="35"/>
  <c r="K2413" i="35"/>
  <c r="J2413" i="35"/>
  <c r="I2413" i="35"/>
  <c r="H2413" i="35"/>
  <c r="G2413" i="35"/>
  <c r="F2413" i="35"/>
  <c r="E2413" i="35"/>
  <c r="D2413" i="35"/>
  <c r="W2412" i="35"/>
  <c r="V2412" i="35"/>
  <c r="U2412" i="35"/>
  <c r="T2412" i="35"/>
  <c r="S2412" i="35"/>
  <c r="R2412" i="35"/>
  <c r="Q2412" i="35"/>
  <c r="P2412" i="35"/>
  <c r="O2412" i="35"/>
  <c r="N2412" i="35"/>
  <c r="M2412" i="35"/>
  <c r="L2412" i="35"/>
  <c r="K2412" i="35"/>
  <c r="J2412" i="35"/>
  <c r="I2412" i="35"/>
  <c r="H2412" i="35"/>
  <c r="G2412" i="35"/>
  <c r="F2412" i="35"/>
  <c r="E2412" i="35"/>
  <c r="D2412" i="35"/>
  <c r="G2408" i="35"/>
  <c r="D2408" i="35"/>
  <c r="S2407" i="35"/>
  <c r="D2406" i="35"/>
  <c r="D2405" i="35"/>
  <c r="D2404" i="35"/>
  <c r="S2393" i="35"/>
  <c r="O2393" i="35"/>
  <c r="J2393" i="35"/>
  <c r="G2393" i="35"/>
  <c r="D2393" i="35"/>
  <c r="S2392" i="35"/>
  <c r="O2392" i="35"/>
  <c r="J2392" i="35"/>
  <c r="G2392" i="35"/>
  <c r="D2392" i="35"/>
  <c r="S2390" i="35"/>
  <c r="O2390" i="35"/>
  <c r="J2390" i="35"/>
  <c r="G2390" i="35"/>
  <c r="D2390" i="35"/>
  <c r="S2389" i="35"/>
  <c r="O2389" i="35"/>
  <c r="J2389" i="35"/>
  <c r="G2389" i="35"/>
  <c r="D2389" i="35"/>
  <c r="S2388" i="35"/>
  <c r="O2388" i="35"/>
  <c r="J2388" i="35"/>
  <c r="G2388" i="35"/>
  <c r="D2388" i="35"/>
  <c r="W2385" i="35"/>
  <c r="U2385" i="35"/>
  <c r="T2385" i="35"/>
  <c r="S2385" i="35"/>
  <c r="R2385" i="35"/>
  <c r="P2385" i="35"/>
  <c r="O2385" i="35"/>
  <c r="N2385" i="35"/>
  <c r="M2385" i="35"/>
  <c r="L2385" i="35"/>
  <c r="K2385" i="35"/>
  <c r="J2385" i="35"/>
  <c r="I2385" i="35"/>
  <c r="H2385" i="35"/>
  <c r="G2385" i="35"/>
  <c r="F2385" i="35"/>
  <c r="E2385" i="35"/>
  <c r="D2385" i="35"/>
  <c r="W2384" i="35"/>
  <c r="U2384" i="35"/>
  <c r="T2384" i="35"/>
  <c r="S2384" i="35"/>
  <c r="R2384" i="35"/>
  <c r="P2384" i="35"/>
  <c r="O2384" i="35"/>
  <c r="N2384" i="35"/>
  <c r="M2384" i="35"/>
  <c r="L2384" i="35"/>
  <c r="K2384" i="35"/>
  <c r="J2384" i="35"/>
  <c r="I2384" i="35"/>
  <c r="H2384" i="35"/>
  <c r="G2384" i="35"/>
  <c r="F2384" i="35"/>
  <c r="E2384" i="35"/>
  <c r="D2384" i="35"/>
  <c r="W2383" i="35"/>
  <c r="V2383" i="35"/>
  <c r="U2383" i="35"/>
  <c r="T2383" i="35"/>
  <c r="S2383" i="35"/>
  <c r="R2383" i="35"/>
  <c r="Q2383" i="35"/>
  <c r="P2383" i="35"/>
  <c r="O2383" i="35"/>
  <c r="N2383" i="35"/>
  <c r="M2383" i="35"/>
  <c r="L2383" i="35"/>
  <c r="K2383" i="35"/>
  <c r="J2383" i="35"/>
  <c r="I2383" i="35"/>
  <c r="H2383" i="35"/>
  <c r="G2383" i="35"/>
  <c r="F2383" i="35"/>
  <c r="E2383" i="35"/>
  <c r="D2383" i="35"/>
  <c r="W2382" i="35"/>
  <c r="U2382" i="35"/>
  <c r="T2382" i="35"/>
  <c r="S2382" i="35"/>
  <c r="R2382" i="35"/>
  <c r="P2382" i="35"/>
  <c r="O2382" i="35"/>
  <c r="N2382" i="35"/>
  <c r="M2382" i="35"/>
  <c r="L2382" i="35"/>
  <c r="K2382" i="35"/>
  <c r="J2382" i="35"/>
  <c r="I2382" i="35"/>
  <c r="H2382" i="35"/>
  <c r="G2382" i="35"/>
  <c r="F2382" i="35"/>
  <c r="E2382" i="35"/>
  <c r="D2382" i="35"/>
  <c r="W2381" i="35"/>
  <c r="V2381" i="35"/>
  <c r="U2381" i="35"/>
  <c r="T2381" i="35"/>
  <c r="S2381" i="35"/>
  <c r="R2381" i="35"/>
  <c r="Q2381" i="35"/>
  <c r="P2381" i="35"/>
  <c r="O2381" i="35"/>
  <c r="N2381" i="35"/>
  <c r="M2381" i="35"/>
  <c r="L2381" i="35"/>
  <c r="K2381" i="35"/>
  <c r="J2381" i="35"/>
  <c r="I2381" i="35"/>
  <c r="H2381" i="35"/>
  <c r="G2381" i="35"/>
  <c r="F2381" i="35"/>
  <c r="E2381" i="35"/>
  <c r="D2381" i="35"/>
  <c r="W2380" i="35"/>
  <c r="V2380" i="35"/>
  <c r="U2380" i="35"/>
  <c r="T2380" i="35"/>
  <c r="S2380" i="35"/>
  <c r="R2380" i="35"/>
  <c r="Q2380" i="35"/>
  <c r="P2380" i="35"/>
  <c r="O2380" i="35"/>
  <c r="N2380" i="35"/>
  <c r="M2380" i="35"/>
  <c r="L2380" i="35"/>
  <c r="K2380" i="35"/>
  <c r="J2380" i="35"/>
  <c r="I2380" i="35"/>
  <c r="H2380" i="35"/>
  <c r="G2380" i="35"/>
  <c r="F2380" i="35"/>
  <c r="E2380" i="35"/>
  <c r="D2380" i="35"/>
  <c r="G2376" i="35"/>
  <c r="D2376" i="35"/>
  <c r="S2375" i="35"/>
  <c r="D2374" i="35"/>
  <c r="D2373" i="35"/>
  <c r="D2372" i="35"/>
  <c r="S2361" i="35"/>
  <c r="O2361" i="35"/>
  <c r="J2361" i="35"/>
  <c r="G2361" i="35"/>
  <c r="D2361" i="35"/>
  <c r="S2360" i="35"/>
  <c r="O2360" i="35"/>
  <c r="J2360" i="35"/>
  <c r="G2360" i="35"/>
  <c r="D2360" i="35"/>
  <c r="S2358" i="35"/>
  <c r="O2358" i="35"/>
  <c r="J2358" i="35"/>
  <c r="G2358" i="35"/>
  <c r="D2358" i="35"/>
  <c r="S2357" i="35"/>
  <c r="O2357" i="35"/>
  <c r="J2357" i="35"/>
  <c r="G2357" i="35"/>
  <c r="D2357" i="35"/>
  <c r="S2356" i="35"/>
  <c r="O2356" i="35"/>
  <c r="J2356" i="35"/>
  <c r="G2356" i="35"/>
  <c r="D2356" i="35"/>
  <c r="W2353" i="35"/>
  <c r="U2353" i="35"/>
  <c r="T2353" i="35"/>
  <c r="S2353" i="35"/>
  <c r="R2353" i="35"/>
  <c r="P2353" i="35"/>
  <c r="O2353" i="35"/>
  <c r="N2353" i="35"/>
  <c r="M2353" i="35"/>
  <c r="L2353" i="35"/>
  <c r="K2353" i="35"/>
  <c r="J2353" i="35"/>
  <c r="I2353" i="35"/>
  <c r="H2353" i="35"/>
  <c r="G2353" i="35"/>
  <c r="F2353" i="35"/>
  <c r="E2353" i="35"/>
  <c r="D2353" i="35"/>
  <c r="W2352" i="35"/>
  <c r="U2352" i="35"/>
  <c r="T2352" i="35"/>
  <c r="S2352" i="35"/>
  <c r="R2352" i="35"/>
  <c r="P2352" i="35"/>
  <c r="O2352" i="35"/>
  <c r="N2352" i="35"/>
  <c r="M2352" i="35"/>
  <c r="L2352" i="35"/>
  <c r="K2352" i="35"/>
  <c r="J2352" i="35"/>
  <c r="I2352" i="35"/>
  <c r="H2352" i="35"/>
  <c r="G2352" i="35"/>
  <c r="F2352" i="35"/>
  <c r="E2352" i="35"/>
  <c r="D2352" i="35"/>
  <c r="W2351" i="35"/>
  <c r="V2351" i="35"/>
  <c r="U2351" i="35"/>
  <c r="T2351" i="35"/>
  <c r="S2351" i="35"/>
  <c r="R2351" i="35"/>
  <c r="Q2351" i="35"/>
  <c r="P2351" i="35"/>
  <c r="O2351" i="35"/>
  <c r="N2351" i="35"/>
  <c r="M2351" i="35"/>
  <c r="L2351" i="35"/>
  <c r="K2351" i="35"/>
  <c r="J2351" i="35"/>
  <c r="I2351" i="35"/>
  <c r="H2351" i="35"/>
  <c r="G2351" i="35"/>
  <c r="F2351" i="35"/>
  <c r="E2351" i="35"/>
  <c r="D2351" i="35"/>
  <c r="W2350" i="35"/>
  <c r="U2350" i="35"/>
  <c r="T2350" i="35"/>
  <c r="S2350" i="35"/>
  <c r="R2350" i="35"/>
  <c r="P2350" i="35"/>
  <c r="O2350" i="35"/>
  <c r="N2350" i="35"/>
  <c r="M2350" i="35"/>
  <c r="L2350" i="35"/>
  <c r="K2350" i="35"/>
  <c r="J2350" i="35"/>
  <c r="I2350" i="35"/>
  <c r="H2350" i="35"/>
  <c r="G2350" i="35"/>
  <c r="F2350" i="35"/>
  <c r="E2350" i="35"/>
  <c r="D2350" i="35"/>
  <c r="W2349" i="35"/>
  <c r="V2349" i="35"/>
  <c r="U2349" i="35"/>
  <c r="T2349" i="35"/>
  <c r="S2349" i="35"/>
  <c r="R2349" i="35"/>
  <c r="Q2349" i="35"/>
  <c r="P2349" i="35"/>
  <c r="O2349" i="35"/>
  <c r="N2349" i="35"/>
  <c r="M2349" i="35"/>
  <c r="L2349" i="35"/>
  <c r="K2349" i="35"/>
  <c r="J2349" i="35"/>
  <c r="I2349" i="35"/>
  <c r="H2349" i="35"/>
  <c r="G2349" i="35"/>
  <c r="F2349" i="35"/>
  <c r="E2349" i="35"/>
  <c r="D2349" i="35"/>
  <c r="W2348" i="35"/>
  <c r="V2348" i="35"/>
  <c r="U2348" i="35"/>
  <c r="T2348" i="35"/>
  <c r="S2348" i="35"/>
  <c r="R2348" i="35"/>
  <c r="Q2348" i="35"/>
  <c r="P2348" i="35"/>
  <c r="O2348" i="35"/>
  <c r="N2348" i="35"/>
  <c r="M2348" i="35"/>
  <c r="L2348" i="35"/>
  <c r="K2348" i="35"/>
  <c r="J2348" i="35"/>
  <c r="I2348" i="35"/>
  <c r="H2348" i="35"/>
  <c r="G2348" i="35"/>
  <c r="F2348" i="35"/>
  <c r="E2348" i="35"/>
  <c r="D2348" i="35"/>
  <c r="G2344" i="35"/>
  <c r="D2344" i="35"/>
  <c r="S2343" i="35"/>
  <c r="D2342" i="35"/>
  <c r="D2341" i="35"/>
  <c r="D2340" i="35"/>
  <c r="S2329" i="35"/>
  <c r="O2329" i="35"/>
  <c r="J2329" i="35"/>
  <c r="G2329" i="35"/>
  <c r="D2329" i="35"/>
  <c r="S2328" i="35"/>
  <c r="O2328" i="35"/>
  <c r="J2328" i="35"/>
  <c r="G2328" i="35"/>
  <c r="D2328" i="35"/>
  <c r="S2326" i="35"/>
  <c r="O2326" i="35"/>
  <c r="J2326" i="35"/>
  <c r="G2326" i="35"/>
  <c r="D2326" i="35"/>
  <c r="S2325" i="35"/>
  <c r="O2325" i="35"/>
  <c r="J2325" i="35"/>
  <c r="G2325" i="35"/>
  <c r="D2325" i="35"/>
  <c r="S2324" i="35"/>
  <c r="O2324" i="35"/>
  <c r="J2324" i="35"/>
  <c r="G2324" i="35"/>
  <c r="D2324" i="35"/>
  <c r="W2321" i="35"/>
  <c r="U2321" i="35"/>
  <c r="T2321" i="35"/>
  <c r="S2321" i="35"/>
  <c r="R2321" i="35"/>
  <c r="P2321" i="35"/>
  <c r="O2321" i="35"/>
  <c r="N2321" i="35"/>
  <c r="M2321" i="35"/>
  <c r="L2321" i="35"/>
  <c r="K2321" i="35"/>
  <c r="J2321" i="35"/>
  <c r="I2321" i="35"/>
  <c r="H2321" i="35"/>
  <c r="G2321" i="35"/>
  <c r="F2321" i="35"/>
  <c r="E2321" i="35"/>
  <c r="D2321" i="35"/>
  <c r="W2320" i="35"/>
  <c r="U2320" i="35"/>
  <c r="T2320" i="35"/>
  <c r="S2320" i="35"/>
  <c r="R2320" i="35"/>
  <c r="P2320" i="35"/>
  <c r="O2320" i="35"/>
  <c r="N2320" i="35"/>
  <c r="M2320" i="35"/>
  <c r="L2320" i="35"/>
  <c r="K2320" i="35"/>
  <c r="J2320" i="35"/>
  <c r="I2320" i="35"/>
  <c r="H2320" i="35"/>
  <c r="G2320" i="35"/>
  <c r="F2320" i="35"/>
  <c r="E2320" i="35"/>
  <c r="D2320" i="35"/>
  <c r="W2319" i="35"/>
  <c r="V2319" i="35"/>
  <c r="U2319" i="35"/>
  <c r="T2319" i="35"/>
  <c r="S2319" i="35"/>
  <c r="R2319" i="35"/>
  <c r="Q2319" i="35"/>
  <c r="P2319" i="35"/>
  <c r="O2319" i="35"/>
  <c r="N2319" i="35"/>
  <c r="M2319" i="35"/>
  <c r="L2319" i="35"/>
  <c r="K2319" i="35"/>
  <c r="J2319" i="35"/>
  <c r="I2319" i="35"/>
  <c r="H2319" i="35"/>
  <c r="G2319" i="35"/>
  <c r="F2319" i="35"/>
  <c r="E2319" i="35"/>
  <c r="D2319" i="35"/>
  <c r="W2318" i="35"/>
  <c r="U2318" i="35"/>
  <c r="T2318" i="35"/>
  <c r="S2318" i="35"/>
  <c r="R2318" i="35"/>
  <c r="P2318" i="35"/>
  <c r="O2318" i="35"/>
  <c r="N2318" i="35"/>
  <c r="M2318" i="35"/>
  <c r="L2318" i="35"/>
  <c r="K2318" i="35"/>
  <c r="J2318" i="35"/>
  <c r="I2318" i="35"/>
  <c r="H2318" i="35"/>
  <c r="G2318" i="35"/>
  <c r="F2318" i="35"/>
  <c r="E2318" i="35"/>
  <c r="D2318" i="35"/>
  <c r="W2317" i="35"/>
  <c r="V2317" i="35"/>
  <c r="U2317" i="35"/>
  <c r="T2317" i="35"/>
  <c r="S2317" i="35"/>
  <c r="R2317" i="35"/>
  <c r="Q2317" i="35"/>
  <c r="P2317" i="35"/>
  <c r="O2317" i="35"/>
  <c r="N2317" i="35"/>
  <c r="M2317" i="35"/>
  <c r="L2317" i="35"/>
  <c r="K2317" i="35"/>
  <c r="J2317" i="35"/>
  <c r="I2317" i="35"/>
  <c r="H2317" i="35"/>
  <c r="G2317" i="35"/>
  <c r="F2317" i="35"/>
  <c r="E2317" i="35"/>
  <c r="D2317" i="35"/>
  <c r="W2316" i="35"/>
  <c r="V2316" i="35"/>
  <c r="U2316" i="35"/>
  <c r="T2316" i="35"/>
  <c r="S2316" i="35"/>
  <c r="R2316" i="35"/>
  <c r="Q2316" i="35"/>
  <c r="P2316" i="35"/>
  <c r="O2316" i="35"/>
  <c r="N2316" i="35"/>
  <c r="M2316" i="35"/>
  <c r="L2316" i="35"/>
  <c r="K2316" i="35"/>
  <c r="J2316" i="35"/>
  <c r="I2316" i="35"/>
  <c r="H2316" i="35"/>
  <c r="G2316" i="35"/>
  <c r="F2316" i="35"/>
  <c r="E2316" i="35"/>
  <c r="D2316" i="35"/>
  <c r="G2312" i="35"/>
  <c r="D2312" i="35"/>
  <c r="S2311" i="35"/>
  <c r="D2310" i="35"/>
  <c r="D2309" i="35"/>
  <c r="D2308" i="35"/>
  <c r="S2297" i="35"/>
  <c r="O2297" i="35"/>
  <c r="J2297" i="35"/>
  <c r="G2297" i="35"/>
  <c r="D2297" i="35"/>
  <c r="S2296" i="35"/>
  <c r="O2296" i="35"/>
  <c r="J2296" i="35"/>
  <c r="G2296" i="35"/>
  <c r="D2296" i="35"/>
  <c r="S2294" i="35"/>
  <c r="O2294" i="35"/>
  <c r="J2294" i="35"/>
  <c r="G2294" i="35"/>
  <c r="D2294" i="35"/>
  <c r="S2293" i="35"/>
  <c r="O2293" i="35"/>
  <c r="J2293" i="35"/>
  <c r="G2293" i="35"/>
  <c r="D2293" i="35"/>
  <c r="S2292" i="35"/>
  <c r="O2292" i="35"/>
  <c r="J2292" i="35"/>
  <c r="G2292" i="35"/>
  <c r="D2292" i="35"/>
  <c r="W2289" i="35"/>
  <c r="U2289" i="35"/>
  <c r="T2289" i="35"/>
  <c r="S2289" i="35"/>
  <c r="R2289" i="35"/>
  <c r="P2289" i="35"/>
  <c r="O2289" i="35"/>
  <c r="N2289" i="35"/>
  <c r="M2289" i="35"/>
  <c r="L2289" i="35"/>
  <c r="K2289" i="35"/>
  <c r="J2289" i="35"/>
  <c r="I2289" i="35"/>
  <c r="H2289" i="35"/>
  <c r="G2289" i="35"/>
  <c r="F2289" i="35"/>
  <c r="E2289" i="35"/>
  <c r="D2289" i="35"/>
  <c r="W2288" i="35"/>
  <c r="U2288" i="35"/>
  <c r="T2288" i="35"/>
  <c r="S2288" i="35"/>
  <c r="R2288" i="35"/>
  <c r="P2288" i="35"/>
  <c r="O2288" i="35"/>
  <c r="N2288" i="35"/>
  <c r="M2288" i="35"/>
  <c r="L2288" i="35"/>
  <c r="K2288" i="35"/>
  <c r="J2288" i="35"/>
  <c r="I2288" i="35"/>
  <c r="H2288" i="35"/>
  <c r="G2288" i="35"/>
  <c r="F2288" i="35"/>
  <c r="E2288" i="35"/>
  <c r="D2288" i="35"/>
  <c r="W2287" i="35"/>
  <c r="V2287" i="35"/>
  <c r="U2287" i="35"/>
  <c r="T2287" i="35"/>
  <c r="S2287" i="35"/>
  <c r="R2287" i="35"/>
  <c r="Q2287" i="35"/>
  <c r="P2287" i="35"/>
  <c r="O2287" i="35"/>
  <c r="N2287" i="35"/>
  <c r="M2287" i="35"/>
  <c r="L2287" i="35"/>
  <c r="K2287" i="35"/>
  <c r="J2287" i="35"/>
  <c r="I2287" i="35"/>
  <c r="H2287" i="35"/>
  <c r="G2287" i="35"/>
  <c r="F2287" i="35"/>
  <c r="E2287" i="35"/>
  <c r="D2287" i="35"/>
  <c r="W2286" i="35"/>
  <c r="U2286" i="35"/>
  <c r="T2286" i="35"/>
  <c r="S2286" i="35"/>
  <c r="R2286" i="35"/>
  <c r="P2286" i="35"/>
  <c r="O2286" i="35"/>
  <c r="N2286" i="35"/>
  <c r="M2286" i="35"/>
  <c r="L2286" i="35"/>
  <c r="K2286" i="35"/>
  <c r="J2286" i="35"/>
  <c r="I2286" i="35"/>
  <c r="H2286" i="35"/>
  <c r="G2286" i="35"/>
  <c r="F2286" i="35"/>
  <c r="E2286" i="35"/>
  <c r="D2286" i="35"/>
  <c r="W2285" i="35"/>
  <c r="V2285" i="35"/>
  <c r="U2285" i="35"/>
  <c r="T2285" i="35"/>
  <c r="S2285" i="35"/>
  <c r="R2285" i="35"/>
  <c r="Q2285" i="35"/>
  <c r="P2285" i="35"/>
  <c r="O2285" i="35"/>
  <c r="N2285" i="35"/>
  <c r="M2285" i="35"/>
  <c r="L2285" i="35"/>
  <c r="K2285" i="35"/>
  <c r="J2285" i="35"/>
  <c r="I2285" i="35"/>
  <c r="H2285" i="35"/>
  <c r="G2285" i="35"/>
  <c r="F2285" i="35"/>
  <c r="E2285" i="35"/>
  <c r="D2285" i="35"/>
  <c r="W2284" i="35"/>
  <c r="V2284" i="35"/>
  <c r="U2284" i="35"/>
  <c r="T2284" i="35"/>
  <c r="S2284" i="35"/>
  <c r="R2284" i="35"/>
  <c r="Q2284" i="35"/>
  <c r="P2284" i="35"/>
  <c r="O2284" i="35"/>
  <c r="N2284" i="35"/>
  <c r="M2284" i="35"/>
  <c r="L2284" i="35"/>
  <c r="K2284" i="35"/>
  <c r="J2284" i="35"/>
  <c r="I2284" i="35"/>
  <c r="H2284" i="35"/>
  <c r="G2284" i="35"/>
  <c r="F2284" i="35"/>
  <c r="E2284" i="35"/>
  <c r="D2284" i="35"/>
  <c r="G2280" i="35"/>
  <c r="D2280" i="35"/>
  <c r="S2279" i="35"/>
  <c r="D2278" i="35"/>
  <c r="D2277" i="35"/>
  <c r="D2276" i="35"/>
  <c r="S2265" i="35"/>
  <c r="O2265" i="35"/>
  <c r="J2265" i="35"/>
  <c r="G2265" i="35"/>
  <c r="D2265" i="35"/>
  <c r="S2264" i="35"/>
  <c r="O2264" i="35"/>
  <c r="J2264" i="35"/>
  <c r="G2264" i="35"/>
  <c r="D2264" i="35"/>
  <c r="S2262" i="35"/>
  <c r="O2262" i="35"/>
  <c r="J2262" i="35"/>
  <c r="G2262" i="35"/>
  <c r="D2262" i="35"/>
  <c r="S2261" i="35"/>
  <c r="O2261" i="35"/>
  <c r="J2261" i="35"/>
  <c r="G2261" i="35"/>
  <c r="D2261" i="35"/>
  <c r="S2260" i="35"/>
  <c r="O2260" i="35"/>
  <c r="J2260" i="35"/>
  <c r="G2260" i="35"/>
  <c r="D2260" i="35"/>
  <c r="W2257" i="35"/>
  <c r="U2257" i="35"/>
  <c r="T2257" i="35"/>
  <c r="S2257" i="35"/>
  <c r="R2257" i="35"/>
  <c r="P2257" i="35"/>
  <c r="O2257" i="35"/>
  <c r="N2257" i="35"/>
  <c r="M2257" i="35"/>
  <c r="L2257" i="35"/>
  <c r="K2257" i="35"/>
  <c r="J2257" i="35"/>
  <c r="I2257" i="35"/>
  <c r="H2257" i="35"/>
  <c r="G2257" i="35"/>
  <c r="F2257" i="35"/>
  <c r="E2257" i="35"/>
  <c r="D2257" i="35"/>
  <c r="W2256" i="35"/>
  <c r="U2256" i="35"/>
  <c r="T2256" i="35"/>
  <c r="S2256" i="35"/>
  <c r="R2256" i="35"/>
  <c r="P2256" i="35"/>
  <c r="O2256" i="35"/>
  <c r="N2256" i="35"/>
  <c r="M2256" i="35"/>
  <c r="L2256" i="35"/>
  <c r="K2256" i="35"/>
  <c r="J2256" i="35"/>
  <c r="I2256" i="35"/>
  <c r="H2256" i="35"/>
  <c r="G2256" i="35"/>
  <c r="F2256" i="35"/>
  <c r="E2256" i="35"/>
  <c r="D2256" i="35"/>
  <c r="W2255" i="35"/>
  <c r="V2255" i="35"/>
  <c r="U2255" i="35"/>
  <c r="T2255" i="35"/>
  <c r="S2255" i="35"/>
  <c r="R2255" i="35"/>
  <c r="Q2255" i="35"/>
  <c r="P2255" i="35"/>
  <c r="O2255" i="35"/>
  <c r="N2255" i="35"/>
  <c r="M2255" i="35"/>
  <c r="L2255" i="35"/>
  <c r="K2255" i="35"/>
  <c r="J2255" i="35"/>
  <c r="I2255" i="35"/>
  <c r="H2255" i="35"/>
  <c r="G2255" i="35"/>
  <c r="F2255" i="35"/>
  <c r="E2255" i="35"/>
  <c r="D2255" i="35"/>
  <c r="W2254" i="35"/>
  <c r="U2254" i="35"/>
  <c r="T2254" i="35"/>
  <c r="S2254" i="35"/>
  <c r="R2254" i="35"/>
  <c r="P2254" i="35"/>
  <c r="O2254" i="35"/>
  <c r="N2254" i="35"/>
  <c r="M2254" i="35"/>
  <c r="L2254" i="35"/>
  <c r="K2254" i="35"/>
  <c r="J2254" i="35"/>
  <c r="I2254" i="35"/>
  <c r="H2254" i="35"/>
  <c r="G2254" i="35"/>
  <c r="F2254" i="35"/>
  <c r="E2254" i="35"/>
  <c r="D2254" i="35"/>
  <c r="W2253" i="35"/>
  <c r="V2253" i="35"/>
  <c r="U2253" i="35"/>
  <c r="T2253" i="35"/>
  <c r="S2253" i="35"/>
  <c r="R2253" i="35"/>
  <c r="Q2253" i="35"/>
  <c r="P2253" i="35"/>
  <c r="O2253" i="35"/>
  <c r="N2253" i="35"/>
  <c r="M2253" i="35"/>
  <c r="L2253" i="35"/>
  <c r="K2253" i="35"/>
  <c r="J2253" i="35"/>
  <c r="I2253" i="35"/>
  <c r="H2253" i="35"/>
  <c r="G2253" i="35"/>
  <c r="F2253" i="35"/>
  <c r="E2253" i="35"/>
  <c r="D2253" i="35"/>
  <c r="W2252" i="35"/>
  <c r="V2252" i="35"/>
  <c r="U2252" i="35"/>
  <c r="T2252" i="35"/>
  <c r="S2252" i="35"/>
  <c r="R2252" i="35"/>
  <c r="Q2252" i="35"/>
  <c r="P2252" i="35"/>
  <c r="O2252" i="35"/>
  <c r="N2252" i="35"/>
  <c r="M2252" i="35"/>
  <c r="L2252" i="35"/>
  <c r="K2252" i="35"/>
  <c r="J2252" i="35"/>
  <c r="I2252" i="35"/>
  <c r="H2252" i="35"/>
  <c r="G2252" i="35"/>
  <c r="F2252" i="35"/>
  <c r="E2252" i="35"/>
  <c r="D2252" i="35"/>
  <c r="G2248" i="35"/>
  <c r="D2248" i="35"/>
  <c r="S2247" i="35"/>
  <c r="D2246" i="35"/>
  <c r="D2245" i="35"/>
  <c r="D2244" i="35"/>
  <c r="S2233" i="35"/>
  <c r="O2233" i="35"/>
  <c r="J2233" i="35"/>
  <c r="G2233" i="35"/>
  <c r="D2233" i="35"/>
  <c r="S2232" i="35"/>
  <c r="O2232" i="35"/>
  <c r="J2232" i="35"/>
  <c r="G2232" i="35"/>
  <c r="D2232" i="35"/>
  <c r="S2230" i="35"/>
  <c r="O2230" i="35"/>
  <c r="J2230" i="35"/>
  <c r="G2230" i="35"/>
  <c r="D2230" i="35"/>
  <c r="S2229" i="35"/>
  <c r="O2229" i="35"/>
  <c r="J2229" i="35"/>
  <c r="G2229" i="35"/>
  <c r="D2229" i="35"/>
  <c r="S2228" i="35"/>
  <c r="O2228" i="35"/>
  <c r="J2228" i="35"/>
  <c r="G2228" i="35"/>
  <c r="D2228" i="35"/>
  <c r="W2225" i="35"/>
  <c r="U2225" i="35"/>
  <c r="T2225" i="35"/>
  <c r="S2225" i="35"/>
  <c r="R2225" i="35"/>
  <c r="P2225" i="35"/>
  <c r="O2225" i="35"/>
  <c r="N2225" i="35"/>
  <c r="M2225" i="35"/>
  <c r="L2225" i="35"/>
  <c r="K2225" i="35"/>
  <c r="J2225" i="35"/>
  <c r="I2225" i="35"/>
  <c r="H2225" i="35"/>
  <c r="G2225" i="35"/>
  <c r="F2225" i="35"/>
  <c r="E2225" i="35"/>
  <c r="D2225" i="35"/>
  <c r="W2224" i="35"/>
  <c r="U2224" i="35"/>
  <c r="T2224" i="35"/>
  <c r="S2224" i="35"/>
  <c r="R2224" i="35"/>
  <c r="P2224" i="35"/>
  <c r="O2224" i="35"/>
  <c r="N2224" i="35"/>
  <c r="M2224" i="35"/>
  <c r="L2224" i="35"/>
  <c r="K2224" i="35"/>
  <c r="J2224" i="35"/>
  <c r="I2224" i="35"/>
  <c r="H2224" i="35"/>
  <c r="G2224" i="35"/>
  <c r="F2224" i="35"/>
  <c r="E2224" i="35"/>
  <c r="D2224" i="35"/>
  <c r="W2223" i="35"/>
  <c r="V2223" i="35"/>
  <c r="U2223" i="35"/>
  <c r="T2223" i="35"/>
  <c r="S2223" i="35"/>
  <c r="R2223" i="35"/>
  <c r="Q2223" i="35"/>
  <c r="P2223" i="35"/>
  <c r="O2223" i="35"/>
  <c r="N2223" i="35"/>
  <c r="M2223" i="35"/>
  <c r="L2223" i="35"/>
  <c r="K2223" i="35"/>
  <c r="J2223" i="35"/>
  <c r="I2223" i="35"/>
  <c r="H2223" i="35"/>
  <c r="G2223" i="35"/>
  <c r="F2223" i="35"/>
  <c r="E2223" i="35"/>
  <c r="D2223" i="35"/>
  <c r="W2222" i="35"/>
  <c r="U2222" i="35"/>
  <c r="T2222" i="35"/>
  <c r="S2222" i="35"/>
  <c r="R2222" i="35"/>
  <c r="P2222" i="35"/>
  <c r="O2222" i="35"/>
  <c r="N2222" i="35"/>
  <c r="M2222" i="35"/>
  <c r="L2222" i="35"/>
  <c r="K2222" i="35"/>
  <c r="J2222" i="35"/>
  <c r="I2222" i="35"/>
  <c r="H2222" i="35"/>
  <c r="G2222" i="35"/>
  <c r="F2222" i="35"/>
  <c r="E2222" i="35"/>
  <c r="D2222" i="35"/>
  <c r="W2221" i="35"/>
  <c r="V2221" i="35"/>
  <c r="U2221" i="35"/>
  <c r="T2221" i="35"/>
  <c r="S2221" i="35"/>
  <c r="R2221" i="35"/>
  <c r="Q2221" i="35"/>
  <c r="P2221" i="35"/>
  <c r="O2221" i="35"/>
  <c r="N2221" i="35"/>
  <c r="M2221" i="35"/>
  <c r="L2221" i="35"/>
  <c r="K2221" i="35"/>
  <c r="J2221" i="35"/>
  <c r="I2221" i="35"/>
  <c r="H2221" i="35"/>
  <c r="G2221" i="35"/>
  <c r="F2221" i="35"/>
  <c r="E2221" i="35"/>
  <c r="D2221" i="35"/>
  <c r="W2220" i="35"/>
  <c r="V2220" i="35"/>
  <c r="U2220" i="35"/>
  <c r="T2220" i="35"/>
  <c r="S2220" i="35"/>
  <c r="R2220" i="35"/>
  <c r="Q2220" i="35"/>
  <c r="P2220" i="35"/>
  <c r="O2220" i="35"/>
  <c r="N2220" i="35"/>
  <c r="M2220" i="35"/>
  <c r="L2220" i="35"/>
  <c r="K2220" i="35"/>
  <c r="J2220" i="35"/>
  <c r="I2220" i="35"/>
  <c r="H2220" i="35"/>
  <c r="G2220" i="35"/>
  <c r="F2220" i="35"/>
  <c r="E2220" i="35"/>
  <c r="D2220" i="35"/>
  <c r="G2216" i="35"/>
  <c r="D2216" i="35"/>
  <c r="S2215" i="35"/>
  <c r="D2214" i="35"/>
  <c r="D2213" i="35"/>
  <c r="D2212" i="35"/>
  <c r="S2201" i="35"/>
  <c r="O2201" i="35"/>
  <c r="J2201" i="35"/>
  <c r="G2201" i="35"/>
  <c r="D2201" i="35"/>
  <c r="S2200" i="35"/>
  <c r="O2200" i="35"/>
  <c r="J2200" i="35"/>
  <c r="G2200" i="35"/>
  <c r="D2200" i="35"/>
  <c r="S2198" i="35"/>
  <c r="O2198" i="35"/>
  <c r="J2198" i="35"/>
  <c r="G2198" i="35"/>
  <c r="D2198" i="35"/>
  <c r="S2197" i="35"/>
  <c r="O2197" i="35"/>
  <c r="J2197" i="35"/>
  <c r="G2197" i="35"/>
  <c r="D2197" i="35"/>
  <c r="S2196" i="35"/>
  <c r="O2196" i="35"/>
  <c r="J2196" i="35"/>
  <c r="G2196" i="35"/>
  <c r="D2196" i="35"/>
  <c r="W2193" i="35"/>
  <c r="U2193" i="35"/>
  <c r="T2193" i="35"/>
  <c r="S2193" i="35"/>
  <c r="R2193" i="35"/>
  <c r="P2193" i="35"/>
  <c r="O2193" i="35"/>
  <c r="N2193" i="35"/>
  <c r="M2193" i="35"/>
  <c r="L2193" i="35"/>
  <c r="K2193" i="35"/>
  <c r="J2193" i="35"/>
  <c r="I2193" i="35"/>
  <c r="H2193" i="35"/>
  <c r="G2193" i="35"/>
  <c r="F2193" i="35"/>
  <c r="E2193" i="35"/>
  <c r="D2193" i="35"/>
  <c r="W2192" i="35"/>
  <c r="U2192" i="35"/>
  <c r="T2192" i="35"/>
  <c r="S2192" i="35"/>
  <c r="R2192" i="35"/>
  <c r="P2192" i="35"/>
  <c r="O2192" i="35"/>
  <c r="N2192" i="35"/>
  <c r="M2192" i="35"/>
  <c r="L2192" i="35"/>
  <c r="K2192" i="35"/>
  <c r="J2192" i="35"/>
  <c r="I2192" i="35"/>
  <c r="H2192" i="35"/>
  <c r="G2192" i="35"/>
  <c r="F2192" i="35"/>
  <c r="E2192" i="35"/>
  <c r="D2192" i="35"/>
  <c r="W2191" i="35"/>
  <c r="V2191" i="35"/>
  <c r="U2191" i="35"/>
  <c r="T2191" i="35"/>
  <c r="S2191" i="35"/>
  <c r="R2191" i="35"/>
  <c r="Q2191" i="35"/>
  <c r="P2191" i="35"/>
  <c r="O2191" i="35"/>
  <c r="N2191" i="35"/>
  <c r="M2191" i="35"/>
  <c r="L2191" i="35"/>
  <c r="K2191" i="35"/>
  <c r="J2191" i="35"/>
  <c r="I2191" i="35"/>
  <c r="H2191" i="35"/>
  <c r="G2191" i="35"/>
  <c r="F2191" i="35"/>
  <c r="E2191" i="35"/>
  <c r="D2191" i="35"/>
  <c r="W2190" i="35"/>
  <c r="U2190" i="35"/>
  <c r="T2190" i="35"/>
  <c r="S2190" i="35"/>
  <c r="R2190" i="35"/>
  <c r="P2190" i="35"/>
  <c r="O2190" i="35"/>
  <c r="N2190" i="35"/>
  <c r="M2190" i="35"/>
  <c r="L2190" i="35"/>
  <c r="K2190" i="35"/>
  <c r="J2190" i="35"/>
  <c r="I2190" i="35"/>
  <c r="H2190" i="35"/>
  <c r="G2190" i="35"/>
  <c r="F2190" i="35"/>
  <c r="E2190" i="35"/>
  <c r="D2190" i="35"/>
  <c r="W2189" i="35"/>
  <c r="V2189" i="35"/>
  <c r="U2189" i="35"/>
  <c r="T2189" i="35"/>
  <c r="S2189" i="35"/>
  <c r="R2189" i="35"/>
  <c r="Q2189" i="35"/>
  <c r="P2189" i="35"/>
  <c r="O2189" i="35"/>
  <c r="N2189" i="35"/>
  <c r="M2189" i="35"/>
  <c r="L2189" i="35"/>
  <c r="K2189" i="35"/>
  <c r="J2189" i="35"/>
  <c r="I2189" i="35"/>
  <c r="H2189" i="35"/>
  <c r="G2189" i="35"/>
  <c r="F2189" i="35"/>
  <c r="E2189" i="35"/>
  <c r="D2189" i="35"/>
  <c r="W2188" i="35"/>
  <c r="V2188" i="35"/>
  <c r="U2188" i="35"/>
  <c r="T2188" i="35"/>
  <c r="S2188" i="35"/>
  <c r="R2188" i="35"/>
  <c r="Q2188" i="35"/>
  <c r="P2188" i="35"/>
  <c r="O2188" i="35"/>
  <c r="N2188" i="35"/>
  <c r="M2188" i="35"/>
  <c r="L2188" i="35"/>
  <c r="K2188" i="35"/>
  <c r="J2188" i="35"/>
  <c r="I2188" i="35"/>
  <c r="H2188" i="35"/>
  <c r="G2188" i="35"/>
  <c r="F2188" i="35"/>
  <c r="E2188" i="35"/>
  <c r="D2188" i="35"/>
  <c r="G2184" i="35"/>
  <c r="D2184" i="35"/>
  <c r="S2183" i="35"/>
  <c r="D2182" i="35"/>
  <c r="D2181" i="35"/>
  <c r="D2180" i="35"/>
  <c r="S2169" i="35"/>
  <c r="O2169" i="35"/>
  <c r="J2169" i="35"/>
  <c r="G2169" i="35"/>
  <c r="D2169" i="35"/>
  <c r="S2168" i="35"/>
  <c r="O2168" i="35"/>
  <c r="J2168" i="35"/>
  <c r="G2168" i="35"/>
  <c r="D2168" i="35"/>
  <c r="S2166" i="35"/>
  <c r="O2166" i="35"/>
  <c r="J2166" i="35"/>
  <c r="G2166" i="35"/>
  <c r="D2166" i="35"/>
  <c r="S2165" i="35"/>
  <c r="O2165" i="35"/>
  <c r="J2165" i="35"/>
  <c r="G2165" i="35"/>
  <c r="D2165" i="35"/>
  <c r="S2164" i="35"/>
  <c r="O2164" i="35"/>
  <c r="J2164" i="35"/>
  <c r="G2164" i="35"/>
  <c r="D2164" i="35"/>
  <c r="W2161" i="35"/>
  <c r="U2161" i="35"/>
  <c r="T2161" i="35"/>
  <c r="S2161" i="35"/>
  <c r="R2161" i="35"/>
  <c r="P2161" i="35"/>
  <c r="O2161" i="35"/>
  <c r="N2161" i="35"/>
  <c r="M2161" i="35"/>
  <c r="L2161" i="35"/>
  <c r="K2161" i="35"/>
  <c r="J2161" i="35"/>
  <c r="I2161" i="35"/>
  <c r="H2161" i="35"/>
  <c r="G2161" i="35"/>
  <c r="F2161" i="35"/>
  <c r="E2161" i="35"/>
  <c r="D2161" i="35"/>
  <c r="W2160" i="35"/>
  <c r="U2160" i="35"/>
  <c r="T2160" i="35"/>
  <c r="S2160" i="35"/>
  <c r="R2160" i="35"/>
  <c r="P2160" i="35"/>
  <c r="O2160" i="35"/>
  <c r="N2160" i="35"/>
  <c r="M2160" i="35"/>
  <c r="L2160" i="35"/>
  <c r="K2160" i="35"/>
  <c r="J2160" i="35"/>
  <c r="I2160" i="35"/>
  <c r="H2160" i="35"/>
  <c r="G2160" i="35"/>
  <c r="F2160" i="35"/>
  <c r="E2160" i="35"/>
  <c r="D2160" i="35"/>
  <c r="W2159" i="35"/>
  <c r="V2159" i="35"/>
  <c r="U2159" i="35"/>
  <c r="T2159" i="35"/>
  <c r="S2159" i="35"/>
  <c r="R2159" i="35"/>
  <c r="Q2159" i="35"/>
  <c r="P2159" i="35"/>
  <c r="O2159" i="35"/>
  <c r="N2159" i="35"/>
  <c r="M2159" i="35"/>
  <c r="L2159" i="35"/>
  <c r="K2159" i="35"/>
  <c r="J2159" i="35"/>
  <c r="I2159" i="35"/>
  <c r="H2159" i="35"/>
  <c r="G2159" i="35"/>
  <c r="F2159" i="35"/>
  <c r="E2159" i="35"/>
  <c r="D2159" i="35"/>
  <c r="W2158" i="35"/>
  <c r="U2158" i="35"/>
  <c r="T2158" i="35"/>
  <c r="S2158" i="35"/>
  <c r="R2158" i="35"/>
  <c r="P2158" i="35"/>
  <c r="O2158" i="35"/>
  <c r="N2158" i="35"/>
  <c r="M2158" i="35"/>
  <c r="L2158" i="35"/>
  <c r="K2158" i="35"/>
  <c r="J2158" i="35"/>
  <c r="I2158" i="35"/>
  <c r="H2158" i="35"/>
  <c r="G2158" i="35"/>
  <c r="F2158" i="35"/>
  <c r="E2158" i="35"/>
  <c r="D2158" i="35"/>
  <c r="W2157" i="35"/>
  <c r="V2157" i="35"/>
  <c r="U2157" i="35"/>
  <c r="T2157" i="35"/>
  <c r="S2157" i="35"/>
  <c r="R2157" i="35"/>
  <c r="Q2157" i="35"/>
  <c r="P2157" i="35"/>
  <c r="O2157" i="35"/>
  <c r="N2157" i="35"/>
  <c r="M2157" i="35"/>
  <c r="L2157" i="35"/>
  <c r="K2157" i="35"/>
  <c r="J2157" i="35"/>
  <c r="I2157" i="35"/>
  <c r="H2157" i="35"/>
  <c r="G2157" i="35"/>
  <c r="F2157" i="35"/>
  <c r="E2157" i="35"/>
  <c r="D2157" i="35"/>
  <c r="W2156" i="35"/>
  <c r="V2156" i="35"/>
  <c r="U2156" i="35"/>
  <c r="T2156" i="35"/>
  <c r="S2156" i="35"/>
  <c r="R2156" i="35"/>
  <c r="Q2156" i="35"/>
  <c r="P2156" i="35"/>
  <c r="O2156" i="35"/>
  <c r="N2156" i="35"/>
  <c r="M2156" i="35"/>
  <c r="L2156" i="35"/>
  <c r="K2156" i="35"/>
  <c r="J2156" i="35"/>
  <c r="I2156" i="35"/>
  <c r="H2156" i="35"/>
  <c r="G2156" i="35"/>
  <c r="F2156" i="35"/>
  <c r="E2156" i="35"/>
  <c r="D2156" i="35"/>
  <c r="G2152" i="35"/>
  <c r="D2152" i="35"/>
  <c r="S2151" i="35"/>
  <c r="D2150" i="35"/>
  <c r="D2149" i="35"/>
  <c r="D2148" i="35"/>
  <c r="S2137" i="35"/>
  <c r="O2137" i="35"/>
  <c r="J2137" i="35"/>
  <c r="G2137" i="35"/>
  <c r="D2137" i="35"/>
  <c r="S2136" i="35"/>
  <c r="O2136" i="35"/>
  <c r="J2136" i="35"/>
  <c r="G2136" i="35"/>
  <c r="D2136" i="35"/>
  <c r="S2134" i="35"/>
  <c r="O2134" i="35"/>
  <c r="J2134" i="35"/>
  <c r="G2134" i="35"/>
  <c r="D2134" i="35"/>
  <c r="S2133" i="35"/>
  <c r="O2133" i="35"/>
  <c r="J2133" i="35"/>
  <c r="G2133" i="35"/>
  <c r="D2133" i="35"/>
  <c r="S2132" i="35"/>
  <c r="O2132" i="35"/>
  <c r="J2132" i="35"/>
  <c r="G2132" i="35"/>
  <c r="D2132" i="35"/>
  <c r="W2129" i="35"/>
  <c r="U2129" i="35"/>
  <c r="T2129" i="35"/>
  <c r="S2129" i="35"/>
  <c r="R2129" i="35"/>
  <c r="P2129" i="35"/>
  <c r="O2129" i="35"/>
  <c r="N2129" i="35"/>
  <c r="M2129" i="35"/>
  <c r="L2129" i="35"/>
  <c r="K2129" i="35"/>
  <c r="J2129" i="35"/>
  <c r="I2129" i="35"/>
  <c r="H2129" i="35"/>
  <c r="G2129" i="35"/>
  <c r="F2129" i="35"/>
  <c r="E2129" i="35"/>
  <c r="D2129" i="35"/>
  <c r="W2128" i="35"/>
  <c r="U2128" i="35"/>
  <c r="T2128" i="35"/>
  <c r="S2128" i="35"/>
  <c r="R2128" i="35"/>
  <c r="P2128" i="35"/>
  <c r="O2128" i="35"/>
  <c r="N2128" i="35"/>
  <c r="M2128" i="35"/>
  <c r="L2128" i="35"/>
  <c r="K2128" i="35"/>
  <c r="J2128" i="35"/>
  <c r="I2128" i="35"/>
  <c r="H2128" i="35"/>
  <c r="G2128" i="35"/>
  <c r="F2128" i="35"/>
  <c r="E2128" i="35"/>
  <c r="D2128" i="35"/>
  <c r="W2127" i="35"/>
  <c r="V2127" i="35"/>
  <c r="U2127" i="35"/>
  <c r="T2127" i="35"/>
  <c r="S2127" i="35"/>
  <c r="R2127" i="35"/>
  <c r="Q2127" i="35"/>
  <c r="P2127" i="35"/>
  <c r="O2127" i="35"/>
  <c r="N2127" i="35"/>
  <c r="M2127" i="35"/>
  <c r="L2127" i="35"/>
  <c r="K2127" i="35"/>
  <c r="J2127" i="35"/>
  <c r="I2127" i="35"/>
  <c r="H2127" i="35"/>
  <c r="G2127" i="35"/>
  <c r="F2127" i="35"/>
  <c r="E2127" i="35"/>
  <c r="D2127" i="35"/>
  <c r="W2126" i="35"/>
  <c r="U2126" i="35"/>
  <c r="T2126" i="35"/>
  <c r="S2126" i="35"/>
  <c r="R2126" i="35"/>
  <c r="P2126" i="35"/>
  <c r="O2126" i="35"/>
  <c r="N2126" i="35"/>
  <c r="M2126" i="35"/>
  <c r="L2126" i="35"/>
  <c r="K2126" i="35"/>
  <c r="J2126" i="35"/>
  <c r="I2126" i="35"/>
  <c r="H2126" i="35"/>
  <c r="G2126" i="35"/>
  <c r="F2126" i="35"/>
  <c r="E2126" i="35"/>
  <c r="D2126" i="35"/>
  <c r="W2125" i="35"/>
  <c r="V2125" i="35"/>
  <c r="U2125" i="35"/>
  <c r="T2125" i="35"/>
  <c r="S2125" i="35"/>
  <c r="R2125" i="35"/>
  <c r="Q2125" i="35"/>
  <c r="P2125" i="35"/>
  <c r="O2125" i="35"/>
  <c r="N2125" i="35"/>
  <c r="M2125" i="35"/>
  <c r="L2125" i="35"/>
  <c r="K2125" i="35"/>
  <c r="J2125" i="35"/>
  <c r="I2125" i="35"/>
  <c r="H2125" i="35"/>
  <c r="G2125" i="35"/>
  <c r="F2125" i="35"/>
  <c r="E2125" i="35"/>
  <c r="D2125" i="35"/>
  <c r="W2124" i="35"/>
  <c r="V2124" i="35"/>
  <c r="U2124" i="35"/>
  <c r="T2124" i="35"/>
  <c r="S2124" i="35"/>
  <c r="R2124" i="35"/>
  <c r="Q2124" i="35"/>
  <c r="P2124" i="35"/>
  <c r="O2124" i="35"/>
  <c r="N2124" i="35"/>
  <c r="M2124" i="35"/>
  <c r="L2124" i="35"/>
  <c r="K2124" i="35"/>
  <c r="J2124" i="35"/>
  <c r="I2124" i="35"/>
  <c r="H2124" i="35"/>
  <c r="G2124" i="35"/>
  <c r="F2124" i="35"/>
  <c r="E2124" i="35"/>
  <c r="D2124" i="35"/>
  <c r="G2120" i="35"/>
  <c r="D2120" i="35"/>
  <c r="S2119" i="35"/>
  <c r="D2118" i="35"/>
  <c r="D2117" i="35"/>
  <c r="D2116" i="35"/>
  <c r="S2105" i="35"/>
  <c r="O2105" i="35"/>
  <c r="J2105" i="35"/>
  <c r="G2105" i="35"/>
  <c r="D2105" i="35"/>
  <c r="S2104" i="35"/>
  <c r="O2104" i="35"/>
  <c r="J2104" i="35"/>
  <c r="G2104" i="35"/>
  <c r="D2104" i="35"/>
  <c r="S2102" i="35"/>
  <c r="O2102" i="35"/>
  <c r="J2102" i="35"/>
  <c r="G2102" i="35"/>
  <c r="D2102" i="35"/>
  <c r="S2101" i="35"/>
  <c r="O2101" i="35"/>
  <c r="J2101" i="35"/>
  <c r="G2101" i="35"/>
  <c r="D2101" i="35"/>
  <c r="S2100" i="35"/>
  <c r="O2100" i="35"/>
  <c r="J2100" i="35"/>
  <c r="G2100" i="35"/>
  <c r="D2100" i="35"/>
  <c r="W2097" i="35"/>
  <c r="U2097" i="35"/>
  <c r="T2097" i="35"/>
  <c r="S2097" i="35"/>
  <c r="R2097" i="35"/>
  <c r="P2097" i="35"/>
  <c r="O2097" i="35"/>
  <c r="N2097" i="35"/>
  <c r="M2097" i="35"/>
  <c r="L2097" i="35"/>
  <c r="K2097" i="35"/>
  <c r="J2097" i="35"/>
  <c r="I2097" i="35"/>
  <c r="H2097" i="35"/>
  <c r="G2097" i="35"/>
  <c r="F2097" i="35"/>
  <c r="E2097" i="35"/>
  <c r="D2097" i="35"/>
  <c r="W2096" i="35"/>
  <c r="U2096" i="35"/>
  <c r="T2096" i="35"/>
  <c r="S2096" i="35"/>
  <c r="R2096" i="35"/>
  <c r="P2096" i="35"/>
  <c r="O2096" i="35"/>
  <c r="N2096" i="35"/>
  <c r="M2096" i="35"/>
  <c r="L2096" i="35"/>
  <c r="K2096" i="35"/>
  <c r="J2096" i="35"/>
  <c r="I2096" i="35"/>
  <c r="H2096" i="35"/>
  <c r="G2096" i="35"/>
  <c r="F2096" i="35"/>
  <c r="E2096" i="35"/>
  <c r="D2096" i="35"/>
  <c r="W2095" i="35"/>
  <c r="V2095" i="35"/>
  <c r="U2095" i="35"/>
  <c r="T2095" i="35"/>
  <c r="S2095" i="35"/>
  <c r="R2095" i="35"/>
  <c r="Q2095" i="35"/>
  <c r="P2095" i="35"/>
  <c r="O2095" i="35"/>
  <c r="N2095" i="35"/>
  <c r="M2095" i="35"/>
  <c r="L2095" i="35"/>
  <c r="K2095" i="35"/>
  <c r="J2095" i="35"/>
  <c r="I2095" i="35"/>
  <c r="H2095" i="35"/>
  <c r="G2095" i="35"/>
  <c r="F2095" i="35"/>
  <c r="E2095" i="35"/>
  <c r="D2095" i="35"/>
  <c r="W2094" i="35"/>
  <c r="U2094" i="35"/>
  <c r="T2094" i="35"/>
  <c r="S2094" i="35"/>
  <c r="R2094" i="35"/>
  <c r="P2094" i="35"/>
  <c r="O2094" i="35"/>
  <c r="N2094" i="35"/>
  <c r="M2094" i="35"/>
  <c r="L2094" i="35"/>
  <c r="K2094" i="35"/>
  <c r="J2094" i="35"/>
  <c r="I2094" i="35"/>
  <c r="H2094" i="35"/>
  <c r="G2094" i="35"/>
  <c r="F2094" i="35"/>
  <c r="E2094" i="35"/>
  <c r="D2094" i="35"/>
  <c r="W2093" i="35"/>
  <c r="V2093" i="35"/>
  <c r="U2093" i="35"/>
  <c r="T2093" i="35"/>
  <c r="S2093" i="35"/>
  <c r="R2093" i="35"/>
  <c r="Q2093" i="35"/>
  <c r="P2093" i="35"/>
  <c r="O2093" i="35"/>
  <c r="N2093" i="35"/>
  <c r="M2093" i="35"/>
  <c r="L2093" i="35"/>
  <c r="K2093" i="35"/>
  <c r="J2093" i="35"/>
  <c r="I2093" i="35"/>
  <c r="H2093" i="35"/>
  <c r="G2093" i="35"/>
  <c r="F2093" i="35"/>
  <c r="E2093" i="35"/>
  <c r="D2093" i="35"/>
  <c r="W2092" i="35"/>
  <c r="V2092" i="35"/>
  <c r="U2092" i="35"/>
  <c r="T2092" i="35"/>
  <c r="S2092" i="35"/>
  <c r="R2092" i="35"/>
  <c r="Q2092" i="35"/>
  <c r="P2092" i="35"/>
  <c r="O2092" i="35"/>
  <c r="N2092" i="35"/>
  <c r="M2092" i="35"/>
  <c r="L2092" i="35"/>
  <c r="K2092" i="35"/>
  <c r="J2092" i="35"/>
  <c r="I2092" i="35"/>
  <c r="H2092" i="35"/>
  <c r="G2092" i="35"/>
  <c r="F2092" i="35"/>
  <c r="E2092" i="35"/>
  <c r="D2092" i="35"/>
  <c r="G2088" i="35"/>
  <c r="D2088" i="35"/>
  <c r="S2087" i="35"/>
  <c r="D2086" i="35"/>
  <c r="D2085" i="35"/>
  <c r="D2084" i="35"/>
  <c r="S2073" i="35"/>
  <c r="O2073" i="35"/>
  <c r="J2073" i="35"/>
  <c r="G2073" i="35"/>
  <c r="D2073" i="35"/>
  <c r="S2072" i="35"/>
  <c r="O2072" i="35"/>
  <c r="J2072" i="35"/>
  <c r="G2072" i="35"/>
  <c r="D2072" i="35"/>
  <c r="S2070" i="35"/>
  <c r="O2070" i="35"/>
  <c r="J2070" i="35"/>
  <c r="G2070" i="35"/>
  <c r="D2070" i="35"/>
  <c r="S2069" i="35"/>
  <c r="O2069" i="35"/>
  <c r="J2069" i="35"/>
  <c r="G2069" i="35"/>
  <c r="D2069" i="35"/>
  <c r="S2068" i="35"/>
  <c r="O2068" i="35"/>
  <c r="J2068" i="35"/>
  <c r="G2068" i="35"/>
  <c r="D2068" i="35"/>
  <c r="W2065" i="35"/>
  <c r="U2065" i="35"/>
  <c r="T2065" i="35"/>
  <c r="S2065" i="35"/>
  <c r="R2065" i="35"/>
  <c r="P2065" i="35"/>
  <c r="O2065" i="35"/>
  <c r="N2065" i="35"/>
  <c r="M2065" i="35"/>
  <c r="L2065" i="35"/>
  <c r="K2065" i="35"/>
  <c r="J2065" i="35"/>
  <c r="I2065" i="35"/>
  <c r="H2065" i="35"/>
  <c r="G2065" i="35"/>
  <c r="F2065" i="35"/>
  <c r="E2065" i="35"/>
  <c r="D2065" i="35"/>
  <c r="W2064" i="35"/>
  <c r="U2064" i="35"/>
  <c r="T2064" i="35"/>
  <c r="S2064" i="35"/>
  <c r="R2064" i="35"/>
  <c r="P2064" i="35"/>
  <c r="O2064" i="35"/>
  <c r="N2064" i="35"/>
  <c r="M2064" i="35"/>
  <c r="L2064" i="35"/>
  <c r="K2064" i="35"/>
  <c r="J2064" i="35"/>
  <c r="I2064" i="35"/>
  <c r="H2064" i="35"/>
  <c r="G2064" i="35"/>
  <c r="F2064" i="35"/>
  <c r="E2064" i="35"/>
  <c r="D2064" i="35"/>
  <c r="W2063" i="35"/>
  <c r="V2063" i="35"/>
  <c r="U2063" i="35"/>
  <c r="T2063" i="35"/>
  <c r="S2063" i="35"/>
  <c r="R2063" i="35"/>
  <c r="Q2063" i="35"/>
  <c r="P2063" i="35"/>
  <c r="O2063" i="35"/>
  <c r="N2063" i="35"/>
  <c r="M2063" i="35"/>
  <c r="L2063" i="35"/>
  <c r="K2063" i="35"/>
  <c r="J2063" i="35"/>
  <c r="I2063" i="35"/>
  <c r="H2063" i="35"/>
  <c r="G2063" i="35"/>
  <c r="F2063" i="35"/>
  <c r="E2063" i="35"/>
  <c r="D2063" i="35"/>
  <c r="W2062" i="35"/>
  <c r="U2062" i="35"/>
  <c r="T2062" i="35"/>
  <c r="S2062" i="35"/>
  <c r="R2062" i="35"/>
  <c r="P2062" i="35"/>
  <c r="O2062" i="35"/>
  <c r="N2062" i="35"/>
  <c r="M2062" i="35"/>
  <c r="L2062" i="35"/>
  <c r="K2062" i="35"/>
  <c r="J2062" i="35"/>
  <c r="I2062" i="35"/>
  <c r="H2062" i="35"/>
  <c r="G2062" i="35"/>
  <c r="F2062" i="35"/>
  <c r="E2062" i="35"/>
  <c r="D2062" i="35"/>
  <c r="W2061" i="35"/>
  <c r="V2061" i="35"/>
  <c r="U2061" i="35"/>
  <c r="T2061" i="35"/>
  <c r="S2061" i="35"/>
  <c r="R2061" i="35"/>
  <c r="Q2061" i="35"/>
  <c r="P2061" i="35"/>
  <c r="O2061" i="35"/>
  <c r="N2061" i="35"/>
  <c r="M2061" i="35"/>
  <c r="L2061" i="35"/>
  <c r="K2061" i="35"/>
  <c r="J2061" i="35"/>
  <c r="I2061" i="35"/>
  <c r="H2061" i="35"/>
  <c r="G2061" i="35"/>
  <c r="F2061" i="35"/>
  <c r="E2061" i="35"/>
  <c r="D2061" i="35"/>
  <c r="W2060" i="35"/>
  <c r="V2060" i="35"/>
  <c r="U2060" i="35"/>
  <c r="T2060" i="35"/>
  <c r="S2060" i="35"/>
  <c r="R2060" i="35"/>
  <c r="Q2060" i="35"/>
  <c r="P2060" i="35"/>
  <c r="O2060" i="35"/>
  <c r="N2060" i="35"/>
  <c r="M2060" i="35"/>
  <c r="L2060" i="35"/>
  <c r="K2060" i="35"/>
  <c r="J2060" i="35"/>
  <c r="I2060" i="35"/>
  <c r="H2060" i="35"/>
  <c r="G2060" i="35"/>
  <c r="F2060" i="35"/>
  <c r="E2060" i="35"/>
  <c r="D2060" i="35"/>
  <c r="G2056" i="35"/>
  <c r="D2056" i="35"/>
  <c r="S2055" i="35"/>
  <c r="D2054" i="35"/>
  <c r="D2053" i="35"/>
  <c r="D2052" i="35"/>
  <c r="S2041" i="35"/>
  <c r="O2041" i="35"/>
  <c r="J2041" i="35"/>
  <c r="G2041" i="35"/>
  <c r="D2041" i="35"/>
  <c r="S2040" i="35"/>
  <c r="O2040" i="35"/>
  <c r="J2040" i="35"/>
  <c r="G2040" i="35"/>
  <c r="D2040" i="35"/>
  <c r="S2038" i="35"/>
  <c r="O2038" i="35"/>
  <c r="J2038" i="35"/>
  <c r="G2038" i="35"/>
  <c r="D2038" i="35"/>
  <c r="S2037" i="35"/>
  <c r="O2037" i="35"/>
  <c r="J2037" i="35"/>
  <c r="G2037" i="35"/>
  <c r="D2037" i="35"/>
  <c r="S2036" i="35"/>
  <c r="O2036" i="35"/>
  <c r="J2036" i="35"/>
  <c r="G2036" i="35"/>
  <c r="D2036" i="35"/>
  <c r="W2033" i="35"/>
  <c r="U2033" i="35"/>
  <c r="T2033" i="35"/>
  <c r="S2033" i="35"/>
  <c r="R2033" i="35"/>
  <c r="P2033" i="35"/>
  <c r="O2033" i="35"/>
  <c r="N2033" i="35"/>
  <c r="M2033" i="35"/>
  <c r="L2033" i="35"/>
  <c r="K2033" i="35"/>
  <c r="J2033" i="35"/>
  <c r="I2033" i="35"/>
  <c r="H2033" i="35"/>
  <c r="G2033" i="35"/>
  <c r="F2033" i="35"/>
  <c r="E2033" i="35"/>
  <c r="D2033" i="35"/>
  <c r="W2032" i="35"/>
  <c r="U2032" i="35"/>
  <c r="T2032" i="35"/>
  <c r="S2032" i="35"/>
  <c r="R2032" i="35"/>
  <c r="P2032" i="35"/>
  <c r="O2032" i="35"/>
  <c r="N2032" i="35"/>
  <c r="M2032" i="35"/>
  <c r="L2032" i="35"/>
  <c r="K2032" i="35"/>
  <c r="J2032" i="35"/>
  <c r="I2032" i="35"/>
  <c r="H2032" i="35"/>
  <c r="G2032" i="35"/>
  <c r="F2032" i="35"/>
  <c r="E2032" i="35"/>
  <c r="D2032" i="35"/>
  <c r="W2031" i="35"/>
  <c r="V2031" i="35"/>
  <c r="U2031" i="35"/>
  <c r="T2031" i="35"/>
  <c r="S2031" i="35"/>
  <c r="R2031" i="35"/>
  <c r="Q2031" i="35"/>
  <c r="P2031" i="35"/>
  <c r="O2031" i="35"/>
  <c r="N2031" i="35"/>
  <c r="M2031" i="35"/>
  <c r="L2031" i="35"/>
  <c r="K2031" i="35"/>
  <c r="J2031" i="35"/>
  <c r="I2031" i="35"/>
  <c r="H2031" i="35"/>
  <c r="G2031" i="35"/>
  <c r="F2031" i="35"/>
  <c r="E2031" i="35"/>
  <c r="D2031" i="35"/>
  <c r="W2030" i="35"/>
  <c r="U2030" i="35"/>
  <c r="T2030" i="35"/>
  <c r="S2030" i="35"/>
  <c r="R2030" i="35"/>
  <c r="P2030" i="35"/>
  <c r="O2030" i="35"/>
  <c r="N2030" i="35"/>
  <c r="M2030" i="35"/>
  <c r="L2030" i="35"/>
  <c r="K2030" i="35"/>
  <c r="J2030" i="35"/>
  <c r="I2030" i="35"/>
  <c r="H2030" i="35"/>
  <c r="G2030" i="35"/>
  <c r="F2030" i="35"/>
  <c r="E2030" i="35"/>
  <c r="D2030" i="35"/>
  <c r="W2029" i="35"/>
  <c r="V2029" i="35"/>
  <c r="U2029" i="35"/>
  <c r="T2029" i="35"/>
  <c r="S2029" i="35"/>
  <c r="R2029" i="35"/>
  <c r="Q2029" i="35"/>
  <c r="P2029" i="35"/>
  <c r="O2029" i="35"/>
  <c r="N2029" i="35"/>
  <c r="M2029" i="35"/>
  <c r="L2029" i="35"/>
  <c r="K2029" i="35"/>
  <c r="J2029" i="35"/>
  <c r="I2029" i="35"/>
  <c r="H2029" i="35"/>
  <c r="G2029" i="35"/>
  <c r="F2029" i="35"/>
  <c r="E2029" i="35"/>
  <c r="D2029" i="35"/>
  <c r="W2028" i="35"/>
  <c r="V2028" i="35"/>
  <c r="U2028" i="35"/>
  <c r="T2028" i="35"/>
  <c r="S2028" i="35"/>
  <c r="R2028" i="35"/>
  <c r="Q2028" i="35"/>
  <c r="P2028" i="35"/>
  <c r="O2028" i="35"/>
  <c r="N2028" i="35"/>
  <c r="M2028" i="35"/>
  <c r="L2028" i="35"/>
  <c r="K2028" i="35"/>
  <c r="J2028" i="35"/>
  <c r="I2028" i="35"/>
  <c r="H2028" i="35"/>
  <c r="G2028" i="35"/>
  <c r="F2028" i="35"/>
  <c r="E2028" i="35"/>
  <c r="D2028" i="35"/>
  <c r="G2024" i="35"/>
  <c r="D2024" i="35"/>
  <c r="S2023" i="35"/>
  <c r="D2022" i="35"/>
  <c r="D2021" i="35"/>
  <c r="D2020" i="35"/>
  <c r="S2009" i="35"/>
  <c r="O2009" i="35"/>
  <c r="J2009" i="35"/>
  <c r="G2009" i="35"/>
  <c r="D2009" i="35"/>
  <c r="S2008" i="35"/>
  <c r="O2008" i="35"/>
  <c r="J2008" i="35"/>
  <c r="G2008" i="35"/>
  <c r="D2008" i="35"/>
  <c r="S2006" i="35"/>
  <c r="O2006" i="35"/>
  <c r="J2006" i="35"/>
  <c r="G2006" i="35"/>
  <c r="D2006" i="35"/>
  <c r="S2005" i="35"/>
  <c r="O2005" i="35"/>
  <c r="J2005" i="35"/>
  <c r="G2005" i="35"/>
  <c r="D2005" i="35"/>
  <c r="S2004" i="35"/>
  <c r="O2004" i="35"/>
  <c r="J2004" i="35"/>
  <c r="G2004" i="35"/>
  <c r="D2004" i="35"/>
  <c r="W2001" i="35"/>
  <c r="U2001" i="35"/>
  <c r="T2001" i="35"/>
  <c r="S2001" i="35"/>
  <c r="R2001" i="35"/>
  <c r="P2001" i="35"/>
  <c r="O2001" i="35"/>
  <c r="N2001" i="35"/>
  <c r="M2001" i="35"/>
  <c r="L2001" i="35"/>
  <c r="K2001" i="35"/>
  <c r="J2001" i="35"/>
  <c r="I2001" i="35"/>
  <c r="H2001" i="35"/>
  <c r="G2001" i="35"/>
  <c r="F2001" i="35"/>
  <c r="E2001" i="35"/>
  <c r="D2001" i="35"/>
  <c r="W2000" i="35"/>
  <c r="U2000" i="35"/>
  <c r="T2000" i="35"/>
  <c r="S2000" i="35"/>
  <c r="R2000" i="35"/>
  <c r="P2000" i="35"/>
  <c r="O2000" i="35"/>
  <c r="N2000" i="35"/>
  <c r="M2000" i="35"/>
  <c r="L2000" i="35"/>
  <c r="K2000" i="35"/>
  <c r="J2000" i="35"/>
  <c r="I2000" i="35"/>
  <c r="H2000" i="35"/>
  <c r="G2000" i="35"/>
  <c r="F2000" i="35"/>
  <c r="E2000" i="35"/>
  <c r="D2000" i="35"/>
  <c r="W1999" i="35"/>
  <c r="V1999" i="35"/>
  <c r="U1999" i="35"/>
  <c r="T1999" i="35"/>
  <c r="S1999" i="35"/>
  <c r="R1999" i="35"/>
  <c r="Q1999" i="35"/>
  <c r="P1999" i="35"/>
  <c r="O1999" i="35"/>
  <c r="N1999" i="35"/>
  <c r="M1999" i="35"/>
  <c r="L1999" i="35"/>
  <c r="K1999" i="35"/>
  <c r="J1999" i="35"/>
  <c r="I1999" i="35"/>
  <c r="H1999" i="35"/>
  <c r="G1999" i="35"/>
  <c r="F1999" i="35"/>
  <c r="E1999" i="35"/>
  <c r="D1999" i="35"/>
  <c r="W1998" i="35"/>
  <c r="U1998" i="35"/>
  <c r="T1998" i="35"/>
  <c r="S1998" i="35"/>
  <c r="R1998" i="35"/>
  <c r="P1998" i="35"/>
  <c r="O1998" i="35"/>
  <c r="N1998" i="35"/>
  <c r="M1998" i="35"/>
  <c r="L1998" i="35"/>
  <c r="K1998" i="35"/>
  <c r="J1998" i="35"/>
  <c r="I1998" i="35"/>
  <c r="H1998" i="35"/>
  <c r="G1998" i="35"/>
  <c r="F1998" i="35"/>
  <c r="E1998" i="35"/>
  <c r="D1998" i="35"/>
  <c r="W1997" i="35"/>
  <c r="V1997" i="35"/>
  <c r="U1997" i="35"/>
  <c r="T1997" i="35"/>
  <c r="S1997" i="35"/>
  <c r="R1997" i="35"/>
  <c r="Q1997" i="35"/>
  <c r="P1997" i="35"/>
  <c r="O1997" i="35"/>
  <c r="N1997" i="35"/>
  <c r="M1997" i="35"/>
  <c r="L1997" i="35"/>
  <c r="K1997" i="35"/>
  <c r="J1997" i="35"/>
  <c r="I1997" i="35"/>
  <c r="H1997" i="35"/>
  <c r="G1997" i="35"/>
  <c r="F1997" i="35"/>
  <c r="E1997" i="35"/>
  <c r="D1997" i="35"/>
  <c r="W1996" i="35"/>
  <c r="V1996" i="35"/>
  <c r="U1996" i="35"/>
  <c r="T1996" i="35"/>
  <c r="S1996" i="35"/>
  <c r="R1996" i="35"/>
  <c r="Q1996" i="35"/>
  <c r="P1996" i="35"/>
  <c r="O1996" i="35"/>
  <c r="N1996" i="35"/>
  <c r="M1996" i="35"/>
  <c r="L1996" i="35"/>
  <c r="K1996" i="35"/>
  <c r="J1996" i="35"/>
  <c r="I1996" i="35"/>
  <c r="H1996" i="35"/>
  <c r="G1996" i="35"/>
  <c r="F1996" i="35"/>
  <c r="E1996" i="35"/>
  <c r="D1996" i="35"/>
  <c r="G1992" i="35"/>
  <c r="D1992" i="35"/>
  <c r="S1991" i="35"/>
  <c r="D1990" i="35"/>
  <c r="D1989" i="35"/>
  <c r="D1988" i="35"/>
  <c r="S1977" i="35"/>
  <c r="O1977" i="35"/>
  <c r="J1977" i="35"/>
  <c r="G1977" i="35"/>
  <c r="D1977" i="35"/>
  <c r="S1976" i="35"/>
  <c r="O1976" i="35"/>
  <c r="J1976" i="35"/>
  <c r="G1976" i="35"/>
  <c r="D1976" i="35"/>
  <c r="S1974" i="35"/>
  <c r="O1974" i="35"/>
  <c r="J1974" i="35"/>
  <c r="G1974" i="35"/>
  <c r="D1974" i="35"/>
  <c r="S1973" i="35"/>
  <c r="O1973" i="35"/>
  <c r="J1973" i="35"/>
  <c r="G1973" i="35"/>
  <c r="D1973" i="35"/>
  <c r="S1972" i="35"/>
  <c r="O1972" i="35"/>
  <c r="J1972" i="35"/>
  <c r="G1972" i="35"/>
  <c r="D1972" i="35"/>
  <c r="W1969" i="35"/>
  <c r="U1969" i="35"/>
  <c r="T1969" i="35"/>
  <c r="S1969" i="35"/>
  <c r="R1969" i="35"/>
  <c r="P1969" i="35"/>
  <c r="O1969" i="35"/>
  <c r="N1969" i="35"/>
  <c r="M1969" i="35"/>
  <c r="L1969" i="35"/>
  <c r="K1969" i="35"/>
  <c r="J1969" i="35"/>
  <c r="I1969" i="35"/>
  <c r="H1969" i="35"/>
  <c r="G1969" i="35"/>
  <c r="F1969" i="35"/>
  <c r="E1969" i="35"/>
  <c r="D1969" i="35"/>
  <c r="W1968" i="35"/>
  <c r="U1968" i="35"/>
  <c r="T1968" i="35"/>
  <c r="S1968" i="35"/>
  <c r="R1968" i="35"/>
  <c r="P1968" i="35"/>
  <c r="O1968" i="35"/>
  <c r="N1968" i="35"/>
  <c r="M1968" i="35"/>
  <c r="L1968" i="35"/>
  <c r="K1968" i="35"/>
  <c r="J1968" i="35"/>
  <c r="I1968" i="35"/>
  <c r="H1968" i="35"/>
  <c r="G1968" i="35"/>
  <c r="F1968" i="35"/>
  <c r="E1968" i="35"/>
  <c r="D1968" i="35"/>
  <c r="W1967" i="35"/>
  <c r="V1967" i="35"/>
  <c r="U1967" i="35"/>
  <c r="T1967" i="35"/>
  <c r="S1967" i="35"/>
  <c r="R1967" i="35"/>
  <c r="Q1967" i="35"/>
  <c r="P1967" i="35"/>
  <c r="O1967" i="35"/>
  <c r="N1967" i="35"/>
  <c r="M1967" i="35"/>
  <c r="L1967" i="35"/>
  <c r="K1967" i="35"/>
  <c r="J1967" i="35"/>
  <c r="I1967" i="35"/>
  <c r="H1967" i="35"/>
  <c r="G1967" i="35"/>
  <c r="F1967" i="35"/>
  <c r="E1967" i="35"/>
  <c r="D1967" i="35"/>
  <c r="W1966" i="35"/>
  <c r="U1966" i="35"/>
  <c r="T1966" i="35"/>
  <c r="S1966" i="35"/>
  <c r="R1966" i="35"/>
  <c r="P1966" i="35"/>
  <c r="O1966" i="35"/>
  <c r="N1966" i="35"/>
  <c r="M1966" i="35"/>
  <c r="L1966" i="35"/>
  <c r="K1966" i="35"/>
  <c r="J1966" i="35"/>
  <c r="I1966" i="35"/>
  <c r="H1966" i="35"/>
  <c r="G1966" i="35"/>
  <c r="F1966" i="35"/>
  <c r="E1966" i="35"/>
  <c r="D1966" i="35"/>
  <c r="W1965" i="35"/>
  <c r="V1965" i="35"/>
  <c r="U1965" i="35"/>
  <c r="T1965" i="35"/>
  <c r="S1965" i="35"/>
  <c r="R1965" i="35"/>
  <c r="Q1965" i="35"/>
  <c r="P1965" i="35"/>
  <c r="O1965" i="35"/>
  <c r="N1965" i="35"/>
  <c r="M1965" i="35"/>
  <c r="L1965" i="35"/>
  <c r="K1965" i="35"/>
  <c r="J1965" i="35"/>
  <c r="I1965" i="35"/>
  <c r="H1965" i="35"/>
  <c r="G1965" i="35"/>
  <c r="F1965" i="35"/>
  <c r="E1965" i="35"/>
  <c r="D1965" i="35"/>
  <c r="W1964" i="35"/>
  <c r="V1964" i="35"/>
  <c r="U1964" i="35"/>
  <c r="T1964" i="35"/>
  <c r="S1964" i="35"/>
  <c r="R1964" i="35"/>
  <c r="Q1964" i="35"/>
  <c r="P1964" i="35"/>
  <c r="O1964" i="35"/>
  <c r="N1964" i="35"/>
  <c r="M1964" i="35"/>
  <c r="L1964" i="35"/>
  <c r="K1964" i="35"/>
  <c r="J1964" i="35"/>
  <c r="I1964" i="35"/>
  <c r="H1964" i="35"/>
  <c r="G1964" i="35"/>
  <c r="F1964" i="35"/>
  <c r="E1964" i="35"/>
  <c r="D1964" i="35"/>
  <c r="G1960" i="35"/>
  <c r="D1960" i="35"/>
  <c r="S1959" i="35"/>
  <c r="D1958" i="35"/>
  <c r="D1957" i="35"/>
  <c r="D1956" i="35"/>
  <c r="S1945" i="35"/>
  <c r="O1945" i="35"/>
  <c r="J1945" i="35"/>
  <c r="G1945" i="35"/>
  <c r="D1945" i="35"/>
  <c r="S1944" i="35"/>
  <c r="O1944" i="35"/>
  <c r="J1944" i="35"/>
  <c r="G1944" i="35"/>
  <c r="D1944" i="35"/>
  <c r="S1942" i="35"/>
  <c r="O1942" i="35"/>
  <c r="J1942" i="35"/>
  <c r="G1942" i="35"/>
  <c r="D1942" i="35"/>
  <c r="S1941" i="35"/>
  <c r="O1941" i="35"/>
  <c r="J1941" i="35"/>
  <c r="G1941" i="35"/>
  <c r="D1941" i="35"/>
  <c r="S1940" i="35"/>
  <c r="O1940" i="35"/>
  <c r="J1940" i="35"/>
  <c r="G1940" i="35"/>
  <c r="D1940" i="35"/>
  <c r="W1937" i="35"/>
  <c r="U1937" i="35"/>
  <c r="T1937" i="35"/>
  <c r="S1937" i="35"/>
  <c r="R1937" i="35"/>
  <c r="P1937" i="35"/>
  <c r="O1937" i="35"/>
  <c r="N1937" i="35"/>
  <c r="M1937" i="35"/>
  <c r="L1937" i="35"/>
  <c r="K1937" i="35"/>
  <c r="J1937" i="35"/>
  <c r="I1937" i="35"/>
  <c r="H1937" i="35"/>
  <c r="G1937" i="35"/>
  <c r="F1937" i="35"/>
  <c r="E1937" i="35"/>
  <c r="D1937" i="35"/>
  <c r="W1936" i="35"/>
  <c r="U1936" i="35"/>
  <c r="T1936" i="35"/>
  <c r="S1936" i="35"/>
  <c r="R1936" i="35"/>
  <c r="P1936" i="35"/>
  <c r="O1936" i="35"/>
  <c r="N1936" i="35"/>
  <c r="M1936" i="35"/>
  <c r="L1936" i="35"/>
  <c r="K1936" i="35"/>
  <c r="J1936" i="35"/>
  <c r="I1936" i="35"/>
  <c r="H1936" i="35"/>
  <c r="G1936" i="35"/>
  <c r="F1936" i="35"/>
  <c r="E1936" i="35"/>
  <c r="D1936" i="35"/>
  <c r="W1935" i="35"/>
  <c r="V1935" i="35"/>
  <c r="U1935" i="35"/>
  <c r="T1935" i="35"/>
  <c r="S1935" i="35"/>
  <c r="R1935" i="35"/>
  <c r="Q1935" i="35"/>
  <c r="P1935" i="35"/>
  <c r="O1935" i="35"/>
  <c r="N1935" i="35"/>
  <c r="M1935" i="35"/>
  <c r="L1935" i="35"/>
  <c r="K1935" i="35"/>
  <c r="J1935" i="35"/>
  <c r="I1935" i="35"/>
  <c r="H1935" i="35"/>
  <c r="G1935" i="35"/>
  <c r="F1935" i="35"/>
  <c r="E1935" i="35"/>
  <c r="D1935" i="35"/>
  <c r="W1934" i="35"/>
  <c r="U1934" i="35"/>
  <c r="T1934" i="35"/>
  <c r="S1934" i="35"/>
  <c r="R1934" i="35"/>
  <c r="P1934" i="35"/>
  <c r="O1934" i="35"/>
  <c r="N1934" i="35"/>
  <c r="M1934" i="35"/>
  <c r="L1934" i="35"/>
  <c r="K1934" i="35"/>
  <c r="J1934" i="35"/>
  <c r="I1934" i="35"/>
  <c r="H1934" i="35"/>
  <c r="G1934" i="35"/>
  <c r="F1934" i="35"/>
  <c r="E1934" i="35"/>
  <c r="D1934" i="35"/>
  <c r="W1933" i="35"/>
  <c r="V1933" i="35"/>
  <c r="U1933" i="35"/>
  <c r="T1933" i="35"/>
  <c r="S1933" i="35"/>
  <c r="R1933" i="35"/>
  <c r="Q1933" i="35"/>
  <c r="P1933" i="35"/>
  <c r="O1933" i="35"/>
  <c r="N1933" i="35"/>
  <c r="M1933" i="35"/>
  <c r="L1933" i="35"/>
  <c r="K1933" i="35"/>
  <c r="J1933" i="35"/>
  <c r="I1933" i="35"/>
  <c r="H1933" i="35"/>
  <c r="G1933" i="35"/>
  <c r="F1933" i="35"/>
  <c r="E1933" i="35"/>
  <c r="D1933" i="35"/>
  <c r="W1932" i="35"/>
  <c r="V1932" i="35"/>
  <c r="U1932" i="35"/>
  <c r="T1932" i="35"/>
  <c r="S1932" i="35"/>
  <c r="R1932" i="35"/>
  <c r="Q1932" i="35"/>
  <c r="P1932" i="35"/>
  <c r="O1932" i="35"/>
  <c r="N1932" i="35"/>
  <c r="M1932" i="35"/>
  <c r="L1932" i="35"/>
  <c r="K1932" i="35"/>
  <c r="J1932" i="35"/>
  <c r="I1932" i="35"/>
  <c r="H1932" i="35"/>
  <c r="G1932" i="35"/>
  <c r="F1932" i="35"/>
  <c r="E1932" i="35"/>
  <c r="D1932" i="35"/>
  <c r="G1928" i="35"/>
  <c r="D1928" i="35"/>
  <c r="S1927" i="35"/>
  <c r="D1926" i="35"/>
  <c r="D1925" i="35"/>
  <c r="D1924" i="35"/>
  <c r="S1913" i="35"/>
  <c r="O1913" i="35"/>
  <c r="J1913" i="35"/>
  <c r="G1913" i="35"/>
  <c r="D1913" i="35"/>
  <c r="S1912" i="35"/>
  <c r="O1912" i="35"/>
  <c r="J1912" i="35"/>
  <c r="G1912" i="35"/>
  <c r="D1912" i="35"/>
  <c r="S1910" i="35"/>
  <c r="O1910" i="35"/>
  <c r="J1910" i="35"/>
  <c r="G1910" i="35"/>
  <c r="D1910" i="35"/>
  <c r="S1909" i="35"/>
  <c r="O1909" i="35"/>
  <c r="J1909" i="35"/>
  <c r="G1909" i="35"/>
  <c r="D1909" i="35"/>
  <c r="S1908" i="35"/>
  <c r="O1908" i="35"/>
  <c r="J1908" i="35"/>
  <c r="G1908" i="35"/>
  <c r="D1908" i="35"/>
  <c r="W1905" i="35"/>
  <c r="U1905" i="35"/>
  <c r="T1905" i="35"/>
  <c r="S1905" i="35"/>
  <c r="R1905" i="35"/>
  <c r="P1905" i="35"/>
  <c r="O1905" i="35"/>
  <c r="N1905" i="35"/>
  <c r="M1905" i="35"/>
  <c r="L1905" i="35"/>
  <c r="K1905" i="35"/>
  <c r="J1905" i="35"/>
  <c r="I1905" i="35"/>
  <c r="H1905" i="35"/>
  <c r="G1905" i="35"/>
  <c r="F1905" i="35"/>
  <c r="E1905" i="35"/>
  <c r="D1905" i="35"/>
  <c r="W1904" i="35"/>
  <c r="U1904" i="35"/>
  <c r="T1904" i="35"/>
  <c r="S1904" i="35"/>
  <c r="R1904" i="35"/>
  <c r="P1904" i="35"/>
  <c r="O1904" i="35"/>
  <c r="N1904" i="35"/>
  <c r="M1904" i="35"/>
  <c r="L1904" i="35"/>
  <c r="K1904" i="35"/>
  <c r="J1904" i="35"/>
  <c r="I1904" i="35"/>
  <c r="H1904" i="35"/>
  <c r="G1904" i="35"/>
  <c r="F1904" i="35"/>
  <c r="E1904" i="35"/>
  <c r="D1904" i="35"/>
  <c r="W1903" i="35"/>
  <c r="V1903" i="35"/>
  <c r="U1903" i="35"/>
  <c r="T1903" i="35"/>
  <c r="S1903" i="35"/>
  <c r="R1903" i="35"/>
  <c r="Q1903" i="35"/>
  <c r="P1903" i="35"/>
  <c r="O1903" i="35"/>
  <c r="N1903" i="35"/>
  <c r="M1903" i="35"/>
  <c r="L1903" i="35"/>
  <c r="K1903" i="35"/>
  <c r="J1903" i="35"/>
  <c r="I1903" i="35"/>
  <c r="H1903" i="35"/>
  <c r="G1903" i="35"/>
  <c r="F1903" i="35"/>
  <c r="E1903" i="35"/>
  <c r="D1903" i="35"/>
  <c r="W1902" i="35"/>
  <c r="U1902" i="35"/>
  <c r="T1902" i="35"/>
  <c r="S1902" i="35"/>
  <c r="R1902" i="35"/>
  <c r="P1902" i="35"/>
  <c r="O1902" i="35"/>
  <c r="N1902" i="35"/>
  <c r="M1902" i="35"/>
  <c r="L1902" i="35"/>
  <c r="K1902" i="35"/>
  <c r="J1902" i="35"/>
  <c r="I1902" i="35"/>
  <c r="H1902" i="35"/>
  <c r="G1902" i="35"/>
  <c r="F1902" i="35"/>
  <c r="E1902" i="35"/>
  <c r="D1902" i="35"/>
  <c r="W1901" i="35"/>
  <c r="V1901" i="35"/>
  <c r="U1901" i="35"/>
  <c r="T1901" i="35"/>
  <c r="S1901" i="35"/>
  <c r="R1901" i="35"/>
  <c r="Q1901" i="35"/>
  <c r="P1901" i="35"/>
  <c r="O1901" i="35"/>
  <c r="N1901" i="35"/>
  <c r="M1901" i="35"/>
  <c r="L1901" i="35"/>
  <c r="K1901" i="35"/>
  <c r="J1901" i="35"/>
  <c r="I1901" i="35"/>
  <c r="H1901" i="35"/>
  <c r="G1901" i="35"/>
  <c r="F1901" i="35"/>
  <c r="E1901" i="35"/>
  <c r="D1901" i="35"/>
  <c r="W1900" i="35"/>
  <c r="V1900" i="35"/>
  <c r="U1900" i="35"/>
  <c r="T1900" i="35"/>
  <c r="S1900" i="35"/>
  <c r="R1900" i="35"/>
  <c r="Q1900" i="35"/>
  <c r="P1900" i="35"/>
  <c r="O1900" i="35"/>
  <c r="N1900" i="35"/>
  <c r="M1900" i="35"/>
  <c r="L1900" i="35"/>
  <c r="K1900" i="35"/>
  <c r="J1900" i="35"/>
  <c r="I1900" i="35"/>
  <c r="H1900" i="35"/>
  <c r="G1900" i="35"/>
  <c r="F1900" i="35"/>
  <c r="E1900" i="35"/>
  <c r="D1900" i="35"/>
  <c r="G1896" i="35"/>
  <c r="D1896" i="35"/>
  <c r="S1895" i="35"/>
  <c r="D1894" i="35"/>
  <c r="D1893" i="35"/>
  <c r="D1892" i="35"/>
  <c r="S1881" i="35"/>
  <c r="O1881" i="35"/>
  <c r="J1881" i="35"/>
  <c r="G1881" i="35"/>
  <c r="D1881" i="35"/>
  <c r="S1880" i="35"/>
  <c r="O1880" i="35"/>
  <c r="J1880" i="35"/>
  <c r="G1880" i="35"/>
  <c r="D1880" i="35"/>
  <c r="S1878" i="35"/>
  <c r="O1878" i="35"/>
  <c r="J1878" i="35"/>
  <c r="G1878" i="35"/>
  <c r="D1878" i="35"/>
  <c r="S1877" i="35"/>
  <c r="O1877" i="35"/>
  <c r="J1877" i="35"/>
  <c r="G1877" i="35"/>
  <c r="D1877" i="35"/>
  <c r="S1876" i="35"/>
  <c r="O1876" i="35"/>
  <c r="J1876" i="35"/>
  <c r="G1876" i="35"/>
  <c r="D1876" i="35"/>
  <c r="W1873" i="35"/>
  <c r="U1873" i="35"/>
  <c r="T1873" i="35"/>
  <c r="S1873" i="35"/>
  <c r="R1873" i="35"/>
  <c r="P1873" i="35"/>
  <c r="O1873" i="35"/>
  <c r="N1873" i="35"/>
  <c r="M1873" i="35"/>
  <c r="L1873" i="35"/>
  <c r="K1873" i="35"/>
  <c r="J1873" i="35"/>
  <c r="I1873" i="35"/>
  <c r="H1873" i="35"/>
  <c r="G1873" i="35"/>
  <c r="F1873" i="35"/>
  <c r="E1873" i="35"/>
  <c r="D1873" i="35"/>
  <c r="W1872" i="35"/>
  <c r="U1872" i="35"/>
  <c r="T1872" i="35"/>
  <c r="S1872" i="35"/>
  <c r="R1872" i="35"/>
  <c r="P1872" i="35"/>
  <c r="O1872" i="35"/>
  <c r="N1872" i="35"/>
  <c r="M1872" i="35"/>
  <c r="L1872" i="35"/>
  <c r="K1872" i="35"/>
  <c r="J1872" i="35"/>
  <c r="I1872" i="35"/>
  <c r="H1872" i="35"/>
  <c r="G1872" i="35"/>
  <c r="F1872" i="35"/>
  <c r="E1872" i="35"/>
  <c r="D1872" i="35"/>
  <c r="W1871" i="35"/>
  <c r="V1871" i="35"/>
  <c r="U1871" i="35"/>
  <c r="T1871" i="35"/>
  <c r="S1871" i="35"/>
  <c r="R1871" i="35"/>
  <c r="Q1871" i="35"/>
  <c r="P1871" i="35"/>
  <c r="O1871" i="35"/>
  <c r="N1871" i="35"/>
  <c r="M1871" i="35"/>
  <c r="L1871" i="35"/>
  <c r="K1871" i="35"/>
  <c r="J1871" i="35"/>
  <c r="I1871" i="35"/>
  <c r="H1871" i="35"/>
  <c r="G1871" i="35"/>
  <c r="F1871" i="35"/>
  <c r="E1871" i="35"/>
  <c r="D1871" i="35"/>
  <c r="W1870" i="35"/>
  <c r="U1870" i="35"/>
  <c r="T1870" i="35"/>
  <c r="S1870" i="35"/>
  <c r="R1870" i="35"/>
  <c r="P1870" i="35"/>
  <c r="O1870" i="35"/>
  <c r="N1870" i="35"/>
  <c r="M1870" i="35"/>
  <c r="L1870" i="35"/>
  <c r="K1870" i="35"/>
  <c r="J1870" i="35"/>
  <c r="I1870" i="35"/>
  <c r="H1870" i="35"/>
  <c r="G1870" i="35"/>
  <c r="F1870" i="35"/>
  <c r="E1870" i="35"/>
  <c r="D1870" i="35"/>
  <c r="W1869" i="35"/>
  <c r="V1869" i="35"/>
  <c r="U1869" i="35"/>
  <c r="T1869" i="35"/>
  <c r="S1869" i="35"/>
  <c r="R1869" i="35"/>
  <c r="Q1869" i="35"/>
  <c r="P1869" i="35"/>
  <c r="O1869" i="35"/>
  <c r="N1869" i="35"/>
  <c r="M1869" i="35"/>
  <c r="L1869" i="35"/>
  <c r="K1869" i="35"/>
  <c r="J1869" i="35"/>
  <c r="I1869" i="35"/>
  <c r="H1869" i="35"/>
  <c r="G1869" i="35"/>
  <c r="F1869" i="35"/>
  <c r="E1869" i="35"/>
  <c r="D1869" i="35"/>
  <c r="W1868" i="35"/>
  <c r="V1868" i="35"/>
  <c r="U1868" i="35"/>
  <c r="T1868" i="35"/>
  <c r="S1868" i="35"/>
  <c r="R1868" i="35"/>
  <c r="Q1868" i="35"/>
  <c r="P1868" i="35"/>
  <c r="O1868" i="35"/>
  <c r="N1868" i="35"/>
  <c r="M1868" i="35"/>
  <c r="L1868" i="35"/>
  <c r="K1868" i="35"/>
  <c r="J1868" i="35"/>
  <c r="I1868" i="35"/>
  <c r="H1868" i="35"/>
  <c r="G1868" i="35"/>
  <c r="F1868" i="35"/>
  <c r="E1868" i="35"/>
  <c r="D1868" i="35"/>
  <c r="G1864" i="35"/>
  <c r="D1864" i="35"/>
  <c r="S1863" i="35"/>
  <c r="D1862" i="35"/>
  <c r="D1861" i="35"/>
  <c r="D1860" i="35"/>
  <c r="S1849" i="35"/>
  <c r="O1849" i="35"/>
  <c r="J1849" i="35"/>
  <c r="G1849" i="35"/>
  <c r="D1849" i="35"/>
  <c r="S1848" i="35"/>
  <c r="O1848" i="35"/>
  <c r="J1848" i="35"/>
  <c r="G1848" i="35"/>
  <c r="D1848" i="35"/>
  <c r="S1846" i="35"/>
  <c r="O1846" i="35"/>
  <c r="J1846" i="35"/>
  <c r="G1846" i="35"/>
  <c r="D1846" i="35"/>
  <c r="S1845" i="35"/>
  <c r="O1845" i="35"/>
  <c r="J1845" i="35"/>
  <c r="G1845" i="35"/>
  <c r="D1845" i="35"/>
  <c r="S1844" i="35"/>
  <c r="O1844" i="35"/>
  <c r="J1844" i="35"/>
  <c r="G1844" i="35"/>
  <c r="D1844" i="35"/>
  <c r="W1841" i="35"/>
  <c r="U1841" i="35"/>
  <c r="T1841" i="35"/>
  <c r="S1841" i="35"/>
  <c r="R1841" i="35"/>
  <c r="P1841" i="35"/>
  <c r="O1841" i="35"/>
  <c r="N1841" i="35"/>
  <c r="M1841" i="35"/>
  <c r="L1841" i="35"/>
  <c r="K1841" i="35"/>
  <c r="J1841" i="35"/>
  <c r="I1841" i="35"/>
  <c r="H1841" i="35"/>
  <c r="G1841" i="35"/>
  <c r="F1841" i="35"/>
  <c r="E1841" i="35"/>
  <c r="D1841" i="35"/>
  <c r="W1840" i="35"/>
  <c r="U1840" i="35"/>
  <c r="T1840" i="35"/>
  <c r="S1840" i="35"/>
  <c r="R1840" i="35"/>
  <c r="P1840" i="35"/>
  <c r="O1840" i="35"/>
  <c r="N1840" i="35"/>
  <c r="M1840" i="35"/>
  <c r="L1840" i="35"/>
  <c r="K1840" i="35"/>
  <c r="J1840" i="35"/>
  <c r="I1840" i="35"/>
  <c r="H1840" i="35"/>
  <c r="G1840" i="35"/>
  <c r="F1840" i="35"/>
  <c r="E1840" i="35"/>
  <c r="D1840" i="35"/>
  <c r="W1839" i="35"/>
  <c r="V1839" i="35"/>
  <c r="U1839" i="35"/>
  <c r="T1839" i="35"/>
  <c r="S1839" i="35"/>
  <c r="R1839" i="35"/>
  <c r="Q1839" i="35"/>
  <c r="P1839" i="35"/>
  <c r="O1839" i="35"/>
  <c r="N1839" i="35"/>
  <c r="M1839" i="35"/>
  <c r="L1839" i="35"/>
  <c r="K1839" i="35"/>
  <c r="J1839" i="35"/>
  <c r="I1839" i="35"/>
  <c r="H1839" i="35"/>
  <c r="G1839" i="35"/>
  <c r="F1839" i="35"/>
  <c r="E1839" i="35"/>
  <c r="D1839" i="35"/>
  <c r="W1838" i="35"/>
  <c r="U1838" i="35"/>
  <c r="T1838" i="35"/>
  <c r="S1838" i="35"/>
  <c r="R1838" i="35"/>
  <c r="P1838" i="35"/>
  <c r="O1838" i="35"/>
  <c r="N1838" i="35"/>
  <c r="M1838" i="35"/>
  <c r="L1838" i="35"/>
  <c r="K1838" i="35"/>
  <c r="J1838" i="35"/>
  <c r="I1838" i="35"/>
  <c r="H1838" i="35"/>
  <c r="G1838" i="35"/>
  <c r="F1838" i="35"/>
  <c r="E1838" i="35"/>
  <c r="D1838" i="35"/>
  <c r="W1837" i="35"/>
  <c r="V1837" i="35"/>
  <c r="U1837" i="35"/>
  <c r="T1837" i="35"/>
  <c r="S1837" i="35"/>
  <c r="R1837" i="35"/>
  <c r="Q1837" i="35"/>
  <c r="P1837" i="35"/>
  <c r="O1837" i="35"/>
  <c r="N1837" i="35"/>
  <c r="M1837" i="35"/>
  <c r="L1837" i="35"/>
  <c r="K1837" i="35"/>
  <c r="J1837" i="35"/>
  <c r="I1837" i="35"/>
  <c r="H1837" i="35"/>
  <c r="G1837" i="35"/>
  <c r="F1837" i="35"/>
  <c r="E1837" i="35"/>
  <c r="D1837" i="35"/>
  <c r="W1836" i="35"/>
  <c r="V1836" i="35"/>
  <c r="U1836" i="35"/>
  <c r="T1836" i="35"/>
  <c r="S1836" i="35"/>
  <c r="R1836" i="35"/>
  <c r="Q1836" i="35"/>
  <c r="P1836" i="35"/>
  <c r="O1836" i="35"/>
  <c r="N1836" i="35"/>
  <c r="M1836" i="35"/>
  <c r="L1836" i="35"/>
  <c r="K1836" i="35"/>
  <c r="J1836" i="35"/>
  <c r="I1836" i="35"/>
  <c r="H1836" i="35"/>
  <c r="G1836" i="35"/>
  <c r="F1836" i="35"/>
  <c r="E1836" i="35"/>
  <c r="D1836" i="35"/>
  <c r="G1832" i="35"/>
  <c r="D1832" i="35"/>
  <c r="S1831" i="35"/>
  <c r="D1830" i="35"/>
  <c r="D1829" i="35"/>
  <c r="D1828" i="35"/>
  <c r="S1817" i="35"/>
  <c r="O1817" i="35"/>
  <c r="J1817" i="35"/>
  <c r="G1817" i="35"/>
  <c r="D1817" i="35"/>
  <c r="S1816" i="35"/>
  <c r="O1816" i="35"/>
  <c r="J1816" i="35"/>
  <c r="G1816" i="35"/>
  <c r="D1816" i="35"/>
  <c r="S1814" i="35"/>
  <c r="O1814" i="35"/>
  <c r="J1814" i="35"/>
  <c r="G1814" i="35"/>
  <c r="D1814" i="35"/>
  <c r="S1813" i="35"/>
  <c r="O1813" i="35"/>
  <c r="J1813" i="35"/>
  <c r="G1813" i="35"/>
  <c r="D1813" i="35"/>
  <c r="S1812" i="35"/>
  <c r="O1812" i="35"/>
  <c r="J1812" i="35"/>
  <c r="G1812" i="35"/>
  <c r="D1812" i="35"/>
  <c r="W1809" i="35"/>
  <c r="U1809" i="35"/>
  <c r="T1809" i="35"/>
  <c r="S1809" i="35"/>
  <c r="R1809" i="35"/>
  <c r="P1809" i="35"/>
  <c r="O1809" i="35"/>
  <c r="N1809" i="35"/>
  <c r="M1809" i="35"/>
  <c r="L1809" i="35"/>
  <c r="K1809" i="35"/>
  <c r="J1809" i="35"/>
  <c r="I1809" i="35"/>
  <c r="H1809" i="35"/>
  <c r="G1809" i="35"/>
  <c r="F1809" i="35"/>
  <c r="E1809" i="35"/>
  <c r="D1809" i="35"/>
  <c r="W1808" i="35"/>
  <c r="U1808" i="35"/>
  <c r="T1808" i="35"/>
  <c r="S1808" i="35"/>
  <c r="R1808" i="35"/>
  <c r="P1808" i="35"/>
  <c r="O1808" i="35"/>
  <c r="N1808" i="35"/>
  <c r="M1808" i="35"/>
  <c r="L1808" i="35"/>
  <c r="K1808" i="35"/>
  <c r="J1808" i="35"/>
  <c r="I1808" i="35"/>
  <c r="H1808" i="35"/>
  <c r="G1808" i="35"/>
  <c r="F1808" i="35"/>
  <c r="E1808" i="35"/>
  <c r="D1808" i="35"/>
  <c r="W1807" i="35"/>
  <c r="V1807" i="35"/>
  <c r="U1807" i="35"/>
  <c r="T1807" i="35"/>
  <c r="S1807" i="35"/>
  <c r="R1807" i="35"/>
  <c r="Q1807" i="35"/>
  <c r="P1807" i="35"/>
  <c r="O1807" i="35"/>
  <c r="N1807" i="35"/>
  <c r="M1807" i="35"/>
  <c r="L1807" i="35"/>
  <c r="K1807" i="35"/>
  <c r="J1807" i="35"/>
  <c r="I1807" i="35"/>
  <c r="H1807" i="35"/>
  <c r="G1807" i="35"/>
  <c r="F1807" i="35"/>
  <c r="E1807" i="35"/>
  <c r="D1807" i="35"/>
  <c r="W1806" i="35"/>
  <c r="U1806" i="35"/>
  <c r="T1806" i="35"/>
  <c r="S1806" i="35"/>
  <c r="R1806" i="35"/>
  <c r="P1806" i="35"/>
  <c r="O1806" i="35"/>
  <c r="N1806" i="35"/>
  <c r="M1806" i="35"/>
  <c r="L1806" i="35"/>
  <c r="K1806" i="35"/>
  <c r="J1806" i="35"/>
  <c r="I1806" i="35"/>
  <c r="H1806" i="35"/>
  <c r="G1806" i="35"/>
  <c r="F1806" i="35"/>
  <c r="E1806" i="35"/>
  <c r="D1806" i="35"/>
  <c r="W1805" i="35"/>
  <c r="V1805" i="35"/>
  <c r="U1805" i="35"/>
  <c r="T1805" i="35"/>
  <c r="S1805" i="35"/>
  <c r="R1805" i="35"/>
  <c r="Q1805" i="35"/>
  <c r="P1805" i="35"/>
  <c r="O1805" i="35"/>
  <c r="N1805" i="35"/>
  <c r="M1805" i="35"/>
  <c r="L1805" i="35"/>
  <c r="K1805" i="35"/>
  <c r="J1805" i="35"/>
  <c r="I1805" i="35"/>
  <c r="H1805" i="35"/>
  <c r="G1805" i="35"/>
  <c r="F1805" i="35"/>
  <c r="E1805" i="35"/>
  <c r="D1805" i="35"/>
  <c r="W1804" i="35"/>
  <c r="V1804" i="35"/>
  <c r="U1804" i="35"/>
  <c r="T1804" i="35"/>
  <c r="S1804" i="35"/>
  <c r="R1804" i="35"/>
  <c r="Q1804" i="35"/>
  <c r="P1804" i="35"/>
  <c r="O1804" i="35"/>
  <c r="N1804" i="35"/>
  <c r="M1804" i="35"/>
  <c r="L1804" i="35"/>
  <c r="K1804" i="35"/>
  <c r="J1804" i="35"/>
  <c r="I1804" i="35"/>
  <c r="H1804" i="35"/>
  <c r="G1804" i="35"/>
  <c r="F1804" i="35"/>
  <c r="E1804" i="35"/>
  <c r="D1804" i="35"/>
  <c r="G1800" i="35"/>
  <c r="D1800" i="35"/>
  <c r="S1799" i="35"/>
  <c r="D1798" i="35"/>
  <c r="D1797" i="35"/>
  <c r="D1796" i="35"/>
  <c r="S1785" i="35"/>
  <c r="O1785" i="35"/>
  <c r="J1785" i="35"/>
  <c r="G1785" i="35"/>
  <c r="D1785" i="35"/>
  <c r="S1784" i="35"/>
  <c r="O1784" i="35"/>
  <c r="J1784" i="35"/>
  <c r="G1784" i="35"/>
  <c r="D1784" i="35"/>
  <c r="S1782" i="35"/>
  <c r="O1782" i="35"/>
  <c r="J1782" i="35"/>
  <c r="G1782" i="35"/>
  <c r="D1782" i="35"/>
  <c r="S1781" i="35"/>
  <c r="O1781" i="35"/>
  <c r="J1781" i="35"/>
  <c r="G1781" i="35"/>
  <c r="D1781" i="35"/>
  <c r="S1780" i="35"/>
  <c r="O1780" i="35"/>
  <c r="J1780" i="35"/>
  <c r="G1780" i="35"/>
  <c r="D1780" i="35"/>
  <c r="W1777" i="35"/>
  <c r="U1777" i="35"/>
  <c r="T1777" i="35"/>
  <c r="S1777" i="35"/>
  <c r="R1777" i="35"/>
  <c r="P1777" i="35"/>
  <c r="O1777" i="35"/>
  <c r="N1777" i="35"/>
  <c r="M1777" i="35"/>
  <c r="L1777" i="35"/>
  <c r="K1777" i="35"/>
  <c r="J1777" i="35"/>
  <c r="I1777" i="35"/>
  <c r="H1777" i="35"/>
  <c r="G1777" i="35"/>
  <c r="F1777" i="35"/>
  <c r="E1777" i="35"/>
  <c r="D1777" i="35"/>
  <c r="W1776" i="35"/>
  <c r="U1776" i="35"/>
  <c r="T1776" i="35"/>
  <c r="S1776" i="35"/>
  <c r="R1776" i="35"/>
  <c r="P1776" i="35"/>
  <c r="O1776" i="35"/>
  <c r="N1776" i="35"/>
  <c r="M1776" i="35"/>
  <c r="L1776" i="35"/>
  <c r="K1776" i="35"/>
  <c r="J1776" i="35"/>
  <c r="I1776" i="35"/>
  <c r="H1776" i="35"/>
  <c r="G1776" i="35"/>
  <c r="F1776" i="35"/>
  <c r="E1776" i="35"/>
  <c r="D1776" i="35"/>
  <c r="W1775" i="35"/>
  <c r="V1775" i="35"/>
  <c r="U1775" i="35"/>
  <c r="T1775" i="35"/>
  <c r="S1775" i="35"/>
  <c r="R1775" i="35"/>
  <c r="Q1775" i="35"/>
  <c r="P1775" i="35"/>
  <c r="O1775" i="35"/>
  <c r="N1775" i="35"/>
  <c r="M1775" i="35"/>
  <c r="L1775" i="35"/>
  <c r="K1775" i="35"/>
  <c r="J1775" i="35"/>
  <c r="I1775" i="35"/>
  <c r="H1775" i="35"/>
  <c r="G1775" i="35"/>
  <c r="F1775" i="35"/>
  <c r="E1775" i="35"/>
  <c r="D1775" i="35"/>
  <c r="W1774" i="35"/>
  <c r="U1774" i="35"/>
  <c r="T1774" i="35"/>
  <c r="S1774" i="35"/>
  <c r="R1774" i="35"/>
  <c r="P1774" i="35"/>
  <c r="O1774" i="35"/>
  <c r="N1774" i="35"/>
  <c r="M1774" i="35"/>
  <c r="L1774" i="35"/>
  <c r="K1774" i="35"/>
  <c r="J1774" i="35"/>
  <c r="I1774" i="35"/>
  <c r="H1774" i="35"/>
  <c r="G1774" i="35"/>
  <c r="F1774" i="35"/>
  <c r="E1774" i="35"/>
  <c r="D1774" i="35"/>
  <c r="W1773" i="35"/>
  <c r="V1773" i="35"/>
  <c r="U1773" i="35"/>
  <c r="T1773" i="35"/>
  <c r="S1773" i="35"/>
  <c r="R1773" i="35"/>
  <c r="Q1773" i="35"/>
  <c r="P1773" i="35"/>
  <c r="O1773" i="35"/>
  <c r="N1773" i="35"/>
  <c r="M1773" i="35"/>
  <c r="L1773" i="35"/>
  <c r="K1773" i="35"/>
  <c r="J1773" i="35"/>
  <c r="I1773" i="35"/>
  <c r="H1773" i="35"/>
  <c r="G1773" i="35"/>
  <c r="F1773" i="35"/>
  <c r="E1773" i="35"/>
  <c r="D1773" i="35"/>
  <c r="W1772" i="35"/>
  <c r="V1772" i="35"/>
  <c r="U1772" i="35"/>
  <c r="T1772" i="35"/>
  <c r="S1772" i="35"/>
  <c r="R1772" i="35"/>
  <c r="Q1772" i="35"/>
  <c r="P1772" i="35"/>
  <c r="O1772" i="35"/>
  <c r="N1772" i="35"/>
  <c r="M1772" i="35"/>
  <c r="L1772" i="35"/>
  <c r="K1772" i="35"/>
  <c r="J1772" i="35"/>
  <c r="I1772" i="35"/>
  <c r="H1772" i="35"/>
  <c r="G1772" i="35"/>
  <c r="F1772" i="35"/>
  <c r="E1772" i="35"/>
  <c r="D1772" i="35"/>
  <c r="G1768" i="35"/>
  <c r="D1768" i="35"/>
  <c r="S1767" i="35"/>
  <c r="D1766" i="35"/>
  <c r="D1765" i="35"/>
  <c r="D1764" i="35"/>
  <c r="S1753" i="35"/>
  <c r="O1753" i="35"/>
  <c r="J1753" i="35"/>
  <c r="G1753" i="35"/>
  <c r="D1753" i="35"/>
  <c r="S1752" i="35"/>
  <c r="O1752" i="35"/>
  <c r="J1752" i="35"/>
  <c r="G1752" i="35"/>
  <c r="D1752" i="35"/>
  <c r="S1750" i="35"/>
  <c r="O1750" i="35"/>
  <c r="J1750" i="35"/>
  <c r="G1750" i="35"/>
  <c r="D1750" i="35"/>
  <c r="S1749" i="35"/>
  <c r="O1749" i="35"/>
  <c r="J1749" i="35"/>
  <c r="G1749" i="35"/>
  <c r="D1749" i="35"/>
  <c r="S1748" i="35"/>
  <c r="O1748" i="35"/>
  <c r="J1748" i="35"/>
  <c r="G1748" i="35"/>
  <c r="D1748" i="35"/>
  <c r="W1745" i="35"/>
  <c r="U1745" i="35"/>
  <c r="T1745" i="35"/>
  <c r="S1745" i="35"/>
  <c r="R1745" i="35"/>
  <c r="P1745" i="35"/>
  <c r="O1745" i="35"/>
  <c r="N1745" i="35"/>
  <c r="M1745" i="35"/>
  <c r="L1745" i="35"/>
  <c r="K1745" i="35"/>
  <c r="J1745" i="35"/>
  <c r="I1745" i="35"/>
  <c r="H1745" i="35"/>
  <c r="G1745" i="35"/>
  <c r="F1745" i="35"/>
  <c r="E1745" i="35"/>
  <c r="D1745" i="35"/>
  <c r="W1744" i="35"/>
  <c r="U1744" i="35"/>
  <c r="T1744" i="35"/>
  <c r="S1744" i="35"/>
  <c r="R1744" i="35"/>
  <c r="P1744" i="35"/>
  <c r="O1744" i="35"/>
  <c r="N1744" i="35"/>
  <c r="M1744" i="35"/>
  <c r="L1744" i="35"/>
  <c r="K1744" i="35"/>
  <c r="J1744" i="35"/>
  <c r="I1744" i="35"/>
  <c r="H1744" i="35"/>
  <c r="G1744" i="35"/>
  <c r="F1744" i="35"/>
  <c r="E1744" i="35"/>
  <c r="D1744" i="35"/>
  <c r="W1743" i="35"/>
  <c r="V1743" i="35"/>
  <c r="U1743" i="35"/>
  <c r="T1743" i="35"/>
  <c r="S1743" i="35"/>
  <c r="R1743" i="35"/>
  <c r="Q1743" i="35"/>
  <c r="P1743" i="35"/>
  <c r="O1743" i="35"/>
  <c r="N1743" i="35"/>
  <c r="M1743" i="35"/>
  <c r="L1743" i="35"/>
  <c r="K1743" i="35"/>
  <c r="J1743" i="35"/>
  <c r="I1743" i="35"/>
  <c r="H1743" i="35"/>
  <c r="G1743" i="35"/>
  <c r="F1743" i="35"/>
  <c r="E1743" i="35"/>
  <c r="D1743" i="35"/>
  <c r="W1742" i="35"/>
  <c r="U1742" i="35"/>
  <c r="T1742" i="35"/>
  <c r="S1742" i="35"/>
  <c r="R1742" i="35"/>
  <c r="P1742" i="35"/>
  <c r="O1742" i="35"/>
  <c r="N1742" i="35"/>
  <c r="M1742" i="35"/>
  <c r="L1742" i="35"/>
  <c r="K1742" i="35"/>
  <c r="J1742" i="35"/>
  <c r="I1742" i="35"/>
  <c r="H1742" i="35"/>
  <c r="G1742" i="35"/>
  <c r="F1742" i="35"/>
  <c r="E1742" i="35"/>
  <c r="D1742" i="35"/>
  <c r="W1741" i="35"/>
  <c r="V1741" i="35"/>
  <c r="U1741" i="35"/>
  <c r="T1741" i="35"/>
  <c r="S1741" i="35"/>
  <c r="R1741" i="35"/>
  <c r="Q1741" i="35"/>
  <c r="P1741" i="35"/>
  <c r="O1741" i="35"/>
  <c r="N1741" i="35"/>
  <c r="M1741" i="35"/>
  <c r="L1741" i="35"/>
  <c r="K1741" i="35"/>
  <c r="J1741" i="35"/>
  <c r="I1741" i="35"/>
  <c r="H1741" i="35"/>
  <c r="G1741" i="35"/>
  <c r="F1741" i="35"/>
  <c r="E1741" i="35"/>
  <c r="D1741" i="35"/>
  <c r="W1740" i="35"/>
  <c r="V1740" i="35"/>
  <c r="U1740" i="35"/>
  <c r="T1740" i="35"/>
  <c r="S1740" i="35"/>
  <c r="R1740" i="35"/>
  <c r="Q1740" i="35"/>
  <c r="P1740" i="35"/>
  <c r="O1740" i="35"/>
  <c r="N1740" i="35"/>
  <c r="M1740" i="35"/>
  <c r="L1740" i="35"/>
  <c r="K1740" i="35"/>
  <c r="J1740" i="35"/>
  <c r="I1740" i="35"/>
  <c r="H1740" i="35"/>
  <c r="G1740" i="35"/>
  <c r="F1740" i="35"/>
  <c r="E1740" i="35"/>
  <c r="D1740" i="35"/>
  <c r="G1736" i="35"/>
  <c r="D1736" i="35"/>
  <c r="S1735" i="35"/>
  <c r="D1734" i="35"/>
  <c r="D1733" i="35"/>
  <c r="D1732" i="35"/>
  <c r="S1721" i="35"/>
  <c r="O1721" i="35"/>
  <c r="J1721" i="35"/>
  <c r="G1721" i="35"/>
  <c r="D1721" i="35"/>
  <c r="S1720" i="35"/>
  <c r="O1720" i="35"/>
  <c r="J1720" i="35"/>
  <c r="G1720" i="35"/>
  <c r="D1720" i="35"/>
  <c r="S1718" i="35"/>
  <c r="O1718" i="35"/>
  <c r="J1718" i="35"/>
  <c r="G1718" i="35"/>
  <c r="D1718" i="35"/>
  <c r="S1717" i="35"/>
  <c r="O1717" i="35"/>
  <c r="J1717" i="35"/>
  <c r="G1717" i="35"/>
  <c r="D1717" i="35"/>
  <c r="S1716" i="35"/>
  <c r="O1716" i="35"/>
  <c r="J1716" i="35"/>
  <c r="G1716" i="35"/>
  <c r="D1716" i="35"/>
  <c r="W1713" i="35"/>
  <c r="U1713" i="35"/>
  <c r="T1713" i="35"/>
  <c r="S1713" i="35"/>
  <c r="R1713" i="35"/>
  <c r="P1713" i="35"/>
  <c r="O1713" i="35"/>
  <c r="N1713" i="35"/>
  <c r="M1713" i="35"/>
  <c r="L1713" i="35"/>
  <c r="K1713" i="35"/>
  <c r="J1713" i="35"/>
  <c r="I1713" i="35"/>
  <c r="H1713" i="35"/>
  <c r="G1713" i="35"/>
  <c r="F1713" i="35"/>
  <c r="E1713" i="35"/>
  <c r="D1713" i="35"/>
  <c r="W1712" i="35"/>
  <c r="U1712" i="35"/>
  <c r="T1712" i="35"/>
  <c r="S1712" i="35"/>
  <c r="R1712" i="35"/>
  <c r="P1712" i="35"/>
  <c r="O1712" i="35"/>
  <c r="N1712" i="35"/>
  <c r="M1712" i="35"/>
  <c r="L1712" i="35"/>
  <c r="K1712" i="35"/>
  <c r="J1712" i="35"/>
  <c r="I1712" i="35"/>
  <c r="H1712" i="35"/>
  <c r="G1712" i="35"/>
  <c r="F1712" i="35"/>
  <c r="E1712" i="35"/>
  <c r="D1712" i="35"/>
  <c r="W1711" i="35"/>
  <c r="V1711" i="35"/>
  <c r="U1711" i="35"/>
  <c r="T1711" i="35"/>
  <c r="S1711" i="35"/>
  <c r="R1711" i="35"/>
  <c r="Q1711" i="35"/>
  <c r="P1711" i="35"/>
  <c r="O1711" i="35"/>
  <c r="N1711" i="35"/>
  <c r="M1711" i="35"/>
  <c r="L1711" i="35"/>
  <c r="K1711" i="35"/>
  <c r="J1711" i="35"/>
  <c r="I1711" i="35"/>
  <c r="H1711" i="35"/>
  <c r="G1711" i="35"/>
  <c r="F1711" i="35"/>
  <c r="E1711" i="35"/>
  <c r="D1711" i="35"/>
  <c r="W1710" i="35"/>
  <c r="U1710" i="35"/>
  <c r="T1710" i="35"/>
  <c r="S1710" i="35"/>
  <c r="R1710" i="35"/>
  <c r="P1710" i="35"/>
  <c r="O1710" i="35"/>
  <c r="N1710" i="35"/>
  <c r="M1710" i="35"/>
  <c r="L1710" i="35"/>
  <c r="K1710" i="35"/>
  <c r="J1710" i="35"/>
  <c r="I1710" i="35"/>
  <c r="H1710" i="35"/>
  <c r="G1710" i="35"/>
  <c r="F1710" i="35"/>
  <c r="E1710" i="35"/>
  <c r="D1710" i="35"/>
  <c r="W1709" i="35"/>
  <c r="V1709" i="35"/>
  <c r="U1709" i="35"/>
  <c r="T1709" i="35"/>
  <c r="S1709" i="35"/>
  <c r="R1709" i="35"/>
  <c r="Q1709" i="35"/>
  <c r="P1709" i="35"/>
  <c r="O1709" i="35"/>
  <c r="N1709" i="35"/>
  <c r="M1709" i="35"/>
  <c r="L1709" i="35"/>
  <c r="K1709" i="35"/>
  <c r="J1709" i="35"/>
  <c r="I1709" i="35"/>
  <c r="H1709" i="35"/>
  <c r="G1709" i="35"/>
  <c r="F1709" i="35"/>
  <c r="E1709" i="35"/>
  <c r="D1709" i="35"/>
  <c r="W1708" i="35"/>
  <c r="V1708" i="35"/>
  <c r="U1708" i="35"/>
  <c r="T1708" i="35"/>
  <c r="S1708" i="35"/>
  <c r="R1708" i="35"/>
  <c r="Q1708" i="35"/>
  <c r="P1708" i="35"/>
  <c r="O1708" i="35"/>
  <c r="N1708" i="35"/>
  <c r="M1708" i="35"/>
  <c r="L1708" i="35"/>
  <c r="K1708" i="35"/>
  <c r="J1708" i="35"/>
  <c r="I1708" i="35"/>
  <c r="H1708" i="35"/>
  <c r="G1708" i="35"/>
  <c r="F1708" i="35"/>
  <c r="E1708" i="35"/>
  <c r="D1708" i="35"/>
  <c r="G1704" i="35"/>
  <c r="D1704" i="35"/>
  <c r="S1703" i="35"/>
  <c r="D1702" i="35"/>
  <c r="D1701" i="35"/>
  <c r="D1700" i="35"/>
  <c r="S1689" i="35"/>
  <c r="O1689" i="35"/>
  <c r="J1689" i="35"/>
  <c r="G1689" i="35"/>
  <c r="D1689" i="35"/>
  <c r="S1688" i="35"/>
  <c r="O1688" i="35"/>
  <c r="J1688" i="35"/>
  <c r="G1688" i="35"/>
  <c r="D1688" i="35"/>
  <c r="S1686" i="35"/>
  <c r="O1686" i="35"/>
  <c r="J1686" i="35"/>
  <c r="G1686" i="35"/>
  <c r="D1686" i="35"/>
  <c r="S1685" i="35"/>
  <c r="O1685" i="35"/>
  <c r="J1685" i="35"/>
  <c r="G1685" i="35"/>
  <c r="D1685" i="35"/>
  <c r="S1684" i="35"/>
  <c r="O1684" i="35"/>
  <c r="J1684" i="35"/>
  <c r="G1684" i="35"/>
  <c r="D1684" i="35"/>
  <c r="W1681" i="35"/>
  <c r="U1681" i="35"/>
  <c r="T1681" i="35"/>
  <c r="S1681" i="35"/>
  <c r="R1681" i="35"/>
  <c r="P1681" i="35"/>
  <c r="O1681" i="35"/>
  <c r="N1681" i="35"/>
  <c r="M1681" i="35"/>
  <c r="L1681" i="35"/>
  <c r="K1681" i="35"/>
  <c r="J1681" i="35"/>
  <c r="I1681" i="35"/>
  <c r="H1681" i="35"/>
  <c r="G1681" i="35"/>
  <c r="F1681" i="35"/>
  <c r="E1681" i="35"/>
  <c r="D1681" i="35"/>
  <c r="W1680" i="35"/>
  <c r="U1680" i="35"/>
  <c r="T1680" i="35"/>
  <c r="S1680" i="35"/>
  <c r="R1680" i="35"/>
  <c r="P1680" i="35"/>
  <c r="O1680" i="35"/>
  <c r="N1680" i="35"/>
  <c r="M1680" i="35"/>
  <c r="L1680" i="35"/>
  <c r="K1680" i="35"/>
  <c r="J1680" i="35"/>
  <c r="I1680" i="35"/>
  <c r="H1680" i="35"/>
  <c r="G1680" i="35"/>
  <c r="F1680" i="35"/>
  <c r="E1680" i="35"/>
  <c r="D1680" i="35"/>
  <c r="W1679" i="35"/>
  <c r="V1679" i="35"/>
  <c r="U1679" i="35"/>
  <c r="T1679" i="35"/>
  <c r="S1679" i="35"/>
  <c r="R1679" i="35"/>
  <c r="Q1679" i="35"/>
  <c r="P1679" i="35"/>
  <c r="O1679" i="35"/>
  <c r="N1679" i="35"/>
  <c r="M1679" i="35"/>
  <c r="L1679" i="35"/>
  <c r="K1679" i="35"/>
  <c r="J1679" i="35"/>
  <c r="I1679" i="35"/>
  <c r="H1679" i="35"/>
  <c r="G1679" i="35"/>
  <c r="F1679" i="35"/>
  <c r="E1679" i="35"/>
  <c r="D1679" i="35"/>
  <c r="W1678" i="35"/>
  <c r="U1678" i="35"/>
  <c r="T1678" i="35"/>
  <c r="S1678" i="35"/>
  <c r="R1678" i="35"/>
  <c r="P1678" i="35"/>
  <c r="O1678" i="35"/>
  <c r="N1678" i="35"/>
  <c r="M1678" i="35"/>
  <c r="L1678" i="35"/>
  <c r="K1678" i="35"/>
  <c r="J1678" i="35"/>
  <c r="I1678" i="35"/>
  <c r="H1678" i="35"/>
  <c r="G1678" i="35"/>
  <c r="F1678" i="35"/>
  <c r="E1678" i="35"/>
  <c r="D1678" i="35"/>
  <c r="W1677" i="35"/>
  <c r="V1677" i="35"/>
  <c r="U1677" i="35"/>
  <c r="T1677" i="35"/>
  <c r="S1677" i="35"/>
  <c r="R1677" i="35"/>
  <c r="Q1677" i="35"/>
  <c r="P1677" i="35"/>
  <c r="O1677" i="35"/>
  <c r="N1677" i="35"/>
  <c r="M1677" i="35"/>
  <c r="L1677" i="35"/>
  <c r="K1677" i="35"/>
  <c r="J1677" i="35"/>
  <c r="I1677" i="35"/>
  <c r="H1677" i="35"/>
  <c r="G1677" i="35"/>
  <c r="F1677" i="35"/>
  <c r="E1677" i="35"/>
  <c r="D1677" i="35"/>
  <c r="W1676" i="35"/>
  <c r="V1676" i="35"/>
  <c r="U1676" i="35"/>
  <c r="T1676" i="35"/>
  <c r="S1676" i="35"/>
  <c r="R1676" i="35"/>
  <c r="Q1676" i="35"/>
  <c r="P1676" i="35"/>
  <c r="O1676" i="35"/>
  <c r="N1676" i="35"/>
  <c r="M1676" i="35"/>
  <c r="L1676" i="35"/>
  <c r="K1676" i="35"/>
  <c r="J1676" i="35"/>
  <c r="I1676" i="35"/>
  <c r="H1676" i="35"/>
  <c r="G1676" i="35"/>
  <c r="F1676" i="35"/>
  <c r="E1676" i="35"/>
  <c r="D1676" i="35"/>
  <c r="G1672" i="35"/>
  <c r="D1672" i="35"/>
  <c r="S1671" i="35"/>
  <c r="D1670" i="35"/>
  <c r="D1669" i="35"/>
  <c r="D1668" i="35"/>
  <c r="S1657" i="35"/>
  <c r="O1657" i="35"/>
  <c r="J1657" i="35"/>
  <c r="G1657" i="35"/>
  <c r="D1657" i="35"/>
  <c r="S1656" i="35"/>
  <c r="O1656" i="35"/>
  <c r="J1656" i="35"/>
  <c r="G1656" i="35"/>
  <c r="D1656" i="35"/>
  <c r="S1654" i="35"/>
  <c r="O1654" i="35"/>
  <c r="J1654" i="35"/>
  <c r="G1654" i="35"/>
  <c r="D1654" i="35"/>
  <c r="S1653" i="35"/>
  <c r="O1653" i="35"/>
  <c r="J1653" i="35"/>
  <c r="G1653" i="35"/>
  <c r="D1653" i="35"/>
  <c r="S1652" i="35"/>
  <c r="O1652" i="35"/>
  <c r="J1652" i="35"/>
  <c r="G1652" i="35"/>
  <c r="D1652" i="35"/>
  <c r="W1649" i="35"/>
  <c r="U1649" i="35"/>
  <c r="T1649" i="35"/>
  <c r="S1649" i="35"/>
  <c r="R1649" i="35"/>
  <c r="P1649" i="35"/>
  <c r="O1649" i="35"/>
  <c r="N1649" i="35"/>
  <c r="M1649" i="35"/>
  <c r="L1649" i="35"/>
  <c r="K1649" i="35"/>
  <c r="J1649" i="35"/>
  <c r="I1649" i="35"/>
  <c r="H1649" i="35"/>
  <c r="G1649" i="35"/>
  <c r="F1649" i="35"/>
  <c r="E1649" i="35"/>
  <c r="D1649" i="35"/>
  <c r="W1648" i="35"/>
  <c r="U1648" i="35"/>
  <c r="T1648" i="35"/>
  <c r="S1648" i="35"/>
  <c r="R1648" i="35"/>
  <c r="P1648" i="35"/>
  <c r="O1648" i="35"/>
  <c r="N1648" i="35"/>
  <c r="M1648" i="35"/>
  <c r="L1648" i="35"/>
  <c r="K1648" i="35"/>
  <c r="J1648" i="35"/>
  <c r="I1648" i="35"/>
  <c r="H1648" i="35"/>
  <c r="G1648" i="35"/>
  <c r="F1648" i="35"/>
  <c r="E1648" i="35"/>
  <c r="D1648" i="35"/>
  <c r="W1647" i="35"/>
  <c r="V1647" i="35"/>
  <c r="U1647" i="35"/>
  <c r="T1647" i="35"/>
  <c r="S1647" i="35"/>
  <c r="R1647" i="35"/>
  <c r="Q1647" i="35"/>
  <c r="P1647" i="35"/>
  <c r="O1647" i="35"/>
  <c r="N1647" i="35"/>
  <c r="M1647" i="35"/>
  <c r="L1647" i="35"/>
  <c r="K1647" i="35"/>
  <c r="J1647" i="35"/>
  <c r="I1647" i="35"/>
  <c r="H1647" i="35"/>
  <c r="G1647" i="35"/>
  <c r="F1647" i="35"/>
  <c r="E1647" i="35"/>
  <c r="D1647" i="35"/>
  <c r="W1646" i="35"/>
  <c r="U1646" i="35"/>
  <c r="T1646" i="35"/>
  <c r="S1646" i="35"/>
  <c r="R1646" i="35"/>
  <c r="P1646" i="35"/>
  <c r="O1646" i="35"/>
  <c r="N1646" i="35"/>
  <c r="M1646" i="35"/>
  <c r="L1646" i="35"/>
  <c r="K1646" i="35"/>
  <c r="J1646" i="35"/>
  <c r="I1646" i="35"/>
  <c r="H1646" i="35"/>
  <c r="G1646" i="35"/>
  <c r="F1646" i="35"/>
  <c r="E1646" i="35"/>
  <c r="D1646" i="35"/>
  <c r="W1645" i="35"/>
  <c r="V1645" i="35"/>
  <c r="U1645" i="35"/>
  <c r="T1645" i="35"/>
  <c r="S1645" i="35"/>
  <c r="R1645" i="35"/>
  <c r="Q1645" i="35"/>
  <c r="P1645" i="35"/>
  <c r="O1645" i="35"/>
  <c r="N1645" i="35"/>
  <c r="M1645" i="35"/>
  <c r="L1645" i="35"/>
  <c r="K1645" i="35"/>
  <c r="J1645" i="35"/>
  <c r="I1645" i="35"/>
  <c r="H1645" i="35"/>
  <c r="G1645" i="35"/>
  <c r="F1645" i="35"/>
  <c r="E1645" i="35"/>
  <c r="D1645" i="35"/>
  <c r="W1644" i="35"/>
  <c r="V1644" i="35"/>
  <c r="U1644" i="35"/>
  <c r="T1644" i="35"/>
  <c r="S1644" i="35"/>
  <c r="R1644" i="35"/>
  <c r="Q1644" i="35"/>
  <c r="P1644" i="35"/>
  <c r="O1644" i="35"/>
  <c r="N1644" i="35"/>
  <c r="M1644" i="35"/>
  <c r="L1644" i="35"/>
  <c r="K1644" i="35"/>
  <c r="J1644" i="35"/>
  <c r="I1644" i="35"/>
  <c r="H1644" i="35"/>
  <c r="G1644" i="35"/>
  <c r="F1644" i="35"/>
  <c r="E1644" i="35"/>
  <c r="D1644" i="35"/>
  <c r="G1640" i="35"/>
  <c r="D1640" i="35"/>
  <c r="S1639" i="35"/>
  <c r="D1638" i="35"/>
  <c r="D1637" i="35"/>
  <c r="D1636" i="35"/>
  <c r="S1625" i="35"/>
  <c r="O1625" i="35"/>
  <c r="J1625" i="35"/>
  <c r="G1625" i="35"/>
  <c r="D1625" i="35"/>
  <c r="S1624" i="35"/>
  <c r="O1624" i="35"/>
  <c r="J1624" i="35"/>
  <c r="G1624" i="35"/>
  <c r="D1624" i="35"/>
  <c r="S1622" i="35"/>
  <c r="O1622" i="35"/>
  <c r="J1622" i="35"/>
  <c r="G1622" i="35"/>
  <c r="D1622" i="35"/>
  <c r="S1621" i="35"/>
  <c r="O1621" i="35"/>
  <c r="J1621" i="35"/>
  <c r="G1621" i="35"/>
  <c r="D1621" i="35"/>
  <c r="S1620" i="35"/>
  <c r="O1620" i="35"/>
  <c r="J1620" i="35"/>
  <c r="G1620" i="35"/>
  <c r="D1620" i="35"/>
  <c r="W1617" i="35"/>
  <c r="U1617" i="35"/>
  <c r="T1617" i="35"/>
  <c r="S1617" i="35"/>
  <c r="R1617" i="35"/>
  <c r="P1617" i="35"/>
  <c r="O1617" i="35"/>
  <c r="N1617" i="35"/>
  <c r="M1617" i="35"/>
  <c r="L1617" i="35"/>
  <c r="K1617" i="35"/>
  <c r="J1617" i="35"/>
  <c r="I1617" i="35"/>
  <c r="H1617" i="35"/>
  <c r="G1617" i="35"/>
  <c r="F1617" i="35"/>
  <c r="E1617" i="35"/>
  <c r="D1617" i="35"/>
  <c r="W1616" i="35"/>
  <c r="U1616" i="35"/>
  <c r="T1616" i="35"/>
  <c r="S1616" i="35"/>
  <c r="R1616" i="35"/>
  <c r="P1616" i="35"/>
  <c r="O1616" i="35"/>
  <c r="N1616" i="35"/>
  <c r="M1616" i="35"/>
  <c r="L1616" i="35"/>
  <c r="K1616" i="35"/>
  <c r="J1616" i="35"/>
  <c r="I1616" i="35"/>
  <c r="H1616" i="35"/>
  <c r="G1616" i="35"/>
  <c r="F1616" i="35"/>
  <c r="E1616" i="35"/>
  <c r="D1616" i="35"/>
  <c r="W1615" i="35"/>
  <c r="V1615" i="35"/>
  <c r="U1615" i="35"/>
  <c r="T1615" i="35"/>
  <c r="S1615" i="35"/>
  <c r="R1615" i="35"/>
  <c r="Q1615" i="35"/>
  <c r="P1615" i="35"/>
  <c r="O1615" i="35"/>
  <c r="N1615" i="35"/>
  <c r="M1615" i="35"/>
  <c r="L1615" i="35"/>
  <c r="K1615" i="35"/>
  <c r="J1615" i="35"/>
  <c r="I1615" i="35"/>
  <c r="H1615" i="35"/>
  <c r="G1615" i="35"/>
  <c r="F1615" i="35"/>
  <c r="E1615" i="35"/>
  <c r="D1615" i="35"/>
  <c r="W1614" i="35"/>
  <c r="U1614" i="35"/>
  <c r="T1614" i="35"/>
  <c r="S1614" i="35"/>
  <c r="R1614" i="35"/>
  <c r="P1614" i="35"/>
  <c r="O1614" i="35"/>
  <c r="N1614" i="35"/>
  <c r="M1614" i="35"/>
  <c r="L1614" i="35"/>
  <c r="K1614" i="35"/>
  <c r="J1614" i="35"/>
  <c r="I1614" i="35"/>
  <c r="H1614" i="35"/>
  <c r="G1614" i="35"/>
  <c r="F1614" i="35"/>
  <c r="E1614" i="35"/>
  <c r="D1614" i="35"/>
  <c r="W1613" i="35"/>
  <c r="V1613" i="35"/>
  <c r="U1613" i="35"/>
  <c r="T1613" i="35"/>
  <c r="S1613" i="35"/>
  <c r="R1613" i="35"/>
  <c r="Q1613" i="35"/>
  <c r="P1613" i="35"/>
  <c r="O1613" i="35"/>
  <c r="N1613" i="35"/>
  <c r="M1613" i="35"/>
  <c r="L1613" i="35"/>
  <c r="K1613" i="35"/>
  <c r="J1613" i="35"/>
  <c r="I1613" i="35"/>
  <c r="H1613" i="35"/>
  <c r="G1613" i="35"/>
  <c r="F1613" i="35"/>
  <c r="E1613" i="35"/>
  <c r="D1613" i="35"/>
  <c r="W1612" i="35"/>
  <c r="V1612" i="35"/>
  <c r="U1612" i="35"/>
  <c r="T1612" i="35"/>
  <c r="S1612" i="35"/>
  <c r="R1612" i="35"/>
  <c r="Q1612" i="35"/>
  <c r="P1612" i="35"/>
  <c r="O1612" i="35"/>
  <c r="N1612" i="35"/>
  <c r="M1612" i="35"/>
  <c r="L1612" i="35"/>
  <c r="K1612" i="35"/>
  <c r="J1612" i="35"/>
  <c r="I1612" i="35"/>
  <c r="H1612" i="35"/>
  <c r="G1612" i="35"/>
  <c r="F1612" i="35"/>
  <c r="E1612" i="35"/>
  <c r="D1612" i="35"/>
  <c r="G1608" i="35"/>
  <c r="D1608" i="35"/>
  <c r="S1607" i="35"/>
  <c r="D1606" i="35"/>
  <c r="D1605" i="35"/>
  <c r="D1604" i="35"/>
  <c r="S1593" i="35"/>
  <c r="O1593" i="35"/>
  <c r="J1593" i="35"/>
  <c r="G1593" i="35"/>
  <c r="D1593" i="35"/>
  <c r="S1592" i="35"/>
  <c r="O1592" i="35"/>
  <c r="J1592" i="35"/>
  <c r="G1592" i="35"/>
  <c r="D1592" i="35"/>
  <c r="S1590" i="35"/>
  <c r="O1590" i="35"/>
  <c r="J1590" i="35"/>
  <c r="G1590" i="35"/>
  <c r="D1590" i="35"/>
  <c r="S1589" i="35"/>
  <c r="O1589" i="35"/>
  <c r="J1589" i="35"/>
  <c r="G1589" i="35"/>
  <c r="D1589" i="35"/>
  <c r="S1588" i="35"/>
  <c r="O1588" i="35"/>
  <c r="J1588" i="35"/>
  <c r="G1588" i="35"/>
  <c r="D1588" i="35"/>
  <c r="W1585" i="35"/>
  <c r="U1585" i="35"/>
  <c r="T1585" i="35"/>
  <c r="S1585" i="35"/>
  <c r="R1585" i="35"/>
  <c r="P1585" i="35"/>
  <c r="O1585" i="35"/>
  <c r="N1585" i="35"/>
  <c r="M1585" i="35"/>
  <c r="L1585" i="35"/>
  <c r="K1585" i="35"/>
  <c r="J1585" i="35"/>
  <c r="I1585" i="35"/>
  <c r="H1585" i="35"/>
  <c r="G1585" i="35"/>
  <c r="F1585" i="35"/>
  <c r="E1585" i="35"/>
  <c r="D1585" i="35"/>
  <c r="W1584" i="35"/>
  <c r="U1584" i="35"/>
  <c r="T1584" i="35"/>
  <c r="S1584" i="35"/>
  <c r="R1584" i="35"/>
  <c r="P1584" i="35"/>
  <c r="O1584" i="35"/>
  <c r="N1584" i="35"/>
  <c r="M1584" i="35"/>
  <c r="L1584" i="35"/>
  <c r="K1584" i="35"/>
  <c r="J1584" i="35"/>
  <c r="I1584" i="35"/>
  <c r="H1584" i="35"/>
  <c r="G1584" i="35"/>
  <c r="F1584" i="35"/>
  <c r="E1584" i="35"/>
  <c r="D1584" i="35"/>
  <c r="W1583" i="35"/>
  <c r="V1583" i="35"/>
  <c r="U1583" i="35"/>
  <c r="T1583" i="35"/>
  <c r="S1583" i="35"/>
  <c r="R1583" i="35"/>
  <c r="Q1583" i="35"/>
  <c r="P1583" i="35"/>
  <c r="O1583" i="35"/>
  <c r="N1583" i="35"/>
  <c r="M1583" i="35"/>
  <c r="L1583" i="35"/>
  <c r="K1583" i="35"/>
  <c r="J1583" i="35"/>
  <c r="I1583" i="35"/>
  <c r="H1583" i="35"/>
  <c r="G1583" i="35"/>
  <c r="F1583" i="35"/>
  <c r="E1583" i="35"/>
  <c r="D1583" i="35"/>
  <c r="W1582" i="35"/>
  <c r="U1582" i="35"/>
  <c r="T1582" i="35"/>
  <c r="S1582" i="35"/>
  <c r="R1582" i="35"/>
  <c r="P1582" i="35"/>
  <c r="O1582" i="35"/>
  <c r="N1582" i="35"/>
  <c r="M1582" i="35"/>
  <c r="L1582" i="35"/>
  <c r="K1582" i="35"/>
  <c r="J1582" i="35"/>
  <c r="I1582" i="35"/>
  <c r="H1582" i="35"/>
  <c r="G1582" i="35"/>
  <c r="F1582" i="35"/>
  <c r="E1582" i="35"/>
  <c r="D1582" i="35"/>
  <c r="W1581" i="35"/>
  <c r="V1581" i="35"/>
  <c r="U1581" i="35"/>
  <c r="T1581" i="35"/>
  <c r="S1581" i="35"/>
  <c r="R1581" i="35"/>
  <c r="Q1581" i="35"/>
  <c r="P1581" i="35"/>
  <c r="O1581" i="35"/>
  <c r="N1581" i="35"/>
  <c r="M1581" i="35"/>
  <c r="L1581" i="35"/>
  <c r="K1581" i="35"/>
  <c r="J1581" i="35"/>
  <c r="I1581" i="35"/>
  <c r="H1581" i="35"/>
  <c r="G1581" i="35"/>
  <c r="F1581" i="35"/>
  <c r="E1581" i="35"/>
  <c r="D1581" i="35"/>
  <c r="W1580" i="35"/>
  <c r="V1580" i="35"/>
  <c r="U1580" i="35"/>
  <c r="T1580" i="35"/>
  <c r="S1580" i="35"/>
  <c r="R1580" i="35"/>
  <c r="Q1580" i="35"/>
  <c r="P1580" i="35"/>
  <c r="O1580" i="35"/>
  <c r="N1580" i="35"/>
  <c r="M1580" i="35"/>
  <c r="L1580" i="35"/>
  <c r="K1580" i="35"/>
  <c r="J1580" i="35"/>
  <c r="I1580" i="35"/>
  <c r="H1580" i="35"/>
  <c r="G1580" i="35"/>
  <c r="F1580" i="35"/>
  <c r="E1580" i="35"/>
  <c r="D1580" i="35"/>
  <c r="G1576" i="35"/>
  <c r="D1576" i="35"/>
  <c r="S1575" i="35"/>
  <c r="D1574" i="35"/>
  <c r="D1573" i="35"/>
  <c r="D1572" i="35"/>
  <c r="S1561" i="35"/>
  <c r="O1561" i="35"/>
  <c r="J1561" i="35"/>
  <c r="G1561" i="35"/>
  <c r="D1561" i="35"/>
  <c r="S1560" i="35"/>
  <c r="O1560" i="35"/>
  <c r="J1560" i="35"/>
  <c r="G1560" i="35"/>
  <c r="D1560" i="35"/>
  <c r="S1558" i="35"/>
  <c r="O1558" i="35"/>
  <c r="J1558" i="35"/>
  <c r="G1558" i="35"/>
  <c r="D1558" i="35"/>
  <c r="S1557" i="35"/>
  <c r="O1557" i="35"/>
  <c r="J1557" i="35"/>
  <c r="G1557" i="35"/>
  <c r="D1557" i="35"/>
  <c r="S1556" i="35"/>
  <c r="O1556" i="35"/>
  <c r="J1556" i="35"/>
  <c r="G1556" i="35"/>
  <c r="D1556" i="35"/>
  <c r="W1553" i="35"/>
  <c r="U1553" i="35"/>
  <c r="T1553" i="35"/>
  <c r="S1553" i="35"/>
  <c r="R1553" i="35"/>
  <c r="P1553" i="35"/>
  <c r="O1553" i="35"/>
  <c r="N1553" i="35"/>
  <c r="M1553" i="35"/>
  <c r="L1553" i="35"/>
  <c r="K1553" i="35"/>
  <c r="J1553" i="35"/>
  <c r="I1553" i="35"/>
  <c r="H1553" i="35"/>
  <c r="G1553" i="35"/>
  <c r="F1553" i="35"/>
  <c r="E1553" i="35"/>
  <c r="D1553" i="35"/>
  <c r="W1552" i="35"/>
  <c r="U1552" i="35"/>
  <c r="T1552" i="35"/>
  <c r="S1552" i="35"/>
  <c r="R1552" i="35"/>
  <c r="P1552" i="35"/>
  <c r="O1552" i="35"/>
  <c r="N1552" i="35"/>
  <c r="M1552" i="35"/>
  <c r="L1552" i="35"/>
  <c r="K1552" i="35"/>
  <c r="J1552" i="35"/>
  <c r="I1552" i="35"/>
  <c r="H1552" i="35"/>
  <c r="G1552" i="35"/>
  <c r="F1552" i="35"/>
  <c r="E1552" i="35"/>
  <c r="D1552" i="35"/>
  <c r="W1551" i="35"/>
  <c r="V1551" i="35"/>
  <c r="U1551" i="35"/>
  <c r="T1551" i="35"/>
  <c r="S1551" i="35"/>
  <c r="R1551" i="35"/>
  <c r="Q1551" i="35"/>
  <c r="P1551" i="35"/>
  <c r="O1551" i="35"/>
  <c r="N1551" i="35"/>
  <c r="M1551" i="35"/>
  <c r="L1551" i="35"/>
  <c r="K1551" i="35"/>
  <c r="J1551" i="35"/>
  <c r="I1551" i="35"/>
  <c r="H1551" i="35"/>
  <c r="G1551" i="35"/>
  <c r="F1551" i="35"/>
  <c r="E1551" i="35"/>
  <c r="D1551" i="35"/>
  <c r="W1550" i="35"/>
  <c r="U1550" i="35"/>
  <c r="T1550" i="35"/>
  <c r="S1550" i="35"/>
  <c r="R1550" i="35"/>
  <c r="P1550" i="35"/>
  <c r="O1550" i="35"/>
  <c r="N1550" i="35"/>
  <c r="M1550" i="35"/>
  <c r="L1550" i="35"/>
  <c r="K1550" i="35"/>
  <c r="J1550" i="35"/>
  <c r="I1550" i="35"/>
  <c r="H1550" i="35"/>
  <c r="G1550" i="35"/>
  <c r="F1550" i="35"/>
  <c r="E1550" i="35"/>
  <c r="D1550" i="35"/>
  <c r="W1549" i="35"/>
  <c r="V1549" i="35"/>
  <c r="U1549" i="35"/>
  <c r="T1549" i="35"/>
  <c r="S1549" i="35"/>
  <c r="R1549" i="35"/>
  <c r="Q1549" i="35"/>
  <c r="P1549" i="35"/>
  <c r="O1549" i="35"/>
  <c r="N1549" i="35"/>
  <c r="M1549" i="35"/>
  <c r="L1549" i="35"/>
  <c r="K1549" i="35"/>
  <c r="J1549" i="35"/>
  <c r="I1549" i="35"/>
  <c r="H1549" i="35"/>
  <c r="G1549" i="35"/>
  <c r="F1549" i="35"/>
  <c r="E1549" i="35"/>
  <c r="D1549" i="35"/>
  <c r="W1548" i="35"/>
  <c r="V1548" i="35"/>
  <c r="U1548" i="35"/>
  <c r="T1548" i="35"/>
  <c r="S1548" i="35"/>
  <c r="R1548" i="35"/>
  <c r="Q1548" i="35"/>
  <c r="P1548" i="35"/>
  <c r="O1548" i="35"/>
  <c r="N1548" i="35"/>
  <c r="M1548" i="35"/>
  <c r="L1548" i="35"/>
  <c r="K1548" i="35"/>
  <c r="J1548" i="35"/>
  <c r="I1548" i="35"/>
  <c r="H1548" i="35"/>
  <c r="G1548" i="35"/>
  <c r="F1548" i="35"/>
  <c r="E1548" i="35"/>
  <c r="D1548" i="35"/>
  <c r="G1544" i="35"/>
  <c r="D1544" i="35"/>
  <c r="S1543" i="35"/>
  <c r="D1542" i="35"/>
  <c r="D1541" i="35"/>
  <c r="D1540" i="35"/>
  <c r="S1529" i="35"/>
  <c r="O1529" i="35"/>
  <c r="J1529" i="35"/>
  <c r="G1529" i="35"/>
  <c r="D1529" i="35"/>
  <c r="S1528" i="35"/>
  <c r="O1528" i="35"/>
  <c r="J1528" i="35"/>
  <c r="G1528" i="35"/>
  <c r="D1528" i="35"/>
  <c r="S1526" i="35"/>
  <c r="O1526" i="35"/>
  <c r="J1526" i="35"/>
  <c r="G1526" i="35"/>
  <c r="D1526" i="35"/>
  <c r="S1525" i="35"/>
  <c r="O1525" i="35"/>
  <c r="J1525" i="35"/>
  <c r="G1525" i="35"/>
  <c r="D1525" i="35"/>
  <c r="S1524" i="35"/>
  <c r="O1524" i="35"/>
  <c r="J1524" i="35"/>
  <c r="G1524" i="35"/>
  <c r="D1524" i="35"/>
  <c r="W1521" i="35"/>
  <c r="U1521" i="35"/>
  <c r="T1521" i="35"/>
  <c r="S1521" i="35"/>
  <c r="R1521" i="35"/>
  <c r="P1521" i="35"/>
  <c r="O1521" i="35"/>
  <c r="N1521" i="35"/>
  <c r="M1521" i="35"/>
  <c r="L1521" i="35"/>
  <c r="K1521" i="35"/>
  <c r="J1521" i="35"/>
  <c r="I1521" i="35"/>
  <c r="H1521" i="35"/>
  <c r="G1521" i="35"/>
  <c r="F1521" i="35"/>
  <c r="E1521" i="35"/>
  <c r="D1521" i="35"/>
  <c r="W1520" i="35"/>
  <c r="U1520" i="35"/>
  <c r="T1520" i="35"/>
  <c r="S1520" i="35"/>
  <c r="R1520" i="35"/>
  <c r="P1520" i="35"/>
  <c r="O1520" i="35"/>
  <c r="N1520" i="35"/>
  <c r="M1520" i="35"/>
  <c r="L1520" i="35"/>
  <c r="K1520" i="35"/>
  <c r="J1520" i="35"/>
  <c r="I1520" i="35"/>
  <c r="H1520" i="35"/>
  <c r="G1520" i="35"/>
  <c r="F1520" i="35"/>
  <c r="E1520" i="35"/>
  <c r="D1520" i="35"/>
  <c r="W1519" i="35"/>
  <c r="V1519" i="35"/>
  <c r="U1519" i="35"/>
  <c r="T1519" i="35"/>
  <c r="S1519" i="35"/>
  <c r="R1519" i="35"/>
  <c r="Q1519" i="35"/>
  <c r="P1519" i="35"/>
  <c r="O1519" i="35"/>
  <c r="N1519" i="35"/>
  <c r="M1519" i="35"/>
  <c r="L1519" i="35"/>
  <c r="K1519" i="35"/>
  <c r="J1519" i="35"/>
  <c r="I1519" i="35"/>
  <c r="H1519" i="35"/>
  <c r="G1519" i="35"/>
  <c r="F1519" i="35"/>
  <c r="E1519" i="35"/>
  <c r="D1519" i="35"/>
  <c r="W1518" i="35"/>
  <c r="U1518" i="35"/>
  <c r="T1518" i="35"/>
  <c r="S1518" i="35"/>
  <c r="R1518" i="35"/>
  <c r="P1518" i="35"/>
  <c r="O1518" i="35"/>
  <c r="N1518" i="35"/>
  <c r="M1518" i="35"/>
  <c r="L1518" i="35"/>
  <c r="K1518" i="35"/>
  <c r="J1518" i="35"/>
  <c r="I1518" i="35"/>
  <c r="H1518" i="35"/>
  <c r="G1518" i="35"/>
  <c r="F1518" i="35"/>
  <c r="E1518" i="35"/>
  <c r="D1518" i="35"/>
  <c r="W1517" i="35"/>
  <c r="V1517" i="35"/>
  <c r="U1517" i="35"/>
  <c r="T1517" i="35"/>
  <c r="S1517" i="35"/>
  <c r="R1517" i="35"/>
  <c r="Q1517" i="35"/>
  <c r="P1517" i="35"/>
  <c r="O1517" i="35"/>
  <c r="N1517" i="35"/>
  <c r="M1517" i="35"/>
  <c r="L1517" i="35"/>
  <c r="K1517" i="35"/>
  <c r="J1517" i="35"/>
  <c r="I1517" i="35"/>
  <c r="H1517" i="35"/>
  <c r="G1517" i="35"/>
  <c r="F1517" i="35"/>
  <c r="E1517" i="35"/>
  <c r="D1517" i="35"/>
  <c r="W1516" i="35"/>
  <c r="V1516" i="35"/>
  <c r="U1516" i="35"/>
  <c r="T1516" i="35"/>
  <c r="S1516" i="35"/>
  <c r="R1516" i="35"/>
  <c r="Q1516" i="35"/>
  <c r="P1516" i="35"/>
  <c r="O1516" i="35"/>
  <c r="N1516" i="35"/>
  <c r="M1516" i="35"/>
  <c r="L1516" i="35"/>
  <c r="K1516" i="35"/>
  <c r="J1516" i="35"/>
  <c r="I1516" i="35"/>
  <c r="H1516" i="35"/>
  <c r="G1516" i="35"/>
  <c r="F1516" i="35"/>
  <c r="E1516" i="35"/>
  <c r="D1516" i="35"/>
  <c r="G1512" i="35"/>
  <c r="D1512" i="35"/>
  <c r="S1511" i="35"/>
  <c r="D1510" i="35"/>
  <c r="D1509" i="35"/>
  <c r="D1508" i="35"/>
  <c r="S1497" i="35"/>
  <c r="O1497" i="35"/>
  <c r="J1497" i="35"/>
  <c r="G1497" i="35"/>
  <c r="D1497" i="35"/>
  <c r="S1496" i="35"/>
  <c r="O1496" i="35"/>
  <c r="J1496" i="35"/>
  <c r="G1496" i="35"/>
  <c r="D1496" i="35"/>
  <c r="S1494" i="35"/>
  <c r="O1494" i="35"/>
  <c r="J1494" i="35"/>
  <c r="G1494" i="35"/>
  <c r="D1494" i="35"/>
  <c r="S1493" i="35"/>
  <c r="O1493" i="35"/>
  <c r="J1493" i="35"/>
  <c r="G1493" i="35"/>
  <c r="D1493" i="35"/>
  <c r="S1492" i="35"/>
  <c r="O1492" i="35"/>
  <c r="J1492" i="35"/>
  <c r="G1492" i="35"/>
  <c r="D1492" i="35"/>
  <c r="W1489" i="35"/>
  <c r="U1489" i="35"/>
  <c r="T1489" i="35"/>
  <c r="S1489" i="35"/>
  <c r="R1489" i="35"/>
  <c r="P1489" i="35"/>
  <c r="O1489" i="35"/>
  <c r="N1489" i="35"/>
  <c r="M1489" i="35"/>
  <c r="L1489" i="35"/>
  <c r="K1489" i="35"/>
  <c r="J1489" i="35"/>
  <c r="I1489" i="35"/>
  <c r="H1489" i="35"/>
  <c r="G1489" i="35"/>
  <c r="F1489" i="35"/>
  <c r="E1489" i="35"/>
  <c r="D1489" i="35"/>
  <c r="W1488" i="35"/>
  <c r="U1488" i="35"/>
  <c r="T1488" i="35"/>
  <c r="S1488" i="35"/>
  <c r="R1488" i="35"/>
  <c r="P1488" i="35"/>
  <c r="O1488" i="35"/>
  <c r="N1488" i="35"/>
  <c r="M1488" i="35"/>
  <c r="L1488" i="35"/>
  <c r="K1488" i="35"/>
  <c r="J1488" i="35"/>
  <c r="I1488" i="35"/>
  <c r="H1488" i="35"/>
  <c r="G1488" i="35"/>
  <c r="F1488" i="35"/>
  <c r="E1488" i="35"/>
  <c r="D1488" i="35"/>
  <c r="W1487" i="35"/>
  <c r="V1487" i="35"/>
  <c r="U1487" i="35"/>
  <c r="T1487" i="35"/>
  <c r="S1487" i="35"/>
  <c r="R1487" i="35"/>
  <c r="Q1487" i="35"/>
  <c r="P1487" i="35"/>
  <c r="O1487" i="35"/>
  <c r="N1487" i="35"/>
  <c r="M1487" i="35"/>
  <c r="L1487" i="35"/>
  <c r="K1487" i="35"/>
  <c r="J1487" i="35"/>
  <c r="I1487" i="35"/>
  <c r="H1487" i="35"/>
  <c r="G1487" i="35"/>
  <c r="F1487" i="35"/>
  <c r="E1487" i="35"/>
  <c r="D1487" i="35"/>
  <c r="W1486" i="35"/>
  <c r="U1486" i="35"/>
  <c r="T1486" i="35"/>
  <c r="S1486" i="35"/>
  <c r="R1486" i="35"/>
  <c r="P1486" i="35"/>
  <c r="O1486" i="35"/>
  <c r="N1486" i="35"/>
  <c r="M1486" i="35"/>
  <c r="L1486" i="35"/>
  <c r="K1486" i="35"/>
  <c r="J1486" i="35"/>
  <c r="I1486" i="35"/>
  <c r="H1486" i="35"/>
  <c r="G1486" i="35"/>
  <c r="F1486" i="35"/>
  <c r="E1486" i="35"/>
  <c r="D1486" i="35"/>
  <c r="W1485" i="35"/>
  <c r="V1485" i="35"/>
  <c r="U1485" i="35"/>
  <c r="T1485" i="35"/>
  <c r="S1485" i="35"/>
  <c r="R1485" i="35"/>
  <c r="Q1485" i="35"/>
  <c r="P1485" i="35"/>
  <c r="O1485" i="35"/>
  <c r="N1485" i="35"/>
  <c r="M1485" i="35"/>
  <c r="L1485" i="35"/>
  <c r="K1485" i="35"/>
  <c r="J1485" i="35"/>
  <c r="I1485" i="35"/>
  <c r="H1485" i="35"/>
  <c r="G1485" i="35"/>
  <c r="F1485" i="35"/>
  <c r="E1485" i="35"/>
  <c r="D1485" i="35"/>
  <c r="W1484" i="35"/>
  <c r="V1484" i="35"/>
  <c r="U1484" i="35"/>
  <c r="T1484" i="35"/>
  <c r="S1484" i="35"/>
  <c r="R1484" i="35"/>
  <c r="Q1484" i="35"/>
  <c r="P1484" i="35"/>
  <c r="O1484" i="35"/>
  <c r="N1484" i="35"/>
  <c r="M1484" i="35"/>
  <c r="L1484" i="35"/>
  <c r="K1484" i="35"/>
  <c r="J1484" i="35"/>
  <c r="I1484" i="35"/>
  <c r="H1484" i="35"/>
  <c r="G1484" i="35"/>
  <c r="F1484" i="35"/>
  <c r="E1484" i="35"/>
  <c r="D1484" i="35"/>
  <c r="G1480" i="35"/>
  <c r="D1480" i="35"/>
  <c r="S1479" i="35"/>
  <c r="D1478" i="35"/>
  <c r="D1477" i="35"/>
  <c r="D1476" i="35"/>
  <c r="S1465" i="35"/>
  <c r="O1465" i="35"/>
  <c r="J1465" i="35"/>
  <c r="G1465" i="35"/>
  <c r="D1465" i="35"/>
  <c r="S1464" i="35"/>
  <c r="O1464" i="35"/>
  <c r="J1464" i="35"/>
  <c r="G1464" i="35"/>
  <c r="D1464" i="35"/>
  <c r="S1462" i="35"/>
  <c r="O1462" i="35"/>
  <c r="J1462" i="35"/>
  <c r="G1462" i="35"/>
  <c r="D1462" i="35"/>
  <c r="S1461" i="35"/>
  <c r="O1461" i="35"/>
  <c r="J1461" i="35"/>
  <c r="G1461" i="35"/>
  <c r="D1461" i="35"/>
  <c r="S1460" i="35"/>
  <c r="O1460" i="35"/>
  <c r="J1460" i="35"/>
  <c r="G1460" i="35"/>
  <c r="D1460" i="35"/>
  <c r="W1457" i="35"/>
  <c r="U1457" i="35"/>
  <c r="T1457" i="35"/>
  <c r="S1457" i="35"/>
  <c r="R1457" i="35"/>
  <c r="P1457" i="35"/>
  <c r="O1457" i="35"/>
  <c r="N1457" i="35"/>
  <c r="M1457" i="35"/>
  <c r="L1457" i="35"/>
  <c r="K1457" i="35"/>
  <c r="J1457" i="35"/>
  <c r="I1457" i="35"/>
  <c r="H1457" i="35"/>
  <c r="G1457" i="35"/>
  <c r="F1457" i="35"/>
  <c r="E1457" i="35"/>
  <c r="D1457" i="35"/>
  <c r="W1456" i="35"/>
  <c r="U1456" i="35"/>
  <c r="T1456" i="35"/>
  <c r="S1456" i="35"/>
  <c r="R1456" i="35"/>
  <c r="P1456" i="35"/>
  <c r="O1456" i="35"/>
  <c r="N1456" i="35"/>
  <c r="M1456" i="35"/>
  <c r="L1456" i="35"/>
  <c r="K1456" i="35"/>
  <c r="J1456" i="35"/>
  <c r="I1456" i="35"/>
  <c r="H1456" i="35"/>
  <c r="G1456" i="35"/>
  <c r="F1456" i="35"/>
  <c r="E1456" i="35"/>
  <c r="D1456" i="35"/>
  <c r="W1455" i="35"/>
  <c r="V1455" i="35"/>
  <c r="U1455" i="35"/>
  <c r="T1455" i="35"/>
  <c r="S1455" i="35"/>
  <c r="R1455" i="35"/>
  <c r="Q1455" i="35"/>
  <c r="P1455" i="35"/>
  <c r="O1455" i="35"/>
  <c r="N1455" i="35"/>
  <c r="M1455" i="35"/>
  <c r="L1455" i="35"/>
  <c r="K1455" i="35"/>
  <c r="J1455" i="35"/>
  <c r="I1455" i="35"/>
  <c r="H1455" i="35"/>
  <c r="G1455" i="35"/>
  <c r="F1455" i="35"/>
  <c r="E1455" i="35"/>
  <c r="D1455" i="35"/>
  <c r="W1454" i="35"/>
  <c r="U1454" i="35"/>
  <c r="T1454" i="35"/>
  <c r="S1454" i="35"/>
  <c r="R1454" i="35"/>
  <c r="P1454" i="35"/>
  <c r="O1454" i="35"/>
  <c r="N1454" i="35"/>
  <c r="M1454" i="35"/>
  <c r="L1454" i="35"/>
  <c r="K1454" i="35"/>
  <c r="J1454" i="35"/>
  <c r="I1454" i="35"/>
  <c r="H1454" i="35"/>
  <c r="G1454" i="35"/>
  <c r="F1454" i="35"/>
  <c r="E1454" i="35"/>
  <c r="D1454" i="35"/>
  <c r="W1453" i="35"/>
  <c r="V1453" i="35"/>
  <c r="U1453" i="35"/>
  <c r="T1453" i="35"/>
  <c r="S1453" i="35"/>
  <c r="R1453" i="35"/>
  <c r="Q1453" i="35"/>
  <c r="P1453" i="35"/>
  <c r="O1453" i="35"/>
  <c r="N1453" i="35"/>
  <c r="M1453" i="35"/>
  <c r="L1453" i="35"/>
  <c r="K1453" i="35"/>
  <c r="J1453" i="35"/>
  <c r="I1453" i="35"/>
  <c r="H1453" i="35"/>
  <c r="G1453" i="35"/>
  <c r="F1453" i="35"/>
  <c r="E1453" i="35"/>
  <c r="D1453" i="35"/>
  <c r="W1452" i="35"/>
  <c r="V1452" i="35"/>
  <c r="U1452" i="35"/>
  <c r="T1452" i="35"/>
  <c r="S1452" i="35"/>
  <c r="R1452" i="35"/>
  <c r="Q1452" i="35"/>
  <c r="P1452" i="35"/>
  <c r="O1452" i="35"/>
  <c r="N1452" i="35"/>
  <c r="M1452" i="35"/>
  <c r="L1452" i="35"/>
  <c r="K1452" i="35"/>
  <c r="J1452" i="35"/>
  <c r="I1452" i="35"/>
  <c r="H1452" i="35"/>
  <c r="G1452" i="35"/>
  <c r="F1452" i="35"/>
  <c r="E1452" i="35"/>
  <c r="D1452" i="35"/>
  <c r="G1448" i="35"/>
  <c r="D1448" i="35"/>
  <c r="S1447" i="35"/>
  <c r="D1446" i="35"/>
  <c r="D1445" i="35"/>
  <c r="D1444" i="35"/>
  <c r="S1433" i="35"/>
  <c r="O1433" i="35"/>
  <c r="J1433" i="35"/>
  <c r="G1433" i="35"/>
  <c r="D1433" i="35"/>
  <c r="S1432" i="35"/>
  <c r="O1432" i="35"/>
  <c r="J1432" i="35"/>
  <c r="G1432" i="35"/>
  <c r="D1432" i="35"/>
  <c r="S1430" i="35"/>
  <c r="O1430" i="35"/>
  <c r="J1430" i="35"/>
  <c r="G1430" i="35"/>
  <c r="D1430" i="35"/>
  <c r="S1429" i="35"/>
  <c r="O1429" i="35"/>
  <c r="J1429" i="35"/>
  <c r="G1429" i="35"/>
  <c r="D1429" i="35"/>
  <c r="S1428" i="35"/>
  <c r="O1428" i="35"/>
  <c r="J1428" i="35"/>
  <c r="G1428" i="35"/>
  <c r="D1428" i="35"/>
  <c r="W1425" i="35"/>
  <c r="U1425" i="35"/>
  <c r="T1425" i="35"/>
  <c r="S1425" i="35"/>
  <c r="R1425" i="35"/>
  <c r="P1425" i="35"/>
  <c r="O1425" i="35"/>
  <c r="N1425" i="35"/>
  <c r="M1425" i="35"/>
  <c r="L1425" i="35"/>
  <c r="K1425" i="35"/>
  <c r="J1425" i="35"/>
  <c r="I1425" i="35"/>
  <c r="H1425" i="35"/>
  <c r="G1425" i="35"/>
  <c r="F1425" i="35"/>
  <c r="E1425" i="35"/>
  <c r="D1425" i="35"/>
  <c r="W1424" i="35"/>
  <c r="U1424" i="35"/>
  <c r="T1424" i="35"/>
  <c r="S1424" i="35"/>
  <c r="R1424" i="35"/>
  <c r="P1424" i="35"/>
  <c r="O1424" i="35"/>
  <c r="N1424" i="35"/>
  <c r="M1424" i="35"/>
  <c r="L1424" i="35"/>
  <c r="K1424" i="35"/>
  <c r="J1424" i="35"/>
  <c r="I1424" i="35"/>
  <c r="H1424" i="35"/>
  <c r="G1424" i="35"/>
  <c r="F1424" i="35"/>
  <c r="E1424" i="35"/>
  <c r="D1424" i="35"/>
  <c r="W1423" i="35"/>
  <c r="V1423" i="35"/>
  <c r="U1423" i="35"/>
  <c r="T1423" i="35"/>
  <c r="S1423" i="35"/>
  <c r="R1423" i="35"/>
  <c r="Q1423" i="35"/>
  <c r="P1423" i="35"/>
  <c r="O1423" i="35"/>
  <c r="N1423" i="35"/>
  <c r="M1423" i="35"/>
  <c r="L1423" i="35"/>
  <c r="K1423" i="35"/>
  <c r="J1423" i="35"/>
  <c r="I1423" i="35"/>
  <c r="H1423" i="35"/>
  <c r="G1423" i="35"/>
  <c r="F1423" i="35"/>
  <c r="E1423" i="35"/>
  <c r="D1423" i="35"/>
  <c r="W1422" i="35"/>
  <c r="U1422" i="35"/>
  <c r="T1422" i="35"/>
  <c r="S1422" i="35"/>
  <c r="R1422" i="35"/>
  <c r="P1422" i="35"/>
  <c r="O1422" i="35"/>
  <c r="N1422" i="35"/>
  <c r="M1422" i="35"/>
  <c r="L1422" i="35"/>
  <c r="K1422" i="35"/>
  <c r="J1422" i="35"/>
  <c r="I1422" i="35"/>
  <c r="H1422" i="35"/>
  <c r="G1422" i="35"/>
  <c r="F1422" i="35"/>
  <c r="E1422" i="35"/>
  <c r="D1422" i="35"/>
  <c r="W1421" i="35"/>
  <c r="V1421" i="35"/>
  <c r="U1421" i="35"/>
  <c r="T1421" i="35"/>
  <c r="S1421" i="35"/>
  <c r="R1421" i="35"/>
  <c r="Q1421" i="35"/>
  <c r="P1421" i="35"/>
  <c r="O1421" i="35"/>
  <c r="N1421" i="35"/>
  <c r="M1421" i="35"/>
  <c r="L1421" i="35"/>
  <c r="K1421" i="35"/>
  <c r="J1421" i="35"/>
  <c r="I1421" i="35"/>
  <c r="H1421" i="35"/>
  <c r="G1421" i="35"/>
  <c r="F1421" i="35"/>
  <c r="E1421" i="35"/>
  <c r="D1421" i="35"/>
  <c r="W1420" i="35"/>
  <c r="V1420" i="35"/>
  <c r="U1420" i="35"/>
  <c r="T1420" i="35"/>
  <c r="S1420" i="35"/>
  <c r="R1420" i="35"/>
  <c r="Q1420" i="35"/>
  <c r="P1420" i="35"/>
  <c r="O1420" i="35"/>
  <c r="N1420" i="35"/>
  <c r="M1420" i="35"/>
  <c r="L1420" i="35"/>
  <c r="K1420" i="35"/>
  <c r="J1420" i="35"/>
  <c r="I1420" i="35"/>
  <c r="H1420" i="35"/>
  <c r="G1420" i="35"/>
  <c r="F1420" i="35"/>
  <c r="E1420" i="35"/>
  <c r="D1420" i="35"/>
  <c r="G1416" i="35"/>
  <c r="D1416" i="35"/>
  <c r="S1415" i="35"/>
  <c r="D1414" i="35"/>
  <c r="D1413" i="35"/>
  <c r="D1412" i="35"/>
  <c r="S1401" i="35"/>
  <c r="O1401" i="35"/>
  <c r="J1401" i="35"/>
  <c r="G1401" i="35"/>
  <c r="D1401" i="35"/>
  <c r="S1400" i="35"/>
  <c r="O1400" i="35"/>
  <c r="J1400" i="35"/>
  <c r="G1400" i="35"/>
  <c r="D1400" i="35"/>
  <c r="S1398" i="35"/>
  <c r="O1398" i="35"/>
  <c r="J1398" i="35"/>
  <c r="G1398" i="35"/>
  <c r="D1398" i="35"/>
  <c r="S1397" i="35"/>
  <c r="O1397" i="35"/>
  <c r="J1397" i="35"/>
  <c r="G1397" i="35"/>
  <c r="D1397" i="35"/>
  <c r="S1396" i="35"/>
  <c r="O1396" i="35"/>
  <c r="J1396" i="35"/>
  <c r="G1396" i="35"/>
  <c r="D1396" i="35"/>
  <c r="W1393" i="35"/>
  <c r="U1393" i="35"/>
  <c r="T1393" i="35"/>
  <c r="S1393" i="35"/>
  <c r="R1393" i="35"/>
  <c r="P1393" i="35"/>
  <c r="O1393" i="35"/>
  <c r="N1393" i="35"/>
  <c r="M1393" i="35"/>
  <c r="L1393" i="35"/>
  <c r="K1393" i="35"/>
  <c r="J1393" i="35"/>
  <c r="I1393" i="35"/>
  <c r="H1393" i="35"/>
  <c r="G1393" i="35"/>
  <c r="F1393" i="35"/>
  <c r="E1393" i="35"/>
  <c r="D1393" i="35"/>
  <c r="W1392" i="35"/>
  <c r="U1392" i="35"/>
  <c r="T1392" i="35"/>
  <c r="S1392" i="35"/>
  <c r="R1392" i="35"/>
  <c r="P1392" i="35"/>
  <c r="O1392" i="35"/>
  <c r="N1392" i="35"/>
  <c r="M1392" i="35"/>
  <c r="L1392" i="35"/>
  <c r="K1392" i="35"/>
  <c r="J1392" i="35"/>
  <c r="I1392" i="35"/>
  <c r="H1392" i="35"/>
  <c r="G1392" i="35"/>
  <c r="F1392" i="35"/>
  <c r="E1392" i="35"/>
  <c r="D1392" i="35"/>
  <c r="W1391" i="35"/>
  <c r="V1391" i="35"/>
  <c r="U1391" i="35"/>
  <c r="T1391" i="35"/>
  <c r="S1391" i="35"/>
  <c r="R1391" i="35"/>
  <c r="Q1391" i="35"/>
  <c r="P1391" i="35"/>
  <c r="O1391" i="35"/>
  <c r="N1391" i="35"/>
  <c r="M1391" i="35"/>
  <c r="L1391" i="35"/>
  <c r="K1391" i="35"/>
  <c r="J1391" i="35"/>
  <c r="I1391" i="35"/>
  <c r="H1391" i="35"/>
  <c r="G1391" i="35"/>
  <c r="F1391" i="35"/>
  <c r="E1391" i="35"/>
  <c r="D1391" i="35"/>
  <c r="W1390" i="35"/>
  <c r="U1390" i="35"/>
  <c r="T1390" i="35"/>
  <c r="S1390" i="35"/>
  <c r="R1390" i="35"/>
  <c r="P1390" i="35"/>
  <c r="O1390" i="35"/>
  <c r="N1390" i="35"/>
  <c r="M1390" i="35"/>
  <c r="L1390" i="35"/>
  <c r="K1390" i="35"/>
  <c r="J1390" i="35"/>
  <c r="I1390" i="35"/>
  <c r="H1390" i="35"/>
  <c r="G1390" i="35"/>
  <c r="F1390" i="35"/>
  <c r="E1390" i="35"/>
  <c r="D1390" i="35"/>
  <c r="W1389" i="35"/>
  <c r="V1389" i="35"/>
  <c r="U1389" i="35"/>
  <c r="T1389" i="35"/>
  <c r="S1389" i="35"/>
  <c r="R1389" i="35"/>
  <c r="Q1389" i="35"/>
  <c r="P1389" i="35"/>
  <c r="O1389" i="35"/>
  <c r="N1389" i="35"/>
  <c r="M1389" i="35"/>
  <c r="L1389" i="35"/>
  <c r="K1389" i="35"/>
  <c r="J1389" i="35"/>
  <c r="I1389" i="35"/>
  <c r="H1389" i="35"/>
  <c r="G1389" i="35"/>
  <c r="F1389" i="35"/>
  <c r="E1389" i="35"/>
  <c r="D1389" i="35"/>
  <c r="W1388" i="35"/>
  <c r="V1388" i="35"/>
  <c r="U1388" i="35"/>
  <c r="T1388" i="35"/>
  <c r="S1388" i="35"/>
  <c r="R1388" i="35"/>
  <c r="Q1388" i="35"/>
  <c r="P1388" i="35"/>
  <c r="O1388" i="35"/>
  <c r="N1388" i="35"/>
  <c r="M1388" i="35"/>
  <c r="L1388" i="35"/>
  <c r="K1388" i="35"/>
  <c r="J1388" i="35"/>
  <c r="I1388" i="35"/>
  <c r="H1388" i="35"/>
  <c r="G1388" i="35"/>
  <c r="F1388" i="35"/>
  <c r="E1388" i="35"/>
  <c r="D1388" i="35"/>
  <c r="G1384" i="35"/>
  <c r="D1384" i="35"/>
  <c r="S1383" i="35"/>
  <c r="D1382" i="35"/>
  <c r="D1381" i="35"/>
  <c r="D1380" i="35"/>
  <c r="S1369" i="35"/>
  <c r="O1369" i="35"/>
  <c r="J1369" i="35"/>
  <c r="G1369" i="35"/>
  <c r="D1369" i="35"/>
  <c r="S1368" i="35"/>
  <c r="O1368" i="35"/>
  <c r="J1368" i="35"/>
  <c r="G1368" i="35"/>
  <c r="D1368" i="35"/>
  <c r="S1366" i="35"/>
  <c r="O1366" i="35"/>
  <c r="J1366" i="35"/>
  <c r="G1366" i="35"/>
  <c r="D1366" i="35"/>
  <c r="S1365" i="35"/>
  <c r="O1365" i="35"/>
  <c r="J1365" i="35"/>
  <c r="G1365" i="35"/>
  <c r="D1365" i="35"/>
  <c r="S1364" i="35"/>
  <c r="O1364" i="35"/>
  <c r="J1364" i="35"/>
  <c r="G1364" i="35"/>
  <c r="D1364" i="35"/>
  <c r="W1361" i="35"/>
  <c r="U1361" i="35"/>
  <c r="T1361" i="35"/>
  <c r="S1361" i="35"/>
  <c r="R1361" i="35"/>
  <c r="P1361" i="35"/>
  <c r="O1361" i="35"/>
  <c r="N1361" i="35"/>
  <c r="M1361" i="35"/>
  <c r="L1361" i="35"/>
  <c r="K1361" i="35"/>
  <c r="J1361" i="35"/>
  <c r="I1361" i="35"/>
  <c r="H1361" i="35"/>
  <c r="G1361" i="35"/>
  <c r="F1361" i="35"/>
  <c r="E1361" i="35"/>
  <c r="D1361" i="35"/>
  <c r="W1360" i="35"/>
  <c r="U1360" i="35"/>
  <c r="T1360" i="35"/>
  <c r="S1360" i="35"/>
  <c r="R1360" i="35"/>
  <c r="P1360" i="35"/>
  <c r="O1360" i="35"/>
  <c r="N1360" i="35"/>
  <c r="M1360" i="35"/>
  <c r="L1360" i="35"/>
  <c r="K1360" i="35"/>
  <c r="J1360" i="35"/>
  <c r="I1360" i="35"/>
  <c r="H1360" i="35"/>
  <c r="G1360" i="35"/>
  <c r="F1360" i="35"/>
  <c r="E1360" i="35"/>
  <c r="D1360" i="35"/>
  <c r="W1359" i="35"/>
  <c r="V1359" i="35"/>
  <c r="U1359" i="35"/>
  <c r="T1359" i="35"/>
  <c r="S1359" i="35"/>
  <c r="R1359" i="35"/>
  <c r="Q1359" i="35"/>
  <c r="P1359" i="35"/>
  <c r="O1359" i="35"/>
  <c r="N1359" i="35"/>
  <c r="M1359" i="35"/>
  <c r="L1359" i="35"/>
  <c r="K1359" i="35"/>
  <c r="J1359" i="35"/>
  <c r="I1359" i="35"/>
  <c r="H1359" i="35"/>
  <c r="G1359" i="35"/>
  <c r="F1359" i="35"/>
  <c r="E1359" i="35"/>
  <c r="D1359" i="35"/>
  <c r="W1358" i="35"/>
  <c r="U1358" i="35"/>
  <c r="T1358" i="35"/>
  <c r="S1358" i="35"/>
  <c r="R1358" i="35"/>
  <c r="P1358" i="35"/>
  <c r="O1358" i="35"/>
  <c r="N1358" i="35"/>
  <c r="M1358" i="35"/>
  <c r="L1358" i="35"/>
  <c r="K1358" i="35"/>
  <c r="J1358" i="35"/>
  <c r="I1358" i="35"/>
  <c r="H1358" i="35"/>
  <c r="G1358" i="35"/>
  <c r="F1358" i="35"/>
  <c r="E1358" i="35"/>
  <c r="D1358" i="35"/>
  <c r="W1357" i="35"/>
  <c r="V1357" i="35"/>
  <c r="U1357" i="35"/>
  <c r="T1357" i="35"/>
  <c r="S1357" i="35"/>
  <c r="R1357" i="35"/>
  <c r="Q1357" i="35"/>
  <c r="P1357" i="35"/>
  <c r="O1357" i="35"/>
  <c r="N1357" i="35"/>
  <c r="M1357" i="35"/>
  <c r="L1357" i="35"/>
  <c r="K1357" i="35"/>
  <c r="J1357" i="35"/>
  <c r="I1357" i="35"/>
  <c r="H1357" i="35"/>
  <c r="G1357" i="35"/>
  <c r="F1357" i="35"/>
  <c r="E1357" i="35"/>
  <c r="D1357" i="35"/>
  <c r="W1356" i="35"/>
  <c r="V1356" i="35"/>
  <c r="U1356" i="35"/>
  <c r="T1356" i="35"/>
  <c r="S1356" i="35"/>
  <c r="R1356" i="35"/>
  <c r="Q1356" i="35"/>
  <c r="P1356" i="35"/>
  <c r="O1356" i="35"/>
  <c r="N1356" i="35"/>
  <c r="M1356" i="35"/>
  <c r="L1356" i="35"/>
  <c r="K1356" i="35"/>
  <c r="J1356" i="35"/>
  <c r="I1356" i="35"/>
  <c r="H1356" i="35"/>
  <c r="G1356" i="35"/>
  <c r="F1356" i="35"/>
  <c r="E1356" i="35"/>
  <c r="D1356" i="35"/>
  <c r="G1352" i="35"/>
  <c r="D1352" i="35"/>
  <c r="S1351" i="35"/>
  <c r="D1350" i="35"/>
  <c r="D1349" i="35"/>
  <c r="D1348" i="35"/>
  <c r="S1337" i="35"/>
  <c r="O1337" i="35"/>
  <c r="J1337" i="35"/>
  <c r="G1337" i="35"/>
  <c r="D1337" i="35"/>
  <c r="S1336" i="35"/>
  <c r="O1336" i="35"/>
  <c r="J1336" i="35"/>
  <c r="G1336" i="35"/>
  <c r="D1336" i="35"/>
  <c r="S1334" i="35"/>
  <c r="O1334" i="35"/>
  <c r="J1334" i="35"/>
  <c r="G1334" i="35"/>
  <c r="D1334" i="35"/>
  <c r="S1333" i="35"/>
  <c r="O1333" i="35"/>
  <c r="J1333" i="35"/>
  <c r="G1333" i="35"/>
  <c r="D1333" i="35"/>
  <c r="S1332" i="35"/>
  <c r="O1332" i="35"/>
  <c r="J1332" i="35"/>
  <c r="G1332" i="35"/>
  <c r="D1332" i="35"/>
  <c r="W1329" i="35"/>
  <c r="U1329" i="35"/>
  <c r="T1329" i="35"/>
  <c r="S1329" i="35"/>
  <c r="R1329" i="35"/>
  <c r="P1329" i="35"/>
  <c r="O1329" i="35"/>
  <c r="N1329" i="35"/>
  <c r="M1329" i="35"/>
  <c r="L1329" i="35"/>
  <c r="K1329" i="35"/>
  <c r="J1329" i="35"/>
  <c r="I1329" i="35"/>
  <c r="H1329" i="35"/>
  <c r="G1329" i="35"/>
  <c r="F1329" i="35"/>
  <c r="E1329" i="35"/>
  <c r="D1329" i="35"/>
  <c r="W1328" i="35"/>
  <c r="U1328" i="35"/>
  <c r="T1328" i="35"/>
  <c r="S1328" i="35"/>
  <c r="R1328" i="35"/>
  <c r="P1328" i="35"/>
  <c r="O1328" i="35"/>
  <c r="N1328" i="35"/>
  <c r="M1328" i="35"/>
  <c r="L1328" i="35"/>
  <c r="K1328" i="35"/>
  <c r="J1328" i="35"/>
  <c r="I1328" i="35"/>
  <c r="H1328" i="35"/>
  <c r="G1328" i="35"/>
  <c r="F1328" i="35"/>
  <c r="E1328" i="35"/>
  <c r="D1328" i="35"/>
  <c r="W1327" i="35"/>
  <c r="V1327" i="35"/>
  <c r="U1327" i="35"/>
  <c r="T1327" i="35"/>
  <c r="S1327" i="35"/>
  <c r="R1327" i="35"/>
  <c r="Q1327" i="35"/>
  <c r="P1327" i="35"/>
  <c r="O1327" i="35"/>
  <c r="N1327" i="35"/>
  <c r="M1327" i="35"/>
  <c r="L1327" i="35"/>
  <c r="K1327" i="35"/>
  <c r="J1327" i="35"/>
  <c r="I1327" i="35"/>
  <c r="H1327" i="35"/>
  <c r="G1327" i="35"/>
  <c r="F1327" i="35"/>
  <c r="E1327" i="35"/>
  <c r="D1327" i="35"/>
  <c r="W1326" i="35"/>
  <c r="U1326" i="35"/>
  <c r="T1326" i="35"/>
  <c r="S1326" i="35"/>
  <c r="R1326" i="35"/>
  <c r="P1326" i="35"/>
  <c r="O1326" i="35"/>
  <c r="N1326" i="35"/>
  <c r="M1326" i="35"/>
  <c r="L1326" i="35"/>
  <c r="K1326" i="35"/>
  <c r="J1326" i="35"/>
  <c r="I1326" i="35"/>
  <c r="H1326" i="35"/>
  <c r="G1326" i="35"/>
  <c r="F1326" i="35"/>
  <c r="E1326" i="35"/>
  <c r="D1326" i="35"/>
  <c r="W1325" i="35"/>
  <c r="V1325" i="35"/>
  <c r="U1325" i="35"/>
  <c r="T1325" i="35"/>
  <c r="S1325" i="35"/>
  <c r="R1325" i="35"/>
  <c r="Q1325" i="35"/>
  <c r="P1325" i="35"/>
  <c r="O1325" i="35"/>
  <c r="N1325" i="35"/>
  <c r="M1325" i="35"/>
  <c r="L1325" i="35"/>
  <c r="K1325" i="35"/>
  <c r="J1325" i="35"/>
  <c r="I1325" i="35"/>
  <c r="H1325" i="35"/>
  <c r="G1325" i="35"/>
  <c r="F1325" i="35"/>
  <c r="E1325" i="35"/>
  <c r="D1325" i="35"/>
  <c r="W1324" i="35"/>
  <c r="V1324" i="35"/>
  <c r="U1324" i="35"/>
  <c r="T1324" i="35"/>
  <c r="S1324" i="35"/>
  <c r="R1324" i="35"/>
  <c r="Q1324" i="35"/>
  <c r="P1324" i="35"/>
  <c r="O1324" i="35"/>
  <c r="N1324" i="35"/>
  <c r="M1324" i="35"/>
  <c r="L1324" i="35"/>
  <c r="K1324" i="35"/>
  <c r="J1324" i="35"/>
  <c r="I1324" i="35"/>
  <c r="H1324" i="35"/>
  <c r="G1324" i="35"/>
  <c r="F1324" i="35"/>
  <c r="E1324" i="35"/>
  <c r="D1324" i="35"/>
  <c r="G1320" i="35"/>
  <c r="D1320" i="35"/>
  <c r="S1319" i="35"/>
  <c r="D1318" i="35"/>
  <c r="D1317" i="35"/>
  <c r="D1316" i="35"/>
  <c r="S1305" i="35"/>
  <c r="O1305" i="35"/>
  <c r="J1305" i="35"/>
  <c r="G1305" i="35"/>
  <c r="D1305" i="35"/>
  <c r="S1304" i="35"/>
  <c r="O1304" i="35"/>
  <c r="J1304" i="35"/>
  <c r="G1304" i="35"/>
  <c r="D1304" i="35"/>
  <c r="S1302" i="35"/>
  <c r="O1302" i="35"/>
  <c r="J1302" i="35"/>
  <c r="G1302" i="35"/>
  <c r="D1302" i="35"/>
  <c r="S1301" i="35"/>
  <c r="O1301" i="35"/>
  <c r="J1301" i="35"/>
  <c r="G1301" i="35"/>
  <c r="D1301" i="35"/>
  <c r="S1300" i="35"/>
  <c r="O1300" i="35"/>
  <c r="J1300" i="35"/>
  <c r="G1300" i="35"/>
  <c r="D1300" i="35"/>
  <c r="W1297" i="35"/>
  <c r="U1297" i="35"/>
  <c r="T1297" i="35"/>
  <c r="S1297" i="35"/>
  <c r="R1297" i="35"/>
  <c r="P1297" i="35"/>
  <c r="O1297" i="35"/>
  <c r="N1297" i="35"/>
  <c r="M1297" i="35"/>
  <c r="L1297" i="35"/>
  <c r="K1297" i="35"/>
  <c r="J1297" i="35"/>
  <c r="I1297" i="35"/>
  <c r="H1297" i="35"/>
  <c r="G1297" i="35"/>
  <c r="F1297" i="35"/>
  <c r="E1297" i="35"/>
  <c r="D1297" i="35"/>
  <c r="W1296" i="35"/>
  <c r="U1296" i="35"/>
  <c r="T1296" i="35"/>
  <c r="S1296" i="35"/>
  <c r="R1296" i="35"/>
  <c r="P1296" i="35"/>
  <c r="O1296" i="35"/>
  <c r="N1296" i="35"/>
  <c r="M1296" i="35"/>
  <c r="L1296" i="35"/>
  <c r="K1296" i="35"/>
  <c r="J1296" i="35"/>
  <c r="I1296" i="35"/>
  <c r="H1296" i="35"/>
  <c r="G1296" i="35"/>
  <c r="F1296" i="35"/>
  <c r="E1296" i="35"/>
  <c r="D1296" i="35"/>
  <c r="W1295" i="35"/>
  <c r="V1295" i="35"/>
  <c r="U1295" i="35"/>
  <c r="T1295" i="35"/>
  <c r="S1295" i="35"/>
  <c r="R1295" i="35"/>
  <c r="Q1295" i="35"/>
  <c r="P1295" i="35"/>
  <c r="O1295" i="35"/>
  <c r="N1295" i="35"/>
  <c r="M1295" i="35"/>
  <c r="L1295" i="35"/>
  <c r="K1295" i="35"/>
  <c r="J1295" i="35"/>
  <c r="I1295" i="35"/>
  <c r="H1295" i="35"/>
  <c r="G1295" i="35"/>
  <c r="F1295" i="35"/>
  <c r="E1295" i="35"/>
  <c r="D1295" i="35"/>
  <c r="W1294" i="35"/>
  <c r="U1294" i="35"/>
  <c r="T1294" i="35"/>
  <c r="S1294" i="35"/>
  <c r="R1294" i="35"/>
  <c r="P1294" i="35"/>
  <c r="O1294" i="35"/>
  <c r="N1294" i="35"/>
  <c r="M1294" i="35"/>
  <c r="L1294" i="35"/>
  <c r="K1294" i="35"/>
  <c r="J1294" i="35"/>
  <c r="I1294" i="35"/>
  <c r="H1294" i="35"/>
  <c r="G1294" i="35"/>
  <c r="F1294" i="35"/>
  <c r="E1294" i="35"/>
  <c r="D1294" i="35"/>
  <c r="W1293" i="35"/>
  <c r="V1293" i="35"/>
  <c r="U1293" i="35"/>
  <c r="T1293" i="35"/>
  <c r="S1293" i="35"/>
  <c r="R1293" i="35"/>
  <c r="Q1293" i="35"/>
  <c r="P1293" i="35"/>
  <c r="O1293" i="35"/>
  <c r="N1293" i="35"/>
  <c r="M1293" i="35"/>
  <c r="L1293" i="35"/>
  <c r="K1293" i="35"/>
  <c r="J1293" i="35"/>
  <c r="I1293" i="35"/>
  <c r="H1293" i="35"/>
  <c r="G1293" i="35"/>
  <c r="F1293" i="35"/>
  <c r="E1293" i="35"/>
  <c r="D1293" i="35"/>
  <c r="W1292" i="35"/>
  <c r="V1292" i="35"/>
  <c r="U1292" i="35"/>
  <c r="T1292" i="35"/>
  <c r="S1292" i="35"/>
  <c r="R1292" i="35"/>
  <c r="Q1292" i="35"/>
  <c r="P1292" i="35"/>
  <c r="O1292" i="35"/>
  <c r="N1292" i="35"/>
  <c r="M1292" i="35"/>
  <c r="L1292" i="35"/>
  <c r="K1292" i="35"/>
  <c r="J1292" i="35"/>
  <c r="I1292" i="35"/>
  <c r="H1292" i="35"/>
  <c r="G1292" i="35"/>
  <c r="F1292" i="35"/>
  <c r="E1292" i="35"/>
  <c r="D1292" i="35"/>
  <c r="G1288" i="35"/>
  <c r="D1288" i="35"/>
  <c r="S1287" i="35"/>
  <c r="D1286" i="35"/>
  <c r="D1285" i="35"/>
  <c r="D1284" i="35"/>
  <c r="W2553" i="35"/>
  <c r="S2551" i="35"/>
  <c r="O2551" i="35"/>
  <c r="J2551" i="35"/>
  <c r="G2551" i="35"/>
  <c r="D2551" i="35"/>
  <c r="B2550" i="35"/>
  <c r="B2549" i="35"/>
  <c r="B2548" i="35"/>
  <c r="X2547" i="35"/>
  <c r="S2547" i="35"/>
  <c r="O2547" i="35"/>
  <c r="J2547" i="35"/>
  <c r="G2547" i="35"/>
  <c r="D2547" i="35"/>
  <c r="B2545" i="35"/>
  <c r="B2544" i="35"/>
  <c r="B2543" i="35"/>
  <c r="B2541" i="35"/>
  <c r="B2540" i="35"/>
  <c r="Z2539" i="35"/>
  <c r="Y2539" i="35"/>
  <c r="X2539" i="35"/>
  <c r="W2539" i="35"/>
  <c r="V2539" i="35"/>
  <c r="U2539" i="35"/>
  <c r="T2539" i="35"/>
  <c r="S2539" i="35"/>
  <c r="R2539" i="35"/>
  <c r="Q2539" i="35"/>
  <c r="P2539" i="35"/>
  <c r="O2539" i="35"/>
  <c r="N2539" i="35"/>
  <c r="M2539" i="35"/>
  <c r="L2539" i="35"/>
  <c r="K2539" i="35"/>
  <c r="J2539" i="35"/>
  <c r="I2539" i="35"/>
  <c r="H2539" i="35"/>
  <c r="G2539" i="35"/>
  <c r="F2539" i="35"/>
  <c r="E2539" i="35"/>
  <c r="D2539" i="35"/>
  <c r="N2537" i="35"/>
  <c r="M2537" i="35"/>
  <c r="W2536" i="35"/>
  <c r="W2535" i="35"/>
  <c r="D2535" i="35"/>
  <c r="D2531" i="35"/>
  <c r="B2530" i="35"/>
  <c r="W2521" i="35"/>
  <c r="S2519" i="35"/>
  <c r="O2519" i="35"/>
  <c r="J2519" i="35"/>
  <c r="G2519" i="35"/>
  <c r="D2519" i="35"/>
  <c r="B2518" i="35"/>
  <c r="B2517" i="35"/>
  <c r="B2516" i="35"/>
  <c r="X2515" i="35"/>
  <c r="S2515" i="35"/>
  <c r="O2515" i="35"/>
  <c r="J2515" i="35"/>
  <c r="G2515" i="35"/>
  <c r="D2515" i="35"/>
  <c r="B2513" i="35"/>
  <c r="B2512" i="35"/>
  <c r="B2511" i="35"/>
  <c r="B2509" i="35"/>
  <c r="B2508" i="35"/>
  <c r="Z2507" i="35"/>
  <c r="Y2507" i="35"/>
  <c r="X2507" i="35"/>
  <c r="W2507" i="35"/>
  <c r="V2507" i="35"/>
  <c r="U2507" i="35"/>
  <c r="T2507" i="35"/>
  <c r="S2507" i="35"/>
  <c r="R2507" i="35"/>
  <c r="Q2507" i="35"/>
  <c r="P2507" i="35"/>
  <c r="O2507" i="35"/>
  <c r="N2507" i="35"/>
  <c r="M2507" i="35"/>
  <c r="L2507" i="35"/>
  <c r="K2507" i="35"/>
  <c r="J2507" i="35"/>
  <c r="I2507" i="35"/>
  <c r="H2507" i="35"/>
  <c r="G2507" i="35"/>
  <c r="F2507" i="35"/>
  <c r="E2507" i="35"/>
  <c r="D2507" i="35"/>
  <c r="N2505" i="35"/>
  <c r="M2505" i="35"/>
  <c r="W2504" i="35"/>
  <c r="W2503" i="35"/>
  <c r="D2503" i="35"/>
  <c r="D2499" i="35"/>
  <c r="B2498" i="35"/>
  <c r="W2489" i="35"/>
  <c r="S2487" i="35"/>
  <c r="O2487" i="35"/>
  <c r="J2487" i="35"/>
  <c r="G2487" i="35"/>
  <c r="D2487" i="35"/>
  <c r="B2486" i="35"/>
  <c r="B2485" i="35"/>
  <c r="B2484" i="35"/>
  <c r="X2483" i="35"/>
  <c r="S2483" i="35"/>
  <c r="O2483" i="35"/>
  <c r="J2483" i="35"/>
  <c r="G2483" i="35"/>
  <c r="D2483" i="35"/>
  <c r="B2481" i="35"/>
  <c r="B2480" i="35"/>
  <c r="B2479" i="35"/>
  <c r="B2477" i="35"/>
  <c r="B2476" i="35"/>
  <c r="Z2475" i="35"/>
  <c r="Y2475" i="35"/>
  <c r="X2475" i="35"/>
  <c r="W2475" i="35"/>
  <c r="V2475" i="35"/>
  <c r="U2475" i="35"/>
  <c r="T2475" i="35"/>
  <c r="S2475" i="35"/>
  <c r="R2475" i="35"/>
  <c r="Q2475" i="35"/>
  <c r="P2475" i="35"/>
  <c r="O2475" i="35"/>
  <c r="N2475" i="35"/>
  <c r="M2475" i="35"/>
  <c r="L2475" i="35"/>
  <c r="K2475" i="35"/>
  <c r="J2475" i="35"/>
  <c r="I2475" i="35"/>
  <c r="H2475" i="35"/>
  <c r="G2475" i="35"/>
  <c r="F2475" i="35"/>
  <c r="E2475" i="35"/>
  <c r="D2475" i="35"/>
  <c r="N2473" i="35"/>
  <c r="M2473" i="35"/>
  <c r="W2472" i="35"/>
  <c r="W2471" i="35"/>
  <c r="D2471" i="35"/>
  <c r="D2467" i="35"/>
  <c r="B2466" i="35"/>
  <c r="W2457" i="35"/>
  <c r="S2455" i="35"/>
  <c r="O2455" i="35"/>
  <c r="J2455" i="35"/>
  <c r="G2455" i="35"/>
  <c r="D2455" i="35"/>
  <c r="B2454" i="35"/>
  <c r="B2453" i="35"/>
  <c r="B2452" i="35"/>
  <c r="X2451" i="35"/>
  <c r="S2451" i="35"/>
  <c r="O2451" i="35"/>
  <c r="J2451" i="35"/>
  <c r="G2451" i="35"/>
  <c r="D2451" i="35"/>
  <c r="B2449" i="35"/>
  <c r="B2448" i="35"/>
  <c r="B2447" i="35"/>
  <c r="B2445" i="35"/>
  <c r="B2444" i="35"/>
  <c r="Z2443" i="35"/>
  <c r="Y2443" i="35"/>
  <c r="X2443" i="35"/>
  <c r="W2443" i="35"/>
  <c r="V2443" i="35"/>
  <c r="U2443" i="35"/>
  <c r="T2443" i="35"/>
  <c r="S2443" i="35"/>
  <c r="R2443" i="35"/>
  <c r="Q2443" i="35"/>
  <c r="P2443" i="35"/>
  <c r="O2443" i="35"/>
  <c r="N2443" i="35"/>
  <c r="M2443" i="35"/>
  <c r="L2443" i="35"/>
  <c r="K2443" i="35"/>
  <c r="J2443" i="35"/>
  <c r="I2443" i="35"/>
  <c r="H2443" i="35"/>
  <c r="G2443" i="35"/>
  <c r="F2443" i="35"/>
  <c r="E2443" i="35"/>
  <c r="D2443" i="35"/>
  <c r="N2441" i="35"/>
  <c r="M2441" i="35"/>
  <c r="W2440" i="35"/>
  <c r="W2439" i="35"/>
  <c r="D2439" i="35"/>
  <c r="D2435" i="35"/>
  <c r="B2434" i="35"/>
  <c r="W2425" i="35"/>
  <c r="S2423" i="35"/>
  <c r="O2423" i="35"/>
  <c r="J2423" i="35"/>
  <c r="G2423" i="35"/>
  <c r="D2423" i="35"/>
  <c r="B2422" i="35"/>
  <c r="B2421" i="35"/>
  <c r="B2420" i="35"/>
  <c r="X2419" i="35"/>
  <c r="S2419" i="35"/>
  <c r="O2419" i="35"/>
  <c r="J2419" i="35"/>
  <c r="G2419" i="35"/>
  <c r="D2419" i="35"/>
  <c r="B2417" i="35"/>
  <c r="B2416" i="35"/>
  <c r="B2415" i="35"/>
  <c r="B2413" i="35"/>
  <c r="B2412" i="35"/>
  <c r="Z2411" i="35"/>
  <c r="Y2411" i="35"/>
  <c r="X2411" i="35"/>
  <c r="W2411" i="35"/>
  <c r="V2411" i="35"/>
  <c r="U2411" i="35"/>
  <c r="T2411" i="35"/>
  <c r="S2411" i="35"/>
  <c r="R2411" i="35"/>
  <c r="Q2411" i="35"/>
  <c r="P2411" i="35"/>
  <c r="O2411" i="35"/>
  <c r="N2411" i="35"/>
  <c r="M2411" i="35"/>
  <c r="L2411" i="35"/>
  <c r="K2411" i="35"/>
  <c r="J2411" i="35"/>
  <c r="I2411" i="35"/>
  <c r="H2411" i="35"/>
  <c r="G2411" i="35"/>
  <c r="F2411" i="35"/>
  <c r="E2411" i="35"/>
  <c r="D2411" i="35"/>
  <c r="N2409" i="35"/>
  <c r="M2409" i="35"/>
  <c r="W2408" i="35"/>
  <c r="W2407" i="35"/>
  <c r="D2407" i="35"/>
  <c r="D2403" i="35"/>
  <c r="B2402" i="35"/>
  <c r="W2393" i="35"/>
  <c r="S2391" i="35"/>
  <c r="O2391" i="35"/>
  <c r="J2391" i="35"/>
  <c r="G2391" i="35"/>
  <c r="D2391" i="35"/>
  <c r="B2390" i="35"/>
  <c r="B2389" i="35"/>
  <c r="B2388" i="35"/>
  <c r="X2387" i="35"/>
  <c r="S2387" i="35"/>
  <c r="O2387" i="35"/>
  <c r="J2387" i="35"/>
  <c r="G2387" i="35"/>
  <c r="D2387" i="35"/>
  <c r="B2385" i="35"/>
  <c r="B2384" i="35"/>
  <c r="B2383" i="35"/>
  <c r="B2381" i="35"/>
  <c r="B2380" i="35"/>
  <c r="Z2379" i="35"/>
  <c r="Y2379" i="35"/>
  <c r="X2379" i="35"/>
  <c r="W2379" i="35"/>
  <c r="V2379" i="35"/>
  <c r="U2379" i="35"/>
  <c r="T2379" i="35"/>
  <c r="S2379" i="35"/>
  <c r="R2379" i="35"/>
  <c r="Q2379" i="35"/>
  <c r="P2379" i="35"/>
  <c r="O2379" i="35"/>
  <c r="N2379" i="35"/>
  <c r="M2379" i="35"/>
  <c r="L2379" i="35"/>
  <c r="K2379" i="35"/>
  <c r="J2379" i="35"/>
  <c r="I2379" i="35"/>
  <c r="H2379" i="35"/>
  <c r="G2379" i="35"/>
  <c r="F2379" i="35"/>
  <c r="E2379" i="35"/>
  <c r="D2379" i="35"/>
  <c r="N2377" i="35"/>
  <c r="M2377" i="35"/>
  <c r="W2376" i="35"/>
  <c r="W2375" i="35"/>
  <c r="D2375" i="35"/>
  <c r="D2371" i="35"/>
  <c r="B2370" i="35"/>
  <c r="W2361" i="35"/>
  <c r="S2359" i="35"/>
  <c r="O2359" i="35"/>
  <c r="J2359" i="35"/>
  <c r="G2359" i="35"/>
  <c r="D2359" i="35"/>
  <c r="B2358" i="35"/>
  <c r="B2357" i="35"/>
  <c r="B2356" i="35"/>
  <c r="X2355" i="35"/>
  <c r="S2355" i="35"/>
  <c r="O2355" i="35"/>
  <c r="J2355" i="35"/>
  <c r="G2355" i="35"/>
  <c r="D2355" i="35"/>
  <c r="B2353" i="35"/>
  <c r="B2352" i="35"/>
  <c r="B2351" i="35"/>
  <c r="B2349" i="35"/>
  <c r="B2348" i="35"/>
  <c r="Z2347" i="35"/>
  <c r="Y2347" i="35"/>
  <c r="X2347" i="35"/>
  <c r="W2347" i="35"/>
  <c r="V2347" i="35"/>
  <c r="U2347" i="35"/>
  <c r="T2347" i="35"/>
  <c r="S2347" i="35"/>
  <c r="R2347" i="35"/>
  <c r="Q2347" i="35"/>
  <c r="P2347" i="35"/>
  <c r="O2347" i="35"/>
  <c r="N2347" i="35"/>
  <c r="M2347" i="35"/>
  <c r="L2347" i="35"/>
  <c r="K2347" i="35"/>
  <c r="J2347" i="35"/>
  <c r="I2347" i="35"/>
  <c r="H2347" i="35"/>
  <c r="G2347" i="35"/>
  <c r="F2347" i="35"/>
  <c r="E2347" i="35"/>
  <c r="D2347" i="35"/>
  <c r="N2345" i="35"/>
  <c r="M2345" i="35"/>
  <c r="W2344" i="35"/>
  <c r="W2343" i="35"/>
  <c r="D2343" i="35"/>
  <c r="D2339" i="35"/>
  <c r="B2338" i="35"/>
  <c r="W2329" i="35"/>
  <c r="S2327" i="35"/>
  <c r="O2327" i="35"/>
  <c r="J2327" i="35"/>
  <c r="G2327" i="35"/>
  <c r="D2327" i="35"/>
  <c r="B2326" i="35"/>
  <c r="B2325" i="35"/>
  <c r="B2324" i="35"/>
  <c r="X2323" i="35"/>
  <c r="S2323" i="35"/>
  <c r="O2323" i="35"/>
  <c r="J2323" i="35"/>
  <c r="G2323" i="35"/>
  <c r="D2323" i="35"/>
  <c r="B2321" i="35"/>
  <c r="B2320" i="35"/>
  <c r="B2319" i="35"/>
  <c r="B2317" i="35"/>
  <c r="B2316" i="35"/>
  <c r="Z2315" i="35"/>
  <c r="Y2315" i="35"/>
  <c r="X2315" i="35"/>
  <c r="W2315" i="35"/>
  <c r="V2315" i="35"/>
  <c r="U2315" i="35"/>
  <c r="T2315" i="35"/>
  <c r="S2315" i="35"/>
  <c r="R2315" i="35"/>
  <c r="Q2315" i="35"/>
  <c r="P2315" i="35"/>
  <c r="O2315" i="35"/>
  <c r="N2315" i="35"/>
  <c r="M2315" i="35"/>
  <c r="L2315" i="35"/>
  <c r="K2315" i="35"/>
  <c r="J2315" i="35"/>
  <c r="I2315" i="35"/>
  <c r="H2315" i="35"/>
  <c r="G2315" i="35"/>
  <c r="F2315" i="35"/>
  <c r="E2315" i="35"/>
  <c r="D2315" i="35"/>
  <c r="N2313" i="35"/>
  <c r="M2313" i="35"/>
  <c r="W2312" i="35"/>
  <c r="W2311" i="35"/>
  <c r="D2311" i="35"/>
  <c r="D2307" i="35"/>
  <c r="B2306" i="35"/>
  <c r="W2297" i="35"/>
  <c r="S2295" i="35"/>
  <c r="O2295" i="35"/>
  <c r="J2295" i="35"/>
  <c r="G2295" i="35"/>
  <c r="D2295" i="35"/>
  <c r="B2294" i="35"/>
  <c r="B2293" i="35"/>
  <c r="B2292" i="35"/>
  <c r="X2291" i="35"/>
  <c r="S2291" i="35"/>
  <c r="O2291" i="35"/>
  <c r="J2291" i="35"/>
  <c r="G2291" i="35"/>
  <c r="D2291" i="35"/>
  <c r="B2289" i="35"/>
  <c r="B2288" i="35"/>
  <c r="B2287" i="35"/>
  <c r="B2285" i="35"/>
  <c r="B2284" i="35"/>
  <c r="Z2283" i="35"/>
  <c r="Y2283" i="35"/>
  <c r="X2283" i="35"/>
  <c r="W2283" i="35"/>
  <c r="V2283" i="35"/>
  <c r="U2283" i="35"/>
  <c r="T2283" i="35"/>
  <c r="S2283" i="35"/>
  <c r="R2283" i="35"/>
  <c r="Q2283" i="35"/>
  <c r="P2283" i="35"/>
  <c r="O2283" i="35"/>
  <c r="N2283" i="35"/>
  <c r="M2283" i="35"/>
  <c r="L2283" i="35"/>
  <c r="K2283" i="35"/>
  <c r="J2283" i="35"/>
  <c r="I2283" i="35"/>
  <c r="H2283" i="35"/>
  <c r="G2283" i="35"/>
  <c r="F2283" i="35"/>
  <c r="E2283" i="35"/>
  <c r="D2283" i="35"/>
  <c r="N2281" i="35"/>
  <c r="M2281" i="35"/>
  <c r="W2280" i="35"/>
  <c r="W2279" i="35"/>
  <c r="D2279" i="35"/>
  <c r="D2275" i="35"/>
  <c r="B2274" i="35"/>
  <c r="W2265" i="35"/>
  <c r="S2263" i="35"/>
  <c r="O2263" i="35"/>
  <c r="J2263" i="35"/>
  <c r="G2263" i="35"/>
  <c r="D2263" i="35"/>
  <c r="B2262" i="35"/>
  <c r="B2261" i="35"/>
  <c r="B2260" i="35"/>
  <c r="X2259" i="35"/>
  <c r="S2259" i="35"/>
  <c r="O2259" i="35"/>
  <c r="J2259" i="35"/>
  <c r="G2259" i="35"/>
  <c r="D2259" i="35"/>
  <c r="B2257" i="35"/>
  <c r="B2256" i="35"/>
  <c r="B2255" i="35"/>
  <c r="B2253" i="35"/>
  <c r="B2252" i="35"/>
  <c r="Z2251" i="35"/>
  <c r="Y2251" i="35"/>
  <c r="X2251" i="35"/>
  <c r="W2251" i="35"/>
  <c r="V2251" i="35"/>
  <c r="U2251" i="35"/>
  <c r="T2251" i="35"/>
  <c r="S2251" i="35"/>
  <c r="R2251" i="35"/>
  <c r="Q2251" i="35"/>
  <c r="P2251" i="35"/>
  <c r="O2251" i="35"/>
  <c r="N2251" i="35"/>
  <c r="M2251" i="35"/>
  <c r="L2251" i="35"/>
  <c r="K2251" i="35"/>
  <c r="J2251" i="35"/>
  <c r="I2251" i="35"/>
  <c r="H2251" i="35"/>
  <c r="G2251" i="35"/>
  <c r="F2251" i="35"/>
  <c r="E2251" i="35"/>
  <c r="D2251" i="35"/>
  <c r="N2249" i="35"/>
  <c r="M2249" i="35"/>
  <c r="W2248" i="35"/>
  <c r="W2247" i="35"/>
  <c r="D2247" i="35"/>
  <c r="D2243" i="35"/>
  <c r="B2242" i="35"/>
  <c r="W2233" i="35"/>
  <c r="S2231" i="35"/>
  <c r="O2231" i="35"/>
  <c r="J2231" i="35"/>
  <c r="G2231" i="35"/>
  <c r="D2231" i="35"/>
  <c r="B2230" i="35"/>
  <c r="B2229" i="35"/>
  <c r="B2228" i="35"/>
  <c r="X2227" i="35"/>
  <c r="S2227" i="35"/>
  <c r="O2227" i="35"/>
  <c r="J2227" i="35"/>
  <c r="G2227" i="35"/>
  <c r="D2227" i="35"/>
  <c r="B2225" i="35"/>
  <c r="B2224" i="35"/>
  <c r="B2223" i="35"/>
  <c r="B2221" i="35"/>
  <c r="B2220" i="35"/>
  <c r="Z2219" i="35"/>
  <c r="Y2219" i="35"/>
  <c r="X2219" i="35"/>
  <c r="W2219" i="35"/>
  <c r="V2219" i="35"/>
  <c r="U2219" i="35"/>
  <c r="T2219" i="35"/>
  <c r="S2219" i="35"/>
  <c r="R2219" i="35"/>
  <c r="Q2219" i="35"/>
  <c r="P2219" i="35"/>
  <c r="O2219" i="35"/>
  <c r="N2219" i="35"/>
  <c r="M2219" i="35"/>
  <c r="L2219" i="35"/>
  <c r="K2219" i="35"/>
  <c r="J2219" i="35"/>
  <c r="I2219" i="35"/>
  <c r="H2219" i="35"/>
  <c r="G2219" i="35"/>
  <c r="F2219" i="35"/>
  <c r="E2219" i="35"/>
  <c r="D2219" i="35"/>
  <c r="N2217" i="35"/>
  <c r="M2217" i="35"/>
  <c r="W2216" i="35"/>
  <c r="W2215" i="35"/>
  <c r="D2215" i="35"/>
  <c r="D2211" i="35"/>
  <c r="B2210" i="35"/>
  <c r="W2201" i="35"/>
  <c r="S2199" i="35"/>
  <c r="O2199" i="35"/>
  <c r="J2199" i="35"/>
  <c r="G2199" i="35"/>
  <c r="D2199" i="35"/>
  <c r="B2198" i="35"/>
  <c r="B2197" i="35"/>
  <c r="B2196" i="35"/>
  <c r="X2195" i="35"/>
  <c r="S2195" i="35"/>
  <c r="O2195" i="35"/>
  <c r="J2195" i="35"/>
  <c r="G2195" i="35"/>
  <c r="D2195" i="35"/>
  <c r="B2193" i="35"/>
  <c r="B2192" i="35"/>
  <c r="B2191" i="35"/>
  <c r="B2189" i="35"/>
  <c r="B2188" i="35"/>
  <c r="Z2187" i="35"/>
  <c r="Y2187" i="35"/>
  <c r="X2187" i="35"/>
  <c r="W2187" i="35"/>
  <c r="V2187" i="35"/>
  <c r="U2187" i="35"/>
  <c r="T2187" i="35"/>
  <c r="S2187" i="35"/>
  <c r="R2187" i="35"/>
  <c r="Q2187" i="35"/>
  <c r="P2187" i="35"/>
  <c r="O2187" i="35"/>
  <c r="N2187" i="35"/>
  <c r="M2187" i="35"/>
  <c r="L2187" i="35"/>
  <c r="K2187" i="35"/>
  <c r="J2187" i="35"/>
  <c r="I2187" i="35"/>
  <c r="H2187" i="35"/>
  <c r="G2187" i="35"/>
  <c r="F2187" i="35"/>
  <c r="E2187" i="35"/>
  <c r="D2187" i="35"/>
  <c r="N2185" i="35"/>
  <c r="M2185" i="35"/>
  <c r="W2184" i="35"/>
  <c r="W2183" i="35"/>
  <c r="D2183" i="35"/>
  <c r="D2179" i="35"/>
  <c r="B2178" i="35"/>
  <c r="W2169" i="35"/>
  <c r="S2167" i="35"/>
  <c r="O2167" i="35"/>
  <c r="J2167" i="35"/>
  <c r="G2167" i="35"/>
  <c r="D2167" i="35"/>
  <c r="B2166" i="35"/>
  <c r="B2165" i="35"/>
  <c r="B2164" i="35"/>
  <c r="X2163" i="35"/>
  <c r="S2163" i="35"/>
  <c r="O2163" i="35"/>
  <c r="J2163" i="35"/>
  <c r="G2163" i="35"/>
  <c r="D2163" i="35"/>
  <c r="B2161" i="35"/>
  <c r="B2160" i="35"/>
  <c r="B2159" i="35"/>
  <c r="B2157" i="35"/>
  <c r="B2156" i="35"/>
  <c r="Z2155" i="35"/>
  <c r="Y2155" i="35"/>
  <c r="X2155" i="35"/>
  <c r="W2155" i="35"/>
  <c r="V2155" i="35"/>
  <c r="U2155" i="35"/>
  <c r="T2155" i="35"/>
  <c r="S2155" i="35"/>
  <c r="R2155" i="35"/>
  <c r="Q2155" i="35"/>
  <c r="P2155" i="35"/>
  <c r="O2155" i="35"/>
  <c r="N2155" i="35"/>
  <c r="M2155" i="35"/>
  <c r="L2155" i="35"/>
  <c r="K2155" i="35"/>
  <c r="J2155" i="35"/>
  <c r="I2155" i="35"/>
  <c r="H2155" i="35"/>
  <c r="G2155" i="35"/>
  <c r="F2155" i="35"/>
  <c r="E2155" i="35"/>
  <c r="D2155" i="35"/>
  <c r="N2153" i="35"/>
  <c r="M2153" i="35"/>
  <c r="W2152" i="35"/>
  <c r="W2151" i="35"/>
  <c r="D2151" i="35"/>
  <c r="D2147" i="35"/>
  <c r="B2146" i="35"/>
  <c r="W2137" i="35"/>
  <c r="S2135" i="35"/>
  <c r="O2135" i="35"/>
  <c r="J2135" i="35"/>
  <c r="G2135" i="35"/>
  <c r="D2135" i="35"/>
  <c r="B2134" i="35"/>
  <c r="B2133" i="35"/>
  <c r="B2132" i="35"/>
  <c r="X2131" i="35"/>
  <c r="S2131" i="35"/>
  <c r="O2131" i="35"/>
  <c r="J2131" i="35"/>
  <c r="G2131" i="35"/>
  <c r="D2131" i="35"/>
  <c r="B2129" i="35"/>
  <c r="B2128" i="35"/>
  <c r="B2127" i="35"/>
  <c r="B2125" i="35"/>
  <c r="B2124" i="35"/>
  <c r="Z2123" i="35"/>
  <c r="Y2123" i="35"/>
  <c r="X2123" i="35"/>
  <c r="W2123" i="35"/>
  <c r="V2123" i="35"/>
  <c r="U2123" i="35"/>
  <c r="T2123" i="35"/>
  <c r="S2123" i="35"/>
  <c r="R2123" i="35"/>
  <c r="Q2123" i="35"/>
  <c r="P2123" i="35"/>
  <c r="O2123" i="35"/>
  <c r="N2123" i="35"/>
  <c r="M2123" i="35"/>
  <c r="L2123" i="35"/>
  <c r="K2123" i="35"/>
  <c r="J2123" i="35"/>
  <c r="I2123" i="35"/>
  <c r="H2123" i="35"/>
  <c r="G2123" i="35"/>
  <c r="F2123" i="35"/>
  <c r="E2123" i="35"/>
  <c r="D2123" i="35"/>
  <c r="N2121" i="35"/>
  <c r="M2121" i="35"/>
  <c r="W2120" i="35"/>
  <c r="W2119" i="35"/>
  <c r="D2119" i="35"/>
  <c r="D2115" i="35"/>
  <c r="B2114" i="35"/>
  <c r="W2105" i="35"/>
  <c r="S2103" i="35"/>
  <c r="O2103" i="35"/>
  <c r="J2103" i="35"/>
  <c r="G2103" i="35"/>
  <c r="D2103" i="35"/>
  <c r="B2102" i="35"/>
  <c r="B2101" i="35"/>
  <c r="B2100" i="35"/>
  <c r="X2099" i="35"/>
  <c r="S2099" i="35"/>
  <c r="O2099" i="35"/>
  <c r="J2099" i="35"/>
  <c r="G2099" i="35"/>
  <c r="D2099" i="35"/>
  <c r="B2097" i="35"/>
  <c r="B2096" i="35"/>
  <c r="B2095" i="35"/>
  <c r="B2093" i="35"/>
  <c r="B2092" i="35"/>
  <c r="Z2091" i="35"/>
  <c r="Y2091" i="35"/>
  <c r="X2091" i="35"/>
  <c r="W2091" i="35"/>
  <c r="V2091" i="35"/>
  <c r="U2091" i="35"/>
  <c r="T2091" i="35"/>
  <c r="S2091" i="35"/>
  <c r="R2091" i="35"/>
  <c r="Q2091" i="35"/>
  <c r="P2091" i="35"/>
  <c r="O2091" i="35"/>
  <c r="N2091" i="35"/>
  <c r="M2091" i="35"/>
  <c r="L2091" i="35"/>
  <c r="K2091" i="35"/>
  <c r="J2091" i="35"/>
  <c r="I2091" i="35"/>
  <c r="H2091" i="35"/>
  <c r="G2091" i="35"/>
  <c r="F2091" i="35"/>
  <c r="E2091" i="35"/>
  <c r="D2091" i="35"/>
  <c r="N2089" i="35"/>
  <c r="M2089" i="35"/>
  <c r="W2088" i="35"/>
  <c r="W2087" i="35"/>
  <c r="D2087" i="35"/>
  <c r="D2083" i="35"/>
  <c r="B2082" i="35"/>
  <c r="W2073" i="35"/>
  <c r="S2071" i="35"/>
  <c r="O2071" i="35"/>
  <c r="J2071" i="35"/>
  <c r="G2071" i="35"/>
  <c r="D2071" i="35"/>
  <c r="B2070" i="35"/>
  <c r="B2069" i="35"/>
  <c r="B2068" i="35"/>
  <c r="X2067" i="35"/>
  <c r="S2067" i="35"/>
  <c r="O2067" i="35"/>
  <c r="J2067" i="35"/>
  <c r="G2067" i="35"/>
  <c r="D2067" i="35"/>
  <c r="B2065" i="35"/>
  <c r="B2064" i="35"/>
  <c r="B2063" i="35"/>
  <c r="B2061" i="35"/>
  <c r="B2060" i="35"/>
  <c r="Z2059" i="35"/>
  <c r="Y2059" i="35"/>
  <c r="X2059" i="35"/>
  <c r="W2059" i="35"/>
  <c r="V2059" i="35"/>
  <c r="U2059" i="35"/>
  <c r="T2059" i="35"/>
  <c r="S2059" i="35"/>
  <c r="R2059" i="35"/>
  <c r="Q2059" i="35"/>
  <c r="P2059" i="35"/>
  <c r="O2059" i="35"/>
  <c r="N2059" i="35"/>
  <c r="M2059" i="35"/>
  <c r="L2059" i="35"/>
  <c r="K2059" i="35"/>
  <c r="J2059" i="35"/>
  <c r="I2059" i="35"/>
  <c r="H2059" i="35"/>
  <c r="G2059" i="35"/>
  <c r="F2059" i="35"/>
  <c r="E2059" i="35"/>
  <c r="D2059" i="35"/>
  <c r="N2057" i="35"/>
  <c r="M2057" i="35"/>
  <c r="W2056" i="35"/>
  <c r="W2055" i="35"/>
  <c r="D2055" i="35"/>
  <c r="D2051" i="35"/>
  <c r="B2050" i="35"/>
  <c r="W2041" i="35"/>
  <c r="S2039" i="35"/>
  <c r="O2039" i="35"/>
  <c r="J2039" i="35"/>
  <c r="G2039" i="35"/>
  <c r="D2039" i="35"/>
  <c r="B2038" i="35"/>
  <c r="B2037" i="35"/>
  <c r="B2036" i="35"/>
  <c r="X2035" i="35"/>
  <c r="S2035" i="35"/>
  <c r="O2035" i="35"/>
  <c r="J2035" i="35"/>
  <c r="G2035" i="35"/>
  <c r="D2035" i="35"/>
  <c r="B2033" i="35"/>
  <c r="B2032" i="35"/>
  <c r="B2031" i="35"/>
  <c r="B2029" i="35"/>
  <c r="B2028" i="35"/>
  <c r="Z2027" i="35"/>
  <c r="Y2027" i="35"/>
  <c r="X2027" i="35"/>
  <c r="W2027" i="35"/>
  <c r="V2027" i="35"/>
  <c r="U2027" i="35"/>
  <c r="T2027" i="35"/>
  <c r="S2027" i="35"/>
  <c r="R2027" i="35"/>
  <c r="Q2027" i="35"/>
  <c r="P2027" i="35"/>
  <c r="O2027" i="35"/>
  <c r="N2027" i="35"/>
  <c r="M2027" i="35"/>
  <c r="L2027" i="35"/>
  <c r="K2027" i="35"/>
  <c r="J2027" i="35"/>
  <c r="I2027" i="35"/>
  <c r="H2027" i="35"/>
  <c r="G2027" i="35"/>
  <c r="F2027" i="35"/>
  <c r="E2027" i="35"/>
  <c r="D2027" i="35"/>
  <c r="N2025" i="35"/>
  <c r="M2025" i="35"/>
  <c r="W2024" i="35"/>
  <c r="W2023" i="35"/>
  <c r="D2023" i="35"/>
  <c r="D2019" i="35"/>
  <c r="B2018" i="35"/>
  <c r="W2009" i="35"/>
  <c r="S2007" i="35"/>
  <c r="O2007" i="35"/>
  <c r="J2007" i="35"/>
  <c r="G2007" i="35"/>
  <c r="D2007" i="35"/>
  <c r="B2006" i="35"/>
  <c r="B2005" i="35"/>
  <c r="B2004" i="35"/>
  <c r="X2003" i="35"/>
  <c r="S2003" i="35"/>
  <c r="O2003" i="35"/>
  <c r="J2003" i="35"/>
  <c r="G2003" i="35"/>
  <c r="D2003" i="35"/>
  <c r="B2001" i="35"/>
  <c r="B2000" i="35"/>
  <c r="B1999" i="35"/>
  <c r="B1997" i="35"/>
  <c r="B1996" i="35"/>
  <c r="Z1995" i="35"/>
  <c r="Y1995" i="35"/>
  <c r="X1995" i="35"/>
  <c r="W1995" i="35"/>
  <c r="V1995" i="35"/>
  <c r="U1995" i="35"/>
  <c r="T1995" i="35"/>
  <c r="S1995" i="35"/>
  <c r="R1995" i="35"/>
  <c r="Q1995" i="35"/>
  <c r="P1995" i="35"/>
  <c r="O1995" i="35"/>
  <c r="N1995" i="35"/>
  <c r="M1995" i="35"/>
  <c r="L1995" i="35"/>
  <c r="K1995" i="35"/>
  <c r="J1995" i="35"/>
  <c r="I1995" i="35"/>
  <c r="H1995" i="35"/>
  <c r="G1995" i="35"/>
  <c r="F1995" i="35"/>
  <c r="E1995" i="35"/>
  <c r="D1995" i="35"/>
  <c r="N1993" i="35"/>
  <c r="M1993" i="35"/>
  <c r="W1992" i="35"/>
  <c r="W1991" i="35"/>
  <c r="D1991" i="35"/>
  <c r="D1987" i="35"/>
  <c r="B1986" i="35"/>
  <c r="W1977" i="35"/>
  <c r="S1975" i="35"/>
  <c r="O1975" i="35"/>
  <c r="J1975" i="35"/>
  <c r="G1975" i="35"/>
  <c r="D1975" i="35"/>
  <c r="B1974" i="35"/>
  <c r="B1973" i="35"/>
  <c r="B1972" i="35"/>
  <c r="X1971" i="35"/>
  <c r="S1971" i="35"/>
  <c r="O1971" i="35"/>
  <c r="J1971" i="35"/>
  <c r="G1971" i="35"/>
  <c r="D1971" i="35"/>
  <c r="B1969" i="35"/>
  <c r="B1968" i="35"/>
  <c r="B1967" i="35"/>
  <c r="B1965" i="35"/>
  <c r="B1964" i="35"/>
  <c r="Z1963" i="35"/>
  <c r="Y1963" i="35"/>
  <c r="X1963" i="35"/>
  <c r="W1963" i="35"/>
  <c r="V1963" i="35"/>
  <c r="U1963" i="35"/>
  <c r="T1963" i="35"/>
  <c r="S1963" i="35"/>
  <c r="R1963" i="35"/>
  <c r="Q1963" i="35"/>
  <c r="P1963" i="35"/>
  <c r="O1963" i="35"/>
  <c r="N1963" i="35"/>
  <c r="M1963" i="35"/>
  <c r="L1963" i="35"/>
  <c r="K1963" i="35"/>
  <c r="J1963" i="35"/>
  <c r="I1963" i="35"/>
  <c r="H1963" i="35"/>
  <c r="G1963" i="35"/>
  <c r="F1963" i="35"/>
  <c r="E1963" i="35"/>
  <c r="D1963" i="35"/>
  <c r="N1961" i="35"/>
  <c r="M1961" i="35"/>
  <c r="W1960" i="35"/>
  <c r="W1959" i="35"/>
  <c r="D1959" i="35"/>
  <c r="D1955" i="35"/>
  <c r="B1954" i="35"/>
  <c r="W1945" i="35"/>
  <c r="S1943" i="35"/>
  <c r="O1943" i="35"/>
  <c r="J1943" i="35"/>
  <c r="G1943" i="35"/>
  <c r="D1943" i="35"/>
  <c r="B1942" i="35"/>
  <c r="B1941" i="35"/>
  <c r="B1940" i="35"/>
  <c r="X1939" i="35"/>
  <c r="S1939" i="35"/>
  <c r="O1939" i="35"/>
  <c r="J1939" i="35"/>
  <c r="G1939" i="35"/>
  <c r="D1939" i="35"/>
  <c r="B1937" i="35"/>
  <c r="B1936" i="35"/>
  <c r="B1935" i="35"/>
  <c r="B1933" i="35"/>
  <c r="B1932" i="35"/>
  <c r="Z1931" i="35"/>
  <c r="Y1931" i="35"/>
  <c r="X1931" i="35"/>
  <c r="W1931" i="35"/>
  <c r="V1931" i="35"/>
  <c r="U1931" i="35"/>
  <c r="T1931" i="35"/>
  <c r="S1931" i="35"/>
  <c r="R1931" i="35"/>
  <c r="Q1931" i="35"/>
  <c r="P1931" i="35"/>
  <c r="O1931" i="35"/>
  <c r="N1931" i="35"/>
  <c r="M1931" i="35"/>
  <c r="L1931" i="35"/>
  <c r="K1931" i="35"/>
  <c r="J1931" i="35"/>
  <c r="I1931" i="35"/>
  <c r="H1931" i="35"/>
  <c r="G1931" i="35"/>
  <c r="F1931" i="35"/>
  <c r="E1931" i="35"/>
  <c r="D1931" i="35"/>
  <c r="N1929" i="35"/>
  <c r="M1929" i="35"/>
  <c r="W1928" i="35"/>
  <c r="W1927" i="35"/>
  <c r="D1927" i="35"/>
  <c r="D1923" i="35"/>
  <c r="B1922" i="35"/>
  <c r="W1913" i="35"/>
  <c r="S1911" i="35"/>
  <c r="O1911" i="35"/>
  <c r="J1911" i="35"/>
  <c r="G1911" i="35"/>
  <c r="D1911" i="35"/>
  <c r="B1910" i="35"/>
  <c r="B1909" i="35"/>
  <c r="B1908" i="35"/>
  <c r="X1907" i="35"/>
  <c r="S1907" i="35"/>
  <c r="O1907" i="35"/>
  <c r="J1907" i="35"/>
  <c r="G1907" i="35"/>
  <c r="D1907" i="35"/>
  <c r="B1905" i="35"/>
  <c r="B1904" i="35"/>
  <c r="B1903" i="35"/>
  <c r="B1901" i="35"/>
  <c r="B1900" i="35"/>
  <c r="Z1899" i="35"/>
  <c r="Y1899" i="35"/>
  <c r="X1899" i="35"/>
  <c r="W1899" i="35"/>
  <c r="V1899" i="35"/>
  <c r="U1899" i="35"/>
  <c r="T1899" i="35"/>
  <c r="S1899" i="35"/>
  <c r="R1899" i="35"/>
  <c r="Q1899" i="35"/>
  <c r="P1899" i="35"/>
  <c r="O1899" i="35"/>
  <c r="N1899" i="35"/>
  <c r="M1899" i="35"/>
  <c r="L1899" i="35"/>
  <c r="K1899" i="35"/>
  <c r="J1899" i="35"/>
  <c r="I1899" i="35"/>
  <c r="H1899" i="35"/>
  <c r="G1899" i="35"/>
  <c r="F1899" i="35"/>
  <c r="E1899" i="35"/>
  <c r="D1899" i="35"/>
  <c r="N1897" i="35"/>
  <c r="M1897" i="35"/>
  <c r="W1896" i="35"/>
  <c r="W1895" i="35"/>
  <c r="D1895" i="35"/>
  <c r="D1891" i="35"/>
  <c r="B1890" i="35"/>
  <c r="W1881" i="35"/>
  <c r="S1879" i="35"/>
  <c r="O1879" i="35"/>
  <c r="J1879" i="35"/>
  <c r="G1879" i="35"/>
  <c r="D1879" i="35"/>
  <c r="B1878" i="35"/>
  <c r="B1877" i="35"/>
  <c r="B1876" i="35"/>
  <c r="X1875" i="35"/>
  <c r="S1875" i="35"/>
  <c r="O1875" i="35"/>
  <c r="J1875" i="35"/>
  <c r="G1875" i="35"/>
  <c r="D1875" i="35"/>
  <c r="B1873" i="35"/>
  <c r="B1872" i="35"/>
  <c r="B1871" i="35"/>
  <c r="B1869" i="35"/>
  <c r="B1868" i="35"/>
  <c r="Z1867" i="35"/>
  <c r="Y1867" i="35"/>
  <c r="X1867" i="35"/>
  <c r="W1867" i="35"/>
  <c r="V1867" i="35"/>
  <c r="U1867" i="35"/>
  <c r="T1867" i="35"/>
  <c r="S1867" i="35"/>
  <c r="R1867" i="35"/>
  <c r="Q1867" i="35"/>
  <c r="P1867" i="35"/>
  <c r="O1867" i="35"/>
  <c r="N1867" i="35"/>
  <c r="M1867" i="35"/>
  <c r="L1867" i="35"/>
  <c r="K1867" i="35"/>
  <c r="J1867" i="35"/>
  <c r="I1867" i="35"/>
  <c r="H1867" i="35"/>
  <c r="G1867" i="35"/>
  <c r="F1867" i="35"/>
  <c r="E1867" i="35"/>
  <c r="D1867" i="35"/>
  <c r="N1865" i="35"/>
  <c r="M1865" i="35"/>
  <c r="W1864" i="35"/>
  <c r="W1863" i="35"/>
  <c r="D1863" i="35"/>
  <c r="D1859" i="35"/>
  <c r="B1858" i="35"/>
  <c r="W1849" i="35"/>
  <c r="S1847" i="35"/>
  <c r="O1847" i="35"/>
  <c r="J1847" i="35"/>
  <c r="G1847" i="35"/>
  <c r="D1847" i="35"/>
  <c r="B1846" i="35"/>
  <c r="B1845" i="35"/>
  <c r="B1844" i="35"/>
  <c r="X1843" i="35"/>
  <c r="S1843" i="35"/>
  <c r="O1843" i="35"/>
  <c r="J1843" i="35"/>
  <c r="G1843" i="35"/>
  <c r="D1843" i="35"/>
  <c r="B1841" i="35"/>
  <c r="B1840" i="35"/>
  <c r="B1839" i="35"/>
  <c r="B1837" i="35"/>
  <c r="B1836" i="35"/>
  <c r="Z1835" i="35"/>
  <c r="Y1835" i="35"/>
  <c r="X1835" i="35"/>
  <c r="W1835" i="35"/>
  <c r="V1835" i="35"/>
  <c r="U1835" i="35"/>
  <c r="T1835" i="35"/>
  <c r="S1835" i="35"/>
  <c r="R1835" i="35"/>
  <c r="Q1835" i="35"/>
  <c r="P1835" i="35"/>
  <c r="O1835" i="35"/>
  <c r="N1835" i="35"/>
  <c r="M1835" i="35"/>
  <c r="L1835" i="35"/>
  <c r="K1835" i="35"/>
  <c r="J1835" i="35"/>
  <c r="I1835" i="35"/>
  <c r="H1835" i="35"/>
  <c r="G1835" i="35"/>
  <c r="F1835" i="35"/>
  <c r="E1835" i="35"/>
  <c r="D1835" i="35"/>
  <c r="N1833" i="35"/>
  <c r="M1833" i="35"/>
  <c r="W1832" i="35"/>
  <c r="W1831" i="35"/>
  <c r="D1831" i="35"/>
  <c r="D1827" i="35"/>
  <c r="B1826" i="35"/>
  <c r="W1817" i="35"/>
  <c r="S1815" i="35"/>
  <c r="O1815" i="35"/>
  <c r="J1815" i="35"/>
  <c r="G1815" i="35"/>
  <c r="D1815" i="35"/>
  <c r="B1814" i="35"/>
  <c r="B1813" i="35"/>
  <c r="B1812" i="35"/>
  <c r="X1811" i="35"/>
  <c r="S1811" i="35"/>
  <c r="O1811" i="35"/>
  <c r="J1811" i="35"/>
  <c r="G1811" i="35"/>
  <c r="D1811" i="35"/>
  <c r="B1809" i="35"/>
  <c r="B1808" i="35"/>
  <c r="B1807" i="35"/>
  <c r="B1805" i="35"/>
  <c r="B1804" i="35"/>
  <c r="Z1803" i="35"/>
  <c r="Y1803" i="35"/>
  <c r="X1803" i="35"/>
  <c r="W1803" i="35"/>
  <c r="V1803" i="35"/>
  <c r="U1803" i="35"/>
  <c r="T1803" i="35"/>
  <c r="S1803" i="35"/>
  <c r="R1803" i="35"/>
  <c r="Q1803" i="35"/>
  <c r="P1803" i="35"/>
  <c r="O1803" i="35"/>
  <c r="N1803" i="35"/>
  <c r="M1803" i="35"/>
  <c r="L1803" i="35"/>
  <c r="K1803" i="35"/>
  <c r="J1803" i="35"/>
  <c r="I1803" i="35"/>
  <c r="H1803" i="35"/>
  <c r="G1803" i="35"/>
  <c r="F1803" i="35"/>
  <c r="E1803" i="35"/>
  <c r="D1803" i="35"/>
  <c r="N1801" i="35"/>
  <c r="M1801" i="35"/>
  <c r="W1800" i="35"/>
  <c r="W1799" i="35"/>
  <c r="D1799" i="35"/>
  <c r="D1795" i="35"/>
  <c r="B1794" i="35"/>
  <c r="W1785" i="35"/>
  <c r="S1783" i="35"/>
  <c r="O1783" i="35"/>
  <c r="J1783" i="35"/>
  <c r="G1783" i="35"/>
  <c r="D1783" i="35"/>
  <c r="B1782" i="35"/>
  <c r="B1781" i="35"/>
  <c r="B1780" i="35"/>
  <c r="X1779" i="35"/>
  <c r="S1779" i="35"/>
  <c r="O1779" i="35"/>
  <c r="J1779" i="35"/>
  <c r="G1779" i="35"/>
  <c r="D1779" i="35"/>
  <c r="B1777" i="35"/>
  <c r="B1776" i="35"/>
  <c r="B1775" i="35"/>
  <c r="B1773" i="35"/>
  <c r="B1772" i="35"/>
  <c r="Z1771" i="35"/>
  <c r="Y1771" i="35"/>
  <c r="X1771" i="35"/>
  <c r="W1771" i="35"/>
  <c r="V1771" i="35"/>
  <c r="U1771" i="35"/>
  <c r="T1771" i="35"/>
  <c r="S1771" i="35"/>
  <c r="R1771" i="35"/>
  <c r="Q1771" i="35"/>
  <c r="P1771" i="35"/>
  <c r="O1771" i="35"/>
  <c r="N1771" i="35"/>
  <c r="M1771" i="35"/>
  <c r="L1771" i="35"/>
  <c r="K1771" i="35"/>
  <c r="J1771" i="35"/>
  <c r="I1771" i="35"/>
  <c r="H1771" i="35"/>
  <c r="G1771" i="35"/>
  <c r="F1771" i="35"/>
  <c r="E1771" i="35"/>
  <c r="D1771" i="35"/>
  <c r="N1769" i="35"/>
  <c r="M1769" i="35"/>
  <c r="W1768" i="35"/>
  <c r="W1767" i="35"/>
  <c r="D1767" i="35"/>
  <c r="D1763" i="35"/>
  <c r="B1762" i="35"/>
  <c r="W1753" i="35"/>
  <c r="S1751" i="35"/>
  <c r="O1751" i="35"/>
  <c r="J1751" i="35"/>
  <c r="G1751" i="35"/>
  <c r="D1751" i="35"/>
  <c r="B1750" i="35"/>
  <c r="B1749" i="35"/>
  <c r="B1748" i="35"/>
  <c r="X1747" i="35"/>
  <c r="S1747" i="35"/>
  <c r="O1747" i="35"/>
  <c r="J1747" i="35"/>
  <c r="G1747" i="35"/>
  <c r="D1747" i="35"/>
  <c r="B1745" i="35"/>
  <c r="B1744" i="35"/>
  <c r="B1743" i="35"/>
  <c r="B1741" i="35"/>
  <c r="B1740" i="35"/>
  <c r="Z1739" i="35"/>
  <c r="Y1739" i="35"/>
  <c r="X1739" i="35"/>
  <c r="W1739" i="35"/>
  <c r="V1739" i="35"/>
  <c r="U1739" i="35"/>
  <c r="T1739" i="35"/>
  <c r="S1739" i="35"/>
  <c r="R1739" i="35"/>
  <c r="Q1739" i="35"/>
  <c r="P1739" i="35"/>
  <c r="O1739" i="35"/>
  <c r="N1739" i="35"/>
  <c r="M1739" i="35"/>
  <c r="L1739" i="35"/>
  <c r="K1739" i="35"/>
  <c r="J1739" i="35"/>
  <c r="I1739" i="35"/>
  <c r="H1739" i="35"/>
  <c r="G1739" i="35"/>
  <c r="F1739" i="35"/>
  <c r="E1739" i="35"/>
  <c r="D1739" i="35"/>
  <c r="N1737" i="35"/>
  <c r="M1737" i="35"/>
  <c r="W1736" i="35"/>
  <c r="W1735" i="35"/>
  <c r="D1735" i="35"/>
  <c r="D1731" i="35"/>
  <c r="B1730" i="35"/>
  <c r="W1721" i="35"/>
  <c r="S1719" i="35"/>
  <c r="O1719" i="35"/>
  <c r="J1719" i="35"/>
  <c r="G1719" i="35"/>
  <c r="D1719" i="35"/>
  <c r="B1718" i="35"/>
  <c r="B1717" i="35"/>
  <c r="B1716" i="35"/>
  <c r="X1715" i="35"/>
  <c r="S1715" i="35"/>
  <c r="O1715" i="35"/>
  <c r="J1715" i="35"/>
  <c r="G1715" i="35"/>
  <c r="D1715" i="35"/>
  <c r="B1713" i="35"/>
  <c r="B1712" i="35"/>
  <c r="B1711" i="35"/>
  <c r="B1709" i="35"/>
  <c r="B1708" i="35"/>
  <c r="Z1707" i="35"/>
  <c r="Y1707" i="35"/>
  <c r="X1707" i="35"/>
  <c r="W1707" i="35"/>
  <c r="V1707" i="35"/>
  <c r="U1707" i="35"/>
  <c r="T1707" i="35"/>
  <c r="S1707" i="35"/>
  <c r="R1707" i="35"/>
  <c r="Q1707" i="35"/>
  <c r="P1707" i="35"/>
  <c r="O1707" i="35"/>
  <c r="N1707" i="35"/>
  <c r="M1707" i="35"/>
  <c r="L1707" i="35"/>
  <c r="K1707" i="35"/>
  <c r="J1707" i="35"/>
  <c r="I1707" i="35"/>
  <c r="H1707" i="35"/>
  <c r="G1707" i="35"/>
  <c r="F1707" i="35"/>
  <c r="E1707" i="35"/>
  <c r="D1707" i="35"/>
  <c r="N1705" i="35"/>
  <c r="M1705" i="35"/>
  <c r="W1704" i="35"/>
  <c r="W1703" i="35"/>
  <c r="D1703" i="35"/>
  <c r="D1699" i="35"/>
  <c r="B1698" i="35"/>
  <c r="W1689" i="35"/>
  <c r="S1687" i="35"/>
  <c r="O1687" i="35"/>
  <c r="J1687" i="35"/>
  <c r="G1687" i="35"/>
  <c r="D1687" i="35"/>
  <c r="B1686" i="35"/>
  <c r="B1685" i="35"/>
  <c r="B1684" i="35"/>
  <c r="X1683" i="35"/>
  <c r="S1683" i="35"/>
  <c r="O1683" i="35"/>
  <c r="J1683" i="35"/>
  <c r="G1683" i="35"/>
  <c r="D1683" i="35"/>
  <c r="B1681" i="35"/>
  <c r="B1680" i="35"/>
  <c r="B1679" i="35"/>
  <c r="B1677" i="35"/>
  <c r="B1676" i="35"/>
  <c r="Z1675" i="35"/>
  <c r="Y1675" i="35"/>
  <c r="X1675" i="35"/>
  <c r="W1675" i="35"/>
  <c r="V1675" i="35"/>
  <c r="U1675" i="35"/>
  <c r="T1675" i="35"/>
  <c r="S1675" i="35"/>
  <c r="R1675" i="35"/>
  <c r="Q1675" i="35"/>
  <c r="P1675" i="35"/>
  <c r="O1675" i="35"/>
  <c r="N1675" i="35"/>
  <c r="M1675" i="35"/>
  <c r="L1675" i="35"/>
  <c r="K1675" i="35"/>
  <c r="J1675" i="35"/>
  <c r="I1675" i="35"/>
  <c r="H1675" i="35"/>
  <c r="G1675" i="35"/>
  <c r="F1675" i="35"/>
  <c r="E1675" i="35"/>
  <c r="D1675" i="35"/>
  <c r="N1673" i="35"/>
  <c r="M1673" i="35"/>
  <c r="W1672" i="35"/>
  <c r="W1671" i="35"/>
  <c r="D1671" i="35"/>
  <c r="D1667" i="35"/>
  <c r="B1666" i="35"/>
  <c r="W1657" i="35"/>
  <c r="S1655" i="35"/>
  <c r="O1655" i="35"/>
  <c r="J1655" i="35"/>
  <c r="G1655" i="35"/>
  <c r="D1655" i="35"/>
  <c r="B1654" i="35"/>
  <c r="B1653" i="35"/>
  <c r="B1652" i="35"/>
  <c r="X1651" i="35"/>
  <c r="S1651" i="35"/>
  <c r="O1651" i="35"/>
  <c r="J1651" i="35"/>
  <c r="G1651" i="35"/>
  <c r="D1651" i="35"/>
  <c r="B1649" i="35"/>
  <c r="B1648" i="35"/>
  <c r="B1647" i="35"/>
  <c r="B1645" i="35"/>
  <c r="B1644" i="35"/>
  <c r="Z1643" i="35"/>
  <c r="Y1643" i="35"/>
  <c r="X1643" i="35"/>
  <c r="W1643" i="35"/>
  <c r="V1643" i="35"/>
  <c r="U1643" i="35"/>
  <c r="T1643" i="35"/>
  <c r="S1643" i="35"/>
  <c r="R1643" i="35"/>
  <c r="Q1643" i="35"/>
  <c r="P1643" i="35"/>
  <c r="O1643" i="35"/>
  <c r="N1643" i="35"/>
  <c r="M1643" i="35"/>
  <c r="L1643" i="35"/>
  <c r="K1643" i="35"/>
  <c r="J1643" i="35"/>
  <c r="I1643" i="35"/>
  <c r="H1643" i="35"/>
  <c r="G1643" i="35"/>
  <c r="F1643" i="35"/>
  <c r="E1643" i="35"/>
  <c r="D1643" i="35"/>
  <c r="N1641" i="35"/>
  <c r="M1641" i="35"/>
  <c r="W1640" i="35"/>
  <c r="W1639" i="35"/>
  <c r="D1639" i="35"/>
  <c r="D1635" i="35"/>
  <c r="B1634" i="35"/>
  <c r="W1625" i="35"/>
  <c r="S1623" i="35"/>
  <c r="O1623" i="35"/>
  <c r="J1623" i="35"/>
  <c r="G1623" i="35"/>
  <c r="D1623" i="35"/>
  <c r="B1622" i="35"/>
  <c r="B1621" i="35"/>
  <c r="B1620" i="35"/>
  <c r="X1619" i="35"/>
  <c r="S1619" i="35"/>
  <c r="O1619" i="35"/>
  <c r="J1619" i="35"/>
  <c r="G1619" i="35"/>
  <c r="D1619" i="35"/>
  <c r="B1617" i="35"/>
  <c r="B1616" i="35"/>
  <c r="B1615" i="35"/>
  <c r="B1613" i="35"/>
  <c r="B1612" i="35"/>
  <c r="Z1611" i="35"/>
  <c r="Y1611" i="35"/>
  <c r="X1611" i="35"/>
  <c r="W1611" i="35"/>
  <c r="V1611" i="35"/>
  <c r="U1611" i="35"/>
  <c r="T1611" i="35"/>
  <c r="S1611" i="35"/>
  <c r="R1611" i="35"/>
  <c r="Q1611" i="35"/>
  <c r="P1611" i="35"/>
  <c r="O1611" i="35"/>
  <c r="N1611" i="35"/>
  <c r="M1611" i="35"/>
  <c r="L1611" i="35"/>
  <c r="K1611" i="35"/>
  <c r="J1611" i="35"/>
  <c r="I1611" i="35"/>
  <c r="H1611" i="35"/>
  <c r="G1611" i="35"/>
  <c r="F1611" i="35"/>
  <c r="E1611" i="35"/>
  <c r="D1611" i="35"/>
  <c r="N1609" i="35"/>
  <c r="M1609" i="35"/>
  <c r="W1608" i="35"/>
  <c r="W1607" i="35"/>
  <c r="D1607" i="35"/>
  <c r="D1603" i="35"/>
  <c r="B1602" i="35"/>
  <c r="W1593" i="35"/>
  <c r="S1591" i="35"/>
  <c r="O1591" i="35"/>
  <c r="J1591" i="35"/>
  <c r="G1591" i="35"/>
  <c r="D1591" i="35"/>
  <c r="B1590" i="35"/>
  <c r="B1589" i="35"/>
  <c r="B1588" i="35"/>
  <c r="X1587" i="35"/>
  <c r="S1587" i="35"/>
  <c r="O1587" i="35"/>
  <c r="J1587" i="35"/>
  <c r="G1587" i="35"/>
  <c r="D1587" i="35"/>
  <c r="B1585" i="35"/>
  <c r="B1584" i="35"/>
  <c r="B1583" i="35"/>
  <c r="B1581" i="35"/>
  <c r="B1580" i="35"/>
  <c r="Z1579" i="35"/>
  <c r="Y1579" i="35"/>
  <c r="X1579" i="35"/>
  <c r="W1579" i="35"/>
  <c r="V1579" i="35"/>
  <c r="U1579" i="35"/>
  <c r="T1579" i="35"/>
  <c r="S1579" i="35"/>
  <c r="R1579" i="35"/>
  <c r="Q1579" i="35"/>
  <c r="P1579" i="35"/>
  <c r="O1579" i="35"/>
  <c r="N1579" i="35"/>
  <c r="M1579" i="35"/>
  <c r="L1579" i="35"/>
  <c r="K1579" i="35"/>
  <c r="J1579" i="35"/>
  <c r="I1579" i="35"/>
  <c r="H1579" i="35"/>
  <c r="G1579" i="35"/>
  <c r="F1579" i="35"/>
  <c r="E1579" i="35"/>
  <c r="D1579" i="35"/>
  <c r="N1577" i="35"/>
  <c r="M1577" i="35"/>
  <c r="W1576" i="35"/>
  <c r="W1575" i="35"/>
  <c r="D1575" i="35"/>
  <c r="D1571" i="35"/>
  <c r="B1570" i="35"/>
  <c r="W1561" i="35"/>
  <c r="S1559" i="35"/>
  <c r="O1559" i="35"/>
  <c r="J1559" i="35"/>
  <c r="G1559" i="35"/>
  <c r="D1559" i="35"/>
  <c r="B1558" i="35"/>
  <c r="B1557" i="35"/>
  <c r="B1556" i="35"/>
  <c r="X1555" i="35"/>
  <c r="S1555" i="35"/>
  <c r="O1555" i="35"/>
  <c r="J1555" i="35"/>
  <c r="G1555" i="35"/>
  <c r="D1555" i="35"/>
  <c r="B1553" i="35"/>
  <c r="B1552" i="35"/>
  <c r="B1551" i="35"/>
  <c r="B1549" i="35"/>
  <c r="B1548" i="35"/>
  <c r="Z1547" i="35"/>
  <c r="Y1547" i="35"/>
  <c r="X1547" i="35"/>
  <c r="W1547" i="35"/>
  <c r="V1547" i="35"/>
  <c r="U1547" i="35"/>
  <c r="T1547" i="35"/>
  <c r="S1547" i="35"/>
  <c r="R1547" i="35"/>
  <c r="Q1547" i="35"/>
  <c r="P1547" i="35"/>
  <c r="O1547" i="35"/>
  <c r="N1547" i="35"/>
  <c r="M1547" i="35"/>
  <c r="L1547" i="35"/>
  <c r="K1547" i="35"/>
  <c r="J1547" i="35"/>
  <c r="I1547" i="35"/>
  <c r="H1547" i="35"/>
  <c r="G1547" i="35"/>
  <c r="F1547" i="35"/>
  <c r="E1547" i="35"/>
  <c r="D1547" i="35"/>
  <c r="N1545" i="35"/>
  <c r="M1545" i="35"/>
  <c r="W1544" i="35"/>
  <c r="W1543" i="35"/>
  <c r="D1543" i="35"/>
  <c r="D1539" i="35"/>
  <c r="B1538" i="35"/>
  <c r="W1529" i="35"/>
  <c r="S1527" i="35"/>
  <c r="O1527" i="35"/>
  <c r="J1527" i="35"/>
  <c r="G1527" i="35"/>
  <c r="D1527" i="35"/>
  <c r="B1526" i="35"/>
  <c r="B1525" i="35"/>
  <c r="B1524" i="35"/>
  <c r="X1523" i="35"/>
  <c r="S1523" i="35"/>
  <c r="O1523" i="35"/>
  <c r="J1523" i="35"/>
  <c r="G1523" i="35"/>
  <c r="D1523" i="35"/>
  <c r="B1521" i="35"/>
  <c r="B1520" i="35"/>
  <c r="B1519" i="35"/>
  <c r="B1517" i="35"/>
  <c r="B1516" i="35"/>
  <c r="Z1515" i="35"/>
  <c r="Y1515" i="35"/>
  <c r="X1515" i="35"/>
  <c r="W1515" i="35"/>
  <c r="V1515" i="35"/>
  <c r="U1515" i="35"/>
  <c r="T1515" i="35"/>
  <c r="S1515" i="35"/>
  <c r="R1515" i="35"/>
  <c r="Q1515" i="35"/>
  <c r="P1515" i="35"/>
  <c r="O1515" i="35"/>
  <c r="N1515" i="35"/>
  <c r="M1515" i="35"/>
  <c r="L1515" i="35"/>
  <c r="K1515" i="35"/>
  <c r="J1515" i="35"/>
  <c r="I1515" i="35"/>
  <c r="H1515" i="35"/>
  <c r="G1515" i="35"/>
  <c r="F1515" i="35"/>
  <c r="E1515" i="35"/>
  <c r="D1515" i="35"/>
  <c r="N1513" i="35"/>
  <c r="M1513" i="35"/>
  <c r="W1512" i="35"/>
  <c r="W1511" i="35"/>
  <c r="D1511" i="35"/>
  <c r="D1507" i="35"/>
  <c r="B1506" i="35"/>
  <c r="W1497" i="35"/>
  <c r="S1495" i="35"/>
  <c r="O1495" i="35"/>
  <c r="J1495" i="35"/>
  <c r="G1495" i="35"/>
  <c r="D1495" i="35"/>
  <c r="B1494" i="35"/>
  <c r="B1493" i="35"/>
  <c r="B1492" i="35"/>
  <c r="X1491" i="35"/>
  <c r="S1491" i="35"/>
  <c r="O1491" i="35"/>
  <c r="J1491" i="35"/>
  <c r="G1491" i="35"/>
  <c r="D1491" i="35"/>
  <c r="B1489" i="35"/>
  <c r="B1488" i="35"/>
  <c r="B1487" i="35"/>
  <c r="B1485" i="35"/>
  <c r="B1484" i="35"/>
  <c r="Z1483" i="35"/>
  <c r="Y1483" i="35"/>
  <c r="X1483" i="35"/>
  <c r="W1483" i="35"/>
  <c r="V1483" i="35"/>
  <c r="U1483" i="35"/>
  <c r="T1483" i="35"/>
  <c r="S1483" i="35"/>
  <c r="R1483" i="35"/>
  <c r="Q1483" i="35"/>
  <c r="P1483" i="35"/>
  <c r="O1483" i="35"/>
  <c r="N1483" i="35"/>
  <c r="M1483" i="35"/>
  <c r="L1483" i="35"/>
  <c r="K1483" i="35"/>
  <c r="J1483" i="35"/>
  <c r="I1483" i="35"/>
  <c r="H1483" i="35"/>
  <c r="G1483" i="35"/>
  <c r="F1483" i="35"/>
  <c r="E1483" i="35"/>
  <c r="D1483" i="35"/>
  <c r="N1481" i="35"/>
  <c r="M1481" i="35"/>
  <c r="W1480" i="35"/>
  <c r="W1479" i="35"/>
  <c r="D1479" i="35"/>
  <c r="D1475" i="35"/>
  <c r="B1474" i="35"/>
  <c r="W1465" i="35"/>
  <c r="S1463" i="35"/>
  <c r="O1463" i="35"/>
  <c r="J1463" i="35"/>
  <c r="G1463" i="35"/>
  <c r="D1463" i="35"/>
  <c r="B1462" i="35"/>
  <c r="B1461" i="35"/>
  <c r="B1460" i="35"/>
  <c r="X1459" i="35"/>
  <c r="S1459" i="35"/>
  <c r="O1459" i="35"/>
  <c r="J1459" i="35"/>
  <c r="G1459" i="35"/>
  <c r="D1459" i="35"/>
  <c r="B1457" i="35"/>
  <c r="B1456" i="35"/>
  <c r="B1455" i="35"/>
  <c r="B1453" i="35"/>
  <c r="B1452" i="35"/>
  <c r="Z1451" i="35"/>
  <c r="Y1451" i="35"/>
  <c r="X1451" i="35"/>
  <c r="W1451" i="35"/>
  <c r="V1451" i="35"/>
  <c r="U1451" i="35"/>
  <c r="T1451" i="35"/>
  <c r="S1451" i="35"/>
  <c r="R1451" i="35"/>
  <c r="Q1451" i="35"/>
  <c r="P1451" i="35"/>
  <c r="O1451" i="35"/>
  <c r="N1451" i="35"/>
  <c r="M1451" i="35"/>
  <c r="L1451" i="35"/>
  <c r="K1451" i="35"/>
  <c r="J1451" i="35"/>
  <c r="I1451" i="35"/>
  <c r="H1451" i="35"/>
  <c r="G1451" i="35"/>
  <c r="F1451" i="35"/>
  <c r="E1451" i="35"/>
  <c r="D1451" i="35"/>
  <c r="N1449" i="35"/>
  <c r="M1449" i="35"/>
  <c r="W1448" i="35"/>
  <c r="W1447" i="35"/>
  <c r="D1447" i="35"/>
  <c r="D1443" i="35"/>
  <c r="B1442" i="35"/>
  <c r="W1433" i="35"/>
  <c r="S1431" i="35"/>
  <c r="O1431" i="35"/>
  <c r="J1431" i="35"/>
  <c r="G1431" i="35"/>
  <c r="D1431" i="35"/>
  <c r="B1430" i="35"/>
  <c r="B1429" i="35"/>
  <c r="B1428" i="35"/>
  <c r="X1427" i="35"/>
  <c r="S1427" i="35"/>
  <c r="O1427" i="35"/>
  <c r="J1427" i="35"/>
  <c r="G1427" i="35"/>
  <c r="D1427" i="35"/>
  <c r="B1425" i="35"/>
  <c r="B1424" i="35"/>
  <c r="B1423" i="35"/>
  <c r="B1421" i="35"/>
  <c r="B1420" i="35"/>
  <c r="Z1419" i="35"/>
  <c r="Y1419" i="35"/>
  <c r="X1419" i="35"/>
  <c r="W1419" i="35"/>
  <c r="V1419" i="35"/>
  <c r="U1419" i="35"/>
  <c r="T1419" i="35"/>
  <c r="S1419" i="35"/>
  <c r="R1419" i="35"/>
  <c r="Q1419" i="35"/>
  <c r="P1419" i="35"/>
  <c r="O1419" i="35"/>
  <c r="N1419" i="35"/>
  <c r="M1419" i="35"/>
  <c r="L1419" i="35"/>
  <c r="K1419" i="35"/>
  <c r="J1419" i="35"/>
  <c r="I1419" i="35"/>
  <c r="H1419" i="35"/>
  <c r="G1419" i="35"/>
  <c r="F1419" i="35"/>
  <c r="E1419" i="35"/>
  <c r="D1419" i="35"/>
  <c r="N1417" i="35"/>
  <c r="M1417" i="35"/>
  <c r="W1416" i="35"/>
  <c r="W1415" i="35"/>
  <c r="D1415" i="35"/>
  <c r="D1411" i="35"/>
  <c r="B1410" i="35"/>
  <c r="W1401" i="35"/>
  <c r="S1399" i="35"/>
  <c r="O1399" i="35"/>
  <c r="J1399" i="35"/>
  <c r="G1399" i="35"/>
  <c r="D1399" i="35"/>
  <c r="B1398" i="35"/>
  <c r="B1397" i="35"/>
  <c r="B1396" i="35"/>
  <c r="X1395" i="35"/>
  <c r="S1395" i="35"/>
  <c r="O1395" i="35"/>
  <c r="J1395" i="35"/>
  <c r="G1395" i="35"/>
  <c r="D1395" i="35"/>
  <c r="B1393" i="35"/>
  <c r="B1392" i="35"/>
  <c r="B1391" i="35"/>
  <c r="B1389" i="35"/>
  <c r="B1388" i="35"/>
  <c r="Z1387" i="35"/>
  <c r="Y1387" i="35"/>
  <c r="X1387" i="35"/>
  <c r="W1387" i="35"/>
  <c r="V1387" i="35"/>
  <c r="U1387" i="35"/>
  <c r="T1387" i="35"/>
  <c r="S1387" i="35"/>
  <c r="R1387" i="35"/>
  <c r="Q1387" i="35"/>
  <c r="P1387" i="35"/>
  <c r="O1387" i="35"/>
  <c r="N1387" i="35"/>
  <c r="M1387" i="35"/>
  <c r="L1387" i="35"/>
  <c r="K1387" i="35"/>
  <c r="J1387" i="35"/>
  <c r="I1387" i="35"/>
  <c r="H1387" i="35"/>
  <c r="G1387" i="35"/>
  <c r="F1387" i="35"/>
  <c r="E1387" i="35"/>
  <c r="D1387" i="35"/>
  <c r="N1385" i="35"/>
  <c r="M1385" i="35"/>
  <c r="W1384" i="35"/>
  <c r="W1383" i="35"/>
  <c r="D1383" i="35"/>
  <c r="D1379" i="35"/>
  <c r="B1378" i="35"/>
  <c r="W1369" i="35"/>
  <c r="S1367" i="35"/>
  <c r="O1367" i="35"/>
  <c r="J1367" i="35"/>
  <c r="G1367" i="35"/>
  <c r="D1367" i="35"/>
  <c r="B1366" i="35"/>
  <c r="B1365" i="35"/>
  <c r="B1364" i="35"/>
  <c r="X1363" i="35"/>
  <c r="S1363" i="35"/>
  <c r="O1363" i="35"/>
  <c r="J1363" i="35"/>
  <c r="G1363" i="35"/>
  <c r="D1363" i="35"/>
  <c r="B1361" i="35"/>
  <c r="B1360" i="35"/>
  <c r="B1359" i="35"/>
  <c r="B1357" i="35"/>
  <c r="B1356" i="35"/>
  <c r="Z1355" i="35"/>
  <c r="Y1355" i="35"/>
  <c r="X1355" i="35"/>
  <c r="W1355" i="35"/>
  <c r="V1355" i="35"/>
  <c r="U1355" i="35"/>
  <c r="T1355" i="35"/>
  <c r="S1355" i="35"/>
  <c r="R1355" i="35"/>
  <c r="Q1355" i="35"/>
  <c r="P1355" i="35"/>
  <c r="O1355" i="35"/>
  <c r="N1355" i="35"/>
  <c r="M1355" i="35"/>
  <c r="L1355" i="35"/>
  <c r="K1355" i="35"/>
  <c r="J1355" i="35"/>
  <c r="I1355" i="35"/>
  <c r="H1355" i="35"/>
  <c r="G1355" i="35"/>
  <c r="F1355" i="35"/>
  <c r="E1355" i="35"/>
  <c r="D1355" i="35"/>
  <c r="N1353" i="35"/>
  <c r="M1353" i="35"/>
  <c r="W1352" i="35"/>
  <c r="W1351" i="35"/>
  <c r="D1351" i="35"/>
  <c r="D1347" i="35"/>
  <c r="B1346" i="35"/>
  <c r="W1337" i="35"/>
  <c r="S1335" i="35"/>
  <c r="O1335" i="35"/>
  <c r="J1335" i="35"/>
  <c r="G1335" i="35"/>
  <c r="D1335" i="35"/>
  <c r="B1334" i="35"/>
  <c r="B1333" i="35"/>
  <c r="B1332" i="35"/>
  <c r="X1331" i="35"/>
  <c r="S1331" i="35"/>
  <c r="O1331" i="35"/>
  <c r="J1331" i="35"/>
  <c r="G1331" i="35"/>
  <c r="D1331" i="35"/>
  <c r="B1329" i="35"/>
  <c r="B1328" i="35"/>
  <c r="B1327" i="35"/>
  <c r="B1325" i="35"/>
  <c r="B1324" i="35"/>
  <c r="Z1323" i="35"/>
  <c r="Y1323" i="35"/>
  <c r="X1323" i="35"/>
  <c r="W1323" i="35"/>
  <c r="V1323" i="35"/>
  <c r="U1323" i="35"/>
  <c r="T1323" i="35"/>
  <c r="S1323" i="35"/>
  <c r="R1323" i="35"/>
  <c r="Q1323" i="35"/>
  <c r="P1323" i="35"/>
  <c r="O1323" i="35"/>
  <c r="N1323" i="35"/>
  <c r="M1323" i="35"/>
  <c r="L1323" i="35"/>
  <c r="K1323" i="35"/>
  <c r="J1323" i="35"/>
  <c r="I1323" i="35"/>
  <c r="H1323" i="35"/>
  <c r="G1323" i="35"/>
  <c r="F1323" i="35"/>
  <c r="E1323" i="35"/>
  <c r="D1323" i="35"/>
  <c r="N1321" i="35"/>
  <c r="M1321" i="35"/>
  <c r="W1320" i="35"/>
  <c r="W1319" i="35"/>
  <c r="D1319" i="35"/>
  <c r="D1315" i="35"/>
  <c r="B1314" i="35"/>
  <c r="W1305" i="35"/>
  <c r="S1303" i="35"/>
  <c r="O1303" i="35"/>
  <c r="J1303" i="35"/>
  <c r="G1303" i="35"/>
  <c r="D1303" i="35"/>
  <c r="B1302" i="35"/>
  <c r="B1301" i="35"/>
  <c r="B1300" i="35"/>
  <c r="X1299" i="35"/>
  <c r="S1299" i="35"/>
  <c r="O1299" i="35"/>
  <c r="J1299" i="35"/>
  <c r="G1299" i="35"/>
  <c r="D1299" i="35"/>
  <c r="B1297" i="35"/>
  <c r="B1296" i="35"/>
  <c r="B1295" i="35"/>
  <c r="B1293" i="35"/>
  <c r="B1292" i="35"/>
  <c r="Z1291" i="35"/>
  <c r="Y1291" i="35"/>
  <c r="X1291" i="35"/>
  <c r="W1291" i="35"/>
  <c r="V1291" i="35"/>
  <c r="U1291" i="35"/>
  <c r="T1291" i="35"/>
  <c r="S1291" i="35"/>
  <c r="R1291" i="35"/>
  <c r="Q1291" i="35"/>
  <c r="P1291" i="35"/>
  <c r="O1291" i="35"/>
  <c r="N1291" i="35"/>
  <c r="M1291" i="35"/>
  <c r="L1291" i="35"/>
  <c r="K1291" i="35"/>
  <c r="J1291" i="35"/>
  <c r="I1291" i="35"/>
  <c r="H1291" i="35"/>
  <c r="G1291" i="35"/>
  <c r="F1291" i="35"/>
  <c r="E1291" i="35"/>
  <c r="D1291" i="35"/>
  <c r="N1289" i="35"/>
  <c r="M1289" i="35"/>
  <c r="W1288" i="35"/>
  <c r="W1287" i="35"/>
  <c r="D1287" i="35"/>
  <c r="D1283" i="35"/>
  <c r="B1282" i="35"/>
  <c r="S1273" i="35"/>
  <c r="O1273" i="35"/>
  <c r="J1273" i="35"/>
  <c r="G1273" i="35"/>
  <c r="D1273" i="35"/>
  <c r="S1272" i="35"/>
  <c r="O1272" i="35"/>
  <c r="J1272" i="35"/>
  <c r="G1272" i="35"/>
  <c r="D1272" i="35"/>
  <c r="S1270" i="35"/>
  <c r="O1270" i="35"/>
  <c r="J1270" i="35"/>
  <c r="G1270" i="35"/>
  <c r="D1270" i="35"/>
  <c r="S1269" i="35"/>
  <c r="O1269" i="35"/>
  <c r="J1269" i="35"/>
  <c r="G1269" i="35"/>
  <c r="D1269" i="35"/>
  <c r="S1268" i="35"/>
  <c r="O1268" i="35"/>
  <c r="J1268" i="35"/>
  <c r="G1268" i="35"/>
  <c r="D1268" i="35"/>
  <c r="W1265" i="35"/>
  <c r="U1265" i="35"/>
  <c r="T1265" i="35"/>
  <c r="S1265" i="35"/>
  <c r="R1265" i="35"/>
  <c r="P1265" i="35"/>
  <c r="O1265" i="35"/>
  <c r="N1265" i="35"/>
  <c r="M1265" i="35"/>
  <c r="L1265" i="35"/>
  <c r="K1265" i="35"/>
  <c r="J1265" i="35"/>
  <c r="I1265" i="35"/>
  <c r="H1265" i="35"/>
  <c r="G1265" i="35"/>
  <c r="F1265" i="35"/>
  <c r="E1265" i="35"/>
  <c r="D1265" i="35"/>
  <c r="W1264" i="35"/>
  <c r="U1264" i="35"/>
  <c r="T1264" i="35"/>
  <c r="S1264" i="35"/>
  <c r="R1264" i="35"/>
  <c r="P1264" i="35"/>
  <c r="O1264" i="35"/>
  <c r="N1264" i="35"/>
  <c r="M1264" i="35"/>
  <c r="L1264" i="35"/>
  <c r="K1264" i="35"/>
  <c r="J1264" i="35"/>
  <c r="I1264" i="35"/>
  <c r="H1264" i="35"/>
  <c r="G1264" i="35"/>
  <c r="F1264" i="35"/>
  <c r="E1264" i="35"/>
  <c r="D1264" i="35"/>
  <c r="W1263" i="35"/>
  <c r="V1263" i="35"/>
  <c r="U1263" i="35"/>
  <c r="T1263" i="35"/>
  <c r="S1263" i="35"/>
  <c r="R1263" i="35"/>
  <c r="Q1263" i="35"/>
  <c r="P1263" i="35"/>
  <c r="O1263" i="35"/>
  <c r="N1263" i="35"/>
  <c r="M1263" i="35"/>
  <c r="L1263" i="35"/>
  <c r="K1263" i="35"/>
  <c r="J1263" i="35"/>
  <c r="I1263" i="35"/>
  <c r="H1263" i="35"/>
  <c r="G1263" i="35"/>
  <c r="F1263" i="35"/>
  <c r="E1263" i="35"/>
  <c r="D1263" i="35"/>
  <c r="W1262" i="35"/>
  <c r="U1262" i="35"/>
  <c r="T1262" i="35"/>
  <c r="S1262" i="35"/>
  <c r="R1262" i="35"/>
  <c r="P1262" i="35"/>
  <c r="O1262" i="35"/>
  <c r="N1262" i="35"/>
  <c r="M1262" i="35"/>
  <c r="L1262" i="35"/>
  <c r="K1262" i="35"/>
  <c r="J1262" i="35"/>
  <c r="I1262" i="35"/>
  <c r="H1262" i="35"/>
  <c r="G1262" i="35"/>
  <c r="F1262" i="35"/>
  <c r="E1262" i="35"/>
  <c r="D1262" i="35"/>
  <c r="W1261" i="35"/>
  <c r="V1261" i="35"/>
  <c r="U1261" i="35"/>
  <c r="T1261" i="35"/>
  <c r="S1261" i="35"/>
  <c r="R1261" i="35"/>
  <c r="Q1261" i="35"/>
  <c r="P1261" i="35"/>
  <c r="O1261" i="35"/>
  <c r="N1261" i="35"/>
  <c r="M1261" i="35"/>
  <c r="L1261" i="35"/>
  <c r="K1261" i="35"/>
  <c r="J1261" i="35"/>
  <c r="I1261" i="35"/>
  <c r="H1261" i="35"/>
  <c r="G1261" i="35"/>
  <c r="F1261" i="35"/>
  <c r="E1261" i="35"/>
  <c r="D1261" i="35"/>
  <c r="W1260" i="35"/>
  <c r="V1260" i="35"/>
  <c r="U1260" i="35"/>
  <c r="T1260" i="35"/>
  <c r="S1260" i="35"/>
  <c r="R1260" i="35"/>
  <c r="Q1260" i="35"/>
  <c r="P1260" i="35"/>
  <c r="O1260" i="35"/>
  <c r="N1260" i="35"/>
  <c r="M1260" i="35"/>
  <c r="L1260" i="35"/>
  <c r="K1260" i="35"/>
  <c r="J1260" i="35"/>
  <c r="I1260" i="35"/>
  <c r="H1260" i="35"/>
  <c r="G1260" i="35"/>
  <c r="F1260" i="35"/>
  <c r="E1260" i="35"/>
  <c r="D1260" i="35"/>
  <c r="G1256" i="35"/>
  <c r="D1256" i="35"/>
  <c r="S1255" i="35"/>
  <c r="D1254" i="35"/>
  <c r="D1253" i="35"/>
  <c r="D1252" i="35"/>
  <c r="S1241" i="35"/>
  <c r="O1241" i="35"/>
  <c r="J1241" i="35"/>
  <c r="G1241" i="35"/>
  <c r="D1241" i="35"/>
  <c r="S1240" i="35"/>
  <c r="O1240" i="35"/>
  <c r="J1240" i="35"/>
  <c r="G1240" i="35"/>
  <c r="D1240" i="35"/>
  <c r="S1238" i="35"/>
  <c r="O1238" i="35"/>
  <c r="J1238" i="35"/>
  <c r="G1238" i="35"/>
  <c r="D1238" i="35"/>
  <c r="S1237" i="35"/>
  <c r="O1237" i="35"/>
  <c r="J1237" i="35"/>
  <c r="G1237" i="35"/>
  <c r="D1237" i="35"/>
  <c r="S1236" i="35"/>
  <c r="O1236" i="35"/>
  <c r="J1236" i="35"/>
  <c r="G1236" i="35"/>
  <c r="D1236" i="35"/>
  <c r="W1233" i="35"/>
  <c r="U1233" i="35"/>
  <c r="T1233" i="35"/>
  <c r="S1233" i="35"/>
  <c r="R1233" i="35"/>
  <c r="P1233" i="35"/>
  <c r="O1233" i="35"/>
  <c r="N1233" i="35"/>
  <c r="M1233" i="35"/>
  <c r="L1233" i="35"/>
  <c r="K1233" i="35"/>
  <c r="J1233" i="35"/>
  <c r="I1233" i="35"/>
  <c r="H1233" i="35"/>
  <c r="G1233" i="35"/>
  <c r="F1233" i="35"/>
  <c r="E1233" i="35"/>
  <c r="D1233" i="35"/>
  <c r="W1232" i="35"/>
  <c r="U1232" i="35"/>
  <c r="T1232" i="35"/>
  <c r="S1232" i="35"/>
  <c r="R1232" i="35"/>
  <c r="P1232" i="35"/>
  <c r="O1232" i="35"/>
  <c r="N1232" i="35"/>
  <c r="M1232" i="35"/>
  <c r="L1232" i="35"/>
  <c r="K1232" i="35"/>
  <c r="J1232" i="35"/>
  <c r="I1232" i="35"/>
  <c r="H1232" i="35"/>
  <c r="G1232" i="35"/>
  <c r="F1232" i="35"/>
  <c r="E1232" i="35"/>
  <c r="D1232" i="35"/>
  <c r="W1231" i="35"/>
  <c r="V1231" i="35"/>
  <c r="U1231" i="35"/>
  <c r="T1231" i="35"/>
  <c r="S1231" i="35"/>
  <c r="R1231" i="35"/>
  <c r="Q1231" i="35"/>
  <c r="P1231" i="35"/>
  <c r="O1231" i="35"/>
  <c r="N1231" i="35"/>
  <c r="M1231" i="35"/>
  <c r="L1231" i="35"/>
  <c r="K1231" i="35"/>
  <c r="J1231" i="35"/>
  <c r="I1231" i="35"/>
  <c r="H1231" i="35"/>
  <c r="G1231" i="35"/>
  <c r="F1231" i="35"/>
  <c r="E1231" i="35"/>
  <c r="D1231" i="35"/>
  <c r="W1230" i="35"/>
  <c r="U1230" i="35"/>
  <c r="T1230" i="35"/>
  <c r="S1230" i="35"/>
  <c r="R1230" i="35"/>
  <c r="P1230" i="35"/>
  <c r="O1230" i="35"/>
  <c r="N1230" i="35"/>
  <c r="M1230" i="35"/>
  <c r="L1230" i="35"/>
  <c r="K1230" i="35"/>
  <c r="J1230" i="35"/>
  <c r="I1230" i="35"/>
  <c r="H1230" i="35"/>
  <c r="G1230" i="35"/>
  <c r="F1230" i="35"/>
  <c r="E1230" i="35"/>
  <c r="D1230" i="35"/>
  <c r="W1229" i="35"/>
  <c r="V1229" i="35"/>
  <c r="U1229" i="35"/>
  <c r="T1229" i="35"/>
  <c r="S1229" i="35"/>
  <c r="R1229" i="35"/>
  <c r="Q1229" i="35"/>
  <c r="P1229" i="35"/>
  <c r="O1229" i="35"/>
  <c r="N1229" i="35"/>
  <c r="M1229" i="35"/>
  <c r="L1229" i="35"/>
  <c r="K1229" i="35"/>
  <c r="J1229" i="35"/>
  <c r="I1229" i="35"/>
  <c r="H1229" i="35"/>
  <c r="G1229" i="35"/>
  <c r="F1229" i="35"/>
  <c r="E1229" i="35"/>
  <c r="D1229" i="35"/>
  <c r="W1228" i="35"/>
  <c r="V1228" i="35"/>
  <c r="U1228" i="35"/>
  <c r="T1228" i="35"/>
  <c r="S1228" i="35"/>
  <c r="R1228" i="35"/>
  <c r="Q1228" i="35"/>
  <c r="P1228" i="35"/>
  <c r="O1228" i="35"/>
  <c r="N1228" i="35"/>
  <c r="M1228" i="35"/>
  <c r="L1228" i="35"/>
  <c r="K1228" i="35"/>
  <c r="J1228" i="35"/>
  <c r="I1228" i="35"/>
  <c r="H1228" i="35"/>
  <c r="G1228" i="35"/>
  <c r="F1228" i="35"/>
  <c r="E1228" i="35"/>
  <c r="D1228" i="35"/>
  <c r="G1224" i="35"/>
  <c r="D1224" i="35"/>
  <c r="S1223" i="35"/>
  <c r="D1222" i="35"/>
  <c r="D1221" i="35"/>
  <c r="D1220" i="35"/>
  <c r="S1209" i="35"/>
  <c r="O1209" i="35"/>
  <c r="J1209" i="35"/>
  <c r="G1209" i="35"/>
  <c r="D1209" i="35"/>
  <c r="S1208" i="35"/>
  <c r="O1208" i="35"/>
  <c r="J1208" i="35"/>
  <c r="G1208" i="35"/>
  <c r="D1208" i="35"/>
  <c r="S1206" i="35"/>
  <c r="O1206" i="35"/>
  <c r="J1206" i="35"/>
  <c r="G1206" i="35"/>
  <c r="D1206" i="35"/>
  <c r="S1205" i="35"/>
  <c r="O1205" i="35"/>
  <c r="J1205" i="35"/>
  <c r="G1205" i="35"/>
  <c r="D1205" i="35"/>
  <c r="S1204" i="35"/>
  <c r="O1204" i="35"/>
  <c r="J1204" i="35"/>
  <c r="G1204" i="35"/>
  <c r="D1204" i="35"/>
  <c r="W1201" i="35"/>
  <c r="U1201" i="35"/>
  <c r="T1201" i="35"/>
  <c r="S1201" i="35"/>
  <c r="R1201" i="35"/>
  <c r="P1201" i="35"/>
  <c r="O1201" i="35"/>
  <c r="N1201" i="35"/>
  <c r="M1201" i="35"/>
  <c r="L1201" i="35"/>
  <c r="K1201" i="35"/>
  <c r="J1201" i="35"/>
  <c r="I1201" i="35"/>
  <c r="H1201" i="35"/>
  <c r="G1201" i="35"/>
  <c r="F1201" i="35"/>
  <c r="E1201" i="35"/>
  <c r="D1201" i="35"/>
  <c r="W1200" i="35"/>
  <c r="U1200" i="35"/>
  <c r="T1200" i="35"/>
  <c r="S1200" i="35"/>
  <c r="R1200" i="35"/>
  <c r="P1200" i="35"/>
  <c r="O1200" i="35"/>
  <c r="N1200" i="35"/>
  <c r="M1200" i="35"/>
  <c r="L1200" i="35"/>
  <c r="K1200" i="35"/>
  <c r="J1200" i="35"/>
  <c r="I1200" i="35"/>
  <c r="H1200" i="35"/>
  <c r="G1200" i="35"/>
  <c r="F1200" i="35"/>
  <c r="E1200" i="35"/>
  <c r="D1200" i="35"/>
  <c r="W1199" i="35"/>
  <c r="V1199" i="35"/>
  <c r="U1199" i="35"/>
  <c r="T1199" i="35"/>
  <c r="S1199" i="35"/>
  <c r="R1199" i="35"/>
  <c r="Q1199" i="35"/>
  <c r="P1199" i="35"/>
  <c r="O1199" i="35"/>
  <c r="N1199" i="35"/>
  <c r="M1199" i="35"/>
  <c r="L1199" i="35"/>
  <c r="K1199" i="35"/>
  <c r="J1199" i="35"/>
  <c r="I1199" i="35"/>
  <c r="H1199" i="35"/>
  <c r="G1199" i="35"/>
  <c r="F1199" i="35"/>
  <c r="E1199" i="35"/>
  <c r="D1199" i="35"/>
  <c r="W1198" i="35"/>
  <c r="U1198" i="35"/>
  <c r="T1198" i="35"/>
  <c r="S1198" i="35"/>
  <c r="R1198" i="35"/>
  <c r="P1198" i="35"/>
  <c r="O1198" i="35"/>
  <c r="N1198" i="35"/>
  <c r="M1198" i="35"/>
  <c r="L1198" i="35"/>
  <c r="K1198" i="35"/>
  <c r="J1198" i="35"/>
  <c r="I1198" i="35"/>
  <c r="H1198" i="35"/>
  <c r="G1198" i="35"/>
  <c r="F1198" i="35"/>
  <c r="E1198" i="35"/>
  <c r="D1198" i="35"/>
  <c r="W1197" i="35"/>
  <c r="V1197" i="35"/>
  <c r="U1197" i="35"/>
  <c r="T1197" i="35"/>
  <c r="S1197" i="35"/>
  <c r="R1197" i="35"/>
  <c r="Q1197" i="35"/>
  <c r="P1197" i="35"/>
  <c r="O1197" i="35"/>
  <c r="N1197" i="35"/>
  <c r="M1197" i="35"/>
  <c r="L1197" i="35"/>
  <c r="K1197" i="35"/>
  <c r="J1197" i="35"/>
  <c r="I1197" i="35"/>
  <c r="H1197" i="35"/>
  <c r="G1197" i="35"/>
  <c r="F1197" i="35"/>
  <c r="E1197" i="35"/>
  <c r="D1197" i="35"/>
  <c r="W1196" i="35"/>
  <c r="V1196" i="35"/>
  <c r="U1196" i="35"/>
  <c r="T1196" i="35"/>
  <c r="S1196" i="35"/>
  <c r="R1196" i="35"/>
  <c r="Q1196" i="35"/>
  <c r="P1196" i="35"/>
  <c r="O1196" i="35"/>
  <c r="N1196" i="35"/>
  <c r="M1196" i="35"/>
  <c r="L1196" i="35"/>
  <c r="K1196" i="35"/>
  <c r="J1196" i="35"/>
  <c r="I1196" i="35"/>
  <c r="H1196" i="35"/>
  <c r="G1196" i="35"/>
  <c r="F1196" i="35"/>
  <c r="E1196" i="35"/>
  <c r="D1196" i="35"/>
  <c r="G1192" i="35"/>
  <c r="D1192" i="35"/>
  <c r="S1191" i="35"/>
  <c r="D1190" i="35"/>
  <c r="D1189" i="35"/>
  <c r="D1188" i="35"/>
  <c r="S1177" i="35"/>
  <c r="O1177" i="35"/>
  <c r="J1177" i="35"/>
  <c r="G1177" i="35"/>
  <c r="D1177" i="35"/>
  <c r="S1176" i="35"/>
  <c r="O1176" i="35"/>
  <c r="J1176" i="35"/>
  <c r="G1176" i="35"/>
  <c r="D1176" i="35"/>
  <c r="S1174" i="35"/>
  <c r="O1174" i="35"/>
  <c r="J1174" i="35"/>
  <c r="G1174" i="35"/>
  <c r="D1174" i="35"/>
  <c r="S1173" i="35"/>
  <c r="O1173" i="35"/>
  <c r="J1173" i="35"/>
  <c r="G1173" i="35"/>
  <c r="D1173" i="35"/>
  <c r="S1172" i="35"/>
  <c r="O1172" i="35"/>
  <c r="J1172" i="35"/>
  <c r="G1172" i="35"/>
  <c r="D1172" i="35"/>
  <c r="W1169" i="35"/>
  <c r="U1169" i="35"/>
  <c r="T1169" i="35"/>
  <c r="S1169" i="35"/>
  <c r="R1169" i="35"/>
  <c r="P1169" i="35"/>
  <c r="O1169" i="35"/>
  <c r="N1169" i="35"/>
  <c r="M1169" i="35"/>
  <c r="L1169" i="35"/>
  <c r="K1169" i="35"/>
  <c r="J1169" i="35"/>
  <c r="I1169" i="35"/>
  <c r="H1169" i="35"/>
  <c r="G1169" i="35"/>
  <c r="F1169" i="35"/>
  <c r="E1169" i="35"/>
  <c r="D1169" i="35"/>
  <c r="W1168" i="35"/>
  <c r="U1168" i="35"/>
  <c r="T1168" i="35"/>
  <c r="S1168" i="35"/>
  <c r="R1168" i="35"/>
  <c r="P1168" i="35"/>
  <c r="O1168" i="35"/>
  <c r="N1168" i="35"/>
  <c r="M1168" i="35"/>
  <c r="L1168" i="35"/>
  <c r="K1168" i="35"/>
  <c r="J1168" i="35"/>
  <c r="I1168" i="35"/>
  <c r="H1168" i="35"/>
  <c r="G1168" i="35"/>
  <c r="F1168" i="35"/>
  <c r="E1168" i="35"/>
  <c r="D1168" i="35"/>
  <c r="W1167" i="35"/>
  <c r="V1167" i="35"/>
  <c r="U1167" i="35"/>
  <c r="T1167" i="35"/>
  <c r="S1167" i="35"/>
  <c r="R1167" i="35"/>
  <c r="Q1167" i="35"/>
  <c r="P1167" i="35"/>
  <c r="O1167" i="35"/>
  <c r="N1167" i="35"/>
  <c r="M1167" i="35"/>
  <c r="L1167" i="35"/>
  <c r="K1167" i="35"/>
  <c r="J1167" i="35"/>
  <c r="I1167" i="35"/>
  <c r="H1167" i="35"/>
  <c r="G1167" i="35"/>
  <c r="F1167" i="35"/>
  <c r="E1167" i="35"/>
  <c r="D1167" i="35"/>
  <c r="W1166" i="35"/>
  <c r="U1166" i="35"/>
  <c r="T1166" i="35"/>
  <c r="S1166" i="35"/>
  <c r="R1166" i="35"/>
  <c r="P1166" i="35"/>
  <c r="O1166" i="35"/>
  <c r="N1166" i="35"/>
  <c r="M1166" i="35"/>
  <c r="L1166" i="35"/>
  <c r="K1166" i="35"/>
  <c r="J1166" i="35"/>
  <c r="I1166" i="35"/>
  <c r="H1166" i="35"/>
  <c r="G1166" i="35"/>
  <c r="F1166" i="35"/>
  <c r="E1166" i="35"/>
  <c r="D1166" i="35"/>
  <c r="W1165" i="35"/>
  <c r="V1165" i="35"/>
  <c r="U1165" i="35"/>
  <c r="T1165" i="35"/>
  <c r="S1165" i="35"/>
  <c r="R1165" i="35"/>
  <c r="Q1165" i="35"/>
  <c r="P1165" i="35"/>
  <c r="O1165" i="35"/>
  <c r="N1165" i="35"/>
  <c r="M1165" i="35"/>
  <c r="L1165" i="35"/>
  <c r="K1165" i="35"/>
  <c r="J1165" i="35"/>
  <c r="I1165" i="35"/>
  <c r="H1165" i="35"/>
  <c r="G1165" i="35"/>
  <c r="F1165" i="35"/>
  <c r="E1165" i="35"/>
  <c r="D1165" i="35"/>
  <c r="W1164" i="35"/>
  <c r="V1164" i="35"/>
  <c r="U1164" i="35"/>
  <c r="T1164" i="35"/>
  <c r="S1164" i="35"/>
  <c r="R1164" i="35"/>
  <c r="Q1164" i="35"/>
  <c r="P1164" i="35"/>
  <c r="O1164" i="35"/>
  <c r="N1164" i="35"/>
  <c r="M1164" i="35"/>
  <c r="L1164" i="35"/>
  <c r="K1164" i="35"/>
  <c r="J1164" i="35"/>
  <c r="I1164" i="35"/>
  <c r="H1164" i="35"/>
  <c r="G1164" i="35"/>
  <c r="F1164" i="35"/>
  <c r="E1164" i="35"/>
  <c r="D1164" i="35"/>
  <c r="G1160" i="35"/>
  <c r="D1160" i="35"/>
  <c r="S1159" i="35"/>
  <c r="D1158" i="35"/>
  <c r="D1157" i="35"/>
  <c r="D1156" i="35"/>
  <c r="S1145" i="35"/>
  <c r="O1145" i="35"/>
  <c r="J1145" i="35"/>
  <c r="G1145" i="35"/>
  <c r="D1145" i="35"/>
  <c r="S1144" i="35"/>
  <c r="O1144" i="35"/>
  <c r="J1144" i="35"/>
  <c r="G1144" i="35"/>
  <c r="D1144" i="35"/>
  <c r="S1142" i="35"/>
  <c r="O1142" i="35"/>
  <c r="J1142" i="35"/>
  <c r="G1142" i="35"/>
  <c r="D1142" i="35"/>
  <c r="S1141" i="35"/>
  <c r="O1141" i="35"/>
  <c r="J1141" i="35"/>
  <c r="G1141" i="35"/>
  <c r="D1141" i="35"/>
  <c r="S1140" i="35"/>
  <c r="O1140" i="35"/>
  <c r="J1140" i="35"/>
  <c r="G1140" i="35"/>
  <c r="D1140" i="35"/>
  <c r="W1137" i="35"/>
  <c r="U1137" i="35"/>
  <c r="T1137" i="35"/>
  <c r="S1137" i="35"/>
  <c r="R1137" i="35"/>
  <c r="P1137" i="35"/>
  <c r="O1137" i="35"/>
  <c r="N1137" i="35"/>
  <c r="M1137" i="35"/>
  <c r="L1137" i="35"/>
  <c r="K1137" i="35"/>
  <c r="J1137" i="35"/>
  <c r="I1137" i="35"/>
  <c r="H1137" i="35"/>
  <c r="G1137" i="35"/>
  <c r="F1137" i="35"/>
  <c r="E1137" i="35"/>
  <c r="D1137" i="35"/>
  <c r="W1136" i="35"/>
  <c r="U1136" i="35"/>
  <c r="T1136" i="35"/>
  <c r="S1136" i="35"/>
  <c r="R1136" i="35"/>
  <c r="P1136" i="35"/>
  <c r="O1136" i="35"/>
  <c r="N1136" i="35"/>
  <c r="M1136" i="35"/>
  <c r="L1136" i="35"/>
  <c r="K1136" i="35"/>
  <c r="J1136" i="35"/>
  <c r="I1136" i="35"/>
  <c r="H1136" i="35"/>
  <c r="G1136" i="35"/>
  <c r="F1136" i="35"/>
  <c r="E1136" i="35"/>
  <c r="D1136" i="35"/>
  <c r="W1135" i="35"/>
  <c r="V1135" i="35"/>
  <c r="U1135" i="35"/>
  <c r="T1135" i="35"/>
  <c r="S1135" i="35"/>
  <c r="R1135" i="35"/>
  <c r="Q1135" i="35"/>
  <c r="P1135" i="35"/>
  <c r="O1135" i="35"/>
  <c r="N1135" i="35"/>
  <c r="M1135" i="35"/>
  <c r="L1135" i="35"/>
  <c r="K1135" i="35"/>
  <c r="J1135" i="35"/>
  <c r="I1135" i="35"/>
  <c r="H1135" i="35"/>
  <c r="G1135" i="35"/>
  <c r="F1135" i="35"/>
  <c r="E1135" i="35"/>
  <c r="D1135" i="35"/>
  <c r="W1134" i="35"/>
  <c r="U1134" i="35"/>
  <c r="T1134" i="35"/>
  <c r="S1134" i="35"/>
  <c r="R1134" i="35"/>
  <c r="P1134" i="35"/>
  <c r="O1134" i="35"/>
  <c r="N1134" i="35"/>
  <c r="M1134" i="35"/>
  <c r="L1134" i="35"/>
  <c r="K1134" i="35"/>
  <c r="J1134" i="35"/>
  <c r="I1134" i="35"/>
  <c r="H1134" i="35"/>
  <c r="G1134" i="35"/>
  <c r="F1134" i="35"/>
  <c r="E1134" i="35"/>
  <c r="D1134" i="35"/>
  <c r="W1133" i="35"/>
  <c r="V1133" i="35"/>
  <c r="U1133" i="35"/>
  <c r="T1133" i="35"/>
  <c r="S1133" i="35"/>
  <c r="R1133" i="35"/>
  <c r="Q1133" i="35"/>
  <c r="P1133" i="35"/>
  <c r="O1133" i="35"/>
  <c r="N1133" i="35"/>
  <c r="M1133" i="35"/>
  <c r="L1133" i="35"/>
  <c r="K1133" i="35"/>
  <c r="J1133" i="35"/>
  <c r="I1133" i="35"/>
  <c r="H1133" i="35"/>
  <c r="G1133" i="35"/>
  <c r="F1133" i="35"/>
  <c r="E1133" i="35"/>
  <c r="D1133" i="35"/>
  <c r="W1132" i="35"/>
  <c r="V1132" i="35"/>
  <c r="U1132" i="35"/>
  <c r="T1132" i="35"/>
  <c r="S1132" i="35"/>
  <c r="R1132" i="35"/>
  <c r="Q1132" i="35"/>
  <c r="P1132" i="35"/>
  <c r="O1132" i="35"/>
  <c r="N1132" i="35"/>
  <c r="M1132" i="35"/>
  <c r="L1132" i="35"/>
  <c r="K1132" i="35"/>
  <c r="J1132" i="35"/>
  <c r="I1132" i="35"/>
  <c r="H1132" i="35"/>
  <c r="G1132" i="35"/>
  <c r="F1132" i="35"/>
  <c r="E1132" i="35"/>
  <c r="D1132" i="35"/>
  <c r="G1128" i="35"/>
  <c r="D1128" i="35"/>
  <c r="S1127" i="35"/>
  <c r="D1126" i="35"/>
  <c r="D1125" i="35"/>
  <c r="D1124" i="35"/>
  <c r="S1113" i="35"/>
  <c r="O1113" i="35"/>
  <c r="J1113" i="35"/>
  <c r="G1113" i="35"/>
  <c r="D1113" i="35"/>
  <c r="S1112" i="35"/>
  <c r="O1112" i="35"/>
  <c r="J1112" i="35"/>
  <c r="G1112" i="35"/>
  <c r="D1112" i="35"/>
  <c r="S1110" i="35"/>
  <c r="O1110" i="35"/>
  <c r="J1110" i="35"/>
  <c r="G1110" i="35"/>
  <c r="D1110" i="35"/>
  <c r="S1109" i="35"/>
  <c r="O1109" i="35"/>
  <c r="J1109" i="35"/>
  <c r="G1109" i="35"/>
  <c r="D1109" i="35"/>
  <c r="S1108" i="35"/>
  <c r="O1108" i="35"/>
  <c r="J1108" i="35"/>
  <c r="G1108" i="35"/>
  <c r="D1108" i="35"/>
  <c r="W1105" i="35"/>
  <c r="U1105" i="35"/>
  <c r="T1105" i="35"/>
  <c r="S1105" i="35"/>
  <c r="R1105" i="35"/>
  <c r="P1105" i="35"/>
  <c r="O1105" i="35"/>
  <c r="N1105" i="35"/>
  <c r="M1105" i="35"/>
  <c r="L1105" i="35"/>
  <c r="K1105" i="35"/>
  <c r="J1105" i="35"/>
  <c r="I1105" i="35"/>
  <c r="H1105" i="35"/>
  <c r="G1105" i="35"/>
  <c r="F1105" i="35"/>
  <c r="E1105" i="35"/>
  <c r="D1105" i="35"/>
  <c r="W1104" i="35"/>
  <c r="U1104" i="35"/>
  <c r="T1104" i="35"/>
  <c r="S1104" i="35"/>
  <c r="R1104" i="35"/>
  <c r="P1104" i="35"/>
  <c r="O1104" i="35"/>
  <c r="N1104" i="35"/>
  <c r="M1104" i="35"/>
  <c r="L1104" i="35"/>
  <c r="K1104" i="35"/>
  <c r="J1104" i="35"/>
  <c r="I1104" i="35"/>
  <c r="H1104" i="35"/>
  <c r="G1104" i="35"/>
  <c r="F1104" i="35"/>
  <c r="E1104" i="35"/>
  <c r="D1104" i="35"/>
  <c r="W1103" i="35"/>
  <c r="V1103" i="35"/>
  <c r="U1103" i="35"/>
  <c r="T1103" i="35"/>
  <c r="S1103" i="35"/>
  <c r="R1103" i="35"/>
  <c r="Q1103" i="35"/>
  <c r="P1103" i="35"/>
  <c r="O1103" i="35"/>
  <c r="N1103" i="35"/>
  <c r="M1103" i="35"/>
  <c r="L1103" i="35"/>
  <c r="K1103" i="35"/>
  <c r="J1103" i="35"/>
  <c r="I1103" i="35"/>
  <c r="H1103" i="35"/>
  <c r="G1103" i="35"/>
  <c r="F1103" i="35"/>
  <c r="E1103" i="35"/>
  <c r="D1103" i="35"/>
  <c r="W1102" i="35"/>
  <c r="U1102" i="35"/>
  <c r="T1102" i="35"/>
  <c r="S1102" i="35"/>
  <c r="R1102" i="35"/>
  <c r="P1102" i="35"/>
  <c r="O1102" i="35"/>
  <c r="N1102" i="35"/>
  <c r="M1102" i="35"/>
  <c r="L1102" i="35"/>
  <c r="K1102" i="35"/>
  <c r="J1102" i="35"/>
  <c r="I1102" i="35"/>
  <c r="H1102" i="35"/>
  <c r="G1102" i="35"/>
  <c r="F1102" i="35"/>
  <c r="E1102" i="35"/>
  <c r="D1102" i="35"/>
  <c r="W1101" i="35"/>
  <c r="V1101" i="35"/>
  <c r="U1101" i="35"/>
  <c r="T1101" i="35"/>
  <c r="S1101" i="35"/>
  <c r="R1101" i="35"/>
  <c r="Q1101" i="35"/>
  <c r="P1101" i="35"/>
  <c r="O1101" i="35"/>
  <c r="N1101" i="35"/>
  <c r="M1101" i="35"/>
  <c r="L1101" i="35"/>
  <c r="K1101" i="35"/>
  <c r="J1101" i="35"/>
  <c r="I1101" i="35"/>
  <c r="H1101" i="35"/>
  <c r="G1101" i="35"/>
  <c r="F1101" i="35"/>
  <c r="E1101" i="35"/>
  <c r="D1101" i="35"/>
  <c r="W1100" i="35"/>
  <c r="V1100" i="35"/>
  <c r="U1100" i="35"/>
  <c r="T1100" i="35"/>
  <c r="S1100" i="35"/>
  <c r="R1100" i="35"/>
  <c r="Q1100" i="35"/>
  <c r="P1100" i="35"/>
  <c r="O1100" i="35"/>
  <c r="N1100" i="35"/>
  <c r="M1100" i="35"/>
  <c r="L1100" i="35"/>
  <c r="K1100" i="35"/>
  <c r="J1100" i="35"/>
  <c r="I1100" i="35"/>
  <c r="H1100" i="35"/>
  <c r="G1100" i="35"/>
  <c r="F1100" i="35"/>
  <c r="E1100" i="35"/>
  <c r="D1100" i="35"/>
  <c r="G1096" i="35"/>
  <c r="D1096" i="35"/>
  <c r="S1095" i="35"/>
  <c r="D1094" i="35"/>
  <c r="D1093" i="35"/>
  <c r="D1092" i="35"/>
  <c r="S1081" i="35"/>
  <c r="O1081" i="35"/>
  <c r="J1081" i="35"/>
  <c r="G1081" i="35"/>
  <c r="D1081" i="35"/>
  <c r="S1080" i="35"/>
  <c r="O1080" i="35"/>
  <c r="J1080" i="35"/>
  <c r="G1080" i="35"/>
  <c r="D1080" i="35"/>
  <c r="S1078" i="35"/>
  <c r="O1078" i="35"/>
  <c r="J1078" i="35"/>
  <c r="G1078" i="35"/>
  <c r="D1078" i="35"/>
  <c r="S1077" i="35"/>
  <c r="O1077" i="35"/>
  <c r="J1077" i="35"/>
  <c r="G1077" i="35"/>
  <c r="D1077" i="35"/>
  <c r="S1076" i="35"/>
  <c r="O1076" i="35"/>
  <c r="J1076" i="35"/>
  <c r="G1076" i="35"/>
  <c r="D1076" i="35"/>
  <c r="W1073" i="35"/>
  <c r="U1073" i="35"/>
  <c r="T1073" i="35"/>
  <c r="S1073" i="35"/>
  <c r="R1073" i="35"/>
  <c r="P1073" i="35"/>
  <c r="O1073" i="35"/>
  <c r="N1073" i="35"/>
  <c r="M1073" i="35"/>
  <c r="L1073" i="35"/>
  <c r="K1073" i="35"/>
  <c r="J1073" i="35"/>
  <c r="I1073" i="35"/>
  <c r="H1073" i="35"/>
  <c r="G1073" i="35"/>
  <c r="F1073" i="35"/>
  <c r="E1073" i="35"/>
  <c r="D1073" i="35"/>
  <c r="W1072" i="35"/>
  <c r="U1072" i="35"/>
  <c r="T1072" i="35"/>
  <c r="S1072" i="35"/>
  <c r="R1072" i="35"/>
  <c r="P1072" i="35"/>
  <c r="O1072" i="35"/>
  <c r="N1072" i="35"/>
  <c r="M1072" i="35"/>
  <c r="L1072" i="35"/>
  <c r="K1072" i="35"/>
  <c r="J1072" i="35"/>
  <c r="I1072" i="35"/>
  <c r="H1072" i="35"/>
  <c r="G1072" i="35"/>
  <c r="F1072" i="35"/>
  <c r="E1072" i="35"/>
  <c r="D1072" i="35"/>
  <c r="W1071" i="35"/>
  <c r="V1071" i="35"/>
  <c r="U1071" i="35"/>
  <c r="T1071" i="35"/>
  <c r="S1071" i="35"/>
  <c r="R1071" i="35"/>
  <c r="Q1071" i="35"/>
  <c r="P1071" i="35"/>
  <c r="O1071" i="35"/>
  <c r="N1071" i="35"/>
  <c r="M1071" i="35"/>
  <c r="L1071" i="35"/>
  <c r="K1071" i="35"/>
  <c r="J1071" i="35"/>
  <c r="I1071" i="35"/>
  <c r="H1071" i="35"/>
  <c r="G1071" i="35"/>
  <c r="F1071" i="35"/>
  <c r="E1071" i="35"/>
  <c r="D1071" i="35"/>
  <c r="W1070" i="35"/>
  <c r="U1070" i="35"/>
  <c r="T1070" i="35"/>
  <c r="S1070" i="35"/>
  <c r="R1070" i="35"/>
  <c r="P1070" i="35"/>
  <c r="O1070" i="35"/>
  <c r="N1070" i="35"/>
  <c r="M1070" i="35"/>
  <c r="L1070" i="35"/>
  <c r="K1070" i="35"/>
  <c r="J1070" i="35"/>
  <c r="I1070" i="35"/>
  <c r="H1070" i="35"/>
  <c r="G1070" i="35"/>
  <c r="F1070" i="35"/>
  <c r="E1070" i="35"/>
  <c r="D1070" i="35"/>
  <c r="W1069" i="35"/>
  <c r="V1069" i="35"/>
  <c r="U1069" i="35"/>
  <c r="T1069" i="35"/>
  <c r="S1069" i="35"/>
  <c r="R1069" i="35"/>
  <c r="Q1069" i="35"/>
  <c r="P1069" i="35"/>
  <c r="O1069" i="35"/>
  <c r="N1069" i="35"/>
  <c r="M1069" i="35"/>
  <c r="L1069" i="35"/>
  <c r="K1069" i="35"/>
  <c r="J1069" i="35"/>
  <c r="I1069" i="35"/>
  <c r="H1069" i="35"/>
  <c r="G1069" i="35"/>
  <c r="F1069" i="35"/>
  <c r="E1069" i="35"/>
  <c r="D1069" i="35"/>
  <c r="W1068" i="35"/>
  <c r="V1068" i="35"/>
  <c r="U1068" i="35"/>
  <c r="T1068" i="35"/>
  <c r="S1068" i="35"/>
  <c r="R1068" i="35"/>
  <c r="Q1068" i="35"/>
  <c r="P1068" i="35"/>
  <c r="O1068" i="35"/>
  <c r="N1068" i="35"/>
  <c r="M1068" i="35"/>
  <c r="L1068" i="35"/>
  <c r="K1068" i="35"/>
  <c r="J1068" i="35"/>
  <c r="I1068" i="35"/>
  <c r="H1068" i="35"/>
  <c r="G1068" i="35"/>
  <c r="F1068" i="35"/>
  <c r="E1068" i="35"/>
  <c r="D1068" i="35"/>
  <c r="G1064" i="35"/>
  <c r="D1064" i="35"/>
  <c r="S1063" i="35"/>
  <c r="D1062" i="35"/>
  <c r="D1061" i="35"/>
  <c r="D1060" i="35"/>
  <c r="S1049" i="35"/>
  <c r="O1049" i="35"/>
  <c r="J1049" i="35"/>
  <c r="G1049" i="35"/>
  <c r="D1049" i="35"/>
  <c r="S1048" i="35"/>
  <c r="O1048" i="35"/>
  <c r="J1048" i="35"/>
  <c r="G1048" i="35"/>
  <c r="D1048" i="35"/>
  <c r="S1046" i="35"/>
  <c r="O1046" i="35"/>
  <c r="J1046" i="35"/>
  <c r="G1046" i="35"/>
  <c r="D1046" i="35"/>
  <c r="S1045" i="35"/>
  <c r="O1045" i="35"/>
  <c r="J1045" i="35"/>
  <c r="G1045" i="35"/>
  <c r="D1045" i="35"/>
  <c r="S1044" i="35"/>
  <c r="O1044" i="35"/>
  <c r="J1044" i="35"/>
  <c r="G1044" i="35"/>
  <c r="D1044" i="35"/>
  <c r="W1041" i="35"/>
  <c r="U1041" i="35"/>
  <c r="T1041" i="35"/>
  <c r="S1041" i="35"/>
  <c r="R1041" i="35"/>
  <c r="P1041" i="35"/>
  <c r="O1041" i="35"/>
  <c r="N1041" i="35"/>
  <c r="M1041" i="35"/>
  <c r="L1041" i="35"/>
  <c r="K1041" i="35"/>
  <c r="J1041" i="35"/>
  <c r="I1041" i="35"/>
  <c r="H1041" i="35"/>
  <c r="G1041" i="35"/>
  <c r="F1041" i="35"/>
  <c r="E1041" i="35"/>
  <c r="D1041" i="35"/>
  <c r="W1040" i="35"/>
  <c r="U1040" i="35"/>
  <c r="T1040" i="35"/>
  <c r="S1040" i="35"/>
  <c r="R1040" i="35"/>
  <c r="P1040" i="35"/>
  <c r="O1040" i="35"/>
  <c r="N1040" i="35"/>
  <c r="M1040" i="35"/>
  <c r="L1040" i="35"/>
  <c r="K1040" i="35"/>
  <c r="J1040" i="35"/>
  <c r="I1040" i="35"/>
  <c r="H1040" i="35"/>
  <c r="G1040" i="35"/>
  <c r="F1040" i="35"/>
  <c r="E1040" i="35"/>
  <c r="D1040" i="35"/>
  <c r="W1039" i="35"/>
  <c r="V1039" i="35"/>
  <c r="U1039" i="35"/>
  <c r="T1039" i="35"/>
  <c r="S1039" i="35"/>
  <c r="R1039" i="35"/>
  <c r="Q1039" i="35"/>
  <c r="P1039" i="35"/>
  <c r="O1039" i="35"/>
  <c r="N1039" i="35"/>
  <c r="M1039" i="35"/>
  <c r="L1039" i="35"/>
  <c r="K1039" i="35"/>
  <c r="J1039" i="35"/>
  <c r="I1039" i="35"/>
  <c r="H1039" i="35"/>
  <c r="G1039" i="35"/>
  <c r="F1039" i="35"/>
  <c r="E1039" i="35"/>
  <c r="D1039" i="35"/>
  <c r="W1038" i="35"/>
  <c r="U1038" i="35"/>
  <c r="T1038" i="35"/>
  <c r="S1038" i="35"/>
  <c r="R1038" i="35"/>
  <c r="P1038" i="35"/>
  <c r="O1038" i="35"/>
  <c r="N1038" i="35"/>
  <c r="M1038" i="35"/>
  <c r="L1038" i="35"/>
  <c r="K1038" i="35"/>
  <c r="J1038" i="35"/>
  <c r="I1038" i="35"/>
  <c r="H1038" i="35"/>
  <c r="G1038" i="35"/>
  <c r="F1038" i="35"/>
  <c r="E1038" i="35"/>
  <c r="D1038" i="35"/>
  <c r="W1037" i="35"/>
  <c r="V1037" i="35"/>
  <c r="U1037" i="35"/>
  <c r="T1037" i="35"/>
  <c r="S1037" i="35"/>
  <c r="R1037" i="35"/>
  <c r="Q1037" i="35"/>
  <c r="P1037" i="35"/>
  <c r="O1037" i="35"/>
  <c r="N1037" i="35"/>
  <c r="M1037" i="35"/>
  <c r="L1037" i="35"/>
  <c r="K1037" i="35"/>
  <c r="J1037" i="35"/>
  <c r="I1037" i="35"/>
  <c r="H1037" i="35"/>
  <c r="G1037" i="35"/>
  <c r="F1037" i="35"/>
  <c r="E1037" i="35"/>
  <c r="D1037" i="35"/>
  <c r="W1036" i="35"/>
  <c r="V1036" i="35"/>
  <c r="U1036" i="35"/>
  <c r="T1036" i="35"/>
  <c r="S1036" i="35"/>
  <c r="R1036" i="35"/>
  <c r="Q1036" i="35"/>
  <c r="P1036" i="35"/>
  <c r="O1036" i="35"/>
  <c r="N1036" i="35"/>
  <c r="M1036" i="35"/>
  <c r="L1036" i="35"/>
  <c r="K1036" i="35"/>
  <c r="J1036" i="35"/>
  <c r="I1036" i="35"/>
  <c r="H1036" i="35"/>
  <c r="G1036" i="35"/>
  <c r="F1036" i="35"/>
  <c r="E1036" i="35"/>
  <c r="D1036" i="35"/>
  <c r="G1032" i="35"/>
  <c r="D1032" i="35"/>
  <c r="S1031" i="35"/>
  <c r="D1030" i="35"/>
  <c r="D1029" i="35"/>
  <c r="D1028" i="35"/>
  <c r="S1016" i="35"/>
  <c r="O1016" i="35"/>
  <c r="J1016" i="35"/>
  <c r="G1016" i="35"/>
  <c r="D1016" i="35"/>
  <c r="S1014" i="35"/>
  <c r="O1014" i="35"/>
  <c r="J1014" i="35"/>
  <c r="G1014" i="35"/>
  <c r="D1014" i="35"/>
  <c r="S1013" i="35"/>
  <c r="O1013" i="35"/>
  <c r="J1013" i="35"/>
  <c r="G1013" i="35"/>
  <c r="D1013" i="35"/>
  <c r="S1012" i="35"/>
  <c r="O1012" i="35"/>
  <c r="J1012" i="35"/>
  <c r="G1012" i="35"/>
  <c r="D1012" i="35"/>
  <c r="W1009" i="35"/>
  <c r="U1009" i="35"/>
  <c r="T1009" i="35"/>
  <c r="S1009" i="35"/>
  <c r="R1009" i="35"/>
  <c r="P1009" i="35"/>
  <c r="O1009" i="35"/>
  <c r="N1009" i="35"/>
  <c r="M1009" i="35"/>
  <c r="L1009" i="35"/>
  <c r="K1009" i="35"/>
  <c r="J1009" i="35"/>
  <c r="I1009" i="35"/>
  <c r="H1009" i="35"/>
  <c r="G1009" i="35"/>
  <c r="F1009" i="35"/>
  <c r="E1009" i="35"/>
  <c r="D1009" i="35"/>
  <c r="W1008" i="35"/>
  <c r="U1008" i="35"/>
  <c r="T1008" i="35"/>
  <c r="S1008" i="35"/>
  <c r="R1008" i="35"/>
  <c r="P1008" i="35"/>
  <c r="O1008" i="35"/>
  <c r="N1008" i="35"/>
  <c r="M1008" i="35"/>
  <c r="L1008" i="35"/>
  <c r="K1008" i="35"/>
  <c r="J1008" i="35"/>
  <c r="I1008" i="35"/>
  <c r="H1008" i="35"/>
  <c r="G1008" i="35"/>
  <c r="F1008" i="35"/>
  <c r="E1008" i="35"/>
  <c r="D1008" i="35"/>
  <c r="W1007" i="35"/>
  <c r="V1007" i="35"/>
  <c r="U1007" i="35"/>
  <c r="T1007" i="35"/>
  <c r="S1007" i="35"/>
  <c r="R1007" i="35"/>
  <c r="Q1007" i="35"/>
  <c r="P1007" i="35"/>
  <c r="O1007" i="35"/>
  <c r="N1007" i="35"/>
  <c r="M1007" i="35"/>
  <c r="L1007" i="35"/>
  <c r="K1007" i="35"/>
  <c r="J1007" i="35"/>
  <c r="I1007" i="35"/>
  <c r="H1007" i="35"/>
  <c r="G1007" i="35"/>
  <c r="F1007" i="35"/>
  <c r="E1007" i="35"/>
  <c r="D1007" i="35"/>
  <c r="W1006" i="35"/>
  <c r="U1006" i="35"/>
  <c r="T1006" i="35"/>
  <c r="S1006" i="35"/>
  <c r="R1006" i="35"/>
  <c r="P1006" i="35"/>
  <c r="O1006" i="35"/>
  <c r="N1006" i="35"/>
  <c r="M1006" i="35"/>
  <c r="L1006" i="35"/>
  <c r="K1006" i="35"/>
  <c r="J1006" i="35"/>
  <c r="I1006" i="35"/>
  <c r="H1006" i="35"/>
  <c r="G1006" i="35"/>
  <c r="F1006" i="35"/>
  <c r="E1006" i="35"/>
  <c r="D1006" i="35"/>
  <c r="W1005" i="35"/>
  <c r="V1005" i="35"/>
  <c r="U1005" i="35"/>
  <c r="T1005" i="35"/>
  <c r="S1005" i="35"/>
  <c r="R1005" i="35"/>
  <c r="Q1005" i="35"/>
  <c r="P1005" i="35"/>
  <c r="O1005" i="35"/>
  <c r="N1005" i="35"/>
  <c r="M1005" i="35"/>
  <c r="L1005" i="35"/>
  <c r="K1005" i="35"/>
  <c r="J1005" i="35"/>
  <c r="I1005" i="35"/>
  <c r="H1005" i="35"/>
  <c r="G1005" i="35"/>
  <c r="F1005" i="35"/>
  <c r="E1005" i="35"/>
  <c r="D1005" i="35"/>
  <c r="W1004" i="35"/>
  <c r="V1004" i="35"/>
  <c r="U1004" i="35"/>
  <c r="T1004" i="35"/>
  <c r="S1004" i="35"/>
  <c r="R1004" i="35"/>
  <c r="Q1004" i="35"/>
  <c r="P1004" i="35"/>
  <c r="O1004" i="35"/>
  <c r="N1004" i="35"/>
  <c r="M1004" i="35"/>
  <c r="L1004" i="35"/>
  <c r="K1004" i="35"/>
  <c r="J1004" i="35"/>
  <c r="I1004" i="35"/>
  <c r="H1004" i="35"/>
  <c r="G1004" i="35"/>
  <c r="F1004" i="35"/>
  <c r="E1004" i="35"/>
  <c r="D1004" i="35"/>
  <c r="G1000" i="35"/>
  <c r="D1000" i="35"/>
  <c r="S999" i="35"/>
  <c r="D998" i="35"/>
  <c r="D997" i="35"/>
  <c r="D996" i="35"/>
  <c r="S984" i="35"/>
  <c r="O984" i="35"/>
  <c r="J984" i="35"/>
  <c r="G984" i="35"/>
  <c r="D984" i="35"/>
  <c r="S982" i="35"/>
  <c r="O982" i="35"/>
  <c r="J982" i="35"/>
  <c r="G982" i="35"/>
  <c r="D982" i="35"/>
  <c r="S981" i="35"/>
  <c r="O981" i="35"/>
  <c r="J981" i="35"/>
  <c r="G981" i="35"/>
  <c r="D981" i="35"/>
  <c r="S980" i="35"/>
  <c r="O980" i="35"/>
  <c r="J980" i="35"/>
  <c r="G980" i="35"/>
  <c r="D980" i="35"/>
  <c r="W977" i="35"/>
  <c r="U977" i="35"/>
  <c r="T977" i="35"/>
  <c r="S977" i="35"/>
  <c r="R977" i="35"/>
  <c r="P977" i="35"/>
  <c r="O977" i="35"/>
  <c r="N977" i="35"/>
  <c r="M977" i="35"/>
  <c r="L977" i="35"/>
  <c r="K977" i="35"/>
  <c r="J977" i="35"/>
  <c r="I977" i="35"/>
  <c r="H977" i="35"/>
  <c r="G977" i="35"/>
  <c r="F977" i="35"/>
  <c r="E977" i="35"/>
  <c r="D977" i="35"/>
  <c r="W976" i="35"/>
  <c r="U976" i="35"/>
  <c r="T976" i="35"/>
  <c r="S976" i="35"/>
  <c r="R976" i="35"/>
  <c r="P976" i="35"/>
  <c r="O976" i="35"/>
  <c r="N976" i="35"/>
  <c r="M976" i="35"/>
  <c r="L976" i="35"/>
  <c r="K976" i="35"/>
  <c r="J976" i="35"/>
  <c r="I976" i="35"/>
  <c r="H976" i="35"/>
  <c r="G976" i="35"/>
  <c r="F976" i="35"/>
  <c r="E976" i="35"/>
  <c r="D976" i="35"/>
  <c r="W975" i="35"/>
  <c r="V975" i="35"/>
  <c r="U975" i="35"/>
  <c r="T975" i="35"/>
  <c r="S975" i="35"/>
  <c r="R975" i="35"/>
  <c r="Q975" i="35"/>
  <c r="P975" i="35"/>
  <c r="O975" i="35"/>
  <c r="N975" i="35"/>
  <c r="M975" i="35"/>
  <c r="L975" i="35"/>
  <c r="K975" i="35"/>
  <c r="J975" i="35"/>
  <c r="I975" i="35"/>
  <c r="H975" i="35"/>
  <c r="G975" i="35"/>
  <c r="F975" i="35"/>
  <c r="E975" i="35"/>
  <c r="D975" i="35"/>
  <c r="W974" i="35"/>
  <c r="U974" i="35"/>
  <c r="T974" i="35"/>
  <c r="S974" i="35"/>
  <c r="R974" i="35"/>
  <c r="P974" i="35"/>
  <c r="O974" i="35"/>
  <c r="N974" i="35"/>
  <c r="M974" i="35"/>
  <c r="L974" i="35"/>
  <c r="K974" i="35"/>
  <c r="J974" i="35"/>
  <c r="I974" i="35"/>
  <c r="H974" i="35"/>
  <c r="G974" i="35"/>
  <c r="F974" i="35"/>
  <c r="E974" i="35"/>
  <c r="D974" i="35"/>
  <c r="B974" i="35"/>
  <c r="W973" i="35"/>
  <c r="V973" i="35"/>
  <c r="U973" i="35"/>
  <c r="T973" i="35"/>
  <c r="S973" i="35"/>
  <c r="R973" i="35"/>
  <c r="Q973" i="35"/>
  <c r="P973" i="35"/>
  <c r="O973" i="35"/>
  <c r="N973" i="35"/>
  <c r="M973" i="35"/>
  <c r="L973" i="35"/>
  <c r="K973" i="35"/>
  <c r="J973" i="35"/>
  <c r="I973" i="35"/>
  <c r="H973" i="35"/>
  <c r="G973" i="35"/>
  <c r="F973" i="35"/>
  <c r="E973" i="35"/>
  <c r="D973" i="35"/>
  <c r="W972" i="35"/>
  <c r="V972" i="35"/>
  <c r="U972" i="35"/>
  <c r="T972" i="35"/>
  <c r="S972" i="35"/>
  <c r="R972" i="35"/>
  <c r="Q972" i="35"/>
  <c r="P972" i="35"/>
  <c r="O972" i="35"/>
  <c r="N972" i="35"/>
  <c r="M972" i="35"/>
  <c r="L972" i="35"/>
  <c r="K972" i="35"/>
  <c r="J972" i="35"/>
  <c r="I972" i="35"/>
  <c r="H972" i="35"/>
  <c r="G972" i="35"/>
  <c r="F972" i="35"/>
  <c r="E972" i="35"/>
  <c r="D972" i="35"/>
  <c r="G968" i="35"/>
  <c r="D968" i="35"/>
  <c r="S967" i="35"/>
  <c r="J967" i="35"/>
  <c r="D966" i="35"/>
  <c r="D965" i="35"/>
  <c r="D964" i="35"/>
  <c r="W955" i="35"/>
  <c r="O955" i="35"/>
  <c r="J955" i="35"/>
  <c r="G955" i="35"/>
  <c r="D955" i="35"/>
  <c r="S953" i="35"/>
  <c r="O953" i="35"/>
  <c r="J953" i="35"/>
  <c r="G953" i="35"/>
  <c r="D953" i="35"/>
  <c r="S952" i="35"/>
  <c r="O952" i="35"/>
  <c r="J952" i="35"/>
  <c r="G952" i="35"/>
  <c r="D952" i="35"/>
  <c r="Z950" i="35"/>
  <c r="Y950" i="35"/>
  <c r="X950" i="35"/>
  <c r="S950" i="35"/>
  <c r="O950" i="35"/>
  <c r="J950" i="35"/>
  <c r="G950" i="35"/>
  <c r="D950" i="35"/>
  <c r="Z949" i="35"/>
  <c r="Y949" i="35"/>
  <c r="X949" i="35"/>
  <c r="S949" i="35"/>
  <c r="O949" i="35"/>
  <c r="J949" i="35"/>
  <c r="G949" i="35"/>
  <c r="D949" i="35"/>
  <c r="Z948" i="35"/>
  <c r="Y948" i="35"/>
  <c r="X948" i="35"/>
  <c r="S948" i="35"/>
  <c r="O948" i="35"/>
  <c r="J948" i="35"/>
  <c r="G948" i="35"/>
  <c r="D948" i="35"/>
  <c r="Z945" i="35"/>
  <c r="Y945" i="35"/>
  <c r="X945" i="35"/>
  <c r="W945" i="35"/>
  <c r="U945" i="35"/>
  <c r="T945" i="35"/>
  <c r="S945" i="35"/>
  <c r="R945" i="35"/>
  <c r="P945" i="35"/>
  <c r="O945" i="35"/>
  <c r="N945" i="35"/>
  <c r="M945" i="35"/>
  <c r="L945" i="35"/>
  <c r="K945" i="35"/>
  <c r="J945" i="35"/>
  <c r="I945" i="35"/>
  <c r="H945" i="35"/>
  <c r="G945" i="35"/>
  <c r="F945" i="35"/>
  <c r="E945" i="35"/>
  <c r="D945" i="35"/>
  <c r="Z944" i="35"/>
  <c r="Y944" i="35"/>
  <c r="X944" i="35"/>
  <c r="W944" i="35"/>
  <c r="U944" i="35"/>
  <c r="T944" i="35"/>
  <c r="S944" i="35"/>
  <c r="R944" i="35"/>
  <c r="P944" i="35"/>
  <c r="O944" i="35"/>
  <c r="N944" i="35"/>
  <c r="M944" i="35"/>
  <c r="L944" i="35"/>
  <c r="K944" i="35"/>
  <c r="J944" i="35"/>
  <c r="I944" i="35"/>
  <c r="H944" i="35"/>
  <c r="G944" i="35"/>
  <c r="F944" i="35"/>
  <c r="E944" i="35"/>
  <c r="D944" i="35"/>
  <c r="Z943" i="35"/>
  <c r="Y943" i="35"/>
  <c r="X943" i="35"/>
  <c r="W943" i="35"/>
  <c r="V943" i="35"/>
  <c r="U943" i="35"/>
  <c r="T943" i="35"/>
  <c r="S943" i="35"/>
  <c r="R943" i="35"/>
  <c r="Q943" i="35"/>
  <c r="P943" i="35"/>
  <c r="O943" i="35"/>
  <c r="N943" i="35"/>
  <c r="M943" i="35"/>
  <c r="L943" i="35"/>
  <c r="K943" i="35"/>
  <c r="J943" i="35"/>
  <c r="I943" i="35"/>
  <c r="H943" i="35"/>
  <c r="G943" i="35"/>
  <c r="F943" i="35"/>
  <c r="E943" i="35"/>
  <c r="D943" i="35"/>
  <c r="Z942" i="35"/>
  <c r="Y942" i="35"/>
  <c r="X942" i="35"/>
  <c r="W942" i="35"/>
  <c r="U942" i="35"/>
  <c r="T942" i="35"/>
  <c r="S942" i="35"/>
  <c r="R942" i="35"/>
  <c r="P942" i="35"/>
  <c r="O942" i="35"/>
  <c r="N942" i="35"/>
  <c r="M942" i="35"/>
  <c r="L942" i="35"/>
  <c r="K942" i="35"/>
  <c r="J942" i="35"/>
  <c r="I942" i="35"/>
  <c r="H942" i="35"/>
  <c r="G942" i="35"/>
  <c r="F942" i="35"/>
  <c r="E942" i="35"/>
  <c r="D942" i="35"/>
  <c r="B942" i="35"/>
  <c r="Z941" i="35"/>
  <c r="Y941" i="35"/>
  <c r="X941" i="35"/>
  <c r="W941" i="35"/>
  <c r="V941" i="35"/>
  <c r="U941" i="35"/>
  <c r="T941" i="35"/>
  <c r="S941" i="35"/>
  <c r="R941" i="35"/>
  <c r="Q941" i="35"/>
  <c r="P941" i="35"/>
  <c r="O941" i="35"/>
  <c r="N941" i="35"/>
  <c r="M941" i="35"/>
  <c r="L941" i="35"/>
  <c r="K941" i="35"/>
  <c r="J941" i="35"/>
  <c r="I941" i="35"/>
  <c r="H941" i="35"/>
  <c r="G941" i="35"/>
  <c r="F941" i="35"/>
  <c r="E941" i="35"/>
  <c r="D941" i="35"/>
  <c r="Z940" i="35"/>
  <c r="Y940" i="35"/>
  <c r="X940" i="35"/>
  <c r="W940" i="35"/>
  <c r="V940" i="35"/>
  <c r="U940" i="35"/>
  <c r="T940" i="35"/>
  <c r="S940" i="35"/>
  <c r="R940" i="35"/>
  <c r="Q940" i="35"/>
  <c r="P940" i="35"/>
  <c r="O940" i="35"/>
  <c r="N940" i="35"/>
  <c r="M940" i="35"/>
  <c r="L940" i="35"/>
  <c r="K940" i="35"/>
  <c r="J940" i="35"/>
  <c r="I940" i="35"/>
  <c r="H940" i="35"/>
  <c r="G940" i="35"/>
  <c r="F940" i="35"/>
  <c r="E940" i="35"/>
  <c r="D940" i="35"/>
  <c r="G936" i="35"/>
  <c r="D936" i="35"/>
  <c r="S935" i="35"/>
  <c r="J935" i="35"/>
  <c r="D934" i="35"/>
  <c r="D933" i="35"/>
  <c r="D932" i="35"/>
  <c r="W923" i="35"/>
  <c r="O923" i="35"/>
  <c r="J923" i="35"/>
  <c r="G923" i="35"/>
  <c r="D923" i="35"/>
  <c r="S921" i="35"/>
  <c r="O921" i="35"/>
  <c r="J921" i="35"/>
  <c r="G921" i="35"/>
  <c r="D921" i="35"/>
  <c r="S920" i="35"/>
  <c r="O920" i="35"/>
  <c r="J920" i="35"/>
  <c r="G920" i="35"/>
  <c r="D920" i="35"/>
  <c r="Z918" i="35"/>
  <c r="Y918" i="35"/>
  <c r="X918" i="35"/>
  <c r="S918" i="35"/>
  <c r="O918" i="35"/>
  <c r="J918" i="35"/>
  <c r="G918" i="35"/>
  <c r="D918" i="35"/>
  <c r="Z917" i="35"/>
  <c r="Y917" i="35"/>
  <c r="X917" i="35"/>
  <c r="S917" i="35"/>
  <c r="O917" i="35"/>
  <c r="J917" i="35"/>
  <c r="G917" i="35"/>
  <c r="D917" i="35"/>
  <c r="Z916" i="35"/>
  <c r="Y916" i="35"/>
  <c r="X916" i="35"/>
  <c r="S916" i="35"/>
  <c r="O916" i="35"/>
  <c r="J916" i="35"/>
  <c r="G916" i="35"/>
  <c r="D916" i="35"/>
  <c r="Z913" i="35"/>
  <c r="Y913" i="35"/>
  <c r="X913" i="35"/>
  <c r="W913" i="35"/>
  <c r="U913" i="35"/>
  <c r="T913" i="35"/>
  <c r="S913" i="35"/>
  <c r="R913" i="35"/>
  <c r="P913" i="35"/>
  <c r="O913" i="35"/>
  <c r="N913" i="35"/>
  <c r="M913" i="35"/>
  <c r="L913" i="35"/>
  <c r="K913" i="35"/>
  <c r="J913" i="35"/>
  <c r="I913" i="35"/>
  <c r="H913" i="35"/>
  <c r="G913" i="35"/>
  <c r="F913" i="35"/>
  <c r="E913" i="35"/>
  <c r="D913" i="35"/>
  <c r="Z912" i="35"/>
  <c r="Y912" i="35"/>
  <c r="X912" i="35"/>
  <c r="W912" i="35"/>
  <c r="U912" i="35"/>
  <c r="T912" i="35"/>
  <c r="S912" i="35"/>
  <c r="R912" i="35"/>
  <c r="P912" i="35"/>
  <c r="O912" i="35"/>
  <c r="N912" i="35"/>
  <c r="M912" i="35"/>
  <c r="L912" i="35"/>
  <c r="K912" i="35"/>
  <c r="J912" i="35"/>
  <c r="I912" i="35"/>
  <c r="H912" i="35"/>
  <c r="G912" i="35"/>
  <c r="F912" i="35"/>
  <c r="E912" i="35"/>
  <c r="D912" i="35"/>
  <c r="Z911" i="35"/>
  <c r="Y911" i="35"/>
  <c r="X911" i="35"/>
  <c r="W911" i="35"/>
  <c r="V911" i="35"/>
  <c r="U911" i="35"/>
  <c r="T911" i="35"/>
  <c r="S911" i="35"/>
  <c r="R911" i="35"/>
  <c r="Q911" i="35"/>
  <c r="P911" i="35"/>
  <c r="O911" i="35"/>
  <c r="N911" i="35"/>
  <c r="M911" i="35"/>
  <c r="L911" i="35"/>
  <c r="K911" i="35"/>
  <c r="J911" i="35"/>
  <c r="I911" i="35"/>
  <c r="H911" i="35"/>
  <c r="G911" i="35"/>
  <c r="F911" i="35"/>
  <c r="E911" i="35"/>
  <c r="D911" i="35"/>
  <c r="Z910" i="35"/>
  <c r="Y910" i="35"/>
  <c r="X910" i="35"/>
  <c r="W910" i="35"/>
  <c r="U910" i="35"/>
  <c r="T910" i="35"/>
  <c r="S910" i="35"/>
  <c r="R910" i="35"/>
  <c r="P910" i="35"/>
  <c r="O910" i="35"/>
  <c r="N910" i="35"/>
  <c r="M910" i="35"/>
  <c r="L910" i="35"/>
  <c r="K910" i="35"/>
  <c r="J910" i="35"/>
  <c r="I910" i="35"/>
  <c r="H910" i="35"/>
  <c r="G910" i="35"/>
  <c r="F910" i="35"/>
  <c r="E910" i="35"/>
  <c r="D910" i="35"/>
  <c r="B910" i="35"/>
  <c r="Z909" i="35"/>
  <c r="Y909" i="35"/>
  <c r="X909" i="35"/>
  <c r="W909" i="35"/>
  <c r="V909" i="35"/>
  <c r="U909" i="35"/>
  <c r="T909" i="35"/>
  <c r="S909" i="35"/>
  <c r="R909" i="35"/>
  <c r="Q909" i="35"/>
  <c r="P909" i="35"/>
  <c r="O909" i="35"/>
  <c r="N909" i="35"/>
  <c r="M909" i="35"/>
  <c r="L909" i="35"/>
  <c r="K909" i="35"/>
  <c r="J909" i="35"/>
  <c r="I909" i="35"/>
  <c r="H909" i="35"/>
  <c r="G909" i="35"/>
  <c r="F909" i="35"/>
  <c r="E909" i="35"/>
  <c r="D909" i="35"/>
  <c r="Z908" i="35"/>
  <c r="Y908" i="35"/>
  <c r="X908" i="35"/>
  <c r="W908" i="35"/>
  <c r="V908" i="35"/>
  <c r="U908" i="35"/>
  <c r="T908" i="35"/>
  <c r="S908" i="35"/>
  <c r="R908" i="35"/>
  <c r="Q908" i="35"/>
  <c r="P908" i="35"/>
  <c r="O908" i="35"/>
  <c r="N908" i="35"/>
  <c r="M908" i="35"/>
  <c r="L908" i="35"/>
  <c r="K908" i="35"/>
  <c r="J908" i="35"/>
  <c r="I908" i="35"/>
  <c r="H908" i="35"/>
  <c r="G908" i="35"/>
  <c r="F908" i="35"/>
  <c r="E908" i="35"/>
  <c r="D908" i="35"/>
  <c r="G904" i="35"/>
  <c r="D904" i="35"/>
  <c r="S903" i="35"/>
  <c r="J903" i="35"/>
  <c r="D902" i="35"/>
  <c r="D901" i="35"/>
  <c r="D900" i="35"/>
  <c r="W891" i="35"/>
  <c r="O891" i="35"/>
  <c r="J891" i="35"/>
  <c r="G891" i="35"/>
  <c r="D891" i="35"/>
  <c r="S889" i="35"/>
  <c r="O889" i="35"/>
  <c r="J889" i="35"/>
  <c r="G889" i="35"/>
  <c r="D889" i="35"/>
  <c r="S888" i="35"/>
  <c r="O888" i="35"/>
  <c r="J888" i="35"/>
  <c r="G888" i="35"/>
  <c r="D888" i="35"/>
  <c r="Z886" i="35"/>
  <c r="Y886" i="35"/>
  <c r="X886" i="35"/>
  <c r="S886" i="35"/>
  <c r="O886" i="35"/>
  <c r="J886" i="35"/>
  <c r="G886" i="35"/>
  <c r="D886" i="35"/>
  <c r="Z885" i="35"/>
  <c r="Y885" i="35"/>
  <c r="X885" i="35"/>
  <c r="S885" i="35"/>
  <c r="O885" i="35"/>
  <c r="J885" i="35"/>
  <c r="G885" i="35"/>
  <c r="D885" i="35"/>
  <c r="Z884" i="35"/>
  <c r="Y884" i="35"/>
  <c r="X884" i="35"/>
  <c r="S884" i="35"/>
  <c r="O884" i="35"/>
  <c r="J884" i="35"/>
  <c r="G884" i="35"/>
  <c r="D884" i="35"/>
  <c r="Z881" i="35"/>
  <c r="Y881" i="35"/>
  <c r="X881" i="35"/>
  <c r="W881" i="35"/>
  <c r="U881" i="35"/>
  <c r="T881" i="35"/>
  <c r="S881" i="35"/>
  <c r="R881" i="35"/>
  <c r="P881" i="35"/>
  <c r="O881" i="35"/>
  <c r="N881" i="35"/>
  <c r="M881" i="35"/>
  <c r="L881" i="35"/>
  <c r="K881" i="35"/>
  <c r="J881" i="35"/>
  <c r="I881" i="35"/>
  <c r="H881" i="35"/>
  <c r="G881" i="35"/>
  <c r="F881" i="35"/>
  <c r="E881" i="35"/>
  <c r="D881" i="35"/>
  <c r="Z880" i="35"/>
  <c r="Y880" i="35"/>
  <c r="X880" i="35"/>
  <c r="W880" i="35"/>
  <c r="U880" i="35"/>
  <c r="T880" i="35"/>
  <c r="S880" i="35"/>
  <c r="R880" i="35"/>
  <c r="P880" i="35"/>
  <c r="O880" i="35"/>
  <c r="N880" i="35"/>
  <c r="M880" i="35"/>
  <c r="L880" i="35"/>
  <c r="K880" i="35"/>
  <c r="J880" i="35"/>
  <c r="I880" i="35"/>
  <c r="H880" i="35"/>
  <c r="G880" i="35"/>
  <c r="F880" i="35"/>
  <c r="E880" i="35"/>
  <c r="D880" i="35"/>
  <c r="Z879" i="35"/>
  <c r="Y879" i="35"/>
  <c r="X879" i="35"/>
  <c r="W879" i="35"/>
  <c r="V879" i="35"/>
  <c r="U879" i="35"/>
  <c r="T879" i="35"/>
  <c r="S879" i="35"/>
  <c r="R879" i="35"/>
  <c r="Q879" i="35"/>
  <c r="P879" i="35"/>
  <c r="O879" i="35"/>
  <c r="N879" i="35"/>
  <c r="M879" i="35"/>
  <c r="L879" i="35"/>
  <c r="K879" i="35"/>
  <c r="J879" i="35"/>
  <c r="I879" i="35"/>
  <c r="H879" i="35"/>
  <c r="G879" i="35"/>
  <c r="F879" i="35"/>
  <c r="E879" i="35"/>
  <c r="D879" i="35"/>
  <c r="Z878" i="35"/>
  <c r="Y878" i="35"/>
  <c r="X878" i="35"/>
  <c r="W878" i="35"/>
  <c r="U878" i="35"/>
  <c r="T878" i="35"/>
  <c r="S878" i="35"/>
  <c r="R878" i="35"/>
  <c r="P878" i="35"/>
  <c r="O878" i="35"/>
  <c r="N878" i="35"/>
  <c r="M878" i="35"/>
  <c r="L878" i="35"/>
  <c r="K878" i="35"/>
  <c r="J878" i="35"/>
  <c r="I878" i="35"/>
  <c r="H878" i="35"/>
  <c r="G878" i="35"/>
  <c r="F878" i="35"/>
  <c r="E878" i="35"/>
  <c r="D878" i="35"/>
  <c r="B878" i="35"/>
  <c r="Z877" i="35"/>
  <c r="Y877" i="35"/>
  <c r="X877" i="35"/>
  <c r="W877" i="35"/>
  <c r="V877" i="35"/>
  <c r="U877" i="35"/>
  <c r="T877" i="35"/>
  <c r="S877" i="35"/>
  <c r="R877" i="35"/>
  <c r="Q877" i="35"/>
  <c r="P877" i="35"/>
  <c r="O877" i="35"/>
  <c r="N877" i="35"/>
  <c r="M877" i="35"/>
  <c r="L877" i="35"/>
  <c r="K877" i="35"/>
  <c r="J877" i="35"/>
  <c r="I877" i="35"/>
  <c r="H877" i="35"/>
  <c r="G877" i="35"/>
  <c r="F877" i="35"/>
  <c r="E877" i="35"/>
  <c r="D877" i="35"/>
  <c r="Z876" i="35"/>
  <c r="Y876" i="35"/>
  <c r="X876" i="35"/>
  <c r="W876" i="35"/>
  <c r="V876" i="35"/>
  <c r="U876" i="35"/>
  <c r="T876" i="35"/>
  <c r="S876" i="35"/>
  <c r="R876" i="35"/>
  <c r="Q876" i="35"/>
  <c r="P876" i="35"/>
  <c r="O876" i="35"/>
  <c r="N876" i="35"/>
  <c r="M876" i="35"/>
  <c r="L876" i="35"/>
  <c r="K876" i="35"/>
  <c r="J876" i="35"/>
  <c r="I876" i="35"/>
  <c r="H876" i="35"/>
  <c r="G876" i="35"/>
  <c r="F876" i="35"/>
  <c r="E876" i="35"/>
  <c r="D876" i="35"/>
  <c r="G872" i="35"/>
  <c r="D872" i="35"/>
  <c r="S871" i="35"/>
  <c r="J871" i="35"/>
  <c r="D870" i="35"/>
  <c r="D869" i="35"/>
  <c r="D868" i="35"/>
  <c r="W859" i="35"/>
  <c r="O859" i="35"/>
  <c r="J859" i="35"/>
  <c r="G859" i="35"/>
  <c r="D859" i="35"/>
  <c r="S857" i="35"/>
  <c r="O857" i="35"/>
  <c r="J857" i="35"/>
  <c r="G857" i="35"/>
  <c r="D857" i="35"/>
  <c r="S856" i="35"/>
  <c r="O856" i="35"/>
  <c r="J856" i="35"/>
  <c r="G856" i="35"/>
  <c r="D856" i="35"/>
  <c r="Z854" i="35"/>
  <c r="Y854" i="35"/>
  <c r="X854" i="35"/>
  <c r="S854" i="35"/>
  <c r="O854" i="35"/>
  <c r="J854" i="35"/>
  <c r="G854" i="35"/>
  <c r="D854" i="35"/>
  <c r="Z853" i="35"/>
  <c r="Y853" i="35"/>
  <c r="X853" i="35"/>
  <c r="S853" i="35"/>
  <c r="O853" i="35"/>
  <c r="J853" i="35"/>
  <c r="G853" i="35"/>
  <c r="D853" i="35"/>
  <c r="Z852" i="35"/>
  <c r="Y852" i="35"/>
  <c r="X852" i="35"/>
  <c r="S852" i="35"/>
  <c r="O852" i="35"/>
  <c r="J852" i="35"/>
  <c r="G852" i="35"/>
  <c r="D852" i="35"/>
  <c r="Z849" i="35"/>
  <c r="Y849" i="35"/>
  <c r="X849" i="35"/>
  <c r="W849" i="35"/>
  <c r="U849" i="35"/>
  <c r="T849" i="35"/>
  <c r="S849" i="35"/>
  <c r="R849" i="35"/>
  <c r="P849" i="35"/>
  <c r="O849" i="35"/>
  <c r="N849" i="35"/>
  <c r="M849" i="35"/>
  <c r="L849" i="35"/>
  <c r="K849" i="35"/>
  <c r="J849" i="35"/>
  <c r="I849" i="35"/>
  <c r="H849" i="35"/>
  <c r="G849" i="35"/>
  <c r="F849" i="35"/>
  <c r="E849" i="35"/>
  <c r="D849" i="35"/>
  <c r="Z848" i="35"/>
  <c r="Y848" i="35"/>
  <c r="X848" i="35"/>
  <c r="W848" i="35"/>
  <c r="U848" i="35"/>
  <c r="T848" i="35"/>
  <c r="S848" i="35"/>
  <c r="R848" i="35"/>
  <c r="P848" i="35"/>
  <c r="O848" i="35"/>
  <c r="N848" i="35"/>
  <c r="M848" i="35"/>
  <c r="L848" i="35"/>
  <c r="K848" i="35"/>
  <c r="J848" i="35"/>
  <c r="I848" i="35"/>
  <c r="H848" i="35"/>
  <c r="G848" i="35"/>
  <c r="F848" i="35"/>
  <c r="E848" i="35"/>
  <c r="D848" i="35"/>
  <c r="Z847" i="35"/>
  <c r="Y847" i="35"/>
  <c r="X847" i="35"/>
  <c r="W847" i="35"/>
  <c r="V847" i="35"/>
  <c r="U847" i="35"/>
  <c r="T847" i="35"/>
  <c r="S847" i="35"/>
  <c r="R847" i="35"/>
  <c r="Q847" i="35"/>
  <c r="P847" i="35"/>
  <c r="O847" i="35"/>
  <c r="N847" i="35"/>
  <c r="M847" i="35"/>
  <c r="L847" i="35"/>
  <c r="K847" i="35"/>
  <c r="J847" i="35"/>
  <c r="I847" i="35"/>
  <c r="H847" i="35"/>
  <c r="G847" i="35"/>
  <c r="F847" i="35"/>
  <c r="E847" i="35"/>
  <c r="D847" i="35"/>
  <c r="Z846" i="35"/>
  <c r="Y846" i="35"/>
  <c r="X846" i="35"/>
  <c r="W846" i="35"/>
  <c r="U846" i="35"/>
  <c r="T846" i="35"/>
  <c r="S846" i="35"/>
  <c r="R846" i="35"/>
  <c r="P846" i="35"/>
  <c r="O846" i="35"/>
  <c r="N846" i="35"/>
  <c r="M846" i="35"/>
  <c r="L846" i="35"/>
  <c r="K846" i="35"/>
  <c r="J846" i="35"/>
  <c r="I846" i="35"/>
  <c r="H846" i="35"/>
  <c r="G846" i="35"/>
  <c r="F846" i="35"/>
  <c r="E846" i="35"/>
  <c r="D846" i="35"/>
  <c r="B846" i="35"/>
  <c r="Z845" i="35"/>
  <c r="Y845" i="35"/>
  <c r="X845" i="35"/>
  <c r="W845" i="35"/>
  <c r="V845" i="35"/>
  <c r="U845" i="35"/>
  <c r="T845" i="35"/>
  <c r="S845" i="35"/>
  <c r="R845" i="35"/>
  <c r="Q845" i="35"/>
  <c r="P845" i="35"/>
  <c r="O845" i="35"/>
  <c r="N845" i="35"/>
  <c r="M845" i="35"/>
  <c r="L845" i="35"/>
  <c r="K845" i="35"/>
  <c r="J845" i="35"/>
  <c r="I845" i="35"/>
  <c r="H845" i="35"/>
  <c r="G845" i="35"/>
  <c r="F845" i="35"/>
  <c r="E845" i="35"/>
  <c r="D845" i="35"/>
  <c r="Z844" i="35"/>
  <c r="Y844" i="35"/>
  <c r="X844" i="35"/>
  <c r="W844" i="35"/>
  <c r="V844" i="35"/>
  <c r="U844" i="35"/>
  <c r="T844" i="35"/>
  <c r="S844" i="35"/>
  <c r="R844" i="35"/>
  <c r="Q844" i="35"/>
  <c r="P844" i="35"/>
  <c r="O844" i="35"/>
  <c r="N844" i="35"/>
  <c r="M844" i="35"/>
  <c r="L844" i="35"/>
  <c r="K844" i="35"/>
  <c r="J844" i="35"/>
  <c r="I844" i="35"/>
  <c r="H844" i="35"/>
  <c r="G844" i="35"/>
  <c r="F844" i="35"/>
  <c r="E844" i="35"/>
  <c r="D844" i="35"/>
  <c r="G840" i="35"/>
  <c r="D840" i="35"/>
  <c r="S839" i="35"/>
  <c r="J839" i="35"/>
  <c r="D838" i="35"/>
  <c r="D837" i="35"/>
  <c r="D836" i="35"/>
  <c r="W827" i="35"/>
  <c r="O827" i="35"/>
  <c r="J827" i="35"/>
  <c r="G827" i="35"/>
  <c r="D827" i="35"/>
  <c r="S825" i="35"/>
  <c r="O825" i="35"/>
  <c r="J825" i="35"/>
  <c r="G825" i="35"/>
  <c r="D825" i="35"/>
  <c r="S824" i="35"/>
  <c r="O824" i="35"/>
  <c r="J824" i="35"/>
  <c r="G824" i="35"/>
  <c r="D824" i="35"/>
  <c r="Z822" i="35"/>
  <c r="Y822" i="35"/>
  <c r="X822" i="35"/>
  <c r="S822" i="35"/>
  <c r="O822" i="35"/>
  <c r="J822" i="35"/>
  <c r="G822" i="35"/>
  <c r="D822" i="35"/>
  <c r="Z821" i="35"/>
  <c r="Y821" i="35"/>
  <c r="X821" i="35"/>
  <c r="S821" i="35"/>
  <c r="O821" i="35"/>
  <c r="J821" i="35"/>
  <c r="G821" i="35"/>
  <c r="D821" i="35"/>
  <c r="Z820" i="35"/>
  <c r="Y820" i="35"/>
  <c r="X820" i="35"/>
  <c r="S820" i="35"/>
  <c r="O820" i="35"/>
  <c r="J820" i="35"/>
  <c r="G820" i="35"/>
  <c r="D820" i="35"/>
  <c r="Z817" i="35"/>
  <c r="Y817" i="35"/>
  <c r="X817" i="35"/>
  <c r="W817" i="35"/>
  <c r="U817" i="35"/>
  <c r="T817" i="35"/>
  <c r="S817" i="35"/>
  <c r="R817" i="35"/>
  <c r="P817" i="35"/>
  <c r="O817" i="35"/>
  <c r="N817" i="35"/>
  <c r="M817" i="35"/>
  <c r="L817" i="35"/>
  <c r="K817" i="35"/>
  <c r="J817" i="35"/>
  <c r="I817" i="35"/>
  <c r="H817" i="35"/>
  <c r="G817" i="35"/>
  <c r="F817" i="35"/>
  <c r="E817" i="35"/>
  <c r="D817" i="35"/>
  <c r="Z816" i="35"/>
  <c r="Y816" i="35"/>
  <c r="X816" i="35"/>
  <c r="W816" i="35"/>
  <c r="U816" i="35"/>
  <c r="T816" i="35"/>
  <c r="S816" i="35"/>
  <c r="R816" i="35"/>
  <c r="P816" i="35"/>
  <c r="O816" i="35"/>
  <c r="N816" i="35"/>
  <c r="M816" i="35"/>
  <c r="L816" i="35"/>
  <c r="K816" i="35"/>
  <c r="J816" i="35"/>
  <c r="I816" i="35"/>
  <c r="H816" i="35"/>
  <c r="G816" i="35"/>
  <c r="F816" i="35"/>
  <c r="E816" i="35"/>
  <c r="D816" i="35"/>
  <c r="Z815" i="35"/>
  <c r="Y815" i="35"/>
  <c r="X815" i="35"/>
  <c r="W815" i="35"/>
  <c r="V815" i="35"/>
  <c r="U815" i="35"/>
  <c r="T815" i="35"/>
  <c r="S815" i="35"/>
  <c r="R815" i="35"/>
  <c r="Q815" i="35"/>
  <c r="P815" i="35"/>
  <c r="O815" i="35"/>
  <c r="N815" i="35"/>
  <c r="M815" i="35"/>
  <c r="L815" i="35"/>
  <c r="K815" i="35"/>
  <c r="J815" i="35"/>
  <c r="I815" i="35"/>
  <c r="H815" i="35"/>
  <c r="G815" i="35"/>
  <c r="F815" i="35"/>
  <c r="E815" i="35"/>
  <c r="D815" i="35"/>
  <c r="Z814" i="35"/>
  <c r="Y814" i="35"/>
  <c r="X814" i="35"/>
  <c r="W814" i="35"/>
  <c r="U814" i="35"/>
  <c r="T814" i="35"/>
  <c r="S814" i="35"/>
  <c r="R814" i="35"/>
  <c r="P814" i="35"/>
  <c r="O814" i="35"/>
  <c r="N814" i="35"/>
  <c r="M814" i="35"/>
  <c r="L814" i="35"/>
  <c r="K814" i="35"/>
  <c r="J814" i="35"/>
  <c r="I814" i="35"/>
  <c r="H814" i="35"/>
  <c r="G814" i="35"/>
  <c r="F814" i="35"/>
  <c r="E814" i="35"/>
  <c r="D814" i="35"/>
  <c r="B814" i="35"/>
  <c r="Z813" i="35"/>
  <c r="Y813" i="35"/>
  <c r="X813" i="35"/>
  <c r="W813" i="35"/>
  <c r="V813" i="35"/>
  <c r="U813" i="35"/>
  <c r="T813" i="35"/>
  <c r="S813" i="35"/>
  <c r="R813" i="35"/>
  <c r="Q813" i="35"/>
  <c r="P813" i="35"/>
  <c r="O813" i="35"/>
  <c r="N813" i="35"/>
  <c r="M813" i="35"/>
  <c r="L813" i="35"/>
  <c r="K813" i="35"/>
  <c r="J813" i="35"/>
  <c r="I813" i="35"/>
  <c r="H813" i="35"/>
  <c r="G813" i="35"/>
  <c r="F813" i="35"/>
  <c r="E813" i="35"/>
  <c r="D813" i="35"/>
  <c r="Z812" i="35"/>
  <c r="Y812" i="35"/>
  <c r="X812" i="35"/>
  <c r="W812" i="35"/>
  <c r="V812" i="35"/>
  <c r="U812" i="35"/>
  <c r="T812" i="35"/>
  <c r="S812" i="35"/>
  <c r="R812" i="35"/>
  <c r="Q812" i="35"/>
  <c r="P812" i="35"/>
  <c r="O812" i="35"/>
  <c r="N812" i="35"/>
  <c r="M812" i="35"/>
  <c r="L812" i="35"/>
  <c r="K812" i="35"/>
  <c r="J812" i="35"/>
  <c r="I812" i="35"/>
  <c r="H812" i="35"/>
  <c r="G812" i="35"/>
  <c r="F812" i="35"/>
  <c r="E812" i="35"/>
  <c r="D812" i="35"/>
  <c r="G808" i="35"/>
  <c r="D808" i="35"/>
  <c r="S807" i="35"/>
  <c r="J807" i="35"/>
  <c r="D806" i="35"/>
  <c r="D805" i="35"/>
  <c r="D804" i="35"/>
  <c r="W795" i="35"/>
  <c r="O795" i="35"/>
  <c r="J795" i="35"/>
  <c r="G795" i="35"/>
  <c r="D795" i="35"/>
  <c r="S793" i="35"/>
  <c r="O793" i="35"/>
  <c r="J793" i="35"/>
  <c r="G793" i="35"/>
  <c r="D793" i="35"/>
  <c r="S792" i="35"/>
  <c r="O792" i="35"/>
  <c r="J792" i="35"/>
  <c r="G792" i="35"/>
  <c r="D792" i="35"/>
  <c r="Z790" i="35"/>
  <c r="Y790" i="35"/>
  <c r="X790" i="35"/>
  <c r="S790" i="35"/>
  <c r="O790" i="35"/>
  <c r="J790" i="35"/>
  <c r="G790" i="35"/>
  <c r="D790" i="35"/>
  <c r="Z789" i="35"/>
  <c r="Y789" i="35"/>
  <c r="X789" i="35"/>
  <c r="S789" i="35"/>
  <c r="O789" i="35"/>
  <c r="J789" i="35"/>
  <c r="G789" i="35"/>
  <c r="D789" i="35"/>
  <c r="Z788" i="35"/>
  <c r="Y788" i="35"/>
  <c r="X788" i="35"/>
  <c r="S788" i="35"/>
  <c r="O788" i="35"/>
  <c r="J788" i="35"/>
  <c r="G788" i="35"/>
  <c r="D788" i="35"/>
  <c r="Z785" i="35"/>
  <c r="Y785" i="35"/>
  <c r="X785" i="35"/>
  <c r="W785" i="35"/>
  <c r="U785" i="35"/>
  <c r="T785" i="35"/>
  <c r="S785" i="35"/>
  <c r="R785" i="35"/>
  <c r="P785" i="35"/>
  <c r="O785" i="35"/>
  <c r="N785" i="35"/>
  <c r="M785" i="35"/>
  <c r="L785" i="35"/>
  <c r="K785" i="35"/>
  <c r="J785" i="35"/>
  <c r="I785" i="35"/>
  <c r="H785" i="35"/>
  <c r="G785" i="35"/>
  <c r="F785" i="35"/>
  <c r="E785" i="35"/>
  <c r="D785" i="35"/>
  <c r="Z784" i="35"/>
  <c r="Y784" i="35"/>
  <c r="X784" i="35"/>
  <c r="W784" i="35"/>
  <c r="U784" i="35"/>
  <c r="T784" i="35"/>
  <c r="S784" i="35"/>
  <c r="R784" i="35"/>
  <c r="P784" i="35"/>
  <c r="O784" i="35"/>
  <c r="N784" i="35"/>
  <c r="M784" i="35"/>
  <c r="L784" i="35"/>
  <c r="K784" i="35"/>
  <c r="J784" i="35"/>
  <c r="I784" i="35"/>
  <c r="H784" i="35"/>
  <c r="G784" i="35"/>
  <c r="F784" i="35"/>
  <c r="E784" i="35"/>
  <c r="D784" i="35"/>
  <c r="Z783" i="35"/>
  <c r="Y783" i="35"/>
  <c r="X783" i="35"/>
  <c r="W783" i="35"/>
  <c r="V783" i="35"/>
  <c r="U783" i="35"/>
  <c r="T783" i="35"/>
  <c r="S783" i="35"/>
  <c r="R783" i="35"/>
  <c r="Q783" i="35"/>
  <c r="P783" i="35"/>
  <c r="O783" i="35"/>
  <c r="N783" i="35"/>
  <c r="M783" i="35"/>
  <c r="L783" i="35"/>
  <c r="K783" i="35"/>
  <c r="J783" i="35"/>
  <c r="I783" i="35"/>
  <c r="H783" i="35"/>
  <c r="G783" i="35"/>
  <c r="F783" i="35"/>
  <c r="E783" i="35"/>
  <c r="D783" i="35"/>
  <c r="Z782" i="35"/>
  <c r="Y782" i="35"/>
  <c r="X782" i="35"/>
  <c r="W782" i="35"/>
  <c r="U782" i="35"/>
  <c r="T782" i="35"/>
  <c r="S782" i="35"/>
  <c r="R782" i="35"/>
  <c r="P782" i="35"/>
  <c r="O782" i="35"/>
  <c r="N782" i="35"/>
  <c r="M782" i="35"/>
  <c r="L782" i="35"/>
  <c r="K782" i="35"/>
  <c r="J782" i="35"/>
  <c r="I782" i="35"/>
  <c r="H782" i="35"/>
  <c r="G782" i="35"/>
  <c r="F782" i="35"/>
  <c r="E782" i="35"/>
  <c r="D782" i="35"/>
  <c r="B782" i="35"/>
  <c r="Z781" i="35"/>
  <c r="Y781" i="35"/>
  <c r="X781" i="35"/>
  <c r="W781" i="35"/>
  <c r="V781" i="35"/>
  <c r="U781" i="35"/>
  <c r="T781" i="35"/>
  <c r="S781" i="35"/>
  <c r="R781" i="35"/>
  <c r="Q781" i="35"/>
  <c r="P781" i="35"/>
  <c r="O781" i="35"/>
  <c r="N781" i="35"/>
  <c r="M781" i="35"/>
  <c r="L781" i="35"/>
  <c r="K781" i="35"/>
  <c r="J781" i="35"/>
  <c r="I781" i="35"/>
  <c r="H781" i="35"/>
  <c r="G781" i="35"/>
  <c r="F781" i="35"/>
  <c r="E781" i="35"/>
  <c r="D781" i="35"/>
  <c r="Z780" i="35"/>
  <c r="Y780" i="35"/>
  <c r="X780" i="35"/>
  <c r="W780" i="35"/>
  <c r="V780" i="35"/>
  <c r="U780" i="35"/>
  <c r="T780" i="35"/>
  <c r="S780" i="35"/>
  <c r="R780" i="35"/>
  <c r="Q780" i="35"/>
  <c r="P780" i="35"/>
  <c r="O780" i="35"/>
  <c r="N780" i="35"/>
  <c r="M780" i="35"/>
  <c r="L780" i="35"/>
  <c r="K780" i="35"/>
  <c r="J780" i="35"/>
  <c r="I780" i="35"/>
  <c r="H780" i="35"/>
  <c r="G780" i="35"/>
  <c r="F780" i="35"/>
  <c r="E780" i="35"/>
  <c r="D780" i="35"/>
  <c r="G776" i="35"/>
  <c r="D776" i="35"/>
  <c r="S775" i="35"/>
  <c r="J775" i="35"/>
  <c r="D774" i="35"/>
  <c r="D773" i="35"/>
  <c r="D772" i="35"/>
  <c r="W763" i="35"/>
  <c r="O763" i="35"/>
  <c r="J763" i="35"/>
  <c r="G763" i="35"/>
  <c r="D763" i="35"/>
  <c r="S761" i="35"/>
  <c r="O761" i="35"/>
  <c r="J761" i="35"/>
  <c r="G761" i="35"/>
  <c r="D761" i="35"/>
  <c r="S760" i="35"/>
  <c r="O760" i="35"/>
  <c r="J760" i="35"/>
  <c r="G760" i="35"/>
  <c r="D760" i="35"/>
  <c r="Z758" i="35"/>
  <c r="Y758" i="35"/>
  <c r="X758" i="35"/>
  <c r="S758" i="35"/>
  <c r="O758" i="35"/>
  <c r="J758" i="35"/>
  <c r="G758" i="35"/>
  <c r="D758" i="35"/>
  <c r="Z757" i="35"/>
  <c r="Y757" i="35"/>
  <c r="X757" i="35"/>
  <c r="S757" i="35"/>
  <c r="O757" i="35"/>
  <c r="J757" i="35"/>
  <c r="G757" i="35"/>
  <c r="D757" i="35"/>
  <c r="Z756" i="35"/>
  <c r="Y756" i="35"/>
  <c r="X756" i="35"/>
  <c r="S756" i="35"/>
  <c r="O756" i="35"/>
  <c r="J756" i="35"/>
  <c r="G756" i="35"/>
  <c r="D756" i="35"/>
  <c r="Z753" i="35"/>
  <c r="Y753" i="35"/>
  <c r="X753" i="35"/>
  <c r="W753" i="35"/>
  <c r="U753" i="35"/>
  <c r="T753" i="35"/>
  <c r="S753" i="35"/>
  <c r="R753" i="35"/>
  <c r="P753" i="35"/>
  <c r="O753" i="35"/>
  <c r="N753" i="35"/>
  <c r="M753" i="35"/>
  <c r="L753" i="35"/>
  <c r="K753" i="35"/>
  <c r="J753" i="35"/>
  <c r="I753" i="35"/>
  <c r="H753" i="35"/>
  <c r="G753" i="35"/>
  <c r="F753" i="35"/>
  <c r="E753" i="35"/>
  <c r="D753" i="35"/>
  <c r="Z752" i="35"/>
  <c r="Y752" i="35"/>
  <c r="X752" i="35"/>
  <c r="W752" i="35"/>
  <c r="U752" i="35"/>
  <c r="T752" i="35"/>
  <c r="S752" i="35"/>
  <c r="R752" i="35"/>
  <c r="P752" i="35"/>
  <c r="O752" i="35"/>
  <c r="N752" i="35"/>
  <c r="M752" i="35"/>
  <c r="L752" i="35"/>
  <c r="K752" i="35"/>
  <c r="J752" i="35"/>
  <c r="I752" i="35"/>
  <c r="H752" i="35"/>
  <c r="G752" i="35"/>
  <c r="F752" i="35"/>
  <c r="E752" i="35"/>
  <c r="D752" i="35"/>
  <c r="Z751" i="35"/>
  <c r="Y751" i="35"/>
  <c r="X751" i="35"/>
  <c r="W751" i="35"/>
  <c r="V751" i="35"/>
  <c r="U751" i="35"/>
  <c r="T751" i="35"/>
  <c r="S751" i="35"/>
  <c r="R751" i="35"/>
  <c r="Q751" i="35"/>
  <c r="P751" i="35"/>
  <c r="O751" i="35"/>
  <c r="N751" i="35"/>
  <c r="M751" i="35"/>
  <c r="L751" i="35"/>
  <c r="K751" i="35"/>
  <c r="J751" i="35"/>
  <c r="I751" i="35"/>
  <c r="H751" i="35"/>
  <c r="G751" i="35"/>
  <c r="F751" i="35"/>
  <c r="E751" i="35"/>
  <c r="D751" i="35"/>
  <c r="Z750" i="35"/>
  <c r="Y750" i="35"/>
  <c r="X750" i="35"/>
  <c r="W750" i="35"/>
  <c r="U750" i="35"/>
  <c r="T750" i="35"/>
  <c r="S750" i="35"/>
  <c r="R750" i="35"/>
  <c r="P750" i="35"/>
  <c r="O750" i="35"/>
  <c r="N750" i="35"/>
  <c r="M750" i="35"/>
  <c r="L750" i="35"/>
  <c r="K750" i="35"/>
  <c r="J750" i="35"/>
  <c r="I750" i="35"/>
  <c r="H750" i="35"/>
  <c r="G750" i="35"/>
  <c r="F750" i="35"/>
  <c r="E750" i="35"/>
  <c r="D750" i="35"/>
  <c r="B750" i="35"/>
  <c r="Z749" i="35"/>
  <c r="Y749" i="35"/>
  <c r="X749" i="35"/>
  <c r="W749" i="35"/>
  <c r="V749" i="35"/>
  <c r="U749" i="35"/>
  <c r="T749" i="35"/>
  <c r="S749" i="35"/>
  <c r="R749" i="35"/>
  <c r="Q749" i="35"/>
  <c r="P749" i="35"/>
  <c r="O749" i="35"/>
  <c r="N749" i="35"/>
  <c r="M749" i="35"/>
  <c r="L749" i="35"/>
  <c r="K749" i="35"/>
  <c r="J749" i="35"/>
  <c r="I749" i="35"/>
  <c r="H749" i="35"/>
  <c r="G749" i="35"/>
  <c r="F749" i="35"/>
  <c r="E749" i="35"/>
  <c r="D749" i="35"/>
  <c r="Z748" i="35"/>
  <c r="Y748" i="35"/>
  <c r="X748" i="35"/>
  <c r="W748" i="35"/>
  <c r="V748" i="35"/>
  <c r="U748" i="35"/>
  <c r="T748" i="35"/>
  <c r="S748" i="35"/>
  <c r="R748" i="35"/>
  <c r="Q748" i="35"/>
  <c r="P748" i="35"/>
  <c r="O748" i="35"/>
  <c r="N748" i="35"/>
  <c r="M748" i="35"/>
  <c r="L748" i="35"/>
  <c r="K748" i="35"/>
  <c r="J748" i="35"/>
  <c r="I748" i="35"/>
  <c r="H748" i="35"/>
  <c r="G748" i="35"/>
  <c r="F748" i="35"/>
  <c r="E748" i="35"/>
  <c r="D748" i="35"/>
  <c r="G744" i="35"/>
  <c r="D744" i="35"/>
  <c r="S743" i="35"/>
  <c r="J743" i="35"/>
  <c r="D742" i="35"/>
  <c r="D741" i="35"/>
  <c r="D740" i="35"/>
  <c r="W731" i="35"/>
  <c r="O731" i="35"/>
  <c r="J731" i="35"/>
  <c r="G731" i="35"/>
  <c r="D731" i="35"/>
  <c r="S729" i="35"/>
  <c r="O729" i="35"/>
  <c r="J729" i="35"/>
  <c r="G729" i="35"/>
  <c r="D729" i="35"/>
  <c r="S728" i="35"/>
  <c r="O728" i="35"/>
  <c r="J728" i="35"/>
  <c r="G728" i="35"/>
  <c r="D728" i="35"/>
  <c r="Z726" i="35"/>
  <c r="Y726" i="35"/>
  <c r="X726" i="35"/>
  <c r="S726" i="35"/>
  <c r="O726" i="35"/>
  <c r="J726" i="35"/>
  <c r="G726" i="35"/>
  <c r="D726" i="35"/>
  <c r="Z725" i="35"/>
  <c r="Y725" i="35"/>
  <c r="X725" i="35"/>
  <c r="S725" i="35"/>
  <c r="O725" i="35"/>
  <c r="J725" i="35"/>
  <c r="G725" i="35"/>
  <c r="D725" i="35"/>
  <c r="Z724" i="35"/>
  <c r="Y724" i="35"/>
  <c r="X724" i="35"/>
  <c r="S724" i="35"/>
  <c r="O724" i="35"/>
  <c r="J724" i="35"/>
  <c r="G724" i="35"/>
  <c r="D724" i="35"/>
  <c r="Z721" i="35"/>
  <c r="Y721" i="35"/>
  <c r="X721" i="35"/>
  <c r="W721" i="35"/>
  <c r="U721" i="35"/>
  <c r="T721" i="35"/>
  <c r="S721" i="35"/>
  <c r="R721" i="35"/>
  <c r="P721" i="35"/>
  <c r="O721" i="35"/>
  <c r="N721" i="35"/>
  <c r="M721" i="35"/>
  <c r="L721" i="35"/>
  <c r="K721" i="35"/>
  <c r="J721" i="35"/>
  <c r="I721" i="35"/>
  <c r="H721" i="35"/>
  <c r="G721" i="35"/>
  <c r="F721" i="35"/>
  <c r="E721" i="35"/>
  <c r="D721" i="35"/>
  <c r="Z720" i="35"/>
  <c r="Y720" i="35"/>
  <c r="X720" i="35"/>
  <c r="W720" i="35"/>
  <c r="U720" i="35"/>
  <c r="T720" i="35"/>
  <c r="S720" i="35"/>
  <c r="R720" i="35"/>
  <c r="P720" i="35"/>
  <c r="O720" i="35"/>
  <c r="N720" i="35"/>
  <c r="M720" i="35"/>
  <c r="L720" i="35"/>
  <c r="K720" i="35"/>
  <c r="J720" i="35"/>
  <c r="I720" i="35"/>
  <c r="H720" i="35"/>
  <c r="G720" i="35"/>
  <c r="F720" i="35"/>
  <c r="E720" i="35"/>
  <c r="D720" i="35"/>
  <c r="Z719" i="35"/>
  <c r="Y719" i="35"/>
  <c r="X719" i="35"/>
  <c r="W719" i="35"/>
  <c r="V719" i="35"/>
  <c r="U719" i="35"/>
  <c r="T719" i="35"/>
  <c r="S719" i="35"/>
  <c r="R719" i="35"/>
  <c r="Q719" i="35"/>
  <c r="P719" i="35"/>
  <c r="O719" i="35"/>
  <c r="N719" i="35"/>
  <c r="M719" i="35"/>
  <c r="L719" i="35"/>
  <c r="K719" i="35"/>
  <c r="J719" i="35"/>
  <c r="I719" i="35"/>
  <c r="H719" i="35"/>
  <c r="G719" i="35"/>
  <c r="F719" i="35"/>
  <c r="E719" i="35"/>
  <c r="D719" i="35"/>
  <c r="Z718" i="35"/>
  <c r="Y718" i="35"/>
  <c r="X718" i="35"/>
  <c r="W718" i="35"/>
  <c r="U718" i="35"/>
  <c r="T718" i="35"/>
  <c r="S718" i="35"/>
  <c r="R718" i="35"/>
  <c r="P718" i="35"/>
  <c r="O718" i="35"/>
  <c r="N718" i="35"/>
  <c r="M718" i="35"/>
  <c r="L718" i="35"/>
  <c r="K718" i="35"/>
  <c r="J718" i="35"/>
  <c r="I718" i="35"/>
  <c r="H718" i="35"/>
  <c r="G718" i="35"/>
  <c r="F718" i="35"/>
  <c r="E718" i="35"/>
  <c r="D718" i="35"/>
  <c r="B718" i="35"/>
  <c r="Z717" i="35"/>
  <c r="Y717" i="35"/>
  <c r="X717" i="35"/>
  <c r="W717" i="35"/>
  <c r="V717" i="35"/>
  <c r="U717" i="35"/>
  <c r="T717" i="35"/>
  <c r="S717" i="35"/>
  <c r="R717" i="35"/>
  <c r="Q717" i="35"/>
  <c r="P717" i="35"/>
  <c r="O717" i="35"/>
  <c r="N717" i="35"/>
  <c r="M717" i="35"/>
  <c r="L717" i="35"/>
  <c r="K717" i="35"/>
  <c r="J717" i="35"/>
  <c r="I717" i="35"/>
  <c r="H717" i="35"/>
  <c r="G717" i="35"/>
  <c r="F717" i="35"/>
  <c r="E717" i="35"/>
  <c r="D717" i="35"/>
  <c r="Z716" i="35"/>
  <c r="Y716" i="35"/>
  <c r="X716" i="35"/>
  <c r="W716" i="35"/>
  <c r="V716" i="35"/>
  <c r="U716" i="35"/>
  <c r="T716" i="35"/>
  <c r="S716" i="35"/>
  <c r="R716" i="35"/>
  <c r="Q716" i="35"/>
  <c r="P716" i="35"/>
  <c r="O716" i="35"/>
  <c r="N716" i="35"/>
  <c r="M716" i="35"/>
  <c r="L716" i="35"/>
  <c r="K716" i="35"/>
  <c r="J716" i="35"/>
  <c r="I716" i="35"/>
  <c r="H716" i="35"/>
  <c r="G716" i="35"/>
  <c r="F716" i="35"/>
  <c r="E716" i="35"/>
  <c r="D716" i="35"/>
  <c r="G712" i="35"/>
  <c r="D712" i="35"/>
  <c r="S711" i="35"/>
  <c r="J711" i="35"/>
  <c r="D710" i="35"/>
  <c r="D709" i="35"/>
  <c r="D708" i="35"/>
  <c r="W699" i="35"/>
  <c r="O699" i="35"/>
  <c r="J699" i="35"/>
  <c r="G699" i="35"/>
  <c r="D699" i="35"/>
  <c r="S697" i="35"/>
  <c r="O697" i="35"/>
  <c r="J697" i="35"/>
  <c r="G697" i="35"/>
  <c r="D697" i="35"/>
  <c r="S696" i="35"/>
  <c r="O696" i="35"/>
  <c r="J696" i="35"/>
  <c r="G696" i="35"/>
  <c r="D696" i="35"/>
  <c r="Z694" i="35"/>
  <c r="Y694" i="35"/>
  <c r="X694" i="35"/>
  <c r="S694" i="35"/>
  <c r="O694" i="35"/>
  <c r="J694" i="35"/>
  <c r="G694" i="35"/>
  <c r="D694" i="35"/>
  <c r="Z693" i="35"/>
  <c r="Y693" i="35"/>
  <c r="X693" i="35"/>
  <c r="S693" i="35"/>
  <c r="O693" i="35"/>
  <c r="J693" i="35"/>
  <c r="G693" i="35"/>
  <c r="D693" i="35"/>
  <c r="Z692" i="35"/>
  <c r="Y692" i="35"/>
  <c r="X692" i="35"/>
  <c r="S692" i="35"/>
  <c r="O692" i="35"/>
  <c r="J692" i="35"/>
  <c r="G692" i="35"/>
  <c r="D692" i="35"/>
  <c r="Z689" i="35"/>
  <c r="Y689" i="35"/>
  <c r="X689" i="35"/>
  <c r="W689" i="35"/>
  <c r="U689" i="35"/>
  <c r="T689" i="35"/>
  <c r="S689" i="35"/>
  <c r="R689" i="35"/>
  <c r="P689" i="35"/>
  <c r="O689" i="35"/>
  <c r="N689" i="35"/>
  <c r="M689" i="35"/>
  <c r="L689" i="35"/>
  <c r="K689" i="35"/>
  <c r="J689" i="35"/>
  <c r="I689" i="35"/>
  <c r="H689" i="35"/>
  <c r="G689" i="35"/>
  <c r="F689" i="35"/>
  <c r="E689" i="35"/>
  <c r="D689" i="35"/>
  <c r="Z688" i="35"/>
  <c r="Y688" i="35"/>
  <c r="X688" i="35"/>
  <c r="W688" i="35"/>
  <c r="U688" i="35"/>
  <c r="T688" i="35"/>
  <c r="S688" i="35"/>
  <c r="R688" i="35"/>
  <c r="P688" i="35"/>
  <c r="O688" i="35"/>
  <c r="N688" i="35"/>
  <c r="M688" i="35"/>
  <c r="L688" i="35"/>
  <c r="K688" i="35"/>
  <c r="J688" i="35"/>
  <c r="I688" i="35"/>
  <c r="H688" i="35"/>
  <c r="G688" i="35"/>
  <c r="F688" i="35"/>
  <c r="E688" i="35"/>
  <c r="D688" i="35"/>
  <c r="Z687" i="35"/>
  <c r="Y687" i="35"/>
  <c r="X687" i="35"/>
  <c r="W687" i="35"/>
  <c r="V687" i="35"/>
  <c r="U687" i="35"/>
  <c r="T687" i="35"/>
  <c r="S687" i="35"/>
  <c r="R687" i="35"/>
  <c r="Q687" i="35"/>
  <c r="P687" i="35"/>
  <c r="O687" i="35"/>
  <c r="N687" i="35"/>
  <c r="M687" i="35"/>
  <c r="L687" i="35"/>
  <c r="K687" i="35"/>
  <c r="J687" i="35"/>
  <c r="I687" i="35"/>
  <c r="H687" i="35"/>
  <c r="G687" i="35"/>
  <c r="F687" i="35"/>
  <c r="E687" i="35"/>
  <c r="D687" i="35"/>
  <c r="Z686" i="35"/>
  <c r="Y686" i="35"/>
  <c r="X686" i="35"/>
  <c r="W686" i="35"/>
  <c r="U686" i="35"/>
  <c r="T686" i="35"/>
  <c r="S686" i="35"/>
  <c r="R686" i="35"/>
  <c r="P686" i="35"/>
  <c r="O686" i="35"/>
  <c r="N686" i="35"/>
  <c r="M686" i="35"/>
  <c r="L686" i="35"/>
  <c r="K686" i="35"/>
  <c r="J686" i="35"/>
  <c r="I686" i="35"/>
  <c r="H686" i="35"/>
  <c r="G686" i="35"/>
  <c r="F686" i="35"/>
  <c r="E686" i="35"/>
  <c r="D686" i="35"/>
  <c r="B686" i="35"/>
  <c r="Z685" i="35"/>
  <c r="Y685" i="35"/>
  <c r="X685" i="35"/>
  <c r="W685" i="35"/>
  <c r="V685" i="35"/>
  <c r="U685" i="35"/>
  <c r="T685" i="35"/>
  <c r="S685" i="35"/>
  <c r="R685" i="35"/>
  <c r="Q685" i="35"/>
  <c r="P685" i="35"/>
  <c r="O685" i="35"/>
  <c r="N685" i="35"/>
  <c r="M685" i="35"/>
  <c r="L685" i="35"/>
  <c r="K685" i="35"/>
  <c r="J685" i="35"/>
  <c r="I685" i="35"/>
  <c r="H685" i="35"/>
  <c r="G685" i="35"/>
  <c r="F685" i="35"/>
  <c r="E685" i="35"/>
  <c r="D685" i="35"/>
  <c r="Z684" i="35"/>
  <c r="Y684" i="35"/>
  <c r="X684" i="35"/>
  <c r="W684" i="35"/>
  <c r="V684" i="35"/>
  <c r="U684" i="35"/>
  <c r="T684" i="35"/>
  <c r="S684" i="35"/>
  <c r="R684" i="35"/>
  <c r="Q684" i="35"/>
  <c r="P684" i="35"/>
  <c r="O684" i="35"/>
  <c r="N684" i="35"/>
  <c r="M684" i="35"/>
  <c r="L684" i="35"/>
  <c r="K684" i="35"/>
  <c r="J684" i="35"/>
  <c r="I684" i="35"/>
  <c r="H684" i="35"/>
  <c r="G684" i="35"/>
  <c r="F684" i="35"/>
  <c r="E684" i="35"/>
  <c r="D684" i="35"/>
  <c r="G680" i="35"/>
  <c r="D680" i="35"/>
  <c r="S679" i="35"/>
  <c r="J679" i="35"/>
  <c r="D678" i="35"/>
  <c r="D677" i="35"/>
  <c r="D676" i="35"/>
  <c r="W667" i="35"/>
  <c r="O667" i="35"/>
  <c r="J667" i="35"/>
  <c r="G667" i="35"/>
  <c r="D667" i="35"/>
  <c r="S665" i="35"/>
  <c r="O665" i="35"/>
  <c r="J665" i="35"/>
  <c r="G665" i="35"/>
  <c r="D665" i="35"/>
  <c r="S664" i="35"/>
  <c r="O664" i="35"/>
  <c r="J664" i="35"/>
  <c r="G664" i="35"/>
  <c r="D664" i="35"/>
  <c r="Z662" i="35"/>
  <c r="Y662" i="35"/>
  <c r="X662" i="35"/>
  <c r="S662" i="35"/>
  <c r="O662" i="35"/>
  <c r="J662" i="35"/>
  <c r="G662" i="35"/>
  <c r="D662" i="35"/>
  <c r="Z661" i="35"/>
  <c r="Y661" i="35"/>
  <c r="X661" i="35"/>
  <c r="S661" i="35"/>
  <c r="O661" i="35"/>
  <c r="J661" i="35"/>
  <c r="G661" i="35"/>
  <c r="D661" i="35"/>
  <c r="Z660" i="35"/>
  <c r="Y660" i="35"/>
  <c r="X660" i="35"/>
  <c r="S660" i="35"/>
  <c r="O660" i="35"/>
  <c r="J660" i="35"/>
  <c r="G660" i="35"/>
  <c r="D660" i="35"/>
  <c r="Z657" i="35"/>
  <c r="Y657" i="35"/>
  <c r="X657" i="35"/>
  <c r="W657" i="35"/>
  <c r="U657" i="35"/>
  <c r="T657" i="35"/>
  <c r="S657" i="35"/>
  <c r="R657" i="35"/>
  <c r="P657" i="35"/>
  <c r="O657" i="35"/>
  <c r="N657" i="35"/>
  <c r="M657" i="35"/>
  <c r="L657" i="35"/>
  <c r="K657" i="35"/>
  <c r="J657" i="35"/>
  <c r="I657" i="35"/>
  <c r="H657" i="35"/>
  <c r="G657" i="35"/>
  <c r="F657" i="35"/>
  <c r="E657" i="35"/>
  <c r="D657" i="35"/>
  <c r="Z656" i="35"/>
  <c r="Y656" i="35"/>
  <c r="X656" i="35"/>
  <c r="W656" i="35"/>
  <c r="U656" i="35"/>
  <c r="T656" i="35"/>
  <c r="S656" i="35"/>
  <c r="R656" i="35"/>
  <c r="P656" i="35"/>
  <c r="O656" i="35"/>
  <c r="N656" i="35"/>
  <c r="M656" i="35"/>
  <c r="L656" i="35"/>
  <c r="K656" i="35"/>
  <c r="J656" i="35"/>
  <c r="I656" i="35"/>
  <c r="H656" i="35"/>
  <c r="G656" i="35"/>
  <c r="F656" i="35"/>
  <c r="E656" i="35"/>
  <c r="D656" i="35"/>
  <c r="Z655" i="35"/>
  <c r="Y655" i="35"/>
  <c r="X655" i="35"/>
  <c r="W655" i="35"/>
  <c r="V655" i="35"/>
  <c r="U655" i="35"/>
  <c r="T655" i="35"/>
  <c r="S655" i="35"/>
  <c r="R655" i="35"/>
  <c r="Q655" i="35"/>
  <c r="P655" i="35"/>
  <c r="O655" i="35"/>
  <c r="N655" i="35"/>
  <c r="M655" i="35"/>
  <c r="L655" i="35"/>
  <c r="K655" i="35"/>
  <c r="J655" i="35"/>
  <c r="I655" i="35"/>
  <c r="H655" i="35"/>
  <c r="G655" i="35"/>
  <c r="F655" i="35"/>
  <c r="E655" i="35"/>
  <c r="D655" i="35"/>
  <c r="Z654" i="35"/>
  <c r="Y654" i="35"/>
  <c r="X654" i="35"/>
  <c r="W654" i="35"/>
  <c r="U654" i="35"/>
  <c r="T654" i="35"/>
  <c r="S654" i="35"/>
  <c r="R654" i="35"/>
  <c r="P654" i="35"/>
  <c r="O654" i="35"/>
  <c r="N654" i="35"/>
  <c r="M654" i="35"/>
  <c r="L654" i="35"/>
  <c r="K654" i="35"/>
  <c r="J654" i="35"/>
  <c r="I654" i="35"/>
  <c r="H654" i="35"/>
  <c r="G654" i="35"/>
  <c r="F654" i="35"/>
  <c r="E654" i="35"/>
  <c r="D654" i="35"/>
  <c r="B654" i="35"/>
  <c r="Z653" i="35"/>
  <c r="Y653" i="35"/>
  <c r="X653" i="35"/>
  <c r="W653" i="35"/>
  <c r="V653" i="35"/>
  <c r="U653" i="35"/>
  <c r="T653" i="35"/>
  <c r="S653" i="35"/>
  <c r="R653" i="35"/>
  <c r="Q653" i="35"/>
  <c r="P653" i="35"/>
  <c r="O653" i="35"/>
  <c r="N653" i="35"/>
  <c r="M653" i="35"/>
  <c r="L653" i="35"/>
  <c r="K653" i="35"/>
  <c r="J653" i="35"/>
  <c r="I653" i="35"/>
  <c r="H653" i="35"/>
  <c r="G653" i="35"/>
  <c r="F653" i="35"/>
  <c r="E653" i="35"/>
  <c r="D653" i="35"/>
  <c r="Z652" i="35"/>
  <c r="Y652" i="35"/>
  <c r="X652" i="35"/>
  <c r="W652" i="35"/>
  <c r="V652" i="35"/>
  <c r="U652" i="35"/>
  <c r="T652" i="35"/>
  <c r="S652" i="35"/>
  <c r="R652" i="35"/>
  <c r="Q652" i="35"/>
  <c r="P652" i="35"/>
  <c r="O652" i="35"/>
  <c r="N652" i="35"/>
  <c r="M652" i="35"/>
  <c r="L652" i="35"/>
  <c r="K652" i="35"/>
  <c r="J652" i="35"/>
  <c r="I652" i="35"/>
  <c r="H652" i="35"/>
  <c r="G652" i="35"/>
  <c r="F652" i="35"/>
  <c r="E652" i="35"/>
  <c r="D652" i="35"/>
  <c r="G648" i="35"/>
  <c r="D648" i="35"/>
  <c r="S647" i="35"/>
  <c r="J647" i="35"/>
  <c r="D646" i="35"/>
  <c r="D645" i="35"/>
  <c r="D644" i="35"/>
  <c r="W1273" i="35"/>
  <c r="S1271" i="35"/>
  <c r="O1271" i="35"/>
  <c r="J1271" i="35"/>
  <c r="G1271" i="35"/>
  <c r="D1271" i="35"/>
  <c r="B1270" i="35"/>
  <c r="B1269" i="35"/>
  <c r="B1268" i="35"/>
  <c r="X1267" i="35"/>
  <c r="S1267" i="35"/>
  <c r="O1267" i="35"/>
  <c r="J1267" i="35"/>
  <c r="G1267" i="35"/>
  <c r="D1267" i="35"/>
  <c r="B1265" i="35"/>
  <c r="B1264" i="35"/>
  <c r="B1263" i="35"/>
  <c r="B1261" i="35"/>
  <c r="B1260" i="35"/>
  <c r="Z1259" i="35"/>
  <c r="Y1259" i="35"/>
  <c r="X1259" i="35"/>
  <c r="W1259" i="35"/>
  <c r="V1259" i="35"/>
  <c r="U1259" i="35"/>
  <c r="T1259" i="35"/>
  <c r="S1259" i="35"/>
  <c r="R1259" i="35"/>
  <c r="Q1259" i="35"/>
  <c r="P1259" i="35"/>
  <c r="O1259" i="35"/>
  <c r="N1259" i="35"/>
  <c r="M1259" i="35"/>
  <c r="L1259" i="35"/>
  <c r="K1259" i="35"/>
  <c r="J1259" i="35"/>
  <c r="I1259" i="35"/>
  <c r="H1259" i="35"/>
  <c r="G1259" i="35"/>
  <c r="F1259" i="35"/>
  <c r="E1259" i="35"/>
  <c r="D1259" i="35"/>
  <c r="N1257" i="35"/>
  <c r="M1257" i="35"/>
  <c r="W1256" i="35"/>
  <c r="W1255" i="35"/>
  <c r="D1255" i="35"/>
  <c r="D1251" i="35"/>
  <c r="B1250" i="35"/>
  <c r="W1241" i="35"/>
  <c r="S1239" i="35"/>
  <c r="O1239" i="35"/>
  <c r="J1239" i="35"/>
  <c r="G1239" i="35"/>
  <c r="D1239" i="35"/>
  <c r="B1238" i="35"/>
  <c r="B1237" i="35"/>
  <c r="B1236" i="35"/>
  <c r="X1235" i="35"/>
  <c r="S1235" i="35"/>
  <c r="O1235" i="35"/>
  <c r="J1235" i="35"/>
  <c r="G1235" i="35"/>
  <c r="D1235" i="35"/>
  <c r="B1233" i="35"/>
  <c r="B1232" i="35"/>
  <c r="B1231" i="35"/>
  <c r="B1229" i="35"/>
  <c r="B1228" i="35"/>
  <c r="Z1227" i="35"/>
  <c r="Y1227" i="35"/>
  <c r="X1227" i="35"/>
  <c r="W1227" i="35"/>
  <c r="V1227" i="35"/>
  <c r="U1227" i="35"/>
  <c r="T1227" i="35"/>
  <c r="S1227" i="35"/>
  <c r="R1227" i="35"/>
  <c r="Q1227" i="35"/>
  <c r="P1227" i="35"/>
  <c r="O1227" i="35"/>
  <c r="N1227" i="35"/>
  <c r="M1227" i="35"/>
  <c r="L1227" i="35"/>
  <c r="K1227" i="35"/>
  <c r="J1227" i="35"/>
  <c r="I1227" i="35"/>
  <c r="H1227" i="35"/>
  <c r="G1227" i="35"/>
  <c r="F1227" i="35"/>
  <c r="E1227" i="35"/>
  <c r="D1227" i="35"/>
  <c r="N1225" i="35"/>
  <c r="M1225" i="35"/>
  <c r="W1224" i="35"/>
  <c r="W1223" i="35"/>
  <c r="D1223" i="35"/>
  <c r="D1219" i="35"/>
  <c r="B1218" i="35"/>
  <c r="W1209" i="35"/>
  <c r="S1207" i="35"/>
  <c r="O1207" i="35"/>
  <c r="J1207" i="35"/>
  <c r="G1207" i="35"/>
  <c r="D1207" i="35"/>
  <c r="B1206" i="35"/>
  <c r="B1205" i="35"/>
  <c r="B1204" i="35"/>
  <c r="X1203" i="35"/>
  <c r="S1203" i="35"/>
  <c r="O1203" i="35"/>
  <c r="J1203" i="35"/>
  <c r="G1203" i="35"/>
  <c r="D1203" i="35"/>
  <c r="B1201" i="35"/>
  <c r="B1200" i="35"/>
  <c r="B1199" i="35"/>
  <c r="B1197" i="35"/>
  <c r="B1196" i="35"/>
  <c r="Z1195" i="35"/>
  <c r="Y1195" i="35"/>
  <c r="X1195" i="35"/>
  <c r="W1195" i="35"/>
  <c r="V1195" i="35"/>
  <c r="U1195" i="35"/>
  <c r="T1195" i="35"/>
  <c r="S1195" i="35"/>
  <c r="R1195" i="35"/>
  <c r="Q1195" i="35"/>
  <c r="P1195" i="35"/>
  <c r="O1195" i="35"/>
  <c r="N1195" i="35"/>
  <c r="M1195" i="35"/>
  <c r="L1195" i="35"/>
  <c r="K1195" i="35"/>
  <c r="J1195" i="35"/>
  <c r="I1195" i="35"/>
  <c r="H1195" i="35"/>
  <c r="G1195" i="35"/>
  <c r="F1195" i="35"/>
  <c r="E1195" i="35"/>
  <c r="D1195" i="35"/>
  <c r="N1193" i="35"/>
  <c r="M1193" i="35"/>
  <c r="W1192" i="35"/>
  <c r="W1191" i="35"/>
  <c r="D1191" i="35"/>
  <c r="D1187" i="35"/>
  <c r="B1186" i="35"/>
  <c r="W1177" i="35"/>
  <c r="S1175" i="35"/>
  <c r="O1175" i="35"/>
  <c r="J1175" i="35"/>
  <c r="G1175" i="35"/>
  <c r="D1175" i="35"/>
  <c r="B1174" i="35"/>
  <c r="B1173" i="35"/>
  <c r="B1172" i="35"/>
  <c r="X1171" i="35"/>
  <c r="S1171" i="35"/>
  <c r="O1171" i="35"/>
  <c r="J1171" i="35"/>
  <c r="G1171" i="35"/>
  <c r="D1171" i="35"/>
  <c r="B1169" i="35"/>
  <c r="B1168" i="35"/>
  <c r="B1167" i="35"/>
  <c r="B1165" i="35"/>
  <c r="B1164" i="35"/>
  <c r="Z1163" i="35"/>
  <c r="Y1163" i="35"/>
  <c r="X1163" i="35"/>
  <c r="W1163" i="35"/>
  <c r="V1163" i="35"/>
  <c r="U1163" i="35"/>
  <c r="T1163" i="35"/>
  <c r="S1163" i="35"/>
  <c r="R1163" i="35"/>
  <c r="Q1163" i="35"/>
  <c r="P1163" i="35"/>
  <c r="O1163" i="35"/>
  <c r="N1163" i="35"/>
  <c r="M1163" i="35"/>
  <c r="L1163" i="35"/>
  <c r="K1163" i="35"/>
  <c r="J1163" i="35"/>
  <c r="I1163" i="35"/>
  <c r="H1163" i="35"/>
  <c r="G1163" i="35"/>
  <c r="F1163" i="35"/>
  <c r="E1163" i="35"/>
  <c r="D1163" i="35"/>
  <c r="N1161" i="35"/>
  <c r="M1161" i="35"/>
  <c r="W1160" i="35"/>
  <c r="W1159" i="35"/>
  <c r="D1159" i="35"/>
  <c r="D1155" i="35"/>
  <c r="B1154" i="35"/>
  <c r="W1145" i="35"/>
  <c r="S1143" i="35"/>
  <c r="O1143" i="35"/>
  <c r="J1143" i="35"/>
  <c r="G1143" i="35"/>
  <c r="D1143" i="35"/>
  <c r="B1142" i="35"/>
  <c r="B1141" i="35"/>
  <c r="B1140" i="35"/>
  <c r="X1139" i="35"/>
  <c r="S1139" i="35"/>
  <c r="O1139" i="35"/>
  <c r="J1139" i="35"/>
  <c r="G1139" i="35"/>
  <c r="D1139" i="35"/>
  <c r="B1137" i="35"/>
  <c r="B1136" i="35"/>
  <c r="B1135" i="35"/>
  <c r="B1133" i="35"/>
  <c r="B1132" i="35"/>
  <c r="Z1131" i="35"/>
  <c r="Y1131" i="35"/>
  <c r="X1131" i="35"/>
  <c r="W1131" i="35"/>
  <c r="V1131" i="35"/>
  <c r="U1131" i="35"/>
  <c r="T1131" i="35"/>
  <c r="S1131" i="35"/>
  <c r="R1131" i="35"/>
  <c r="Q1131" i="35"/>
  <c r="P1131" i="35"/>
  <c r="O1131" i="35"/>
  <c r="N1131" i="35"/>
  <c r="M1131" i="35"/>
  <c r="L1131" i="35"/>
  <c r="K1131" i="35"/>
  <c r="J1131" i="35"/>
  <c r="I1131" i="35"/>
  <c r="H1131" i="35"/>
  <c r="G1131" i="35"/>
  <c r="F1131" i="35"/>
  <c r="E1131" i="35"/>
  <c r="D1131" i="35"/>
  <c r="N1129" i="35"/>
  <c r="M1129" i="35"/>
  <c r="W1128" i="35"/>
  <c r="W1127" i="35"/>
  <c r="D1127" i="35"/>
  <c r="D1123" i="35"/>
  <c r="B1122" i="35"/>
  <c r="W1113" i="35"/>
  <c r="S1111" i="35"/>
  <c r="O1111" i="35"/>
  <c r="J1111" i="35"/>
  <c r="G1111" i="35"/>
  <c r="D1111" i="35"/>
  <c r="B1110" i="35"/>
  <c r="B1109" i="35"/>
  <c r="B1108" i="35"/>
  <c r="X1107" i="35"/>
  <c r="S1107" i="35"/>
  <c r="O1107" i="35"/>
  <c r="J1107" i="35"/>
  <c r="G1107" i="35"/>
  <c r="D1107" i="35"/>
  <c r="B1105" i="35"/>
  <c r="B1104" i="35"/>
  <c r="B1103" i="35"/>
  <c r="B1101" i="35"/>
  <c r="B1100" i="35"/>
  <c r="Z1099" i="35"/>
  <c r="Y1099" i="35"/>
  <c r="X1099" i="35"/>
  <c r="W1099" i="35"/>
  <c r="V1099" i="35"/>
  <c r="U1099" i="35"/>
  <c r="T1099" i="35"/>
  <c r="S1099" i="35"/>
  <c r="R1099" i="35"/>
  <c r="Q1099" i="35"/>
  <c r="P1099" i="35"/>
  <c r="O1099" i="35"/>
  <c r="N1099" i="35"/>
  <c r="M1099" i="35"/>
  <c r="L1099" i="35"/>
  <c r="K1099" i="35"/>
  <c r="J1099" i="35"/>
  <c r="I1099" i="35"/>
  <c r="H1099" i="35"/>
  <c r="G1099" i="35"/>
  <c r="F1099" i="35"/>
  <c r="E1099" i="35"/>
  <c r="D1099" i="35"/>
  <c r="N1097" i="35"/>
  <c r="M1097" i="35"/>
  <c r="W1096" i="35"/>
  <c r="W1095" i="35"/>
  <c r="D1095" i="35"/>
  <c r="D1091" i="35"/>
  <c r="B1090" i="35"/>
  <c r="W1081" i="35"/>
  <c r="S1079" i="35"/>
  <c r="O1079" i="35"/>
  <c r="J1079" i="35"/>
  <c r="G1079" i="35"/>
  <c r="D1079" i="35"/>
  <c r="B1078" i="35"/>
  <c r="B1077" i="35"/>
  <c r="B1076" i="35"/>
  <c r="X1075" i="35"/>
  <c r="S1075" i="35"/>
  <c r="O1075" i="35"/>
  <c r="J1075" i="35"/>
  <c r="G1075" i="35"/>
  <c r="D1075" i="35"/>
  <c r="B1073" i="35"/>
  <c r="B1072" i="35"/>
  <c r="B1071" i="35"/>
  <c r="B1069" i="35"/>
  <c r="B1068" i="35"/>
  <c r="Z1067" i="35"/>
  <c r="Y1067" i="35"/>
  <c r="X1067" i="35"/>
  <c r="W1067" i="35"/>
  <c r="V1067" i="35"/>
  <c r="U1067" i="35"/>
  <c r="T1067" i="35"/>
  <c r="S1067" i="35"/>
  <c r="R1067" i="35"/>
  <c r="Q1067" i="35"/>
  <c r="P1067" i="35"/>
  <c r="O1067" i="35"/>
  <c r="N1067" i="35"/>
  <c r="M1067" i="35"/>
  <c r="L1067" i="35"/>
  <c r="K1067" i="35"/>
  <c r="J1067" i="35"/>
  <c r="I1067" i="35"/>
  <c r="H1067" i="35"/>
  <c r="G1067" i="35"/>
  <c r="F1067" i="35"/>
  <c r="E1067" i="35"/>
  <c r="D1067" i="35"/>
  <c r="N1065" i="35"/>
  <c r="M1065" i="35"/>
  <c r="W1064" i="35"/>
  <c r="W1063" i="35"/>
  <c r="D1063" i="35"/>
  <c r="D1059" i="35"/>
  <c r="B1058" i="35"/>
  <c r="W1049" i="35"/>
  <c r="S1047" i="35"/>
  <c r="O1047" i="35"/>
  <c r="J1047" i="35"/>
  <c r="G1047" i="35"/>
  <c r="D1047" i="35"/>
  <c r="B1046" i="35"/>
  <c r="B1045" i="35"/>
  <c r="B1044" i="35"/>
  <c r="X1043" i="35"/>
  <c r="S1043" i="35"/>
  <c r="O1043" i="35"/>
  <c r="J1043" i="35"/>
  <c r="G1043" i="35"/>
  <c r="D1043" i="35"/>
  <c r="B1041" i="35"/>
  <c r="B1040" i="35"/>
  <c r="B1039" i="35"/>
  <c r="B1037" i="35"/>
  <c r="B1036" i="35"/>
  <c r="Z1035" i="35"/>
  <c r="Y1035" i="35"/>
  <c r="X1035" i="35"/>
  <c r="W1035" i="35"/>
  <c r="V1035" i="35"/>
  <c r="U1035" i="35"/>
  <c r="T1035" i="35"/>
  <c r="S1035" i="35"/>
  <c r="R1035" i="35"/>
  <c r="Q1035" i="35"/>
  <c r="P1035" i="35"/>
  <c r="O1035" i="35"/>
  <c r="N1035" i="35"/>
  <c r="M1035" i="35"/>
  <c r="L1035" i="35"/>
  <c r="K1035" i="35"/>
  <c r="J1035" i="35"/>
  <c r="I1035" i="35"/>
  <c r="H1035" i="35"/>
  <c r="G1035" i="35"/>
  <c r="F1035" i="35"/>
  <c r="E1035" i="35"/>
  <c r="D1035" i="35"/>
  <c r="N1033" i="35"/>
  <c r="M1033" i="35"/>
  <c r="W1032" i="35"/>
  <c r="W1031" i="35"/>
  <c r="D1031" i="35"/>
  <c r="D1027" i="35"/>
  <c r="B1026" i="35"/>
  <c r="W1017" i="35"/>
  <c r="S1015" i="35"/>
  <c r="O1015" i="35"/>
  <c r="J1015" i="35"/>
  <c r="G1015" i="35"/>
  <c r="D1015" i="35"/>
  <c r="B1014" i="35"/>
  <c r="B1013" i="35"/>
  <c r="B1012" i="35"/>
  <c r="X1011" i="35"/>
  <c r="S1011" i="35"/>
  <c r="O1011" i="35"/>
  <c r="J1011" i="35"/>
  <c r="G1011" i="35"/>
  <c r="D1011" i="35"/>
  <c r="B1009" i="35"/>
  <c r="B1008" i="35"/>
  <c r="B1007" i="35"/>
  <c r="B1005" i="35"/>
  <c r="B1004" i="35"/>
  <c r="Z1003" i="35"/>
  <c r="Y1003" i="35"/>
  <c r="X1003" i="35"/>
  <c r="W1003" i="35"/>
  <c r="V1003" i="35"/>
  <c r="U1003" i="35"/>
  <c r="T1003" i="35"/>
  <c r="S1003" i="35"/>
  <c r="R1003" i="35"/>
  <c r="Q1003" i="35"/>
  <c r="P1003" i="35"/>
  <c r="O1003" i="35"/>
  <c r="N1003" i="35"/>
  <c r="M1003" i="35"/>
  <c r="L1003" i="35"/>
  <c r="K1003" i="35"/>
  <c r="J1003" i="35"/>
  <c r="I1003" i="35"/>
  <c r="H1003" i="35"/>
  <c r="G1003" i="35"/>
  <c r="F1003" i="35"/>
  <c r="E1003" i="35"/>
  <c r="D1003" i="35"/>
  <c r="N1001" i="35"/>
  <c r="M1001" i="35"/>
  <c r="W1000" i="35"/>
  <c r="W999" i="35"/>
  <c r="D999" i="35"/>
  <c r="D995" i="35"/>
  <c r="B994" i="35"/>
  <c r="W985" i="35"/>
  <c r="S983" i="35"/>
  <c r="O983" i="35"/>
  <c r="J983" i="35"/>
  <c r="G983" i="35"/>
  <c r="D983" i="35"/>
  <c r="B982" i="35"/>
  <c r="B981" i="35"/>
  <c r="B980" i="35"/>
  <c r="X979" i="35"/>
  <c r="S979" i="35"/>
  <c r="O979" i="35"/>
  <c r="J979" i="35"/>
  <c r="G979" i="35"/>
  <c r="D979" i="35"/>
  <c r="B977" i="35"/>
  <c r="B976" i="35"/>
  <c r="B975" i="35"/>
  <c r="B973" i="35"/>
  <c r="B972" i="35"/>
  <c r="Z971" i="35"/>
  <c r="Y971" i="35"/>
  <c r="X971" i="35"/>
  <c r="W971" i="35"/>
  <c r="V971" i="35"/>
  <c r="U971" i="35"/>
  <c r="T971" i="35"/>
  <c r="S971" i="35"/>
  <c r="R971" i="35"/>
  <c r="Q971" i="35"/>
  <c r="P971" i="35"/>
  <c r="O971" i="35"/>
  <c r="N971" i="35"/>
  <c r="M971" i="35"/>
  <c r="L971" i="35"/>
  <c r="K971" i="35"/>
  <c r="J971" i="35"/>
  <c r="I971" i="35"/>
  <c r="H971" i="35"/>
  <c r="G971" i="35"/>
  <c r="F971" i="35"/>
  <c r="E971" i="35"/>
  <c r="D971" i="35"/>
  <c r="N969" i="35"/>
  <c r="M969" i="35"/>
  <c r="W968" i="35"/>
  <c r="W967" i="35"/>
  <c r="D967" i="35"/>
  <c r="D963" i="35"/>
  <c r="B962" i="35"/>
  <c r="W953" i="35"/>
  <c r="S951" i="35"/>
  <c r="O951" i="35"/>
  <c r="J951" i="35"/>
  <c r="G951" i="35"/>
  <c r="D951" i="35"/>
  <c r="B950" i="35"/>
  <c r="B949" i="35"/>
  <c r="B948" i="35"/>
  <c r="X947" i="35"/>
  <c r="S947" i="35"/>
  <c r="O947" i="35"/>
  <c r="J947" i="35"/>
  <c r="G947" i="35"/>
  <c r="D947" i="35"/>
  <c r="B945" i="35"/>
  <c r="B944" i="35"/>
  <c r="B943" i="35"/>
  <c r="B941" i="35"/>
  <c r="B940" i="35"/>
  <c r="Z939" i="35"/>
  <c r="Y939" i="35"/>
  <c r="X939" i="35"/>
  <c r="W939" i="35"/>
  <c r="V939" i="35"/>
  <c r="U939" i="35"/>
  <c r="T939" i="35"/>
  <c r="S939" i="35"/>
  <c r="R939" i="35"/>
  <c r="Q939" i="35"/>
  <c r="P939" i="35"/>
  <c r="O939" i="35"/>
  <c r="N939" i="35"/>
  <c r="M939" i="35"/>
  <c r="L939" i="35"/>
  <c r="K939" i="35"/>
  <c r="J939" i="35"/>
  <c r="I939" i="35"/>
  <c r="H939" i="35"/>
  <c r="G939" i="35"/>
  <c r="F939" i="35"/>
  <c r="E939" i="35"/>
  <c r="D939" i="35"/>
  <c r="N937" i="35"/>
  <c r="M937" i="35"/>
  <c r="W936" i="35"/>
  <c r="W935" i="35"/>
  <c r="D935" i="35"/>
  <c r="D931" i="35"/>
  <c r="B930" i="35"/>
  <c r="W921" i="35"/>
  <c r="S919" i="35"/>
  <c r="O919" i="35"/>
  <c r="J919" i="35"/>
  <c r="G919" i="35"/>
  <c r="D919" i="35"/>
  <c r="B918" i="35"/>
  <c r="B917" i="35"/>
  <c r="B916" i="35"/>
  <c r="X915" i="35"/>
  <c r="S915" i="35"/>
  <c r="O915" i="35"/>
  <c r="J915" i="35"/>
  <c r="G915" i="35"/>
  <c r="D915" i="35"/>
  <c r="B913" i="35"/>
  <c r="B912" i="35"/>
  <c r="B911" i="35"/>
  <c r="B909" i="35"/>
  <c r="B908" i="35"/>
  <c r="Z907" i="35"/>
  <c r="Y907" i="35"/>
  <c r="X907" i="35"/>
  <c r="W907" i="35"/>
  <c r="V907" i="35"/>
  <c r="U907" i="35"/>
  <c r="T907" i="35"/>
  <c r="S907" i="35"/>
  <c r="R907" i="35"/>
  <c r="Q907" i="35"/>
  <c r="P907" i="35"/>
  <c r="O907" i="35"/>
  <c r="N907" i="35"/>
  <c r="M907" i="35"/>
  <c r="L907" i="35"/>
  <c r="K907" i="35"/>
  <c r="J907" i="35"/>
  <c r="I907" i="35"/>
  <c r="H907" i="35"/>
  <c r="G907" i="35"/>
  <c r="F907" i="35"/>
  <c r="E907" i="35"/>
  <c r="D907" i="35"/>
  <c r="N905" i="35"/>
  <c r="M905" i="35"/>
  <c r="W904" i="35"/>
  <c r="W903" i="35"/>
  <c r="D903" i="35"/>
  <c r="D899" i="35"/>
  <c r="B898" i="35"/>
  <c r="W889" i="35"/>
  <c r="S887" i="35"/>
  <c r="O887" i="35"/>
  <c r="J887" i="35"/>
  <c r="G887" i="35"/>
  <c r="D887" i="35"/>
  <c r="B886" i="35"/>
  <c r="B885" i="35"/>
  <c r="B884" i="35"/>
  <c r="X883" i="35"/>
  <c r="S883" i="35"/>
  <c r="O883" i="35"/>
  <c r="J883" i="35"/>
  <c r="G883" i="35"/>
  <c r="D883" i="35"/>
  <c r="B881" i="35"/>
  <c r="B880" i="35"/>
  <c r="B879" i="35"/>
  <c r="B877" i="35"/>
  <c r="B876" i="35"/>
  <c r="Z875" i="35"/>
  <c r="Y875" i="35"/>
  <c r="X875" i="35"/>
  <c r="W875" i="35"/>
  <c r="V875" i="35"/>
  <c r="U875" i="35"/>
  <c r="T875" i="35"/>
  <c r="S875" i="35"/>
  <c r="R875" i="35"/>
  <c r="Q875" i="35"/>
  <c r="P875" i="35"/>
  <c r="O875" i="35"/>
  <c r="N875" i="35"/>
  <c r="M875" i="35"/>
  <c r="L875" i="35"/>
  <c r="K875" i="35"/>
  <c r="J875" i="35"/>
  <c r="I875" i="35"/>
  <c r="H875" i="35"/>
  <c r="G875" i="35"/>
  <c r="F875" i="35"/>
  <c r="E875" i="35"/>
  <c r="D875" i="35"/>
  <c r="N873" i="35"/>
  <c r="M873" i="35"/>
  <c r="W872" i="35"/>
  <c r="W871" i="35"/>
  <c r="D871" i="35"/>
  <c r="D867" i="35"/>
  <c r="B866" i="35"/>
  <c r="W857" i="35"/>
  <c r="S855" i="35"/>
  <c r="O855" i="35"/>
  <c r="J855" i="35"/>
  <c r="G855" i="35"/>
  <c r="D855" i="35"/>
  <c r="B854" i="35"/>
  <c r="B853" i="35"/>
  <c r="B852" i="35"/>
  <c r="X851" i="35"/>
  <c r="S851" i="35"/>
  <c r="O851" i="35"/>
  <c r="J851" i="35"/>
  <c r="G851" i="35"/>
  <c r="D851" i="35"/>
  <c r="B849" i="35"/>
  <c r="B848" i="35"/>
  <c r="B847" i="35"/>
  <c r="B845" i="35"/>
  <c r="B844" i="35"/>
  <c r="Z843" i="35"/>
  <c r="Y843" i="35"/>
  <c r="X843" i="35"/>
  <c r="W843" i="35"/>
  <c r="V843" i="35"/>
  <c r="U843" i="35"/>
  <c r="T843" i="35"/>
  <c r="S843" i="35"/>
  <c r="R843" i="35"/>
  <c r="Q843" i="35"/>
  <c r="P843" i="35"/>
  <c r="O843" i="35"/>
  <c r="N843" i="35"/>
  <c r="M843" i="35"/>
  <c r="L843" i="35"/>
  <c r="K843" i="35"/>
  <c r="J843" i="35"/>
  <c r="I843" i="35"/>
  <c r="H843" i="35"/>
  <c r="G843" i="35"/>
  <c r="F843" i="35"/>
  <c r="E843" i="35"/>
  <c r="D843" i="35"/>
  <c r="N841" i="35"/>
  <c r="M841" i="35"/>
  <c r="W840" i="35"/>
  <c r="W839" i="35"/>
  <c r="D839" i="35"/>
  <c r="D835" i="35"/>
  <c r="B834" i="35"/>
  <c r="W825" i="35"/>
  <c r="S823" i="35"/>
  <c r="O823" i="35"/>
  <c r="J823" i="35"/>
  <c r="G823" i="35"/>
  <c r="D823" i="35"/>
  <c r="B822" i="35"/>
  <c r="B821" i="35"/>
  <c r="B820" i="35"/>
  <c r="X819" i="35"/>
  <c r="S819" i="35"/>
  <c r="O819" i="35"/>
  <c r="J819" i="35"/>
  <c r="G819" i="35"/>
  <c r="D819" i="35"/>
  <c r="B817" i="35"/>
  <c r="B816" i="35"/>
  <c r="B815" i="35"/>
  <c r="B813" i="35"/>
  <c r="B812" i="35"/>
  <c r="Z811" i="35"/>
  <c r="Y811" i="35"/>
  <c r="X811" i="35"/>
  <c r="W811" i="35"/>
  <c r="V811" i="35"/>
  <c r="U811" i="35"/>
  <c r="T811" i="35"/>
  <c r="S811" i="35"/>
  <c r="R811" i="35"/>
  <c r="Q811" i="35"/>
  <c r="P811" i="35"/>
  <c r="O811" i="35"/>
  <c r="N811" i="35"/>
  <c r="M811" i="35"/>
  <c r="L811" i="35"/>
  <c r="K811" i="35"/>
  <c r="J811" i="35"/>
  <c r="I811" i="35"/>
  <c r="H811" i="35"/>
  <c r="G811" i="35"/>
  <c r="F811" i="35"/>
  <c r="E811" i="35"/>
  <c r="D811" i="35"/>
  <c r="N809" i="35"/>
  <c r="M809" i="35"/>
  <c r="W808" i="35"/>
  <c r="W807" i="35"/>
  <c r="D807" i="35"/>
  <c r="D803" i="35"/>
  <c r="B802" i="35"/>
  <c r="W793" i="35"/>
  <c r="S791" i="35"/>
  <c r="O791" i="35"/>
  <c r="J791" i="35"/>
  <c r="G791" i="35"/>
  <c r="D791" i="35"/>
  <c r="B790" i="35"/>
  <c r="B789" i="35"/>
  <c r="B788" i="35"/>
  <c r="X787" i="35"/>
  <c r="S787" i="35"/>
  <c r="O787" i="35"/>
  <c r="J787" i="35"/>
  <c r="G787" i="35"/>
  <c r="D787" i="35"/>
  <c r="B785" i="35"/>
  <c r="B784" i="35"/>
  <c r="B783" i="35"/>
  <c r="B781" i="35"/>
  <c r="B780" i="35"/>
  <c r="Z779" i="35"/>
  <c r="Y779" i="35"/>
  <c r="X779" i="35"/>
  <c r="W779" i="35"/>
  <c r="V779" i="35"/>
  <c r="U779" i="35"/>
  <c r="T779" i="35"/>
  <c r="S779" i="35"/>
  <c r="R779" i="35"/>
  <c r="Q779" i="35"/>
  <c r="P779" i="35"/>
  <c r="O779" i="35"/>
  <c r="N779" i="35"/>
  <c r="M779" i="35"/>
  <c r="L779" i="35"/>
  <c r="K779" i="35"/>
  <c r="J779" i="35"/>
  <c r="I779" i="35"/>
  <c r="H779" i="35"/>
  <c r="G779" i="35"/>
  <c r="F779" i="35"/>
  <c r="E779" i="35"/>
  <c r="D779" i="35"/>
  <c r="N777" i="35"/>
  <c r="M777" i="35"/>
  <c r="W776" i="35"/>
  <c r="W775" i="35"/>
  <c r="D775" i="35"/>
  <c r="D771" i="35"/>
  <c r="B770" i="35"/>
  <c r="W761" i="35"/>
  <c r="S759" i="35"/>
  <c r="O759" i="35"/>
  <c r="J759" i="35"/>
  <c r="G759" i="35"/>
  <c r="D759" i="35"/>
  <c r="B758" i="35"/>
  <c r="B757" i="35"/>
  <c r="B756" i="35"/>
  <c r="X755" i="35"/>
  <c r="S755" i="35"/>
  <c r="O755" i="35"/>
  <c r="J755" i="35"/>
  <c r="G755" i="35"/>
  <c r="D755" i="35"/>
  <c r="B753" i="35"/>
  <c r="B752" i="35"/>
  <c r="B751" i="35"/>
  <c r="B749" i="35"/>
  <c r="B748" i="35"/>
  <c r="Z747" i="35"/>
  <c r="Y747" i="35"/>
  <c r="X747" i="35"/>
  <c r="W747" i="35"/>
  <c r="V747" i="35"/>
  <c r="U747" i="35"/>
  <c r="T747" i="35"/>
  <c r="S747" i="35"/>
  <c r="R747" i="35"/>
  <c r="Q747" i="35"/>
  <c r="P747" i="35"/>
  <c r="O747" i="35"/>
  <c r="N747" i="35"/>
  <c r="M747" i="35"/>
  <c r="L747" i="35"/>
  <c r="K747" i="35"/>
  <c r="J747" i="35"/>
  <c r="I747" i="35"/>
  <c r="H747" i="35"/>
  <c r="G747" i="35"/>
  <c r="F747" i="35"/>
  <c r="E747" i="35"/>
  <c r="D747" i="35"/>
  <c r="N745" i="35"/>
  <c r="M745" i="35"/>
  <c r="W744" i="35"/>
  <c r="W743" i="35"/>
  <c r="D743" i="35"/>
  <c r="D739" i="35"/>
  <c r="B738" i="35"/>
  <c r="W729" i="35"/>
  <c r="S727" i="35"/>
  <c r="O727" i="35"/>
  <c r="J727" i="35"/>
  <c r="G727" i="35"/>
  <c r="D727" i="35"/>
  <c r="B726" i="35"/>
  <c r="B725" i="35"/>
  <c r="B724" i="35"/>
  <c r="X723" i="35"/>
  <c r="S723" i="35"/>
  <c r="O723" i="35"/>
  <c r="J723" i="35"/>
  <c r="G723" i="35"/>
  <c r="D723" i="35"/>
  <c r="B721" i="35"/>
  <c r="B720" i="35"/>
  <c r="B719" i="35"/>
  <c r="B717" i="35"/>
  <c r="B716" i="35"/>
  <c r="Z715" i="35"/>
  <c r="Y715" i="35"/>
  <c r="X715" i="35"/>
  <c r="W715" i="35"/>
  <c r="V715" i="35"/>
  <c r="U715" i="35"/>
  <c r="T715" i="35"/>
  <c r="S715" i="35"/>
  <c r="R715" i="35"/>
  <c r="Q715" i="35"/>
  <c r="P715" i="35"/>
  <c r="O715" i="35"/>
  <c r="N715" i="35"/>
  <c r="M715" i="35"/>
  <c r="L715" i="35"/>
  <c r="K715" i="35"/>
  <c r="J715" i="35"/>
  <c r="I715" i="35"/>
  <c r="H715" i="35"/>
  <c r="G715" i="35"/>
  <c r="F715" i="35"/>
  <c r="E715" i="35"/>
  <c r="D715" i="35"/>
  <c r="N713" i="35"/>
  <c r="M713" i="35"/>
  <c r="W712" i="35"/>
  <c r="W711" i="35"/>
  <c r="D711" i="35"/>
  <c r="D707" i="35"/>
  <c r="B706" i="35"/>
  <c r="W697" i="35"/>
  <c r="S695" i="35"/>
  <c r="O695" i="35"/>
  <c r="J695" i="35"/>
  <c r="G695" i="35"/>
  <c r="D695" i="35"/>
  <c r="B694" i="35"/>
  <c r="B693" i="35"/>
  <c r="B692" i="35"/>
  <c r="X691" i="35"/>
  <c r="S691" i="35"/>
  <c r="O691" i="35"/>
  <c r="J691" i="35"/>
  <c r="G691" i="35"/>
  <c r="D691" i="35"/>
  <c r="B689" i="35"/>
  <c r="B688" i="35"/>
  <c r="B687" i="35"/>
  <c r="B685" i="35"/>
  <c r="B684" i="35"/>
  <c r="Z683" i="35"/>
  <c r="Y683" i="35"/>
  <c r="X683" i="35"/>
  <c r="W683" i="35"/>
  <c r="V683" i="35"/>
  <c r="U683" i="35"/>
  <c r="T683" i="35"/>
  <c r="S683" i="35"/>
  <c r="R683" i="35"/>
  <c r="Q683" i="35"/>
  <c r="P683" i="35"/>
  <c r="O683" i="35"/>
  <c r="N683" i="35"/>
  <c r="M683" i="35"/>
  <c r="L683" i="35"/>
  <c r="K683" i="35"/>
  <c r="J683" i="35"/>
  <c r="I683" i="35"/>
  <c r="H683" i="35"/>
  <c r="G683" i="35"/>
  <c r="F683" i="35"/>
  <c r="E683" i="35"/>
  <c r="D683" i="35"/>
  <c r="N681" i="35"/>
  <c r="M681" i="35"/>
  <c r="W680" i="35"/>
  <c r="W679" i="35"/>
  <c r="D679" i="35"/>
  <c r="D675" i="35"/>
  <c r="B674" i="35"/>
  <c r="W665" i="35"/>
  <c r="S663" i="35"/>
  <c r="O663" i="35"/>
  <c r="J663" i="35"/>
  <c r="G663" i="35"/>
  <c r="D663" i="35"/>
  <c r="B662" i="35"/>
  <c r="B661" i="35"/>
  <c r="B660" i="35"/>
  <c r="X659" i="35"/>
  <c r="S659" i="35"/>
  <c r="O659" i="35"/>
  <c r="J659" i="35"/>
  <c r="G659" i="35"/>
  <c r="D659" i="35"/>
  <c r="B657" i="35"/>
  <c r="B656" i="35"/>
  <c r="B655" i="35"/>
  <c r="B653" i="35"/>
  <c r="B652" i="35"/>
  <c r="Z651" i="35"/>
  <c r="Y651" i="35"/>
  <c r="X651" i="35"/>
  <c r="W651" i="35"/>
  <c r="V651" i="35"/>
  <c r="U651" i="35"/>
  <c r="T651" i="35"/>
  <c r="S651" i="35"/>
  <c r="R651" i="35"/>
  <c r="Q651" i="35"/>
  <c r="P651" i="35"/>
  <c r="O651" i="35"/>
  <c r="N651" i="35"/>
  <c r="M651" i="35"/>
  <c r="L651" i="35"/>
  <c r="K651" i="35"/>
  <c r="J651" i="35"/>
  <c r="I651" i="35"/>
  <c r="H651" i="35"/>
  <c r="G651" i="35"/>
  <c r="F651" i="35"/>
  <c r="E651" i="35"/>
  <c r="D651" i="35"/>
  <c r="N649" i="35"/>
  <c r="M649" i="35"/>
  <c r="W648" i="35"/>
  <c r="W647" i="35"/>
  <c r="D647" i="35"/>
  <c r="D643" i="35"/>
  <c r="B642" i="35"/>
  <c r="W635" i="35"/>
  <c r="O635" i="35"/>
  <c r="J635" i="35"/>
  <c r="G635" i="35"/>
  <c r="D635" i="35"/>
  <c r="S633" i="35"/>
  <c r="O633" i="35"/>
  <c r="J633" i="35"/>
  <c r="G633" i="35"/>
  <c r="D633" i="35"/>
  <c r="S632" i="35"/>
  <c r="O632" i="35"/>
  <c r="J632" i="35"/>
  <c r="G632" i="35"/>
  <c r="D632" i="35"/>
  <c r="Z630" i="35"/>
  <c r="Y630" i="35"/>
  <c r="X630" i="35"/>
  <c r="S630" i="35"/>
  <c r="O630" i="35"/>
  <c r="J630" i="35"/>
  <c r="G630" i="35"/>
  <c r="D630" i="35"/>
  <c r="Z629" i="35"/>
  <c r="Y629" i="35"/>
  <c r="X629" i="35"/>
  <c r="S629" i="35"/>
  <c r="O629" i="35"/>
  <c r="J629" i="35"/>
  <c r="G629" i="35"/>
  <c r="D629" i="35"/>
  <c r="Z628" i="35"/>
  <c r="Y628" i="35"/>
  <c r="X628" i="35"/>
  <c r="S628" i="35"/>
  <c r="O628" i="35"/>
  <c r="J628" i="35"/>
  <c r="G628" i="35"/>
  <c r="D628" i="35"/>
  <c r="Z625" i="35"/>
  <c r="Y625" i="35"/>
  <c r="X625" i="35"/>
  <c r="W625" i="35"/>
  <c r="U625" i="35"/>
  <c r="T625" i="35"/>
  <c r="S625" i="35"/>
  <c r="R625" i="35"/>
  <c r="P625" i="35"/>
  <c r="O625" i="35"/>
  <c r="N625" i="35"/>
  <c r="M625" i="35"/>
  <c r="L625" i="35"/>
  <c r="K625" i="35"/>
  <c r="J625" i="35"/>
  <c r="I625" i="35"/>
  <c r="H625" i="35"/>
  <c r="G625" i="35"/>
  <c r="F625" i="35"/>
  <c r="E625" i="35"/>
  <c r="D625" i="35"/>
  <c r="Z624" i="35"/>
  <c r="Y624" i="35"/>
  <c r="X624" i="35"/>
  <c r="W624" i="35"/>
  <c r="U624" i="35"/>
  <c r="T624" i="35"/>
  <c r="S624" i="35"/>
  <c r="R624" i="35"/>
  <c r="P624" i="35"/>
  <c r="O624" i="35"/>
  <c r="N624" i="35"/>
  <c r="M624" i="35"/>
  <c r="L624" i="35"/>
  <c r="K624" i="35"/>
  <c r="J624" i="35"/>
  <c r="I624" i="35"/>
  <c r="H624" i="35"/>
  <c r="G624" i="35"/>
  <c r="F624" i="35"/>
  <c r="E624" i="35"/>
  <c r="D624" i="35"/>
  <c r="Z623" i="35"/>
  <c r="Y623" i="35"/>
  <c r="X623" i="35"/>
  <c r="W623" i="35"/>
  <c r="V623" i="35"/>
  <c r="U623" i="35"/>
  <c r="T623" i="35"/>
  <c r="S623" i="35"/>
  <c r="R623" i="35"/>
  <c r="Q623" i="35"/>
  <c r="P623" i="35"/>
  <c r="O623" i="35"/>
  <c r="N623" i="35"/>
  <c r="M623" i="35"/>
  <c r="L623" i="35"/>
  <c r="K623" i="35"/>
  <c r="J623" i="35"/>
  <c r="I623" i="35"/>
  <c r="H623" i="35"/>
  <c r="G623" i="35"/>
  <c r="F623" i="35"/>
  <c r="E623" i="35"/>
  <c r="D623" i="35"/>
  <c r="Z622" i="35"/>
  <c r="Y622" i="35"/>
  <c r="X622" i="35"/>
  <c r="W622" i="35"/>
  <c r="U622" i="35"/>
  <c r="T622" i="35"/>
  <c r="S622" i="35"/>
  <c r="R622" i="35"/>
  <c r="P622" i="35"/>
  <c r="O622" i="35"/>
  <c r="N622" i="35"/>
  <c r="M622" i="35"/>
  <c r="L622" i="35"/>
  <c r="K622" i="35"/>
  <c r="J622" i="35"/>
  <c r="I622" i="35"/>
  <c r="H622" i="35"/>
  <c r="G622" i="35"/>
  <c r="F622" i="35"/>
  <c r="E622" i="35"/>
  <c r="D622" i="35"/>
  <c r="B622" i="35"/>
  <c r="Z621" i="35"/>
  <c r="Y621" i="35"/>
  <c r="X621" i="35"/>
  <c r="W621" i="35"/>
  <c r="V621" i="35"/>
  <c r="U621" i="35"/>
  <c r="T621" i="35"/>
  <c r="S621" i="35"/>
  <c r="R621" i="35"/>
  <c r="Q621" i="35"/>
  <c r="P621" i="35"/>
  <c r="O621" i="35"/>
  <c r="N621" i="35"/>
  <c r="M621" i="35"/>
  <c r="L621" i="35"/>
  <c r="K621" i="35"/>
  <c r="J621" i="35"/>
  <c r="I621" i="35"/>
  <c r="H621" i="35"/>
  <c r="G621" i="35"/>
  <c r="F621" i="35"/>
  <c r="E621" i="35"/>
  <c r="D621" i="35"/>
  <c r="Z620" i="35"/>
  <c r="Y620" i="35"/>
  <c r="X620" i="35"/>
  <c r="W620" i="35"/>
  <c r="V620" i="35"/>
  <c r="U620" i="35"/>
  <c r="T620" i="35"/>
  <c r="S620" i="35"/>
  <c r="R620" i="35"/>
  <c r="Q620" i="35"/>
  <c r="P620" i="35"/>
  <c r="O620" i="35"/>
  <c r="N620" i="35"/>
  <c r="M620" i="35"/>
  <c r="L620" i="35"/>
  <c r="K620" i="35"/>
  <c r="J620" i="35"/>
  <c r="I620" i="35"/>
  <c r="H620" i="35"/>
  <c r="G620" i="35"/>
  <c r="F620" i="35"/>
  <c r="E620" i="35"/>
  <c r="D620" i="35"/>
  <c r="G616" i="35"/>
  <c r="D616" i="35"/>
  <c r="S615" i="35"/>
  <c r="J615" i="35"/>
  <c r="D614" i="35"/>
  <c r="D613" i="35"/>
  <c r="D612" i="35"/>
  <c r="W603" i="35"/>
  <c r="O603" i="35"/>
  <c r="J603" i="35"/>
  <c r="G603" i="35"/>
  <c r="D603" i="35"/>
  <c r="S601" i="35"/>
  <c r="O601" i="35"/>
  <c r="J601" i="35"/>
  <c r="G601" i="35"/>
  <c r="D601" i="35"/>
  <c r="S600" i="35"/>
  <c r="O600" i="35"/>
  <c r="J600" i="35"/>
  <c r="G600" i="35"/>
  <c r="D600" i="35"/>
  <c r="Z598" i="35"/>
  <c r="Y598" i="35"/>
  <c r="X598" i="35"/>
  <c r="S598" i="35"/>
  <c r="O598" i="35"/>
  <c r="J598" i="35"/>
  <c r="G598" i="35"/>
  <c r="D598" i="35"/>
  <c r="Z597" i="35"/>
  <c r="Y597" i="35"/>
  <c r="X597" i="35"/>
  <c r="S597" i="35"/>
  <c r="O597" i="35"/>
  <c r="J597" i="35"/>
  <c r="G597" i="35"/>
  <c r="D597" i="35"/>
  <c r="Z596" i="35"/>
  <c r="Y596" i="35"/>
  <c r="X596" i="35"/>
  <c r="S596" i="35"/>
  <c r="O596" i="35"/>
  <c r="J596" i="35"/>
  <c r="G596" i="35"/>
  <c r="D596" i="35"/>
  <c r="Z593" i="35"/>
  <c r="Y593" i="35"/>
  <c r="X593" i="35"/>
  <c r="W593" i="35"/>
  <c r="U593" i="35"/>
  <c r="T593" i="35"/>
  <c r="S593" i="35"/>
  <c r="R593" i="35"/>
  <c r="P593" i="35"/>
  <c r="O593" i="35"/>
  <c r="N593" i="35"/>
  <c r="M593" i="35"/>
  <c r="L593" i="35"/>
  <c r="K593" i="35"/>
  <c r="J593" i="35"/>
  <c r="I593" i="35"/>
  <c r="H593" i="35"/>
  <c r="G593" i="35"/>
  <c r="F593" i="35"/>
  <c r="E593" i="35"/>
  <c r="D593" i="35"/>
  <c r="Z592" i="35"/>
  <c r="Y592" i="35"/>
  <c r="X592" i="35"/>
  <c r="W592" i="35"/>
  <c r="U592" i="35"/>
  <c r="T592" i="35"/>
  <c r="S592" i="35"/>
  <c r="R592" i="35"/>
  <c r="P592" i="35"/>
  <c r="O592" i="35"/>
  <c r="N592" i="35"/>
  <c r="M592" i="35"/>
  <c r="L592" i="35"/>
  <c r="K592" i="35"/>
  <c r="J592" i="35"/>
  <c r="I592" i="35"/>
  <c r="H592" i="35"/>
  <c r="G592" i="35"/>
  <c r="F592" i="35"/>
  <c r="E592" i="35"/>
  <c r="D592" i="35"/>
  <c r="Z591" i="35"/>
  <c r="Y591" i="35"/>
  <c r="X591" i="35"/>
  <c r="W591" i="35"/>
  <c r="V591" i="35"/>
  <c r="U591" i="35"/>
  <c r="T591" i="35"/>
  <c r="S591" i="35"/>
  <c r="R591" i="35"/>
  <c r="Q591" i="35"/>
  <c r="P591" i="35"/>
  <c r="O591" i="35"/>
  <c r="N591" i="35"/>
  <c r="M591" i="35"/>
  <c r="L591" i="35"/>
  <c r="K591" i="35"/>
  <c r="J591" i="35"/>
  <c r="I591" i="35"/>
  <c r="H591" i="35"/>
  <c r="G591" i="35"/>
  <c r="F591" i="35"/>
  <c r="E591" i="35"/>
  <c r="D591" i="35"/>
  <c r="Z590" i="35"/>
  <c r="Y590" i="35"/>
  <c r="X590" i="35"/>
  <c r="W590" i="35"/>
  <c r="U590" i="35"/>
  <c r="T590" i="35"/>
  <c r="S590" i="35"/>
  <c r="R590" i="35"/>
  <c r="P590" i="35"/>
  <c r="O590" i="35"/>
  <c r="N590" i="35"/>
  <c r="M590" i="35"/>
  <c r="L590" i="35"/>
  <c r="K590" i="35"/>
  <c r="J590" i="35"/>
  <c r="I590" i="35"/>
  <c r="H590" i="35"/>
  <c r="G590" i="35"/>
  <c r="F590" i="35"/>
  <c r="E590" i="35"/>
  <c r="D590" i="35"/>
  <c r="B590" i="35"/>
  <c r="Z589" i="35"/>
  <c r="Y589" i="35"/>
  <c r="X589" i="35"/>
  <c r="W589" i="35"/>
  <c r="V589" i="35"/>
  <c r="U589" i="35"/>
  <c r="T589" i="35"/>
  <c r="S589" i="35"/>
  <c r="R589" i="35"/>
  <c r="Q589" i="35"/>
  <c r="P589" i="35"/>
  <c r="O589" i="35"/>
  <c r="N589" i="35"/>
  <c r="M589" i="35"/>
  <c r="L589" i="35"/>
  <c r="K589" i="35"/>
  <c r="J589" i="35"/>
  <c r="I589" i="35"/>
  <c r="H589" i="35"/>
  <c r="G589" i="35"/>
  <c r="F589" i="35"/>
  <c r="E589" i="35"/>
  <c r="D589" i="35"/>
  <c r="Z588" i="35"/>
  <c r="Y588" i="35"/>
  <c r="X588" i="35"/>
  <c r="W588" i="35"/>
  <c r="V588" i="35"/>
  <c r="U588" i="35"/>
  <c r="T588" i="35"/>
  <c r="S588" i="35"/>
  <c r="R588" i="35"/>
  <c r="Q588" i="35"/>
  <c r="P588" i="35"/>
  <c r="O588" i="35"/>
  <c r="N588" i="35"/>
  <c r="M588" i="35"/>
  <c r="L588" i="35"/>
  <c r="K588" i="35"/>
  <c r="J588" i="35"/>
  <c r="I588" i="35"/>
  <c r="H588" i="35"/>
  <c r="G588" i="35"/>
  <c r="F588" i="35"/>
  <c r="E588" i="35"/>
  <c r="D588" i="35"/>
  <c r="G584" i="35"/>
  <c r="D584" i="35"/>
  <c r="S583" i="35"/>
  <c r="J583" i="35"/>
  <c r="D582" i="35"/>
  <c r="D581" i="35"/>
  <c r="D580" i="35"/>
  <c r="W571" i="35"/>
  <c r="O571" i="35"/>
  <c r="J571" i="35"/>
  <c r="G571" i="35"/>
  <c r="D571" i="35"/>
  <c r="S569" i="35"/>
  <c r="O569" i="35"/>
  <c r="J569" i="35"/>
  <c r="G569" i="35"/>
  <c r="D569" i="35"/>
  <c r="S568" i="35"/>
  <c r="O568" i="35"/>
  <c r="J568" i="35"/>
  <c r="G568" i="35"/>
  <c r="D568" i="35"/>
  <c r="Z566" i="35"/>
  <c r="Y566" i="35"/>
  <c r="X566" i="35"/>
  <c r="S566" i="35"/>
  <c r="O566" i="35"/>
  <c r="J566" i="35"/>
  <c r="G566" i="35"/>
  <c r="D566" i="35"/>
  <c r="Z565" i="35"/>
  <c r="Y565" i="35"/>
  <c r="X565" i="35"/>
  <c r="S565" i="35"/>
  <c r="O565" i="35"/>
  <c r="J565" i="35"/>
  <c r="G565" i="35"/>
  <c r="D565" i="35"/>
  <c r="Z564" i="35"/>
  <c r="Y564" i="35"/>
  <c r="X564" i="35"/>
  <c r="S564" i="35"/>
  <c r="O564" i="35"/>
  <c r="J564" i="35"/>
  <c r="G564" i="35"/>
  <c r="D564" i="35"/>
  <c r="Z561" i="35"/>
  <c r="Y561" i="35"/>
  <c r="X561" i="35"/>
  <c r="W561" i="35"/>
  <c r="U561" i="35"/>
  <c r="T561" i="35"/>
  <c r="S561" i="35"/>
  <c r="R561" i="35"/>
  <c r="P561" i="35"/>
  <c r="O561" i="35"/>
  <c r="N561" i="35"/>
  <c r="M561" i="35"/>
  <c r="L561" i="35"/>
  <c r="K561" i="35"/>
  <c r="J561" i="35"/>
  <c r="I561" i="35"/>
  <c r="H561" i="35"/>
  <c r="G561" i="35"/>
  <c r="F561" i="35"/>
  <c r="E561" i="35"/>
  <c r="D561" i="35"/>
  <c r="Z560" i="35"/>
  <c r="Y560" i="35"/>
  <c r="X560" i="35"/>
  <c r="W560" i="35"/>
  <c r="U560" i="35"/>
  <c r="T560" i="35"/>
  <c r="S560" i="35"/>
  <c r="R560" i="35"/>
  <c r="P560" i="35"/>
  <c r="O560" i="35"/>
  <c r="N560" i="35"/>
  <c r="M560" i="35"/>
  <c r="L560" i="35"/>
  <c r="K560" i="35"/>
  <c r="J560" i="35"/>
  <c r="I560" i="35"/>
  <c r="H560" i="35"/>
  <c r="G560" i="35"/>
  <c r="F560" i="35"/>
  <c r="E560" i="35"/>
  <c r="D560" i="35"/>
  <c r="Z559" i="35"/>
  <c r="Y559" i="35"/>
  <c r="X559" i="35"/>
  <c r="W559" i="35"/>
  <c r="V559" i="35"/>
  <c r="U559" i="35"/>
  <c r="T559" i="35"/>
  <c r="S559" i="35"/>
  <c r="R559" i="35"/>
  <c r="Q559" i="35"/>
  <c r="P559" i="35"/>
  <c r="O559" i="35"/>
  <c r="N559" i="35"/>
  <c r="M559" i="35"/>
  <c r="L559" i="35"/>
  <c r="K559" i="35"/>
  <c r="J559" i="35"/>
  <c r="I559" i="35"/>
  <c r="H559" i="35"/>
  <c r="G559" i="35"/>
  <c r="F559" i="35"/>
  <c r="E559" i="35"/>
  <c r="D559" i="35"/>
  <c r="Z558" i="35"/>
  <c r="Y558" i="35"/>
  <c r="X558" i="35"/>
  <c r="W558" i="35"/>
  <c r="U558" i="35"/>
  <c r="T558" i="35"/>
  <c r="S558" i="35"/>
  <c r="R558" i="35"/>
  <c r="P558" i="35"/>
  <c r="O558" i="35"/>
  <c r="N558" i="35"/>
  <c r="M558" i="35"/>
  <c r="L558" i="35"/>
  <c r="K558" i="35"/>
  <c r="J558" i="35"/>
  <c r="I558" i="35"/>
  <c r="H558" i="35"/>
  <c r="G558" i="35"/>
  <c r="F558" i="35"/>
  <c r="E558" i="35"/>
  <c r="D558" i="35"/>
  <c r="B558" i="35"/>
  <c r="Z557" i="35"/>
  <c r="Y557" i="35"/>
  <c r="X557" i="35"/>
  <c r="W557" i="35"/>
  <c r="V557" i="35"/>
  <c r="U557" i="35"/>
  <c r="T557" i="35"/>
  <c r="S557" i="35"/>
  <c r="R557" i="35"/>
  <c r="Q557" i="35"/>
  <c r="P557" i="35"/>
  <c r="O557" i="35"/>
  <c r="N557" i="35"/>
  <c r="M557" i="35"/>
  <c r="L557" i="35"/>
  <c r="K557" i="35"/>
  <c r="J557" i="35"/>
  <c r="I557" i="35"/>
  <c r="H557" i="35"/>
  <c r="G557" i="35"/>
  <c r="F557" i="35"/>
  <c r="E557" i="35"/>
  <c r="D557" i="35"/>
  <c r="Z556" i="35"/>
  <c r="Y556" i="35"/>
  <c r="X556" i="35"/>
  <c r="W556" i="35"/>
  <c r="V556" i="35"/>
  <c r="U556" i="35"/>
  <c r="T556" i="35"/>
  <c r="S556" i="35"/>
  <c r="R556" i="35"/>
  <c r="Q556" i="35"/>
  <c r="P556" i="35"/>
  <c r="O556" i="35"/>
  <c r="N556" i="35"/>
  <c r="M556" i="35"/>
  <c r="L556" i="35"/>
  <c r="K556" i="35"/>
  <c r="J556" i="35"/>
  <c r="I556" i="35"/>
  <c r="H556" i="35"/>
  <c r="G556" i="35"/>
  <c r="F556" i="35"/>
  <c r="E556" i="35"/>
  <c r="D556" i="35"/>
  <c r="G552" i="35"/>
  <c r="D552" i="35"/>
  <c r="S551" i="35"/>
  <c r="J551" i="35"/>
  <c r="D550" i="35"/>
  <c r="D549" i="35"/>
  <c r="D548" i="35"/>
  <c r="W539" i="35"/>
  <c r="O539" i="35"/>
  <c r="J539" i="35"/>
  <c r="G539" i="35"/>
  <c r="D539" i="35"/>
  <c r="S537" i="35"/>
  <c r="O537" i="35"/>
  <c r="J537" i="35"/>
  <c r="G537" i="35"/>
  <c r="D537" i="35"/>
  <c r="S536" i="35"/>
  <c r="O536" i="35"/>
  <c r="J536" i="35"/>
  <c r="G536" i="35"/>
  <c r="D536" i="35"/>
  <c r="Z534" i="35"/>
  <c r="Y534" i="35"/>
  <c r="X534" i="35"/>
  <c r="S534" i="35"/>
  <c r="O534" i="35"/>
  <c r="J534" i="35"/>
  <c r="G534" i="35"/>
  <c r="D534" i="35"/>
  <c r="Z533" i="35"/>
  <c r="Y533" i="35"/>
  <c r="X533" i="35"/>
  <c r="S533" i="35"/>
  <c r="O533" i="35"/>
  <c r="J533" i="35"/>
  <c r="G533" i="35"/>
  <c r="D533" i="35"/>
  <c r="Z532" i="35"/>
  <c r="Y532" i="35"/>
  <c r="X532" i="35"/>
  <c r="S532" i="35"/>
  <c r="O532" i="35"/>
  <c r="J532" i="35"/>
  <c r="G532" i="35"/>
  <c r="D532" i="35"/>
  <c r="Z529" i="35"/>
  <c r="Y529" i="35"/>
  <c r="X529" i="35"/>
  <c r="W529" i="35"/>
  <c r="U529" i="35"/>
  <c r="T529" i="35"/>
  <c r="S529" i="35"/>
  <c r="R529" i="35"/>
  <c r="P529" i="35"/>
  <c r="O529" i="35"/>
  <c r="N529" i="35"/>
  <c r="M529" i="35"/>
  <c r="L529" i="35"/>
  <c r="K529" i="35"/>
  <c r="J529" i="35"/>
  <c r="I529" i="35"/>
  <c r="H529" i="35"/>
  <c r="G529" i="35"/>
  <c r="F529" i="35"/>
  <c r="E529" i="35"/>
  <c r="D529" i="35"/>
  <c r="Z528" i="35"/>
  <c r="Y528" i="35"/>
  <c r="X528" i="35"/>
  <c r="W528" i="35"/>
  <c r="U528" i="35"/>
  <c r="T528" i="35"/>
  <c r="S528" i="35"/>
  <c r="R528" i="35"/>
  <c r="P528" i="35"/>
  <c r="O528" i="35"/>
  <c r="N528" i="35"/>
  <c r="M528" i="35"/>
  <c r="L528" i="35"/>
  <c r="K528" i="35"/>
  <c r="J528" i="35"/>
  <c r="I528" i="35"/>
  <c r="H528" i="35"/>
  <c r="G528" i="35"/>
  <c r="F528" i="35"/>
  <c r="E528" i="35"/>
  <c r="D528" i="35"/>
  <c r="Z527" i="35"/>
  <c r="Y527" i="35"/>
  <c r="X527" i="35"/>
  <c r="W527" i="35"/>
  <c r="V527" i="35"/>
  <c r="U527" i="35"/>
  <c r="T527" i="35"/>
  <c r="S527" i="35"/>
  <c r="R527" i="35"/>
  <c r="Q527" i="35"/>
  <c r="P527" i="35"/>
  <c r="O527" i="35"/>
  <c r="N527" i="35"/>
  <c r="M527" i="35"/>
  <c r="L527" i="35"/>
  <c r="K527" i="35"/>
  <c r="J527" i="35"/>
  <c r="I527" i="35"/>
  <c r="H527" i="35"/>
  <c r="G527" i="35"/>
  <c r="F527" i="35"/>
  <c r="E527" i="35"/>
  <c r="D527" i="35"/>
  <c r="Z526" i="35"/>
  <c r="Y526" i="35"/>
  <c r="X526" i="35"/>
  <c r="W526" i="35"/>
  <c r="U526" i="35"/>
  <c r="T526" i="35"/>
  <c r="S526" i="35"/>
  <c r="R526" i="35"/>
  <c r="P526" i="35"/>
  <c r="O526" i="35"/>
  <c r="N526" i="35"/>
  <c r="M526" i="35"/>
  <c r="L526" i="35"/>
  <c r="K526" i="35"/>
  <c r="J526" i="35"/>
  <c r="I526" i="35"/>
  <c r="H526" i="35"/>
  <c r="G526" i="35"/>
  <c r="F526" i="35"/>
  <c r="E526" i="35"/>
  <c r="D526" i="35"/>
  <c r="B526" i="35"/>
  <c r="Z525" i="35"/>
  <c r="Y525" i="35"/>
  <c r="X525" i="35"/>
  <c r="W525" i="35"/>
  <c r="V525" i="35"/>
  <c r="U525" i="35"/>
  <c r="T525" i="35"/>
  <c r="S525" i="35"/>
  <c r="R525" i="35"/>
  <c r="Q525" i="35"/>
  <c r="P525" i="35"/>
  <c r="O525" i="35"/>
  <c r="N525" i="35"/>
  <c r="M525" i="35"/>
  <c r="L525" i="35"/>
  <c r="K525" i="35"/>
  <c r="J525" i="35"/>
  <c r="I525" i="35"/>
  <c r="H525" i="35"/>
  <c r="G525" i="35"/>
  <c r="F525" i="35"/>
  <c r="E525" i="35"/>
  <c r="D525" i="35"/>
  <c r="Z524" i="35"/>
  <c r="Y524" i="35"/>
  <c r="X524" i="35"/>
  <c r="W524" i="35"/>
  <c r="V524" i="35"/>
  <c r="U524" i="35"/>
  <c r="T524" i="35"/>
  <c r="S524" i="35"/>
  <c r="R524" i="35"/>
  <c r="Q524" i="35"/>
  <c r="P524" i="35"/>
  <c r="O524" i="35"/>
  <c r="N524" i="35"/>
  <c r="M524" i="35"/>
  <c r="L524" i="35"/>
  <c r="K524" i="35"/>
  <c r="J524" i="35"/>
  <c r="I524" i="35"/>
  <c r="H524" i="35"/>
  <c r="G524" i="35"/>
  <c r="F524" i="35"/>
  <c r="E524" i="35"/>
  <c r="D524" i="35"/>
  <c r="G520" i="35"/>
  <c r="D520" i="35"/>
  <c r="S519" i="35"/>
  <c r="J519" i="35"/>
  <c r="D518" i="35"/>
  <c r="D517" i="35"/>
  <c r="D516" i="35"/>
  <c r="W507" i="35"/>
  <c r="O507" i="35"/>
  <c r="J507" i="35"/>
  <c r="G507" i="35"/>
  <c r="D507" i="35"/>
  <c r="S505" i="35"/>
  <c r="O505" i="35"/>
  <c r="J505" i="35"/>
  <c r="G505" i="35"/>
  <c r="D505" i="35"/>
  <c r="S504" i="35"/>
  <c r="O504" i="35"/>
  <c r="J504" i="35"/>
  <c r="G504" i="35"/>
  <c r="D504" i="35"/>
  <c r="Z502" i="35"/>
  <c r="Y502" i="35"/>
  <c r="X502" i="35"/>
  <c r="S502" i="35"/>
  <c r="O502" i="35"/>
  <c r="J502" i="35"/>
  <c r="G502" i="35"/>
  <c r="D502" i="35"/>
  <c r="Z501" i="35"/>
  <c r="Y501" i="35"/>
  <c r="X501" i="35"/>
  <c r="S501" i="35"/>
  <c r="O501" i="35"/>
  <c r="J501" i="35"/>
  <c r="G501" i="35"/>
  <c r="D501" i="35"/>
  <c r="Z500" i="35"/>
  <c r="Y500" i="35"/>
  <c r="X500" i="35"/>
  <c r="S500" i="35"/>
  <c r="O500" i="35"/>
  <c r="J500" i="35"/>
  <c r="G500" i="35"/>
  <c r="D500" i="35"/>
  <c r="Z497" i="35"/>
  <c r="Y497" i="35"/>
  <c r="X497" i="35"/>
  <c r="W497" i="35"/>
  <c r="U497" i="35"/>
  <c r="T497" i="35"/>
  <c r="S497" i="35"/>
  <c r="R497" i="35"/>
  <c r="P497" i="35"/>
  <c r="O497" i="35"/>
  <c r="N497" i="35"/>
  <c r="M497" i="35"/>
  <c r="L497" i="35"/>
  <c r="K497" i="35"/>
  <c r="J497" i="35"/>
  <c r="I497" i="35"/>
  <c r="H497" i="35"/>
  <c r="G497" i="35"/>
  <c r="F497" i="35"/>
  <c r="E497" i="35"/>
  <c r="D497" i="35"/>
  <c r="Z496" i="35"/>
  <c r="Y496" i="35"/>
  <c r="X496" i="35"/>
  <c r="W496" i="35"/>
  <c r="U496" i="35"/>
  <c r="T496" i="35"/>
  <c r="S496" i="35"/>
  <c r="R496" i="35"/>
  <c r="P496" i="35"/>
  <c r="O496" i="35"/>
  <c r="N496" i="35"/>
  <c r="M496" i="35"/>
  <c r="L496" i="35"/>
  <c r="K496" i="35"/>
  <c r="J496" i="35"/>
  <c r="I496" i="35"/>
  <c r="H496" i="35"/>
  <c r="G496" i="35"/>
  <c r="F496" i="35"/>
  <c r="E496" i="35"/>
  <c r="D496" i="35"/>
  <c r="Z495" i="35"/>
  <c r="Y495" i="35"/>
  <c r="X495" i="35"/>
  <c r="W495" i="35"/>
  <c r="V495" i="35"/>
  <c r="U495" i="35"/>
  <c r="T495" i="35"/>
  <c r="S495" i="35"/>
  <c r="R495" i="35"/>
  <c r="Q495" i="35"/>
  <c r="P495" i="35"/>
  <c r="O495" i="35"/>
  <c r="N495" i="35"/>
  <c r="M495" i="35"/>
  <c r="L495" i="35"/>
  <c r="K495" i="35"/>
  <c r="J495" i="35"/>
  <c r="I495" i="35"/>
  <c r="H495" i="35"/>
  <c r="G495" i="35"/>
  <c r="F495" i="35"/>
  <c r="E495" i="35"/>
  <c r="D495" i="35"/>
  <c r="Z494" i="35"/>
  <c r="Y494" i="35"/>
  <c r="X494" i="35"/>
  <c r="W494" i="35"/>
  <c r="U494" i="35"/>
  <c r="T494" i="35"/>
  <c r="S494" i="35"/>
  <c r="R494" i="35"/>
  <c r="P494" i="35"/>
  <c r="O494" i="35"/>
  <c r="N494" i="35"/>
  <c r="M494" i="35"/>
  <c r="L494" i="35"/>
  <c r="K494" i="35"/>
  <c r="J494" i="35"/>
  <c r="I494" i="35"/>
  <c r="H494" i="35"/>
  <c r="G494" i="35"/>
  <c r="F494" i="35"/>
  <c r="E494" i="35"/>
  <c r="D494" i="35"/>
  <c r="B494" i="35"/>
  <c r="Z493" i="35"/>
  <c r="Y493" i="35"/>
  <c r="X493" i="35"/>
  <c r="W493" i="35"/>
  <c r="V493" i="35"/>
  <c r="U493" i="35"/>
  <c r="T493" i="35"/>
  <c r="S493" i="35"/>
  <c r="R493" i="35"/>
  <c r="Q493" i="35"/>
  <c r="P493" i="35"/>
  <c r="O493" i="35"/>
  <c r="N493" i="35"/>
  <c r="M493" i="35"/>
  <c r="L493" i="35"/>
  <c r="K493" i="35"/>
  <c r="J493" i="35"/>
  <c r="I493" i="35"/>
  <c r="H493" i="35"/>
  <c r="G493" i="35"/>
  <c r="F493" i="35"/>
  <c r="E493" i="35"/>
  <c r="D493" i="35"/>
  <c r="Z492" i="35"/>
  <c r="Y492" i="35"/>
  <c r="X492" i="35"/>
  <c r="W492" i="35"/>
  <c r="V492" i="35"/>
  <c r="U492" i="35"/>
  <c r="T492" i="35"/>
  <c r="S492" i="35"/>
  <c r="R492" i="35"/>
  <c r="Q492" i="35"/>
  <c r="P492" i="35"/>
  <c r="O492" i="35"/>
  <c r="N492" i="35"/>
  <c r="M492" i="35"/>
  <c r="L492" i="35"/>
  <c r="K492" i="35"/>
  <c r="J492" i="35"/>
  <c r="I492" i="35"/>
  <c r="H492" i="35"/>
  <c r="G492" i="35"/>
  <c r="F492" i="35"/>
  <c r="E492" i="35"/>
  <c r="D492" i="35"/>
  <c r="G488" i="35"/>
  <c r="D488" i="35"/>
  <c r="S487" i="35"/>
  <c r="J487" i="35"/>
  <c r="D486" i="35"/>
  <c r="D485" i="35"/>
  <c r="D484" i="35"/>
  <c r="W475" i="35"/>
  <c r="O475" i="35"/>
  <c r="J475" i="35"/>
  <c r="G475" i="35"/>
  <c r="D475" i="35"/>
  <c r="S473" i="35"/>
  <c r="O473" i="35"/>
  <c r="J473" i="35"/>
  <c r="G473" i="35"/>
  <c r="D473" i="35"/>
  <c r="S472" i="35"/>
  <c r="O472" i="35"/>
  <c r="J472" i="35"/>
  <c r="G472" i="35"/>
  <c r="D472" i="35"/>
  <c r="Z470" i="35"/>
  <c r="Y470" i="35"/>
  <c r="X470" i="35"/>
  <c r="S470" i="35"/>
  <c r="O470" i="35"/>
  <c r="J470" i="35"/>
  <c r="G470" i="35"/>
  <c r="D470" i="35"/>
  <c r="Z469" i="35"/>
  <c r="Y469" i="35"/>
  <c r="X469" i="35"/>
  <c r="S469" i="35"/>
  <c r="O469" i="35"/>
  <c r="J469" i="35"/>
  <c r="G469" i="35"/>
  <c r="D469" i="35"/>
  <c r="Z468" i="35"/>
  <c r="Y468" i="35"/>
  <c r="X468" i="35"/>
  <c r="S468" i="35"/>
  <c r="O468" i="35"/>
  <c r="J468" i="35"/>
  <c r="G468" i="35"/>
  <c r="D468" i="35"/>
  <c r="Z465" i="35"/>
  <c r="Y465" i="35"/>
  <c r="X465" i="35"/>
  <c r="W465" i="35"/>
  <c r="U465" i="35"/>
  <c r="T465" i="35"/>
  <c r="S465" i="35"/>
  <c r="R465" i="35"/>
  <c r="P465" i="35"/>
  <c r="O465" i="35"/>
  <c r="N465" i="35"/>
  <c r="M465" i="35"/>
  <c r="L465" i="35"/>
  <c r="K465" i="35"/>
  <c r="J465" i="35"/>
  <c r="I465" i="35"/>
  <c r="H465" i="35"/>
  <c r="G465" i="35"/>
  <c r="F465" i="35"/>
  <c r="E465" i="35"/>
  <c r="D465" i="35"/>
  <c r="Z464" i="35"/>
  <c r="Y464" i="35"/>
  <c r="X464" i="35"/>
  <c r="W464" i="35"/>
  <c r="U464" i="35"/>
  <c r="T464" i="35"/>
  <c r="S464" i="35"/>
  <c r="R464" i="35"/>
  <c r="P464" i="35"/>
  <c r="O464" i="35"/>
  <c r="N464" i="35"/>
  <c r="M464" i="35"/>
  <c r="L464" i="35"/>
  <c r="K464" i="35"/>
  <c r="J464" i="35"/>
  <c r="I464" i="35"/>
  <c r="H464" i="35"/>
  <c r="G464" i="35"/>
  <c r="F464" i="35"/>
  <c r="E464" i="35"/>
  <c r="D464" i="35"/>
  <c r="Z463" i="35"/>
  <c r="Y463" i="35"/>
  <c r="X463" i="35"/>
  <c r="W463" i="35"/>
  <c r="V463" i="35"/>
  <c r="U463" i="35"/>
  <c r="T463" i="35"/>
  <c r="S463" i="35"/>
  <c r="R463" i="35"/>
  <c r="Q463" i="35"/>
  <c r="P463" i="35"/>
  <c r="O463" i="35"/>
  <c r="N463" i="35"/>
  <c r="M463" i="35"/>
  <c r="L463" i="35"/>
  <c r="K463" i="35"/>
  <c r="J463" i="35"/>
  <c r="I463" i="35"/>
  <c r="H463" i="35"/>
  <c r="G463" i="35"/>
  <c r="F463" i="35"/>
  <c r="E463" i="35"/>
  <c r="D463" i="35"/>
  <c r="Z462" i="35"/>
  <c r="Y462" i="35"/>
  <c r="X462" i="35"/>
  <c r="W462" i="35"/>
  <c r="U462" i="35"/>
  <c r="T462" i="35"/>
  <c r="S462" i="35"/>
  <c r="R462" i="35"/>
  <c r="P462" i="35"/>
  <c r="O462" i="35"/>
  <c r="N462" i="35"/>
  <c r="M462" i="35"/>
  <c r="L462" i="35"/>
  <c r="K462" i="35"/>
  <c r="J462" i="35"/>
  <c r="I462" i="35"/>
  <c r="H462" i="35"/>
  <c r="G462" i="35"/>
  <c r="F462" i="35"/>
  <c r="E462" i="35"/>
  <c r="D462" i="35"/>
  <c r="B462" i="35"/>
  <c r="Z461" i="35"/>
  <c r="Y461" i="35"/>
  <c r="X461" i="35"/>
  <c r="W461" i="35"/>
  <c r="V461" i="35"/>
  <c r="U461" i="35"/>
  <c r="T461" i="35"/>
  <c r="S461" i="35"/>
  <c r="R461" i="35"/>
  <c r="Q461" i="35"/>
  <c r="P461" i="35"/>
  <c r="O461" i="35"/>
  <c r="N461" i="35"/>
  <c r="M461" i="35"/>
  <c r="L461" i="35"/>
  <c r="K461" i="35"/>
  <c r="J461" i="35"/>
  <c r="I461" i="35"/>
  <c r="H461" i="35"/>
  <c r="G461" i="35"/>
  <c r="F461" i="35"/>
  <c r="E461" i="35"/>
  <c r="D461" i="35"/>
  <c r="Z460" i="35"/>
  <c r="Y460" i="35"/>
  <c r="X460" i="35"/>
  <c r="W460" i="35"/>
  <c r="V460" i="35"/>
  <c r="U460" i="35"/>
  <c r="T460" i="35"/>
  <c r="S460" i="35"/>
  <c r="R460" i="35"/>
  <c r="Q460" i="35"/>
  <c r="P460" i="35"/>
  <c r="O460" i="35"/>
  <c r="N460" i="35"/>
  <c r="M460" i="35"/>
  <c r="L460" i="35"/>
  <c r="K460" i="35"/>
  <c r="J460" i="35"/>
  <c r="I460" i="35"/>
  <c r="H460" i="35"/>
  <c r="G460" i="35"/>
  <c r="F460" i="35"/>
  <c r="E460" i="35"/>
  <c r="D460" i="35"/>
  <c r="G456" i="35"/>
  <c r="D456" i="35"/>
  <c r="S455" i="35"/>
  <c r="J455" i="35"/>
  <c r="D454" i="35"/>
  <c r="D453" i="35"/>
  <c r="D452" i="35"/>
  <c r="W443" i="35"/>
  <c r="O443" i="35"/>
  <c r="J443" i="35"/>
  <c r="G443" i="35"/>
  <c r="D443" i="35"/>
  <c r="S441" i="35"/>
  <c r="O441" i="35"/>
  <c r="J441" i="35"/>
  <c r="G441" i="35"/>
  <c r="D441" i="35"/>
  <c r="S440" i="35"/>
  <c r="O440" i="35"/>
  <c r="J440" i="35"/>
  <c r="G440" i="35"/>
  <c r="D440" i="35"/>
  <c r="Z438" i="35"/>
  <c r="Y438" i="35"/>
  <c r="X438" i="35"/>
  <c r="S438" i="35"/>
  <c r="O438" i="35"/>
  <c r="J438" i="35"/>
  <c r="G438" i="35"/>
  <c r="D438" i="35"/>
  <c r="Z437" i="35"/>
  <c r="Y437" i="35"/>
  <c r="X437" i="35"/>
  <c r="S437" i="35"/>
  <c r="O437" i="35"/>
  <c r="J437" i="35"/>
  <c r="G437" i="35"/>
  <c r="D437" i="35"/>
  <c r="Z436" i="35"/>
  <c r="Y436" i="35"/>
  <c r="X436" i="35"/>
  <c r="S436" i="35"/>
  <c r="O436" i="35"/>
  <c r="J436" i="35"/>
  <c r="G436" i="35"/>
  <c r="D436" i="35"/>
  <c r="Z433" i="35"/>
  <c r="Y433" i="35"/>
  <c r="X433" i="35"/>
  <c r="W433" i="35"/>
  <c r="U433" i="35"/>
  <c r="T433" i="35"/>
  <c r="S433" i="35"/>
  <c r="R433" i="35"/>
  <c r="P433" i="35"/>
  <c r="O433" i="35"/>
  <c r="N433" i="35"/>
  <c r="M433" i="35"/>
  <c r="L433" i="35"/>
  <c r="K433" i="35"/>
  <c r="J433" i="35"/>
  <c r="I433" i="35"/>
  <c r="H433" i="35"/>
  <c r="G433" i="35"/>
  <c r="F433" i="35"/>
  <c r="E433" i="35"/>
  <c r="D433" i="35"/>
  <c r="Z432" i="35"/>
  <c r="Y432" i="35"/>
  <c r="X432" i="35"/>
  <c r="W432" i="35"/>
  <c r="U432" i="35"/>
  <c r="T432" i="35"/>
  <c r="S432" i="35"/>
  <c r="R432" i="35"/>
  <c r="P432" i="35"/>
  <c r="O432" i="35"/>
  <c r="N432" i="35"/>
  <c r="M432" i="35"/>
  <c r="L432" i="35"/>
  <c r="K432" i="35"/>
  <c r="J432" i="35"/>
  <c r="I432" i="35"/>
  <c r="H432" i="35"/>
  <c r="G432" i="35"/>
  <c r="F432" i="35"/>
  <c r="E432" i="35"/>
  <c r="D432" i="35"/>
  <c r="Z431" i="35"/>
  <c r="Y431" i="35"/>
  <c r="X431" i="35"/>
  <c r="W431" i="35"/>
  <c r="V431" i="35"/>
  <c r="U431" i="35"/>
  <c r="T431" i="35"/>
  <c r="S431" i="35"/>
  <c r="R431" i="35"/>
  <c r="Q431" i="35"/>
  <c r="P431" i="35"/>
  <c r="O431" i="35"/>
  <c r="N431" i="35"/>
  <c r="M431" i="35"/>
  <c r="L431" i="35"/>
  <c r="K431" i="35"/>
  <c r="J431" i="35"/>
  <c r="I431" i="35"/>
  <c r="H431" i="35"/>
  <c r="G431" i="35"/>
  <c r="F431" i="35"/>
  <c r="E431" i="35"/>
  <c r="D431" i="35"/>
  <c r="Z430" i="35"/>
  <c r="Y430" i="35"/>
  <c r="X430" i="35"/>
  <c r="W430" i="35"/>
  <c r="U430" i="35"/>
  <c r="T430" i="35"/>
  <c r="S430" i="35"/>
  <c r="R430" i="35"/>
  <c r="P430" i="35"/>
  <c r="O430" i="35"/>
  <c r="N430" i="35"/>
  <c r="M430" i="35"/>
  <c r="L430" i="35"/>
  <c r="K430" i="35"/>
  <c r="J430" i="35"/>
  <c r="I430" i="35"/>
  <c r="H430" i="35"/>
  <c r="G430" i="35"/>
  <c r="F430" i="35"/>
  <c r="E430" i="35"/>
  <c r="D430" i="35"/>
  <c r="B430" i="35"/>
  <c r="Z429" i="35"/>
  <c r="Y429" i="35"/>
  <c r="X429" i="35"/>
  <c r="W429" i="35"/>
  <c r="V429" i="35"/>
  <c r="U429" i="35"/>
  <c r="T429" i="35"/>
  <c r="S429" i="35"/>
  <c r="R429" i="35"/>
  <c r="Q429" i="35"/>
  <c r="P429" i="35"/>
  <c r="O429" i="35"/>
  <c r="N429" i="35"/>
  <c r="M429" i="35"/>
  <c r="L429" i="35"/>
  <c r="K429" i="35"/>
  <c r="J429" i="35"/>
  <c r="I429" i="35"/>
  <c r="H429" i="35"/>
  <c r="G429" i="35"/>
  <c r="F429" i="35"/>
  <c r="E429" i="35"/>
  <c r="D429" i="35"/>
  <c r="Z428" i="35"/>
  <c r="Y428" i="35"/>
  <c r="X428" i="35"/>
  <c r="W428" i="35"/>
  <c r="V428" i="35"/>
  <c r="U428" i="35"/>
  <c r="T428" i="35"/>
  <c r="S428" i="35"/>
  <c r="R428" i="35"/>
  <c r="Q428" i="35"/>
  <c r="P428" i="35"/>
  <c r="O428" i="35"/>
  <c r="N428" i="35"/>
  <c r="M428" i="35"/>
  <c r="L428" i="35"/>
  <c r="K428" i="35"/>
  <c r="J428" i="35"/>
  <c r="I428" i="35"/>
  <c r="H428" i="35"/>
  <c r="G428" i="35"/>
  <c r="F428" i="35"/>
  <c r="E428" i="35"/>
  <c r="D428" i="35"/>
  <c r="G424" i="35"/>
  <c r="D424" i="35"/>
  <c r="S423" i="35"/>
  <c r="J423" i="35"/>
  <c r="D422" i="35"/>
  <c r="D421" i="35"/>
  <c r="D420" i="35"/>
  <c r="W411" i="35"/>
  <c r="O411" i="35"/>
  <c r="J411" i="35"/>
  <c r="G411" i="35"/>
  <c r="D411" i="35"/>
  <c r="S409" i="35"/>
  <c r="O409" i="35"/>
  <c r="J409" i="35"/>
  <c r="G409" i="35"/>
  <c r="D409" i="35"/>
  <c r="S408" i="35"/>
  <c r="O408" i="35"/>
  <c r="J408" i="35"/>
  <c r="G408" i="35"/>
  <c r="D408" i="35"/>
  <c r="Z406" i="35"/>
  <c r="Y406" i="35"/>
  <c r="X406" i="35"/>
  <c r="S406" i="35"/>
  <c r="O406" i="35"/>
  <c r="J406" i="35"/>
  <c r="G406" i="35"/>
  <c r="D406" i="35"/>
  <c r="Z405" i="35"/>
  <c r="Y405" i="35"/>
  <c r="X405" i="35"/>
  <c r="S405" i="35"/>
  <c r="O405" i="35"/>
  <c r="J405" i="35"/>
  <c r="G405" i="35"/>
  <c r="D405" i="35"/>
  <c r="Z404" i="35"/>
  <c r="Y404" i="35"/>
  <c r="X404" i="35"/>
  <c r="S404" i="35"/>
  <c r="O404" i="35"/>
  <c r="J404" i="35"/>
  <c r="G404" i="35"/>
  <c r="D404" i="35"/>
  <c r="Z401" i="35"/>
  <c r="Y401" i="35"/>
  <c r="X401" i="35"/>
  <c r="W401" i="35"/>
  <c r="U401" i="35"/>
  <c r="T401" i="35"/>
  <c r="S401" i="35"/>
  <c r="R401" i="35"/>
  <c r="P401" i="35"/>
  <c r="O401" i="35"/>
  <c r="N401" i="35"/>
  <c r="M401" i="35"/>
  <c r="L401" i="35"/>
  <c r="K401" i="35"/>
  <c r="J401" i="35"/>
  <c r="I401" i="35"/>
  <c r="H401" i="35"/>
  <c r="G401" i="35"/>
  <c r="F401" i="35"/>
  <c r="E401" i="35"/>
  <c r="D401" i="35"/>
  <c r="Z400" i="35"/>
  <c r="Y400" i="35"/>
  <c r="X400" i="35"/>
  <c r="W400" i="35"/>
  <c r="U400" i="35"/>
  <c r="T400" i="35"/>
  <c r="S400" i="35"/>
  <c r="R400" i="35"/>
  <c r="P400" i="35"/>
  <c r="O400" i="35"/>
  <c r="N400" i="35"/>
  <c r="M400" i="35"/>
  <c r="L400" i="35"/>
  <c r="K400" i="35"/>
  <c r="J400" i="35"/>
  <c r="I400" i="35"/>
  <c r="H400" i="35"/>
  <c r="G400" i="35"/>
  <c r="F400" i="35"/>
  <c r="E400" i="35"/>
  <c r="D400" i="35"/>
  <c r="Z399" i="35"/>
  <c r="Y399" i="35"/>
  <c r="X399" i="35"/>
  <c r="W399" i="35"/>
  <c r="V399" i="35"/>
  <c r="U399" i="35"/>
  <c r="T399" i="35"/>
  <c r="S399" i="35"/>
  <c r="R399" i="35"/>
  <c r="Q399" i="35"/>
  <c r="P399" i="35"/>
  <c r="O399" i="35"/>
  <c r="N399" i="35"/>
  <c r="M399" i="35"/>
  <c r="L399" i="35"/>
  <c r="K399" i="35"/>
  <c r="J399" i="35"/>
  <c r="I399" i="35"/>
  <c r="H399" i="35"/>
  <c r="G399" i="35"/>
  <c r="F399" i="35"/>
  <c r="E399" i="35"/>
  <c r="D399" i="35"/>
  <c r="Z398" i="35"/>
  <c r="Y398" i="35"/>
  <c r="X398" i="35"/>
  <c r="W398" i="35"/>
  <c r="U398" i="35"/>
  <c r="T398" i="35"/>
  <c r="S398" i="35"/>
  <c r="R398" i="35"/>
  <c r="P398" i="35"/>
  <c r="O398" i="35"/>
  <c r="N398" i="35"/>
  <c r="M398" i="35"/>
  <c r="L398" i="35"/>
  <c r="K398" i="35"/>
  <c r="J398" i="35"/>
  <c r="I398" i="35"/>
  <c r="H398" i="35"/>
  <c r="G398" i="35"/>
  <c r="F398" i="35"/>
  <c r="E398" i="35"/>
  <c r="D398" i="35"/>
  <c r="B398" i="35"/>
  <c r="Z397" i="35"/>
  <c r="Y397" i="35"/>
  <c r="X397" i="35"/>
  <c r="W397" i="35"/>
  <c r="V397" i="35"/>
  <c r="U397" i="35"/>
  <c r="T397" i="35"/>
  <c r="S397" i="35"/>
  <c r="R397" i="35"/>
  <c r="Q397" i="35"/>
  <c r="P397" i="35"/>
  <c r="O397" i="35"/>
  <c r="N397" i="35"/>
  <c r="M397" i="35"/>
  <c r="L397" i="35"/>
  <c r="K397" i="35"/>
  <c r="J397" i="35"/>
  <c r="I397" i="35"/>
  <c r="H397" i="35"/>
  <c r="G397" i="35"/>
  <c r="F397" i="35"/>
  <c r="E397" i="35"/>
  <c r="D397" i="35"/>
  <c r="Z396" i="35"/>
  <c r="Y396" i="35"/>
  <c r="X396" i="35"/>
  <c r="W396" i="35"/>
  <c r="V396" i="35"/>
  <c r="U396" i="35"/>
  <c r="T396" i="35"/>
  <c r="S396" i="35"/>
  <c r="R396" i="35"/>
  <c r="Q396" i="35"/>
  <c r="P396" i="35"/>
  <c r="O396" i="35"/>
  <c r="N396" i="35"/>
  <c r="M396" i="35"/>
  <c r="L396" i="35"/>
  <c r="K396" i="35"/>
  <c r="J396" i="35"/>
  <c r="I396" i="35"/>
  <c r="H396" i="35"/>
  <c r="G396" i="35"/>
  <c r="F396" i="35"/>
  <c r="E396" i="35"/>
  <c r="D396" i="35"/>
  <c r="G392" i="35"/>
  <c r="D392" i="35"/>
  <c r="S391" i="35"/>
  <c r="J391" i="35"/>
  <c r="D390" i="35"/>
  <c r="D389" i="35"/>
  <c r="D388" i="35"/>
  <c r="W379" i="35"/>
  <c r="O379" i="35"/>
  <c r="J379" i="35"/>
  <c r="G379" i="35"/>
  <c r="D379" i="35"/>
  <c r="S377" i="35"/>
  <c r="O377" i="35"/>
  <c r="J377" i="35"/>
  <c r="G377" i="35"/>
  <c r="D377" i="35"/>
  <c r="S376" i="35"/>
  <c r="O376" i="35"/>
  <c r="J376" i="35"/>
  <c r="G376" i="35"/>
  <c r="D376" i="35"/>
  <c r="Z374" i="35"/>
  <c r="Y374" i="35"/>
  <c r="X374" i="35"/>
  <c r="S374" i="35"/>
  <c r="O374" i="35"/>
  <c r="J374" i="35"/>
  <c r="G374" i="35"/>
  <c r="D374" i="35"/>
  <c r="Z373" i="35"/>
  <c r="Y373" i="35"/>
  <c r="X373" i="35"/>
  <c r="S373" i="35"/>
  <c r="O373" i="35"/>
  <c r="J373" i="35"/>
  <c r="G373" i="35"/>
  <c r="D373" i="35"/>
  <c r="Z372" i="35"/>
  <c r="Y372" i="35"/>
  <c r="X372" i="35"/>
  <c r="S372" i="35"/>
  <c r="O372" i="35"/>
  <c r="J372" i="35"/>
  <c r="G372" i="35"/>
  <c r="D372" i="35"/>
  <c r="Z369" i="35"/>
  <c r="Y369" i="35"/>
  <c r="X369" i="35"/>
  <c r="W369" i="35"/>
  <c r="U369" i="35"/>
  <c r="T369" i="35"/>
  <c r="S369" i="35"/>
  <c r="R369" i="35"/>
  <c r="P369" i="35"/>
  <c r="O369" i="35"/>
  <c r="N369" i="35"/>
  <c r="M369" i="35"/>
  <c r="L369" i="35"/>
  <c r="K369" i="35"/>
  <c r="J369" i="35"/>
  <c r="I369" i="35"/>
  <c r="H369" i="35"/>
  <c r="G369" i="35"/>
  <c r="F369" i="35"/>
  <c r="E369" i="35"/>
  <c r="D369" i="35"/>
  <c r="Z368" i="35"/>
  <c r="Y368" i="35"/>
  <c r="X368" i="35"/>
  <c r="W368" i="35"/>
  <c r="U368" i="35"/>
  <c r="T368" i="35"/>
  <c r="S368" i="35"/>
  <c r="R368" i="35"/>
  <c r="P368" i="35"/>
  <c r="O368" i="35"/>
  <c r="N368" i="35"/>
  <c r="M368" i="35"/>
  <c r="L368" i="35"/>
  <c r="K368" i="35"/>
  <c r="J368" i="35"/>
  <c r="I368" i="35"/>
  <c r="H368" i="35"/>
  <c r="G368" i="35"/>
  <c r="F368" i="35"/>
  <c r="E368" i="35"/>
  <c r="D368" i="35"/>
  <c r="Z367" i="35"/>
  <c r="Y367" i="35"/>
  <c r="X367" i="35"/>
  <c r="W367" i="35"/>
  <c r="V367" i="35"/>
  <c r="U367" i="35"/>
  <c r="T367" i="35"/>
  <c r="S367" i="35"/>
  <c r="R367" i="35"/>
  <c r="Q367" i="35"/>
  <c r="P367" i="35"/>
  <c r="O367" i="35"/>
  <c r="N367" i="35"/>
  <c r="M367" i="35"/>
  <c r="L367" i="35"/>
  <c r="K367" i="35"/>
  <c r="J367" i="35"/>
  <c r="I367" i="35"/>
  <c r="H367" i="35"/>
  <c r="G367" i="35"/>
  <c r="F367" i="35"/>
  <c r="E367" i="35"/>
  <c r="D367" i="35"/>
  <c r="Z366" i="35"/>
  <c r="Y366" i="35"/>
  <c r="X366" i="35"/>
  <c r="W366" i="35"/>
  <c r="U366" i="35"/>
  <c r="T366" i="35"/>
  <c r="S366" i="35"/>
  <c r="R366" i="35"/>
  <c r="P366" i="35"/>
  <c r="O366" i="35"/>
  <c r="N366" i="35"/>
  <c r="M366" i="35"/>
  <c r="L366" i="35"/>
  <c r="K366" i="35"/>
  <c r="J366" i="35"/>
  <c r="I366" i="35"/>
  <c r="H366" i="35"/>
  <c r="G366" i="35"/>
  <c r="F366" i="35"/>
  <c r="E366" i="35"/>
  <c r="D366" i="35"/>
  <c r="B366" i="35"/>
  <c r="Z365" i="35"/>
  <c r="Y365" i="35"/>
  <c r="X365" i="35"/>
  <c r="W365" i="35"/>
  <c r="V365" i="35"/>
  <c r="U365" i="35"/>
  <c r="T365" i="35"/>
  <c r="S365" i="35"/>
  <c r="R365" i="35"/>
  <c r="Q365" i="35"/>
  <c r="P365" i="35"/>
  <c r="O365" i="35"/>
  <c r="N365" i="35"/>
  <c r="M365" i="35"/>
  <c r="L365" i="35"/>
  <c r="K365" i="35"/>
  <c r="J365" i="35"/>
  <c r="I365" i="35"/>
  <c r="H365" i="35"/>
  <c r="G365" i="35"/>
  <c r="F365" i="35"/>
  <c r="E365" i="35"/>
  <c r="D365" i="35"/>
  <c r="Z364" i="35"/>
  <c r="Y364" i="35"/>
  <c r="X364" i="35"/>
  <c r="W364" i="35"/>
  <c r="V364" i="35"/>
  <c r="U364" i="35"/>
  <c r="T364" i="35"/>
  <c r="S364" i="35"/>
  <c r="R364" i="35"/>
  <c r="Q364" i="35"/>
  <c r="P364" i="35"/>
  <c r="O364" i="35"/>
  <c r="N364" i="35"/>
  <c r="M364" i="35"/>
  <c r="L364" i="35"/>
  <c r="K364" i="35"/>
  <c r="J364" i="35"/>
  <c r="I364" i="35"/>
  <c r="H364" i="35"/>
  <c r="G364" i="35"/>
  <c r="F364" i="35"/>
  <c r="E364" i="35"/>
  <c r="D364" i="35"/>
  <c r="G360" i="35"/>
  <c r="D360" i="35"/>
  <c r="S359" i="35"/>
  <c r="J359" i="35"/>
  <c r="D358" i="35"/>
  <c r="D357" i="35"/>
  <c r="D356" i="35"/>
  <c r="W347" i="35"/>
  <c r="O347" i="35"/>
  <c r="J347" i="35"/>
  <c r="G347" i="35"/>
  <c r="D347" i="35"/>
  <c r="S345" i="35"/>
  <c r="O345" i="35"/>
  <c r="J345" i="35"/>
  <c r="G345" i="35"/>
  <c r="D345" i="35"/>
  <c r="S344" i="35"/>
  <c r="O344" i="35"/>
  <c r="J344" i="35"/>
  <c r="G344" i="35"/>
  <c r="D344" i="35"/>
  <c r="Z342" i="35"/>
  <c r="Y342" i="35"/>
  <c r="X342" i="35"/>
  <c r="S342" i="35"/>
  <c r="O342" i="35"/>
  <c r="J342" i="35"/>
  <c r="G342" i="35"/>
  <c r="D342" i="35"/>
  <c r="Z341" i="35"/>
  <c r="Y341" i="35"/>
  <c r="X341" i="35"/>
  <c r="S341" i="35"/>
  <c r="O341" i="35"/>
  <c r="J341" i="35"/>
  <c r="G341" i="35"/>
  <c r="D341" i="35"/>
  <c r="Z340" i="35"/>
  <c r="Y340" i="35"/>
  <c r="X340" i="35"/>
  <c r="S340" i="35"/>
  <c r="O340" i="35"/>
  <c r="J340" i="35"/>
  <c r="G340" i="35"/>
  <c r="D340" i="35"/>
  <c r="Z337" i="35"/>
  <c r="Y337" i="35"/>
  <c r="X337" i="35"/>
  <c r="W337" i="35"/>
  <c r="U337" i="35"/>
  <c r="T337" i="35"/>
  <c r="S337" i="35"/>
  <c r="R337" i="35"/>
  <c r="P337" i="35"/>
  <c r="O337" i="35"/>
  <c r="N337" i="35"/>
  <c r="M337" i="35"/>
  <c r="L337" i="35"/>
  <c r="K337" i="35"/>
  <c r="J337" i="35"/>
  <c r="I337" i="35"/>
  <c r="H337" i="35"/>
  <c r="G337" i="35"/>
  <c r="F337" i="35"/>
  <c r="E337" i="35"/>
  <c r="D337" i="35"/>
  <c r="Z336" i="35"/>
  <c r="Y336" i="35"/>
  <c r="X336" i="35"/>
  <c r="W336" i="35"/>
  <c r="U336" i="35"/>
  <c r="T336" i="35"/>
  <c r="S336" i="35"/>
  <c r="R336" i="35"/>
  <c r="P336" i="35"/>
  <c r="O336" i="35"/>
  <c r="N336" i="35"/>
  <c r="M336" i="35"/>
  <c r="L336" i="35"/>
  <c r="K336" i="35"/>
  <c r="J336" i="35"/>
  <c r="I336" i="35"/>
  <c r="H336" i="35"/>
  <c r="G336" i="35"/>
  <c r="F336" i="35"/>
  <c r="E336" i="35"/>
  <c r="D336" i="35"/>
  <c r="Z335" i="35"/>
  <c r="Y335" i="35"/>
  <c r="X335" i="35"/>
  <c r="W335" i="35"/>
  <c r="V335" i="35"/>
  <c r="U335" i="35"/>
  <c r="T335" i="35"/>
  <c r="S335" i="35"/>
  <c r="R335" i="35"/>
  <c r="Q335" i="35"/>
  <c r="P335" i="35"/>
  <c r="O335" i="35"/>
  <c r="N335" i="35"/>
  <c r="M335" i="35"/>
  <c r="L335" i="35"/>
  <c r="K335" i="35"/>
  <c r="J335" i="35"/>
  <c r="I335" i="35"/>
  <c r="H335" i="35"/>
  <c r="G335" i="35"/>
  <c r="F335" i="35"/>
  <c r="E335" i="35"/>
  <c r="D335" i="35"/>
  <c r="Z334" i="35"/>
  <c r="Y334" i="35"/>
  <c r="X334" i="35"/>
  <c r="W334" i="35"/>
  <c r="U334" i="35"/>
  <c r="T334" i="35"/>
  <c r="S334" i="35"/>
  <c r="R334" i="35"/>
  <c r="P334" i="35"/>
  <c r="O334" i="35"/>
  <c r="N334" i="35"/>
  <c r="M334" i="35"/>
  <c r="L334" i="35"/>
  <c r="K334" i="35"/>
  <c r="J334" i="35"/>
  <c r="I334" i="35"/>
  <c r="H334" i="35"/>
  <c r="G334" i="35"/>
  <c r="F334" i="35"/>
  <c r="E334" i="35"/>
  <c r="D334" i="35"/>
  <c r="B334" i="35"/>
  <c r="Z333" i="35"/>
  <c r="Y333" i="35"/>
  <c r="X333" i="35"/>
  <c r="W333" i="35"/>
  <c r="V333" i="35"/>
  <c r="U333" i="35"/>
  <c r="T333" i="35"/>
  <c r="S333" i="35"/>
  <c r="R333" i="35"/>
  <c r="Q333" i="35"/>
  <c r="P333" i="35"/>
  <c r="O333" i="35"/>
  <c r="N333" i="35"/>
  <c r="M333" i="35"/>
  <c r="L333" i="35"/>
  <c r="K333" i="35"/>
  <c r="J333" i="35"/>
  <c r="I333" i="35"/>
  <c r="H333" i="35"/>
  <c r="G333" i="35"/>
  <c r="F333" i="35"/>
  <c r="E333" i="35"/>
  <c r="D333" i="35"/>
  <c r="Z332" i="35"/>
  <c r="Y332" i="35"/>
  <c r="X332" i="35"/>
  <c r="W332" i="35"/>
  <c r="V332" i="35"/>
  <c r="U332" i="35"/>
  <c r="T332" i="35"/>
  <c r="S332" i="35"/>
  <c r="R332" i="35"/>
  <c r="Q332" i="35"/>
  <c r="P332" i="35"/>
  <c r="O332" i="35"/>
  <c r="N332" i="35"/>
  <c r="M332" i="35"/>
  <c r="L332" i="35"/>
  <c r="K332" i="35"/>
  <c r="J332" i="35"/>
  <c r="I332" i="35"/>
  <c r="H332" i="35"/>
  <c r="G332" i="35"/>
  <c r="F332" i="35"/>
  <c r="E332" i="35"/>
  <c r="D332" i="35"/>
  <c r="G328" i="35"/>
  <c r="D328" i="35"/>
  <c r="S327" i="35"/>
  <c r="J327" i="35"/>
  <c r="D326" i="35"/>
  <c r="D325" i="35"/>
  <c r="D324" i="35"/>
  <c r="W633" i="35"/>
  <c r="S631" i="35"/>
  <c r="O631" i="35"/>
  <c r="J631" i="35"/>
  <c r="G631" i="35"/>
  <c r="D631" i="35"/>
  <c r="B630" i="35"/>
  <c r="B629" i="35"/>
  <c r="B628" i="35"/>
  <c r="X627" i="35"/>
  <c r="S627" i="35"/>
  <c r="O627" i="35"/>
  <c r="J627" i="35"/>
  <c r="G627" i="35"/>
  <c r="D627" i="35"/>
  <c r="B625" i="35"/>
  <c r="B624" i="35"/>
  <c r="B623" i="35"/>
  <c r="B621" i="35"/>
  <c r="B620" i="35"/>
  <c r="Z619" i="35"/>
  <c r="Y619" i="35"/>
  <c r="X619" i="35"/>
  <c r="W619" i="35"/>
  <c r="V619" i="35"/>
  <c r="U619" i="35"/>
  <c r="T619" i="35"/>
  <c r="S619" i="35"/>
  <c r="R619" i="35"/>
  <c r="Q619" i="35"/>
  <c r="P619" i="35"/>
  <c r="O619" i="35"/>
  <c r="N619" i="35"/>
  <c r="M619" i="35"/>
  <c r="L619" i="35"/>
  <c r="K619" i="35"/>
  <c r="J619" i="35"/>
  <c r="I619" i="35"/>
  <c r="H619" i="35"/>
  <c r="G619" i="35"/>
  <c r="F619" i="35"/>
  <c r="E619" i="35"/>
  <c r="D619" i="35"/>
  <c r="N617" i="35"/>
  <c r="M617" i="35"/>
  <c r="W616" i="35"/>
  <c r="W615" i="35"/>
  <c r="D615" i="35"/>
  <c r="D611" i="35"/>
  <c r="B610" i="35"/>
  <c r="W601" i="35"/>
  <c r="S599" i="35"/>
  <c r="O599" i="35"/>
  <c r="J599" i="35"/>
  <c r="G599" i="35"/>
  <c r="D599" i="35"/>
  <c r="B598" i="35"/>
  <c r="B597" i="35"/>
  <c r="B596" i="35"/>
  <c r="X595" i="35"/>
  <c r="S595" i="35"/>
  <c r="O595" i="35"/>
  <c r="J595" i="35"/>
  <c r="G595" i="35"/>
  <c r="D595" i="35"/>
  <c r="B593" i="35"/>
  <c r="B592" i="35"/>
  <c r="B591" i="35"/>
  <c r="B589" i="35"/>
  <c r="B588" i="35"/>
  <c r="Z587" i="35"/>
  <c r="Y587" i="35"/>
  <c r="X587" i="35"/>
  <c r="W587" i="35"/>
  <c r="V587" i="35"/>
  <c r="U587" i="35"/>
  <c r="T587" i="35"/>
  <c r="S587" i="35"/>
  <c r="R587" i="35"/>
  <c r="Q587" i="35"/>
  <c r="P587" i="35"/>
  <c r="O587" i="35"/>
  <c r="N587" i="35"/>
  <c r="M587" i="35"/>
  <c r="L587" i="35"/>
  <c r="K587" i="35"/>
  <c r="J587" i="35"/>
  <c r="I587" i="35"/>
  <c r="H587" i="35"/>
  <c r="G587" i="35"/>
  <c r="F587" i="35"/>
  <c r="E587" i="35"/>
  <c r="D587" i="35"/>
  <c r="N585" i="35"/>
  <c r="M585" i="35"/>
  <c r="W584" i="35"/>
  <c r="W583" i="35"/>
  <c r="D583" i="35"/>
  <c r="D579" i="35"/>
  <c r="B578" i="35"/>
  <c r="W569" i="35"/>
  <c r="S567" i="35"/>
  <c r="O567" i="35"/>
  <c r="J567" i="35"/>
  <c r="G567" i="35"/>
  <c r="D567" i="35"/>
  <c r="B566" i="35"/>
  <c r="B565" i="35"/>
  <c r="B564" i="35"/>
  <c r="X563" i="35"/>
  <c r="S563" i="35"/>
  <c r="O563" i="35"/>
  <c r="J563" i="35"/>
  <c r="G563" i="35"/>
  <c r="D563" i="35"/>
  <c r="B561" i="35"/>
  <c r="B560" i="35"/>
  <c r="B559" i="35"/>
  <c r="B557" i="35"/>
  <c r="B556" i="35"/>
  <c r="Z555" i="35"/>
  <c r="Y555" i="35"/>
  <c r="X555" i="35"/>
  <c r="W555" i="35"/>
  <c r="V555" i="35"/>
  <c r="U555" i="35"/>
  <c r="T555" i="35"/>
  <c r="S555" i="35"/>
  <c r="R555" i="35"/>
  <c r="Q555" i="35"/>
  <c r="P555" i="35"/>
  <c r="O555" i="35"/>
  <c r="N555" i="35"/>
  <c r="M555" i="35"/>
  <c r="L555" i="35"/>
  <c r="K555" i="35"/>
  <c r="J555" i="35"/>
  <c r="I555" i="35"/>
  <c r="H555" i="35"/>
  <c r="G555" i="35"/>
  <c r="F555" i="35"/>
  <c r="E555" i="35"/>
  <c r="D555" i="35"/>
  <c r="N553" i="35"/>
  <c r="M553" i="35"/>
  <c r="W552" i="35"/>
  <c r="W551" i="35"/>
  <c r="D551" i="35"/>
  <c r="D547" i="35"/>
  <c r="B546" i="35"/>
  <c r="W537" i="35"/>
  <c r="S535" i="35"/>
  <c r="O535" i="35"/>
  <c r="J535" i="35"/>
  <c r="G535" i="35"/>
  <c r="D535" i="35"/>
  <c r="B534" i="35"/>
  <c r="B533" i="35"/>
  <c r="B532" i="35"/>
  <c r="X531" i="35"/>
  <c r="S531" i="35"/>
  <c r="O531" i="35"/>
  <c r="J531" i="35"/>
  <c r="G531" i="35"/>
  <c r="D531" i="35"/>
  <c r="B529" i="35"/>
  <c r="B528" i="35"/>
  <c r="B527" i="35"/>
  <c r="B525" i="35"/>
  <c r="B524" i="35"/>
  <c r="Z523" i="35"/>
  <c r="Y523" i="35"/>
  <c r="X523" i="35"/>
  <c r="W523" i="35"/>
  <c r="V523" i="35"/>
  <c r="U523" i="35"/>
  <c r="T523" i="35"/>
  <c r="S523" i="35"/>
  <c r="R523" i="35"/>
  <c r="Q523" i="35"/>
  <c r="P523" i="35"/>
  <c r="O523" i="35"/>
  <c r="N523" i="35"/>
  <c r="M523" i="35"/>
  <c r="L523" i="35"/>
  <c r="K523" i="35"/>
  <c r="J523" i="35"/>
  <c r="I523" i="35"/>
  <c r="H523" i="35"/>
  <c r="G523" i="35"/>
  <c r="F523" i="35"/>
  <c r="E523" i="35"/>
  <c r="D523" i="35"/>
  <c r="N521" i="35"/>
  <c r="M521" i="35"/>
  <c r="W520" i="35"/>
  <c r="W519" i="35"/>
  <c r="D519" i="35"/>
  <c r="D515" i="35"/>
  <c r="B514" i="35"/>
  <c r="W505" i="35"/>
  <c r="S503" i="35"/>
  <c r="O503" i="35"/>
  <c r="J503" i="35"/>
  <c r="G503" i="35"/>
  <c r="D503" i="35"/>
  <c r="B502" i="35"/>
  <c r="B501" i="35"/>
  <c r="B500" i="35"/>
  <c r="X499" i="35"/>
  <c r="S499" i="35"/>
  <c r="O499" i="35"/>
  <c r="J499" i="35"/>
  <c r="G499" i="35"/>
  <c r="D499" i="35"/>
  <c r="B497" i="35"/>
  <c r="B496" i="35"/>
  <c r="B495" i="35"/>
  <c r="B493" i="35"/>
  <c r="B492" i="35"/>
  <c r="Z491" i="35"/>
  <c r="Y491" i="35"/>
  <c r="X491" i="35"/>
  <c r="W491" i="35"/>
  <c r="V491" i="35"/>
  <c r="U491" i="35"/>
  <c r="T491" i="35"/>
  <c r="S491" i="35"/>
  <c r="R491" i="35"/>
  <c r="Q491" i="35"/>
  <c r="P491" i="35"/>
  <c r="O491" i="35"/>
  <c r="N491" i="35"/>
  <c r="M491" i="35"/>
  <c r="L491" i="35"/>
  <c r="K491" i="35"/>
  <c r="J491" i="35"/>
  <c r="I491" i="35"/>
  <c r="H491" i="35"/>
  <c r="G491" i="35"/>
  <c r="F491" i="35"/>
  <c r="E491" i="35"/>
  <c r="D491" i="35"/>
  <c r="N489" i="35"/>
  <c r="M489" i="35"/>
  <c r="W488" i="35"/>
  <c r="W487" i="35"/>
  <c r="D487" i="35"/>
  <c r="D483" i="35"/>
  <c r="B482" i="35"/>
  <c r="W473" i="35"/>
  <c r="S471" i="35"/>
  <c r="O471" i="35"/>
  <c r="J471" i="35"/>
  <c r="G471" i="35"/>
  <c r="D471" i="35"/>
  <c r="B470" i="35"/>
  <c r="B469" i="35"/>
  <c r="B468" i="35"/>
  <c r="X467" i="35"/>
  <c r="S467" i="35"/>
  <c r="O467" i="35"/>
  <c r="J467" i="35"/>
  <c r="G467" i="35"/>
  <c r="D467" i="35"/>
  <c r="B465" i="35"/>
  <c r="B464" i="35"/>
  <c r="B463" i="35"/>
  <c r="B461" i="35"/>
  <c r="B460" i="35"/>
  <c r="Z459" i="35"/>
  <c r="Y459" i="35"/>
  <c r="X459" i="35"/>
  <c r="W459" i="35"/>
  <c r="V459" i="35"/>
  <c r="U459" i="35"/>
  <c r="T459" i="35"/>
  <c r="S459" i="35"/>
  <c r="R459" i="35"/>
  <c r="Q459" i="35"/>
  <c r="P459" i="35"/>
  <c r="O459" i="35"/>
  <c r="N459" i="35"/>
  <c r="M459" i="35"/>
  <c r="L459" i="35"/>
  <c r="K459" i="35"/>
  <c r="J459" i="35"/>
  <c r="I459" i="35"/>
  <c r="H459" i="35"/>
  <c r="G459" i="35"/>
  <c r="F459" i="35"/>
  <c r="E459" i="35"/>
  <c r="D459" i="35"/>
  <c r="N457" i="35"/>
  <c r="M457" i="35"/>
  <c r="W456" i="35"/>
  <c r="W455" i="35"/>
  <c r="D455" i="35"/>
  <c r="D451" i="35"/>
  <c r="B450" i="35"/>
  <c r="W441" i="35"/>
  <c r="S439" i="35"/>
  <c r="O439" i="35"/>
  <c r="J439" i="35"/>
  <c r="G439" i="35"/>
  <c r="D439" i="35"/>
  <c r="B438" i="35"/>
  <c r="B437" i="35"/>
  <c r="B436" i="35"/>
  <c r="X435" i="35"/>
  <c r="S435" i="35"/>
  <c r="O435" i="35"/>
  <c r="J435" i="35"/>
  <c r="G435" i="35"/>
  <c r="D435" i="35"/>
  <c r="B433" i="35"/>
  <c r="B432" i="35"/>
  <c r="B431" i="35"/>
  <c r="B429" i="35"/>
  <c r="B428" i="35"/>
  <c r="Z427" i="35"/>
  <c r="Y427" i="35"/>
  <c r="X427" i="35"/>
  <c r="W427" i="35"/>
  <c r="V427" i="35"/>
  <c r="U427" i="35"/>
  <c r="T427" i="35"/>
  <c r="S427" i="35"/>
  <c r="R427" i="35"/>
  <c r="Q427" i="35"/>
  <c r="P427" i="35"/>
  <c r="O427" i="35"/>
  <c r="N427" i="35"/>
  <c r="M427" i="35"/>
  <c r="L427" i="35"/>
  <c r="K427" i="35"/>
  <c r="J427" i="35"/>
  <c r="I427" i="35"/>
  <c r="H427" i="35"/>
  <c r="G427" i="35"/>
  <c r="F427" i="35"/>
  <c r="E427" i="35"/>
  <c r="D427" i="35"/>
  <c r="N425" i="35"/>
  <c r="M425" i="35"/>
  <c r="W424" i="35"/>
  <c r="W423" i="35"/>
  <c r="D423" i="35"/>
  <c r="D419" i="35"/>
  <c r="B418" i="35"/>
  <c r="W409" i="35"/>
  <c r="S407" i="35"/>
  <c r="O407" i="35"/>
  <c r="J407" i="35"/>
  <c r="G407" i="35"/>
  <c r="D407" i="35"/>
  <c r="B406" i="35"/>
  <c r="B405" i="35"/>
  <c r="B404" i="35"/>
  <c r="X403" i="35"/>
  <c r="S403" i="35"/>
  <c r="O403" i="35"/>
  <c r="J403" i="35"/>
  <c r="G403" i="35"/>
  <c r="D403" i="35"/>
  <c r="B401" i="35"/>
  <c r="B400" i="35"/>
  <c r="B399" i="35"/>
  <c r="B397" i="35"/>
  <c r="B396" i="35"/>
  <c r="Z395" i="35"/>
  <c r="Y395" i="35"/>
  <c r="X395" i="35"/>
  <c r="W395" i="35"/>
  <c r="V395" i="35"/>
  <c r="U395" i="35"/>
  <c r="T395" i="35"/>
  <c r="S395" i="35"/>
  <c r="R395" i="35"/>
  <c r="Q395" i="35"/>
  <c r="P395" i="35"/>
  <c r="O395" i="35"/>
  <c r="N395" i="35"/>
  <c r="M395" i="35"/>
  <c r="L395" i="35"/>
  <c r="K395" i="35"/>
  <c r="J395" i="35"/>
  <c r="I395" i="35"/>
  <c r="H395" i="35"/>
  <c r="G395" i="35"/>
  <c r="F395" i="35"/>
  <c r="E395" i="35"/>
  <c r="D395" i="35"/>
  <c r="N393" i="35"/>
  <c r="M393" i="35"/>
  <c r="W392" i="35"/>
  <c r="W391" i="35"/>
  <c r="D391" i="35"/>
  <c r="D387" i="35"/>
  <c r="B386" i="35"/>
  <c r="W377" i="35"/>
  <c r="S375" i="35"/>
  <c r="O375" i="35"/>
  <c r="J375" i="35"/>
  <c r="G375" i="35"/>
  <c r="D375" i="35"/>
  <c r="B374" i="35"/>
  <c r="B373" i="35"/>
  <c r="B372" i="35"/>
  <c r="X371" i="35"/>
  <c r="S371" i="35"/>
  <c r="O371" i="35"/>
  <c r="J371" i="35"/>
  <c r="G371" i="35"/>
  <c r="D371" i="35"/>
  <c r="B369" i="35"/>
  <c r="B368" i="35"/>
  <c r="B367" i="35"/>
  <c r="B365" i="35"/>
  <c r="B364" i="35"/>
  <c r="Z363" i="35"/>
  <c r="Y363" i="35"/>
  <c r="X363" i="35"/>
  <c r="W363" i="35"/>
  <c r="V363" i="35"/>
  <c r="U363" i="35"/>
  <c r="T363" i="35"/>
  <c r="S363" i="35"/>
  <c r="R363" i="35"/>
  <c r="Q363" i="35"/>
  <c r="P363" i="35"/>
  <c r="O363" i="35"/>
  <c r="N363" i="35"/>
  <c r="M363" i="35"/>
  <c r="L363" i="35"/>
  <c r="K363" i="35"/>
  <c r="J363" i="35"/>
  <c r="I363" i="35"/>
  <c r="H363" i="35"/>
  <c r="G363" i="35"/>
  <c r="F363" i="35"/>
  <c r="E363" i="35"/>
  <c r="D363" i="35"/>
  <c r="N361" i="35"/>
  <c r="M361" i="35"/>
  <c r="W360" i="35"/>
  <c r="W359" i="35"/>
  <c r="D359" i="35"/>
  <c r="D355" i="35"/>
  <c r="B354" i="35"/>
  <c r="W345" i="35"/>
  <c r="S343" i="35"/>
  <c r="O343" i="35"/>
  <c r="J343" i="35"/>
  <c r="G343" i="35"/>
  <c r="D343" i="35"/>
  <c r="B342" i="35"/>
  <c r="B341" i="35"/>
  <c r="B340" i="35"/>
  <c r="X339" i="35"/>
  <c r="S339" i="35"/>
  <c r="O339" i="35"/>
  <c r="J339" i="35"/>
  <c r="G339" i="35"/>
  <c r="D339" i="35"/>
  <c r="B337" i="35"/>
  <c r="B336" i="35"/>
  <c r="B335" i="35"/>
  <c r="B333" i="35"/>
  <c r="B332" i="35"/>
  <c r="Z331" i="35"/>
  <c r="Y331" i="35"/>
  <c r="X331" i="35"/>
  <c r="W331" i="35"/>
  <c r="V331" i="35"/>
  <c r="U331" i="35"/>
  <c r="T331" i="35"/>
  <c r="S331" i="35"/>
  <c r="R331" i="35"/>
  <c r="Q331" i="35"/>
  <c r="P331" i="35"/>
  <c r="O331" i="35"/>
  <c r="N331" i="35"/>
  <c r="M331" i="35"/>
  <c r="L331" i="35"/>
  <c r="K331" i="35"/>
  <c r="J331" i="35"/>
  <c r="I331" i="35"/>
  <c r="H331" i="35"/>
  <c r="G331" i="35"/>
  <c r="F331" i="35"/>
  <c r="E331" i="35"/>
  <c r="D331" i="35"/>
  <c r="N329" i="35"/>
  <c r="M329" i="35"/>
  <c r="W328" i="35"/>
  <c r="W327" i="35"/>
  <c r="D327" i="35"/>
  <c r="D323" i="35"/>
  <c r="B322" i="35"/>
  <c r="W315" i="35"/>
  <c r="O315" i="35"/>
  <c r="J315" i="35"/>
  <c r="G315" i="35"/>
  <c r="D315" i="35"/>
  <c r="S313" i="35"/>
  <c r="O313" i="35"/>
  <c r="J313" i="35"/>
  <c r="G313" i="35"/>
  <c r="D313" i="35"/>
  <c r="S312" i="35"/>
  <c r="O312" i="35"/>
  <c r="J312" i="35"/>
  <c r="G312" i="35"/>
  <c r="D312" i="35"/>
  <c r="Z310" i="35"/>
  <c r="Y310" i="35"/>
  <c r="X310" i="35"/>
  <c r="S310" i="35"/>
  <c r="O310" i="35"/>
  <c r="J310" i="35"/>
  <c r="G310" i="35"/>
  <c r="D310" i="35"/>
  <c r="Z309" i="35"/>
  <c r="Y309" i="35"/>
  <c r="X309" i="35"/>
  <c r="S309" i="35"/>
  <c r="O309" i="35"/>
  <c r="J309" i="35"/>
  <c r="G309" i="35"/>
  <c r="D309" i="35"/>
  <c r="Z308" i="35"/>
  <c r="Y308" i="35"/>
  <c r="X308" i="35"/>
  <c r="S308" i="35"/>
  <c r="O308" i="35"/>
  <c r="J308" i="35"/>
  <c r="G308" i="35"/>
  <c r="D308" i="35"/>
  <c r="Z305" i="35"/>
  <c r="Y305" i="35"/>
  <c r="X305" i="35"/>
  <c r="W305" i="35"/>
  <c r="U305" i="35"/>
  <c r="T305" i="35"/>
  <c r="S305" i="35"/>
  <c r="R305" i="35"/>
  <c r="P305" i="35"/>
  <c r="O305" i="35"/>
  <c r="N305" i="35"/>
  <c r="M305" i="35"/>
  <c r="L305" i="35"/>
  <c r="K305" i="35"/>
  <c r="J305" i="35"/>
  <c r="I305" i="35"/>
  <c r="H305" i="35"/>
  <c r="G305" i="35"/>
  <c r="F305" i="35"/>
  <c r="E305" i="35"/>
  <c r="D305" i="35"/>
  <c r="Z304" i="35"/>
  <c r="Y304" i="35"/>
  <c r="X304" i="35"/>
  <c r="W304" i="35"/>
  <c r="U304" i="35"/>
  <c r="T304" i="35"/>
  <c r="S304" i="35"/>
  <c r="R304" i="35"/>
  <c r="P304" i="35"/>
  <c r="O304" i="35"/>
  <c r="N304" i="35"/>
  <c r="M304" i="35"/>
  <c r="L304" i="35"/>
  <c r="K304" i="35"/>
  <c r="J304" i="35"/>
  <c r="I304" i="35"/>
  <c r="H304" i="35"/>
  <c r="G304" i="35"/>
  <c r="F304" i="35"/>
  <c r="E304" i="35"/>
  <c r="D304" i="35"/>
  <c r="Z303" i="35"/>
  <c r="Y303" i="35"/>
  <c r="X303" i="35"/>
  <c r="W303" i="35"/>
  <c r="V303" i="35"/>
  <c r="U303" i="35"/>
  <c r="T303" i="35"/>
  <c r="S303" i="35"/>
  <c r="R303" i="35"/>
  <c r="Q303" i="35"/>
  <c r="P303" i="35"/>
  <c r="O303" i="35"/>
  <c r="N303" i="35"/>
  <c r="M303" i="35"/>
  <c r="L303" i="35"/>
  <c r="K303" i="35"/>
  <c r="J303" i="35"/>
  <c r="I303" i="35"/>
  <c r="H303" i="35"/>
  <c r="G303" i="35"/>
  <c r="F303" i="35"/>
  <c r="E303" i="35"/>
  <c r="D303" i="35"/>
  <c r="Z302" i="35"/>
  <c r="Y302" i="35"/>
  <c r="X302" i="35"/>
  <c r="W302" i="35"/>
  <c r="U302" i="35"/>
  <c r="T302" i="35"/>
  <c r="S302" i="35"/>
  <c r="R302" i="35"/>
  <c r="P302" i="35"/>
  <c r="O302" i="35"/>
  <c r="N302" i="35"/>
  <c r="M302" i="35"/>
  <c r="L302" i="35"/>
  <c r="K302" i="35"/>
  <c r="J302" i="35"/>
  <c r="I302" i="35"/>
  <c r="H302" i="35"/>
  <c r="G302" i="35"/>
  <c r="F302" i="35"/>
  <c r="E302" i="35"/>
  <c r="D302" i="35"/>
  <c r="B302" i="35"/>
  <c r="Z301" i="35"/>
  <c r="Y301" i="35"/>
  <c r="X301" i="35"/>
  <c r="W301" i="35"/>
  <c r="V301" i="35"/>
  <c r="U301" i="35"/>
  <c r="T301" i="35"/>
  <c r="S301" i="35"/>
  <c r="R301" i="35"/>
  <c r="Q301" i="35"/>
  <c r="P301" i="35"/>
  <c r="O301" i="35"/>
  <c r="N301" i="35"/>
  <c r="M301" i="35"/>
  <c r="L301" i="35"/>
  <c r="K301" i="35"/>
  <c r="J301" i="35"/>
  <c r="I301" i="35"/>
  <c r="H301" i="35"/>
  <c r="G301" i="35"/>
  <c r="F301" i="35"/>
  <c r="E301" i="35"/>
  <c r="D301" i="35"/>
  <c r="Z300" i="35"/>
  <c r="Y300" i="35"/>
  <c r="X300" i="35"/>
  <c r="W300" i="35"/>
  <c r="V300" i="35"/>
  <c r="U300" i="35"/>
  <c r="T300" i="35"/>
  <c r="S300" i="35"/>
  <c r="R300" i="35"/>
  <c r="Q300" i="35"/>
  <c r="P300" i="35"/>
  <c r="O300" i="35"/>
  <c r="N300" i="35"/>
  <c r="M300" i="35"/>
  <c r="L300" i="35"/>
  <c r="K300" i="35"/>
  <c r="J300" i="35"/>
  <c r="I300" i="35"/>
  <c r="H300" i="35"/>
  <c r="G300" i="35"/>
  <c r="F300" i="35"/>
  <c r="E300" i="35"/>
  <c r="D300" i="35"/>
  <c r="G296" i="35"/>
  <c r="D296" i="35"/>
  <c r="S295" i="35"/>
  <c r="J295" i="35"/>
  <c r="D294" i="35"/>
  <c r="D293" i="35"/>
  <c r="D292" i="35"/>
  <c r="W283" i="35"/>
  <c r="O283" i="35"/>
  <c r="J283" i="35"/>
  <c r="G283" i="35"/>
  <c r="D283" i="35"/>
  <c r="S281" i="35"/>
  <c r="O281" i="35"/>
  <c r="J281" i="35"/>
  <c r="G281" i="35"/>
  <c r="D281" i="35"/>
  <c r="S280" i="35"/>
  <c r="O280" i="35"/>
  <c r="J280" i="35"/>
  <c r="G280" i="35"/>
  <c r="D280" i="35"/>
  <c r="Z278" i="35"/>
  <c r="Y278" i="35"/>
  <c r="X278" i="35"/>
  <c r="S278" i="35"/>
  <c r="O278" i="35"/>
  <c r="J278" i="35"/>
  <c r="G278" i="35"/>
  <c r="D278" i="35"/>
  <c r="Z277" i="35"/>
  <c r="Y277" i="35"/>
  <c r="X277" i="35"/>
  <c r="S277" i="35"/>
  <c r="O277" i="35"/>
  <c r="J277" i="35"/>
  <c r="G277" i="35"/>
  <c r="D277" i="35"/>
  <c r="Z276" i="35"/>
  <c r="Y276" i="35"/>
  <c r="X276" i="35"/>
  <c r="S276" i="35"/>
  <c r="O276" i="35"/>
  <c r="J276" i="35"/>
  <c r="G276" i="35"/>
  <c r="D276" i="35"/>
  <c r="Z273" i="35"/>
  <c r="Y273" i="35"/>
  <c r="X273" i="35"/>
  <c r="W273" i="35"/>
  <c r="U273" i="35"/>
  <c r="T273" i="35"/>
  <c r="S273" i="35"/>
  <c r="R273" i="35"/>
  <c r="P273" i="35"/>
  <c r="O273" i="35"/>
  <c r="N273" i="35"/>
  <c r="M273" i="35"/>
  <c r="L273" i="35"/>
  <c r="K273" i="35"/>
  <c r="J273" i="35"/>
  <c r="I273" i="35"/>
  <c r="H273" i="35"/>
  <c r="G273" i="35"/>
  <c r="F273" i="35"/>
  <c r="E273" i="35"/>
  <c r="D273" i="35"/>
  <c r="Z272" i="35"/>
  <c r="Y272" i="35"/>
  <c r="X272" i="35"/>
  <c r="W272" i="35"/>
  <c r="U272" i="35"/>
  <c r="T272" i="35"/>
  <c r="S272" i="35"/>
  <c r="R272" i="35"/>
  <c r="P272" i="35"/>
  <c r="O272" i="35"/>
  <c r="N272" i="35"/>
  <c r="M272" i="35"/>
  <c r="L272" i="35"/>
  <c r="K272" i="35"/>
  <c r="J272" i="35"/>
  <c r="I272" i="35"/>
  <c r="H272" i="35"/>
  <c r="G272" i="35"/>
  <c r="F272" i="35"/>
  <c r="E272" i="35"/>
  <c r="D272" i="35"/>
  <c r="Z271" i="35"/>
  <c r="Y271" i="35"/>
  <c r="X271" i="35"/>
  <c r="W271" i="35"/>
  <c r="V271" i="35"/>
  <c r="U271" i="35"/>
  <c r="T271" i="35"/>
  <c r="S271" i="35"/>
  <c r="R271" i="35"/>
  <c r="Q271" i="35"/>
  <c r="P271" i="35"/>
  <c r="O271" i="35"/>
  <c r="N271" i="35"/>
  <c r="M271" i="35"/>
  <c r="L271" i="35"/>
  <c r="K271" i="35"/>
  <c r="J271" i="35"/>
  <c r="I271" i="35"/>
  <c r="H271" i="35"/>
  <c r="G271" i="35"/>
  <c r="F271" i="35"/>
  <c r="E271" i="35"/>
  <c r="D271" i="35"/>
  <c r="Z270" i="35"/>
  <c r="Y270" i="35"/>
  <c r="X270" i="35"/>
  <c r="W270" i="35"/>
  <c r="U270" i="35"/>
  <c r="T270" i="35"/>
  <c r="S270" i="35"/>
  <c r="R270" i="35"/>
  <c r="P270" i="35"/>
  <c r="O270" i="35"/>
  <c r="N270" i="35"/>
  <c r="M270" i="35"/>
  <c r="L270" i="35"/>
  <c r="K270" i="35"/>
  <c r="J270" i="35"/>
  <c r="I270" i="35"/>
  <c r="H270" i="35"/>
  <c r="G270" i="35"/>
  <c r="F270" i="35"/>
  <c r="E270" i="35"/>
  <c r="D270" i="35"/>
  <c r="B270" i="35"/>
  <c r="Z269" i="35"/>
  <c r="Y269" i="35"/>
  <c r="X269" i="35"/>
  <c r="W269" i="35"/>
  <c r="V269" i="35"/>
  <c r="U269" i="35"/>
  <c r="T269" i="35"/>
  <c r="S269" i="35"/>
  <c r="R269" i="35"/>
  <c r="Q269" i="35"/>
  <c r="P269" i="35"/>
  <c r="O269" i="35"/>
  <c r="N269" i="35"/>
  <c r="M269" i="35"/>
  <c r="L269" i="35"/>
  <c r="K269" i="35"/>
  <c r="J269" i="35"/>
  <c r="I269" i="35"/>
  <c r="H269" i="35"/>
  <c r="G269" i="35"/>
  <c r="F269" i="35"/>
  <c r="E269" i="35"/>
  <c r="D269" i="35"/>
  <c r="Z268" i="35"/>
  <c r="Y268" i="35"/>
  <c r="X268" i="35"/>
  <c r="W268" i="35"/>
  <c r="V268" i="35"/>
  <c r="U268" i="35"/>
  <c r="T268" i="35"/>
  <c r="S268" i="35"/>
  <c r="R268" i="35"/>
  <c r="Q268" i="35"/>
  <c r="P268" i="35"/>
  <c r="O268" i="35"/>
  <c r="N268" i="35"/>
  <c r="M268" i="35"/>
  <c r="L268" i="35"/>
  <c r="K268" i="35"/>
  <c r="J268" i="35"/>
  <c r="I268" i="35"/>
  <c r="H268" i="35"/>
  <c r="G268" i="35"/>
  <c r="F268" i="35"/>
  <c r="E268" i="35"/>
  <c r="D268" i="35"/>
  <c r="G264" i="35"/>
  <c r="D264" i="35"/>
  <c r="S263" i="35"/>
  <c r="J263" i="35"/>
  <c r="D262" i="35"/>
  <c r="D261" i="35"/>
  <c r="D260" i="35"/>
  <c r="W251" i="35"/>
  <c r="O251" i="35"/>
  <c r="J251" i="35"/>
  <c r="G251" i="35"/>
  <c r="D251" i="35"/>
  <c r="S249" i="35"/>
  <c r="O249" i="35"/>
  <c r="J249" i="35"/>
  <c r="G249" i="35"/>
  <c r="D249" i="35"/>
  <c r="S248" i="35"/>
  <c r="O248" i="35"/>
  <c r="J248" i="35"/>
  <c r="G248" i="35"/>
  <c r="D248" i="35"/>
  <c r="Z246" i="35"/>
  <c r="Y246" i="35"/>
  <c r="X246" i="35"/>
  <c r="S246" i="35"/>
  <c r="O246" i="35"/>
  <c r="J246" i="35"/>
  <c r="G246" i="35"/>
  <c r="D246" i="35"/>
  <c r="Z245" i="35"/>
  <c r="Y245" i="35"/>
  <c r="X245" i="35"/>
  <c r="S245" i="35"/>
  <c r="O245" i="35"/>
  <c r="J245" i="35"/>
  <c r="G245" i="35"/>
  <c r="D245" i="35"/>
  <c r="Z244" i="35"/>
  <c r="Y244" i="35"/>
  <c r="X244" i="35"/>
  <c r="S244" i="35"/>
  <c r="O244" i="35"/>
  <c r="J244" i="35"/>
  <c r="G244" i="35"/>
  <c r="D244" i="35"/>
  <c r="Z241" i="35"/>
  <c r="Y241" i="35"/>
  <c r="X241" i="35"/>
  <c r="W241" i="35"/>
  <c r="U241" i="35"/>
  <c r="T241" i="35"/>
  <c r="S241" i="35"/>
  <c r="R241" i="35"/>
  <c r="P241" i="35"/>
  <c r="O241" i="35"/>
  <c r="N241" i="35"/>
  <c r="M241" i="35"/>
  <c r="L241" i="35"/>
  <c r="K241" i="35"/>
  <c r="J241" i="35"/>
  <c r="I241" i="35"/>
  <c r="H241" i="35"/>
  <c r="G241" i="35"/>
  <c r="F241" i="35"/>
  <c r="E241" i="35"/>
  <c r="D241" i="35"/>
  <c r="Z240" i="35"/>
  <c r="Y240" i="35"/>
  <c r="X240" i="35"/>
  <c r="W240" i="35"/>
  <c r="U240" i="35"/>
  <c r="T240" i="35"/>
  <c r="S240" i="35"/>
  <c r="R240" i="35"/>
  <c r="P240" i="35"/>
  <c r="O240" i="35"/>
  <c r="N240" i="35"/>
  <c r="M240" i="35"/>
  <c r="L240" i="35"/>
  <c r="K240" i="35"/>
  <c r="J240" i="35"/>
  <c r="I240" i="35"/>
  <c r="H240" i="35"/>
  <c r="G240" i="35"/>
  <c r="F240" i="35"/>
  <c r="E240" i="35"/>
  <c r="D240" i="35"/>
  <c r="Z239" i="35"/>
  <c r="Y239" i="35"/>
  <c r="X239" i="35"/>
  <c r="W239" i="35"/>
  <c r="V239" i="35"/>
  <c r="U239" i="35"/>
  <c r="T239" i="35"/>
  <c r="S239" i="35"/>
  <c r="R239" i="35"/>
  <c r="Q239" i="35"/>
  <c r="P239" i="35"/>
  <c r="O239" i="35"/>
  <c r="N239" i="35"/>
  <c r="M239" i="35"/>
  <c r="L239" i="35"/>
  <c r="K239" i="35"/>
  <c r="J239" i="35"/>
  <c r="I239" i="35"/>
  <c r="H239" i="35"/>
  <c r="G239" i="35"/>
  <c r="F239" i="35"/>
  <c r="E239" i="35"/>
  <c r="D239" i="35"/>
  <c r="Z238" i="35"/>
  <c r="Y238" i="35"/>
  <c r="X238" i="35"/>
  <c r="W238" i="35"/>
  <c r="U238" i="35"/>
  <c r="T238" i="35"/>
  <c r="S238" i="35"/>
  <c r="R238" i="35"/>
  <c r="P238" i="35"/>
  <c r="O238" i="35"/>
  <c r="N238" i="35"/>
  <c r="M238" i="35"/>
  <c r="L238" i="35"/>
  <c r="K238" i="35"/>
  <c r="J238" i="35"/>
  <c r="I238" i="35"/>
  <c r="H238" i="35"/>
  <c r="G238" i="35"/>
  <c r="F238" i="35"/>
  <c r="E238" i="35"/>
  <c r="D238" i="35"/>
  <c r="B238" i="35"/>
  <c r="Z237" i="35"/>
  <c r="Y237" i="35"/>
  <c r="X237" i="35"/>
  <c r="W237" i="35"/>
  <c r="V237" i="35"/>
  <c r="U237" i="35"/>
  <c r="T237" i="35"/>
  <c r="S237" i="35"/>
  <c r="R237" i="35"/>
  <c r="Q237" i="35"/>
  <c r="P237" i="35"/>
  <c r="O237" i="35"/>
  <c r="N237" i="35"/>
  <c r="M237" i="35"/>
  <c r="L237" i="35"/>
  <c r="K237" i="35"/>
  <c r="J237" i="35"/>
  <c r="I237" i="35"/>
  <c r="H237" i="35"/>
  <c r="G237" i="35"/>
  <c r="F237" i="35"/>
  <c r="E237" i="35"/>
  <c r="D237" i="35"/>
  <c r="Z236" i="35"/>
  <c r="Y236" i="35"/>
  <c r="X236" i="35"/>
  <c r="W236" i="35"/>
  <c r="V236" i="35"/>
  <c r="U236" i="35"/>
  <c r="T236" i="35"/>
  <c r="S236" i="35"/>
  <c r="R236" i="35"/>
  <c r="Q236" i="35"/>
  <c r="P236" i="35"/>
  <c r="O236" i="35"/>
  <c r="N236" i="35"/>
  <c r="M236" i="35"/>
  <c r="L236" i="35"/>
  <c r="K236" i="35"/>
  <c r="J236" i="35"/>
  <c r="I236" i="35"/>
  <c r="H236" i="35"/>
  <c r="G236" i="35"/>
  <c r="F236" i="35"/>
  <c r="E236" i="35"/>
  <c r="D236" i="35"/>
  <c r="G232" i="35"/>
  <c r="D232" i="35"/>
  <c r="S231" i="35"/>
  <c r="J231" i="35"/>
  <c r="D230" i="35"/>
  <c r="D229" i="35"/>
  <c r="D228" i="35"/>
  <c r="W219" i="35"/>
  <c r="O219" i="35"/>
  <c r="J219" i="35"/>
  <c r="G219" i="35"/>
  <c r="D219" i="35"/>
  <c r="S217" i="35"/>
  <c r="O217" i="35"/>
  <c r="J217" i="35"/>
  <c r="G217" i="35"/>
  <c r="D217" i="35"/>
  <c r="S216" i="35"/>
  <c r="O216" i="35"/>
  <c r="J216" i="35"/>
  <c r="G216" i="35"/>
  <c r="D216" i="35"/>
  <c r="Z214" i="35"/>
  <c r="Y214" i="35"/>
  <c r="X214" i="35"/>
  <c r="S214" i="35"/>
  <c r="O214" i="35"/>
  <c r="J214" i="35"/>
  <c r="G214" i="35"/>
  <c r="D214" i="35"/>
  <c r="Z213" i="35"/>
  <c r="Y213" i="35"/>
  <c r="X213" i="35"/>
  <c r="S213" i="35"/>
  <c r="O213" i="35"/>
  <c r="J213" i="35"/>
  <c r="G213" i="35"/>
  <c r="D213" i="35"/>
  <c r="Z212" i="35"/>
  <c r="Y212" i="35"/>
  <c r="X212" i="35"/>
  <c r="S212" i="35"/>
  <c r="O212" i="35"/>
  <c r="J212" i="35"/>
  <c r="G212" i="35"/>
  <c r="D212" i="35"/>
  <c r="Z209" i="35"/>
  <c r="Y209" i="35"/>
  <c r="X209" i="35"/>
  <c r="W209" i="35"/>
  <c r="U209" i="35"/>
  <c r="T209" i="35"/>
  <c r="S209" i="35"/>
  <c r="R209" i="35"/>
  <c r="P209" i="35"/>
  <c r="O209" i="35"/>
  <c r="N209" i="35"/>
  <c r="M209" i="35"/>
  <c r="L209" i="35"/>
  <c r="K209" i="35"/>
  <c r="J209" i="35"/>
  <c r="I209" i="35"/>
  <c r="H209" i="35"/>
  <c r="G209" i="35"/>
  <c r="F209" i="35"/>
  <c r="E209" i="35"/>
  <c r="D209" i="35"/>
  <c r="Z208" i="35"/>
  <c r="Y208" i="35"/>
  <c r="X208" i="35"/>
  <c r="W208" i="35"/>
  <c r="U208" i="35"/>
  <c r="T208" i="35"/>
  <c r="S208" i="35"/>
  <c r="R208" i="35"/>
  <c r="P208" i="35"/>
  <c r="O208" i="35"/>
  <c r="N208" i="35"/>
  <c r="M208" i="35"/>
  <c r="L208" i="35"/>
  <c r="K208" i="35"/>
  <c r="J208" i="35"/>
  <c r="I208" i="35"/>
  <c r="H208" i="35"/>
  <c r="G208" i="35"/>
  <c r="F208" i="35"/>
  <c r="E208" i="35"/>
  <c r="D208" i="35"/>
  <c r="Z207" i="35"/>
  <c r="Y207" i="35"/>
  <c r="X207" i="35"/>
  <c r="W207" i="35"/>
  <c r="V207" i="35"/>
  <c r="U207" i="35"/>
  <c r="T207" i="35"/>
  <c r="S207" i="35"/>
  <c r="R207" i="35"/>
  <c r="Q207" i="35"/>
  <c r="P207" i="35"/>
  <c r="O207" i="35"/>
  <c r="N207" i="35"/>
  <c r="M207" i="35"/>
  <c r="L207" i="35"/>
  <c r="K207" i="35"/>
  <c r="J207" i="35"/>
  <c r="I207" i="35"/>
  <c r="H207" i="35"/>
  <c r="G207" i="35"/>
  <c r="F207" i="35"/>
  <c r="E207" i="35"/>
  <c r="D207" i="35"/>
  <c r="Z206" i="35"/>
  <c r="Y206" i="35"/>
  <c r="X206" i="35"/>
  <c r="W206" i="35"/>
  <c r="U206" i="35"/>
  <c r="T206" i="35"/>
  <c r="S206" i="35"/>
  <c r="R206" i="35"/>
  <c r="P206" i="35"/>
  <c r="O206" i="35"/>
  <c r="N206" i="35"/>
  <c r="M206" i="35"/>
  <c r="L206" i="35"/>
  <c r="K206" i="35"/>
  <c r="J206" i="35"/>
  <c r="I206" i="35"/>
  <c r="H206" i="35"/>
  <c r="G206" i="35"/>
  <c r="F206" i="35"/>
  <c r="E206" i="35"/>
  <c r="D206" i="35"/>
  <c r="B206" i="35"/>
  <c r="Z205" i="35"/>
  <c r="Y205" i="35"/>
  <c r="X205" i="35"/>
  <c r="W205" i="35"/>
  <c r="V205" i="35"/>
  <c r="U205" i="35"/>
  <c r="T205" i="35"/>
  <c r="S205" i="35"/>
  <c r="R205" i="35"/>
  <c r="Q205" i="35"/>
  <c r="P205" i="35"/>
  <c r="O205" i="35"/>
  <c r="N205" i="35"/>
  <c r="M205" i="35"/>
  <c r="L205" i="35"/>
  <c r="K205" i="35"/>
  <c r="J205" i="35"/>
  <c r="I205" i="35"/>
  <c r="H205" i="35"/>
  <c r="G205" i="35"/>
  <c r="F205" i="35"/>
  <c r="E205" i="35"/>
  <c r="D205" i="35"/>
  <c r="Z204" i="35"/>
  <c r="Y204" i="35"/>
  <c r="X204" i="35"/>
  <c r="W204" i="35"/>
  <c r="V204" i="35"/>
  <c r="U204" i="35"/>
  <c r="T204" i="35"/>
  <c r="S204" i="35"/>
  <c r="R204" i="35"/>
  <c r="Q204" i="35"/>
  <c r="P204" i="35"/>
  <c r="O204" i="35"/>
  <c r="N204" i="35"/>
  <c r="M204" i="35"/>
  <c r="L204" i="35"/>
  <c r="K204" i="35"/>
  <c r="J204" i="35"/>
  <c r="I204" i="35"/>
  <c r="H204" i="35"/>
  <c r="G204" i="35"/>
  <c r="F204" i="35"/>
  <c r="E204" i="35"/>
  <c r="D204" i="35"/>
  <c r="G200" i="35"/>
  <c r="D200" i="35"/>
  <c r="S199" i="35"/>
  <c r="J199" i="35"/>
  <c r="D198" i="35"/>
  <c r="D197" i="35"/>
  <c r="D196" i="35"/>
  <c r="W187" i="35"/>
  <c r="O187" i="35"/>
  <c r="J187" i="35"/>
  <c r="G187" i="35"/>
  <c r="D187" i="35"/>
  <c r="S185" i="35"/>
  <c r="O185" i="35"/>
  <c r="J185" i="35"/>
  <c r="G185" i="35"/>
  <c r="D185" i="35"/>
  <c r="S184" i="35"/>
  <c r="O184" i="35"/>
  <c r="J184" i="35"/>
  <c r="G184" i="35"/>
  <c r="D184" i="35"/>
  <c r="Z182" i="35"/>
  <c r="Y182" i="35"/>
  <c r="X182" i="35"/>
  <c r="S182" i="35"/>
  <c r="O182" i="35"/>
  <c r="J182" i="35"/>
  <c r="G182" i="35"/>
  <c r="D182" i="35"/>
  <c r="Z181" i="35"/>
  <c r="Y181" i="35"/>
  <c r="X181" i="35"/>
  <c r="S181" i="35"/>
  <c r="O181" i="35"/>
  <c r="J181" i="35"/>
  <c r="G181" i="35"/>
  <c r="D181" i="35"/>
  <c r="Z180" i="35"/>
  <c r="Y180" i="35"/>
  <c r="X180" i="35"/>
  <c r="S180" i="35"/>
  <c r="O180" i="35"/>
  <c r="J180" i="35"/>
  <c r="G180" i="35"/>
  <c r="D180" i="35"/>
  <c r="Z177" i="35"/>
  <c r="Y177" i="35"/>
  <c r="X177" i="35"/>
  <c r="W177" i="35"/>
  <c r="U177" i="35"/>
  <c r="T177" i="35"/>
  <c r="S177" i="35"/>
  <c r="R177" i="35"/>
  <c r="P177" i="35"/>
  <c r="O177" i="35"/>
  <c r="N177" i="35"/>
  <c r="M177" i="35"/>
  <c r="L177" i="35"/>
  <c r="K177" i="35"/>
  <c r="J177" i="35"/>
  <c r="I177" i="35"/>
  <c r="H177" i="35"/>
  <c r="G177" i="35"/>
  <c r="F177" i="35"/>
  <c r="E177" i="35"/>
  <c r="D177" i="35"/>
  <c r="Z176" i="35"/>
  <c r="Y176" i="35"/>
  <c r="X176" i="35"/>
  <c r="W176" i="35"/>
  <c r="U176" i="35"/>
  <c r="T176" i="35"/>
  <c r="S176" i="35"/>
  <c r="R176" i="35"/>
  <c r="P176" i="35"/>
  <c r="O176" i="35"/>
  <c r="N176" i="35"/>
  <c r="M176" i="35"/>
  <c r="L176" i="35"/>
  <c r="K176" i="35"/>
  <c r="J176" i="35"/>
  <c r="I176" i="35"/>
  <c r="H176" i="35"/>
  <c r="G176" i="35"/>
  <c r="F176" i="35"/>
  <c r="E176" i="35"/>
  <c r="D176" i="35"/>
  <c r="Z175" i="35"/>
  <c r="Y175" i="35"/>
  <c r="X175" i="35"/>
  <c r="W175" i="35"/>
  <c r="V175" i="35"/>
  <c r="U175" i="35"/>
  <c r="T175" i="35"/>
  <c r="S175" i="35"/>
  <c r="R175" i="35"/>
  <c r="Q175" i="35"/>
  <c r="P175" i="35"/>
  <c r="O175" i="35"/>
  <c r="N175" i="35"/>
  <c r="M175" i="35"/>
  <c r="L175" i="35"/>
  <c r="K175" i="35"/>
  <c r="J175" i="35"/>
  <c r="I175" i="35"/>
  <c r="H175" i="35"/>
  <c r="G175" i="35"/>
  <c r="F175" i="35"/>
  <c r="E175" i="35"/>
  <c r="D175" i="35"/>
  <c r="Z174" i="35"/>
  <c r="Y174" i="35"/>
  <c r="X174" i="35"/>
  <c r="W174" i="35"/>
  <c r="U174" i="35"/>
  <c r="T174" i="35"/>
  <c r="S174" i="35"/>
  <c r="R174" i="35"/>
  <c r="P174" i="35"/>
  <c r="O174" i="35"/>
  <c r="N174" i="35"/>
  <c r="M174" i="35"/>
  <c r="L174" i="35"/>
  <c r="K174" i="35"/>
  <c r="J174" i="35"/>
  <c r="I174" i="35"/>
  <c r="H174" i="35"/>
  <c r="G174" i="35"/>
  <c r="F174" i="35"/>
  <c r="E174" i="35"/>
  <c r="D174" i="35"/>
  <c r="B174" i="35"/>
  <c r="Z173" i="35"/>
  <c r="Y173" i="35"/>
  <c r="X173" i="35"/>
  <c r="W173" i="35"/>
  <c r="V173" i="35"/>
  <c r="U173" i="35"/>
  <c r="T173" i="35"/>
  <c r="S173" i="35"/>
  <c r="R173" i="35"/>
  <c r="Q173" i="35"/>
  <c r="P173" i="35"/>
  <c r="O173" i="35"/>
  <c r="N173" i="35"/>
  <c r="M173" i="35"/>
  <c r="L173" i="35"/>
  <c r="K173" i="35"/>
  <c r="J173" i="35"/>
  <c r="I173" i="35"/>
  <c r="H173" i="35"/>
  <c r="G173" i="35"/>
  <c r="F173" i="35"/>
  <c r="E173" i="35"/>
  <c r="D173" i="35"/>
  <c r="Z172" i="35"/>
  <c r="Y172" i="35"/>
  <c r="X172" i="35"/>
  <c r="W172" i="35"/>
  <c r="V172" i="35"/>
  <c r="U172" i="35"/>
  <c r="T172" i="35"/>
  <c r="S172" i="35"/>
  <c r="R172" i="35"/>
  <c r="Q172" i="35"/>
  <c r="P172" i="35"/>
  <c r="O172" i="35"/>
  <c r="N172" i="35"/>
  <c r="M172" i="35"/>
  <c r="L172" i="35"/>
  <c r="K172" i="35"/>
  <c r="J172" i="35"/>
  <c r="I172" i="35"/>
  <c r="H172" i="35"/>
  <c r="G172" i="35"/>
  <c r="F172" i="35"/>
  <c r="E172" i="35"/>
  <c r="D172" i="35"/>
  <c r="G168" i="35"/>
  <c r="D168" i="35"/>
  <c r="S167" i="35"/>
  <c r="J167" i="35"/>
  <c r="D166" i="35"/>
  <c r="D165" i="35"/>
  <c r="D164" i="35"/>
  <c r="W313" i="35"/>
  <c r="S311" i="35"/>
  <c r="O311" i="35"/>
  <c r="J311" i="35"/>
  <c r="G311" i="35"/>
  <c r="D311" i="35"/>
  <c r="B310" i="35"/>
  <c r="B309" i="35"/>
  <c r="B308" i="35"/>
  <c r="X307" i="35"/>
  <c r="S307" i="35"/>
  <c r="O307" i="35"/>
  <c r="J307" i="35"/>
  <c r="G307" i="35"/>
  <c r="D307" i="35"/>
  <c r="B305" i="35"/>
  <c r="B304" i="35"/>
  <c r="B303" i="35"/>
  <c r="B301" i="35"/>
  <c r="B300" i="35"/>
  <c r="Z299" i="35"/>
  <c r="Y299" i="35"/>
  <c r="X299" i="35"/>
  <c r="W299" i="35"/>
  <c r="V299" i="35"/>
  <c r="U299" i="35"/>
  <c r="T299" i="35"/>
  <c r="S299" i="35"/>
  <c r="R299" i="35"/>
  <c r="Q299" i="35"/>
  <c r="P299" i="35"/>
  <c r="O299" i="35"/>
  <c r="N299" i="35"/>
  <c r="M299" i="35"/>
  <c r="L299" i="35"/>
  <c r="K299" i="35"/>
  <c r="J299" i="35"/>
  <c r="I299" i="35"/>
  <c r="H299" i="35"/>
  <c r="G299" i="35"/>
  <c r="F299" i="35"/>
  <c r="E299" i="35"/>
  <c r="D299" i="35"/>
  <c r="N297" i="35"/>
  <c r="M297" i="35"/>
  <c r="W296" i="35"/>
  <c r="W295" i="35"/>
  <c r="D295" i="35"/>
  <c r="D291" i="35"/>
  <c r="B290" i="35"/>
  <c r="W281" i="35"/>
  <c r="S279" i="35"/>
  <c r="O279" i="35"/>
  <c r="J279" i="35"/>
  <c r="G279" i="35"/>
  <c r="D279" i="35"/>
  <c r="B278" i="35"/>
  <c r="B277" i="35"/>
  <c r="B276" i="35"/>
  <c r="X275" i="35"/>
  <c r="S275" i="35"/>
  <c r="O275" i="35"/>
  <c r="J275" i="35"/>
  <c r="G275" i="35"/>
  <c r="D275" i="35"/>
  <c r="B273" i="35"/>
  <c r="B272" i="35"/>
  <c r="B271" i="35"/>
  <c r="B269" i="35"/>
  <c r="B268" i="35"/>
  <c r="Z267" i="35"/>
  <c r="Y267" i="35"/>
  <c r="X267" i="35"/>
  <c r="W267" i="35"/>
  <c r="V267" i="35"/>
  <c r="U267" i="35"/>
  <c r="T267" i="35"/>
  <c r="S267" i="35"/>
  <c r="R267" i="35"/>
  <c r="Q267" i="35"/>
  <c r="P267" i="35"/>
  <c r="O267" i="35"/>
  <c r="N267" i="35"/>
  <c r="M267" i="35"/>
  <c r="L267" i="35"/>
  <c r="K267" i="35"/>
  <c r="J267" i="35"/>
  <c r="I267" i="35"/>
  <c r="H267" i="35"/>
  <c r="G267" i="35"/>
  <c r="F267" i="35"/>
  <c r="E267" i="35"/>
  <c r="D267" i="35"/>
  <c r="N265" i="35"/>
  <c r="M265" i="35"/>
  <c r="W264" i="35"/>
  <c r="W263" i="35"/>
  <c r="D263" i="35"/>
  <c r="D259" i="35"/>
  <c r="B258" i="35"/>
  <c r="W249" i="35"/>
  <c r="S247" i="35"/>
  <c r="O247" i="35"/>
  <c r="J247" i="35"/>
  <c r="G247" i="35"/>
  <c r="D247" i="35"/>
  <c r="B246" i="35"/>
  <c r="B245" i="35"/>
  <c r="B244" i="35"/>
  <c r="X243" i="35"/>
  <c r="S243" i="35"/>
  <c r="O243" i="35"/>
  <c r="J243" i="35"/>
  <c r="G243" i="35"/>
  <c r="D243" i="35"/>
  <c r="B241" i="35"/>
  <c r="B240" i="35"/>
  <c r="B239" i="35"/>
  <c r="B237" i="35"/>
  <c r="B236" i="35"/>
  <c r="Z235" i="35"/>
  <c r="Y235" i="35"/>
  <c r="X235" i="35"/>
  <c r="W235" i="35"/>
  <c r="V235" i="35"/>
  <c r="U235" i="35"/>
  <c r="T235" i="35"/>
  <c r="S235" i="35"/>
  <c r="R235" i="35"/>
  <c r="Q235" i="35"/>
  <c r="P235" i="35"/>
  <c r="O235" i="35"/>
  <c r="N235" i="35"/>
  <c r="M235" i="35"/>
  <c r="L235" i="35"/>
  <c r="K235" i="35"/>
  <c r="J235" i="35"/>
  <c r="I235" i="35"/>
  <c r="H235" i="35"/>
  <c r="G235" i="35"/>
  <c r="F235" i="35"/>
  <c r="E235" i="35"/>
  <c r="D235" i="35"/>
  <c r="N233" i="35"/>
  <c r="M233" i="35"/>
  <c r="W232" i="35"/>
  <c r="W231" i="35"/>
  <c r="D231" i="35"/>
  <c r="D227" i="35"/>
  <c r="B226" i="35"/>
  <c r="W217" i="35"/>
  <c r="S215" i="35"/>
  <c r="O215" i="35"/>
  <c r="J215" i="35"/>
  <c r="G215" i="35"/>
  <c r="D215" i="35"/>
  <c r="B214" i="35"/>
  <c r="B213" i="35"/>
  <c r="B212" i="35"/>
  <c r="X211" i="35"/>
  <c r="S211" i="35"/>
  <c r="O211" i="35"/>
  <c r="J211" i="35"/>
  <c r="G211" i="35"/>
  <c r="D211" i="35"/>
  <c r="B209" i="35"/>
  <c r="B208" i="35"/>
  <c r="B207" i="35"/>
  <c r="B205" i="35"/>
  <c r="B204" i="35"/>
  <c r="Z203" i="35"/>
  <c r="Y203" i="35"/>
  <c r="X203" i="35"/>
  <c r="W203" i="35"/>
  <c r="V203" i="35"/>
  <c r="U203" i="35"/>
  <c r="T203" i="35"/>
  <c r="S203" i="35"/>
  <c r="R203" i="35"/>
  <c r="Q203" i="35"/>
  <c r="P203" i="35"/>
  <c r="O203" i="35"/>
  <c r="N203" i="35"/>
  <c r="M203" i="35"/>
  <c r="L203" i="35"/>
  <c r="K203" i="35"/>
  <c r="J203" i="35"/>
  <c r="I203" i="35"/>
  <c r="H203" i="35"/>
  <c r="G203" i="35"/>
  <c r="F203" i="35"/>
  <c r="E203" i="35"/>
  <c r="D203" i="35"/>
  <c r="N201" i="35"/>
  <c r="M201" i="35"/>
  <c r="W200" i="35"/>
  <c r="W199" i="35"/>
  <c r="D199" i="35"/>
  <c r="D195" i="35"/>
  <c r="B194" i="35"/>
  <c r="W185" i="35"/>
  <c r="S183" i="35"/>
  <c r="O183" i="35"/>
  <c r="J183" i="35"/>
  <c r="G183" i="35"/>
  <c r="D183" i="35"/>
  <c r="B182" i="35"/>
  <c r="B181" i="35"/>
  <c r="B180" i="35"/>
  <c r="X179" i="35"/>
  <c r="S179" i="35"/>
  <c r="O179" i="35"/>
  <c r="J179" i="35"/>
  <c r="G179" i="35"/>
  <c r="D179" i="35"/>
  <c r="B177" i="35"/>
  <c r="B176" i="35"/>
  <c r="B175" i="35"/>
  <c r="B173" i="35"/>
  <c r="B172" i="35"/>
  <c r="Z171" i="35"/>
  <c r="Y171" i="35"/>
  <c r="X171" i="35"/>
  <c r="W171" i="35"/>
  <c r="V171" i="35"/>
  <c r="U171" i="35"/>
  <c r="T171" i="35"/>
  <c r="S171" i="35"/>
  <c r="R171" i="35"/>
  <c r="Q171" i="35"/>
  <c r="P171" i="35"/>
  <c r="O171" i="35"/>
  <c r="N171" i="35"/>
  <c r="M171" i="35"/>
  <c r="L171" i="35"/>
  <c r="K171" i="35"/>
  <c r="J171" i="35"/>
  <c r="I171" i="35"/>
  <c r="H171" i="35"/>
  <c r="G171" i="35"/>
  <c r="F171" i="35"/>
  <c r="E171" i="35"/>
  <c r="D171" i="35"/>
  <c r="N169" i="35"/>
  <c r="M169" i="35"/>
  <c r="W168" i="35"/>
  <c r="W167" i="35"/>
  <c r="D167" i="35"/>
  <c r="D163" i="35"/>
  <c r="B162" i="35"/>
  <c r="W155" i="35"/>
  <c r="O155" i="35"/>
  <c r="J155" i="35"/>
  <c r="G155" i="35"/>
  <c r="D155" i="35"/>
  <c r="S153" i="35"/>
  <c r="O153" i="35"/>
  <c r="J153" i="35"/>
  <c r="G153" i="35"/>
  <c r="D153" i="35"/>
  <c r="S152" i="35"/>
  <c r="O152" i="35"/>
  <c r="J152" i="35"/>
  <c r="G152" i="35"/>
  <c r="D152" i="35"/>
  <c r="Z150" i="35"/>
  <c r="Y150" i="35"/>
  <c r="X150" i="35"/>
  <c r="S150" i="35"/>
  <c r="O150" i="35"/>
  <c r="J150" i="35"/>
  <c r="G150" i="35"/>
  <c r="D150" i="35"/>
  <c r="Z149" i="35"/>
  <c r="Y149" i="35"/>
  <c r="X149" i="35"/>
  <c r="S149" i="35"/>
  <c r="O149" i="35"/>
  <c r="J149" i="35"/>
  <c r="G149" i="35"/>
  <c r="D149" i="35"/>
  <c r="Z148" i="35"/>
  <c r="Y148" i="35"/>
  <c r="X148" i="35"/>
  <c r="S148" i="35"/>
  <c r="O148" i="35"/>
  <c r="J148" i="35"/>
  <c r="G148" i="35"/>
  <c r="D148" i="35"/>
  <c r="Z145" i="35"/>
  <c r="Y145" i="35"/>
  <c r="X145" i="35"/>
  <c r="W145" i="35"/>
  <c r="U145" i="35"/>
  <c r="T145" i="35"/>
  <c r="S145" i="35"/>
  <c r="R145" i="35"/>
  <c r="P145" i="35"/>
  <c r="O145" i="35"/>
  <c r="N145" i="35"/>
  <c r="M145" i="35"/>
  <c r="L145" i="35"/>
  <c r="K145" i="35"/>
  <c r="J145" i="35"/>
  <c r="I145" i="35"/>
  <c r="H145" i="35"/>
  <c r="G145" i="35"/>
  <c r="F145" i="35"/>
  <c r="E145" i="35"/>
  <c r="D145" i="35"/>
  <c r="Z144" i="35"/>
  <c r="Y144" i="35"/>
  <c r="X144" i="35"/>
  <c r="W144" i="35"/>
  <c r="U144" i="35"/>
  <c r="T144" i="35"/>
  <c r="S144" i="35"/>
  <c r="R144" i="35"/>
  <c r="P144" i="35"/>
  <c r="O144" i="35"/>
  <c r="N144" i="35"/>
  <c r="M144" i="35"/>
  <c r="L144" i="35"/>
  <c r="K144" i="35"/>
  <c r="J144" i="35"/>
  <c r="I144" i="35"/>
  <c r="H144" i="35"/>
  <c r="G144" i="35"/>
  <c r="F144" i="35"/>
  <c r="E144" i="35"/>
  <c r="D144" i="35"/>
  <c r="Z143" i="35"/>
  <c r="Y143" i="35"/>
  <c r="X143" i="35"/>
  <c r="W143" i="35"/>
  <c r="V143" i="35"/>
  <c r="U143" i="35"/>
  <c r="T143" i="35"/>
  <c r="S143" i="35"/>
  <c r="R143" i="35"/>
  <c r="Q143" i="35"/>
  <c r="P143" i="35"/>
  <c r="O143" i="35"/>
  <c r="N143" i="35"/>
  <c r="M143" i="35"/>
  <c r="L143" i="35"/>
  <c r="K143" i="35"/>
  <c r="J143" i="35"/>
  <c r="I143" i="35"/>
  <c r="H143" i="35"/>
  <c r="G143" i="35"/>
  <c r="F143" i="35"/>
  <c r="E143" i="35"/>
  <c r="D143" i="35"/>
  <c r="Z142" i="35"/>
  <c r="Y142" i="35"/>
  <c r="X142" i="35"/>
  <c r="W142" i="35"/>
  <c r="U142" i="35"/>
  <c r="T142" i="35"/>
  <c r="S142" i="35"/>
  <c r="R142" i="35"/>
  <c r="P142" i="35"/>
  <c r="O142" i="35"/>
  <c r="N142" i="35"/>
  <c r="M142" i="35"/>
  <c r="L142" i="35"/>
  <c r="K142" i="35"/>
  <c r="J142" i="35"/>
  <c r="I142" i="35"/>
  <c r="H142" i="35"/>
  <c r="G142" i="35"/>
  <c r="F142" i="35"/>
  <c r="E142" i="35"/>
  <c r="D142" i="35"/>
  <c r="B142" i="35"/>
  <c r="Z141" i="35"/>
  <c r="Y141" i="35"/>
  <c r="X141" i="35"/>
  <c r="W141" i="35"/>
  <c r="V141" i="35"/>
  <c r="U141" i="35"/>
  <c r="T141" i="35"/>
  <c r="S141" i="35"/>
  <c r="R141" i="35"/>
  <c r="Q141" i="35"/>
  <c r="P141" i="35"/>
  <c r="O141" i="35"/>
  <c r="N141" i="35"/>
  <c r="M141" i="35"/>
  <c r="L141" i="35"/>
  <c r="K141" i="35"/>
  <c r="J141" i="35"/>
  <c r="I141" i="35"/>
  <c r="H141" i="35"/>
  <c r="G141" i="35"/>
  <c r="F141" i="35"/>
  <c r="E141" i="35"/>
  <c r="D141" i="35"/>
  <c r="Z140" i="35"/>
  <c r="Y140" i="35"/>
  <c r="X140" i="35"/>
  <c r="W140" i="35"/>
  <c r="V140" i="35"/>
  <c r="U140" i="35"/>
  <c r="T140" i="35"/>
  <c r="S140" i="35"/>
  <c r="R140" i="35"/>
  <c r="Q140" i="35"/>
  <c r="P140" i="35"/>
  <c r="O140" i="35"/>
  <c r="N140" i="35"/>
  <c r="M140" i="35"/>
  <c r="L140" i="35"/>
  <c r="K140" i="35"/>
  <c r="J140" i="35"/>
  <c r="I140" i="35"/>
  <c r="H140" i="35"/>
  <c r="G140" i="35"/>
  <c r="F140" i="35"/>
  <c r="E140" i="35"/>
  <c r="D140" i="35"/>
  <c r="G136" i="35"/>
  <c r="D136" i="35"/>
  <c r="S135" i="35"/>
  <c r="J135" i="35"/>
  <c r="D134" i="35"/>
  <c r="D133" i="35"/>
  <c r="D132" i="35"/>
  <c r="W153" i="35"/>
  <c r="S151" i="35"/>
  <c r="O151" i="35"/>
  <c r="J151" i="35"/>
  <c r="G151" i="35"/>
  <c r="D151" i="35"/>
  <c r="B150" i="35"/>
  <c r="B149" i="35"/>
  <c r="B148" i="35"/>
  <c r="X147" i="35"/>
  <c r="S147" i="35"/>
  <c r="O147" i="35"/>
  <c r="J147" i="35"/>
  <c r="G147" i="35"/>
  <c r="D147" i="35"/>
  <c r="B145" i="35"/>
  <c r="B144" i="35"/>
  <c r="B143" i="35"/>
  <c r="B141" i="35"/>
  <c r="B140" i="35"/>
  <c r="Z139" i="35"/>
  <c r="Y139" i="35"/>
  <c r="X139" i="35"/>
  <c r="W139" i="35"/>
  <c r="V139" i="35"/>
  <c r="U139" i="35"/>
  <c r="T139" i="35"/>
  <c r="S139" i="35"/>
  <c r="R139" i="35"/>
  <c r="Q139" i="35"/>
  <c r="P139" i="35"/>
  <c r="O139" i="35"/>
  <c r="N139" i="35"/>
  <c r="M139" i="35"/>
  <c r="L139" i="35"/>
  <c r="K139" i="35"/>
  <c r="J139" i="35"/>
  <c r="I139" i="35"/>
  <c r="H139" i="35"/>
  <c r="G139" i="35"/>
  <c r="F139" i="35"/>
  <c r="E139" i="35"/>
  <c r="D139" i="35"/>
  <c r="N137" i="35"/>
  <c r="M137" i="35"/>
  <c r="W136" i="35"/>
  <c r="W135" i="35"/>
  <c r="D135" i="35"/>
  <c r="D131" i="35"/>
  <c r="B130" i="35"/>
  <c r="W123" i="35"/>
  <c r="O123" i="35"/>
  <c r="J123" i="35"/>
  <c r="G123" i="35"/>
  <c r="D123" i="35"/>
  <c r="S121" i="35"/>
  <c r="O121" i="35"/>
  <c r="J121" i="35"/>
  <c r="G121" i="35"/>
  <c r="D121" i="35"/>
  <c r="S120" i="35"/>
  <c r="O120" i="35"/>
  <c r="J120" i="35"/>
  <c r="G120" i="35"/>
  <c r="D120" i="35"/>
  <c r="Z118" i="35"/>
  <c r="Y118" i="35"/>
  <c r="X118" i="35"/>
  <c r="S118" i="35"/>
  <c r="O118" i="35"/>
  <c r="J118" i="35"/>
  <c r="G118" i="35"/>
  <c r="D118" i="35"/>
  <c r="Z117" i="35"/>
  <c r="Y117" i="35"/>
  <c r="X117" i="35"/>
  <c r="S117" i="35"/>
  <c r="O117" i="35"/>
  <c r="J117" i="35"/>
  <c r="G117" i="35"/>
  <c r="D117" i="35"/>
  <c r="Z116" i="35"/>
  <c r="Y116" i="35"/>
  <c r="X116" i="35"/>
  <c r="S116" i="35"/>
  <c r="O116" i="35"/>
  <c r="J116" i="35"/>
  <c r="G116" i="35"/>
  <c r="D116" i="35"/>
  <c r="Z113" i="35"/>
  <c r="Y113" i="35"/>
  <c r="X113" i="35"/>
  <c r="W113" i="35"/>
  <c r="U113" i="35"/>
  <c r="T113" i="35"/>
  <c r="S113" i="35"/>
  <c r="R113" i="35"/>
  <c r="P113" i="35"/>
  <c r="O113" i="35"/>
  <c r="N113" i="35"/>
  <c r="M113" i="35"/>
  <c r="L113" i="35"/>
  <c r="K113" i="35"/>
  <c r="J113" i="35"/>
  <c r="I113" i="35"/>
  <c r="H113" i="35"/>
  <c r="G113" i="35"/>
  <c r="F113" i="35"/>
  <c r="E113" i="35"/>
  <c r="D113" i="35"/>
  <c r="Z112" i="35"/>
  <c r="Y112" i="35"/>
  <c r="X112" i="35"/>
  <c r="W112" i="35"/>
  <c r="U112" i="35"/>
  <c r="T112" i="35"/>
  <c r="S112" i="35"/>
  <c r="R112" i="35"/>
  <c r="P112" i="35"/>
  <c r="O112" i="35"/>
  <c r="N112" i="35"/>
  <c r="M112" i="35"/>
  <c r="L112" i="35"/>
  <c r="K112" i="35"/>
  <c r="J112" i="35"/>
  <c r="I112" i="35"/>
  <c r="H112" i="35"/>
  <c r="G112" i="35"/>
  <c r="F112" i="35"/>
  <c r="E112" i="35"/>
  <c r="D112" i="35"/>
  <c r="Z111" i="35"/>
  <c r="Y111" i="35"/>
  <c r="X111" i="35"/>
  <c r="W111" i="35"/>
  <c r="V111" i="35"/>
  <c r="U111" i="35"/>
  <c r="T111" i="35"/>
  <c r="S111" i="35"/>
  <c r="R111" i="35"/>
  <c r="Q111" i="35"/>
  <c r="P111" i="35"/>
  <c r="O111" i="35"/>
  <c r="N111" i="35"/>
  <c r="M111" i="35"/>
  <c r="L111" i="35"/>
  <c r="K111" i="35"/>
  <c r="J111" i="35"/>
  <c r="I111" i="35"/>
  <c r="H111" i="35"/>
  <c r="G111" i="35"/>
  <c r="F111" i="35"/>
  <c r="E111" i="35"/>
  <c r="D111" i="35"/>
  <c r="Z110" i="35"/>
  <c r="Y110" i="35"/>
  <c r="X110" i="35"/>
  <c r="W110" i="35"/>
  <c r="U110" i="35"/>
  <c r="T110" i="35"/>
  <c r="S110" i="35"/>
  <c r="R110" i="35"/>
  <c r="P110" i="35"/>
  <c r="O110" i="35"/>
  <c r="N110" i="35"/>
  <c r="M110" i="35"/>
  <c r="L110" i="35"/>
  <c r="K110" i="35"/>
  <c r="J110" i="35"/>
  <c r="I110" i="35"/>
  <c r="H110" i="35"/>
  <c r="G110" i="35"/>
  <c r="F110" i="35"/>
  <c r="E110" i="35"/>
  <c r="D110" i="35"/>
  <c r="B110" i="35"/>
  <c r="Z109" i="35"/>
  <c r="Y109" i="35"/>
  <c r="X109" i="35"/>
  <c r="W109" i="35"/>
  <c r="V109" i="35"/>
  <c r="U109" i="35"/>
  <c r="T109" i="35"/>
  <c r="S109" i="35"/>
  <c r="R109" i="35"/>
  <c r="Q109" i="35"/>
  <c r="P109" i="35"/>
  <c r="O109" i="35"/>
  <c r="N109" i="35"/>
  <c r="M109" i="35"/>
  <c r="L109" i="35"/>
  <c r="K109" i="35"/>
  <c r="J109" i="35"/>
  <c r="I109" i="35"/>
  <c r="H109" i="35"/>
  <c r="G109" i="35"/>
  <c r="F109" i="35"/>
  <c r="E109" i="35"/>
  <c r="D109" i="35"/>
  <c r="Z108" i="35"/>
  <c r="Y108" i="35"/>
  <c r="X108" i="35"/>
  <c r="W108" i="35"/>
  <c r="V108" i="35"/>
  <c r="U108" i="35"/>
  <c r="T108" i="35"/>
  <c r="S108" i="35"/>
  <c r="R108" i="35"/>
  <c r="Q108" i="35"/>
  <c r="P108" i="35"/>
  <c r="O108" i="35"/>
  <c r="N108" i="35"/>
  <c r="M108" i="35"/>
  <c r="L108" i="35"/>
  <c r="K108" i="35"/>
  <c r="J108" i="35"/>
  <c r="I108" i="35"/>
  <c r="H108" i="35"/>
  <c r="G108" i="35"/>
  <c r="F108" i="35"/>
  <c r="E108" i="35"/>
  <c r="D108" i="35"/>
  <c r="G104" i="35"/>
  <c r="D104" i="35"/>
  <c r="S103" i="35"/>
  <c r="J103" i="35"/>
  <c r="D102" i="35"/>
  <c r="D101" i="35"/>
  <c r="D100" i="35"/>
  <c r="W91" i="35"/>
  <c r="O91" i="35"/>
  <c r="J91" i="35"/>
  <c r="G91" i="35"/>
  <c r="D91" i="35"/>
  <c r="S89" i="35"/>
  <c r="O89" i="35"/>
  <c r="J89" i="35"/>
  <c r="G89" i="35"/>
  <c r="D89" i="35"/>
  <c r="S88" i="35"/>
  <c r="O88" i="35"/>
  <c r="J88" i="35"/>
  <c r="G88" i="35"/>
  <c r="D88" i="35"/>
  <c r="Z86" i="35"/>
  <c r="Y86" i="35"/>
  <c r="X86" i="35"/>
  <c r="S86" i="35"/>
  <c r="O86" i="35"/>
  <c r="J86" i="35"/>
  <c r="G86" i="35"/>
  <c r="D86" i="35"/>
  <c r="Z85" i="35"/>
  <c r="Y85" i="35"/>
  <c r="X85" i="35"/>
  <c r="S85" i="35"/>
  <c r="O85" i="35"/>
  <c r="J85" i="35"/>
  <c r="G85" i="35"/>
  <c r="D85" i="35"/>
  <c r="Z84" i="35"/>
  <c r="Y84" i="35"/>
  <c r="X84" i="35"/>
  <c r="S84" i="35"/>
  <c r="O84" i="35"/>
  <c r="J84" i="35"/>
  <c r="G84" i="35"/>
  <c r="D84" i="35"/>
  <c r="Z81" i="35"/>
  <c r="Y81" i="35"/>
  <c r="X81" i="35"/>
  <c r="W81" i="35"/>
  <c r="U81" i="35"/>
  <c r="T81" i="35"/>
  <c r="S81" i="35"/>
  <c r="R81" i="35"/>
  <c r="P81" i="35"/>
  <c r="O81" i="35"/>
  <c r="N81" i="35"/>
  <c r="M81" i="35"/>
  <c r="L81" i="35"/>
  <c r="K81" i="35"/>
  <c r="J81" i="35"/>
  <c r="I81" i="35"/>
  <c r="H81" i="35"/>
  <c r="G81" i="35"/>
  <c r="F81" i="35"/>
  <c r="E81" i="35"/>
  <c r="D81" i="35"/>
  <c r="Z80" i="35"/>
  <c r="Y80" i="35"/>
  <c r="X80" i="35"/>
  <c r="W80" i="35"/>
  <c r="U80" i="35"/>
  <c r="T80" i="35"/>
  <c r="S80" i="35"/>
  <c r="R80" i="35"/>
  <c r="P80" i="35"/>
  <c r="O80" i="35"/>
  <c r="N80" i="35"/>
  <c r="M80" i="35"/>
  <c r="L80" i="35"/>
  <c r="K80" i="35"/>
  <c r="J80" i="35"/>
  <c r="I80" i="35"/>
  <c r="H80" i="35"/>
  <c r="G80" i="35"/>
  <c r="F80" i="35"/>
  <c r="E80" i="35"/>
  <c r="D80" i="35"/>
  <c r="Z79" i="35"/>
  <c r="Y79" i="35"/>
  <c r="X79" i="35"/>
  <c r="W79" i="35"/>
  <c r="V79" i="35"/>
  <c r="U79" i="35"/>
  <c r="T79" i="35"/>
  <c r="S79" i="35"/>
  <c r="R79" i="35"/>
  <c r="Q79" i="35"/>
  <c r="P79" i="35"/>
  <c r="O79" i="35"/>
  <c r="N79" i="35"/>
  <c r="M79" i="35"/>
  <c r="L79" i="35"/>
  <c r="K79" i="35"/>
  <c r="J79" i="35"/>
  <c r="I79" i="35"/>
  <c r="H79" i="35"/>
  <c r="G79" i="35"/>
  <c r="F79" i="35"/>
  <c r="E79" i="35"/>
  <c r="D79" i="35"/>
  <c r="Z78" i="35"/>
  <c r="Y78" i="35"/>
  <c r="X78" i="35"/>
  <c r="W78" i="35"/>
  <c r="U78" i="35"/>
  <c r="T78" i="35"/>
  <c r="S78" i="35"/>
  <c r="R78" i="35"/>
  <c r="P78" i="35"/>
  <c r="O78" i="35"/>
  <c r="N78" i="35"/>
  <c r="M78" i="35"/>
  <c r="L78" i="35"/>
  <c r="K78" i="35"/>
  <c r="J78" i="35"/>
  <c r="I78" i="35"/>
  <c r="H78" i="35"/>
  <c r="G78" i="35"/>
  <c r="F78" i="35"/>
  <c r="E78" i="35"/>
  <c r="D78" i="35"/>
  <c r="B78" i="35"/>
  <c r="Z77" i="35"/>
  <c r="Y77" i="35"/>
  <c r="X77" i="35"/>
  <c r="W77" i="35"/>
  <c r="V77" i="35"/>
  <c r="U77" i="35"/>
  <c r="T77" i="35"/>
  <c r="S77" i="35"/>
  <c r="R77" i="35"/>
  <c r="Q77" i="35"/>
  <c r="P77" i="35"/>
  <c r="O77" i="35"/>
  <c r="N77" i="35"/>
  <c r="M77" i="35"/>
  <c r="L77" i="35"/>
  <c r="K77" i="35"/>
  <c r="J77" i="35"/>
  <c r="I77" i="35"/>
  <c r="H77" i="35"/>
  <c r="G77" i="35"/>
  <c r="F77" i="35"/>
  <c r="E77" i="35"/>
  <c r="D77" i="35"/>
  <c r="Z76" i="35"/>
  <c r="Y76" i="35"/>
  <c r="X76" i="35"/>
  <c r="W76" i="35"/>
  <c r="V76" i="35"/>
  <c r="U76" i="35"/>
  <c r="T76" i="35"/>
  <c r="S76" i="35"/>
  <c r="R76" i="35"/>
  <c r="Q76" i="35"/>
  <c r="P76" i="35"/>
  <c r="O76" i="35"/>
  <c r="N76" i="35"/>
  <c r="M76" i="35"/>
  <c r="L76" i="35"/>
  <c r="K76" i="35"/>
  <c r="J76" i="35"/>
  <c r="I76" i="35"/>
  <c r="H76" i="35"/>
  <c r="G76" i="35"/>
  <c r="F76" i="35"/>
  <c r="E76" i="35"/>
  <c r="D76" i="35"/>
  <c r="G72" i="35"/>
  <c r="D72" i="35"/>
  <c r="S71" i="35"/>
  <c r="J71" i="35"/>
  <c r="D70" i="35"/>
  <c r="D69" i="35"/>
  <c r="D68" i="35"/>
  <c r="W121" i="35"/>
  <c r="S119" i="35"/>
  <c r="O119" i="35"/>
  <c r="J119" i="35"/>
  <c r="G119" i="35"/>
  <c r="D119" i="35"/>
  <c r="B118" i="35"/>
  <c r="B117" i="35"/>
  <c r="B116" i="35"/>
  <c r="X115" i="35"/>
  <c r="S115" i="35"/>
  <c r="O115" i="35"/>
  <c r="J115" i="35"/>
  <c r="G115" i="35"/>
  <c r="D115" i="35"/>
  <c r="B113" i="35"/>
  <c r="B112" i="35"/>
  <c r="B111" i="35"/>
  <c r="B109" i="35"/>
  <c r="B108" i="35"/>
  <c r="Z107" i="35"/>
  <c r="Y107" i="35"/>
  <c r="X107" i="35"/>
  <c r="W107" i="35"/>
  <c r="V107" i="35"/>
  <c r="U107" i="35"/>
  <c r="T107" i="35"/>
  <c r="S107" i="35"/>
  <c r="R107" i="35"/>
  <c r="Q107" i="35"/>
  <c r="P107" i="35"/>
  <c r="O107" i="35"/>
  <c r="N107" i="35"/>
  <c r="M107" i="35"/>
  <c r="L107" i="35"/>
  <c r="K107" i="35"/>
  <c r="J107" i="35"/>
  <c r="I107" i="35"/>
  <c r="H107" i="35"/>
  <c r="G107" i="35"/>
  <c r="F107" i="35"/>
  <c r="E107" i="35"/>
  <c r="D107" i="35"/>
  <c r="N105" i="35"/>
  <c r="M105" i="35"/>
  <c r="W104" i="35"/>
  <c r="W103" i="35"/>
  <c r="D103" i="35"/>
  <c r="D99" i="35"/>
  <c r="B98" i="35"/>
  <c r="W89" i="35"/>
  <c r="S87" i="35"/>
  <c r="O87" i="35"/>
  <c r="J87" i="35"/>
  <c r="G87" i="35"/>
  <c r="D87" i="35"/>
  <c r="B86" i="35"/>
  <c r="B85" i="35"/>
  <c r="B84" i="35"/>
  <c r="X83" i="35"/>
  <c r="S83" i="35"/>
  <c r="O83" i="35"/>
  <c r="J83" i="35"/>
  <c r="G83" i="35"/>
  <c r="D83" i="35"/>
  <c r="B81" i="35"/>
  <c r="B80" i="35"/>
  <c r="B79" i="35"/>
  <c r="B77" i="35"/>
  <c r="B76" i="35"/>
  <c r="Z75" i="35"/>
  <c r="Y75" i="35"/>
  <c r="X75" i="35"/>
  <c r="W75" i="35"/>
  <c r="V75" i="35"/>
  <c r="U75" i="35"/>
  <c r="T75" i="35"/>
  <c r="S75" i="35"/>
  <c r="R75" i="35"/>
  <c r="Q75" i="35"/>
  <c r="P75" i="35"/>
  <c r="O75" i="35"/>
  <c r="N75" i="35"/>
  <c r="M75" i="35"/>
  <c r="L75" i="35"/>
  <c r="K75" i="35"/>
  <c r="J75" i="35"/>
  <c r="I75" i="35"/>
  <c r="H75" i="35"/>
  <c r="G75" i="35"/>
  <c r="F75" i="35"/>
  <c r="E75" i="35"/>
  <c r="D75" i="35"/>
  <c r="N73" i="35"/>
  <c r="M73" i="35"/>
  <c r="W72" i="35"/>
  <c r="W71" i="35"/>
  <c r="D71" i="35"/>
  <c r="D67" i="35"/>
  <c r="B66" i="35"/>
  <c r="W59" i="35"/>
  <c r="O59" i="35"/>
  <c r="J59" i="35"/>
  <c r="G59" i="35"/>
  <c r="D59" i="35"/>
  <c r="S57" i="35"/>
  <c r="O57" i="35"/>
  <c r="J57" i="35"/>
  <c r="G57" i="35"/>
  <c r="D57" i="35"/>
  <c r="S56" i="35"/>
  <c r="O56" i="35"/>
  <c r="J56" i="35"/>
  <c r="G56" i="35"/>
  <c r="D56" i="35"/>
  <c r="Z54" i="35"/>
  <c r="Y54" i="35"/>
  <c r="X54" i="35"/>
  <c r="S54" i="35"/>
  <c r="O54" i="35"/>
  <c r="J54" i="35"/>
  <c r="G54" i="35"/>
  <c r="D54" i="35"/>
  <c r="Z53" i="35"/>
  <c r="Y53" i="35"/>
  <c r="X53" i="35"/>
  <c r="S53" i="35"/>
  <c r="O53" i="35"/>
  <c r="J53" i="35"/>
  <c r="G53" i="35"/>
  <c r="D53" i="35"/>
  <c r="Z52" i="35"/>
  <c r="Y52" i="35"/>
  <c r="X52" i="35"/>
  <c r="S52" i="35"/>
  <c r="O52" i="35"/>
  <c r="J52" i="35"/>
  <c r="G52" i="35"/>
  <c r="D52" i="35"/>
  <c r="Z49" i="35"/>
  <c r="Y49" i="35"/>
  <c r="X49" i="35"/>
  <c r="W49" i="35"/>
  <c r="U49" i="35"/>
  <c r="T49" i="35"/>
  <c r="S49" i="35"/>
  <c r="R49" i="35"/>
  <c r="P49" i="35"/>
  <c r="O49" i="35"/>
  <c r="N49" i="35"/>
  <c r="M49" i="35"/>
  <c r="L49" i="35"/>
  <c r="K49" i="35"/>
  <c r="J49" i="35"/>
  <c r="I49" i="35"/>
  <c r="H49" i="35"/>
  <c r="G49" i="35"/>
  <c r="F49" i="35"/>
  <c r="E49" i="35"/>
  <c r="D49" i="35"/>
  <c r="Z48" i="35"/>
  <c r="Y48" i="35"/>
  <c r="X48" i="35"/>
  <c r="W48" i="35"/>
  <c r="U48" i="35"/>
  <c r="T48" i="35"/>
  <c r="S48" i="35"/>
  <c r="R48" i="35"/>
  <c r="P48" i="35"/>
  <c r="O48" i="35"/>
  <c r="N48" i="35"/>
  <c r="M48" i="35"/>
  <c r="L48" i="35"/>
  <c r="K48" i="35"/>
  <c r="J48" i="35"/>
  <c r="I48" i="35"/>
  <c r="H48" i="35"/>
  <c r="G48" i="35"/>
  <c r="F48" i="35"/>
  <c r="E48" i="35"/>
  <c r="D48" i="35"/>
  <c r="Z47" i="35"/>
  <c r="Y47" i="35"/>
  <c r="X47" i="35"/>
  <c r="W47" i="35"/>
  <c r="V47" i="35"/>
  <c r="U47" i="35"/>
  <c r="T47" i="35"/>
  <c r="S47" i="35"/>
  <c r="R47" i="35"/>
  <c r="Q47" i="35"/>
  <c r="P47" i="35"/>
  <c r="O47" i="35"/>
  <c r="N47" i="35"/>
  <c r="M47" i="35"/>
  <c r="L47" i="35"/>
  <c r="K47" i="35"/>
  <c r="J47" i="35"/>
  <c r="I47" i="35"/>
  <c r="H47" i="35"/>
  <c r="G47" i="35"/>
  <c r="F47" i="35"/>
  <c r="E47" i="35"/>
  <c r="D47" i="35"/>
  <c r="Z46" i="35"/>
  <c r="Y46" i="35"/>
  <c r="X46" i="35"/>
  <c r="W46" i="35"/>
  <c r="U46" i="35"/>
  <c r="T46" i="35"/>
  <c r="S46" i="35"/>
  <c r="R46" i="35"/>
  <c r="P46" i="35"/>
  <c r="O46" i="35"/>
  <c r="N46" i="35"/>
  <c r="M46" i="35"/>
  <c r="L46" i="35"/>
  <c r="K46" i="35"/>
  <c r="J46" i="35"/>
  <c r="I46" i="35"/>
  <c r="H46" i="35"/>
  <c r="G46" i="35"/>
  <c r="F46" i="35"/>
  <c r="E46" i="35"/>
  <c r="D46" i="35"/>
  <c r="B46" i="35"/>
  <c r="Z45" i="35"/>
  <c r="Y45" i="35"/>
  <c r="X45" i="35"/>
  <c r="W45" i="35"/>
  <c r="V45" i="35"/>
  <c r="U45" i="35"/>
  <c r="T45" i="35"/>
  <c r="S45" i="35"/>
  <c r="R45" i="35"/>
  <c r="Q45" i="35"/>
  <c r="P45" i="35"/>
  <c r="O45" i="35"/>
  <c r="N45" i="35"/>
  <c r="M45" i="35"/>
  <c r="L45" i="35"/>
  <c r="K45" i="35"/>
  <c r="J45" i="35"/>
  <c r="I45" i="35"/>
  <c r="H45" i="35"/>
  <c r="G45" i="35"/>
  <c r="F45" i="35"/>
  <c r="E45" i="35"/>
  <c r="D45" i="35"/>
  <c r="Z44" i="35"/>
  <c r="Y44" i="35"/>
  <c r="X44" i="35"/>
  <c r="W44" i="35"/>
  <c r="V44" i="35"/>
  <c r="U44" i="35"/>
  <c r="T44" i="35"/>
  <c r="S44" i="35"/>
  <c r="R44" i="35"/>
  <c r="Q44" i="35"/>
  <c r="P44" i="35"/>
  <c r="O44" i="35"/>
  <c r="N44" i="35"/>
  <c r="M44" i="35"/>
  <c r="L44" i="35"/>
  <c r="K44" i="35"/>
  <c r="J44" i="35"/>
  <c r="I44" i="35"/>
  <c r="H44" i="35"/>
  <c r="G44" i="35"/>
  <c r="F44" i="35"/>
  <c r="E44" i="35"/>
  <c r="D44" i="35"/>
  <c r="G40" i="35"/>
  <c r="D40" i="35"/>
  <c r="S39" i="35"/>
  <c r="J39" i="35"/>
  <c r="D38" i="35"/>
  <c r="D37" i="35"/>
  <c r="D36" i="35"/>
  <c r="W57" i="35"/>
  <c r="S55" i="35"/>
  <c r="O55" i="35"/>
  <c r="J55" i="35"/>
  <c r="G55" i="35"/>
  <c r="D55" i="35"/>
  <c r="B54" i="35"/>
  <c r="B53" i="35"/>
  <c r="B52" i="35"/>
  <c r="X51" i="35"/>
  <c r="S51" i="35"/>
  <c r="O51" i="35"/>
  <c r="J51" i="35"/>
  <c r="G51" i="35"/>
  <c r="D51" i="35"/>
  <c r="B49" i="35"/>
  <c r="B48" i="35"/>
  <c r="B47" i="35"/>
  <c r="B45" i="35"/>
  <c r="B44" i="35"/>
  <c r="Z43" i="35"/>
  <c r="Y43" i="35"/>
  <c r="X43" i="35"/>
  <c r="W43" i="35"/>
  <c r="V43" i="35"/>
  <c r="U43" i="35"/>
  <c r="T43" i="35"/>
  <c r="S43" i="35"/>
  <c r="R43" i="35"/>
  <c r="Q43" i="35"/>
  <c r="P43" i="35"/>
  <c r="O43" i="35"/>
  <c r="N43" i="35"/>
  <c r="M43" i="35"/>
  <c r="L43" i="35"/>
  <c r="K43" i="35"/>
  <c r="J43" i="35"/>
  <c r="I43" i="35"/>
  <c r="H43" i="35"/>
  <c r="G43" i="35"/>
  <c r="F43" i="35"/>
  <c r="E43" i="35"/>
  <c r="D43" i="35"/>
  <c r="N41" i="35"/>
  <c r="M41" i="35"/>
  <c r="W40" i="35"/>
  <c r="W39" i="35"/>
  <c r="D39" i="35"/>
  <c r="D35" i="35"/>
  <c r="B34" i="35"/>
  <c r="R14" i="35"/>
  <c r="Q15" i="35"/>
  <c r="Q13" i="35"/>
  <c r="Q12" i="35"/>
  <c r="Q11" i="35"/>
  <c r="U17" i="35"/>
  <c r="U16" i="35"/>
  <c r="U15" i="35"/>
  <c r="U14" i="35"/>
  <c r="U13" i="35"/>
  <c r="U12" i="35"/>
  <c r="U11" i="35"/>
  <c r="P17" i="35"/>
  <c r="P16" i="35"/>
  <c r="P15" i="35"/>
  <c r="P14" i="35"/>
  <c r="P13" i="35"/>
  <c r="P12" i="35"/>
  <c r="P11" i="35"/>
  <c r="AD5" i="1"/>
  <c r="N17" i="35"/>
  <c r="N16" i="35"/>
  <c r="N15" i="35"/>
  <c r="N14" i="35"/>
  <c r="N13" i="35"/>
  <c r="N12" i="35"/>
  <c r="N11" i="35"/>
  <c r="M17" i="35"/>
  <c r="M16" i="35"/>
  <c r="M15" i="35"/>
  <c r="M14" i="35"/>
  <c r="M13" i="35"/>
  <c r="M12" i="35"/>
  <c r="M11" i="35"/>
  <c r="N9" i="35"/>
  <c r="M9" i="35"/>
  <c r="AZ8" i="1"/>
  <c r="AZ9" i="1"/>
  <c r="AZ10" i="1"/>
  <c r="AZ11" i="1"/>
  <c r="AZ12" i="1"/>
  <c r="AZ13" i="1"/>
  <c r="AZ14" i="1"/>
  <c r="AZ15" i="1"/>
  <c r="AZ16" i="1"/>
  <c r="AZ17" i="1"/>
  <c r="AZ18" i="1"/>
  <c r="AZ19" i="1"/>
  <c r="AZ20" i="1"/>
  <c r="AZ21" i="1"/>
  <c r="AZ22" i="1"/>
  <c r="AZ23" i="1"/>
  <c r="AZ24" i="1"/>
  <c r="AZ25" i="1"/>
  <c r="AZ26" i="1"/>
  <c r="AZ27" i="1"/>
  <c r="AZ28" i="1"/>
  <c r="AZ29" i="1"/>
  <c r="AZ30" i="1"/>
  <c r="AZ31" i="1"/>
  <c r="AZ32" i="1"/>
  <c r="AZ33" i="1"/>
  <c r="AZ34" i="1"/>
  <c r="AZ35" i="1"/>
  <c r="AZ36" i="1"/>
  <c r="AZ37" i="1"/>
  <c r="AZ38" i="1"/>
  <c r="AZ39" i="1"/>
  <c r="AZ40" i="1"/>
  <c r="AZ41" i="1"/>
  <c r="AZ42" i="1"/>
  <c r="AZ43" i="1"/>
  <c r="AZ44" i="1"/>
  <c r="AZ45" i="1"/>
  <c r="AZ46" i="1"/>
  <c r="AZ47" i="1"/>
  <c r="AZ48" i="1"/>
  <c r="AZ49" i="1"/>
  <c r="AZ50" i="1"/>
  <c r="AZ51" i="1"/>
  <c r="AZ52" i="1"/>
  <c r="AZ53" i="1"/>
  <c r="AZ54" i="1"/>
  <c r="AZ55" i="1"/>
  <c r="AZ56" i="1"/>
  <c r="AZ57" i="1"/>
  <c r="AZ58" i="1"/>
  <c r="AZ59" i="1"/>
  <c r="AZ60" i="1"/>
  <c r="AZ61" i="1"/>
  <c r="AZ62" i="1"/>
  <c r="AZ63" i="1"/>
  <c r="AZ64" i="1"/>
  <c r="AZ65" i="1"/>
  <c r="AZ66" i="1"/>
  <c r="AZ67" i="1"/>
  <c r="AZ68" i="1"/>
  <c r="AZ69" i="1"/>
  <c r="AZ70" i="1"/>
  <c r="AZ71" i="1"/>
  <c r="AZ72" i="1"/>
  <c r="AZ73" i="1"/>
  <c r="AZ74" i="1"/>
  <c r="AZ75" i="1"/>
  <c r="AZ76" i="1"/>
  <c r="AZ77" i="1"/>
  <c r="AZ78" i="1"/>
  <c r="AZ79" i="1"/>
  <c r="AZ80" i="1"/>
  <c r="AZ81" i="1"/>
  <c r="AZ82" i="1"/>
  <c r="AZ83" i="1"/>
  <c r="AZ84" i="1"/>
  <c r="AZ85" i="1"/>
  <c r="AZ86" i="1"/>
  <c r="AZ87" i="1"/>
  <c r="AZ88" i="1"/>
  <c r="AZ89" i="1"/>
  <c r="AZ90" i="1"/>
  <c r="AZ91" i="1"/>
  <c r="AZ92" i="1"/>
  <c r="AZ93" i="1"/>
  <c r="AZ94" i="1"/>
  <c r="AZ95" i="1"/>
  <c r="AZ96" i="1"/>
  <c r="AZ97" i="1"/>
  <c r="AZ98" i="1"/>
  <c r="AZ99" i="1"/>
  <c r="AZ100" i="1"/>
  <c r="AZ101" i="1"/>
  <c r="AZ102" i="1"/>
  <c r="AZ103" i="1"/>
  <c r="AZ104" i="1"/>
  <c r="AZ105" i="1"/>
  <c r="AZ106" i="1"/>
  <c r="AZ7" i="1"/>
  <c r="AZ6" i="1"/>
  <c r="ER8" i="1"/>
  <c r="ER9" i="1"/>
  <c r="ER10" i="1"/>
  <c r="ER11" i="1"/>
  <c r="ER12" i="1"/>
  <c r="ER13" i="1"/>
  <c r="ER14" i="1"/>
  <c r="ER15" i="1"/>
  <c r="ER16" i="1"/>
  <c r="ER17" i="1"/>
  <c r="ER18" i="1"/>
  <c r="ER19" i="1"/>
  <c r="ER20" i="1"/>
  <c r="ER21" i="1"/>
  <c r="ER22" i="1"/>
  <c r="ER23" i="1"/>
  <c r="ER24" i="1"/>
  <c r="ER25" i="1"/>
  <c r="ER26" i="1"/>
  <c r="ER27" i="1"/>
  <c r="ER28" i="1"/>
  <c r="ER29" i="1"/>
  <c r="ER30" i="1"/>
  <c r="ER31" i="1"/>
  <c r="ER32" i="1"/>
  <c r="ER33" i="1"/>
  <c r="ER34" i="1"/>
  <c r="ER35" i="1"/>
  <c r="ER36" i="1"/>
  <c r="ER37" i="1"/>
  <c r="ER38" i="1"/>
  <c r="ER39" i="1"/>
  <c r="ER40" i="1"/>
  <c r="ER41" i="1"/>
  <c r="ER42" i="1"/>
  <c r="ER43" i="1"/>
  <c r="ER44" i="1"/>
  <c r="ER45" i="1"/>
  <c r="ER46" i="1"/>
  <c r="ER47" i="1"/>
  <c r="ER48" i="1"/>
  <c r="ER49" i="1"/>
  <c r="ER50" i="1"/>
  <c r="ER51" i="1"/>
  <c r="ER52" i="1"/>
  <c r="ER53" i="1"/>
  <c r="ER54" i="1"/>
  <c r="ER55" i="1"/>
  <c r="ER56" i="1"/>
  <c r="ER57" i="1"/>
  <c r="ER58" i="1"/>
  <c r="ER59" i="1"/>
  <c r="ER60" i="1"/>
  <c r="ER61" i="1"/>
  <c r="ER62" i="1"/>
  <c r="ER63" i="1"/>
  <c r="ER64" i="1"/>
  <c r="ER65" i="1"/>
  <c r="ER66" i="1"/>
  <c r="ER67" i="1"/>
  <c r="ER68" i="1"/>
  <c r="ER69" i="1"/>
  <c r="ER70" i="1"/>
  <c r="ER71" i="1"/>
  <c r="ER72" i="1"/>
  <c r="ER73" i="1"/>
  <c r="ER74" i="1"/>
  <c r="ER75" i="1"/>
  <c r="ER76" i="1"/>
  <c r="ER77" i="1"/>
  <c r="ER78" i="1"/>
  <c r="ER79" i="1"/>
  <c r="ER80" i="1"/>
  <c r="ER81" i="1"/>
  <c r="ER82" i="1"/>
  <c r="ER83" i="1"/>
  <c r="ER84" i="1"/>
  <c r="ER85" i="1"/>
  <c r="ER86" i="1"/>
  <c r="ER87" i="1"/>
  <c r="ER88" i="1"/>
  <c r="ER89" i="1"/>
  <c r="ER90" i="1"/>
  <c r="ER91" i="1"/>
  <c r="ER92" i="1"/>
  <c r="ER93" i="1"/>
  <c r="ER94" i="1"/>
  <c r="ER95" i="1"/>
  <c r="ER96" i="1"/>
  <c r="ER97" i="1"/>
  <c r="ER98" i="1"/>
  <c r="ER99" i="1"/>
  <c r="ER100" i="1"/>
  <c r="ER101" i="1"/>
  <c r="ER102" i="1"/>
  <c r="ER103" i="1"/>
  <c r="ER104" i="1"/>
  <c r="ER105" i="1"/>
  <c r="ER106" i="1"/>
  <c r="ER7" i="1"/>
  <c r="ER6" i="1"/>
  <c r="EN8" i="1"/>
  <c r="EN9" i="1"/>
  <c r="EN10" i="1"/>
  <c r="EN11" i="1"/>
  <c r="EN12" i="1"/>
  <c r="EN13" i="1"/>
  <c r="EN14" i="1"/>
  <c r="EN15" i="1"/>
  <c r="EN16" i="1"/>
  <c r="EN17" i="1"/>
  <c r="EN18" i="1"/>
  <c r="EN19" i="1"/>
  <c r="EN20" i="1"/>
  <c r="EN21" i="1"/>
  <c r="EN22" i="1"/>
  <c r="EN23" i="1"/>
  <c r="EN24" i="1"/>
  <c r="EN25" i="1"/>
  <c r="EN26" i="1"/>
  <c r="EN27" i="1"/>
  <c r="EN28" i="1"/>
  <c r="EN29" i="1"/>
  <c r="EN30" i="1"/>
  <c r="EN31" i="1"/>
  <c r="EN32" i="1"/>
  <c r="EN33" i="1"/>
  <c r="EN34" i="1"/>
  <c r="EN35" i="1"/>
  <c r="EN36" i="1"/>
  <c r="EN37" i="1"/>
  <c r="EN38" i="1"/>
  <c r="EN39" i="1"/>
  <c r="EN40" i="1"/>
  <c r="EN41" i="1"/>
  <c r="EN42" i="1"/>
  <c r="EN43" i="1"/>
  <c r="EN44" i="1"/>
  <c r="EN45" i="1"/>
  <c r="EN46" i="1"/>
  <c r="EN47" i="1"/>
  <c r="EN48" i="1"/>
  <c r="EN49" i="1"/>
  <c r="EN50" i="1"/>
  <c r="EN51" i="1"/>
  <c r="EN52" i="1"/>
  <c r="EN53" i="1"/>
  <c r="EN54" i="1"/>
  <c r="EN55" i="1"/>
  <c r="EN56" i="1"/>
  <c r="EN57" i="1"/>
  <c r="EN58" i="1"/>
  <c r="EN59" i="1"/>
  <c r="EN60" i="1"/>
  <c r="EN61" i="1"/>
  <c r="EN62" i="1"/>
  <c r="EN63" i="1"/>
  <c r="EN64" i="1"/>
  <c r="EN65" i="1"/>
  <c r="EN66" i="1"/>
  <c r="EN67" i="1"/>
  <c r="EN68" i="1"/>
  <c r="EN69" i="1"/>
  <c r="EN70" i="1"/>
  <c r="EN71" i="1"/>
  <c r="EN72" i="1"/>
  <c r="EN73" i="1"/>
  <c r="EN74" i="1"/>
  <c r="EN75" i="1"/>
  <c r="EN76" i="1"/>
  <c r="EN77" i="1"/>
  <c r="EN78" i="1"/>
  <c r="EN79" i="1"/>
  <c r="EN80" i="1"/>
  <c r="EN81" i="1"/>
  <c r="EN82" i="1"/>
  <c r="EN83" i="1"/>
  <c r="EN84" i="1"/>
  <c r="EN85" i="1"/>
  <c r="EN86" i="1"/>
  <c r="EN87" i="1"/>
  <c r="EN88" i="1"/>
  <c r="EN89" i="1"/>
  <c r="EN90" i="1"/>
  <c r="EN91" i="1"/>
  <c r="EN92" i="1"/>
  <c r="EN93" i="1"/>
  <c r="EN94" i="1"/>
  <c r="EN95" i="1"/>
  <c r="EN96" i="1"/>
  <c r="EN97" i="1"/>
  <c r="EN98" i="1"/>
  <c r="EN99" i="1"/>
  <c r="EN100" i="1"/>
  <c r="EN101" i="1"/>
  <c r="EN102" i="1"/>
  <c r="EN103" i="1"/>
  <c r="EN104" i="1"/>
  <c r="EN105" i="1"/>
  <c r="EN106" i="1"/>
  <c r="EN7" i="1"/>
  <c r="EN4" i="1"/>
  <c r="EN6" i="1"/>
  <c r="DQ8" i="1"/>
  <c r="DQ9" i="1"/>
  <c r="DQ10" i="1"/>
  <c r="DQ11" i="1"/>
  <c r="DQ12" i="1"/>
  <c r="DQ13" i="1"/>
  <c r="DQ14" i="1"/>
  <c r="DQ15" i="1"/>
  <c r="DQ16" i="1"/>
  <c r="DQ17" i="1"/>
  <c r="DQ18" i="1"/>
  <c r="DQ19" i="1"/>
  <c r="DQ20" i="1"/>
  <c r="DQ21" i="1"/>
  <c r="DQ22" i="1"/>
  <c r="DQ23" i="1"/>
  <c r="DQ24" i="1"/>
  <c r="DQ25" i="1"/>
  <c r="DQ26" i="1"/>
  <c r="DQ27" i="1"/>
  <c r="DQ28" i="1"/>
  <c r="DQ29" i="1"/>
  <c r="DQ30" i="1"/>
  <c r="DQ31" i="1"/>
  <c r="DQ32" i="1"/>
  <c r="DQ33" i="1"/>
  <c r="DQ34" i="1"/>
  <c r="DQ35" i="1"/>
  <c r="DQ36" i="1"/>
  <c r="DQ37" i="1"/>
  <c r="DQ38" i="1"/>
  <c r="DQ39" i="1"/>
  <c r="DQ40" i="1"/>
  <c r="DQ41" i="1"/>
  <c r="DQ42" i="1"/>
  <c r="DQ43" i="1"/>
  <c r="DQ44" i="1"/>
  <c r="DQ45" i="1"/>
  <c r="DQ46" i="1"/>
  <c r="DQ47" i="1"/>
  <c r="DQ48" i="1"/>
  <c r="DQ49" i="1"/>
  <c r="DQ50" i="1"/>
  <c r="DQ51" i="1"/>
  <c r="DQ52" i="1"/>
  <c r="DQ53" i="1"/>
  <c r="DQ54" i="1"/>
  <c r="DQ55" i="1"/>
  <c r="DQ56" i="1"/>
  <c r="DQ57" i="1"/>
  <c r="DQ58" i="1"/>
  <c r="DQ59" i="1"/>
  <c r="DQ60" i="1"/>
  <c r="DQ61" i="1"/>
  <c r="DQ62" i="1"/>
  <c r="DQ63" i="1"/>
  <c r="DQ64" i="1"/>
  <c r="DQ65" i="1"/>
  <c r="DQ66" i="1"/>
  <c r="DQ67" i="1"/>
  <c r="DQ68" i="1"/>
  <c r="DQ69" i="1"/>
  <c r="DQ70" i="1"/>
  <c r="DQ71" i="1"/>
  <c r="DQ72" i="1"/>
  <c r="DQ73" i="1"/>
  <c r="DQ74" i="1"/>
  <c r="DQ75" i="1"/>
  <c r="DQ76" i="1"/>
  <c r="DQ77" i="1"/>
  <c r="DQ78" i="1"/>
  <c r="DQ79" i="1"/>
  <c r="DQ80" i="1"/>
  <c r="DQ81" i="1"/>
  <c r="DQ82" i="1"/>
  <c r="DQ83" i="1"/>
  <c r="DQ84" i="1"/>
  <c r="DQ85" i="1"/>
  <c r="DQ86" i="1"/>
  <c r="DQ87" i="1"/>
  <c r="DQ88" i="1"/>
  <c r="DQ89" i="1"/>
  <c r="DQ90" i="1"/>
  <c r="DQ91" i="1"/>
  <c r="DQ92" i="1"/>
  <c r="DQ93" i="1"/>
  <c r="DQ94" i="1"/>
  <c r="DQ95" i="1"/>
  <c r="DQ96" i="1"/>
  <c r="DQ97" i="1"/>
  <c r="DQ98" i="1"/>
  <c r="DQ99" i="1"/>
  <c r="DQ100" i="1"/>
  <c r="DQ101" i="1"/>
  <c r="DQ102" i="1"/>
  <c r="DQ103" i="1"/>
  <c r="DQ104" i="1"/>
  <c r="DQ105" i="1"/>
  <c r="DQ106" i="1"/>
  <c r="DQ7" i="1"/>
  <c r="DQ6" i="1"/>
  <c r="DQ4" i="1"/>
  <c r="CR8" i="1"/>
  <c r="CR9" i="1"/>
  <c r="CR10" i="1"/>
  <c r="CR11" i="1"/>
  <c r="CR12" i="1"/>
  <c r="CR13" i="1"/>
  <c r="CR14" i="1"/>
  <c r="CR15" i="1"/>
  <c r="CR16" i="1"/>
  <c r="CR17" i="1"/>
  <c r="CR18" i="1"/>
  <c r="CR19" i="1"/>
  <c r="CR20" i="1"/>
  <c r="CR21" i="1"/>
  <c r="CR22" i="1"/>
  <c r="CR23" i="1"/>
  <c r="CR24" i="1"/>
  <c r="CR25" i="1"/>
  <c r="CR26" i="1"/>
  <c r="CR27" i="1"/>
  <c r="CR28" i="1"/>
  <c r="CR29" i="1"/>
  <c r="CR30" i="1"/>
  <c r="CR31" i="1"/>
  <c r="CR32" i="1"/>
  <c r="CR33" i="1"/>
  <c r="CR34" i="1"/>
  <c r="CR35" i="1"/>
  <c r="CR36" i="1"/>
  <c r="CR37" i="1"/>
  <c r="CR38" i="1"/>
  <c r="CR39" i="1"/>
  <c r="CR40" i="1"/>
  <c r="CR41" i="1"/>
  <c r="CR42" i="1"/>
  <c r="CR43" i="1"/>
  <c r="CR44" i="1"/>
  <c r="CR45" i="1"/>
  <c r="CR46" i="1"/>
  <c r="CR47" i="1"/>
  <c r="CR48" i="1"/>
  <c r="CR49" i="1"/>
  <c r="CR50" i="1"/>
  <c r="CR51" i="1"/>
  <c r="CR52" i="1"/>
  <c r="CR53" i="1"/>
  <c r="CR54" i="1"/>
  <c r="CR55" i="1"/>
  <c r="CR56" i="1"/>
  <c r="CR57" i="1"/>
  <c r="CR58" i="1"/>
  <c r="CR59" i="1"/>
  <c r="CR60" i="1"/>
  <c r="CR61" i="1"/>
  <c r="CR62" i="1"/>
  <c r="CR63" i="1"/>
  <c r="CR64" i="1"/>
  <c r="CR65" i="1"/>
  <c r="CR66" i="1"/>
  <c r="CR67" i="1"/>
  <c r="CR68" i="1"/>
  <c r="CR69" i="1"/>
  <c r="CR70" i="1"/>
  <c r="CR71" i="1"/>
  <c r="CR72" i="1"/>
  <c r="CR73" i="1"/>
  <c r="CR74" i="1"/>
  <c r="CR75" i="1"/>
  <c r="CR76" i="1"/>
  <c r="CR77" i="1"/>
  <c r="CR78" i="1"/>
  <c r="CR79" i="1"/>
  <c r="CR80" i="1"/>
  <c r="CR81" i="1"/>
  <c r="CR82" i="1"/>
  <c r="CR83" i="1"/>
  <c r="CR84" i="1"/>
  <c r="CR85" i="1"/>
  <c r="CR86" i="1"/>
  <c r="CR87" i="1"/>
  <c r="CR88" i="1"/>
  <c r="CR89" i="1"/>
  <c r="CR90" i="1"/>
  <c r="CR91" i="1"/>
  <c r="CR92" i="1"/>
  <c r="CR93" i="1"/>
  <c r="CR94" i="1"/>
  <c r="CR95" i="1"/>
  <c r="CR96" i="1"/>
  <c r="CR97" i="1"/>
  <c r="CR98" i="1"/>
  <c r="CR99" i="1"/>
  <c r="CR100" i="1"/>
  <c r="CR101" i="1"/>
  <c r="CR102" i="1"/>
  <c r="CR103" i="1"/>
  <c r="CR104" i="1"/>
  <c r="CR105" i="1"/>
  <c r="CR106" i="1"/>
  <c r="CR7" i="1"/>
  <c r="CR6" i="1"/>
  <c r="CR4" i="1"/>
  <c r="AU8" i="1"/>
  <c r="AU9" i="1"/>
  <c r="AU10" i="1"/>
  <c r="AU11" i="1"/>
  <c r="AU12" i="1"/>
  <c r="AU13" i="1"/>
  <c r="AU14" i="1"/>
  <c r="AU15" i="1"/>
  <c r="AU16" i="1"/>
  <c r="AU17" i="1"/>
  <c r="AU18" i="1"/>
  <c r="AU19" i="1"/>
  <c r="AU20" i="1"/>
  <c r="AU21" i="1"/>
  <c r="AU22" i="1"/>
  <c r="AU23" i="1"/>
  <c r="AU24" i="1"/>
  <c r="AU25" i="1"/>
  <c r="AU26" i="1"/>
  <c r="AU27" i="1"/>
  <c r="AU28" i="1"/>
  <c r="AU29" i="1"/>
  <c r="AU30" i="1"/>
  <c r="AU31" i="1"/>
  <c r="AU32" i="1"/>
  <c r="AU33" i="1"/>
  <c r="AU34" i="1"/>
  <c r="AU35" i="1"/>
  <c r="AU36" i="1"/>
  <c r="AU37" i="1"/>
  <c r="AU38" i="1"/>
  <c r="AU39" i="1"/>
  <c r="AU40" i="1"/>
  <c r="AU41" i="1"/>
  <c r="AU42" i="1"/>
  <c r="AU43" i="1"/>
  <c r="AU44" i="1"/>
  <c r="AU45" i="1"/>
  <c r="AU46" i="1"/>
  <c r="AU47" i="1"/>
  <c r="AU48" i="1"/>
  <c r="AU49" i="1"/>
  <c r="AU50" i="1"/>
  <c r="AU51" i="1"/>
  <c r="AU52" i="1"/>
  <c r="AU53" i="1"/>
  <c r="AU54" i="1"/>
  <c r="AU55" i="1"/>
  <c r="AU56" i="1"/>
  <c r="AU57" i="1"/>
  <c r="AU58" i="1"/>
  <c r="AU59" i="1"/>
  <c r="AU60" i="1"/>
  <c r="AU61" i="1"/>
  <c r="AU62" i="1"/>
  <c r="AU63" i="1"/>
  <c r="AU64" i="1"/>
  <c r="AU65" i="1"/>
  <c r="AU66" i="1"/>
  <c r="AU67" i="1"/>
  <c r="AU68" i="1"/>
  <c r="AU69" i="1"/>
  <c r="AU70" i="1"/>
  <c r="AU71" i="1"/>
  <c r="AU72" i="1"/>
  <c r="AU73" i="1"/>
  <c r="AU74" i="1"/>
  <c r="AU75" i="1"/>
  <c r="AU76" i="1"/>
  <c r="AU77" i="1"/>
  <c r="AU78" i="1"/>
  <c r="AU79" i="1"/>
  <c r="AU80" i="1"/>
  <c r="AU81" i="1"/>
  <c r="AU82" i="1"/>
  <c r="AU83" i="1"/>
  <c r="AU84" i="1"/>
  <c r="AU85" i="1"/>
  <c r="AU86" i="1"/>
  <c r="AU87" i="1"/>
  <c r="AU88" i="1"/>
  <c r="AU89" i="1"/>
  <c r="AU90" i="1"/>
  <c r="AU91" i="1"/>
  <c r="AU92" i="1"/>
  <c r="AU93" i="1"/>
  <c r="AU94" i="1"/>
  <c r="AU95" i="1"/>
  <c r="AU96" i="1"/>
  <c r="AU97" i="1"/>
  <c r="AU98" i="1"/>
  <c r="AU99" i="1"/>
  <c r="AU100" i="1"/>
  <c r="AU101" i="1"/>
  <c r="AU102" i="1"/>
  <c r="AU103" i="1"/>
  <c r="AU104" i="1"/>
  <c r="AU105" i="1"/>
  <c r="AU106" i="1"/>
  <c r="AU7" i="1"/>
  <c r="AU6" i="1"/>
  <c r="AU4" i="1"/>
  <c r="BU8" i="1"/>
  <c r="BU9" i="1"/>
  <c r="BU10" i="1"/>
  <c r="BU11" i="1"/>
  <c r="BU12" i="1"/>
  <c r="BU13" i="1"/>
  <c r="BU14" i="1"/>
  <c r="BU15" i="1"/>
  <c r="BU16" i="1"/>
  <c r="BU17" i="1"/>
  <c r="BU18" i="1"/>
  <c r="BU19" i="1"/>
  <c r="BU20" i="1"/>
  <c r="BU21" i="1"/>
  <c r="BU22" i="1"/>
  <c r="BU23" i="1"/>
  <c r="BU24" i="1"/>
  <c r="BU25" i="1"/>
  <c r="BU26" i="1"/>
  <c r="BU27" i="1"/>
  <c r="BU28" i="1"/>
  <c r="BU29" i="1"/>
  <c r="BU30" i="1"/>
  <c r="BU31" i="1"/>
  <c r="BU32" i="1"/>
  <c r="BU33" i="1"/>
  <c r="BU34" i="1"/>
  <c r="BU35" i="1"/>
  <c r="BU36" i="1"/>
  <c r="BU37" i="1"/>
  <c r="BU38" i="1"/>
  <c r="BU39" i="1"/>
  <c r="BU40" i="1"/>
  <c r="BU41" i="1"/>
  <c r="BU42" i="1"/>
  <c r="BU43" i="1"/>
  <c r="BU44" i="1"/>
  <c r="BU45" i="1"/>
  <c r="BU46" i="1"/>
  <c r="BU47" i="1"/>
  <c r="BU48" i="1"/>
  <c r="BU49" i="1"/>
  <c r="BU50" i="1"/>
  <c r="BU51" i="1"/>
  <c r="BU52" i="1"/>
  <c r="BU53" i="1"/>
  <c r="BU54" i="1"/>
  <c r="BU55" i="1"/>
  <c r="BU56" i="1"/>
  <c r="BU57" i="1"/>
  <c r="BU58" i="1"/>
  <c r="BU59" i="1"/>
  <c r="BU60" i="1"/>
  <c r="BU61" i="1"/>
  <c r="BU62" i="1"/>
  <c r="BU63" i="1"/>
  <c r="BU64" i="1"/>
  <c r="BU65" i="1"/>
  <c r="BU66" i="1"/>
  <c r="BU67" i="1"/>
  <c r="BU68" i="1"/>
  <c r="BU69" i="1"/>
  <c r="BU70" i="1"/>
  <c r="BU71" i="1"/>
  <c r="BU72" i="1"/>
  <c r="BU73" i="1"/>
  <c r="BU74" i="1"/>
  <c r="BU75" i="1"/>
  <c r="BU76" i="1"/>
  <c r="BU77" i="1"/>
  <c r="BU78" i="1"/>
  <c r="BU79" i="1"/>
  <c r="BU80" i="1"/>
  <c r="BU81" i="1"/>
  <c r="BU82" i="1"/>
  <c r="BU83" i="1"/>
  <c r="BU84" i="1"/>
  <c r="BU85" i="1"/>
  <c r="BU86" i="1"/>
  <c r="BU87" i="1"/>
  <c r="BU88" i="1"/>
  <c r="BU89" i="1"/>
  <c r="BU90" i="1"/>
  <c r="BU91" i="1"/>
  <c r="BU92" i="1"/>
  <c r="BU93" i="1"/>
  <c r="BU94" i="1"/>
  <c r="BU95" i="1"/>
  <c r="BU96" i="1"/>
  <c r="BU97" i="1"/>
  <c r="BU98" i="1"/>
  <c r="BU99" i="1"/>
  <c r="BU100" i="1"/>
  <c r="BU101" i="1"/>
  <c r="BU102" i="1"/>
  <c r="BU103" i="1"/>
  <c r="BU104" i="1"/>
  <c r="BU105" i="1"/>
  <c r="BU106" i="1"/>
  <c r="BU107" i="1"/>
  <c r="BU108" i="1"/>
  <c r="BU109" i="1"/>
  <c r="BU110" i="1"/>
  <c r="BU111" i="1"/>
  <c r="BU7" i="1"/>
  <c r="BU6" i="1"/>
  <c r="BU4" i="1"/>
  <c r="V6" i="1"/>
  <c r="X5" i="1"/>
  <c r="V39" i="1"/>
  <c r="V40" i="1"/>
  <c r="V41" i="1"/>
  <c r="V42" i="1"/>
  <c r="V43" i="1"/>
  <c r="V44" i="1"/>
  <c r="V45" i="1"/>
  <c r="V46" i="1"/>
  <c r="V47" i="1"/>
  <c r="V48" i="1"/>
  <c r="V49" i="1"/>
  <c r="V50" i="1"/>
  <c r="V51" i="1"/>
  <c r="V52" i="1"/>
  <c r="V53" i="1"/>
  <c r="V54" i="1"/>
  <c r="V55" i="1"/>
  <c r="V56" i="1"/>
  <c r="V57" i="1"/>
  <c r="V58" i="1"/>
  <c r="V59" i="1"/>
  <c r="V60" i="1"/>
  <c r="V61" i="1"/>
  <c r="V62" i="1"/>
  <c r="V63" i="1"/>
  <c r="V64" i="1"/>
  <c r="V65" i="1"/>
  <c r="V66" i="1"/>
  <c r="V67" i="1"/>
  <c r="V68" i="1"/>
  <c r="V69" i="1"/>
  <c r="V70" i="1"/>
  <c r="V71" i="1"/>
  <c r="V72" i="1"/>
  <c r="V73" i="1"/>
  <c r="V74" i="1"/>
  <c r="V75" i="1"/>
  <c r="V76" i="1"/>
  <c r="V77" i="1"/>
  <c r="V78" i="1"/>
  <c r="V79" i="1"/>
  <c r="V80" i="1"/>
  <c r="V81" i="1"/>
  <c r="V82" i="1"/>
  <c r="V83" i="1"/>
  <c r="V84" i="1"/>
  <c r="V85" i="1"/>
  <c r="V86" i="1"/>
  <c r="V87" i="1"/>
  <c r="V88" i="1"/>
  <c r="V89" i="1"/>
  <c r="V90" i="1"/>
  <c r="V91" i="1"/>
  <c r="V92" i="1"/>
  <c r="V93" i="1"/>
  <c r="V94" i="1"/>
  <c r="V95" i="1"/>
  <c r="V96" i="1"/>
  <c r="V97" i="1"/>
  <c r="V98" i="1"/>
  <c r="V99" i="1"/>
  <c r="V100" i="1"/>
  <c r="V101" i="1"/>
  <c r="V102" i="1"/>
  <c r="V103" i="1"/>
  <c r="V104" i="1"/>
  <c r="V105" i="1"/>
  <c r="V106" i="1"/>
  <c r="V13" i="1"/>
  <c r="V14" i="1"/>
  <c r="V15" i="1"/>
  <c r="V16" i="1"/>
  <c r="V17" i="1"/>
  <c r="V18" i="1"/>
  <c r="V19" i="1"/>
  <c r="V20" i="1"/>
  <c r="V21" i="1"/>
  <c r="V22" i="1"/>
  <c r="V23" i="1"/>
  <c r="V24" i="1"/>
  <c r="V25" i="1"/>
  <c r="V26" i="1"/>
  <c r="V27" i="1"/>
  <c r="V28" i="1"/>
  <c r="V29" i="1"/>
  <c r="V30" i="1"/>
  <c r="V31" i="1"/>
  <c r="V32" i="1"/>
  <c r="V33" i="1"/>
  <c r="V34" i="1"/>
  <c r="V35" i="1"/>
  <c r="V36" i="1"/>
  <c r="V37" i="1"/>
  <c r="V38" i="1"/>
  <c r="V8" i="1"/>
  <c r="V9" i="1"/>
  <c r="V10" i="1"/>
  <c r="V11" i="1"/>
  <c r="V12" i="1"/>
  <c r="V7" i="1"/>
  <c r="V4" i="1"/>
  <c r="CY106" i="1"/>
  <c r="CY105" i="1"/>
  <c r="CY104" i="1"/>
  <c r="CY103" i="1"/>
  <c r="CY102" i="1"/>
  <c r="CY101" i="1"/>
  <c r="CY100" i="1"/>
  <c r="CY99" i="1"/>
  <c r="CY98" i="1"/>
  <c r="CY97" i="1"/>
  <c r="CY96" i="1"/>
  <c r="CY95" i="1"/>
  <c r="CY94" i="1"/>
  <c r="CY93" i="1"/>
  <c r="CY92" i="1"/>
  <c r="CY91" i="1"/>
  <c r="CY90" i="1"/>
  <c r="CY89" i="1"/>
  <c r="CY88" i="1"/>
  <c r="CY87" i="1"/>
  <c r="CY86" i="1"/>
  <c r="CY85" i="1"/>
  <c r="CY84" i="1"/>
  <c r="CY83" i="1"/>
  <c r="CY82" i="1"/>
  <c r="CY81" i="1"/>
  <c r="CY80" i="1"/>
  <c r="CY79" i="1"/>
  <c r="CY78" i="1"/>
  <c r="CY77" i="1"/>
  <c r="CY76" i="1"/>
  <c r="CY75" i="1"/>
  <c r="CY74" i="1"/>
  <c r="CY73" i="1"/>
  <c r="CY72" i="1"/>
  <c r="CY71" i="1"/>
  <c r="CY70" i="1"/>
  <c r="CY69" i="1"/>
  <c r="CY68" i="1"/>
  <c r="CY67" i="1"/>
  <c r="CY66" i="1"/>
  <c r="CY65" i="1"/>
  <c r="CY64" i="1"/>
  <c r="CY63" i="1"/>
  <c r="CY62" i="1"/>
  <c r="CY61" i="1"/>
  <c r="CY60" i="1"/>
  <c r="CY59" i="1"/>
  <c r="CY58" i="1"/>
  <c r="CY57" i="1"/>
  <c r="CY56" i="1"/>
  <c r="CY55" i="1"/>
  <c r="CY54" i="1"/>
  <c r="CY53" i="1"/>
  <c r="CY52" i="1"/>
  <c r="CY51" i="1"/>
  <c r="CY50" i="1"/>
  <c r="CY49" i="1"/>
  <c r="CY48" i="1"/>
  <c r="CY47" i="1"/>
  <c r="CY46" i="1"/>
  <c r="CY45" i="1"/>
  <c r="CY44" i="1"/>
  <c r="CY43" i="1"/>
  <c r="CY42" i="1"/>
  <c r="CY41" i="1"/>
  <c r="CY40" i="1"/>
  <c r="CY39" i="1"/>
  <c r="CY38" i="1"/>
  <c r="CY37" i="1"/>
  <c r="CY36" i="1"/>
  <c r="CY35" i="1"/>
  <c r="CY34" i="1"/>
  <c r="CY33" i="1"/>
  <c r="CY32" i="1"/>
  <c r="CY31" i="1"/>
  <c r="CY30" i="1"/>
  <c r="CY29" i="1"/>
  <c r="CY28" i="1"/>
  <c r="CY27" i="1"/>
  <c r="CY26" i="1"/>
  <c r="CY25" i="1"/>
  <c r="CY24" i="1"/>
  <c r="CY23" i="1"/>
  <c r="CY22" i="1"/>
  <c r="CY21" i="1"/>
  <c r="CY20" i="1"/>
  <c r="CY19" i="1"/>
  <c r="CY18" i="1"/>
  <c r="CY17" i="1"/>
  <c r="CY16" i="1"/>
  <c r="CY15" i="1"/>
  <c r="CY14" i="1"/>
  <c r="CY13" i="1"/>
  <c r="CY12" i="1"/>
  <c r="CY11" i="1"/>
  <c r="CY10" i="1"/>
  <c r="CY9" i="1"/>
  <c r="CY8" i="1"/>
  <c r="CY7" i="1"/>
  <c r="CY6" i="1"/>
  <c r="CY5" i="1"/>
  <c r="CT106" i="1"/>
  <c r="CT105" i="1"/>
  <c r="CT104" i="1"/>
  <c r="CT103" i="1"/>
  <c r="CT102" i="1"/>
  <c r="CT101" i="1"/>
  <c r="CT100" i="1"/>
  <c r="CT99" i="1"/>
  <c r="CT98" i="1"/>
  <c r="CT97" i="1"/>
  <c r="CT96" i="1"/>
  <c r="CT95" i="1"/>
  <c r="CT94" i="1"/>
  <c r="CT93" i="1"/>
  <c r="CT92" i="1"/>
  <c r="CT91" i="1"/>
  <c r="CT90" i="1"/>
  <c r="CT89" i="1"/>
  <c r="CT88" i="1"/>
  <c r="CT87" i="1"/>
  <c r="CT86" i="1"/>
  <c r="CT85" i="1"/>
  <c r="CT84" i="1"/>
  <c r="CT83" i="1"/>
  <c r="CT82" i="1"/>
  <c r="CT81" i="1"/>
  <c r="CT80" i="1"/>
  <c r="CT79" i="1"/>
  <c r="CT78" i="1"/>
  <c r="CT77" i="1"/>
  <c r="CT76" i="1"/>
  <c r="CT75" i="1"/>
  <c r="CT74" i="1"/>
  <c r="CT73" i="1"/>
  <c r="CT72" i="1"/>
  <c r="CT71" i="1"/>
  <c r="CT70" i="1"/>
  <c r="CT69" i="1"/>
  <c r="CT68" i="1"/>
  <c r="CT67" i="1"/>
  <c r="CT66" i="1"/>
  <c r="CT65" i="1"/>
  <c r="CT64" i="1"/>
  <c r="CT63" i="1"/>
  <c r="CT62" i="1"/>
  <c r="CT61" i="1"/>
  <c r="CT60" i="1"/>
  <c r="CT59" i="1"/>
  <c r="CT58" i="1"/>
  <c r="CT57" i="1"/>
  <c r="CT56" i="1"/>
  <c r="CT55" i="1"/>
  <c r="CT54" i="1"/>
  <c r="CT53" i="1"/>
  <c r="CT52" i="1"/>
  <c r="CT51" i="1"/>
  <c r="CT50" i="1"/>
  <c r="CT49" i="1"/>
  <c r="CT48" i="1"/>
  <c r="CT47" i="1"/>
  <c r="CT46" i="1"/>
  <c r="CT45" i="1"/>
  <c r="CT44" i="1"/>
  <c r="CT43" i="1"/>
  <c r="CT42" i="1"/>
  <c r="CT41" i="1"/>
  <c r="CT40" i="1"/>
  <c r="CT39" i="1"/>
  <c r="CT38" i="1"/>
  <c r="CT37" i="1"/>
  <c r="CT36" i="1"/>
  <c r="CT35" i="1"/>
  <c r="CT34" i="1"/>
  <c r="CT33" i="1"/>
  <c r="CT32" i="1"/>
  <c r="CT31" i="1"/>
  <c r="CT30" i="1"/>
  <c r="CT29" i="1"/>
  <c r="CT28" i="1"/>
  <c r="CT27" i="1"/>
  <c r="CT26" i="1"/>
  <c r="CT25" i="1"/>
  <c r="CT24" i="1"/>
  <c r="CT23" i="1"/>
  <c r="CT22" i="1"/>
  <c r="CT21" i="1"/>
  <c r="CT20" i="1"/>
  <c r="CT19" i="1"/>
  <c r="CT18" i="1"/>
  <c r="CT17" i="1"/>
  <c r="CT16" i="1"/>
  <c r="CT15" i="1"/>
  <c r="CT14" i="1"/>
  <c r="CT13" i="1"/>
  <c r="CT12" i="1"/>
  <c r="CT11" i="1"/>
  <c r="CT10" i="1"/>
  <c r="CT9" i="1"/>
  <c r="CT8" i="1"/>
  <c r="CT7" i="1"/>
  <c r="CT6" i="1"/>
  <c r="CT5" i="1"/>
  <c r="BB106" i="1"/>
  <c r="BB105" i="1"/>
  <c r="BB104" i="1"/>
  <c r="BB103" i="1"/>
  <c r="BB102" i="1"/>
  <c r="BB101" i="1"/>
  <c r="BB100" i="1"/>
  <c r="BB99" i="1"/>
  <c r="BB98" i="1"/>
  <c r="BB97" i="1"/>
  <c r="BB96" i="1"/>
  <c r="BB95" i="1"/>
  <c r="BB94" i="1"/>
  <c r="BB93" i="1"/>
  <c r="BB92" i="1"/>
  <c r="BB91" i="1"/>
  <c r="BB90" i="1"/>
  <c r="BB89" i="1"/>
  <c r="BB88" i="1"/>
  <c r="BB87" i="1"/>
  <c r="BB86" i="1"/>
  <c r="BB85" i="1"/>
  <c r="BB84" i="1"/>
  <c r="BB83" i="1"/>
  <c r="BB82" i="1"/>
  <c r="BB81" i="1"/>
  <c r="BB80" i="1"/>
  <c r="BB79" i="1"/>
  <c r="BB78" i="1"/>
  <c r="BB77" i="1"/>
  <c r="BB76" i="1"/>
  <c r="BB75" i="1"/>
  <c r="BB74" i="1"/>
  <c r="BB73" i="1"/>
  <c r="BB72" i="1"/>
  <c r="BB71" i="1"/>
  <c r="BB70" i="1"/>
  <c r="BB69" i="1"/>
  <c r="BB68" i="1"/>
  <c r="BB67" i="1"/>
  <c r="BB66" i="1"/>
  <c r="BB65" i="1"/>
  <c r="BB64" i="1"/>
  <c r="BB63" i="1"/>
  <c r="BB62" i="1"/>
  <c r="BB61" i="1"/>
  <c r="BB60" i="1"/>
  <c r="BB59" i="1"/>
  <c r="BB58" i="1"/>
  <c r="BB57" i="1"/>
  <c r="BB56" i="1"/>
  <c r="BB55" i="1"/>
  <c r="BB54" i="1"/>
  <c r="BB53" i="1"/>
  <c r="BB52" i="1"/>
  <c r="BB51" i="1"/>
  <c r="BB50" i="1"/>
  <c r="BB49" i="1"/>
  <c r="BB48" i="1"/>
  <c r="BB47" i="1"/>
  <c r="BB46" i="1"/>
  <c r="BB45" i="1"/>
  <c r="BB44" i="1"/>
  <c r="BB43" i="1"/>
  <c r="BB42" i="1"/>
  <c r="BB41" i="1"/>
  <c r="BB40" i="1"/>
  <c r="BB39" i="1"/>
  <c r="BB38" i="1"/>
  <c r="BB37" i="1"/>
  <c r="BB36" i="1"/>
  <c r="BB35" i="1"/>
  <c r="BB34" i="1"/>
  <c r="BB33" i="1"/>
  <c r="BB32" i="1"/>
  <c r="BB31" i="1"/>
  <c r="BB30" i="1"/>
  <c r="BB29" i="1"/>
  <c r="BB28" i="1"/>
  <c r="BB27" i="1"/>
  <c r="BB26" i="1"/>
  <c r="BB25" i="1"/>
  <c r="BB24" i="1"/>
  <c r="BB23" i="1"/>
  <c r="BB22" i="1"/>
  <c r="BB21" i="1"/>
  <c r="BB20" i="1"/>
  <c r="BB19" i="1"/>
  <c r="BB18" i="1"/>
  <c r="BB17" i="1"/>
  <c r="BB16" i="1"/>
  <c r="BB15" i="1"/>
  <c r="BB14" i="1"/>
  <c r="BB13" i="1"/>
  <c r="BB12" i="1"/>
  <c r="BB11" i="1"/>
  <c r="BB10" i="1"/>
  <c r="BB9" i="1"/>
  <c r="BB8" i="1"/>
  <c r="BB7" i="1"/>
  <c r="BB6" i="1"/>
  <c r="BB5" i="1"/>
  <c r="AW106" i="1"/>
  <c r="AW105" i="1"/>
  <c r="AW104" i="1"/>
  <c r="AW103" i="1"/>
  <c r="AW102" i="1"/>
  <c r="AW101" i="1"/>
  <c r="AW100" i="1"/>
  <c r="AW99" i="1"/>
  <c r="AW98" i="1"/>
  <c r="AW97" i="1"/>
  <c r="AW96" i="1"/>
  <c r="AW95" i="1"/>
  <c r="AW94" i="1"/>
  <c r="AW93" i="1"/>
  <c r="AW92" i="1"/>
  <c r="AW91" i="1"/>
  <c r="AW90" i="1"/>
  <c r="AW89" i="1"/>
  <c r="AW88" i="1"/>
  <c r="AW87" i="1"/>
  <c r="AW86" i="1"/>
  <c r="AW85" i="1"/>
  <c r="AW84" i="1"/>
  <c r="AW83" i="1"/>
  <c r="AW82" i="1"/>
  <c r="AW81" i="1"/>
  <c r="AW80" i="1"/>
  <c r="AW79" i="1"/>
  <c r="AW78" i="1"/>
  <c r="AW77" i="1"/>
  <c r="AW76" i="1"/>
  <c r="AW75" i="1"/>
  <c r="AW74" i="1"/>
  <c r="AW73" i="1"/>
  <c r="AW72" i="1"/>
  <c r="AW71" i="1"/>
  <c r="AW70" i="1"/>
  <c r="AW69" i="1"/>
  <c r="AW68" i="1"/>
  <c r="AW67" i="1"/>
  <c r="AW66" i="1"/>
  <c r="AW65" i="1"/>
  <c r="AW64" i="1"/>
  <c r="AW63" i="1"/>
  <c r="AW62" i="1"/>
  <c r="AW61" i="1"/>
  <c r="AW60" i="1"/>
  <c r="AW59" i="1"/>
  <c r="AW58" i="1"/>
  <c r="AW57" i="1"/>
  <c r="AW56" i="1"/>
  <c r="AW55" i="1"/>
  <c r="AW54" i="1"/>
  <c r="AW53" i="1"/>
  <c r="AW52" i="1"/>
  <c r="AW51" i="1"/>
  <c r="AW50" i="1"/>
  <c r="AW49" i="1"/>
  <c r="AW48" i="1"/>
  <c r="AW47" i="1"/>
  <c r="AW46" i="1"/>
  <c r="AW45" i="1"/>
  <c r="AW44" i="1"/>
  <c r="AW43" i="1"/>
  <c r="AW42" i="1"/>
  <c r="AW41" i="1"/>
  <c r="AW40" i="1"/>
  <c r="AW39" i="1"/>
  <c r="AW38" i="1"/>
  <c r="AW37" i="1"/>
  <c r="AW36" i="1"/>
  <c r="AW35" i="1"/>
  <c r="AW34" i="1"/>
  <c r="AW33" i="1"/>
  <c r="AW32" i="1"/>
  <c r="AW31" i="1"/>
  <c r="AW30" i="1"/>
  <c r="AW29" i="1"/>
  <c r="AW28" i="1"/>
  <c r="AW27" i="1"/>
  <c r="AW26" i="1"/>
  <c r="AW25" i="1"/>
  <c r="AW24" i="1"/>
  <c r="AW23" i="1"/>
  <c r="AW22" i="1"/>
  <c r="AW21" i="1"/>
  <c r="AW20" i="1"/>
  <c r="AW19" i="1"/>
  <c r="AW18" i="1"/>
  <c r="AW17" i="1"/>
  <c r="AW16" i="1"/>
  <c r="AW15" i="1"/>
  <c r="AW14" i="1"/>
  <c r="AW13" i="1"/>
  <c r="AW12" i="1"/>
  <c r="AW11" i="1"/>
  <c r="AW10" i="1"/>
  <c r="AW9" i="1"/>
  <c r="AW8" i="1"/>
  <c r="AW7" i="1"/>
  <c r="AW6" i="1"/>
  <c r="AW5" i="1"/>
  <c r="X6" i="1"/>
  <c r="AC6" i="1"/>
  <c r="AC106" i="1"/>
  <c r="AC105" i="1"/>
  <c r="AC104" i="1"/>
  <c r="AC103" i="1"/>
  <c r="AC102" i="1"/>
  <c r="AC101" i="1"/>
  <c r="AC100" i="1"/>
  <c r="AC99" i="1"/>
  <c r="AC98" i="1"/>
  <c r="AC97" i="1"/>
  <c r="AC96" i="1"/>
  <c r="AC95" i="1"/>
  <c r="AC94" i="1"/>
  <c r="AC93" i="1"/>
  <c r="AC92" i="1"/>
  <c r="AC91" i="1"/>
  <c r="AC90" i="1"/>
  <c r="AC89" i="1"/>
  <c r="AC88" i="1"/>
  <c r="AC87" i="1"/>
  <c r="AC86" i="1"/>
  <c r="AC85" i="1"/>
  <c r="AC84" i="1"/>
  <c r="AC83" i="1"/>
  <c r="AC82" i="1"/>
  <c r="AC81" i="1"/>
  <c r="AC80" i="1"/>
  <c r="AC79" i="1"/>
  <c r="AC78" i="1"/>
  <c r="AC77" i="1"/>
  <c r="AC76" i="1"/>
  <c r="AC75" i="1"/>
  <c r="AC74" i="1"/>
  <c r="AC73" i="1"/>
  <c r="AC72" i="1"/>
  <c r="AC71" i="1"/>
  <c r="AC70" i="1"/>
  <c r="AC69" i="1"/>
  <c r="AC68" i="1"/>
  <c r="AC67" i="1"/>
  <c r="AC66" i="1"/>
  <c r="AC65" i="1"/>
  <c r="AC64" i="1"/>
  <c r="AC63" i="1"/>
  <c r="AC62" i="1"/>
  <c r="AC61" i="1"/>
  <c r="AC60" i="1"/>
  <c r="AC59" i="1"/>
  <c r="AC58" i="1"/>
  <c r="AC57" i="1"/>
  <c r="AC56" i="1"/>
  <c r="AC55" i="1"/>
  <c r="AC54" i="1"/>
  <c r="AC53" i="1"/>
  <c r="AC52" i="1"/>
  <c r="AC51" i="1"/>
  <c r="AC50" i="1"/>
  <c r="AC49" i="1"/>
  <c r="AC48" i="1"/>
  <c r="AC47" i="1"/>
  <c r="AC46" i="1"/>
  <c r="AC45" i="1"/>
  <c r="AC44" i="1"/>
  <c r="AC43" i="1"/>
  <c r="AC42" i="1"/>
  <c r="AC41" i="1"/>
  <c r="AC40" i="1"/>
  <c r="AC39" i="1"/>
  <c r="AC38" i="1"/>
  <c r="AC37" i="1"/>
  <c r="AC36" i="1"/>
  <c r="AC35" i="1"/>
  <c r="AC34" i="1"/>
  <c r="AC33" i="1"/>
  <c r="AC32" i="1"/>
  <c r="AC31" i="1"/>
  <c r="AC30" i="1"/>
  <c r="AC29" i="1"/>
  <c r="AC28" i="1"/>
  <c r="AC27" i="1"/>
  <c r="AC26" i="1"/>
  <c r="AC25" i="1"/>
  <c r="AC24" i="1"/>
  <c r="AC23" i="1"/>
  <c r="AC22" i="1"/>
  <c r="AC21" i="1"/>
  <c r="AC20" i="1"/>
  <c r="AC19" i="1"/>
  <c r="AC18" i="1"/>
  <c r="AC17" i="1"/>
  <c r="AC16" i="1"/>
  <c r="AC15" i="1"/>
  <c r="AC14" i="1"/>
  <c r="AC13" i="1"/>
  <c r="AC12" i="1"/>
  <c r="AC11" i="1"/>
  <c r="AC10" i="1"/>
  <c r="AC9" i="1"/>
  <c r="AC8" i="1"/>
  <c r="AC7" i="1"/>
  <c r="X106" i="1"/>
  <c r="X105" i="1"/>
  <c r="X104" i="1"/>
  <c r="X103" i="1"/>
  <c r="X102" i="1"/>
  <c r="X101" i="1"/>
  <c r="X100" i="1"/>
  <c r="X99" i="1"/>
  <c r="X98" i="1"/>
  <c r="X97" i="1"/>
  <c r="X96" i="1"/>
  <c r="X95" i="1"/>
  <c r="X94" i="1"/>
  <c r="X93" i="1"/>
  <c r="X92" i="1"/>
  <c r="X91" i="1"/>
  <c r="X90" i="1"/>
  <c r="X89" i="1"/>
  <c r="X88" i="1"/>
  <c r="X87" i="1"/>
  <c r="X86" i="1"/>
  <c r="X85" i="1"/>
  <c r="X84" i="1"/>
  <c r="X83" i="1"/>
  <c r="X82" i="1"/>
  <c r="X81" i="1"/>
  <c r="X80" i="1"/>
  <c r="X79" i="1"/>
  <c r="X78" i="1"/>
  <c r="X77" i="1"/>
  <c r="X76" i="1"/>
  <c r="X75" i="1"/>
  <c r="X74" i="1"/>
  <c r="X73" i="1"/>
  <c r="X72" i="1"/>
  <c r="X71" i="1"/>
  <c r="X70" i="1"/>
  <c r="X69" i="1"/>
  <c r="X68" i="1"/>
  <c r="X67" i="1"/>
  <c r="X66" i="1"/>
  <c r="X65" i="1"/>
  <c r="X64" i="1"/>
  <c r="X63" i="1"/>
  <c r="X62" i="1"/>
  <c r="X61" i="1"/>
  <c r="X60" i="1"/>
  <c r="X59" i="1"/>
  <c r="X58" i="1"/>
  <c r="X57" i="1"/>
  <c r="X56" i="1"/>
  <c r="X55" i="1"/>
  <c r="X54" i="1"/>
  <c r="X53" i="1"/>
  <c r="X52" i="1"/>
  <c r="X51" i="1"/>
  <c r="X50" i="1"/>
  <c r="X49" i="1"/>
  <c r="X48" i="1"/>
  <c r="X47" i="1"/>
  <c r="X46" i="1"/>
  <c r="X45" i="1"/>
  <c r="X44" i="1"/>
  <c r="X43" i="1"/>
  <c r="X42" i="1"/>
  <c r="X41" i="1"/>
  <c r="X40" i="1"/>
  <c r="X39" i="1"/>
  <c r="X38" i="1"/>
  <c r="X37" i="1"/>
  <c r="X36" i="1"/>
  <c r="X35" i="1"/>
  <c r="X34" i="1"/>
  <c r="X33" i="1"/>
  <c r="X32" i="1"/>
  <c r="X31" i="1"/>
  <c r="X30" i="1"/>
  <c r="X29" i="1"/>
  <c r="X28" i="1"/>
  <c r="X27" i="1"/>
  <c r="X26" i="1"/>
  <c r="X25" i="1"/>
  <c r="X24" i="1"/>
  <c r="X23" i="1"/>
  <c r="X22" i="1"/>
  <c r="X21" i="1"/>
  <c r="X20" i="1"/>
  <c r="X19" i="1"/>
  <c r="X18" i="1"/>
  <c r="X17" i="1"/>
  <c r="X16" i="1"/>
  <c r="X15" i="1"/>
  <c r="X14" i="1"/>
  <c r="X13" i="1"/>
  <c r="X12" i="1"/>
  <c r="X11" i="1"/>
  <c r="X10" i="1"/>
  <c r="X9" i="1"/>
  <c r="X8" i="1"/>
  <c r="X7" i="1"/>
  <c r="AC5" i="1"/>
  <c r="B8" i="23"/>
  <c r="I8" i="23" s="1"/>
  <c r="M8" i="23" s="1"/>
  <c r="DM106" i="1"/>
  <c r="DN106" i="1"/>
  <c r="ED105" i="1"/>
  <c r="EE105" i="1"/>
  <c r="EG105" i="1"/>
  <c r="EH105" i="1"/>
  <c r="EJ105" i="1"/>
  <c r="EK105" i="1"/>
  <c r="EO105" i="1"/>
  <c r="EP105" i="1"/>
  <c r="DM105" i="1"/>
  <c r="DN105" i="1"/>
  <c r="DG105" i="1"/>
  <c r="DH105" i="1"/>
  <c r="DJ105" i="1"/>
  <c r="DK105" i="1"/>
  <c r="DR105" i="1"/>
  <c r="DS105" i="1"/>
  <c r="CH105" i="1"/>
  <c r="CI105" i="1"/>
  <c r="CK105" i="1"/>
  <c r="CL105" i="1"/>
  <c r="CN105" i="1"/>
  <c r="CO105" i="1"/>
  <c r="CS105" i="1"/>
  <c r="CU105" i="1"/>
  <c r="BK105" i="1"/>
  <c r="BL105" i="1"/>
  <c r="BN105" i="1"/>
  <c r="BO105" i="1"/>
  <c r="BQ105" i="1"/>
  <c r="BR105" i="1"/>
  <c r="BV105" i="1"/>
  <c r="BW105" i="1"/>
  <c r="AK105" i="1"/>
  <c r="AL105" i="1"/>
  <c r="AN105" i="1"/>
  <c r="AO105" i="1"/>
  <c r="AQ105" i="1"/>
  <c r="AR105" i="1"/>
  <c r="AV105" i="1"/>
  <c r="AX105" i="1"/>
  <c r="L105" i="1"/>
  <c r="M105" i="1"/>
  <c r="O105" i="1"/>
  <c r="P105" i="1"/>
  <c r="R105" i="1"/>
  <c r="S105" i="1"/>
  <c r="W105" i="1"/>
  <c r="Y105" i="1"/>
  <c r="ED104" i="1"/>
  <c r="EE104" i="1"/>
  <c r="EG104" i="1"/>
  <c r="EH104" i="1"/>
  <c r="EJ104" i="1"/>
  <c r="EK104" i="1"/>
  <c r="EO104" i="1"/>
  <c r="EP104" i="1"/>
  <c r="DM104" i="1"/>
  <c r="DN104" i="1"/>
  <c r="DG104" i="1"/>
  <c r="DH104" i="1"/>
  <c r="DJ104" i="1"/>
  <c r="DK104" i="1"/>
  <c r="DR104" i="1"/>
  <c r="DS104" i="1"/>
  <c r="CH104" i="1"/>
  <c r="CI104" i="1"/>
  <c r="CK104" i="1"/>
  <c r="CL104" i="1"/>
  <c r="CN104" i="1"/>
  <c r="CO104" i="1"/>
  <c r="CS104" i="1"/>
  <c r="CU104" i="1"/>
  <c r="BK104" i="1"/>
  <c r="BL104" i="1"/>
  <c r="BN104" i="1"/>
  <c r="BO104" i="1"/>
  <c r="BQ104" i="1"/>
  <c r="BR104" i="1"/>
  <c r="BV104" i="1"/>
  <c r="BW104" i="1"/>
  <c r="AK104" i="1"/>
  <c r="AL104" i="1"/>
  <c r="AN104" i="1"/>
  <c r="AO104" i="1"/>
  <c r="AQ104" i="1"/>
  <c r="AR104" i="1"/>
  <c r="AV104" i="1"/>
  <c r="AX104" i="1"/>
  <c r="L104" i="1"/>
  <c r="M104" i="1"/>
  <c r="O104" i="1"/>
  <c r="P104" i="1"/>
  <c r="R104" i="1"/>
  <c r="S104" i="1"/>
  <c r="W104" i="1"/>
  <c r="Y104" i="1"/>
  <c r="ED103" i="1"/>
  <c r="EE103" i="1"/>
  <c r="EG103" i="1"/>
  <c r="EH103" i="1"/>
  <c r="EJ103" i="1"/>
  <c r="EK103" i="1"/>
  <c r="EO103" i="1"/>
  <c r="EP103" i="1"/>
  <c r="DM103" i="1"/>
  <c r="DN103" i="1"/>
  <c r="DG103" i="1"/>
  <c r="DH103" i="1"/>
  <c r="DJ103" i="1"/>
  <c r="DK103" i="1"/>
  <c r="DR103" i="1"/>
  <c r="DS103" i="1"/>
  <c r="CH103" i="1"/>
  <c r="CI103" i="1"/>
  <c r="CK103" i="1"/>
  <c r="CL103" i="1"/>
  <c r="CN103" i="1"/>
  <c r="CO103" i="1"/>
  <c r="CS103" i="1"/>
  <c r="CU103" i="1"/>
  <c r="BK103" i="1"/>
  <c r="BL103" i="1"/>
  <c r="BN103" i="1"/>
  <c r="BO103" i="1"/>
  <c r="BQ103" i="1"/>
  <c r="BR103" i="1"/>
  <c r="BV103" i="1"/>
  <c r="BW103" i="1"/>
  <c r="AK103" i="1"/>
  <c r="AL103" i="1"/>
  <c r="AN103" i="1"/>
  <c r="AO103" i="1"/>
  <c r="AQ103" i="1"/>
  <c r="AR103" i="1"/>
  <c r="AV103" i="1"/>
  <c r="AX103" i="1"/>
  <c r="L103" i="1"/>
  <c r="M103" i="1"/>
  <c r="O103" i="1"/>
  <c r="P103" i="1"/>
  <c r="R103" i="1"/>
  <c r="S103" i="1"/>
  <c r="W103" i="1"/>
  <c r="Y103" i="1"/>
  <c r="ED102" i="1"/>
  <c r="EE102" i="1"/>
  <c r="EG102" i="1"/>
  <c r="EH102" i="1"/>
  <c r="EJ102" i="1"/>
  <c r="EK102" i="1"/>
  <c r="EO102" i="1"/>
  <c r="EP102" i="1"/>
  <c r="DM102" i="1"/>
  <c r="DN102" i="1"/>
  <c r="DG102" i="1"/>
  <c r="DH102" i="1"/>
  <c r="DJ102" i="1"/>
  <c r="DK102" i="1"/>
  <c r="DR102" i="1"/>
  <c r="DS102" i="1"/>
  <c r="CH102" i="1"/>
  <c r="CI102" i="1"/>
  <c r="CK102" i="1"/>
  <c r="CL102" i="1"/>
  <c r="CN102" i="1"/>
  <c r="CO102" i="1"/>
  <c r="CS102" i="1"/>
  <c r="CU102" i="1"/>
  <c r="BK102" i="1"/>
  <c r="BL102" i="1"/>
  <c r="BN102" i="1"/>
  <c r="BO102" i="1"/>
  <c r="BQ102" i="1"/>
  <c r="BR102" i="1"/>
  <c r="BV102" i="1"/>
  <c r="BW102" i="1"/>
  <c r="AK102" i="1"/>
  <c r="AL102" i="1"/>
  <c r="AN102" i="1"/>
  <c r="AO102" i="1"/>
  <c r="AQ102" i="1"/>
  <c r="AR102" i="1"/>
  <c r="AV102" i="1"/>
  <c r="AX102" i="1"/>
  <c r="L102" i="1"/>
  <c r="M102" i="1"/>
  <c r="O102" i="1"/>
  <c r="P102" i="1"/>
  <c r="R102" i="1"/>
  <c r="S102" i="1"/>
  <c r="W102" i="1"/>
  <c r="Y102" i="1"/>
  <c r="ED101" i="1"/>
  <c r="EE101" i="1"/>
  <c r="EG101" i="1"/>
  <c r="EH101" i="1"/>
  <c r="EJ101" i="1"/>
  <c r="EK101" i="1"/>
  <c r="EO101" i="1"/>
  <c r="EP101" i="1"/>
  <c r="DM101" i="1"/>
  <c r="DN101" i="1"/>
  <c r="DG101" i="1"/>
  <c r="DH101" i="1"/>
  <c r="DJ101" i="1"/>
  <c r="DK101" i="1"/>
  <c r="DR101" i="1"/>
  <c r="DS101" i="1"/>
  <c r="CH101" i="1"/>
  <c r="CI101" i="1"/>
  <c r="CK101" i="1"/>
  <c r="CL101" i="1"/>
  <c r="CN101" i="1"/>
  <c r="CO101" i="1"/>
  <c r="CS101" i="1"/>
  <c r="CU101" i="1"/>
  <c r="BK101" i="1"/>
  <c r="BL101" i="1"/>
  <c r="BN101" i="1"/>
  <c r="BO101" i="1"/>
  <c r="BQ101" i="1"/>
  <c r="BR101" i="1"/>
  <c r="BV101" i="1"/>
  <c r="BW101" i="1"/>
  <c r="AK101" i="1"/>
  <c r="AL101" i="1"/>
  <c r="AN101" i="1"/>
  <c r="AO101" i="1"/>
  <c r="AQ101" i="1"/>
  <c r="AR101" i="1"/>
  <c r="AV101" i="1"/>
  <c r="AX101" i="1"/>
  <c r="L101" i="1"/>
  <c r="M101" i="1"/>
  <c r="O101" i="1"/>
  <c r="P101" i="1"/>
  <c r="R101" i="1"/>
  <c r="S101" i="1"/>
  <c r="W101" i="1"/>
  <c r="Y101" i="1"/>
  <c r="ED100" i="1"/>
  <c r="EE100" i="1"/>
  <c r="EG100" i="1"/>
  <c r="EH100" i="1"/>
  <c r="EJ100" i="1"/>
  <c r="EK100" i="1"/>
  <c r="EO100" i="1"/>
  <c r="EP100" i="1"/>
  <c r="DM100" i="1"/>
  <c r="DN100" i="1"/>
  <c r="DG100" i="1"/>
  <c r="DH100" i="1"/>
  <c r="DJ100" i="1"/>
  <c r="DK100" i="1"/>
  <c r="DR100" i="1"/>
  <c r="DS100" i="1"/>
  <c r="CH100" i="1"/>
  <c r="CI100" i="1"/>
  <c r="CK100" i="1"/>
  <c r="CL100" i="1"/>
  <c r="CN100" i="1"/>
  <c r="CO100" i="1"/>
  <c r="CS100" i="1"/>
  <c r="CU100" i="1"/>
  <c r="BK100" i="1"/>
  <c r="BL100" i="1"/>
  <c r="BN100" i="1"/>
  <c r="BO100" i="1"/>
  <c r="BQ100" i="1"/>
  <c r="BR100" i="1"/>
  <c r="BV100" i="1"/>
  <c r="BW100" i="1"/>
  <c r="AK100" i="1"/>
  <c r="AL100" i="1"/>
  <c r="AN100" i="1"/>
  <c r="AO100" i="1"/>
  <c r="AQ100" i="1"/>
  <c r="AR100" i="1"/>
  <c r="AV100" i="1"/>
  <c r="AX100" i="1"/>
  <c r="L100" i="1"/>
  <c r="M100" i="1"/>
  <c r="O100" i="1"/>
  <c r="P100" i="1"/>
  <c r="R100" i="1"/>
  <c r="S100" i="1"/>
  <c r="W100" i="1"/>
  <c r="Y100" i="1"/>
  <c r="ED99" i="1"/>
  <c r="EE99" i="1"/>
  <c r="EG99" i="1"/>
  <c r="EH99" i="1"/>
  <c r="EJ99" i="1"/>
  <c r="EK99" i="1"/>
  <c r="EO99" i="1"/>
  <c r="EP99" i="1"/>
  <c r="DM99" i="1"/>
  <c r="DN99" i="1"/>
  <c r="DG99" i="1"/>
  <c r="DH99" i="1"/>
  <c r="DJ99" i="1"/>
  <c r="DK99" i="1"/>
  <c r="DR99" i="1"/>
  <c r="DS99" i="1"/>
  <c r="CH99" i="1"/>
  <c r="CI99" i="1"/>
  <c r="CK99" i="1"/>
  <c r="CL99" i="1"/>
  <c r="CN99" i="1"/>
  <c r="CO99" i="1"/>
  <c r="CS99" i="1"/>
  <c r="CU99" i="1"/>
  <c r="BK99" i="1"/>
  <c r="BL99" i="1"/>
  <c r="BN99" i="1"/>
  <c r="BO99" i="1"/>
  <c r="BQ99" i="1"/>
  <c r="BR99" i="1"/>
  <c r="BV99" i="1"/>
  <c r="BW99" i="1"/>
  <c r="AK99" i="1"/>
  <c r="AL99" i="1"/>
  <c r="AN99" i="1"/>
  <c r="AO99" i="1"/>
  <c r="AQ99" i="1"/>
  <c r="AR99" i="1"/>
  <c r="AV99" i="1"/>
  <c r="AX99" i="1"/>
  <c r="L99" i="1"/>
  <c r="M99" i="1"/>
  <c r="O99" i="1"/>
  <c r="P99" i="1"/>
  <c r="R99" i="1"/>
  <c r="S99" i="1"/>
  <c r="W99" i="1"/>
  <c r="Y99" i="1"/>
  <c r="ED98" i="1"/>
  <c r="EE98" i="1"/>
  <c r="EG98" i="1"/>
  <c r="EH98" i="1"/>
  <c r="EJ98" i="1"/>
  <c r="EK98" i="1"/>
  <c r="EO98" i="1"/>
  <c r="EP98" i="1"/>
  <c r="DM98" i="1"/>
  <c r="DN98" i="1"/>
  <c r="DG98" i="1"/>
  <c r="DH98" i="1"/>
  <c r="DJ98" i="1"/>
  <c r="DK98" i="1"/>
  <c r="DR98" i="1"/>
  <c r="DS98" i="1"/>
  <c r="CH98" i="1"/>
  <c r="CI98" i="1"/>
  <c r="CK98" i="1"/>
  <c r="CL98" i="1"/>
  <c r="CN98" i="1"/>
  <c r="CO98" i="1"/>
  <c r="CS98" i="1"/>
  <c r="CU98" i="1"/>
  <c r="BK98" i="1"/>
  <c r="BL98" i="1"/>
  <c r="BN98" i="1"/>
  <c r="BO98" i="1"/>
  <c r="BQ98" i="1"/>
  <c r="BR98" i="1"/>
  <c r="BV98" i="1"/>
  <c r="BW98" i="1"/>
  <c r="AK98" i="1"/>
  <c r="AL98" i="1"/>
  <c r="AN98" i="1"/>
  <c r="AO98" i="1"/>
  <c r="AQ98" i="1"/>
  <c r="AR98" i="1"/>
  <c r="AV98" i="1"/>
  <c r="AX98" i="1"/>
  <c r="L98" i="1"/>
  <c r="M98" i="1"/>
  <c r="O98" i="1"/>
  <c r="P98" i="1"/>
  <c r="R98" i="1"/>
  <c r="S98" i="1"/>
  <c r="W98" i="1"/>
  <c r="Y98" i="1"/>
  <c r="ED97" i="1"/>
  <c r="EE97" i="1"/>
  <c r="EG97" i="1"/>
  <c r="EH97" i="1"/>
  <c r="EJ97" i="1"/>
  <c r="EK97" i="1"/>
  <c r="EO97" i="1"/>
  <c r="EP97" i="1"/>
  <c r="DM97" i="1"/>
  <c r="DN97" i="1"/>
  <c r="DG97" i="1"/>
  <c r="DH97" i="1"/>
  <c r="DJ97" i="1"/>
  <c r="DK97" i="1"/>
  <c r="DR97" i="1"/>
  <c r="DS97" i="1"/>
  <c r="CH97" i="1"/>
  <c r="CI97" i="1"/>
  <c r="CK97" i="1"/>
  <c r="CL97" i="1"/>
  <c r="CN97" i="1"/>
  <c r="CO97" i="1"/>
  <c r="CS97" i="1"/>
  <c r="CU97" i="1"/>
  <c r="BK97" i="1"/>
  <c r="BL97" i="1"/>
  <c r="BN97" i="1"/>
  <c r="BO97" i="1"/>
  <c r="BQ97" i="1"/>
  <c r="BR97" i="1"/>
  <c r="BV97" i="1"/>
  <c r="BW97" i="1"/>
  <c r="AK97" i="1"/>
  <c r="AL97" i="1"/>
  <c r="AN97" i="1"/>
  <c r="AO97" i="1"/>
  <c r="AQ97" i="1"/>
  <c r="AR97" i="1"/>
  <c r="AV97" i="1"/>
  <c r="AX97" i="1"/>
  <c r="L97" i="1"/>
  <c r="M97" i="1"/>
  <c r="O97" i="1"/>
  <c r="P97" i="1"/>
  <c r="R97" i="1"/>
  <c r="S97" i="1"/>
  <c r="W97" i="1"/>
  <c r="Y97" i="1"/>
  <c r="ED96" i="1"/>
  <c r="EE96" i="1"/>
  <c r="EG96" i="1"/>
  <c r="EH96" i="1"/>
  <c r="EJ96" i="1"/>
  <c r="EK96" i="1"/>
  <c r="EO96" i="1"/>
  <c r="EP96" i="1"/>
  <c r="DM96" i="1"/>
  <c r="DN96" i="1"/>
  <c r="DG96" i="1"/>
  <c r="DH96" i="1"/>
  <c r="DJ96" i="1"/>
  <c r="DK96" i="1"/>
  <c r="DR96" i="1"/>
  <c r="DS96" i="1"/>
  <c r="CH96" i="1"/>
  <c r="CI96" i="1"/>
  <c r="CK96" i="1"/>
  <c r="CL96" i="1"/>
  <c r="CN96" i="1"/>
  <c r="CO96" i="1"/>
  <c r="CS96" i="1"/>
  <c r="CU96" i="1"/>
  <c r="BK96" i="1"/>
  <c r="BL96" i="1"/>
  <c r="BN96" i="1"/>
  <c r="BO96" i="1"/>
  <c r="BQ96" i="1"/>
  <c r="BR96" i="1"/>
  <c r="BV96" i="1"/>
  <c r="BW96" i="1"/>
  <c r="AK96" i="1"/>
  <c r="AL96" i="1"/>
  <c r="AN96" i="1"/>
  <c r="AO96" i="1"/>
  <c r="AQ96" i="1"/>
  <c r="AR96" i="1"/>
  <c r="AV96" i="1"/>
  <c r="AX96" i="1"/>
  <c r="L96" i="1"/>
  <c r="M96" i="1"/>
  <c r="O96" i="1"/>
  <c r="P96" i="1"/>
  <c r="R96" i="1"/>
  <c r="S96" i="1"/>
  <c r="W96" i="1"/>
  <c r="Y96" i="1"/>
  <c r="ED95" i="1"/>
  <c r="EE95" i="1"/>
  <c r="EG95" i="1"/>
  <c r="EH95" i="1"/>
  <c r="EJ95" i="1"/>
  <c r="EK95" i="1"/>
  <c r="EO95" i="1"/>
  <c r="EP95" i="1"/>
  <c r="DM95" i="1"/>
  <c r="DN95" i="1"/>
  <c r="DG95" i="1"/>
  <c r="DH95" i="1"/>
  <c r="DJ95" i="1"/>
  <c r="DK95" i="1"/>
  <c r="DR95" i="1"/>
  <c r="DS95" i="1"/>
  <c r="CH95" i="1"/>
  <c r="CI95" i="1"/>
  <c r="CK95" i="1"/>
  <c r="CL95" i="1"/>
  <c r="CN95" i="1"/>
  <c r="CO95" i="1"/>
  <c r="CS95" i="1"/>
  <c r="CU95" i="1"/>
  <c r="BK95" i="1"/>
  <c r="BL95" i="1"/>
  <c r="BN95" i="1"/>
  <c r="BO95" i="1"/>
  <c r="BQ95" i="1"/>
  <c r="BR95" i="1"/>
  <c r="BV95" i="1"/>
  <c r="BW95" i="1"/>
  <c r="AK95" i="1"/>
  <c r="AL95" i="1"/>
  <c r="AN95" i="1"/>
  <c r="AO95" i="1"/>
  <c r="AQ95" i="1"/>
  <c r="AR95" i="1"/>
  <c r="AV95" i="1"/>
  <c r="AX95" i="1"/>
  <c r="L95" i="1"/>
  <c r="M95" i="1"/>
  <c r="O95" i="1"/>
  <c r="P95" i="1"/>
  <c r="R95" i="1"/>
  <c r="S95" i="1"/>
  <c r="W95" i="1"/>
  <c r="Y95" i="1"/>
  <c r="ED94" i="1"/>
  <c r="EE94" i="1"/>
  <c r="EG94" i="1"/>
  <c r="EH94" i="1"/>
  <c r="EJ94" i="1"/>
  <c r="EK94" i="1"/>
  <c r="EO94" i="1"/>
  <c r="EP94" i="1"/>
  <c r="DM94" i="1"/>
  <c r="DN94" i="1"/>
  <c r="DG94" i="1"/>
  <c r="DH94" i="1"/>
  <c r="DJ94" i="1"/>
  <c r="DK94" i="1"/>
  <c r="DR94" i="1"/>
  <c r="DS94" i="1"/>
  <c r="CH94" i="1"/>
  <c r="CI94" i="1"/>
  <c r="CK94" i="1"/>
  <c r="CL94" i="1"/>
  <c r="CN94" i="1"/>
  <c r="CO94" i="1"/>
  <c r="CS94" i="1"/>
  <c r="CU94" i="1"/>
  <c r="BK94" i="1"/>
  <c r="BL94" i="1"/>
  <c r="BN94" i="1"/>
  <c r="BO94" i="1"/>
  <c r="BQ94" i="1"/>
  <c r="BR94" i="1"/>
  <c r="BV94" i="1"/>
  <c r="BW94" i="1"/>
  <c r="AK94" i="1"/>
  <c r="AL94" i="1"/>
  <c r="AN94" i="1"/>
  <c r="AO94" i="1"/>
  <c r="AQ94" i="1"/>
  <c r="AR94" i="1"/>
  <c r="AV94" i="1"/>
  <c r="AX94" i="1"/>
  <c r="L94" i="1"/>
  <c r="M94" i="1"/>
  <c r="O94" i="1"/>
  <c r="P94" i="1"/>
  <c r="R94" i="1"/>
  <c r="S94" i="1"/>
  <c r="W94" i="1"/>
  <c r="Y94" i="1"/>
  <c r="ED93" i="1"/>
  <c r="EE93" i="1"/>
  <c r="EG93" i="1"/>
  <c r="EH93" i="1"/>
  <c r="EJ93" i="1"/>
  <c r="EK93" i="1"/>
  <c r="EO93" i="1"/>
  <c r="EP93" i="1"/>
  <c r="DM93" i="1"/>
  <c r="DN93" i="1"/>
  <c r="DG93" i="1"/>
  <c r="DH93" i="1"/>
  <c r="DJ93" i="1"/>
  <c r="DK93" i="1"/>
  <c r="DR93" i="1"/>
  <c r="DS93" i="1"/>
  <c r="CH93" i="1"/>
  <c r="CI93" i="1"/>
  <c r="CK93" i="1"/>
  <c r="CL93" i="1"/>
  <c r="CN93" i="1"/>
  <c r="CO93" i="1"/>
  <c r="CS93" i="1"/>
  <c r="CU93" i="1"/>
  <c r="BK93" i="1"/>
  <c r="BL93" i="1"/>
  <c r="BN93" i="1"/>
  <c r="BO93" i="1"/>
  <c r="BQ93" i="1"/>
  <c r="BR93" i="1"/>
  <c r="BV93" i="1"/>
  <c r="BW93" i="1"/>
  <c r="AK93" i="1"/>
  <c r="AL93" i="1"/>
  <c r="AN93" i="1"/>
  <c r="AO93" i="1"/>
  <c r="AQ93" i="1"/>
  <c r="AR93" i="1"/>
  <c r="AV93" i="1"/>
  <c r="AX93" i="1"/>
  <c r="L93" i="1"/>
  <c r="M93" i="1"/>
  <c r="O93" i="1"/>
  <c r="P93" i="1"/>
  <c r="R93" i="1"/>
  <c r="S93" i="1"/>
  <c r="W93" i="1"/>
  <c r="Y93" i="1"/>
  <c r="ED92" i="1"/>
  <c r="EE92" i="1"/>
  <c r="EG92" i="1"/>
  <c r="EH92" i="1"/>
  <c r="EJ92" i="1"/>
  <c r="EK92" i="1"/>
  <c r="EO92" i="1"/>
  <c r="EP92" i="1"/>
  <c r="DM92" i="1"/>
  <c r="DN92" i="1"/>
  <c r="DG92" i="1"/>
  <c r="DH92" i="1"/>
  <c r="DJ92" i="1"/>
  <c r="DK92" i="1"/>
  <c r="DR92" i="1"/>
  <c r="DS92" i="1"/>
  <c r="CH92" i="1"/>
  <c r="CI92" i="1"/>
  <c r="CK92" i="1"/>
  <c r="CL92" i="1"/>
  <c r="CN92" i="1"/>
  <c r="CO92" i="1"/>
  <c r="CS92" i="1"/>
  <c r="CU92" i="1"/>
  <c r="BK92" i="1"/>
  <c r="BL92" i="1"/>
  <c r="BN92" i="1"/>
  <c r="BO92" i="1"/>
  <c r="BQ92" i="1"/>
  <c r="BR92" i="1"/>
  <c r="BV92" i="1"/>
  <c r="BW92" i="1"/>
  <c r="AK92" i="1"/>
  <c r="AL92" i="1"/>
  <c r="AN92" i="1"/>
  <c r="AO92" i="1"/>
  <c r="AQ92" i="1"/>
  <c r="AR92" i="1"/>
  <c r="AV92" i="1"/>
  <c r="AX92" i="1"/>
  <c r="L92" i="1"/>
  <c r="M92" i="1"/>
  <c r="O92" i="1"/>
  <c r="P92" i="1"/>
  <c r="R92" i="1"/>
  <c r="S92" i="1"/>
  <c r="W92" i="1"/>
  <c r="Y92" i="1"/>
  <c r="ED91" i="1"/>
  <c r="EE91" i="1"/>
  <c r="EG91" i="1"/>
  <c r="EH91" i="1"/>
  <c r="EJ91" i="1"/>
  <c r="EK91" i="1"/>
  <c r="EO91" i="1"/>
  <c r="EP91" i="1"/>
  <c r="DM91" i="1"/>
  <c r="DN91" i="1"/>
  <c r="DG91" i="1"/>
  <c r="DH91" i="1"/>
  <c r="DJ91" i="1"/>
  <c r="DK91" i="1"/>
  <c r="DR91" i="1"/>
  <c r="DS91" i="1"/>
  <c r="CH91" i="1"/>
  <c r="CI91" i="1"/>
  <c r="CK91" i="1"/>
  <c r="CL91" i="1"/>
  <c r="CN91" i="1"/>
  <c r="CO91" i="1"/>
  <c r="CS91" i="1"/>
  <c r="CU91" i="1"/>
  <c r="BK91" i="1"/>
  <c r="BL91" i="1"/>
  <c r="BN91" i="1"/>
  <c r="BO91" i="1"/>
  <c r="BQ91" i="1"/>
  <c r="BR91" i="1"/>
  <c r="BV91" i="1"/>
  <c r="BW91" i="1"/>
  <c r="AK91" i="1"/>
  <c r="AL91" i="1"/>
  <c r="AN91" i="1"/>
  <c r="AO91" i="1"/>
  <c r="AQ91" i="1"/>
  <c r="AR91" i="1"/>
  <c r="AV91" i="1"/>
  <c r="AX91" i="1"/>
  <c r="L91" i="1"/>
  <c r="M91" i="1"/>
  <c r="O91" i="1"/>
  <c r="P91" i="1"/>
  <c r="R91" i="1"/>
  <c r="S91" i="1"/>
  <c r="W91" i="1"/>
  <c r="Y91" i="1"/>
  <c r="ED90" i="1"/>
  <c r="EE90" i="1"/>
  <c r="EG90" i="1"/>
  <c r="EH90" i="1"/>
  <c r="EJ90" i="1"/>
  <c r="EK90" i="1"/>
  <c r="EO90" i="1"/>
  <c r="EP90" i="1"/>
  <c r="DM90" i="1"/>
  <c r="DN90" i="1"/>
  <c r="DG90" i="1"/>
  <c r="DH90" i="1"/>
  <c r="DJ90" i="1"/>
  <c r="DK90" i="1"/>
  <c r="DR90" i="1"/>
  <c r="DS90" i="1"/>
  <c r="CH90" i="1"/>
  <c r="CI90" i="1"/>
  <c r="CK90" i="1"/>
  <c r="CL90" i="1"/>
  <c r="CN90" i="1"/>
  <c r="CO90" i="1"/>
  <c r="CS90" i="1"/>
  <c r="CU90" i="1"/>
  <c r="BK90" i="1"/>
  <c r="BL90" i="1"/>
  <c r="BN90" i="1"/>
  <c r="BO90" i="1"/>
  <c r="BQ90" i="1"/>
  <c r="BR90" i="1"/>
  <c r="BV90" i="1"/>
  <c r="BW90" i="1"/>
  <c r="AK90" i="1"/>
  <c r="AL90" i="1"/>
  <c r="AN90" i="1"/>
  <c r="AO90" i="1"/>
  <c r="AQ90" i="1"/>
  <c r="AR90" i="1"/>
  <c r="AV90" i="1"/>
  <c r="AX90" i="1"/>
  <c r="L90" i="1"/>
  <c r="M90" i="1"/>
  <c r="O90" i="1"/>
  <c r="P90" i="1"/>
  <c r="R90" i="1"/>
  <c r="S90" i="1"/>
  <c r="W90" i="1"/>
  <c r="Y90" i="1"/>
  <c r="ED89" i="1"/>
  <c r="EE89" i="1"/>
  <c r="EG89" i="1"/>
  <c r="EH89" i="1"/>
  <c r="EJ89" i="1"/>
  <c r="EK89" i="1"/>
  <c r="EO89" i="1"/>
  <c r="EP89" i="1"/>
  <c r="DM89" i="1"/>
  <c r="DN89" i="1"/>
  <c r="DG89" i="1"/>
  <c r="DH89" i="1"/>
  <c r="DJ89" i="1"/>
  <c r="DK89" i="1"/>
  <c r="DR89" i="1"/>
  <c r="DS89" i="1"/>
  <c r="CH89" i="1"/>
  <c r="CI89" i="1"/>
  <c r="CK89" i="1"/>
  <c r="CL89" i="1"/>
  <c r="CN89" i="1"/>
  <c r="CO89" i="1"/>
  <c r="CS89" i="1"/>
  <c r="CU89" i="1"/>
  <c r="BK89" i="1"/>
  <c r="BL89" i="1"/>
  <c r="BN89" i="1"/>
  <c r="BO89" i="1"/>
  <c r="BQ89" i="1"/>
  <c r="BR89" i="1"/>
  <c r="BV89" i="1"/>
  <c r="BW89" i="1"/>
  <c r="AK89" i="1"/>
  <c r="AL89" i="1"/>
  <c r="AN89" i="1"/>
  <c r="AO89" i="1"/>
  <c r="AQ89" i="1"/>
  <c r="AR89" i="1"/>
  <c r="AV89" i="1"/>
  <c r="AX89" i="1"/>
  <c r="L89" i="1"/>
  <c r="M89" i="1"/>
  <c r="O89" i="1"/>
  <c r="P89" i="1"/>
  <c r="R89" i="1"/>
  <c r="S89" i="1"/>
  <c r="W89" i="1"/>
  <c r="Y89" i="1"/>
  <c r="ED88" i="1"/>
  <c r="EE88" i="1"/>
  <c r="EG88" i="1"/>
  <c r="EH88" i="1"/>
  <c r="EJ88" i="1"/>
  <c r="EK88" i="1"/>
  <c r="EO88" i="1"/>
  <c r="EP88" i="1"/>
  <c r="DM88" i="1"/>
  <c r="DN88" i="1"/>
  <c r="DG88" i="1"/>
  <c r="DH88" i="1"/>
  <c r="DJ88" i="1"/>
  <c r="DK88" i="1"/>
  <c r="DR88" i="1"/>
  <c r="DS88" i="1"/>
  <c r="CH88" i="1"/>
  <c r="CI88" i="1"/>
  <c r="CK88" i="1"/>
  <c r="CL88" i="1"/>
  <c r="CN88" i="1"/>
  <c r="CO88" i="1"/>
  <c r="CS88" i="1"/>
  <c r="CU88" i="1"/>
  <c r="BK88" i="1"/>
  <c r="BL88" i="1"/>
  <c r="BN88" i="1"/>
  <c r="BO88" i="1"/>
  <c r="BQ88" i="1"/>
  <c r="BR88" i="1"/>
  <c r="BV88" i="1"/>
  <c r="BW88" i="1"/>
  <c r="AK88" i="1"/>
  <c r="AL88" i="1"/>
  <c r="AN88" i="1"/>
  <c r="AO88" i="1"/>
  <c r="AQ88" i="1"/>
  <c r="AR88" i="1"/>
  <c r="AV88" i="1"/>
  <c r="AX88" i="1"/>
  <c r="L88" i="1"/>
  <c r="M88" i="1"/>
  <c r="O88" i="1"/>
  <c r="P88" i="1"/>
  <c r="R88" i="1"/>
  <c r="S88" i="1"/>
  <c r="W88" i="1"/>
  <c r="Y88" i="1"/>
  <c r="ED87" i="1"/>
  <c r="EE87" i="1"/>
  <c r="EG87" i="1"/>
  <c r="EH87" i="1"/>
  <c r="EJ87" i="1"/>
  <c r="EK87" i="1"/>
  <c r="EO87" i="1"/>
  <c r="EP87" i="1"/>
  <c r="DM87" i="1"/>
  <c r="DN87" i="1"/>
  <c r="DG87" i="1"/>
  <c r="DH87" i="1"/>
  <c r="DJ87" i="1"/>
  <c r="DK87" i="1"/>
  <c r="DR87" i="1"/>
  <c r="DS87" i="1"/>
  <c r="CH87" i="1"/>
  <c r="CI87" i="1"/>
  <c r="CK87" i="1"/>
  <c r="CL87" i="1"/>
  <c r="CN87" i="1"/>
  <c r="CO87" i="1"/>
  <c r="CS87" i="1"/>
  <c r="CU87" i="1"/>
  <c r="BK87" i="1"/>
  <c r="BL87" i="1"/>
  <c r="BN87" i="1"/>
  <c r="BO87" i="1"/>
  <c r="BQ87" i="1"/>
  <c r="BR87" i="1"/>
  <c r="BV87" i="1"/>
  <c r="BW87" i="1"/>
  <c r="AK87" i="1"/>
  <c r="AL87" i="1"/>
  <c r="AN87" i="1"/>
  <c r="AO87" i="1"/>
  <c r="AQ87" i="1"/>
  <c r="AR87" i="1"/>
  <c r="AV87" i="1"/>
  <c r="AX87" i="1"/>
  <c r="L87" i="1"/>
  <c r="M87" i="1"/>
  <c r="O87" i="1"/>
  <c r="P87" i="1"/>
  <c r="R87" i="1"/>
  <c r="S87" i="1"/>
  <c r="W87" i="1"/>
  <c r="Y87" i="1"/>
  <c r="ED86" i="1"/>
  <c r="EE86" i="1"/>
  <c r="EG86" i="1"/>
  <c r="EH86" i="1"/>
  <c r="EJ86" i="1"/>
  <c r="EK86" i="1"/>
  <c r="EO86" i="1"/>
  <c r="EP86" i="1"/>
  <c r="DM86" i="1"/>
  <c r="DN86" i="1"/>
  <c r="DG86" i="1"/>
  <c r="DH86" i="1"/>
  <c r="DJ86" i="1"/>
  <c r="DK86" i="1"/>
  <c r="DR86" i="1"/>
  <c r="DS86" i="1"/>
  <c r="CH86" i="1"/>
  <c r="CI86" i="1"/>
  <c r="CK86" i="1"/>
  <c r="CL86" i="1"/>
  <c r="CN86" i="1"/>
  <c r="CO86" i="1"/>
  <c r="CS86" i="1"/>
  <c r="CU86" i="1"/>
  <c r="BK86" i="1"/>
  <c r="BL86" i="1"/>
  <c r="BN86" i="1"/>
  <c r="BO86" i="1"/>
  <c r="BQ86" i="1"/>
  <c r="BR86" i="1"/>
  <c r="BV86" i="1"/>
  <c r="BW86" i="1"/>
  <c r="AK86" i="1"/>
  <c r="AL86" i="1"/>
  <c r="AN86" i="1"/>
  <c r="AO86" i="1"/>
  <c r="AQ86" i="1"/>
  <c r="AR86" i="1"/>
  <c r="AV86" i="1"/>
  <c r="AX86" i="1"/>
  <c r="L86" i="1"/>
  <c r="M86" i="1"/>
  <c r="O86" i="1"/>
  <c r="P86" i="1"/>
  <c r="R86" i="1"/>
  <c r="S86" i="1"/>
  <c r="W86" i="1"/>
  <c r="Y86" i="1"/>
  <c r="ED85" i="1"/>
  <c r="EE85" i="1"/>
  <c r="EG85" i="1"/>
  <c r="EH85" i="1"/>
  <c r="EJ85" i="1"/>
  <c r="EK85" i="1"/>
  <c r="EO85" i="1"/>
  <c r="EP85" i="1"/>
  <c r="DM85" i="1"/>
  <c r="DN85" i="1"/>
  <c r="DG85" i="1"/>
  <c r="DH85" i="1"/>
  <c r="DJ85" i="1"/>
  <c r="DK85" i="1"/>
  <c r="DR85" i="1"/>
  <c r="DS85" i="1"/>
  <c r="CH85" i="1"/>
  <c r="CI85" i="1"/>
  <c r="CK85" i="1"/>
  <c r="CL85" i="1"/>
  <c r="CN85" i="1"/>
  <c r="CO85" i="1"/>
  <c r="CS85" i="1"/>
  <c r="CU85" i="1"/>
  <c r="BK85" i="1"/>
  <c r="BL85" i="1"/>
  <c r="BN85" i="1"/>
  <c r="BO85" i="1"/>
  <c r="BQ85" i="1"/>
  <c r="BR85" i="1"/>
  <c r="BV85" i="1"/>
  <c r="BW85" i="1"/>
  <c r="AK85" i="1"/>
  <c r="AL85" i="1"/>
  <c r="AN85" i="1"/>
  <c r="AO85" i="1"/>
  <c r="AQ85" i="1"/>
  <c r="AR85" i="1"/>
  <c r="AV85" i="1"/>
  <c r="AX85" i="1"/>
  <c r="L85" i="1"/>
  <c r="M85" i="1"/>
  <c r="O85" i="1"/>
  <c r="P85" i="1"/>
  <c r="R85" i="1"/>
  <c r="S85" i="1"/>
  <c r="W85" i="1"/>
  <c r="Y85" i="1"/>
  <c r="ED84" i="1"/>
  <c r="EE84" i="1"/>
  <c r="EG84" i="1"/>
  <c r="EH84" i="1"/>
  <c r="EJ84" i="1"/>
  <c r="EK84" i="1"/>
  <c r="EO84" i="1"/>
  <c r="EP84" i="1"/>
  <c r="DM84" i="1"/>
  <c r="DN84" i="1"/>
  <c r="DG84" i="1"/>
  <c r="DH84" i="1"/>
  <c r="DJ84" i="1"/>
  <c r="DK84" i="1"/>
  <c r="DR84" i="1"/>
  <c r="DS84" i="1"/>
  <c r="CH84" i="1"/>
  <c r="CI84" i="1"/>
  <c r="CK84" i="1"/>
  <c r="CL84" i="1"/>
  <c r="CN84" i="1"/>
  <c r="CO84" i="1"/>
  <c r="CS84" i="1"/>
  <c r="CU84" i="1"/>
  <c r="BK84" i="1"/>
  <c r="BL84" i="1"/>
  <c r="BN84" i="1"/>
  <c r="BO84" i="1"/>
  <c r="BQ84" i="1"/>
  <c r="BR84" i="1"/>
  <c r="BV84" i="1"/>
  <c r="BW84" i="1"/>
  <c r="AK84" i="1"/>
  <c r="AL84" i="1"/>
  <c r="AN84" i="1"/>
  <c r="AO84" i="1"/>
  <c r="AQ84" i="1"/>
  <c r="AR84" i="1"/>
  <c r="AV84" i="1"/>
  <c r="AX84" i="1"/>
  <c r="L84" i="1"/>
  <c r="M84" i="1"/>
  <c r="O84" i="1"/>
  <c r="P84" i="1"/>
  <c r="R84" i="1"/>
  <c r="S84" i="1"/>
  <c r="W84" i="1"/>
  <c r="Y84" i="1"/>
  <c r="ED83" i="1"/>
  <c r="EE83" i="1"/>
  <c r="EG83" i="1"/>
  <c r="EH83" i="1"/>
  <c r="EJ83" i="1"/>
  <c r="EK83" i="1"/>
  <c r="EO83" i="1"/>
  <c r="EP83" i="1"/>
  <c r="DM83" i="1"/>
  <c r="DN83" i="1"/>
  <c r="DG83" i="1"/>
  <c r="DH83" i="1"/>
  <c r="DJ83" i="1"/>
  <c r="DK83" i="1"/>
  <c r="DR83" i="1"/>
  <c r="DS83" i="1"/>
  <c r="CH83" i="1"/>
  <c r="CI83" i="1"/>
  <c r="CK83" i="1"/>
  <c r="CL83" i="1"/>
  <c r="CN83" i="1"/>
  <c r="CO83" i="1"/>
  <c r="CS83" i="1"/>
  <c r="CU83" i="1"/>
  <c r="BK83" i="1"/>
  <c r="BL83" i="1"/>
  <c r="BN83" i="1"/>
  <c r="BO83" i="1"/>
  <c r="BQ83" i="1"/>
  <c r="BR83" i="1"/>
  <c r="BV83" i="1"/>
  <c r="BW83" i="1"/>
  <c r="AK83" i="1"/>
  <c r="AL83" i="1"/>
  <c r="AN83" i="1"/>
  <c r="AO83" i="1"/>
  <c r="AQ83" i="1"/>
  <c r="AR83" i="1"/>
  <c r="AV83" i="1"/>
  <c r="AX83" i="1"/>
  <c r="L83" i="1"/>
  <c r="M83" i="1"/>
  <c r="O83" i="1"/>
  <c r="P83" i="1"/>
  <c r="R83" i="1"/>
  <c r="S83" i="1"/>
  <c r="W83" i="1"/>
  <c r="Y83" i="1"/>
  <c r="ED82" i="1"/>
  <c r="EE82" i="1"/>
  <c r="EG82" i="1"/>
  <c r="EH82" i="1"/>
  <c r="EJ82" i="1"/>
  <c r="EK82" i="1"/>
  <c r="EO82" i="1"/>
  <c r="EP82" i="1"/>
  <c r="DM82" i="1"/>
  <c r="DN82" i="1"/>
  <c r="DG82" i="1"/>
  <c r="DH82" i="1"/>
  <c r="DJ82" i="1"/>
  <c r="DK82" i="1"/>
  <c r="DR82" i="1"/>
  <c r="DS82" i="1"/>
  <c r="CH82" i="1"/>
  <c r="CI82" i="1"/>
  <c r="CK82" i="1"/>
  <c r="CL82" i="1"/>
  <c r="CN82" i="1"/>
  <c r="CO82" i="1"/>
  <c r="CS82" i="1"/>
  <c r="CU82" i="1"/>
  <c r="BK82" i="1"/>
  <c r="BL82" i="1"/>
  <c r="BN82" i="1"/>
  <c r="BO82" i="1"/>
  <c r="BQ82" i="1"/>
  <c r="BR82" i="1"/>
  <c r="BV82" i="1"/>
  <c r="BW82" i="1"/>
  <c r="AK82" i="1"/>
  <c r="AL82" i="1"/>
  <c r="AN82" i="1"/>
  <c r="AO82" i="1"/>
  <c r="AQ82" i="1"/>
  <c r="AR82" i="1"/>
  <c r="AV82" i="1"/>
  <c r="AX82" i="1"/>
  <c r="L82" i="1"/>
  <c r="M82" i="1"/>
  <c r="O82" i="1"/>
  <c r="P82" i="1"/>
  <c r="R82" i="1"/>
  <c r="S82" i="1"/>
  <c r="W82" i="1"/>
  <c r="Y82" i="1"/>
  <c r="ED81" i="1"/>
  <c r="EE81" i="1"/>
  <c r="EG81" i="1"/>
  <c r="EH81" i="1"/>
  <c r="EJ81" i="1"/>
  <c r="EK81" i="1"/>
  <c r="EO81" i="1"/>
  <c r="EP81" i="1"/>
  <c r="DM81" i="1"/>
  <c r="DN81" i="1"/>
  <c r="DG81" i="1"/>
  <c r="DH81" i="1"/>
  <c r="DJ81" i="1"/>
  <c r="DK81" i="1"/>
  <c r="DR81" i="1"/>
  <c r="DS81" i="1"/>
  <c r="CH81" i="1"/>
  <c r="CI81" i="1"/>
  <c r="CK81" i="1"/>
  <c r="CL81" i="1"/>
  <c r="CN81" i="1"/>
  <c r="CO81" i="1"/>
  <c r="CS81" i="1"/>
  <c r="CU81" i="1"/>
  <c r="BK81" i="1"/>
  <c r="BL81" i="1"/>
  <c r="BN81" i="1"/>
  <c r="BO81" i="1"/>
  <c r="BQ81" i="1"/>
  <c r="BR81" i="1"/>
  <c r="BV81" i="1"/>
  <c r="BW81" i="1"/>
  <c r="AK81" i="1"/>
  <c r="AL81" i="1"/>
  <c r="AN81" i="1"/>
  <c r="AO81" i="1"/>
  <c r="AQ81" i="1"/>
  <c r="AR81" i="1"/>
  <c r="AV81" i="1"/>
  <c r="AX81" i="1"/>
  <c r="L81" i="1"/>
  <c r="M81" i="1"/>
  <c r="O81" i="1"/>
  <c r="P81" i="1"/>
  <c r="R81" i="1"/>
  <c r="S81" i="1"/>
  <c r="W81" i="1"/>
  <c r="Y81" i="1"/>
  <c r="ED80" i="1"/>
  <c r="EE80" i="1"/>
  <c r="EG80" i="1"/>
  <c r="EH80" i="1"/>
  <c r="EJ80" i="1"/>
  <c r="EK80" i="1"/>
  <c r="EO80" i="1"/>
  <c r="EP80" i="1"/>
  <c r="DM80" i="1"/>
  <c r="DN80" i="1"/>
  <c r="DG80" i="1"/>
  <c r="DH80" i="1"/>
  <c r="DJ80" i="1"/>
  <c r="DK80" i="1"/>
  <c r="DR80" i="1"/>
  <c r="DS80" i="1"/>
  <c r="CH80" i="1"/>
  <c r="CI80" i="1"/>
  <c r="CK80" i="1"/>
  <c r="CL80" i="1"/>
  <c r="CN80" i="1"/>
  <c r="CO80" i="1"/>
  <c r="CS80" i="1"/>
  <c r="CU80" i="1"/>
  <c r="BK80" i="1"/>
  <c r="BL80" i="1"/>
  <c r="BN80" i="1"/>
  <c r="BO80" i="1"/>
  <c r="BQ80" i="1"/>
  <c r="BR80" i="1"/>
  <c r="BV80" i="1"/>
  <c r="BW80" i="1"/>
  <c r="AK80" i="1"/>
  <c r="AL80" i="1"/>
  <c r="AN80" i="1"/>
  <c r="AO80" i="1"/>
  <c r="AQ80" i="1"/>
  <c r="AR80" i="1"/>
  <c r="AV80" i="1"/>
  <c r="AX80" i="1"/>
  <c r="L80" i="1"/>
  <c r="M80" i="1"/>
  <c r="O80" i="1"/>
  <c r="P80" i="1"/>
  <c r="R80" i="1"/>
  <c r="S80" i="1"/>
  <c r="W80" i="1"/>
  <c r="Y80" i="1"/>
  <c r="ED79" i="1"/>
  <c r="EE79" i="1"/>
  <c r="EG79" i="1"/>
  <c r="EH79" i="1"/>
  <c r="EJ79" i="1"/>
  <c r="EK79" i="1"/>
  <c r="EO79" i="1"/>
  <c r="EP79" i="1"/>
  <c r="DM79" i="1"/>
  <c r="DN79" i="1"/>
  <c r="DG79" i="1"/>
  <c r="DH79" i="1"/>
  <c r="DJ79" i="1"/>
  <c r="DK79" i="1"/>
  <c r="DR79" i="1"/>
  <c r="DS79" i="1"/>
  <c r="CH79" i="1"/>
  <c r="CI79" i="1"/>
  <c r="CK79" i="1"/>
  <c r="CL79" i="1"/>
  <c r="CN79" i="1"/>
  <c r="CO79" i="1"/>
  <c r="CS79" i="1"/>
  <c r="CU79" i="1"/>
  <c r="BK79" i="1"/>
  <c r="BL79" i="1"/>
  <c r="BN79" i="1"/>
  <c r="BO79" i="1"/>
  <c r="BQ79" i="1"/>
  <c r="BR79" i="1"/>
  <c r="BV79" i="1"/>
  <c r="BW79" i="1"/>
  <c r="AK79" i="1"/>
  <c r="AL79" i="1"/>
  <c r="AN79" i="1"/>
  <c r="AO79" i="1"/>
  <c r="AQ79" i="1"/>
  <c r="AR79" i="1"/>
  <c r="AV79" i="1"/>
  <c r="AX79" i="1"/>
  <c r="L79" i="1"/>
  <c r="M79" i="1"/>
  <c r="O79" i="1"/>
  <c r="P79" i="1"/>
  <c r="R79" i="1"/>
  <c r="S79" i="1"/>
  <c r="W79" i="1"/>
  <c r="Y79" i="1"/>
  <c r="ED78" i="1"/>
  <c r="EE78" i="1"/>
  <c r="EG78" i="1"/>
  <c r="EH78" i="1"/>
  <c r="EJ78" i="1"/>
  <c r="EK78" i="1"/>
  <c r="EO78" i="1"/>
  <c r="EP78" i="1"/>
  <c r="DM78" i="1"/>
  <c r="DN78" i="1"/>
  <c r="DG78" i="1"/>
  <c r="DH78" i="1"/>
  <c r="DJ78" i="1"/>
  <c r="DK78" i="1"/>
  <c r="DR78" i="1"/>
  <c r="DS78" i="1"/>
  <c r="CH78" i="1"/>
  <c r="CI78" i="1"/>
  <c r="CK78" i="1"/>
  <c r="CL78" i="1"/>
  <c r="CN78" i="1"/>
  <c r="CO78" i="1"/>
  <c r="CS78" i="1"/>
  <c r="CU78" i="1"/>
  <c r="BK78" i="1"/>
  <c r="BL78" i="1"/>
  <c r="BN78" i="1"/>
  <c r="BO78" i="1"/>
  <c r="BQ78" i="1"/>
  <c r="BR78" i="1"/>
  <c r="BV78" i="1"/>
  <c r="BW78" i="1"/>
  <c r="AK78" i="1"/>
  <c r="AL78" i="1"/>
  <c r="AN78" i="1"/>
  <c r="AO78" i="1"/>
  <c r="AQ78" i="1"/>
  <c r="AR78" i="1"/>
  <c r="AV78" i="1"/>
  <c r="AX78" i="1"/>
  <c r="L78" i="1"/>
  <c r="M78" i="1"/>
  <c r="O78" i="1"/>
  <c r="P78" i="1"/>
  <c r="R78" i="1"/>
  <c r="S78" i="1"/>
  <c r="W78" i="1"/>
  <c r="Y78" i="1"/>
  <c r="ED77" i="1"/>
  <c r="EE77" i="1"/>
  <c r="EG77" i="1"/>
  <c r="EH77" i="1"/>
  <c r="EJ77" i="1"/>
  <c r="EK77" i="1"/>
  <c r="EO77" i="1"/>
  <c r="EP77" i="1"/>
  <c r="DM77" i="1"/>
  <c r="DN77" i="1"/>
  <c r="DG77" i="1"/>
  <c r="DH77" i="1"/>
  <c r="DJ77" i="1"/>
  <c r="DK77" i="1"/>
  <c r="DR77" i="1"/>
  <c r="DS77" i="1"/>
  <c r="CH77" i="1"/>
  <c r="CI77" i="1"/>
  <c r="CK77" i="1"/>
  <c r="CL77" i="1"/>
  <c r="CN77" i="1"/>
  <c r="CO77" i="1"/>
  <c r="CS77" i="1"/>
  <c r="CU77" i="1"/>
  <c r="BK77" i="1"/>
  <c r="BL77" i="1"/>
  <c r="BN77" i="1"/>
  <c r="BO77" i="1"/>
  <c r="BQ77" i="1"/>
  <c r="BR77" i="1"/>
  <c r="BV77" i="1"/>
  <c r="BW77" i="1"/>
  <c r="AK77" i="1"/>
  <c r="AL77" i="1"/>
  <c r="AN77" i="1"/>
  <c r="AO77" i="1"/>
  <c r="AQ77" i="1"/>
  <c r="AR77" i="1"/>
  <c r="AV77" i="1"/>
  <c r="AX77" i="1"/>
  <c r="L77" i="1"/>
  <c r="M77" i="1"/>
  <c r="O77" i="1"/>
  <c r="P77" i="1"/>
  <c r="R77" i="1"/>
  <c r="S77" i="1"/>
  <c r="W77" i="1"/>
  <c r="Y77" i="1"/>
  <c r="ED76" i="1"/>
  <c r="EE76" i="1"/>
  <c r="EG76" i="1"/>
  <c r="EH76" i="1"/>
  <c r="EJ76" i="1"/>
  <c r="EK76" i="1"/>
  <c r="EO76" i="1"/>
  <c r="EP76" i="1"/>
  <c r="DM76" i="1"/>
  <c r="DN76" i="1"/>
  <c r="DG76" i="1"/>
  <c r="DH76" i="1"/>
  <c r="DJ76" i="1"/>
  <c r="DK76" i="1"/>
  <c r="DR76" i="1"/>
  <c r="DS76" i="1"/>
  <c r="CH76" i="1"/>
  <c r="CI76" i="1"/>
  <c r="CK76" i="1"/>
  <c r="CL76" i="1"/>
  <c r="CN76" i="1"/>
  <c r="CO76" i="1"/>
  <c r="CS76" i="1"/>
  <c r="CU76" i="1"/>
  <c r="BK76" i="1"/>
  <c r="BL76" i="1"/>
  <c r="BN76" i="1"/>
  <c r="BO76" i="1"/>
  <c r="BQ76" i="1"/>
  <c r="BR76" i="1"/>
  <c r="BV76" i="1"/>
  <c r="BW76" i="1"/>
  <c r="AK76" i="1"/>
  <c r="AL76" i="1"/>
  <c r="AN76" i="1"/>
  <c r="AO76" i="1"/>
  <c r="AQ76" i="1"/>
  <c r="AR76" i="1"/>
  <c r="AV76" i="1"/>
  <c r="AX76" i="1"/>
  <c r="L76" i="1"/>
  <c r="M76" i="1"/>
  <c r="O76" i="1"/>
  <c r="P76" i="1"/>
  <c r="R76" i="1"/>
  <c r="S76" i="1"/>
  <c r="W76" i="1"/>
  <c r="Y76" i="1"/>
  <c r="ED75" i="1"/>
  <c r="EE75" i="1"/>
  <c r="EG75" i="1"/>
  <c r="EH75" i="1"/>
  <c r="EJ75" i="1"/>
  <c r="EK75" i="1"/>
  <c r="EO75" i="1"/>
  <c r="EP75" i="1"/>
  <c r="DM75" i="1"/>
  <c r="DN75" i="1"/>
  <c r="DG75" i="1"/>
  <c r="DH75" i="1"/>
  <c r="DJ75" i="1"/>
  <c r="DK75" i="1"/>
  <c r="DR75" i="1"/>
  <c r="DS75" i="1"/>
  <c r="CH75" i="1"/>
  <c r="CI75" i="1"/>
  <c r="CK75" i="1"/>
  <c r="CL75" i="1"/>
  <c r="CN75" i="1"/>
  <c r="CO75" i="1"/>
  <c r="CS75" i="1"/>
  <c r="CU75" i="1"/>
  <c r="BK75" i="1"/>
  <c r="BL75" i="1"/>
  <c r="BN75" i="1"/>
  <c r="BO75" i="1"/>
  <c r="BQ75" i="1"/>
  <c r="BR75" i="1"/>
  <c r="BV75" i="1"/>
  <c r="BW75" i="1"/>
  <c r="AK75" i="1"/>
  <c r="AL75" i="1"/>
  <c r="AN75" i="1"/>
  <c r="AO75" i="1"/>
  <c r="AQ75" i="1"/>
  <c r="AR75" i="1"/>
  <c r="AV75" i="1"/>
  <c r="AX75" i="1"/>
  <c r="L75" i="1"/>
  <c r="M75" i="1"/>
  <c r="O75" i="1"/>
  <c r="P75" i="1"/>
  <c r="R75" i="1"/>
  <c r="S75" i="1"/>
  <c r="W75" i="1"/>
  <c r="Y75" i="1"/>
  <c r="ED74" i="1"/>
  <c r="EE74" i="1"/>
  <c r="EG74" i="1"/>
  <c r="EH74" i="1"/>
  <c r="EJ74" i="1"/>
  <c r="EK74" i="1"/>
  <c r="EO74" i="1"/>
  <c r="EP74" i="1"/>
  <c r="DM74" i="1"/>
  <c r="DN74" i="1"/>
  <c r="DG74" i="1"/>
  <c r="DH74" i="1"/>
  <c r="DJ74" i="1"/>
  <c r="DK74" i="1"/>
  <c r="DR74" i="1"/>
  <c r="DS74" i="1"/>
  <c r="CH74" i="1"/>
  <c r="CI74" i="1"/>
  <c r="CK74" i="1"/>
  <c r="CL74" i="1"/>
  <c r="CN74" i="1"/>
  <c r="CO74" i="1"/>
  <c r="CS74" i="1"/>
  <c r="CU74" i="1"/>
  <c r="BK74" i="1"/>
  <c r="BL74" i="1"/>
  <c r="BN74" i="1"/>
  <c r="BO74" i="1"/>
  <c r="BQ74" i="1"/>
  <c r="BR74" i="1"/>
  <c r="BV74" i="1"/>
  <c r="BW74" i="1"/>
  <c r="AK74" i="1"/>
  <c r="AL74" i="1"/>
  <c r="AN74" i="1"/>
  <c r="AO74" i="1"/>
  <c r="AQ74" i="1"/>
  <c r="AR74" i="1"/>
  <c r="AV74" i="1"/>
  <c r="AX74" i="1"/>
  <c r="L74" i="1"/>
  <c r="M74" i="1"/>
  <c r="O74" i="1"/>
  <c r="P74" i="1"/>
  <c r="R74" i="1"/>
  <c r="S74" i="1"/>
  <c r="W74" i="1"/>
  <c r="Y74" i="1"/>
  <c r="ED73" i="1"/>
  <c r="EE73" i="1"/>
  <c r="EG73" i="1"/>
  <c r="EH73" i="1"/>
  <c r="EJ73" i="1"/>
  <c r="EK73" i="1"/>
  <c r="EO73" i="1"/>
  <c r="EP73" i="1"/>
  <c r="DM73" i="1"/>
  <c r="DN73" i="1"/>
  <c r="DG73" i="1"/>
  <c r="DH73" i="1"/>
  <c r="DJ73" i="1"/>
  <c r="DK73" i="1"/>
  <c r="DR73" i="1"/>
  <c r="DS73" i="1"/>
  <c r="CH73" i="1"/>
  <c r="CI73" i="1"/>
  <c r="CK73" i="1"/>
  <c r="CL73" i="1"/>
  <c r="CN73" i="1"/>
  <c r="CO73" i="1"/>
  <c r="CS73" i="1"/>
  <c r="CU73" i="1"/>
  <c r="BK73" i="1"/>
  <c r="BL73" i="1"/>
  <c r="BN73" i="1"/>
  <c r="BO73" i="1"/>
  <c r="BQ73" i="1"/>
  <c r="BR73" i="1"/>
  <c r="BV73" i="1"/>
  <c r="BW73" i="1"/>
  <c r="AK73" i="1"/>
  <c r="AL73" i="1"/>
  <c r="AN73" i="1"/>
  <c r="AO73" i="1"/>
  <c r="AQ73" i="1"/>
  <c r="AR73" i="1"/>
  <c r="AV73" i="1"/>
  <c r="AX73" i="1"/>
  <c r="L73" i="1"/>
  <c r="M73" i="1"/>
  <c r="O73" i="1"/>
  <c r="P73" i="1"/>
  <c r="R73" i="1"/>
  <c r="S73" i="1"/>
  <c r="W73" i="1"/>
  <c r="Y73" i="1"/>
  <c r="ED72" i="1"/>
  <c r="EE72" i="1"/>
  <c r="EG72" i="1"/>
  <c r="EH72" i="1"/>
  <c r="EJ72" i="1"/>
  <c r="EK72" i="1"/>
  <c r="EO72" i="1"/>
  <c r="EP72" i="1"/>
  <c r="DM72" i="1"/>
  <c r="DN72" i="1"/>
  <c r="DG72" i="1"/>
  <c r="DH72" i="1"/>
  <c r="DJ72" i="1"/>
  <c r="DK72" i="1"/>
  <c r="DR72" i="1"/>
  <c r="DS72" i="1"/>
  <c r="CH72" i="1"/>
  <c r="CI72" i="1"/>
  <c r="CK72" i="1"/>
  <c r="CL72" i="1"/>
  <c r="CN72" i="1"/>
  <c r="CO72" i="1"/>
  <c r="CS72" i="1"/>
  <c r="CU72" i="1"/>
  <c r="BK72" i="1"/>
  <c r="BL72" i="1"/>
  <c r="BN72" i="1"/>
  <c r="BO72" i="1"/>
  <c r="BQ72" i="1"/>
  <c r="BR72" i="1"/>
  <c r="BV72" i="1"/>
  <c r="BW72" i="1"/>
  <c r="AK72" i="1"/>
  <c r="AL72" i="1"/>
  <c r="AN72" i="1"/>
  <c r="AO72" i="1"/>
  <c r="AQ72" i="1"/>
  <c r="AR72" i="1"/>
  <c r="AV72" i="1"/>
  <c r="AX72" i="1"/>
  <c r="L72" i="1"/>
  <c r="M72" i="1"/>
  <c r="O72" i="1"/>
  <c r="P72" i="1"/>
  <c r="R72" i="1"/>
  <c r="S72" i="1"/>
  <c r="W72" i="1"/>
  <c r="Y72" i="1"/>
  <c r="ED71" i="1"/>
  <c r="EE71" i="1"/>
  <c r="EG71" i="1"/>
  <c r="EH71" i="1"/>
  <c r="EJ71" i="1"/>
  <c r="EK71" i="1"/>
  <c r="EO71" i="1"/>
  <c r="EP71" i="1"/>
  <c r="DM71" i="1"/>
  <c r="DN71" i="1"/>
  <c r="DG71" i="1"/>
  <c r="DH71" i="1"/>
  <c r="DJ71" i="1"/>
  <c r="DK71" i="1"/>
  <c r="DR71" i="1"/>
  <c r="DS71" i="1"/>
  <c r="CH71" i="1"/>
  <c r="CI71" i="1"/>
  <c r="CK71" i="1"/>
  <c r="CL71" i="1"/>
  <c r="CN71" i="1"/>
  <c r="CO71" i="1"/>
  <c r="CS71" i="1"/>
  <c r="CU71" i="1"/>
  <c r="BK71" i="1"/>
  <c r="BL71" i="1"/>
  <c r="BN71" i="1"/>
  <c r="BO71" i="1"/>
  <c r="BQ71" i="1"/>
  <c r="BR71" i="1"/>
  <c r="BV71" i="1"/>
  <c r="BW71" i="1"/>
  <c r="AK71" i="1"/>
  <c r="AL71" i="1"/>
  <c r="AN71" i="1"/>
  <c r="AO71" i="1"/>
  <c r="AQ71" i="1"/>
  <c r="AR71" i="1"/>
  <c r="AV71" i="1"/>
  <c r="AX71" i="1"/>
  <c r="L71" i="1"/>
  <c r="M71" i="1"/>
  <c r="O71" i="1"/>
  <c r="P71" i="1"/>
  <c r="R71" i="1"/>
  <c r="S71" i="1"/>
  <c r="W71" i="1"/>
  <c r="Y71" i="1"/>
  <c r="ED70" i="1"/>
  <c r="EE70" i="1"/>
  <c r="EG70" i="1"/>
  <c r="EH70" i="1"/>
  <c r="EJ70" i="1"/>
  <c r="EK70" i="1"/>
  <c r="EO70" i="1"/>
  <c r="EP70" i="1"/>
  <c r="DM70" i="1"/>
  <c r="DN70" i="1"/>
  <c r="DG70" i="1"/>
  <c r="DH70" i="1"/>
  <c r="DJ70" i="1"/>
  <c r="DK70" i="1"/>
  <c r="DR70" i="1"/>
  <c r="DS70" i="1"/>
  <c r="CH70" i="1"/>
  <c r="CI70" i="1"/>
  <c r="CK70" i="1"/>
  <c r="CL70" i="1"/>
  <c r="CN70" i="1"/>
  <c r="CO70" i="1"/>
  <c r="CS70" i="1"/>
  <c r="CU70" i="1"/>
  <c r="BK70" i="1"/>
  <c r="BL70" i="1"/>
  <c r="BN70" i="1"/>
  <c r="BO70" i="1"/>
  <c r="BQ70" i="1"/>
  <c r="BR70" i="1"/>
  <c r="BV70" i="1"/>
  <c r="BW70" i="1"/>
  <c r="AK70" i="1"/>
  <c r="AL70" i="1"/>
  <c r="AN70" i="1"/>
  <c r="AO70" i="1"/>
  <c r="AQ70" i="1"/>
  <c r="AR70" i="1"/>
  <c r="AV70" i="1"/>
  <c r="AX70" i="1"/>
  <c r="L70" i="1"/>
  <c r="M70" i="1"/>
  <c r="O70" i="1"/>
  <c r="P70" i="1"/>
  <c r="R70" i="1"/>
  <c r="S70" i="1"/>
  <c r="W70" i="1"/>
  <c r="Y70" i="1"/>
  <c r="ED69" i="1"/>
  <c r="EE69" i="1"/>
  <c r="EG69" i="1"/>
  <c r="EH69" i="1"/>
  <c r="EJ69" i="1"/>
  <c r="EK69" i="1"/>
  <c r="EO69" i="1"/>
  <c r="EP69" i="1"/>
  <c r="DM69" i="1"/>
  <c r="DN69" i="1"/>
  <c r="DG69" i="1"/>
  <c r="DH69" i="1"/>
  <c r="DJ69" i="1"/>
  <c r="DK69" i="1"/>
  <c r="DR69" i="1"/>
  <c r="DS69" i="1"/>
  <c r="CH69" i="1"/>
  <c r="CI69" i="1"/>
  <c r="CK69" i="1"/>
  <c r="CL69" i="1"/>
  <c r="CN69" i="1"/>
  <c r="CO69" i="1"/>
  <c r="CS69" i="1"/>
  <c r="CU69" i="1"/>
  <c r="BK69" i="1"/>
  <c r="BL69" i="1"/>
  <c r="BN69" i="1"/>
  <c r="BO69" i="1"/>
  <c r="BQ69" i="1"/>
  <c r="BR69" i="1"/>
  <c r="BV69" i="1"/>
  <c r="BW69" i="1"/>
  <c r="AK69" i="1"/>
  <c r="AL69" i="1"/>
  <c r="AN69" i="1"/>
  <c r="AO69" i="1"/>
  <c r="AQ69" i="1"/>
  <c r="AR69" i="1"/>
  <c r="AV69" i="1"/>
  <c r="AX69" i="1"/>
  <c r="L69" i="1"/>
  <c r="M69" i="1"/>
  <c r="O69" i="1"/>
  <c r="P69" i="1"/>
  <c r="R69" i="1"/>
  <c r="S69" i="1"/>
  <c r="W69" i="1"/>
  <c r="Y69" i="1"/>
  <c r="ED68" i="1"/>
  <c r="EE68" i="1"/>
  <c r="EG68" i="1"/>
  <c r="EH68" i="1"/>
  <c r="EJ68" i="1"/>
  <c r="EK68" i="1"/>
  <c r="EO68" i="1"/>
  <c r="EP68" i="1"/>
  <c r="DM68" i="1"/>
  <c r="DN68" i="1"/>
  <c r="DG68" i="1"/>
  <c r="DH68" i="1"/>
  <c r="DJ68" i="1"/>
  <c r="DK68" i="1"/>
  <c r="DR68" i="1"/>
  <c r="DS68" i="1"/>
  <c r="CH68" i="1"/>
  <c r="CI68" i="1"/>
  <c r="CK68" i="1"/>
  <c r="CL68" i="1"/>
  <c r="CN68" i="1"/>
  <c r="CO68" i="1"/>
  <c r="CS68" i="1"/>
  <c r="CU68" i="1"/>
  <c r="BK68" i="1"/>
  <c r="BL68" i="1"/>
  <c r="BN68" i="1"/>
  <c r="BO68" i="1"/>
  <c r="BQ68" i="1"/>
  <c r="BR68" i="1"/>
  <c r="BV68" i="1"/>
  <c r="BW68" i="1"/>
  <c r="AK68" i="1"/>
  <c r="AL68" i="1"/>
  <c r="AN68" i="1"/>
  <c r="AO68" i="1"/>
  <c r="AQ68" i="1"/>
  <c r="AR68" i="1"/>
  <c r="AV68" i="1"/>
  <c r="AX68" i="1"/>
  <c r="L68" i="1"/>
  <c r="M68" i="1"/>
  <c r="O68" i="1"/>
  <c r="P68" i="1"/>
  <c r="R68" i="1"/>
  <c r="S68" i="1"/>
  <c r="W68" i="1"/>
  <c r="Y68" i="1"/>
  <c r="ED67" i="1"/>
  <c r="EE67" i="1"/>
  <c r="EG67" i="1"/>
  <c r="EH67" i="1"/>
  <c r="EJ67" i="1"/>
  <c r="EK67" i="1"/>
  <c r="EO67" i="1"/>
  <c r="EP67" i="1"/>
  <c r="DM67" i="1"/>
  <c r="DN67" i="1"/>
  <c r="DG67" i="1"/>
  <c r="DH67" i="1"/>
  <c r="DJ67" i="1"/>
  <c r="DK67" i="1"/>
  <c r="DR67" i="1"/>
  <c r="DS67" i="1"/>
  <c r="CH67" i="1"/>
  <c r="CI67" i="1"/>
  <c r="CK67" i="1"/>
  <c r="CL67" i="1"/>
  <c r="CN67" i="1"/>
  <c r="CO67" i="1"/>
  <c r="CS67" i="1"/>
  <c r="CU67" i="1"/>
  <c r="BK67" i="1"/>
  <c r="BL67" i="1"/>
  <c r="BN67" i="1"/>
  <c r="BO67" i="1"/>
  <c r="BQ67" i="1"/>
  <c r="BR67" i="1"/>
  <c r="BV67" i="1"/>
  <c r="BW67" i="1"/>
  <c r="AK67" i="1"/>
  <c r="AL67" i="1"/>
  <c r="AN67" i="1"/>
  <c r="AO67" i="1"/>
  <c r="AQ67" i="1"/>
  <c r="AR67" i="1"/>
  <c r="AV67" i="1"/>
  <c r="AX67" i="1"/>
  <c r="L67" i="1"/>
  <c r="M67" i="1"/>
  <c r="O67" i="1"/>
  <c r="P67" i="1"/>
  <c r="R67" i="1"/>
  <c r="S67" i="1"/>
  <c r="W67" i="1"/>
  <c r="Y67" i="1"/>
  <c r="ED66" i="1"/>
  <c r="EE66" i="1"/>
  <c r="EG66" i="1"/>
  <c r="EH66" i="1"/>
  <c r="EJ66" i="1"/>
  <c r="EK66" i="1"/>
  <c r="EO66" i="1"/>
  <c r="EP66" i="1"/>
  <c r="DM66" i="1"/>
  <c r="DN66" i="1"/>
  <c r="DG66" i="1"/>
  <c r="DH66" i="1"/>
  <c r="DJ66" i="1"/>
  <c r="DK66" i="1"/>
  <c r="DR66" i="1"/>
  <c r="DS66" i="1"/>
  <c r="CH66" i="1"/>
  <c r="CI66" i="1"/>
  <c r="CK66" i="1"/>
  <c r="CL66" i="1"/>
  <c r="CN66" i="1"/>
  <c r="CO66" i="1"/>
  <c r="CS66" i="1"/>
  <c r="CU66" i="1"/>
  <c r="BK66" i="1"/>
  <c r="BL66" i="1"/>
  <c r="BN66" i="1"/>
  <c r="BO66" i="1"/>
  <c r="BQ66" i="1"/>
  <c r="BR66" i="1"/>
  <c r="BV66" i="1"/>
  <c r="BW66" i="1"/>
  <c r="AK66" i="1"/>
  <c r="AL66" i="1"/>
  <c r="AN66" i="1"/>
  <c r="AO66" i="1"/>
  <c r="AQ66" i="1"/>
  <c r="AR66" i="1"/>
  <c r="AV66" i="1"/>
  <c r="AX66" i="1"/>
  <c r="L66" i="1"/>
  <c r="M66" i="1"/>
  <c r="O66" i="1"/>
  <c r="P66" i="1"/>
  <c r="R66" i="1"/>
  <c r="S66" i="1"/>
  <c r="W66" i="1"/>
  <c r="Y66" i="1"/>
  <c r="ED65" i="1"/>
  <c r="EE65" i="1"/>
  <c r="EG65" i="1"/>
  <c r="EH65" i="1"/>
  <c r="EJ65" i="1"/>
  <c r="EK65" i="1"/>
  <c r="EO65" i="1"/>
  <c r="EP65" i="1"/>
  <c r="DM65" i="1"/>
  <c r="DN65" i="1"/>
  <c r="DG65" i="1"/>
  <c r="DH65" i="1"/>
  <c r="DJ65" i="1"/>
  <c r="DK65" i="1"/>
  <c r="DR65" i="1"/>
  <c r="DS65" i="1"/>
  <c r="CH65" i="1"/>
  <c r="CI65" i="1"/>
  <c r="CK65" i="1"/>
  <c r="CL65" i="1"/>
  <c r="CN65" i="1"/>
  <c r="CO65" i="1"/>
  <c r="CS65" i="1"/>
  <c r="CU65" i="1"/>
  <c r="BK65" i="1"/>
  <c r="BL65" i="1"/>
  <c r="BN65" i="1"/>
  <c r="BO65" i="1"/>
  <c r="BQ65" i="1"/>
  <c r="BR65" i="1"/>
  <c r="BV65" i="1"/>
  <c r="BW65" i="1"/>
  <c r="AK65" i="1"/>
  <c r="AL65" i="1"/>
  <c r="AN65" i="1"/>
  <c r="AO65" i="1"/>
  <c r="AQ65" i="1"/>
  <c r="AR65" i="1"/>
  <c r="AV65" i="1"/>
  <c r="AX65" i="1"/>
  <c r="L65" i="1"/>
  <c r="M65" i="1"/>
  <c r="O65" i="1"/>
  <c r="P65" i="1"/>
  <c r="R65" i="1"/>
  <c r="S65" i="1"/>
  <c r="W65" i="1"/>
  <c r="Y65" i="1"/>
  <c r="ED64" i="1"/>
  <c r="EE64" i="1"/>
  <c r="EG64" i="1"/>
  <c r="EH64" i="1"/>
  <c r="EJ64" i="1"/>
  <c r="EK64" i="1"/>
  <c r="EO64" i="1"/>
  <c r="EP64" i="1"/>
  <c r="DM64" i="1"/>
  <c r="DN64" i="1"/>
  <c r="DG64" i="1"/>
  <c r="DH64" i="1"/>
  <c r="DJ64" i="1"/>
  <c r="DK64" i="1"/>
  <c r="DR64" i="1"/>
  <c r="DS64" i="1"/>
  <c r="CH64" i="1"/>
  <c r="CI64" i="1"/>
  <c r="CK64" i="1"/>
  <c r="CL64" i="1"/>
  <c r="CN64" i="1"/>
  <c r="CO64" i="1"/>
  <c r="CS64" i="1"/>
  <c r="CU64" i="1"/>
  <c r="BK64" i="1"/>
  <c r="BL64" i="1"/>
  <c r="BN64" i="1"/>
  <c r="BO64" i="1"/>
  <c r="BQ64" i="1"/>
  <c r="BR64" i="1"/>
  <c r="BV64" i="1"/>
  <c r="BW64" i="1"/>
  <c r="AK64" i="1"/>
  <c r="AL64" i="1"/>
  <c r="AN64" i="1"/>
  <c r="AO64" i="1"/>
  <c r="AQ64" i="1"/>
  <c r="AR64" i="1"/>
  <c r="AV64" i="1"/>
  <c r="AX64" i="1"/>
  <c r="L64" i="1"/>
  <c r="M64" i="1"/>
  <c r="O64" i="1"/>
  <c r="P64" i="1"/>
  <c r="R64" i="1"/>
  <c r="S64" i="1"/>
  <c r="W64" i="1"/>
  <c r="Y64" i="1"/>
  <c r="ED63" i="1"/>
  <c r="EE63" i="1"/>
  <c r="EG63" i="1"/>
  <c r="EH63" i="1"/>
  <c r="EJ63" i="1"/>
  <c r="EK63" i="1"/>
  <c r="EO63" i="1"/>
  <c r="EP63" i="1"/>
  <c r="DM63" i="1"/>
  <c r="DN63" i="1"/>
  <c r="DG63" i="1"/>
  <c r="DH63" i="1"/>
  <c r="DJ63" i="1"/>
  <c r="DK63" i="1"/>
  <c r="DR63" i="1"/>
  <c r="DS63" i="1"/>
  <c r="CH63" i="1"/>
  <c r="CI63" i="1"/>
  <c r="CK63" i="1"/>
  <c r="CL63" i="1"/>
  <c r="CN63" i="1"/>
  <c r="CO63" i="1"/>
  <c r="CS63" i="1"/>
  <c r="CU63" i="1"/>
  <c r="BK63" i="1"/>
  <c r="BL63" i="1"/>
  <c r="BN63" i="1"/>
  <c r="BO63" i="1"/>
  <c r="BQ63" i="1"/>
  <c r="BR63" i="1"/>
  <c r="BV63" i="1"/>
  <c r="BW63" i="1"/>
  <c r="AK63" i="1"/>
  <c r="AL63" i="1"/>
  <c r="AN63" i="1"/>
  <c r="AO63" i="1"/>
  <c r="AQ63" i="1"/>
  <c r="AR63" i="1"/>
  <c r="AV63" i="1"/>
  <c r="AX63" i="1"/>
  <c r="L63" i="1"/>
  <c r="M63" i="1"/>
  <c r="O63" i="1"/>
  <c r="P63" i="1"/>
  <c r="R63" i="1"/>
  <c r="S63" i="1"/>
  <c r="W63" i="1"/>
  <c r="Y63" i="1"/>
  <c r="ED62" i="1"/>
  <c r="EE62" i="1"/>
  <c r="EG62" i="1"/>
  <c r="EH62" i="1"/>
  <c r="EJ62" i="1"/>
  <c r="EK62" i="1"/>
  <c r="EO62" i="1"/>
  <c r="EP62" i="1"/>
  <c r="DM62" i="1"/>
  <c r="DN62" i="1"/>
  <c r="DG62" i="1"/>
  <c r="DH62" i="1"/>
  <c r="DJ62" i="1"/>
  <c r="DK62" i="1"/>
  <c r="DR62" i="1"/>
  <c r="DS62" i="1"/>
  <c r="CH62" i="1"/>
  <c r="CI62" i="1"/>
  <c r="CK62" i="1"/>
  <c r="CL62" i="1"/>
  <c r="CN62" i="1"/>
  <c r="CO62" i="1"/>
  <c r="CS62" i="1"/>
  <c r="CU62" i="1"/>
  <c r="BK62" i="1"/>
  <c r="BL62" i="1"/>
  <c r="BN62" i="1"/>
  <c r="BO62" i="1"/>
  <c r="BQ62" i="1"/>
  <c r="BR62" i="1"/>
  <c r="BV62" i="1"/>
  <c r="BW62" i="1"/>
  <c r="AK62" i="1"/>
  <c r="AL62" i="1"/>
  <c r="AN62" i="1"/>
  <c r="AO62" i="1"/>
  <c r="AQ62" i="1"/>
  <c r="AR62" i="1"/>
  <c r="AV62" i="1"/>
  <c r="AX62" i="1"/>
  <c r="L62" i="1"/>
  <c r="M62" i="1"/>
  <c r="O62" i="1"/>
  <c r="P62" i="1"/>
  <c r="R62" i="1"/>
  <c r="S62" i="1"/>
  <c r="W62" i="1"/>
  <c r="Y62" i="1"/>
  <c r="ED61" i="1"/>
  <c r="EE61" i="1"/>
  <c r="EG61" i="1"/>
  <c r="EH61" i="1"/>
  <c r="EJ61" i="1"/>
  <c r="EK61" i="1"/>
  <c r="EO61" i="1"/>
  <c r="EP61" i="1"/>
  <c r="DM61" i="1"/>
  <c r="DN61" i="1"/>
  <c r="DG61" i="1"/>
  <c r="DH61" i="1"/>
  <c r="DJ61" i="1"/>
  <c r="DK61" i="1"/>
  <c r="DR61" i="1"/>
  <c r="DS61" i="1"/>
  <c r="CH61" i="1"/>
  <c r="CI61" i="1"/>
  <c r="CK61" i="1"/>
  <c r="CL61" i="1"/>
  <c r="CN61" i="1"/>
  <c r="CO61" i="1"/>
  <c r="CS61" i="1"/>
  <c r="CU61" i="1"/>
  <c r="BK61" i="1"/>
  <c r="BL61" i="1"/>
  <c r="BN61" i="1"/>
  <c r="BO61" i="1"/>
  <c r="BQ61" i="1"/>
  <c r="BR61" i="1"/>
  <c r="BV61" i="1"/>
  <c r="BW61" i="1"/>
  <c r="AK61" i="1"/>
  <c r="AL61" i="1"/>
  <c r="AN61" i="1"/>
  <c r="AO61" i="1"/>
  <c r="AQ61" i="1"/>
  <c r="AR61" i="1"/>
  <c r="AV61" i="1"/>
  <c r="AX61" i="1"/>
  <c r="L61" i="1"/>
  <c r="M61" i="1"/>
  <c r="O61" i="1"/>
  <c r="P61" i="1"/>
  <c r="R61" i="1"/>
  <c r="S61" i="1"/>
  <c r="W61" i="1"/>
  <c r="Y61" i="1"/>
  <c r="ED60" i="1"/>
  <c r="EE60" i="1"/>
  <c r="EG60" i="1"/>
  <c r="EH60" i="1"/>
  <c r="EJ60" i="1"/>
  <c r="EK60" i="1"/>
  <c r="EO60" i="1"/>
  <c r="EP60" i="1"/>
  <c r="DM60" i="1"/>
  <c r="DN60" i="1"/>
  <c r="DG60" i="1"/>
  <c r="DH60" i="1"/>
  <c r="DJ60" i="1"/>
  <c r="DK60" i="1"/>
  <c r="DR60" i="1"/>
  <c r="DS60" i="1"/>
  <c r="CH60" i="1"/>
  <c r="CI60" i="1"/>
  <c r="CK60" i="1"/>
  <c r="CL60" i="1"/>
  <c r="CN60" i="1"/>
  <c r="CO60" i="1"/>
  <c r="CS60" i="1"/>
  <c r="CU60" i="1"/>
  <c r="BK60" i="1"/>
  <c r="BL60" i="1"/>
  <c r="BN60" i="1"/>
  <c r="BO60" i="1"/>
  <c r="BQ60" i="1"/>
  <c r="BR60" i="1"/>
  <c r="BV60" i="1"/>
  <c r="BW60" i="1"/>
  <c r="AK60" i="1"/>
  <c r="AL60" i="1"/>
  <c r="AN60" i="1"/>
  <c r="AO60" i="1"/>
  <c r="AQ60" i="1"/>
  <c r="AR60" i="1"/>
  <c r="AV60" i="1"/>
  <c r="AX60" i="1"/>
  <c r="L60" i="1"/>
  <c r="M60" i="1"/>
  <c r="O60" i="1"/>
  <c r="P60" i="1"/>
  <c r="R60" i="1"/>
  <c r="S60" i="1"/>
  <c r="W60" i="1"/>
  <c r="Y60" i="1"/>
  <c r="ED59" i="1"/>
  <c r="EE59" i="1"/>
  <c r="EG59" i="1"/>
  <c r="EH59" i="1"/>
  <c r="EJ59" i="1"/>
  <c r="EK59" i="1"/>
  <c r="EO59" i="1"/>
  <c r="EP59" i="1"/>
  <c r="DM59" i="1"/>
  <c r="DN59" i="1"/>
  <c r="DG59" i="1"/>
  <c r="DH59" i="1"/>
  <c r="DJ59" i="1"/>
  <c r="DK59" i="1"/>
  <c r="DR59" i="1"/>
  <c r="DS59" i="1"/>
  <c r="CH59" i="1"/>
  <c r="CI59" i="1"/>
  <c r="CK59" i="1"/>
  <c r="CL59" i="1"/>
  <c r="CN59" i="1"/>
  <c r="CO59" i="1"/>
  <c r="CS59" i="1"/>
  <c r="CU59" i="1"/>
  <c r="BK59" i="1"/>
  <c r="BL59" i="1"/>
  <c r="BN59" i="1"/>
  <c r="BO59" i="1"/>
  <c r="BQ59" i="1"/>
  <c r="BR59" i="1"/>
  <c r="BV59" i="1"/>
  <c r="BW59" i="1"/>
  <c r="AK59" i="1"/>
  <c r="AL59" i="1"/>
  <c r="AN59" i="1"/>
  <c r="AO59" i="1"/>
  <c r="AQ59" i="1"/>
  <c r="AR59" i="1"/>
  <c r="AV59" i="1"/>
  <c r="AX59" i="1"/>
  <c r="L59" i="1"/>
  <c r="M59" i="1"/>
  <c r="O59" i="1"/>
  <c r="P59" i="1"/>
  <c r="R59" i="1"/>
  <c r="S59" i="1"/>
  <c r="W59" i="1"/>
  <c r="Y59" i="1"/>
  <c r="ED58" i="1"/>
  <c r="EE58" i="1"/>
  <c r="EG58" i="1"/>
  <c r="EH58" i="1"/>
  <c r="EJ58" i="1"/>
  <c r="EK58" i="1"/>
  <c r="EO58" i="1"/>
  <c r="EP58" i="1"/>
  <c r="DM58" i="1"/>
  <c r="DN58" i="1"/>
  <c r="DG58" i="1"/>
  <c r="DH58" i="1"/>
  <c r="DJ58" i="1"/>
  <c r="DK58" i="1"/>
  <c r="DR58" i="1"/>
  <c r="DS58" i="1"/>
  <c r="CH58" i="1"/>
  <c r="CI58" i="1"/>
  <c r="CK58" i="1"/>
  <c r="CL58" i="1"/>
  <c r="CN58" i="1"/>
  <c r="CO58" i="1"/>
  <c r="CS58" i="1"/>
  <c r="CU58" i="1"/>
  <c r="BK58" i="1"/>
  <c r="BL58" i="1"/>
  <c r="BN58" i="1"/>
  <c r="BO58" i="1"/>
  <c r="BQ58" i="1"/>
  <c r="BR58" i="1"/>
  <c r="BV58" i="1"/>
  <c r="BW58" i="1"/>
  <c r="AK58" i="1"/>
  <c r="AL58" i="1"/>
  <c r="AN58" i="1"/>
  <c r="AO58" i="1"/>
  <c r="AQ58" i="1"/>
  <c r="AR58" i="1"/>
  <c r="AV58" i="1"/>
  <c r="AX58" i="1"/>
  <c r="L58" i="1"/>
  <c r="M58" i="1"/>
  <c r="O58" i="1"/>
  <c r="P58" i="1"/>
  <c r="R58" i="1"/>
  <c r="S58" i="1"/>
  <c r="W58" i="1"/>
  <c r="Y58" i="1"/>
  <c r="ED57" i="1"/>
  <c r="EE57" i="1"/>
  <c r="EG57" i="1"/>
  <c r="EH57" i="1"/>
  <c r="EJ57" i="1"/>
  <c r="EK57" i="1"/>
  <c r="EO57" i="1"/>
  <c r="EP57" i="1"/>
  <c r="DM57" i="1"/>
  <c r="DN57" i="1"/>
  <c r="DG57" i="1"/>
  <c r="DH57" i="1"/>
  <c r="DJ57" i="1"/>
  <c r="DK57" i="1"/>
  <c r="DR57" i="1"/>
  <c r="DS57" i="1"/>
  <c r="CH57" i="1"/>
  <c r="CI57" i="1"/>
  <c r="CK57" i="1"/>
  <c r="CL57" i="1"/>
  <c r="CN57" i="1"/>
  <c r="CO57" i="1"/>
  <c r="CS57" i="1"/>
  <c r="CU57" i="1"/>
  <c r="BK57" i="1"/>
  <c r="BL57" i="1"/>
  <c r="BN57" i="1"/>
  <c r="BO57" i="1"/>
  <c r="BQ57" i="1"/>
  <c r="BR57" i="1"/>
  <c r="BV57" i="1"/>
  <c r="BW57" i="1"/>
  <c r="AK57" i="1"/>
  <c r="AL57" i="1"/>
  <c r="AN57" i="1"/>
  <c r="AO57" i="1"/>
  <c r="AQ57" i="1"/>
  <c r="AR57" i="1"/>
  <c r="AV57" i="1"/>
  <c r="AX57" i="1"/>
  <c r="L57" i="1"/>
  <c r="M57" i="1"/>
  <c r="O57" i="1"/>
  <c r="P57" i="1"/>
  <c r="R57" i="1"/>
  <c r="S57" i="1"/>
  <c r="W57" i="1"/>
  <c r="Y57" i="1"/>
  <c r="ED56" i="1"/>
  <c r="EE56" i="1"/>
  <c r="EG56" i="1"/>
  <c r="EH56" i="1"/>
  <c r="EJ56" i="1"/>
  <c r="EK56" i="1"/>
  <c r="EO56" i="1"/>
  <c r="EP56" i="1"/>
  <c r="DM56" i="1"/>
  <c r="DN56" i="1"/>
  <c r="DG56" i="1"/>
  <c r="DH56" i="1"/>
  <c r="DJ56" i="1"/>
  <c r="DK56" i="1"/>
  <c r="DR56" i="1"/>
  <c r="DS56" i="1"/>
  <c r="CH56" i="1"/>
  <c r="CI56" i="1"/>
  <c r="CK56" i="1"/>
  <c r="CL56" i="1"/>
  <c r="CN56" i="1"/>
  <c r="CO56" i="1"/>
  <c r="CS56" i="1"/>
  <c r="CU56" i="1"/>
  <c r="BK56" i="1"/>
  <c r="BL56" i="1"/>
  <c r="BN56" i="1"/>
  <c r="BO56" i="1"/>
  <c r="BQ56" i="1"/>
  <c r="BR56" i="1"/>
  <c r="BV56" i="1"/>
  <c r="BW56" i="1"/>
  <c r="AK56" i="1"/>
  <c r="AL56" i="1"/>
  <c r="AN56" i="1"/>
  <c r="AO56" i="1"/>
  <c r="AQ56" i="1"/>
  <c r="AR56" i="1"/>
  <c r="AV56" i="1"/>
  <c r="AX56" i="1"/>
  <c r="L56" i="1"/>
  <c r="M56" i="1"/>
  <c r="O56" i="1"/>
  <c r="P56" i="1"/>
  <c r="R56" i="1"/>
  <c r="S56" i="1"/>
  <c r="W56" i="1"/>
  <c r="Y56" i="1"/>
  <c r="ED55" i="1"/>
  <c r="EE55" i="1"/>
  <c r="EG55" i="1"/>
  <c r="EH55" i="1"/>
  <c r="EJ55" i="1"/>
  <c r="EK55" i="1"/>
  <c r="EO55" i="1"/>
  <c r="EP55" i="1"/>
  <c r="DM55" i="1"/>
  <c r="DN55" i="1"/>
  <c r="DG55" i="1"/>
  <c r="DH55" i="1"/>
  <c r="DJ55" i="1"/>
  <c r="DK55" i="1"/>
  <c r="DR55" i="1"/>
  <c r="DS55" i="1"/>
  <c r="CH55" i="1"/>
  <c r="CI55" i="1"/>
  <c r="CK55" i="1"/>
  <c r="CL55" i="1"/>
  <c r="CN55" i="1"/>
  <c r="CO55" i="1"/>
  <c r="CS55" i="1"/>
  <c r="CU55" i="1"/>
  <c r="BK55" i="1"/>
  <c r="BL55" i="1"/>
  <c r="BN55" i="1"/>
  <c r="BO55" i="1"/>
  <c r="BQ55" i="1"/>
  <c r="BR55" i="1"/>
  <c r="BV55" i="1"/>
  <c r="BW55" i="1"/>
  <c r="AK55" i="1"/>
  <c r="AL55" i="1"/>
  <c r="AN55" i="1"/>
  <c r="AO55" i="1"/>
  <c r="AQ55" i="1"/>
  <c r="AR55" i="1"/>
  <c r="AV55" i="1"/>
  <c r="AX55" i="1"/>
  <c r="L55" i="1"/>
  <c r="M55" i="1"/>
  <c r="O55" i="1"/>
  <c r="P55" i="1"/>
  <c r="R55" i="1"/>
  <c r="S55" i="1"/>
  <c r="W55" i="1"/>
  <c r="Y55" i="1"/>
  <c r="ED54" i="1"/>
  <c r="EE54" i="1"/>
  <c r="EG54" i="1"/>
  <c r="EH54" i="1"/>
  <c r="EJ54" i="1"/>
  <c r="EK54" i="1"/>
  <c r="EO54" i="1"/>
  <c r="EP54" i="1"/>
  <c r="DM54" i="1"/>
  <c r="DN54" i="1"/>
  <c r="DG54" i="1"/>
  <c r="DH54" i="1"/>
  <c r="DJ54" i="1"/>
  <c r="DK54" i="1"/>
  <c r="DR54" i="1"/>
  <c r="DS54" i="1"/>
  <c r="CH54" i="1"/>
  <c r="CI54" i="1"/>
  <c r="CK54" i="1"/>
  <c r="CL54" i="1"/>
  <c r="CN54" i="1"/>
  <c r="CO54" i="1"/>
  <c r="CS54" i="1"/>
  <c r="CU54" i="1"/>
  <c r="BK54" i="1"/>
  <c r="BL54" i="1"/>
  <c r="BN54" i="1"/>
  <c r="BO54" i="1"/>
  <c r="BQ54" i="1"/>
  <c r="BR54" i="1"/>
  <c r="BV54" i="1"/>
  <c r="BW54" i="1"/>
  <c r="AK54" i="1"/>
  <c r="AL54" i="1"/>
  <c r="AN54" i="1"/>
  <c r="AO54" i="1"/>
  <c r="AQ54" i="1"/>
  <c r="AR54" i="1"/>
  <c r="AV54" i="1"/>
  <c r="AX54" i="1"/>
  <c r="L54" i="1"/>
  <c r="M54" i="1"/>
  <c r="O54" i="1"/>
  <c r="P54" i="1"/>
  <c r="R54" i="1"/>
  <c r="S54" i="1"/>
  <c r="W54" i="1"/>
  <c r="Y54" i="1"/>
  <c r="ED53" i="1"/>
  <c r="EE53" i="1"/>
  <c r="EG53" i="1"/>
  <c r="EH53" i="1"/>
  <c r="EJ53" i="1"/>
  <c r="EK53" i="1"/>
  <c r="EO53" i="1"/>
  <c r="EP53" i="1"/>
  <c r="DM53" i="1"/>
  <c r="DN53" i="1"/>
  <c r="DG53" i="1"/>
  <c r="DH53" i="1"/>
  <c r="DJ53" i="1"/>
  <c r="DK53" i="1"/>
  <c r="DR53" i="1"/>
  <c r="DS53" i="1"/>
  <c r="CH53" i="1"/>
  <c r="CI53" i="1"/>
  <c r="CK53" i="1"/>
  <c r="CL53" i="1"/>
  <c r="CN53" i="1"/>
  <c r="CO53" i="1"/>
  <c r="CS53" i="1"/>
  <c r="CU53" i="1"/>
  <c r="BK53" i="1"/>
  <c r="BL53" i="1"/>
  <c r="BN53" i="1"/>
  <c r="BO53" i="1"/>
  <c r="BQ53" i="1"/>
  <c r="BR53" i="1"/>
  <c r="BV53" i="1"/>
  <c r="BW53" i="1"/>
  <c r="AK53" i="1"/>
  <c r="AL53" i="1"/>
  <c r="AN53" i="1"/>
  <c r="AO53" i="1"/>
  <c r="AQ53" i="1"/>
  <c r="AR53" i="1"/>
  <c r="AV53" i="1"/>
  <c r="AX53" i="1"/>
  <c r="L53" i="1"/>
  <c r="M53" i="1"/>
  <c r="O53" i="1"/>
  <c r="P53" i="1"/>
  <c r="R53" i="1"/>
  <c r="S53" i="1"/>
  <c r="W53" i="1"/>
  <c r="Y53" i="1"/>
  <c r="ED52" i="1"/>
  <c r="EE52" i="1"/>
  <c r="EG52" i="1"/>
  <c r="EH52" i="1"/>
  <c r="EJ52" i="1"/>
  <c r="EK52" i="1"/>
  <c r="EO52" i="1"/>
  <c r="EP52" i="1"/>
  <c r="DM52" i="1"/>
  <c r="DN52" i="1"/>
  <c r="DG52" i="1"/>
  <c r="DH52" i="1"/>
  <c r="DJ52" i="1"/>
  <c r="DK52" i="1"/>
  <c r="DR52" i="1"/>
  <c r="DS52" i="1"/>
  <c r="CH52" i="1"/>
  <c r="CI52" i="1"/>
  <c r="CK52" i="1"/>
  <c r="CL52" i="1"/>
  <c r="CN52" i="1"/>
  <c r="CO52" i="1"/>
  <c r="CS52" i="1"/>
  <c r="CU52" i="1"/>
  <c r="BK52" i="1"/>
  <c r="BL52" i="1"/>
  <c r="BN52" i="1"/>
  <c r="BO52" i="1"/>
  <c r="BQ52" i="1"/>
  <c r="BR52" i="1"/>
  <c r="BV52" i="1"/>
  <c r="BW52" i="1"/>
  <c r="AK52" i="1"/>
  <c r="AL52" i="1"/>
  <c r="AN52" i="1"/>
  <c r="AO52" i="1"/>
  <c r="AQ52" i="1"/>
  <c r="AR52" i="1"/>
  <c r="AV52" i="1"/>
  <c r="AX52" i="1"/>
  <c r="L52" i="1"/>
  <c r="M52" i="1"/>
  <c r="O52" i="1"/>
  <c r="P52" i="1"/>
  <c r="R52" i="1"/>
  <c r="S52" i="1"/>
  <c r="W52" i="1"/>
  <c r="Y52" i="1"/>
  <c r="ED51" i="1"/>
  <c r="EE51" i="1"/>
  <c r="EG51" i="1"/>
  <c r="EH51" i="1"/>
  <c r="EJ51" i="1"/>
  <c r="EK51" i="1"/>
  <c r="EO51" i="1"/>
  <c r="EP51" i="1"/>
  <c r="DM51" i="1"/>
  <c r="DN51" i="1"/>
  <c r="DG51" i="1"/>
  <c r="DH51" i="1"/>
  <c r="DJ51" i="1"/>
  <c r="DK51" i="1"/>
  <c r="DR51" i="1"/>
  <c r="DS51" i="1"/>
  <c r="CH51" i="1"/>
  <c r="CI51" i="1"/>
  <c r="CK51" i="1"/>
  <c r="CL51" i="1"/>
  <c r="CN51" i="1"/>
  <c r="CO51" i="1"/>
  <c r="CS51" i="1"/>
  <c r="CU51" i="1"/>
  <c r="BK51" i="1"/>
  <c r="BL51" i="1"/>
  <c r="BN51" i="1"/>
  <c r="BO51" i="1"/>
  <c r="BQ51" i="1"/>
  <c r="BR51" i="1"/>
  <c r="BV51" i="1"/>
  <c r="BW51" i="1"/>
  <c r="AK51" i="1"/>
  <c r="AL51" i="1"/>
  <c r="AN51" i="1"/>
  <c r="AO51" i="1"/>
  <c r="AQ51" i="1"/>
  <c r="AR51" i="1"/>
  <c r="AV51" i="1"/>
  <c r="AX51" i="1"/>
  <c r="L51" i="1"/>
  <c r="M51" i="1"/>
  <c r="O51" i="1"/>
  <c r="P51" i="1"/>
  <c r="R51" i="1"/>
  <c r="S51" i="1"/>
  <c r="W51" i="1"/>
  <c r="Y51" i="1"/>
  <c r="ED50" i="1"/>
  <c r="EE50" i="1"/>
  <c r="EG50" i="1"/>
  <c r="EH50" i="1"/>
  <c r="EJ50" i="1"/>
  <c r="EK50" i="1"/>
  <c r="EO50" i="1"/>
  <c r="EP50" i="1"/>
  <c r="DM50" i="1"/>
  <c r="DN50" i="1"/>
  <c r="DG50" i="1"/>
  <c r="DH50" i="1"/>
  <c r="DJ50" i="1"/>
  <c r="DK50" i="1"/>
  <c r="DR50" i="1"/>
  <c r="DS50" i="1"/>
  <c r="CH50" i="1"/>
  <c r="CI50" i="1"/>
  <c r="CK50" i="1"/>
  <c r="CL50" i="1"/>
  <c r="CN50" i="1"/>
  <c r="CO50" i="1"/>
  <c r="CS50" i="1"/>
  <c r="CU50" i="1"/>
  <c r="BK50" i="1"/>
  <c r="BL50" i="1"/>
  <c r="BN50" i="1"/>
  <c r="BO50" i="1"/>
  <c r="BQ50" i="1"/>
  <c r="BR50" i="1"/>
  <c r="BV50" i="1"/>
  <c r="BW50" i="1"/>
  <c r="AK50" i="1"/>
  <c r="AL50" i="1"/>
  <c r="AN50" i="1"/>
  <c r="AO50" i="1"/>
  <c r="AQ50" i="1"/>
  <c r="AR50" i="1"/>
  <c r="AV50" i="1"/>
  <c r="AX50" i="1"/>
  <c r="L50" i="1"/>
  <c r="M50" i="1"/>
  <c r="O50" i="1"/>
  <c r="P50" i="1"/>
  <c r="R50" i="1"/>
  <c r="S50" i="1"/>
  <c r="W50" i="1"/>
  <c r="Y50" i="1"/>
  <c r="ED49" i="1"/>
  <c r="EE49" i="1"/>
  <c r="EG49" i="1"/>
  <c r="EH49" i="1"/>
  <c r="EJ49" i="1"/>
  <c r="EK49" i="1"/>
  <c r="EO49" i="1"/>
  <c r="EP49" i="1"/>
  <c r="DM49" i="1"/>
  <c r="DN49" i="1"/>
  <c r="DG49" i="1"/>
  <c r="DH49" i="1"/>
  <c r="DJ49" i="1"/>
  <c r="DK49" i="1"/>
  <c r="DR49" i="1"/>
  <c r="DS49" i="1"/>
  <c r="CH49" i="1"/>
  <c r="CI49" i="1"/>
  <c r="CK49" i="1"/>
  <c r="CL49" i="1"/>
  <c r="CN49" i="1"/>
  <c r="CO49" i="1"/>
  <c r="CS49" i="1"/>
  <c r="CU49" i="1"/>
  <c r="BK49" i="1"/>
  <c r="BL49" i="1"/>
  <c r="BN49" i="1"/>
  <c r="BO49" i="1"/>
  <c r="BQ49" i="1"/>
  <c r="BR49" i="1"/>
  <c r="BV49" i="1"/>
  <c r="BW49" i="1"/>
  <c r="AK49" i="1"/>
  <c r="AL49" i="1"/>
  <c r="AN49" i="1"/>
  <c r="AO49" i="1"/>
  <c r="AQ49" i="1"/>
  <c r="AR49" i="1"/>
  <c r="AV49" i="1"/>
  <c r="AX49" i="1"/>
  <c r="L49" i="1"/>
  <c r="M49" i="1"/>
  <c r="O49" i="1"/>
  <c r="P49" i="1"/>
  <c r="R49" i="1"/>
  <c r="S49" i="1"/>
  <c r="W49" i="1"/>
  <c r="Y49" i="1"/>
  <c r="ED48" i="1"/>
  <c r="EE48" i="1"/>
  <c r="EG48" i="1"/>
  <c r="EH48" i="1"/>
  <c r="EJ48" i="1"/>
  <c r="EK48" i="1"/>
  <c r="EO48" i="1"/>
  <c r="EP48" i="1"/>
  <c r="DM48" i="1"/>
  <c r="DN48" i="1"/>
  <c r="DG48" i="1"/>
  <c r="DH48" i="1"/>
  <c r="DJ48" i="1"/>
  <c r="DK48" i="1"/>
  <c r="DR48" i="1"/>
  <c r="DS48" i="1"/>
  <c r="CH48" i="1"/>
  <c r="CI48" i="1"/>
  <c r="CK48" i="1"/>
  <c r="CL48" i="1"/>
  <c r="CN48" i="1"/>
  <c r="CO48" i="1"/>
  <c r="CS48" i="1"/>
  <c r="CU48" i="1"/>
  <c r="BK48" i="1"/>
  <c r="BL48" i="1"/>
  <c r="BN48" i="1"/>
  <c r="BO48" i="1"/>
  <c r="BQ48" i="1"/>
  <c r="BR48" i="1"/>
  <c r="BV48" i="1"/>
  <c r="BW48" i="1"/>
  <c r="AK48" i="1"/>
  <c r="AL48" i="1"/>
  <c r="AN48" i="1"/>
  <c r="AO48" i="1"/>
  <c r="AQ48" i="1"/>
  <c r="AR48" i="1"/>
  <c r="AV48" i="1"/>
  <c r="AX48" i="1"/>
  <c r="L48" i="1"/>
  <c r="M48" i="1"/>
  <c r="O48" i="1"/>
  <c r="P48" i="1"/>
  <c r="R48" i="1"/>
  <c r="S48" i="1"/>
  <c r="W48" i="1"/>
  <c r="Y48" i="1"/>
  <c r="ED47" i="1"/>
  <c r="EE47" i="1"/>
  <c r="EG47" i="1"/>
  <c r="EH47" i="1"/>
  <c r="EJ47" i="1"/>
  <c r="EK47" i="1"/>
  <c r="EO47" i="1"/>
  <c r="EP47" i="1"/>
  <c r="DM47" i="1"/>
  <c r="DN47" i="1"/>
  <c r="DG47" i="1"/>
  <c r="DH47" i="1"/>
  <c r="DJ47" i="1"/>
  <c r="DK47" i="1"/>
  <c r="DR47" i="1"/>
  <c r="DS47" i="1"/>
  <c r="CH47" i="1"/>
  <c r="CI47" i="1"/>
  <c r="CK47" i="1"/>
  <c r="CL47" i="1"/>
  <c r="CN47" i="1"/>
  <c r="CO47" i="1"/>
  <c r="CS47" i="1"/>
  <c r="CU47" i="1"/>
  <c r="BK47" i="1"/>
  <c r="BL47" i="1"/>
  <c r="BN47" i="1"/>
  <c r="BO47" i="1"/>
  <c r="BQ47" i="1"/>
  <c r="BR47" i="1"/>
  <c r="BV47" i="1"/>
  <c r="BW47" i="1"/>
  <c r="AK47" i="1"/>
  <c r="AL47" i="1"/>
  <c r="AN47" i="1"/>
  <c r="AO47" i="1"/>
  <c r="AQ47" i="1"/>
  <c r="AR47" i="1"/>
  <c r="AV47" i="1"/>
  <c r="AX47" i="1"/>
  <c r="L47" i="1"/>
  <c r="M47" i="1"/>
  <c r="O47" i="1"/>
  <c r="P47" i="1"/>
  <c r="R47" i="1"/>
  <c r="S47" i="1"/>
  <c r="W47" i="1"/>
  <c r="Y47" i="1"/>
  <c r="ED46" i="1"/>
  <c r="EE46" i="1"/>
  <c r="EG46" i="1"/>
  <c r="EH46" i="1"/>
  <c r="EJ46" i="1"/>
  <c r="EK46" i="1"/>
  <c r="EO46" i="1"/>
  <c r="EP46" i="1"/>
  <c r="DM46" i="1"/>
  <c r="DN46" i="1"/>
  <c r="DG46" i="1"/>
  <c r="DH46" i="1"/>
  <c r="DJ46" i="1"/>
  <c r="DK46" i="1"/>
  <c r="DR46" i="1"/>
  <c r="DS46" i="1"/>
  <c r="CH46" i="1"/>
  <c r="CI46" i="1"/>
  <c r="CK46" i="1"/>
  <c r="CL46" i="1"/>
  <c r="CN46" i="1"/>
  <c r="CO46" i="1"/>
  <c r="CS46" i="1"/>
  <c r="CU46" i="1"/>
  <c r="BK46" i="1"/>
  <c r="BL46" i="1"/>
  <c r="BN46" i="1"/>
  <c r="BO46" i="1"/>
  <c r="BQ46" i="1"/>
  <c r="BR46" i="1"/>
  <c r="BV46" i="1"/>
  <c r="BW46" i="1"/>
  <c r="AK46" i="1"/>
  <c r="AL46" i="1"/>
  <c r="AN46" i="1"/>
  <c r="AO46" i="1"/>
  <c r="AQ46" i="1"/>
  <c r="AR46" i="1"/>
  <c r="AV46" i="1"/>
  <c r="AX46" i="1"/>
  <c r="L46" i="1"/>
  <c r="M46" i="1"/>
  <c r="O46" i="1"/>
  <c r="P46" i="1"/>
  <c r="R46" i="1"/>
  <c r="S46" i="1"/>
  <c r="W46" i="1"/>
  <c r="Y46" i="1"/>
  <c r="ED45" i="1"/>
  <c r="EE45" i="1"/>
  <c r="EG45" i="1"/>
  <c r="EH45" i="1"/>
  <c r="EJ45" i="1"/>
  <c r="EK45" i="1"/>
  <c r="EO45" i="1"/>
  <c r="EP45" i="1"/>
  <c r="DM45" i="1"/>
  <c r="DN45" i="1"/>
  <c r="DG45" i="1"/>
  <c r="DH45" i="1"/>
  <c r="DJ45" i="1"/>
  <c r="DK45" i="1"/>
  <c r="DR45" i="1"/>
  <c r="DS45" i="1"/>
  <c r="CH45" i="1"/>
  <c r="CI45" i="1"/>
  <c r="CK45" i="1"/>
  <c r="CL45" i="1"/>
  <c r="CN45" i="1"/>
  <c r="CO45" i="1"/>
  <c r="CS45" i="1"/>
  <c r="CU45" i="1"/>
  <c r="BK45" i="1"/>
  <c r="BL45" i="1"/>
  <c r="BN45" i="1"/>
  <c r="BO45" i="1"/>
  <c r="BQ45" i="1"/>
  <c r="BR45" i="1"/>
  <c r="BV45" i="1"/>
  <c r="BW45" i="1"/>
  <c r="AK45" i="1"/>
  <c r="AL45" i="1"/>
  <c r="AN45" i="1"/>
  <c r="AO45" i="1"/>
  <c r="AQ45" i="1"/>
  <c r="AR45" i="1"/>
  <c r="AV45" i="1"/>
  <c r="AX45" i="1"/>
  <c r="L45" i="1"/>
  <c r="M45" i="1"/>
  <c r="O45" i="1"/>
  <c r="P45" i="1"/>
  <c r="R45" i="1"/>
  <c r="S45" i="1"/>
  <c r="W45" i="1"/>
  <c r="Y45" i="1"/>
  <c r="ED44" i="1"/>
  <c r="EE44" i="1"/>
  <c r="EG44" i="1"/>
  <c r="EH44" i="1"/>
  <c r="EJ44" i="1"/>
  <c r="EK44" i="1"/>
  <c r="EO44" i="1"/>
  <c r="EP44" i="1"/>
  <c r="DM44" i="1"/>
  <c r="DN44" i="1"/>
  <c r="DG44" i="1"/>
  <c r="DH44" i="1"/>
  <c r="DJ44" i="1"/>
  <c r="DK44" i="1"/>
  <c r="DR44" i="1"/>
  <c r="DS44" i="1"/>
  <c r="CH44" i="1"/>
  <c r="CI44" i="1"/>
  <c r="CK44" i="1"/>
  <c r="CL44" i="1"/>
  <c r="CN44" i="1"/>
  <c r="CO44" i="1"/>
  <c r="CS44" i="1"/>
  <c r="CU44" i="1"/>
  <c r="BK44" i="1"/>
  <c r="BL44" i="1"/>
  <c r="BN44" i="1"/>
  <c r="BO44" i="1"/>
  <c r="BQ44" i="1"/>
  <c r="BR44" i="1"/>
  <c r="BV44" i="1"/>
  <c r="BW44" i="1"/>
  <c r="AK44" i="1"/>
  <c r="AL44" i="1"/>
  <c r="AN44" i="1"/>
  <c r="AO44" i="1"/>
  <c r="AQ44" i="1"/>
  <c r="AR44" i="1"/>
  <c r="AV44" i="1"/>
  <c r="AX44" i="1"/>
  <c r="L44" i="1"/>
  <c r="M44" i="1"/>
  <c r="O44" i="1"/>
  <c r="P44" i="1"/>
  <c r="R44" i="1"/>
  <c r="S44" i="1"/>
  <c r="W44" i="1"/>
  <c r="Y44" i="1"/>
  <c r="ED43" i="1"/>
  <c r="EE43" i="1"/>
  <c r="EG43" i="1"/>
  <c r="EH43" i="1"/>
  <c r="EJ43" i="1"/>
  <c r="EK43" i="1"/>
  <c r="EO43" i="1"/>
  <c r="EP43" i="1"/>
  <c r="DM43" i="1"/>
  <c r="DN43" i="1"/>
  <c r="DG43" i="1"/>
  <c r="DH43" i="1"/>
  <c r="DJ43" i="1"/>
  <c r="DK43" i="1"/>
  <c r="DR43" i="1"/>
  <c r="DS43" i="1"/>
  <c r="CH43" i="1"/>
  <c r="CI43" i="1"/>
  <c r="CK43" i="1"/>
  <c r="CL43" i="1"/>
  <c r="CN43" i="1"/>
  <c r="CO43" i="1"/>
  <c r="CS43" i="1"/>
  <c r="CU43" i="1"/>
  <c r="BK43" i="1"/>
  <c r="BL43" i="1"/>
  <c r="BN43" i="1"/>
  <c r="BO43" i="1"/>
  <c r="BQ43" i="1"/>
  <c r="BR43" i="1"/>
  <c r="BV43" i="1"/>
  <c r="BW43" i="1"/>
  <c r="AK43" i="1"/>
  <c r="AL43" i="1"/>
  <c r="AN43" i="1"/>
  <c r="AO43" i="1"/>
  <c r="AQ43" i="1"/>
  <c r="AR43" i="1"/>
  <c r="AV43" i="1"/>
  <c r="AX43" i="1"/>
  <c r="L43" i="1"/>
  <c r="M43" i="1"/>
  <c r="O43" i="1"/>
  <c r="P43" i="1"/>
  <c r="R43" i="1"/>
  <c r="S43" i="1"/>
  <c r="W43" i="1"/>
  <c r="Y43" i="1"/>
  <c r="ED42" i="1"/>
  <c r="EE42" i="1"/>
  <c r="EG42" i="1"/>
  <c r="EH42" i="1"/>
  <c r="EJ42" i="1"/>
  <c r="EK42" i="1"/>
  <c r="EO42" i="1"/>
  <c r="EP42" i="1"/>
  <c r="DM42" i="1"/>
  <c r="DN42" i="1"/>
  <c r="DG42" i="1"/>
  <c r="DH42" i="1"/>
  <c r="DJ42" i="1"/>
  <c r="DK42" i="1"/>
  <c r="DR42" i="1"/>
  <c r="DS42" i="1"/>
  <c r="CH42" i="1"/>
  <c r="CI42" i="1"/>
  <c r="CK42" i="1"/>
  <c r="CL42" i="1"/>
  <c r="CN42" i="1"/>
  <c r="CO42" i="1"/>
  <c r="CS42" i="1"/>
  <c r="CU42" i="1"/>
  <c r="BK42" i="1"/>
  <c r="BL42" i="1"/>
  <c r="BN42" i="1"/>
  <c r="BO42" i="1"/>
  <c r="BQ42" i="1"/>
  <c r="BR42" i="1"/>
  <c r="BV42" i="1"/>
  <c r="BW42" i="1"/>
  <c r="AK42" i="1"/>
  <c r="AL42" i="1"/>
  <c r="AN42" i="1"/>
  <c r="AO42" i="1"/>
  <c r="AQ42" i="1"/>
  <c r="AR42" i="1"/>
  <c r="AV42" i="1"/>
  <c r="AX42" i="1"/>
  <c r="L42" i="1"/>
  <c r="M42" i="1"/>
  <c r="O42" i="1"/>
  <c r="P42" i="1"/>
  <c r="R42" i="1"/>
  <c r="S42" i="1"/>
  <c r="W42" i="1"/>
  <c r="Y42" i="1"/>
  <c r="ED41" i="1"/>
  <c r="EE41" i="1"/>
  <c r="EG41" i="1"/>
  <c r="EH41" i="1"/>
  <c r="EJ41" i="1"/>
  <c r="EK41" i="1"/>
  <c r="EO41" i="1"/>
  <c r="EP41" i="1"/>
  <c r="DM41" i="1"/>
  <c r="DN41" i="1"/>
  <c r="DG41" i="1"/>
  <c r="DH41" i="1"/>
  <c r="DJ41" i="1"/>
  <c r="DK41" i="1"/>
  <c r="DR41" i="1"/>
  <c r="DS41" i="1"/>
  <c r="CH41" i="1"/>
  <c r="CI41" i="1"/>
  <c r="CK41" i="1"/>
  <c r="CL41" i="1"/>
  <c r="CN41" i="1"/>
  <c r="CO41" i="1"/>
  <c r="CS41" i="1"/>
  <c r="CU41" i="1"/>
  <c r="BK41" i="1"/>
  <c r="BL41" i="1"/>
  <c r="BN41" i="1"/>
  <c r="BO41" i="1"/>
  <c r="BQ41" i="1"/>
  <c r="BR41" i="1"/>
  <c r="BV41" i="1"/>
  <c r="BW41" i="1"/>
  <c r="AK41" i="1"/>
  <c r="AL41" i="1"/>
  <c r="AN41" i="1"/>
  <c r="AO41" i="1"/>
  <c r="AQ41" i="1"/>
  <c r="AR41" i="1"/>
  <c r="AV41" i="1"/>
  <c r="AX41" i="1"/>
  <c r="L41" i="1"/>
  <c r="M41" i="1"/>
  <c r="O41" i="1"/>
  <c r="P41" i="1"/>
  <c r="R41" i="1"/>
  <c r="S41" i="1"/>
  <c r="W41" i="1"/>
  <c r="Y41" i="1"/>
  <c r="ED40" i="1"/>
  <c r="EE40" i="1"/>
  <c r="EG40" i="1"/>
  <c r="EH40" i="1"/>
  <c r="EJ40" i="1"/>
  <c r="EK40" i="1"/>
  <c r="EO40" i="1"/>
  <c r="EP40" i="1"/>
  <c r="DM40" i="1"/>
  <c r="DN40" i="1"/>
  <c r="DG40" i="1"/>
  <c r="DH40" i="1"/>
  <c r="DJ40" i="1"/>
  <c r="DK40" i="1"/>
  <c r="DR40" i="1"/>
  <c r="DS40" i="1"/>
  <c r="CH40" i="1"/>
  <c r="CI40" i="1"/>
  <c r="CK40" i="1"/>
  <c r="CL40" i="1"/>
  <c r="CN40" i="1"/>
  <c r="CO40" i="1"/>
  <c r="CS40" i="1"/>
  <c r="CU40" i="1"/>
  <c r="BK40" i="1"/>
  <c r="BL40" i="1"/>
  <c r="BN40" i="1"/>
  <c r="BO40" i="1"/>
  <c r="BQ40" i="1"/>
  <c r="BR40" i="1"/>
  <c r="BV40" i="1"/>
  <c r="BW40" i="1"/>
  <c r="AK40" i="1"/>
  <c r="AL40" i="1"/>
  <c r="AN40" i="1"/>
  <c r="AO40" i="1"/>
  <c r="AQ40" i="1"/>
  <c r="AR40" i="1"/>
  <c r="AV40" i="1"/>
  <c r="AX40" i="1"/>
  <c r="L40" i="1"/>
  <c r="M40" i="1"/>
  <c r="O40" i="1"/>
  <c r="P40" i="1"/>
  <c r="R40" i="1"/>
  <c r="S40" i="1"/>
  <c r="W40" i="1"/>
  <c r="Y40" i="1"/>
  <c r="ED39" i="1"/>
  <c r="EE39" i="1"/>
  <c r="EG39" i="1"/>
  <c r="EH39" i="1"/>
  <c r="EJ39" i="1"/>
  <c r="EK39" i="1"/>
  <c r="EO39" i="1"/>
  <c r="EP39" i="1"/>
  <c r="DM39" i="1"/>
  <c r="DN39" i="1"/>
  <c r="DG39" i="1"/>
  <c r="DH39" i="1"/>
  <c r="DJ39" i="1"/>
  <c r="DK39" i="1"/>
  <c r="DR39" i="1"/>
  <c r="DS39" i="1"/>
  <c r="CH39" i="1"/>
  <c r="CI39" i="1"/>
  <c r="CK39" i="1"/>
  <c r="CL39" i="1"/>
  <c r="CN39" i="1"/>
  <c r="CO39" i="1"/>
  <c r="CS39" i="1"/>
  <c r="CU39" i="1"/>
  <c r="BK39" i="1"/>
  <c r="BL39" i="1"/>
  <c r="BN39" i="1"/>
  <c r="BO39" i="1"/>
  <c r="BQ39" i="1"/>
  <c r="BR39" i="1"/>
  <c r="BV39" i="1"/>
  <c r="BW39" i="1"/>
  <c r="AK39" i="1"/>
  <c r="AL39" i="1"/>
  <c r="AN39" i="1"/>
  <c r="AO39" i="1"/>
  <c r="AQ39" i="1"/>
  <c r="AR39" i="1"/>
  <c r="AV39" i="1"/>
  <c r="AX39" i="1"/>
  <c r="L39" i="1"/>
  <c r="M39" i="1"/>
  <c r="O39" i="1"/>
  <c r="P39" i="1"/>
  <c r="R39" i="1"/>
  <c r="S39" i="1"/>
  <c r="W39" i="1"/>
  <c r="Y39" i="1"/>
  <c r="ED38" i="1"/>
  <c r="EE38" i="1"/>
  <c r="EG38" i="1"/>
  <c r="EH38" i="1"/>
  <c r="EJ38" i="1"/>
  <c r="EK38" i="1"/>
  <c r="EO38" i="1"/>
  <c r="EP38" i="1"/>
  <c r="DM38" i="1"/>
  <c r="DN38" i="1"/>
  <c r="DG38" i="1"/>
  <c r="DH38" i="1"/>
  <c r="DJ38" i="1"/>
  <c r="DK38" i="1"/>
  <c r="DR38" i="1"/>
  <c r="DS38" i="1"/>
  <c r="CH38" i="1"/>
  <c r="CI38" i="1"/>
  <c r="CK38" i="1"/>
  <c r="CL38" i="1"/>
  <c r="CN38" i="1"/>
  <c r="CO38" i="1"/>
  <c r="CS38" i="1"/>
  <c r="CU38" i="1"/>
  <c r="BK38" i="1"/>
  <c r="BL38" i="1"/>
  <c r="BN38" i="1"/>
  <c r="BO38" i="1"/>
  <c r="BQ38" i="1"/>
  <c r="BR38" i="1"/>
  <c r="BV38" i="1"/>
  <c r="BW38" i="1"/>
  <c r="AK38" i="1"/>
  <c r="AL38" i="1"/>
  <c r="AN38" i="1"/>
  <c r="AO38" i="1"/>
  <c r="AQ38" i="1"/>
  <c r="AR38" i="1"/>
  <c r="AV38" i="1"/>
  <c r="AX38" i="1"/>
  <c r="L38" i="1"/>
  <c r="M38" i="1"/>
  <c r="O38" i="1"/>
  <c r="P38" i="1"/>
  <c r="R38" i="1"/>
  <c r="S38" i="1"/>
  <c r="W38" i="1"/>
  <c r="Y38" i="1"/>
  <c r="ED37" i="1"/>
  <c r="EE37" i="1"/>
  <c r="EG37" i="1"/>
  <c r="EH37" i="1"/>
  <c r="EJ37" i="1"/>
  <c r="EK37" i="1"/>
  <c r="EO37" i="1"/>
  <c r="EP37" i="1"/>
  <c r="DM37" i="1"/>
  <c r="DN37" i="1"/>
  <c r="DG37" i="1"/>
  <c r="DH37" i="1"/>
  <c r="DJ37" i="1"/>
  <c r="DK37" i="1"/>
  <c r="DR37" i="1"/>
  <c r="DS37" i="1"/>
  <c r="CH37" i="1"/>
  <c r="CI37" i="1"/>
  <c r="CK37" i="1"/>
  <c r="CL37" i="1"/>
  <c r="CN37" i="1"/>
  <c r="CO37" i="1"/>
  <c r="CS37" i="1"/>
  <c r="CU37" i="1"/>
  <c r="BK37" i="1"/>
  <c r="BL37" i="1"/>
  <c r="BN37" i="1"/>
  <c r="BO37" i="1"/>
  <c r="BQ37" i="1"/>
  <c r="BR37" i="1"/>
  <c r="BV37" i="1"/>
  <c r="BW37" i="1"/>
  <c r="AK37" i="1"/>
  <c r="AL37" i="1"/>
  <c r="AN37" i="1"/>
  <c r="AO37" i="1"/>
  <c r="AQ37" i="1"/>
  <c r="AR37" i="1"/>
  <c r="AV37" i="1"/>
  <c r="AX37" i="1"/>
  <c r="L37" i="1"/>
  <c r="M37" i="1"/>
  <c r="O37" i="1"/>
  <c r="P37" i="1"/>
  <c r="R37" i="1"/>
  <c r="S37" i="1"/>
  <c r="W37" i="1"/>
  <c r="Y37" i="1"/>
  <c r="ED36" i="1"/>
  <c r="EE36" i="1"/>
  <c r="EG36" i="1"/>
  <c r="EH36" i="1"/>
  <c r="EJ36" i="1"/>
  <c r="EK36" i="1"/>
  <c r="EO36" i="1"/>
  <c r="EP36" i="1"/>
  <c r="DM36" i="1"/>
  <c r="DN36" i="1"/>
  <c r="DG36" i="1"/>
  <c r="DH36" i="1"/>
  <c r="DJ36" i="1"/>
  <c r="DK36" i="1"/>
  <c r="DR36" i="1"/>
  <c r="DS36" i="1"/>
  <c r="CH36" i="1"/>
  <c r="CI36" i="1"/>
  <c r="CK36" i="1"/>
  <c r="CL36" i="1"/>
  <c r="CN36" i="1"/>
  <c r="CO36" i="1"/>
  <c r="CS36" i="1"/>
  <c r="CU36" i="1"/>
  <c r="BK36" i="1"/>
  <c r="BL36" i="1"/>
  <c r="BN36" i="1"/>
  <c r="BO36" i="1"/>
  <c r="BQ36" i="1"/>
  <c r="BR36" i="1"/>
  <c r="BV36" i="1"/>
  <c r="BW36" i="1"/>
  <c r="AK36" i="1"/>
  <c r="AL36" i="1"/>
  <c r="AN36" i="1"/>
  <c r="AO36" i="1"/>
  <c r="AQ36" i="1"/>
  <c r="AR36" i="1"/>
  <c r="AV36" i="1"/>
  <c r="AX36" i="1"/>
  <c r="L36" i="1"/>
  <c r="M36" i="1"/>
  <c r="O36" i="1"/>
  <c r="P36" i="1"/>
  <c r="R36" i="1"/>
  <c r="S36" i="1"/>
  <c r="W36" i="1"/>
  <c r="Y36" i="1"/>
  <c r="ED35" i="1"/>
  <c r="EE35" i="1"/>
  <c r="EG35" i="1"/>
  <c r="EH35" i="1"/>
  <c r="EJ35" i="1"/>
  <c r="EK35" i="1"/>
  <c r="EO35" i="1"/>
  <c r="EP35" i="1"/>
  <c r="DM35" i="1"/>
  <c r="DN35" i="1"/>
  <c r="DG35" i="1"/>
  <c r="DH35" i="1"/>
  <c r="DJ35" i="1"/>
  <c r="DK35" i="1"/>
  <c r="DR35" i="1"/>
  <c r="DS35" i="1"/>
  <c r="CH35" i="1"/>
  <c r="CI35" i="1"/>
  <c r="CK35" i="1"/>
  <c r="CL35" i="1"/>
  <c r="CN35" i="1"/>
  <c r="CO35" i="1"/>
  <c r="CS35" i="1"/>
  <c r="CU35" i="1"/>
  <c r="BK35" i="1"/>
  <c r="BL35" i="1"/>
  <c r="BN35" i="1"/>
  <c r="BO35" i="1"/>
  <c r="BQ35" i="1"/>
  <c r="BR35" i="1"/>
  <c r="BV35" i="1"/>
  <c r="BW35" i="1"/>
  <c r="AK35" i="1"/>
  <c r="AL35" i="1"/>
  <c r="AN35" i="1"/>
  <c r="AO35" i="1"/>
  <c r="AQ35" i="1"/>
  <c r="AR35" i="1"/>
  <c r="AV35" i="1"/>
  <c r="AX35" i="1"/>
  <c r="L35" i="1"/>
  <c r="M35" i="1"/>
  <c r="O35" i="1"/>
  <c r="P35" i="1"/>
  <c r="R35" i="1"/>
  <c r="S35" i="1"/>
  <c r="W35" i="1"/>
  <c r="Y35" i="1"/>
  <c r="ED34" i="1"/>
  <c r="EE34" i="1"/>
  <c r="EG34" i="1"/>
  <c r="EH34" i="1"/>
  <c r="EJ34" i="1"/>
  <c r="EK34" i="1"/>
  <c r="EO34" i="1"/>
  <c r="EP34" i="1"/>
  <c r="DM34" i="1"/>
  <c r="DN34" i="1"/>
  <c r="DG34" i="1"/>
  <c r="DH34" i="1"/>
  <c r="DJ34" i="1"/>
  <c r="DK34" i="1"/>
  <c r="DR34" i="1"/>
  <c r="DS34" i="1"/>
  <c r="CH34" i="1"/>
  <c r="CI34" i="1"/>
  <c r="CK34" i="1"/>
  <c r="CL34" i="1"/>
  <c r="CN34" i="1"/>
  <c r="CO34" i="1"/>
  <c r="CS34" i="1"/>
  <c r="CU34" i="1"/>
  <c r="BK34" i="1"/>
  <c r="BL34" i="1"/>
  <c r="BN34" i="1"/>
  <c r="BO34" i="1"/>
  <c r="BQ34" i="1"/>
  <c r="BR34" i="1"/>
  <c r="BV34" i="1"/>
  <c r="BW34" i="1"/>
  <c r="AK34" i="1"/>
  <c r="AL34" i="1"/>
  <c r="AN34" i="1"/>
  <c r="AO34" i="1"/>
  <c r="AQ34" i="1"/>
  <c r="AR34" i="1"/>
  <c r="AV34" i="1"/>
  <c r="AX34" i="1"/>
  <c r="L34" i="1"/>
  <c r="M34" i="1"/>
  <c r="O34" i="1"/>
  <c r="P34" i="1"/>
  <c r="R34" i="1"/>
  <c r="S34" i="1"/>
  <c r="W34" i="1"/>
  <c r="Y34" i="1"/>
  <c r="ED33" i="1"/>
  <c r="EE33" i="1"/>
  <c r="EG33" i="1"/>
  <c r="EH33" i="1"/>
  <c r="EJ33" i="1"/>
  <c r="EK33" i="1"/>
  <c r="EO33" i="1"/>
  <c r="EP33" i="1"/>
  <c r="DM33" i="1"/>
  <c r="DN33" i="1"/>
  <c r="DG33" i="1"/>
  <c r="DH33" i="1"/>
  <c r="DJ33" i="1"/>
  <c r="DK33" i="1"/>
  <c r="DR33" i="1"/>
  <c r="DS33" i="1"/>
  <c r="CH33" i="1"/>
  <c r="CI33" i="1"/>
  <c r="CK33" i="1"/>
  <c r="CL33" i="1"/>
  <c r="CN33" i="1"/>
  <c r="CO33" i="1"/>
  <c r="CS33" i="1"/>
  <c r="CU33" i="1"/>
  <c r="BK33" i="1"/>
  <c r="BL33" i="1"/>
  <c r="BN33" i="1"/>
  <c r="BO33" i="1"/>
  <c r="BQ33" i="1"/>
  <c r="BR33" i="1"/>
  <c r="BV33" i="1"/>
  <c r="BW33" i="1"/>
  <c r="AK33" i="1"/>
  <c r="AL33" i="1"/>
  <c r="AN33" i="1"/>
  <c r="AO33" i="1"/>
  <c r="AQ33" i="1"/>
  <c r="AR33" i="1"/>
  <c r="AV33" i="1"/>
  <c r="AX33" i="1"/>
  <c r="L33" i="1"/>
  <c r="M33" i="1"/>
  <c r="O33" i="1"/>
  <c r="P33" i="1"/>
  <c r="R33" i="1"/>
  <c r="S33" i="1"/>
  <c r="W33" i="1"/>
  <c r="Y33" i="1"/>
  <c r="ED32" i="1"/>
  <c r="EE32" i="1"/>
  <c r="EG32" i="1"/>
  <c r="EH32" i="1"/>
  <c r="EJ32" i="1"/>
  <c r="EK32" i="1"/>
  <c r="EO32" i="1"/>
  <c r="EP32" i="1"/>
  <c r="DM32" i="1"/>
  <c r="DN32" i="1"/>
  <c r="DG32" i="1"/>
  <c r="DH32" i="1"/>
  <c r="DJ32" i="1"/>
  <c r="DK32" i="1"/>
  <c r="DR32" i="1"/>
  <c r="DS32" i="1"/>
  <c r="CH32" i="1"/>
  <c r="CI32" i="1"/>
  <c r="CK32" i="1"/>
  <c r="CL32" i="1"/>
  <c r="CN32" i="1"/>
  <c r="CO32" i="1"/>
  <c r="CS32" i="1"/>
  <c r="CU32" i="1"/>
  <c r="BK32" i="1"/>
  <c r="BL32" i="1"/>
  <c r="BN32" i="1"/>
  <c r="BO32" i="1"/>
  <c r="BQ32" i="1"/>
  <c r="BR32" i="1"/>
  <c r="BV32" i="1"/>
  <c r="BW32" i="1"/>
  <c r="AK32" i="1"/>
  <c r="AL32" i="1"/>
  <c r="AN32" i="1"/>
  <c r="AO32" i="1"/>
  <c r="AQ32" i="1"/>
  <c r="AR32" i="1"/>
  <c r="AV32" i="1"/>
  <c r="AX32" i="1"/>
  <c r="L32" i="1"/>
  <c r="M32" i="1"/>
  <c r="O32" i="1"/>
  <c r="P32" i="1"/>
  <c r="R32" i="1"/>
  <c r="S32" i="1"/>
  <c r="W32" i="1"/>
  <c r="Y32" i="1"/>
  <c r="ED31" i="1"/>
  <c r="EE31" i="1"/>
  <c r="EG31" i="1"/>
  <c r="EH31" i="1"/>
  <c r="EJ31" i="1"/>
  <c r="EK31" i="1"/>
  <c r="EO31" i="1"/>
  <c r="EP31" i="1"/>
  <c r="DM31" i="1"/>
  <c r="DN31" i="1"/>
  <c r="DG31" i="1"/>
  <c r="DH31" i="1"/>
  <c r="DJ31" i="1"/>
  <c r="DK31" i="1"/>
  <c r="DR31" i="1"/>
  <c r="DS31" i="1"/>
  <c r="CH31" i="1"/>
  <c r="CI31" i="1"/>
  <c r="CK31" i="1"/>
  <c r="CL31" i="1"/>
  <c r="CN31" i="1"/>
  <c r="CO31" i="1"/>
  <c r="CS31" i="1"/>
  <c r="CU31" i="1"/>
  <c r="BK31" i="1"/>
  <c r="BL31" i="1"/>
  <c r="BN31" i="1"/>
  <c r="BO31" i="1"/>
  <c r="BQ31" i="1"/>
  <c r="BR31" i="1"/>
  <c r="BV31" i="1"/>
  <c r="BW31" i="1"/>
  <c r="AK31" i="1"/>
  <c r="AL31" i="1"/>
  <c r="AN31" i="1"/>
  <c r="AO31" i="1"/>
  <c r="AQ31" i="1"/>
  <c r="AR31" i="1"/>
  <c r="AV31" i="1"/>
  <c r="AX31" i="1"/>
  <c r="L31" i="1"/>
  <c r="M31" i="1"/>
  <c r="O31" i="1"/>
  <c r="P31" i="1"/>
  <c r="R31" i="1"/>
  <c r="S31" i="1"/>
  <c r="W31" i="1"/>
  <c r="Y31" i="1"/>
  <c r="ED30" i="1"/>
  <c r="EE30" i="1"/>
  <c r="EG30" i="1"/>
  <c r="EH30" i="1"/>
  <c r="EJ30" i="1"/>
  <c r="EK30" i="1"/>
  <c r="EO30" i="1"/>
  <c r="EP30" i="1"/>
  <c r="DM30" i="1"/>
  <c r="DN30" i="1"/>
  <c r="DG30" i="1"/>
  <c r="DH30" i="1"/>
  <c r="DJ30" i="1"/>
  <c r="DK30" i="1"/>
  <c r="DR30" i="1"/>
  <c r="DS30" i="1"/>
  <c r="CH30" i="1"/>
  <c r="CI30" i="1"/>
  <c r="CK30" i="1"/>
  <c r="CL30" i="1"/>
  <c r="CN30" i="1"/>
  <c r="CO30" i="1"/>
  <c r="CS30" i="1"/>
  <c r="CU30" i="1"/>
  <c r="BK30" i="1"/>
  <c r="BL30" i="1"/>
  <c r="BN30" i="1"/>
  <c r="BO30" i="1"/>
  <c r="BQ30" i="1"/>
  <c r="BR30" i="1"/>
  <c r="BV30" i="1"/>
  <c r="BW30" i="1"/>
  <c r="AK30" i="1"/>
  <c r="AL30" i="1"/>
  <c r="AN30" i="1"/>
  <c r="AO30" i="1"/>
  <c r="AQ30" i="1"/>
  <c r="AR30" i="1"/>
  <c r="AV30" i="1"/>
  <c r="AX30" i="1"/>
  <c r="L30" i="1"/>
  <c r="M30" i="1"/>
  <c r="O30" i="1"/>
  <c r="P30" i="1"/>
  <c r="R30" i="1"/>
  <c r="S30" i="1"/>
  <c r="W30" i="1"/>
  <c r="Y30" i="1"/>
  <c r="ED29" i="1"/>
  <c r="EE29" i="1"/>
  <c r="EG29" i="1"/>
  <c r="EH29" i="1"/>
  <c r="EJ29" i="1"/>
  <c r="EK29" i="1"/>
  <c r="EO29" i="1"/>
  <c r="EP29" i="1"/>
  <c r="DM29" i="1"/>
  <c r="DN29" i="1"/>
  <c r="DG29" i="1"/>
  <c r="DH29" i="1"/>
  <c r="DJ29" i="1"/>
  <c r="DK29" i="1"/>
  <c r="DR29" i="1"/>
  <c r="DS29" i="1"/>
  <c r="CH29" i="1"/>
  <c r="CI29" i="1"/>
  <c r="CK29" i="1"/>
  <c r="CL29" i="1"/>
  <c r="CN29" i="1"/>
  <c r="CO29" i="1"/>
  <c r="CS29" i="1"/>
  <c r="CU29" i="1"/>
  <c r="BK29" i="1"/>
  <c r="BL29" i="1"/>
  <c r="BN29" i="1"/>
  <c r="BO29" i="1"/>
  <c r="BQ29" i="1"/>
  <c r="BR29" i="1"/>
  <c r="BV29" i="1"/>
  <c r="BW29" i="1"/>
  <c r="AK29" i="1"/>
  <c r="AL29" i="1"/>
  <c r="AN29" i="1"/>
  <c r="AO29" i="1"/>
  <c r="AQ29" i="1"/>
  <c r="AR29" i="1"/>
  <c r="AV29" i="1"/>
  <c r="AX29" i="1"/>
  <c r="L29" i="1"/>
  <c r="M29" i="1"/>
  <c r="O29" i="1"/>
  <c r="P29" i="1"/>
  <c r="R29" i="1"/>
  <c r="S29" i="1"/>
  <c r="W29" i="1"/>
  <c r="Y29" i="1"/>
  <c r="ED28" i="1"/>
  <c r="EE28" i="1"/>
  <c r="EG28" i="1"/>
  <c r="EH28" i="1"/>
  <c r="EJ28" i="1"/>
  <c r="EK28" i="1"/>
  <c r="EO28" i="1"/>
  <c r="EP28" i="1"/>
  <c r="DM28" i="1"/>
  <c r="DN28" i="1"/>
  <c r="DG28" i="1"/>
  <c r="DH28" i="1"/>
  <c r="DJ28" i="1"/>
  <c r="DK28" i="1"/>
  <c r="DR28" i="1"/>
  <c r="DS28" i="1"/>
  <c r="CH28" i="1"/>
  <c r="CI28" i="1"/>
  <c r="CK28" i="1"/>
  <c r="CL28" i="1"/>
  <c r="CN28" i="1"/>
  <c r="CO28" i="1"/>
  <c r="CS28" i="1"/>
  <c r="CU28" i="1"/>
  <c r="BK28" i="1"/>
  <c r="BL28" i="1"/>
  <c r="BN28" i="1"/>
  <c r="BO28" i="1"/>
  <c r="BQ28" i="1"/>
  <c r="BR28" i="1"/>
  <c r="BV28" i="1"/>
  <c r="BW28" i="1"/>
  <c r="AK28" i="1"/>
  <c r="AL28" i="1"/>
  <c r="AN28" i="1"/>
  <c r="AO28" i="1"/>
  <c r="AQ28" i="1"/>
  <c r="AR28" i="1"/>
  <c r="AV28" i="1"/>
  <c r="AX28" i="1"/>
  <c r="L28" i="1"/>
  <c r="M28" i="1"/>
  <c r="O28" i="1"/>
  <c r="P28" i="1"/>
  <c r="R28" i="1"/>
  <c r="S28" i="1"/>
  <c r="W28" i="1"/>
  <c r="Y28" i="1"/>
  <c r="ED27" i="1"/>
  <c r="EE27" i="1"/>
  <c r="EG27" i="1"/>
  <c r="EH27" i="1"/>
  <c r="EJ27" i="1"/>
  <c r="EK27" i="1"/>
  <c r="EO27" i="1"/>
  <c r="EP27" i="1"/>
  <c r="DM27" i="1"/>
  <c r="DN27" i="1"/>
  <c r="DG27" i="1"/>
  <c r="DH27" i="1"/>
  <c r="DJ27" i="1"/>
  <c r="DK27" i="1"/>
  <c r="DR27" i="1"/>
  <c r="DS27" i="1"/>
  <c r="CH27" i="1"/>
  <c r="CI27" i="1"/>
  <c r="CK27" i="1"/>
  <c r="CL27" i="1"/>
  <c r="CN27" i="1"/>
  <c r="CO27" i="1"/>
  <c r="CS27" i="1"/>
  <c r="CU27" i="1"/>
  <c r="BK27" i="1"/>
  <c r="BL27" i="1"/>
  <c r="BN27" i="1"/>
  <c r="BO27" i="1"/>
  <c r="BQ27" i="1"/>
  <c r="BR27" i="1"/>
  <c r="BV27" i="1"/>
  <c r="BW27" i="1"/>
  <c r="AK27" i="1"/>
  <c r="AL27" i="1"/>
  <c r="AN27" i="1"/>
  <c r="AO27" i="1"/>
  <c r="AQ27" i="1"/>
  <c r="AR27" i="1"/>
  <c r="AV27" i="1"/>
  <c r="AX27" i="1"/>
  <c r="L27" i="1"/>
  <c r="M27" i="1"/>
  <c r="O27" i="1"/>
  <c r="P27" i="1"/>
  <c r="R27" i="1"/>
  <c r="S27" i="1"/>
  <c r="W27" i="1"/>
  <c r="Y27" i="1"/>
  <c r="ED26" i="1"/>
  <c r="EE26" i="1"/>
  <c r="EG26" i="1"/>
  <c r="EH26" i="1"/>
  <c r="EJ26" i="1"/>
  <c r="EK26" i="1"/>
  <c r="EO26" i="1"/>
  <c r="EP26" i="1"/>
  <c r="DM26" i="1"/>
  <c r="DN26" i="1"/>
  <c r="DG26" i="1"/>
  <c r="DH26" i="1"/>
  <c r="DJ26" i="1"/>
  <c r="DK26" i="1"/>
  <c r="DR26" i="1"/>
  <c r="DS26" i="1"/>
  <c r="CH26" i="1"/>
  <c r="CI26" i="1"/>
  <c r="CK26" i="1"/>
  <c r="CL26" i="1"/>
  <c r="CN26" i="1"/>
  <c r="CO26" i="1"/>
  <c r="CS26" i="1"/>
  <c r="CU26" i="1"/>
  <c r="BK26" i="1"/>
  <c r="BL26" i="1"/>
  <c r="BN26" i="1"/>
  <c r="BO26" i="1"/>
  <c r="BQ26" i="1"/>
  <c r="BR26" i="1"/>
  <c r="BV26" i="1"/>
  <c r="BW26" i="1"/>
  <c r="AK26" i="1"/>
  <c r="AL26" i="1"/>
  <c r="AN26" i="1"/>
  <c r="AO26" i="1"/>
  <c r="AQ26" i="1"/>
  <c r="AR26" i="1"/>
  <c r="AV26" i="1"/>
  <c r="AX26" i="1"/>
  <c r="L26" i="1"/>
  <c r="M26" i="1"/>
  <c r="O26" i="1"/>
  <c r="P26" i="1"/>
  <c r="R26" i="1"/>
  <c r="S26" i="1"/>
  <c r="W26" i="1"/>
  <c r="Y26" i="1"/>
  <c r="ED25" i="1"/>
  <c r="EE25" i="1"/>
  <c r="EG25" i="1"/>
  <c r="EH25" i="1"/>
  <c r="EJ25" i="1"/>
  <c r="EK25" i="1"/>
  <c r="EO25" i="1"/>
  <c r="EP25" i="1"/>
  <c r="DM25" i="1"/>
  <c r="DN25" i="1"/>
  <c r="DG25" i="1"/>
  <c r="DH25" i="1"/>
  <c r="DJ25" i="1"/>
  <c r="DK25" i="1"/>
  <c r="DR25" i="1"/>
  <c r="DS25" i="1"/>
  <c r="CH25" i="1"/>
  <c r="CI25" i="1"/>
  <c r="CK25" i="1"/>
  <c r="CL25" i="1"/>
  <c r="CN25" i="1"/>
  <c r="CO25" i="1"/>
  <c r="CS25" i="1"/>
  <c r="CU25" i="1"/>
  <c r="BK25" i="1"/>
  <c r="BL25" i="1"/>
  <c r="BN25" i="1"/>
  <c r="BO25" i="1"/>
  <c r="BQ25" i="1"/>
  <c r="BR25" i="1"/>
  <c r="BV25" i="1"/>
  <c r="BW25" i="1"/>
  <c r="AK25" i="1"/>
  <c r="AL25" i="1"/>
  <c r="AN25" i="1"/>
  <c r="AO25" i="1"/>
  <c r="AQ25" i="1"/>
  <c r="AR25" i="1"/>
  <c r="AV25" i="1"/>
  <c r="AX25" i="1"/>
  <c r="L25" i="1"/>
  <c r="M25" i="1"/>
  <c r="O25" i="1"/>
  <c r="P25" i="1"/>
  <c r="R25" i="1"/>
  <c r="S25" i="1"/>
  <c r="W25" i="1"/>
  <c r="Y25" i="1"/>
  <c r="ED24" i="1"/>
  <c r="EE24" i="1"/>
  <c r="EG24" i="1"/>
  <c r="EH24" i="1"/>
  <c r="EJ24" i="1"/>
  <c r="EK24" i="1"/>
  <c r="EO24" i="1"/>
  <c r="EP24" i="1"/>
  <c r="DM24" i="1"/>
  <c r="DN24" i="1"/>
  <c r="DG24" i="1"/>
  <c r="DH24" i="1"/>
  <c r="DJ24" i="1"/>
  <c r="DK24" i="1"/>
  <c r="DR24" i="1"/>
  <c r="DS24" i="1"/>
  <c r="CH24" i="1"/>
  <c r="CI24" i="1"/>
  <c r="CK24" i="1"/>
  <c r="CL24" i="1"/>
  <c r="CN24" i="1"/>
  <c r="CO24" i="1"/>
  <c r="CS24" i="1"/>
  <c r="CU24" i="1"/>
  <c r="BK24" i="1"/>
  <c r="BL24" i="1"/>
  <c r="BN24" i="1"/>
  <c r="BO24" i="1"/>
  <c r="BQ24" i="1"/>
  <c r="BR24" i="1"/>
  <c r="BV24" i="1"/>
  <c r="BW24" i="1"/>
  <c r="AK24" i="1"/>
  <c r="AL24" i="1"/>
  <c r="AN24" i="1"/>
  <c r="AO24" i="1"/>
  <c r="AQ24" i="1"/>
  <c r="AR24" i="1"/>
  <c r="AV24" i="1"/>
  <c r="AX24" i="1"/>
  <c r="L24" i="1"/>
  <c r="M24" i="1"/>
  <c r="O24" i="1"/>
  <c r="P24" i="1"/>
  <c r="R24" i="1"/>
  <c r="S24" i="1"/>
  <c r="W24" i="1"/>
  <c r="Y24" i="1"/>
  <c r="ED23" i="1"/>
  <c r="EE23" i="1"/>
  <c r="EG23" i="1"/>
  <c r="EH23" i="1"/>
  <c r="EJ23" i="1"/>
  <c r="EK23" i="1"/>
  <c r="EO23" i="1"/>
  <c r="EP23" i="1"/>
  <c r="DM23" i="1"/>
  <c r="DN23" i="1"/>
  <c r="DG23" i="1"/>
  <c r="DH23" i="1"/>
  <c r="DJ23" i="1"/>
  <c r="DK23" i="1"/>
  <c r="DR23" i="1"/>
  <c r="DS23" i="1"/>
  <c r="CH23" i="1"/>
  <c r="CI23" i="1"/>
  <c r="CK23" i="1"/>
  <c r="CL23" i="1"/>
  <c r="CN23" i="1"/>
  <c r="CO23" i="1"/>
  <c r="CS23" i="1"/>
  <c r="CU23" i="1"/>
  <c r="BK23" i="1"/>
  <c r="BL23" i="1"/>
  <c r="BN23" i="1"/>
  <c r="BO23" i="1"/>
  <c r="BQ23" i="1"/>
  <c r="BR23" i="1"/>
  <c r="BV23" i="1"/>
  <c r="BW23" i="1"/>
  <c r="AK23" i="1"/>
  <c r="AL23" i="1"/>
  <c r="AN23" i="1"/>
  <c r="AO23" i="1"/>
  <c r="AQ23" i="1"/>
  <c r="AR23" i="1"/>
  <c r="AV23" i="1"/>
  <c r="AX23" i="1"/>
  <c r="L23" i="1"/>
  <c r="M23" i="1"/>
  <c r="O23" i="1"/>
  <c r="P23" i="1"/>
  <c r="R23" i="1"/>
  <c r="S23" i="1"/>
  <c r="W23" i="1"/>
  <c r="Y23" i="1"/>
  <c r="ED22" i="1"/>
  <c r="EE22" i="1"/>
  <c r="EG22" i="1"/>
  <c r="EH22" i="1"/>
  <c r="EJ22" i="1"/>
  <c r="EK22" i="1"/>
  <c r="EO22" i="1"/>
  <c r="EP22" i="1"/>
  <c r="DM22" i="1"/>
  <c r="DN22" i="1"/>
  <c r="DG22" i="1"/>
  <c r="DH22" i="1"/>
  <c r="DJ22" i="1"/>
  <c r="DK22" i="1"/>
  <c r="DR22" i="1"/>
  <c r="DS22" i="1"/>
  <c r="CH22" i="1"/>
  <c r="CI22" i="1"/>
  <c r="CK22" i="1"/>
  <c r="CL22" i="1"/>
  <c r="CN22" i="1"/>
  <c r="CO22" i="1"/>
  <c r="CS22" i="1"/>
  <c r="CU22" i="1"/>
  <c r="BK22" i="1"/>
  <c r="BL22" i="1"/>
  <c r="BN22" i="1"/>
  <c r="BO22" i="1"/>
  <c r="BQ22" i="1"/>
  <c r="BR22" i="1"/>
  <c r="BV22" i="1"/>
  <c r="BW22" i="1"/>
  <c r="AK22" i="1"/>
  <c r="AL22" i="1"/>
  <c r="AN22" i="1"/>
  <c r="AO22" i="1"/>
  <c r="AQ22" i="1"/>
  <c r="AR22" i="1"/>
  <c r="AV22" i="1"/>
  <c r="AX22" i="1"/>
  <c r="L22" i="1"/>
  <c r="M22" i="1"/>
  <c r="O22" i="1"/>
  <c r="P22" i="1"/>
  <c r="R22" i="1"/>
  <c r="S22" i="1"/>
  <c r="W22" i="1"/>
  <c r="Y22" i="1"/>
  <c r="ED21" i="1"/>
  <c r="EE21" i="1"/>
  <c r="EG21" i="1"/>
  <c r="EH21" i="1"/>
  <c r="EJ21" i="1"/>
  <c r="EK21" i="1"/>
  <c r="EO21" i="1"/>
  <c r="EP21" i="1"/>
  <c r="DM21" i="1"/>
  <c r="DN21" i="1"/>
  <c r="DG21" i="1"/>
  <c r="DH21" i="1"/>
  <c r="DJ21" i="1"/>
  <c r="DK21" i="1"/>
  <c r="DR21" i="1"/>
  <c r="DS21" i="1"/>
  <c r="CH21" i="1"/>
  <c r="CI21" i="1"/>
  <c r="CK21" i="1"/>
  <c r="CL21" i="1"/>
  <c r="CN21" i="1"/>
  <c r="CO21" i="1"/>
  <c r="CS21" i="1"/>
  <c r="CU21" i="1"/>
  <c r="BK21" i="1"/>
  <c r="BL21" i="1"/>
  <c r="BN21" i="1"/>
  <c r="BO21" i="1"/>
  <c r="BQ21" i="1"/>
  <c r="BR21" i="1"/>
  <c r="BV21" i="1"/>
  <c r="BW21" i="1"/>
  <c r="AK21" i="1"/>
  <c r="AL21" i="1"/>
  <c r="AN21" i="1"/>
  <c r="AO21" i="1"/>
  <c r="AQ21" i="1"/>
  <c r="AR21" i="1"/>
  <c r="AV21" i="1"/>
  <c r="AX21" i="1"/>
  <c r="L21" i="1"/>
  <c r="M21" i="1"/>
  <c r="O21" i="1"/>
  <c r="P21" i="1"/>
  <c r="R21" i="1"/>
  <c r="S21" i="1"/>
  <c r="W21" i="1"/>
  <c r="Y21" i="1"/>
  <c r="ED20" i="1"/>
  <c r="EE20" i="1"/>
  <c r="EG20" i="1"/>
  <c r="EH20" i="1"/>
  <c r="EJ20" i="1"/>
  <c r="EK20" i="1"/>
  <c r="EO20" i="1"/>
  <c r="EP20" i="1"/>
  <c r="DM20" i="1"/>
  <c r="DN20" i="1"/>
  <c r="DG20" i="1"/>
  <c r="DH20" i="1"/>
  <c r="DJ20" i="1"/>
  <c r="DK20" i="1"/>
  <c r="DR20" i="1"/>
  <c r="DS20" i="1"/>
  <c r="CH20" i="1"/>
  <c r="CI20" i="1"/>
  <c r="CK20" i="1"/>
  <c r="CL20" i="1"/>
  <c r="CN20" i="1"/>
  <c r="CO20" i="1"/>
  <c r="CS20" i="1"/>
  <c r="CU20" i="1"/>
  <c r="BK20" i="1"/>
  <c r="BL20" i="1"/>
  <c r="BN20" i="1"/>
  <c r="BO20" i="1"/>
  <c r="BQ20" i="1"/>
  <c r="BR20" i="1"/>
  <c r="BV20" i="1"/>
  <c r="BW20" i="1"/>
  <c r="AK20" i="1"/>
  <c r="AL20" i="1"/>
  <c r="AN20" i="1"/>
  <c r="AO20" i="1"/>
  <c r="AQ20" i="1"/>
  <c r="AR20" i="1"/>
  <c r="AV20" i="1"/>
  <c r="AX20" i="1"/>
  <c r="L20" i="1"/>
  <c r="M20" i="1"/>
  <c r="O20" i="1"/>
  <c r="P20" i="1"/>
  <c r="R20" i="1"/>
  <c r="S20" i="1"/>
  <c r="W20" i="1"/>
  <c r="Y20" i="1"/>
  <c r="ED19" i="1"/>
  <c r="EE19" i="1"/>
  <c r="EG19" i="1"/>
  <c r="EH19" i="1"/>
  <c r="EJ19" i="1"/>
  <c r="EK19" i="1"/>
  <c r="EO19" i="1"/>
  <c r="EP19" i="1"/>
  <c r="DM19" i="1"/>
  <c r="DN19" i="1"/>
  <c r="DG19" i="1"/>
  <c r="DH19" i="1"/>
  <c r="DJ19" i="1"/>
  <c r="DK19" i="1"/>
  <c r="DR19" i="1"/>
  <c r="DS19" i="1"/>
  <c r="CH19" i="1"/>
  <c r="CI19" i="1"/>
  <c r="CK19" i="1"/>
  <c r="CL19" i="1"/>
  <c r="CN19" i="1"/>
  <c r="CO19" i="1"/>
  <c r="CS19" i="1"/>
  <c r="CU19" i="1"/>
  <c r="BK19" i="1"/>
  <c r="BL19" i="1"/>
  <c r="BN19" i="1"/>
  <c r="BO19" i="1"/>
  <c r="BQ19" i="1"/>
  <c r="BR19" i="1"/>
  <c r="BV19" i="1"/>
  <c r="BW19" i="1"/>
  <c r="AK19" i="1"/>
  <c r="AL19" i="1"/>
  <c r="AN19" i="1"/>
  <c r="AO19" i="1"/>
  <c r="AQ19" i="1"/>
  <c r="AR19" i="1"/>
  <c r="AV19" i="1"/>
  <c r="AX19" i="1"/>
  <c r="L19" i="1"/>
  <c r="M19" i="1"/>
  <c r="O19" i="1"/>
  <c r="P19" i="1"/>
  <c r="R19" i="1"/>
  <c r="S19" i="1"/>
  <c r="W19" i="1"/>
  <c r="Y19" i="1"/>
  <c r="ED18" i="1"/>
  <c r="EE18" i="1"/>
  <c r="EG18" i="1"/>
  <c r="EH18" i="1"/>
  <c r="EJ18" i="1"/>
  <c r="EK18" i="1"/>
  <c r="EO18" i="1"/>
  <c r="EP18" i="1"/>
  <c r="DM18" i="1"/>
  <c r="DN18" i="1"/>
  <c r="DG18" i="1"/>
  <c r="DH18" i="1"/>
  <c r="DJ18" i="1"/>
  <c r="DK18" i="1"/>
  <c r="DR18" i="1"/>
  <c r="DS18" i="1"/>
  <c r="CH18" i="1"/>
  <c r="CI18" i="1"/>
  <c r="CK18" i="1"/>
  <c r="CL18" i="1"/>
  <c r="CN18" i="1"/>
  <c r="CO18" i="1"/>
  <c r="CS18" i="1"/>
  <c r="CU18" i="1"/>
  <c r="BK18" i="1"/>
  <c r="BL18" i="1"/>
  <c r="BN18" i="1"/>
  <c r="BO18" i="1"/>
  <c r="BQ18" i="1"/>
  <c r="BR18" i="1"/>
  <c r="BV18" i="1"/>
  <c r="BW18" i="1"/>
  <c r="AK18" i="1"/>
  <c r="AL18" i="1"/>
  <c r="AN18" i="1"/>
  <c r="AO18" i="1"/>
  <c r="AQ18" i="1"/>
  <c r="AR18" i="1"/>
  <c r="AV18" i="1"/>
  <c r="AX18" i="1"/>
  <c r="L18" i="1"/>
  <c r="M18" i="1"/>
  <c r="O18" i="1"/>
  <c r="P18" i="1"/>
  <c r="R18" i="1"/>
  <c r="S18" i="1"/>
  <c r="W18" i="1"/>
  <c r="Y18" i="1"/>
  <c r="ED17" i="1"/>
  <c r="EE17" i="1"/>
  <c r="EG17" i="1"/>
  <c r="EH17" i="1"/>
  <c r="EJ17" i="1"/>
  <c r="EK17" i="1"/>
  <c r="EO17" i="1"/>
  <c r="EP17" i="1"/>
  <c r="DM17" i="1"/>
  <c r="DN17" i="1"/>
  <c r="DG17" i="1"/>
  <c r="DH17" i="1"/>
  <c r="DJ17" i="1"/>
  <c r="DK17" i="1"/>
  <c r="DR17" i="1"/>
  <c r="DS17" i="1"/>
  <c r="CH17" i="1"/>
  <c r="CI17" i="1"/>
  <c r="CK17" i="1"/>
  <c r="CL17" i="1"/>
  <c r="CN17" i="1"/>
  <c r="CO17" i="1"/>
  <c r="CS17" i="1"/>
  <c r="CU17" i="1"/>
  <c r="BK17" i="1"/>
  <c r="BL17" i="1"/>
  <c r="BN17" i="1"/>
  <c r="BO17" i="1"/>
  <c r="BQ17" i="1"/>
  <c r="BR17" i="1"/>
  <c r="BV17" i="1"/>
  <c r="BW17" i="1"/>
  <c r="AK17" i="1"/>
  <c r="AL17" i="1"/>
  <c r="AN17" i="1"/>
  <c r="AO17" i="1"/>
  <c r="AQ17" i="1"/>
  <c r="AR17" i="1"/>
  <c r="AV17" i="1"/>
  <c r="AX17" i="1"/>
  <c r="L17" i="1"/>
  <c r="M17" i="1"/>
  <c r="O17" i="1"/>
  <c r="P17" i="1"/>
  <c r="R17" i="1"/>
  <c r="S17" i="1"/>
  <c r="W17" i="1"/>
  <c r="Y17" i="1"/>
  <c r="ED16" i="1"/>
  <c r="EE16" i="1"/>
  <c r="EG16" i="1"/>
  <c r="EH16" i="1"/>
  <c r="EJ16" i="1"/>
  <c r="EK16" i="1"/>
  <c r="EO16" i="1"/>
  <c r="EP16" i="1"/>
  <c r="DM16" i="1"/>
  <c r="DN16" i="1"/>
  <c r="DG16" i="1"/>
  <c r="DH16" i="1"/>
  <c r="DJ16" i="1"/>
  <c r="DK16" i="1"/>
  <c r="DR16" i="1"/>
  <c r="DS16" i="1"/>
  <c r="CH16" i="1"/>
  <c r="CI16" i="1"/>
  <c r="CK16" i="1"/>
  <c r="CL16" i="1"/>
  <c r="CN16" i="1"/>
  <c r="CO16" i="1"/>
  <c r="CS16" i="1"/>
  <c r="CU16" i="1"/>
  <c r="BK16" i="1"/>
  <c r="BL16" i="1"/>
  <c r="BN16" i="1"/>
  <c r="BO16" i="1"/>
  <c r="BQ16" i="1"/>
  <c r="BR16" i="1"/>
  <c r="BV16" i="1"/>
  <c r="BW16" i="1"/>
  <c r="AK16" i="1"/>
  <c r="AL16" i="1"/>
  <c r="AN16" i="1"/>
  <c r="AO16" i="1"/>
  <c r="AQ16" i="1"/>
  <c r="AR16" i="1"/>
  <c r="AV16" i="1"/>
  <c r="AX16" i="1"/>
  <c r="L16" i="1"/>
  <c r="M16" i="1"/>
  <c r="O16" i="1"/>
  <c r="P16" i="1"/>
  <c r="R16" i="1"/>
  <c r="S16" i="1"/>
  <c r="W16" i="1"/>
  <c r="Y16" i="1"/>
  <c r="ED15" i="1"/>
  <c r="EE15" i="1"/>
  <c r="EG15" i="1"/>
  <c r="EH15" i="1"/>
  <c r="EJ15" i="1"/>
  <c r="EK15" i="1"/>
  <c r="EO15" i="1"/>
  <c r="EP15" i="1"/>
  <c r="DM15" i="1"/>
  <c r="DN15" i="1"/>
  <c r="DG15" i="1"/>
  <c r="DH15" i="1"/>
  <c r="DJ15" i="1"/>
  <c r="DK15" i="1"/>
  <c r="DR15" i="1"/>
  <c r="DS15" i="1"/>
  <c r="CH15" i="1"/>
  <c r="CI15" i="1"/>
  <c r="CK15" i="1"/>
  <c r="CL15" i="1"/>
  <c r="CN15" i="1"/>
  <c r="CO15" i="1"/>
  <c r="CS15" i="1"/>
  <c r="CU15" i="1"/>
  <c r="BK15" i="1"/>
  <c r="BL15" i="1"/>
  <c r="BN15" i="1"/>
  <c r="BO15" i="1"/>
  <c r="BQ15" i="1"/>
  <c r="BR15" i="1"/>
  <c r="BV15" i="1"/>
  <c r="BW15" i="1"/>
  <c r="AK15" i="1"/>
  <c r="AL15" i="1"/>
  <c r="AN15" i="1"/>
  <c r="AO15" i="1"/>
  <c r="AQ15" i="1"/>
  <c r="AR15" i="1"/>
  <c r="AV15" i="1"/>
  <c r="AX15" i="1"/>
  <c r="L15" i="1"/>
  <c r="M15" i="1"/>
  <c r="O15" i="1"/>
  <c r="P15" i="1"/>
  <c r="R15" i="1"/>
  <c r="S15" i="1"/>
  <c r="W15" i="1"/>
  <c r="Y15" i="1"/>
  <c r="ED14" i="1"/>
  <c r="EE14" i="1"/>
  <c r="EG14" i="1"/>
  <c r="EH14" i="1"/>
  <c r="EJ14" i="1"/>
  <c r="EK14" i="1"/>
  <c r="EO14" i="1"/>
  <c r="EP14" i="1"/>
  <c r="DM14" i="1"/>
  <c r="DN14" i="1"/>
  <c r="DG14" i="1"/>
  <c r="DH14" i="1"/>
  <c r="DJ14" i="1"/>
  <c r="DK14" i="1"/>
  <c r="DR14" i="1"/>
  <c r="DS14" i="1"/>
  <c r="CH14" i="1"/>
  <c r="CI14" i="1"/>
  <c r="CK14" i="1"/>
  <c r="CL14" i="1"/>
  <c r="CN14" i="1"/>
  <c r="CO14" i="1"/>
  <c r="CS14" i="1"/>
  <c r="CU14" i="1"/>
  <c r="BK14" i="1"/>
  <c r="BL14" i="1"/>
  <c r="BN14" i="1"/>
  <c r="BO14" i="1"/>
  <c r="BQ14" i="1"/>
  <c r="BR14" i="1"/>
  <c r="BV14" i="1"/>
  <c r="BW14" i="1"/>
  <c r="AK14" i="1"/>
  <c r="AL14" i="1"/>
  <c r="AN14" i="1"/>
  <c r="AO14" i="1"/>
  <c r="AQ14" i="1"/>
  <c r="AR14" i="1"/>
  <c r="AV14" i="1"/>
  <c r="AX14" i="1"/>
  <c r="L14" i="1"/>
  <c r="M14" i="1"/>
  <c r="O14" i="1"/>
  <c r="P14" i="1"/>
  <c r="R14" i="1"/>
  <c r="S14" i="1"/>
  <c r="W14" i="1"/>
  <c r="Y14" i="1"/>
  <c r="ED13" i="1"/>
  <c r="EE13" i="1"/>
  <c r="EG13" i="1"/>
  <c r="EH13" i="1"/>
  <c r="EJ13" i="1"/>
  <c r="EK13" i="1"/>
  <c r="EO13" i="1"/>
  <c r="EP13" i="1"/>
  <c r="DM13" i="1"/>
  <c r="DN13" i="1"/>
  <c r="DG13" i="1"/>
  <c r="DH13" i="1"/>
  <c r="DJ13" i="1"/>
  <c r="DK13" i="1"/>
  <c r="DR13" i="1"/>
  <c r="DS13" i="1"/>
  <c r="CH13" i="1"/>
  <c r="CI13" i="1"/>
  <c r="CK13" i="1"/>
  <c r="CL13" i="1"/>
  <c r="CN13" i="1"/>
  <c r="CO13" i="1"/>
  <c r="CS13" i="1"/>
  <c r="CU13" i="1"/>
  <c r="BK13" i="1"/>
  <c r="BL13" i="1"/>
  <c r="BN13" i="1"/>
  <c r="BO13" i="1"/>
  <c r="BQ13" i="1"/>
  <c r="BR13" i="1"/>
  <c r="BV13" i="1"/>
  <c r="BW13" i="1"/>
  <c r="AK13" i="1"/>
  <c r="AL13" i="1"/>
  <c r="AN13" i="1"/>
  <c r="AO13" i="1"/>
  <c r="AQ13" i="1"/>
  <c r="AR13" i="1"/>
  <c r="AV13" i="1"/>
  <c r="AX13" i="1"/>
  <c r="L13" i="1"/>
  <c r="M13" i="1"/>
  <c r="O13" i="1"/>
  <c r="P13" i="1"/>
  <c r="R13" i="1"/>
  <c r="S13" i="1"/>
  <c r="W13" i="1"/>
  <c r="Y13" i="1"/>
  <c r="ED12" i="1"/>
  <c r="EE12" i="1"/>
  <c r="EG12" i="1"/>
  <c r="EH12" i="1"/>
  <c r="EJ12" i="1"/>
  <c r="EK12" i="1"/>
  <c r="EO12" i="1"/>
  <c r="EP12" i="1"/>
  <c r="DM12" i="1"/>
  <c r="DN12" i="1"/>
  <c r="DG12" i="1"/>
  <c r="DH12" i="1"/>
  <c r="DJ12" i="1"/>
  <c r="DK12" i="1"/>
  <c r="DR12" i="1"/>
  <c r="DS12" i="1"/>
  <c r="CH12" i="1"/>
  <c r="CI12" i="1"/>
  <c r="CK12" i="1"/>
  <c r="CL12" i="1"/>
  <c r="CN12" i="1"/>
  <c r="CO12" i="1"/>
  <c r="CS12" i="1"/>
  <c r="CU12" i="1"/>
  <c r="BK12" i="1"/>
  <c r="BL12" i="1"/>
  <c r="BN12" i="1"/>
  <c r="BO12" i="1"/>
  <c r="BQ12" i="1"/>
  <c r="BR12" i="1"/>
  <c r="BV12" i="1"/>
  <c r="BW12" i="1"/>
  <c r="AK12" i="1"/>
  <c r="AL12" i="1"/>
  <c r="AN12" i="1"/>
  <c r="AO12" i="1"/>
  <c r="AQ12" i="1"/>
  <c r="AR12" i="1"/>
  <c r="AV12" i="1"/>
  <c r="AX12" i="1"/>
  <c r="L12" i="1"/>
  <c r="M12" i="1"/>
  <c r="O12" i="1"/>
  <c r="P12" i="1"/>
  <c r="R12" i="1"/>
  <c r="S12" i="1"/>
  <c r="W12" i="1"/>
  <c r="Y12" i="1"/>
  <c r="ED11" i="1"/>
  <c r="EE11" i="1"/>
  <c r="EG11" i="1"/>
  <c r="EH11" i="1"/>
  <c r="EJ11" i="1"/>
  <c r="EK11" i="1"/>
  <c r="EO11" i="1"/>
  <c r="EP11" i="1"/>
  <c r="DM11" i="1"/>
  <c r="DN11" i="1"/>
  <c r="DG11" i="1"/>
  <c r="DH11" i="1"/>
  <c r="DJ11" i="1"/>
  <c r="DK11" i="1"/>
  <c r="DR11" i="1"/>
  <c r="DS11" i="1"/>
  <c r="CH11" i="1"/>
  <c r="CI11" i="1"/>
  <c r="CK11" i="1"/>
  <c r="CL11" i="1"/>
  <c r="CN11" i="1"/>
  <c r="CO11" i="1"/>
  <c r="CS11" i="1"/>
  <c r="CU11" i="1"/>
  <c r="BK11" i="1"/>
  <c r="BL11" i="1"/>
  <c r="BN11" i="1"/>
  <c r="BO11" i="1"/>
  <c r="BQ11" i="1"/>
  <c r="BR11" i="1"/>
  <c r="BV11" i="1"/>
  <c r="BW11" i="1"/>
  <c r="AK11" i="1"/>
  <c r="AL11" i="1"/>
  <c r="AN11" i="1"/>
  <c r="AO11" i="1"/>
  <c r="AQ11" i="1"/>
  <c r="AR11" i="1"/>
  <c r="AV11" i="1"/>
  <c r="AX11" i="1"/>
  <c r="L11" i="1"/>
  <c r="M11" i="1"/>
  <c r="O11" i="1"/>
  <c r="P11" i="1"/>
  <c r="R11" i="1"/>
  <c r="S11" i="1"/>
  <c r="W11" i="1"/>
  <c r="Y11" i="1"/>
  <c r="ED10" i="1"/>
  <c r="EE10" i="1"/>
  <c r="EG10" i="1"/>
  <c r="EH10" i="1"/>
  <c r="EJ10" i="1"/>
  <c r="EK10" i="1"/>
  <c r="EO10" i="1"/>
  <c r="EP10" i="1"/>
  <c r="DM10" i="1"/>
  <c r="DN10" i="1"/>
  <c r="DG10" i="1"/>
  <c r="DH10" i="1"/>
  <c r="DJ10" i="1"/>
  <c r="DK10" i="1"/>
  <c r="DR10" i="1"/>
  <c r="DS10" i="1"/>
  <c r="CH10" i="1"/>
  <c r="CI10" i="1"/>
  <c r="CK10" i="1"/>
  <c r="CL10" i="1"/>
  <c r="CN10" i="1"/>
  <c r="CO10" i="1"/>
  <c r="CS10" i="1"/>
  <c r="CU10" i="1"/>
  <c r="BK10" i="1"/>
  <c r="BL10" i="1"/>
  <c r="BN10" i="1"/>
  <c r="BO10" i="1"/>
  <c r="BQ10" i="1"/>
  <c r="BR10" i="1"/>
  <c r="BV10" i="1"/>
  <c r="BW10" i="1"/>
  <c r="AK10" i="1"/>
  <c r="AL10" i="1"/>
  <c r="AN10" i="1"/>
  <c r="AO10" i="1"/>
  <c r="AQ10" i="1"/>
  <c r="AR10" i="1"/>
  <c r="AV10" i="1"/>
  <c r="AX10" i="1"/>
  <c r="L10" i="1"/>
  <c r="M10" i="1"/>
  <c r="O10" i="1"/>
  <c r="P10" i="1"/>
  <c r="R10" i="1"/>
  <c r="S10" i="1"/>
  <c r="W10" i="1"/>
  <c r="Y10" i="1"/>
  <c r="ED9" i="1"/>
  <c r="EE9" i="1"/>
  <c r="EG9" i="1"/>
  <c r="EH9" i="1"/>
  <c r="EJ9" i="1"/>
  <c r="EK9" i="1"/>
  <c r="EO9" i="1"/>
  <c r="EP9" i="1"/>
  <c r="DM9" i="1"/>
  <c r="DN9" i="1"/>
  <c r="DG9" i="1"/>
  <c r="DH9" i="1"/>
  <c r="DJ9" i="1"/>
  <c r="DK9" i="1"/>
  <c r="DR9" i="1"/>
  <c r="DS9" i="1"/>
  <c r="CH9" i="1"/>
  <c r="CI9" i="1"/>
  <c r="CK9" i="1"/>
  <c r="CL9" i="1"/>
  <c r="CN9" i="1"/>
  <c r="CO9" i="1"/>
  <c r="CS9" i="1"/>
  <c r="CU9" i="1"/>
  <c r="BK9" i="1"/>
  <c r="BL9" i="1"/>
  <c r="BN9" i="1"/>
  <c r="BO9" i="1"/>
  <c r="BQ9" i="1"/>
  <c r="BR9" i="1"/>
  <c r="BV9" i="1"/>
  <c r="BW9" i="1"/>
  <c r="AK9" i="1"/>
  <c r="AL9" i="1"/>
  <c r="AN9" i="1"/>
  <c r="AO9" i="1"/>
  <c r="AQ9" i="1"/>
  <c r="AR9" i="1"/>
  <c r="AV9" i="1"/>
  <c r="AX9" i="1"/>
  <c r="L9" i="1"/>
  <c r="M9" i="1"/>
  <c r="O9" i="1"/>
  <c r="P9" i="1"/>
  <c r="R9" i="1"/>
  <c r="S9" i="1"/>
  <c r="W9" i="1"/>
  <c r="Y9" i="1"/>
  <c r="ED8" i="1"/>
  <c r="EE8" i="1"/>
  <c r="EG8" i="1"/>
  <c r="EH8" i="1"/>
  <c r="EJ8" i="1"/>
  <c r="EK8" i="1"/>
  <c r="EO8" i="1"/>
  <c r="EP8" i="1"/>
  <c r="DM8" i="1"/>
  <c r="DN8" i="1"/>
  <c r="DG8" i="1"/>
  <c r="DH8" i="1"/>
  <c r="DJ8" i="1"/>
  <c r="DK8" i="1"/>
  <c r="DR8" i="1"/>
  <c r="DS8" i="1"/>
  <c r="CH8" i="1"/>
  <c r="CI8" i="1"/>
  <c r="CK8" i="1"/>
  <c r="CL8" i="1"/>
  <c r="CN8" i="1"/>
  <c r="CO8" i="1"/>
  <c r="CS8" i="1"/>
  <c r="CU8" i="1"/>
  <c r="BK8" i="1"/>
  <c r="BL8" i="1"/>
  <c r="BN8" i="1"/>
  <c r="BO8" i="1"/>
  <c r="BQ8" i="1"/>
  <c r="BR8" i="1"/>
  <c r="BV8" i="1"/>
  <c r="BW8" i="1"/>
  <c r="AK8" i="1"/>
  <c r="AL8" i="1"/>
  <c r="AN8" i="1"/>
  <c r="AO8" i="1"/>
  <c r="AQ8" i="1"/>
  <c r="AR8" i="1"/>
  <c r="AV8" i="1"/>
  <c r="AX8" i="1"/>
  <c r="L8" i="1"/>
  <c r="M8" i="1"/>
  <c r="O8" i="1"/>
  <c r="P8" i="1"/>
  <c r="R8" i="1"/>
  <c r="S8" i="1"/>
  <c r="W8" i="1"/>
  <c r="Y8" i="1"/>
  <c r="DM7" i="1"/>
  <c r="DN7" i="1"/>
  <c r="L7" i="1"/>
  <c r="DM6" i="1"/>
  <c r="DN6" i="1"/>
  <c r="DA30" i="3"/>
  <c r="DA26" i="3"/>
  <c r="EW8" i="3"/>
  <c r="DG38" i="3"/>
  <c r="DE38" i="3"/>
  <c r="DC38" i="3"/>
  <c r="DA38" i="3"/>
  <c r="DG37" i="3"/>
  <c r="DE37" i="3"/>
  <c r="DC37" i="3"/>
  <c r="DA37" i="3"/>
  <c r="DG36" i="3"/>
  <c r="DE36" i="3"/>
  <c r="DC36" i="3"/>
  <c r="DA36" i="3"/>
  <c r="DG35" i="3"/>
  <c r="DE35" i="3"/>
  <c r="DC35" i="3"/>
  <c r="DA35" i="3"/>
  <c r="DG34" i="3"/>
  <c r="DE34" i="3"/>
  <c r="DC34" i="3"/>
  <c r="DA34" i="3"/>
  <c r="DG33" i="3"/>
  <c r="DE33" i="3"/>
  <c r="DC33" i="3"/>
  <c r="DA33" i="3"/>
  <c r="DG32" i="3"/>
  <c r="DE32" i="3"/>
  <c r="DC32" i="3"/>
  <c r="DA32" i="3"/>
  <c r="DG31" i="3"/>
  <c r="DE31" i="3"/>
  <c r="DC31" i="3"/>
  <c r="DA31" i="3"/>
  <c r="DG30" i="3"/>
  <c r="DE30" i="3"/>
  <c r="DC30" i="3"/>
  <c r="DG29" i="3"/>
  <c r="DE29" i="3"/>
  <c r="DC29" i="3"/>
  <c r="DA29" i="3"/>
  <c r="DG28" i="3"/>
  <c r="DE28" i="3"/>
  <c r="DC28" i="3"/>
  <c r="DA28" i="3"/>
  <c r="DG27" i="3"/>
  <c r="DE27" i="3"/>
  <c r="DC27" i="3"/>
  <c r="DA27" i="3"/>
  <c r="DG26" i="3"/>
  <c r="DE26" i="3"/>
  <c r="DC26" i="3"/>
  <c r="DG25" i="3"/>
  <c r="DE25" i="3"/>
  <c r="DC25" i="3"/>
  <c r="DA25" i="3"/>
  <c r="DG24" i="3"/>
  <c r="DE24" i="3"/>
  <c r="DC24" i="3"/>
  <c r="DA24" i="3"/>
  <c r="DG23" i="3"/>
  <c r="DE23" i="3"/>
  <c r="DC23" i="3"/>
  <c r="DA23" i="3"/>
  <c r="DG22" i="3"/>
  <c r="DE22" i="3"/>
  <c r="DC22" i="3"/>
  <c r="DA22" i="3"/>
  <c r="DG21" i="3"/>
  <c r="DE21" i="3"/>
  <c r="DC21" i="3"/>
  <c r="DA21" i="3"/>
  <c r="DG20" i="3"/>
  <c r="DE20" i="3"/>
  <c r="DC20" i="3"/>
  <c r="DA20" i="3"/>
  <c r="DG19" i="3"/>
  <c r="DE19" i="3"/>
  <c r="DC19" i="3"/>
  <c r="DA19" i="3"/>
  <c r="DG18" i="3"/>
  <c r="DE18" i="3"/>
  <c r="DC18" i="3"/>
  <c r="DA18" i="3"/>
  <c r="DG17" i="3"/>
  <c r="DE17" i="3"/>
  <c r="DC17" i="3"/>
  <c r="DA17" i="3"/>
  <c r="DG16" i="3"/>
  <c r="DE16" i="3"/>
  <c r="DC16" i="3"/>
  <c r="EB16" i="3" s="1"/>
  <c r="DG15" i="3"/>
  <c r="DE15" i="3"/>
  <c r="DC15" i="3"/>
  <c r="DA15" i="3"/>
  <c r="DG14" i="3"/>
  <c r="DE14" i="3"/>
  <c r="DC14" i="3"/>
  <c r="DG13" i="3"/>
  <c r="DE13" i="3"/>
  <c r="DC13" i="3"/>
  <c r="DA13" i="3"/>
  <c r="DG12" i="3"/>
  <c r="DE12" i="3"/>
  <c r="DC12" i="3"/>
  <c r="DA12" i="3"/>
  <c r="DG11" i="3"/>
  <c r="DE11" i="3"/>
  <c r="DC11" i="3"/>
  <c r="DA11" i="3"/>
  <c r="DG10" i="3"/>
  <c r="DE10" i="3"/>
  <c r="DC10" i="3"/>
  <c r="DG9" i="3"/>
  <c r="DE9" i="3"/>
  <c r="DC9" i="3"/>
  <c r="EB9" i="3" s="1"/>
  <c r="DG8" i="3"/>
  <c r="DE8" i="3"/>
  <c r="DC8" i="3"/>
  <c r="DA8" i="3"/>
  <c r="DG7" i="3"/>
  <c r="DE7" i="3"/>
  <c r="DC7" i="3"/>
  <c r="DA7" i="3"/>
  <c r="H108" i="36"/>
  <c r="AC108" i="36"/>
  <c r="AF108" i="36"/>
  <c r="Z108" i="36"/>
  <c r="W108" i="36"/>
  <c r="U108" i="36"/>
  <c r="S108" i="36"/>
  <c r="K106" i="1"/>
  <c r="K106" i="36" s="1"/>
  <c r="K105" i="1"/>
  <c r="K105" i="36" s="1"/>
  <c r="K104" i="1"/>
  <c r="K104" i="36" s="1"/>
  <c r="K103" i="1"/>
  <c r="G103" i="11" s="1"/>
  <c r="K102" i="1"/>
  <c r="K102" i="36" s="1"/>
  <c r="K101" i="1"/>
  <c r="K101" i="36" s="1"/>
  <c r="K100" i="1"/>
  <c r="K100" i="36" s="1"/>
  <c r="K99" i="1"/>
  <c r="K98" i="1"/>
  <c r="K98" i="36" s="1"/>
  <c r="K97" i="1"/>
  <c r="K97" i="36" s="1"/>
  <c r="K96" i="1"/>
  <c r="K96" i="36" s="1"/>
  <c r="K95" i="1"/>
  <c r="K94" i="1"/>
  <c r="K94" i="36" s="1"/>
  <c r="K93" i="1"/>
  <c r="K93" i="36" s="1"/>
  <c r="K92" i="1"/>
  <c r="K92" i="36" s="1"/>
  <c r="K91" i="1"/>
  <c r="K90" i="1"/>
  <c r="K90" i="36" s="1"/>
  <c r="K89" i="1"/>
  <c r="K89" i="36" s="1"/>
  <c r="K88" i="1"/>
  <c r="K88" i="36" s="1"/>
  <c r="K87" i="1"/>
  <c r="K86" i="1"/>
  <c r="K86" i="36" s="1"/>
  <c r="K85" i="1"/>
  <c r="K85" i="36" s="1"/>
  <c r="K84" i="1"/>
  <c r="K84" i="36" s="1"/>
  <c r="K83" i="1"/>
  <c r="K82" i="1"/>
  <c r="K82" i="36" s="1"/>
  <c r="K81" i="1"/>
  <c r="K81" i="36" s="1"/>
  <c r="K80" i="1"/>
  <c r="K80" i="36" s="1"/>
  <c r="K79" i="1"/>
  <c r="K78" i="1"/>
  <c r="K78" i="36" s="1"/>
  <c r="K77" i="1"/>
  <c r="K77" i="36" s="1"/>
  <c r="K76" i="1"/>
  <c r="K76" i="36" s="1"/>
  <c r="K75" i="1"/>
  <c r="K75" i="36" s="1"/>
  <c r="K74" i="1"/>
  <c r="K74" i="36" s="1"/>
  <c r="K73" i="1"/>
  <c r="K73" i="36" s="1"/>
  <c r="K72" i="1"/>
  <c r="K72" i="36" s="1"/>
  <c r="K71" i="1"/>
  <c r="K70" i="1"/>
  <c r="K70" i="36" s="1"/>
  <c r="K69" i="1"/>
  <c r="K69" i="36" s="1"/>
  <c r="K68" i="1"/>
  <c r="K68" i="36" s="1"/>
  <c r="K67" i="1"/>
  <c r="K66" i="1"/>
  <c r="K66" i="36" s="1"/>
  <c r="K65" i="1"/>
  <c r="K65" i="36" s="1"/>
  <c r="K64" i="1"/>
  <c r="K64" i="36" s="1"/>
  <c r="K63" i="1"/>
  <c r="G63" i="11" s="1"/>
  <c r="K62" i="1"/>
  <c r="K62" i="36" s="1"/>
  <c r="K61" i="1"/>
  <c r="K61" i="36" s="1"/>
  <c r="K60" i="1"/>
  <c r="K60" i="36" s="1"/>
  <c r="K59" i="1"/>
  <c r="K58" i="1"/>
  <c r="K58" i="36" s="1"/>
  <c r="K57" i="1"/>
  <c r="K57" i="36" s="1"/>
  <c r="K56" i="1"/>
  <c r="K56" i="36" s="1"/>
  <c r="K55" i="1"/>
  <c r="K55" i="36" s="1"/>
  <c r="K54" i="1"/>
  <c r="K54" i="36" s="1"/>
  <c r="K53" i="1"/>
  <c r="K53" i="36" s="1"/>
  <c r="K52" i="1"/>
  <c r="K52" i="36" s="1"/>
  <c r="K51" i="1"/>
  <c r="K50" i="1"/>
  <c r="K50" i="36" s="1"/>
  <c r="K49" i="1"/>
  <c r="K49" i="36" s="1"/>
  <c r="K48" i="1"/>
  <c r="K48" i="36" s="1"/>
  <c r="K47" i="1"/>
  <c r="K46" i="1"/>
  <c r="K46" i="36" s="1"/>
  <c r="K45" i="1"/>
  <c r="K45" i="36" s="1"/>
  <c r="K44" i="1"/>
  <c r="K44" i="36" s="1"/>
  <c r="K43" i="1"/>
  <c r="K43" i="36" s="1"/>
  <c r="K42" i="1"/>
  <c r="K42" i="36" s="1"/>
  <c r="K41" i="1"/>
  <c r="K41" i="36" s="1"/>
  <c r="K40" i="1"/>
  <c r="K40" i="36" s="1"/>
  <c r="K39" i="1"/>
  <c r="K39" i="36" s="1"/>
  <c r="K38" i="1"/>
  <c r="K38" i="36" s="1"/>
  <c r="K37" i="1"/>
  <c r="K37" i="36" s="1"/>
  <c r="K36" i="1"/>
  <c r="K36" i="36" s="1"/>
  <c r="K35" i="1"/>
  <c r="K35" i="36" s="1"/>
  <c r="K34" i="1"/>
  <c r="K34" i="36" s="1"/>
  <c r="K33" i="1"/>
  <c r="K33" i="36" s="1"/>
  <c r="K32" i="1"/>
  <c r="K32" i="36" s="1"/>
  <c r="K31" i="1"/>
  <c r="K31" i="36" s="1"/>
  <c r="K30" i="1"/>
  <c r="K30" i="36" s="1"/>
  <c r="K29" i="1"/>
  <c r="K29" i="36" s="1"/>
  <c r="K28" i="1"/>
  <c r="K28" i="36" s="1"/>
  <c r="K27" i="1"/>
  <c r="K27" i="36" s="1"/>
  <c r="K26" i="1"/>
  <c r="K26" i="36" s="1"/>
  <c r="K25" i="1"/>
  <c r="K25" i="36" s="1"/>
  <c r="K24" i="1"/>
  <c r="K24" i="36" s="1"/>
  <c r="K23" i="1"/>
  <c r="K23" i="36" s="1"/>
  <c r="K22" i="1"/>
  <c r="K22" i="36" s="1"/>
  <c r="K21" i="1"/>
  <c r="K21" i="36" s="1"/>
  <c r="K20" i="1"/>
  <c r="K20" i="36" s="1"/>
  <c r="K19" i="1"/>
  <c r="K19" i="36" s="1"/>
  <c r="K18" i="1"/>
  <c r="K18" i="36" s="1"/>
  <c r="K17" i="1"/>
  <c r="K17" i="36" s="1"/>
  <c r="K16" i="1"/>
  <c r="K16" i="36" s="1"/>
  <c r="K15" i="1"/>
  <c r="K15" i="36" s="1"/>
  <c r="K14" i="1"/>
  <c r="K14" i="36" s="1"/>
  <c r="K13" i="1"/>
  <c r="K13" i="36" s="1"/>
  <c r="K12" i="1"/>
  <c r="K12" i="36" s="1"/>
  <c r="K11" i="1"/>
  <c r="K11" i="36" s="1"/>
  <c r="K10" i="1"/>
  <c r="K10" i="36" s="1"/>
  <c r="K9" i="1"/>
  <c r="K9" i="36" s="1"/>
  <c r="K8" i="1"/>
  <c r="K8" i="36" s="1"/>
  <c r="K7" i="1"/>
  <c r="K7" i="36" s="1"/>
  <c r="K6" i="36"/>
  <c r="K5" i="36"/>
  <c r="K4" i="1"/>
  <c r="K4" i="36" s="1"/>
  <c r="CH3" i="1"/>
  <c r="BJ3" i="1"/>
  <c r="Q3" i="36" s="1"/>
  <c r="P107" i="36" s="1"/>
  <c r="FU3" i="1"/>
  <c r="AF3" i="36" s="1"/>
  <c r="AF107" i="36" s="1"/>
  <c r="FK3" i="1"/>
  <c r="AC3" i="36" s="1"/>
  <c r="AC107" i="36" s="1"/>
  <c r="FA3" i="1"/>
  <c r="ED3" i="1"/>
  <c r="W3" i="36" s="1"/>
  <c r="W107" i="36" s="1"/>
  <c r="DG3" i="1"/>
  <c r="U3" i="36" s="1"/>
  <c r="U107" i="36" s="1"/>
  <c r="AK3" i="1"/>
  <c r="N3" i="36" s="1"/>
  <c r="N107" i="36" s="1"/>
  <c r="L3" i="1"/>
  <c r="D68" i="1"/>
  <c r="J1959" i="35" s="1"/>
  <c r="D69" i="1"/>
  <c r="D70" i="1"/>
  <c r="D71" i="1"/>
  <c r="J2055" i="35" s="1"/>
  <c r="D72" i="1"/>
  <c r="D73" i="1"/>
  <c r="J2119" i="35" s="1"/>
  <c r="D74" i="1"/>
  <c r="D75" i="1"/>
  <c r="J2183" i="35" s="1"/>
  <c r="D76" i="1"/>
  <c r="D77" i="1"/>
  <c r="D78" i="1"/>
  <c r="D79" i="1"/>
  <c r="J2311" i="35" s="1"/>
  <c r="D80" i="1"/>
  <c r="D81" i="1"/>
  <c r="D82" i="1"/>
  <c r="D83" i="1"/>
  <c r="J2439" i="35" s="1"/>
  <c r="D84" i="1"/>
  <c r="D85" i="1"/>
  <c r="D86" i="1"/>
  <c r="J2535" i="35" s="1"/>
  <c r="D87" i="1"/>
  <c r="B87" i="11" s="1"/>
  <c r="D88" i="1"/>
  <c r="BJ88" i="1" s="1"/>
  <c r="P88" i="36" s="1"/>
  <c r="D89" i="1"/>
  <c r="BJ89" i="1" s="1"/>
  <c r="P89" i="36" s="1"/>
  <c r="D90" i="1"/>
  <c r="D91" i="1"/>
  <c r="D92" i="1"/>
  <c r="D92" i="36" s="1"/>
  <c r="D93" i="1"/>
  <c r="BJ93" i="1" s="1"/>
  <c r="P93" i="36" s="1"/>
  <c r="D94" i="1"/>
  <c r="BJ94" i="1" s="1"/>
  <c r="D95" i="1"/>
  <c r="D96" i="1"/>
  <c r="BJ96" i="1" s="1"/>
  <c r="P96" i="36" s="1"/>
  <c r="D97" i="1"/>
  <c r="BJ97" i="1" s="1"/>
  <c r="P97" i="36" s="1"/>
  <c r="D98" i="1"/>
  <c r="D98" i="36" s="1"/>
  <c r="D99" i="1"/>
  <c r="D100" i="1"/>
  <c r="D100" i="36" s="1"/>
  <c r="D101" i="1"/>
  <c r="BJ101" i="1" s="1"/>
  <c r="P101" i="36" s="1"/>
  <c r="D102" i="1"/>
  <c r="BJ102" i="1" s="1"/>
  <c r="D103" i="1"/>
  <c r="B103" i="11" s="1"/>
  <c r="D104" i="1"/>
  <c r="BJ104" i="1" s="1"/>
  <c r="P104" i="36" s="1"/>
  <c r="D105" i="1"/>
  <c r="BJ105" i="1" s="1"/>
  <c r="P105" i="36" s="1"/>
  <c r="D106" i="1"/>
  <c r="BJ106" i="1" s="1"/>
  <c r="P106" i="36" s="1"/>
  <c r="D8" i="1"/>
  <c r="BJ8" i="1" s="1"/>
  <c r="D9" i="1"/>
  <c r="D10" i="1"/>
  <c r="D11" i="1"/>
  <c r="D11" i="36" s="1"/>
  <c r="D12" i="1"/>
  <c r="D13" i="1"/>
  <c r="D14" i="1"/>
  <c r="BJ14" i="1" s="1"/>
  <c r="P14" i="36" s="1"/>
  <c r="D15" i="1"/>
  <c r="BJ15" i="1" s="1"/>
  <c r="D16" i="1"/>
  <c r="D17" i="1"/>
  <c r="BJ17" i="1" s="1"/>
  <c r="GO17" i="1" s="1"/>
  <c r="D18" i="1"/>
  <c r="BJ18" i="1" s="1"/>
  <c r="P18" i="36" s="1"/>
  <c r="D19" i="1"/>
  <c r="BJ19" i="1" s="1"/>
  <c r="D20" i="1"/>
  <c r="D21" i="1"/>
  <c r="BJ21" i="1" s="1"/>
  <c r="P21" i="36" s="1"/>
  <c r="D22" i="1"/>
  <c r="D22" i="36" s="1"/>
  <c r="D23" i="1"/>
  <c r="BJ23" i="1" s="1"/>
  <c r="D24" i="1"/>
  <c r="D25" i="1"/>
  <c r="D26" i="1"/>
  <c r="D26" i="36" s="1"/>
  <c r="D27" i="1"/>
  <c r="BJ27" i="1" s="1"/>
  <c r="D28" i="1"/>
  <c r="D29" i="1"/>
  <c r="BJ29" i="1" s="1"/>
  <c r="P29" i="36" s="1"/>
  <c r="D30" i="1"/>
  <c r="D30" i="36" s="1"/>
  <c r="D31" i="1"/>
  <c r="BJ31" i="1" s="1"/>
  <c r="D32" i="1"/>
  <c r="D33" i="1"/>
  <c r="BJ33" i="1" s="1"/>
  <c r="P33" i="36" s="1"/>
  <c r="D34" i="1"/>
  <c r="BJ34" i="1" s="1"/>
  <c r="P34" i="36" s="1"/>
  <c r="D35" i="1"/>
  <c r="BJ35" i="1" s="1"/>
  <c r="D36" i="1"/>
  <c r="D37" i="1"/>
  <c r="BJ37" i="1" s="1"/>
  <c r="D38" i="1"/>
  <c r="J999" i="35" s="1"/>
  <c r="D39" i="1"/>
  <c r="J1031" i="35" s="1"/>
  <c r="D40" i="1"/>
  <c r="J1063" i="35" s="1"/>
  <c r="D41" i="1"/>
  <c r="D42" i="1"/>
  <c r="J1127" i="35" s="1"/>
  <c r="D43" i="1"/>
  <c r="J1159" i="35" s="1"/>
  <c r="D44" i="1"/>
  <c r="J1191" i="35" s="1"/>
  <c r="D45" i="1"/>
  <c r="J1223" i="35" s="1"/>
  <c r="D46" i="1"/>
  <c r="D47" i="1"/>
  <c r="D48" i="1"/>
  <c r="J1319" i="35" s="1"/>
  <c r="D49" i="1"/>
  <c r="D50" i="1"/>
  <c r="J1383" i="35" s="1"/>
  <c r="D51" i="1"/>
  <c r="D52" i="1"/>
  <c r="J1447" i="35" s="1"/>
  <c r="D53" i="1"/>
  <c r="D54" i="1"/>
  <c r="D55" i="1"/>
  <c r="D56" i="1"/>
  <c r="D57" i="1"/>
  <c r="D58" i="1"/>
  <c r="J1639" i="35" s="1"/>
  <c r="D59" i="1"/>
  <c r="J1671" i="35" s="1"/>
  <c r="D60" i="1"/>
  <c r="D61" i="1"/>
  <c r="J1735" i="35" s="1"/>
  <c r="D62" i="1"/>
  <c r="J1767" i="35" s="1"/>
  <c r="D63" i="1"/>
  <c r="J1799" i="35" s="1"/>
  <c r="D64" i="1"/>
  <c r="D65" i="1"/>
  <c r="D66" i="1"/>
  <c r="J1895" i="35" s="1"/>
  <c r="D67" i="1"/>
  <c r="J1927" i="35" s="1"/>
  <c r="D7" i="1"/>
  <c r="BJ7" i="1" s="1"/>
  <c r="P7" i="36" s="1"/>
  <c r="BJ4" i="1"/>
  <c r="P3" i="36" s="1"/>
  <c r="N108" i="36"/>
  <c r="L108" i="36"/>
  <c r="A8" i="1"/>
  <c r="A8" i="36" s="1"/>
  <c r="B8" i="1"/>
  <c r="B8" i="36" s="1"/>
  <c r="C8" i="1"/>
  <c r="C8" i="36" s="1"/>
  <c r="E8" i="1"/>
  <c r="E8" i="36" s="1"/>
  <c r="F8" i="1"/>
  <c r="F8" i="36" s="1"/>
  <c r="G8" i="1"/>
  <c r="G8" i="36" s="1"/>
  <c r="I8" i="1"/>
  <c r="I8" i="36" s="1"/>
  <c r="J8" i="1"/>
  <c r="FA6" i="1"/>
  <c r="FB6" i="1"/>
  <c r="FC6" i="1"/>
  <c r="FD6" i="1"/>
  <c r="FE6" i="1"/>
  <c r="FA8" i="1"/>
  <c r="FB8" i="1"/>
  <c r="FC8" i="1"/>
  <c r="FD8" i="1"/>
  <c r="FE8" i="1"/>
  <c r="FK6" i="1"/>
  <c r="FL6" i="1"/>
  <c r="FM6" i="1"/>
  <c r="FN6" i="1"/>
  <c r="FO6" i="1"/>
  <c r="FK8" i="1"/>
  <c r="FL8" i="1"/>
  <c r="FM8" i="1"/>
  <c r="FN8" i="1"/>
  <c r="FO8" i="1"/>
  <c r="FU6" i="1"/>
  <c r="FV6" i="1"/>
  <c r="FW6" i="1"/>
  <c r="FX6" i="1"/>
  <c r="FY6" i="1"/>
  <c r="FU8" i="1"/>
  <c r="FV8" i="1"/>
  <c r="FW8" i="1"/>
  <c r="FX8" i="1"/>
  <c r="FY8" i="1"/>
  <c r="A9" i="1"/>
  <c r="A9" i="36" s="1"/>
  <c r="B9" i="1"/>
  <c r="C9" i="1"/>
  <c r="C9" i="36" s="1"/>
  <c r="E9" i="1"/>
  <c r="E9" i="36" s="1"/>
  <c r="F9" i="1"/>
  <c r="F9" i="36" s="1"/>
  <c r="G9" i="1"/>
  <c r="B9" i="23"/>
  <c r="H9" i="23" s="1"/>
  <c r="I9" i="1"/>
  <c r="I9" i="36" s="1"/>
  <c r="J9" i="1"/>
  <c r="J9" i="36" s="1"/>
  <c r="FA9" i="1"/>
  <c r="FB9" i="1"/>
  <c r="FC9" i="1"/>
  <c r="FD9" i="1"/>
  <c r="FE9" i="1"/>
  <c r="FK9" i="1"/>
  <c r="FL9" i="1"/>
  <c r="FM9" i="1"/>
  <c r="FN9" i="1"/>
  <c r="FO9" i="1"/>
  <c r="FU9" i="1"/>
  <c r="FV9" i="1"/>
  <c r="FW9" i="1"/>
  <c r="FX9" i="1"/>
  <c r="FY9" i="1"/>
  <c r="A10" i="1"/>
  <c r="A10" i="36" s="1"/>
  <c r="B10" i="1"/>
  <c r="B10" i="36" s="1"/>
  <c r="C10" i="1"/>
  <c r="C10" i="36" s="1"/>
  <c r="E10" i="1"/>
  <c r="E10" i="36" s="1"/>
  <c r="F10" i="1"/>
  <c r="F10" i="36" s="1"/>
  <c r="G10" i="1"/>
  <c r="B10" i="23"/>
  <c r="H10" i="23" s="1"/>
  <c r="L10" i="23" s="1"/>
  <c r="I10" i="1"/>
  <c r="I10" i="36" s="1"/>
  <c r="J10" i="1"/>
  <c r="J10" i="36" s="1"/>
  <c r="FA10" i="1"/>
  <c r="FB10" i="1"/>
  <c r="FC10" i="1"/>
  <c r="FD10" i="1"/>
  <c r="FE10" i="1"/>
  <c r="FK10" i="1"/>
  <c r="FL10" i="1"/>
  <c r="FM10" i="1"/>
  <c r="FN10" i="1"/>
  <c r="FO10" i="1"/>
  <c r="FU10" i="1"/>
  <c r="FV10" i="1"/>
  <c r="FW10" i="1"/>
  <c r="FX10" i="1"/>
  <c r="FY10" i="1"/>
  <c r="A11" i="1"/>
  <c r="A11" i="36" s="1"/>
  <c r="B11" i="1"/>
  <c r="B11" i="36" s="1"/>
  <c r="C11" i="1"/>
  <c r="C11" i="36" s="1"/>
  <c r="E11" i="1"/>
  <c r="E11" i="36" s="1"/>
  <c r="F11" i="1"/>
  <c r="F11" i="36" s="1"/>
  <c r="G11" i="1"/>
  <c r="G11" i="36" s="1"/>
  <c r="B11" i="23"/>
  <c r="I11" i="1"/>
  <c r="J11" i="1"/>
  <c r="J11" i="36" s="1"/>
  <c r="FA11" i="1"/>
  <c r="FB11" i="1"/>
  <c r="FC11" i="1"/>
  <c r="FD11" i="1"/>
  <c r="FE11" i="1"/>
  <c r="FK11" i="1"/>
  <c r="FL11" i="1"/>
  <c r="FM11" i="1"/>
  <c r="FN11" i="1"/>
  <c r="FO11" i="1"/>
  <c r="FU11" i="1"/>
  <c r="FV11" i="1"/>
  <c r="FW11" i="1"/>
  <c r="FX11" i="1"/>
  <c r="FY11" i="1"/>
  <c r="A12" i="1"/>
  <c r="A12" i="36" s="1"/>
  <c r="B12" i="1"/>
  <c r="B12" i="36" s="1"/>
  <c r="C12" i="1"/>
  <c r="E12" i="1"/>
  <c r="E12" i="36" s="1"/>
  <c r="F12" i="1"/>
  <c r="F12" i="36" s="1"/>
  <c r="G12" i="1"/>
  <c r="G12" i="36" s="1"/>
  <c r="B12" i="23"/>
  <c r="I12" i="1"/>
  <c r="I12" i="36" s="1"/>
  <c r="J12" i="1"/>
  <c r="J12" i="36" s="1"/>
  <c r="FA12" i="1"/>
  <c r="FB12" i="1"/>
  <c r="FC12" i="1"/>
  <c r="FD12" i="1"/>
  <c r="FE12" i="1"/>
  <c r="FK12" i="1"/>
  <c r="FL12" i="1"/>
  <c r="FM12" i="1"/>
  <c r="FN12" i="1"/>
  <c r="FO12" i="1"/>
  <c r="FU12" i="1"/>
  <c r="FV12" i="1"/>
  <c r="FW12" i="1"/>
  <c r="FX12" i="1"/>
  <c r="FY12" i="1"/>
  <c r="A13" i="1"/>
  <c r="A13" i="36" s="1"/>
  <c r="B13" i="1"/>
  <c r="B13" i="36" s="1"/>
  <c r="C13" i="1"/>
  <c r="E13" i="1"/>
  <c r="E13" i="36" s="1"/>
  <c r="F13" i="1"/>
  <c r="F13" i="36" s="1"/>
  <c r="G13" i="1"/>
  <c r="G13" i="36" s="1"/>
  <c r="B13" i="23"/>
  <c r="T13" i="23" s="1"/>
  <c r="C13" i="23" s="1"/>
  <c r="U13" i="23" s="1"/>
  <c r="D13" i="23" s="1"/>
  <c r="CW13" i="3" s="1"/>
  <c r="I13" i="1"/>
  <c r="I13" i="36" s="1"/>
  <c r="J13" i="1"/>
  <c r="J13" i="36" s="1"/>
  <c r="FA13" i="1"/>
  <c r="FB13" i="1"/>
  <c r="FC13" i="1"/>
  <c r="FD13" i="1"/>
  <c r="FE13" i="1"/>
  <c r="FK13" i="1"/>
  <c r="FL13" i="1"/>
  <c r="FM13" i="1"/>
  <c r="FN13" i="1"/>
  <c r="FO13" i="1"/>
  <c r="FU13" i="1"/>
  <c r="FV13" i="1"/>
  <c r="FW13" i="1"/>
  <c r="FX13" i="1"/>
  <c r="FY13" i="1"/>
  <c r="A14" i="1"/>
  <c r="A14" i="36" s="1"/>
  <c r="B14" i="1"/>
  <c r="C14" i="1"/>
  <c r="C14" i="36" s="1"/>
  <c r="E14" i="1"/>
  <c r="E14" i="36" s="1"/>
  <c r="F14" i="1"/>
  <c r="F14" i="36" s="1"/>
  <c r="G14" i="1"/>
  <c r="B14" i="23"/>
  <c r="O14" i="23" s="1"/>
  <c r="I14" i="1"/>
  <c r="I14" i="36" s="1"/>
  <c r="J14" i="1"/>
  <c r="F14" i="11" s="1"/>
  <c r="FA14" i="1"/>
  <c r="FB14" i="1"/>
  <c r="FC14" i="1"/>
  <c r="FD14" i="1"/>
  <c r="FE14" i="1"/>
  <c r="FK14" i="1"/>
  <c r="FL14" i="1"/>
  <c r="FM14" i="1"/>
  <c r="FN14" i="1"/>
  <c r="FO14" i="1"/>
  <c r="FU14" i="1"/>
  <c r="FV14" i="1"/>
  <c r="FW14" i="1"/>
  <c r="FX14" i="1"/>
  <c r="FY14" i="1"/>
  <c r="A15" i="1"/>
  <c r="A15" i="36" s="1"/>
  <c r="B15" i="1"/>
  <c r="B15" i="36" s="1"/>
  <c r="C15" i="1"/>
  <c r="C15" i="36" s="1"/>
  <c r="E15" i="1"/>
  <c r="E15" i="36" s="1"/>
  <c r="F15" i="1"/>
  <c r="F15" i="36" s="1"/>
  <c r="G15" i="1"/>
  <c r="G15" i="36" s="1"/>
  <c r="B15" i="23"/>
  <c r="O15" i="23" s="1"/>
  <c r="I15" i="1"/>
  <c r="I15" i="36" s="1"/>
  <c r="J15" i="1"/>
  <c r="J15" i="36" s="1"/>
  <c r="FA15" i="1"/>
  <c r="FB15" i="1"/>
  <c r="FC15" i="1"/>
  <c r="FD15" i="1"/>
  <c r="FE15" i="1"/>
  <c r="FK15" i="1"/>
  <c r="FL15" i="1"/>
  <c r="FM15" i="1"/>
  <c r="FN15" i="1"/>
  <c r="FO15" i="1"/>
  <c r="FU15" i="1"/>
  <c r="FV15" i="1"/>
  <c r="FW15" i="1"/>
  <c r="FX15" i="1"/>
  <c r="FY15" i="1"/>
  <c r="A16" i="1"/>
  <c r="A16" i="36" s="1"/>
  <c r="B16" i="1"/>
  <c r="C16" i="1"/>
  <c r="C16" i="36" s="1"/>
  <c r="E16" i="1"/>
  <c r="E16" i="36" s="1"/>
  <c r="F16" i="1"/>
  <c r="F16" i="36" s="1"/>
  <c r="G16" i="1"/>
  <c r="B16" i="23"/>
  <c r="I16" i="1"/>
  <c r="I16" i="36" s="1"/>
  <c r="J16" i="1"/>
  <c r="J16" i="36" s="1"/>
  <c r="FA16" i="1"/>
  <c r="FB16" i="1"/>
  <c r="FC16" i="1"/>
  <c r="FD16" i="1"/>
  <c r="FE16" i="1"/>
  <c r="FK16" i="1"/>
  <c r="FL16" i="1"/>
  <c r="FM16" i="1"/>
  <c r="FN16" i="1"/>
  <c r="FO16" i="1"/>
  <c r="FU16" i="1"/>
  <c r="FV16" i="1"/>
  <c r="FW16" i="1"/>
  <c r="FX16" i="1"/>
  <c r="FY16" i="1"/>
  <c r="A17" i="1"/>
  <c r="A17" i="36" s="1"/>
  <c r="B17" i="1"/>
  <c r="C17" i="1"/>
  <c r="C17" i="36" s="1"/>
  <c r="E17" i="1"/>
  <c r="E17" i="36" s="1"/>
  <c r="F17" i="1"/>
  <c r="F17" i="36" s="1"/>
  <c r="G17" i="1"/>
  <c r="B17" i="23"/>
  <c r="H17" i="23" s="1"/>
  <c r="I17" i="1"/>
  <c r="I17" i="36" s="1"/>
  <c r="J17" i="1"/>
  <c r="J17" i="36" s="1"/>
  <c r="FA17" i="1"/>
  <c r="FB17" i="1"/>
  <c r="FC17" i="1"/>
  <c r="FD17" i="1"/>
  <c r="FE17" i="1"/>
  <c r="FK17" i="1"/>
  <c r="FL17" i="1"/>
  <c r="FM17" i="1"/>
  <c r="FN17" i="1"/>
  <c r="FO17" i="1"/>
  <c r="FU17" i="1"/>
  <c r="FV17" i="1"/>
  <c r="FW17" i="1"/>
  <c r="FX17" i="1"/>
  <c r="FY17" i="1"/>
  <c r="A18" i="1"/>
  <c r="A18" i="36" s="1"/>
  <c r="B18" i="1"/>
  <c r="B18" i="36" s="1"/>
  <c r="C18" i="1"/>
  <c r="C18" i="36" s="1"/>
  <c r="E18" i="1"/>
  <c r="E18" i="36" s="1"/>
  <c r="F18" i="1"/>
  <c r="F18" i="36" s="1"/>
  <c r="G18" i="1"/>
  <c r="G18" i="36" s="1"/>
  <c r="B18" i="23"/>
  <c r="H18" i="23" s="1"/>
  <c r="I18" i="1"/>
  <c r="I18" i="36" s="1"/>
  <c r="J18" i="1"/>
  <c r="J18" i="36" s="1"/>
  <c r="FA18" i="1"/>
  <c r="FB18" i="1"/>
  <c r="FC18" i="1"/>
  <c r="FD18" i="1"/>
  <c r="FE18" i="1"/>
  <c r="FK18" i="1"/>
  <c r="FL18" i="1"/>
  <c r="FM18" i="1"/>
  <c r="FN18" i="1"/>
  <c r="FO18" i="1"/>
  <c r="FU18" i="1"/>
  <c r="FV18" i="1"/>
  <c r="FW18" i="1"/>
  <c r="FX18" i="1"/>
  <c r="FY18" i="1"/>
  <c r="A19" i="1"/>
  <c r="A19" i="36" s="1"/>
  <c r="B19" i="1"/>
  <c r="C19" i="1"/>
  <c r="C19" i="36" s="1"/>
  <c r="E19" i="1"/>
  <c r="E19" i="36" s="1"/>
  <c r="F19" i="1"/>
  <c r="F19" i="36" s="1"/>
  <c r="G19" i="1"/>
  <c r="B19" i="23"/>
  <c r="H19" i="23" s="1"/>
  <c r="I19" i="1"/>
  <c r="I19" i="36" s="1"/>
  <c r="J19" i="1"/>
  <c r="J19" i="36" s="1"/>
  <c r="FA19" i="1"/>
  <c r="FB19" i="1"/>
  <c r="FC19" i="1"/>
  <c r="FD19" i="1"/>
  <c r="FE19" i="1"/>
  <c r="FK19" i="1"/>
  <c r="FL19" i="1"/>
  <c r="FM19" i="1"/>
  <c r="FN19" i="1"/>
  <c r="FO19" i="1"/>
  <c r="FU19" i="1"/>
  <c r="FV19" i="1"/>
  <c r="FW19" i="1"/>
  <c r="FX19" i="1"/>
  <c r="FY19" i="1"/>
  <c r="A20" i="1"/>
  <c r="A20" i="36" s="1"/>
  <c r="B20" i="1"/>
  <c r="B20" i="36" s="1"/>
  <c r="C20" i="1"/>
  <c r="E20" i="1"/>
  <c r="E20" i="36" s="1"/>
  <c r="F20" i="1"/>
  <c r="F20" i="36" s="1"/>
  <c r="G20" i="1"/>
  <c r="G20" i="36" s="1"/>
  <c r="B20" i="23"/>
  <c r="T20" i="23" s="1"/>
  <c r="C20" i="23" s="1"/>
  <c r="U20" i="23" s="1"/>
  <c r="D20" i="23" s="1"/>
  <c r="CW20" i="3" s="1"/>
  <c r="I20" i="1"/>
  <c r="I20" i="36" s="1"/>
  <c r="J20" i="1"/>
  <c r="J20" i="36" s="1"/>
  <c r="FA20" i="1"/>
  <c r="FB20" i="1"/>
  <c r="FC20" i="1"/>
  <c r="FD20" i="1"/>
  <c r="FE20" i="1"/>
  <c r="FK20" i="1"/>
  <c r="FL20" i="1"/>
  <c r="FM20" i="1"/>
  <c r="FN20" i="1"/>
  <c r="FO20" i="1"/>
  <c r="FU20" i="1"/>
  <c r="FV20" i="1"/>
  <c r="FW20" i="1"/>
  <c r="FX20" i="1"/>
  <c r="FY20" i="1"/>
  <c r="A21" i="1"/>
  <c r="A21" i="36" s="1"/>
  <c r="B21" i="1"/>
  <c r="B21" i="36" s="1"/>
  <c r="C21" i="1"/>
  <c r="E21" i="1"/>
  <c r="E21" i="36" s="1"/>
  <c r="F21" i="1"/>
  <c r="F21" i="36" s="1"/>
  <c r="G21" i="1"/>
  <c r="G21" i="36" s="1"/>
  <c r="B21" i="23"/>
  <c r="I21" i="1"/>
  <c r="I21" i="36" s="1"/>
  <c r="J21" i="1"/>
  <c r="J21" i="36" s="1"/>
  <c r="FA21" i="1"/>
  <c r="FB21" i="1"/>
  <c r="FC21" i="1"/>
  <c r="FD21" i="1"/>
  <c r="FE21" i="1"/>
  <c r="FK21" i="1"/>
  <c r="FL21" i="1"/>
  <c r="FM21" i="1"/>
  <c r="FN21" i="1"/>
  <c r="FO21" i="1"/>
  <c r="FU21" i="1"/>
  <c r="FV21" i="1"/>
  <c r="FW21" i="1"/>
  <c r="FX21" i="1"/>
  <c r="FY21" i="1"/>
  <c r="A22" i="1"/>
  <c r="A22" i="36" s="1"/>
  <c r="B22" i="1"/>
  <c r="B22" i="36" s="1"/>
  <c r="C22" i="1"/>
  <c r="E22" i="1"/>
  <c r="E22" i="36" s="1"/>
  <c r="F22" i="1"/>
  <c r="F22" i="36" s="1"/>
  <c r="G22" i="1"/>
  <c r="G22" i="36" s="1"/>
  <c r="B22" i="23"/>
  <c r="I22" i="1"/>
  <c r="I22" i="36" s="1"/>
  <c r="J22" i="1"/>
  <c r="J22" i="36" s="1"/>
  <c r="FA22" i="1"/>
  <c r="FB22" i="1"/>
  <c r="FC22" i="1"/>
  <c r="FD22" i="1"/>
  <c r="FE22" i="1"/>
  <c r="FK22" i="1"/>
  <c r="FL22" i="1"/>
  <c r="FM22" i="1"/>
  <c r="FN22" i="1"/>
  <c r="FO22" i="1"/>
  <c r="FU22" i="1"/>
  <c r="FV22" i="1"/>
  <c r="FW22" i="1"/>
  <c r="FX22" i="1"/>
  <c r="FY22" i="1"/>
  <c r="A23" i="1"/>
  <c r="A23" i="36" s="1"/>
  <c r="B23" i="1"/>
  <c r="B23" i="36" s="1"/>
  <c r="C23" i="1"/>
  <c r="C23" i="36" s="1"/>
  <c r="E23" i="1"/>
  <c r="E23" i="36" s="1"/>
  <c r="F23" i="1"/>
  <c r="F23" i="36" s="1"/>
  <c r="G23" i="1"/>
  <c r="G23" i="36" s="1"/>
  <c r="B23" i="23"/>
  <c r="T23" i="23" s="1"/>
  <c r="C23" i="23" s="1"/>
  <c r="U23" i="23" s="1"/>
  <c r="D23" i="23" s="1"/>
  <c r="CW23" i="3" s="1"/>
  <c r="I23" i="1"/>
  <c r="I23" i="36" s="1"/>
  <c r="J23" i="1"/>
  <c r="J23" i="36" s="1"/>
  <c r="FA23" i="1"/>
  <c r="FB23" i="1"/>
  <c r="FC23" i="1"/>
  <c r="FD23" i="1"/>
  <c r="FE23" i="1"/>
  <c r="FK23" i="1"/>
  <c r="FL23" i="1"/>
  <c r="FM23" i="1"/>
  <c r="FN23" i="1"/>
  <c r="FO23" i="1"/>
  <c r="FU23" i="1"/>
  <c r="FV23" i="1"/>
  <c r="FW23" i="1"/>
  <c r="FX23" i="1"/>
  <c r="FY23" i="1"/>
  <c r="A24" i="1"/>
  <c r="A24" i="36" s="1"/>
  <c r="B24" i="1"/>
  <c r="B24" i="36" s="1"/>
  <c r="C24" i="1"/>
  <c r="C24" i="36" s="1"/>
  <c r="E24" i="1"/>
  <c r="E24" i="36" s="1"/>
  <c r="F24" i="1"/>
  <c r="F24" i="36" s="1"/>
  <c r="G24" i="1"/>
  <c r="G24" i="36" s="1"/>
  <c r="B24" i="23"/>
  <c r="T24" i="23" s="1"/>
  <c r="C24" i="23" s="1"/>
  <c r="U24" i="23" s="1"/>
  <c r="D24" i="23" s="1"/>
  <c r="CW24" i="3" s="1"/>
  <c r="I24" i="1"/>
  <c r="I24" i="36" s="1"/>
  <c r="J24" i="1"/>
  <c r="J24" i="36" s="1"/>
  <c r="FA24" i="1"/>
  <c r="FB24" i="1"/>
  <c r="FC24" i="1"/>
  <c r="FD24" i="1"/>
  <c r="FE24" i="1"/>
  <c r="FK24" i="1"/>
  <c r="FL24" i="1"/>
  <c r="FM24" i="1"/>
  <c r="FN24" i="1"/>
  <c r="FO24" i="1"/>
  <c r="FU24" i="1"/>
  <c r="FV24" i="1"/>
  <c r="FW24" i="1"/>
  <c r="FX24" i="1"/>
  <c r="FY24" i="1"/>
  <c r="A25" i="1"/>
  <c r="A25" i="36" s="1"/>
  <c r="B25" i="1"/>
  <c r="B25" i="36" s="1"/>
  <c r="C25" i="1"/>
  <c r="C25" i="36" s="1"/>
  <c r="E25" i="1"/>
  <c r="E25" i="36" s="1"/>
  <c r="F25" i="1"/>
  <c r="F25" i="36" s="1"/>
  <c r="G25" i="1"/>
  <c r="G25" i="36" s="1"/>
  <c r="B25" i="23"/>
  <c r="I25" i="1"/>
  <c r="I25" i="36" s="1"/>
  <c r="J25" i="1"/>
  <c r="J25" i="36" s="1"/>
  <c r="FA25" i="1"/>
  <c r="FB25" i="1"/>
  <c r="FC25" i="1"/>
  <c r="FD25" i="1"/>
  <c r="FE25" i="1"/>
  <c r="FK25" i="1"/>
  <c r="FL25" i="1"/>
  <c r="FM25" i="1"/>
  <c r="FN25" i="1"/>
  <c r="FO25" i="1"/>
  <c r="FU25" i="1"/>
  <c r="FV25" i="1"/>
  <c r="FW25" i="1"/>
  <c r="FX25" i="1"/>
  <c r="FY25" i="1"/>
  <c r="A26" i="1"/>
  <c r="A26" i="36" s="1"/>
  <c r="B26" i="1"/>
  <c r="B26" i="36" s="1"/>
  <c r="C26" i="1"/>
  <c r="C26" i="36" s="1"/>
  <c r="E26" i="1"/>
  <c r="E26" i="36" s="1"/>
  <c r="F26" i="1"/>
  <c r="F26" i="36" s="1"/>
  <c r="G26" i="1"/>
  <c r="G26" i="36" s="1"/>
  <c r="B26" i="23"/>
  <c r="T26" i="23" s="1"/>
  <c r="C26" i="23" s="1"/>
  <c r="U26" i="23" s="1"/>
  <c r="D26" i="23" s="1"/>
  <c r="CW26" i="3" s="1"/>
  <c r="I26" i="1"/>
  <c r="I26" i="36" s="1"/>
  <c r="J26" i="1"/>
  <c r="J26" i="36" s="1"/>
  <c r="FA26" i="1"/>
  <c r="FB26" i="1"/>
  <c r="FC26" i="1"/>
  <c r="FD26" i="1"/>
  <c r="FE26" i="1"/>
  <c r="FK26" i="1"/>
  <c r="FL26" i="1"/>
  <c r="FM26" i="1"/>
  <c r="FN26" i="1"/>
  <c r="FO26" i="1"/>
  <c r="FU26" i="1"/>
  <c r="FV26" i="1"/>
  <c r="FW26" i="1"/>
  <c r="FX26" i="1"/>
  <c r="FY26" i="1"/>
  <c r="A27" i="1"/>
  <c r="A27" i="36" s="1"/>
  <c r="B27" i="1"/>
  <c r="B27" i="36" s="1"/>
  <c r="C27" i="1"/>
  <c r="C27" i="36" s="1"/>
  <c r="E27" i="1"/>
  <c r="E27" i="36" s="1"/>
  <c r="F27" i="1"/>
  <c r="F27" i="36" s="1"/>
  <c r="G27" i="1"/>
  <c r="G27" i="36" s="1"/>
  <c r="B27" i="23"/>
  <c r="I27" i="1"/>
  <c r="I27" i="36" s="1"/>
  <c r="J27" i="1"/>
  <c r="J27" i="36" s="1"/>
  <c r="FA27" i="1"/>
  <c r="FB27" i="1"/>
  <c r="FC27" i="1"/>
  <c r="FD27" i="1"/>
  <c r="FE27" i="1"/>
  <c r="FK27" i="1"/>
  <c r="FL27" i="1"/>
  <c r="FM27" i="1"/>
  <c r="FN27" i="1"/>
  <c r="FO27" i="1"/>
  <c r="FU27" i="1"/>
  <c r="FV27" i="1"/>
  <c r="FW27" i="1"/>
  <c r="FX27" i="1"/>
  <c r="FY27" i="1"/>
  <c r="A28" i="1"/>
  <c r="A28" i="36" s="1"/>
  <c r="B28" i="1"/>
  <c r="B28" i="36" s="1"/>
  <c r="C28" i="1"/>
  <c r="C28" i="36" s="1"/>
  <c r="E28" i="1"/>
  <c r="E28" i="36" s="1"/>
  <c r="F28" i="1"/>
  <c r="F28" i="36" s="1"/>
  <c r="G28" i="1"/>
  <c r="G28" i="36" s="1"/>
  <c r="B28" i="23"/>
  <c r="I28" i="1"/>
  <c r="I28" i="36" s="1"/>
  <c r="J28" i="1"/>
  <c r="J28" i="36" s="1"/>
  <c r="FA28" i="1"/>
  <c r="FB28" i="1"/>
  <c r="FC28" i="1"/>
  <c r="FD28" i="1"/>
  <c r="FE28" i="1"/>
  <c r="FK28" i="1"/>
  <c r="FL28" i="1"/>
  <c r="FM28" i="1"/>
  <c r="FN28" i="1"/>
  <c r="FO28" i="1"/>
  <c r="FU28" i="1"/>
  <c r="FV28" i="1"/>
  <c r="FW28" i="1"/>
  <c r="FX28" i="1"/>
  <c r="FY28" i="1"/>
  <c r="A29" i="1"/>
  <c r="A29" i="36" s="1"/>
  <c r="B29" i="1"/>
  <c r="B29" i="36" s="1"/>
  <c r="C29" i="1"/>
  <c r="C29" i="36" s="1"/>
  <c r="E29" i="1"/>
  <c r="E29" i="36" s="1"/>
  <c r="F29" i="1"/>
  <c r="F29" i="36" s="1"/>
  <c r="G29" i="1"/>
  <c r="G29" i="36" s="1"/>
  <c r="B29" i="23"/>
  <c r="H29" i="23" s="1"/>
  <c r="I29" i="1"/>
  <c r="I29" i="36" s="1"/>
  <c r="J29" i="1"/>
  <c r="J29" i="36" s="1"/>
  <c r="FA29" i="1"/>
  <c r="FB29" i="1"/>
  <c r="FC29" i="1"/>
  <c r="FD29" i="1"/>
  <c r="FE29" i="1"/>
  <c r="FK29" i="1"/>
  <c r="FL29" i="1"/>
  <c r="FM29" i="1"/>
  <c r="FN29" i="1"/>
  <c r="FO29" i="1"/>
  <c r="FU29" i="1"/>
  <c r="FV29" i="1"/>
  <c r="FW29" i="1"/>
  <c r="FX29" i="1"/>
  <c r="FY29" i="1"/>
  <c r="A30" i="1"/>
  <c r="A30" i="36" s="1"/>
  <c r="B30" i="1"/>
  <c r="B30" i="36" s="1"/>
  <c r="C30" i="1"/>
  <c r="C30" i="36" s="1"/>
  <c r="E30" i="1"/>
  <c r="E30" i="36" s="1"/>
  <c r="F30" i="1"/>
  <c r="F30" i="36" s="1"/>
  <c r="G30" i="1"/>
  <c r="G30" i="36" s="1"/>
  <c r="B30" i="23"/>
  <c r="I30" i="1"/>
  <c r="I30" i="36" s="1"/>
  <c r="J30" i="1"/>
  <c r="J30" i="36" s="1"/>
  <c r="FA30" i="1"/>
  <c r="FB30" i="1"/>
  <c r="FC30" i="1"/>
  <c r="FD30" i="1"/>
  <c r="FE30" i="1"/>
  <c r="FK30" i="1"/>
  <c r="FL30" i="1"/>
  <c r="FM30" i="1"/>
  <c r="FN30" i="1"/>
  <c r="FO30" i="1"/>
  <c r="FU30" i="1"/>
  <c r="FV30" i="1"/>
  <c r="FW30" i="1"/>
  <c r="FX30" i="1"/>
  <c r="FY30" i="1"/>
  <c r="A31" i="1"/>
  <c r="A31" i="36" s="1"/>
  <c r="B31" i="1"/>
  <c r="B31" i="36" s="1"/>
  <c r="C31" i="1"/>
  <c r="C31" i="36" s="1"/>
  <c r="E31" i="1"/>
  <c r="E31" i="36" s="1"/>
  <c r="F31" i="1"/>
  <c r="F31" i="36" s="1"/>
  <c r="G31" i="1"/>
  <c r="G31" i="36" s="1"/>
  <c r="B31" i="23"/>
  <c r="O31" i="23" s="1"/>
  <c r="I31" i="1"/>
  <c r="I31" i="36" s="1"/>
  <c r="J31" i="1"/>
  <c r="J31" i="36" s="1"/>
  <c r="FA31" i="1"/>
  <c r="FB31" i="1"/>
  <c r="FC31" i="1"/>
  <c r="FD31" i="1"/>
  <c r="FE31" i="1"/>
  <c r="FK31" i="1"/>
  <c r="FL31" i="1"/>
  <c r="FM31" i="1"/>
  <c r="FN31" i="1"/>
  <c r="FO31" i="1"/>
  <c r="FU31" i="1"/>
  <c r="FV31" i="1"/>
  <c r="FW31" i="1"/>
  <c r="FX31" i="1"/>
  <c r="FY31" i="1"/>
  <c r="A32" i="1"/>
  <c r="A32" i="36" s="1"/>
  <c r="B32" i="1"/>
  <c r="B32" i="36" s="1"/>
  <c r="C32" i="1"/>
  <c r="C32" i="36" s="1"/>
  <c r="E32" i="1"/>
  <c r="E32" i="36" s="1"/>
  <c r="F32" i="1"/>
  <c r="F32" i="36" s="1"/>
  <c r="G32" i="1"/>
  <c r="G32" i="36" s="1"/>
  <c r="B32" i="23"/>
  <c r="H32" i="23" s="1"/>
  <c r="I32" i="1"/>
  <c r="I32" i="36" s="1"/>
  <c r="J32" i="1"/>
  <c r="J32" i="36" s="1"/>
  <c r="FA32" i="1"/>
  <c r="FB32" i="1"/>
  <c r="FC32" i="1"/>
  <c r="FD32" i="1"/>
  <c r="FE32" i="1"/>
  <c r="FK32" i="1"/>
  <c r="FL32" i="1"/>
  <c r="FM32" i="1"/>
  <c r="FN32" i="1"/>
  <c r="FO32" i="1"/>
  <c r="FU32" i="1"/>
  <c r="FV32" i="1"/>
  <c r="FW32" i="1"/>
  <c r="FX32" i="1"/>
  <c r="FY32" i="1"/>
  <c r="A33" i="1"/>
  <c r="A33" i="36" s="1"/>
  <c r="B33" i="1"/>
  <c r="B33" i="36" s="1"/>
  <c r="C33" i="1"/>
  <c r="C33" i="36" s="1"/>
  <c r="E33" i="1"/>
  <c r="E33" i="36" s="1"/>
  <c r="F33" i="1"/>
  <c r="F33" i="36" s="1"/>
  <c r="G33" i="1"/>
  <c r="G33" i="36" s="1"/>
  <c r="B33" i="23"/>
  <c r="H33" i="23" s="1"/>
  <c r="K33" i="23" s="1"/>
  <c r="I33" i="1"/>
  <c r="I33" i="36" s="1"/>
  <c r="J33" i="1"/>
  <c r="J33" i="36" s="1"/>
  <c r="FA33" i="1"/>
  <c r="FB33" i="1"/>
  <c r="FC33" i="1"/>
  <c r="FD33" i="1"/>
  <c r="FE33" i="1"/>
  <c r="FK33" i="1"/>
  <c r="FL33" i="1"/>
  <c r="FM33" i="1"/>
  <c r="FN33" i="1"/>
  <c r="FO33" i="1"/>
  <c r="FU33" i="1"/>
  <c r="FV33" i="1"/>
  <c r="FW33" i="1"/>
  <c r="FX33" i="1"/>
  <c r="FY33" i="1"/>
  <c r="A34" i="1"/>
  <c r="A34" i="36" s="1"/>
  <c r="B34" i="1"/>
  <c r="B34" i="36" s="1"/>
  <c r="C34" i="1"/>
  <c r="C34" i="36" s="1"/>
  <c r="E34" i="1"/>
  <c r="E34" i="36" s="1"/>
  <c r="F34" i="1"/>
  <c r="F34" i="36" s="1"/>
  <c r="G34" i="1"/>
  <c r="G34" i="36" s="1"/>
  <c r="B34" i="23"/>
  <c r="I34" i="23" s="1"/>
  <c r="M34" i="23" s="1"/>
  <c r="I34" i="1"/>
  <c r="I34" i="36" s="1"/>
  <c r="J34" i="1"/>
  <c r="J34" i="36" s="1"/>
  <c r="FA34" i="1"/>
  <c r="FB34" i="1"/>
  <c r="FC34" i="1"/>
  <c r="FD34" i="1"/>
  <c r="FE34" i="1"/>
  <c r="FK34" i="1"/>
  <c r="FL34" i="1"/>
  <c r="FM34" i="1"/>
  <c r="FN34" i="1"/>
  <c r="FO34" i="1"/>
  <c r="FU34" i="1"/>
  <c r="FV34" i="1"/>
  <c r="FW34" i="1"/>
  <c r="FX34" i="1"/>
  <c r="FY34" i="1"/>
  <c r="A35" i="1"/>
  <c r="A35" i="36" s="1"/>
  <c r="B35" i="1"/>
  <c r="B35" i="36" s="1"/>
  <c r="C35" i="1"/>
  <c r="C35" i="36" s="1"/>
  <c r="E35" i="1"/>
  <c r="E35" i="36" s="1"/>
  <c r="F35" i="1"/>
  <c r="F35" i="36" s="1"/>
  <c r="G35" i="1"/>
  <c r="G35" i="36" s="1"/>
  <c r="B35" i="23"/>
  <c r="I35" i="1"/>
  <c r="I35" i="36" s="1"/>
  <c r="J35" i="1"/>
  <c r="J35" i="36" s="1"/>
  <c r="FA35" i="1"/>
  <c r="FB35" i="1"/>
  <c r="FC35" i="1"/>
  <c r="FD35" i="1"/>
  <c r="FE35" i="1"/>
  <c r="FK35" i="1"/>
  <c r="FL35" i="1"/>
  <c r="FM35" i="1"/>
  <c r="FN35" i="1"/>
  <c r="FO35" i="1"/>
  <c r="FU35" i="1"/>
  <c r="FV35" i="1"/>
  <c r="FW35" i="1"/>
  <c r="FX35" i="1"/>
  <c r="FY35" i="1"/>
  <c r="A36" i="1"/>
  <c r="A36" i="36" s="1"/>
  <c r="B36" i="1"/>
  <c r="B36" i="36" s="1"/>
  <c r="C36" i="1"/>
  <c r="C36" i="36" s="1"/>
  <c r="E36" i="1"/>
  <c r="E36" i="36" s="1"/>
  <c r="F36" i="1"/>
  <c r="F36" i="36" s="1"/>
  <c r="G36" i="1"/>
  <c r="G36" i="36" s="1"/>
  <c r="B36" i="23"/>
  <c r="H36" i="23" s="1"/>
  <c r="I36" i="1"/>
  <c r="I36" i="36" s="1"/>
  <c r="J36" i="1"/>
  <c r="J36" i="36" s="1"/>
  <c r="FA36" i="1"/>
  <c r="FB36" i="1"/>
  <c r="FC36" i="1"/>
  <c r="FD36" i="1"/>
  <c r="FE36" i="1"/>
  <c r="FK36" i="1"/>
  <c r="FL36" i="1"/>
  <c r="FM36" i="1"/>
  <c r="FN36" i="1"/>
  <c r="FO36" i="1"/>
  <c r="FU36" i="1"/>
  <c r="FV36" i="1"/>
  <c r="FW36" i="1"/>
  <c r="FX36" i="1"/>
  <c r="FY36" i="1"/>
  <c r="A37" i="1"/>
  <c r="A37" i="36" s="1"/>
  <c r="B37" i="1"/>
  <c r="B37" i="36" s="1"/>
  <c r="C37" i="1"/>
  <c r="C37" i="36" s="1"/>
  <c r="E37" i="1"/>
  <c r="E37" i="36" s="1"/>
  <c r="F37" i="1"/>
  <c r="F37" i="36" s="1"/>
  <c r="G37" i="1"/>
  <c r="G37" i="36" s="1"/>
  <c r="B37" i="23"/>
  <c r="O37" i="23" s="1"/>
  <c r="P37" i="23" s="1"/>
  <c r="I37" i="1"/>
  <c r="I37" i="36" s="1"/>
  <c r="J37" i="1"/>
  <c r="J37" i="36" s="1"/>
  <c r="FA37" i="1"/>
  <c r="FB37" i="1"/>
  <c r="FC37" i="1"/>
  <c r="FD37" i="1"/>
  <c r="FE37" i="1"/>
  <c r="FK37" i="1"/>
  <c r="FL37" i="1"/>
  <c r="FM37" i="1"/>
  <c r="FN37" i="1"/>
  <c r="FO37" i="1"/>
  <c r="FU37" i="1"/>
  <c r="FV37" i="1"/>
  <c r="FW37" i="1"/>
  <c r="FX37" i="1"/>
  <c r="FY37" i="1"/>
  <c r="A38" i="1"/>
  <c r="A38" i="36" s="1"/>
  <c r="B38" i="1"/>
  <c r="B38" i="36" s="1"/>
  <c r="C38" i="1"/>
  <c r="C38" i="36" s="1"/>
  <c r="D38" i="36"/>
  <c r="E38" i="1"/>
  <c r="E38" i="36" s="1"/>
  <c r="F38" i="1"/>
  <c r="F38" i="36" s="1"/>
  <c r="G38" i="1"/>
  <c r="G38" i="36" s="1"/>
  <c r="B38" i="23"/>
  <c r="I38" i="1"/>
  <c r="I38" i="36" s="1"/>
  <c r="J38" i="1"/>
  <c r="J38" i="36" s="1"/>
  <c r="FA38" i="1"/>
  <c r="FB38" i="1"/>
  <c r="FC38" i="1"/>
  <c r="FD38" i="1"/>
  <c r="FE38" i="1"/>
  <c r="FK38" i="1"/>
  <c r="FL38" i="1"/>
  <c r="FM38" i="1"/>
  <c r="FN38" i="1"/>
  <c r="FO38" i="1"/>
  <c r="FU38" i="1"/>
  <c r="FV38" i="1"/>
  <c r="FW38" i="1"/>
  <c r="FX38" i="1"/>
  <c r="FY38" i="1"/>
  <c r="A39" i="1"/>
  <c r="A39" i="36" s="1"/>
  <c r="B39" i="1"/>
  <c r="B39" i="36" s="1"/>
  <c r="C39" i="1"/>
  <c r="C39" i="36" s="1"/>
  <c r="E39" i="1"/>
  <c r="E39" i="36" s="1"/>
  <c r="F39" i="1"/>
  <c r="F39" i="36" s="1"/>
  <c r="G39" i="1"/>
  <c r="G39" i="36" s="1"/>
  <c r="B39" i="23"/>
  <c r="T39" i="23" s="1"/>
  <c r="C39" i="23" s="1"/>
  <c r="U39" i="23" s="1"/>
  <c r="D39" i="23" s="1"/>
  <c r="CW39" i="3" s="1"/>
  <c r="I39" i="1"/>
  <c r="I39" i="36" s="1"/>
  <c r="J39" i="1"/>
  <c r="J39" i="36" s="1"/>
  <c r="A40" i="1"/>
  <c r="A40" i="36" s="1"/>
  <c r="B40" i="1"/>
  <c r="B40" i="36" s="1"/>
  <c r="C40" i="1"/>
  <c r="C40" i="36" s="1"/>
  <c r="E40" i="1"/>
  <c r="E40" i="36" s="1"/>
  <c r="F40" i="1"/>
  <c r="F40" i="36" s="1"/>
  <c r="G40" i="1"/>
  <c r="G40" i="36" s="1"/>
  <c r="B40" i="23"/>
  <c r="T40" i="23" s="1"/>
  <c r="C40" i="23" s="1"/>
  <c r="U40" i="23" s="1"/>
  <c r="D40" i="23" s="1"/>
  <c r="CW40" i="3" s="1"/>
  <c r="I40" i="1"/>
  <c r="I40" i="36" s="1"/>
  <c r="J40" i="1"/>
  <c r="J40" i="36" s="1"/>
  <c r="A41" i="1"/>
  <c r="A41" i="36" s="1"/>
  <c r="B41" i="1"/>
  <c r="B41" i="36" s="1"/>
  <c r="C41" i="1"/>
  <c r="E41" i="1"/>
  <c r="E41" i="36" s="1"/>
  <c r="F41" i="1"/>
  <c r="F41" i="36" s="1"/>
  <c r="G41" i="1"/>
  <c r="G41" i="36" s="1"/>
  <c r="B41" i="23"/>
  <c r="T41" i="23" s="1"/>
  <c r="C41" i="23" s="1"/>
  <c r="U41" i="23" s="1"/>
  <c r="D41" i="23" s="1"/>
  <c r="CW41" i="3" s="1"/>
  <c r="I41" i="1"/>
  <c r="I41" i="36" s="1"/>
  <c r="J41" i="1"/>
  <c r="J41" i="36" s="1"/>
  <c r="A42" i="1"/>
  <c r="A42" i="36" s="1"/>
  <c r="B42" i="1"/>
  <c r="B42" i="36" s="1"/>
  <c r="C42" i="1"/>
  <c r="C42" i="36" s="1"/>
  <c r="E42" i="1"/>
  <c r="E42" i="36" s="1"/>
  <c r="F42" i="1"/>
  <c r="F42" i="36" s="1"/>
  <c r="G42" i="1"/>
  <c r="G42" i="36" s="1"/>
  <c r="B42" i="23"/>
  <c r="T42" i="23" s="1"/>
  <c r="C42" i="23" s="1"/>
  <c r="U42" i="23" s="1"/>
  <c r="D42" i="23" s="1"/>
  <c r="CW42" i="3" s="1"/>
  <c r="I42" i="1"/>
  <c r="I42" i="36" s="1"/>
  <c r="J42" i="1"/>
  <c r="J42" i="36" s="1"/>
  <c r="A43" i="1"/>
  <c r="A43" i="36" s="1"/>
  <c r="B43" i="1"/>
  <c r="B43" i="36" s="1"/>
  <c r="C43" i="1"/>
  <c r="C43" i="36" s="1"/>
  <c r="E43" i="1"/>
  <c r="E43" i="36" s="1"/>
  <c r="F43" i="1"/>
  <c r="F43" i="36" s="1"/>
  <c r="G43" i="1"/>
  <c r="G43" i="36" s="1"/>
  <c r="B43" i="23"/>
  <c r="T43" i="23" s="1"/>
  <c r="C43" i="23" s="1"/>
  <c r="U43" i="23" s="1"/>
  <c r="D43" i="23" s="1"/>
  <c r="CW43" i="3" s="1"/>
  <c r="I43" i="1"/>
  <c r="I43" i="36" s="1"/>
  <c r="J43" i="1"/>
  <c r="J43" i="36" s="1"/>
  <c r="A44" i="1"/>
  <c r="A44" i="36" s="1"/>
  <c r="B44" i="1"/>
  <c r="B44" i="36" s="1"/>
  <c r="C44" i="1"/>
  <c r="C44" i="36" s="1"/>
  <c r="E44" i="1"/>
  <c r="E44" i="36" s="1"/>
  <c r="F44" i="1"/>
  <c r="F44" i="36" s="1"/>
  <c r="G44" i="1"/>
  <c r="G44" i="36" s="1"/>
  <c r="B44" i="23"/>
  <c r="T44" i="23" s="1"/>
  <c r="C44" i="23" s="1"/>
  <c r="U44" i="23" s="1"/>
  <c r="D44" i="23" s="1"/>
  <c r="CW44" i="3" s="1"/>
  <c r="I44" i="1"/>
  <c r="I44" i="36" s="1"/>
  <c r="J44" i="1"/>
  <c r="J44" i="36" s="1"/>
  <c r="A45" i="1"/>
  <c r="A45" i="36" s="1"/>
  <c r="B45" i="1"/>
  <c r="B45" i="36" s="1"/>
  <c r="C45" i="1"/>
  <c r="C45" i="36" s="1"/>
  <c r="E45" i="1"/>
  <c r="E45" i="36" s="1"/>
  <c r="F45" i="1"/>
  <c r="F45" i="36" s="1"/>
  <c r="G45" i="1"/>
  <c r="G45" i="36" s="1"/>
  <c r="B45" i="23"/>
  <c r="T45" i="23" s="1"/>
  <c r="C45" i="23" s="1"/>
  <c r="U45" i="23" s="1"/>
  <c r="D45" i="23" s="1"/>
  <c r="CW45" i="3" s="1"/>
  <c r="I45" i="1"/>
  <c r="I45" i="36" s="1"/>
  <c r="J45" i="1"/>
  <c r="J45" i="36" s="1"/>
  <c r="A46" i="1"/>
  <c r="A46" i="36" s="1"/>
  <c r="B46" i="1"/>
  <c r="B46" i="36" s="1"/>
  <c r="C46" i="1"/>
  <c r="C46" i="36" s="1"/>
  <c r="D46" i="36"/>
  <c r="E46" i="1"/>
  <c r="E46" i="36" s="1"/>
  <c r="F46" i="1"/>
  <c r="F46" i="36" s="1"/>
  <c r="G46" i="1"/>
  <c r="G46" i="36" s="1"/>
  <c r="B46" i="23"/>
  <c r="T46" i="23" s="1"/>
  <c r="C46" i="23" s="1"/>
  <c r="U46" i="23" s="1"/>
  <c r="D46" i="23" s="1"/>
  <c r="CW46" i="3" s="1"/>
  <c r="I46" i="1"/>
  <c r="I46" i="36" s="1"/>
  <c r="J46" i="1"/>
  <c r="J46" i="36" s="1"/>
  <c r="A47" i="1"/>
  <c r="A47" i="36" s="1"/>
  <c r="B47" i="1"/>
  <c r="B47" i="36" s="1"/>
  <c r="C47" i="1"/>
  <c r="C47" i="36" s="1"/>
  <c r="E47" i="1"/>
  <c r="E47" i="36" s="1"/>
  <c r="F47" i="1"/>
  <c r="F47" i="36" s="1"/>
  <c r="G47" i="1"/>
  <c r="G47" i="36" s="1"/>
  <c r="B47" i="23"/>
  <c r="T47" i="23" s="1"/>
  <c r="C47" i="23" s="1"/>
  <c r="U47" i="23" s="1"/>
  <c r="D47" i="23" s="1"/>
  <c r="CW47" i="3" s="1"/>
  <c r="I47" i="1"/>
  <c r="I47" i="36" s="1"/>
  <c r="J47" i="1"/>
  <c r="J47" i="36" s="1"/>
  <c r="A48" i="1"/>
  <c r="A48" i="36" s="1"/>
  <c r="B48" i="1"/>
  <c r="B48" i="36" s="1"/>
  <c r="C48" i="1"/>
  <c r="C48" i="36" s="1"/>
  <c r="E48" i="1"/>
  <c r="E48" i="36" s="1"/>
  <c r="F48" i="1"/>
  <c r="F48" i="36" s="1"/>
  <c r="G48" i="1"/>
  <c r="G48" i="36" s="1"/>
  <c r="B48" i="23"/>
  <c r="T48" i="23" s="1"/>
  <c r="C48" i="23" s="1"/>
  <c r="U48" i="23" s="1"/>
  <c r="D48" i="23" s="1"/>
  <c r="CW48" i="3" s="1"/>
  <c r="I48" i="1"/>
  <c r="I48" i="36" s="1"/>
  <c r="J48" i="1"/>
  <c r="J48" i="36" s="1"/>
  <c r="A49" i="1"/>
  <c r="A49" i="36" s="1"/>
  <c r="B49" i="1"/>
  <c r="B49" i="36" s="1"/>
  <c r="C49" i="1"/>
  <c r="C49" i="36" s="1"/>
  <c r="E49" i="1"/>
  <c r="E49" i="36" s="1"/>
  <c r="F49" i="1"/>
  <c r="F49" i="36" s="1"/>
  <c r="G49" i="1"/>
  <c r="G49" i="36" s="1"/>
  <c r="B49" i="23"/>
  <c r="T49" i="23" s="1"/>
  <c r="C49" i="23" s="1"/>
  <c r="U49" i="23" s="1"/>
  <c r="D49" i="23" s="1"/>
  <c r="CW49" i="3" s="1"/>
  <c r="I49" i="1"/>
  <c r="I49" i="36" s="1"/>
  <c r="J49" i="1"/>
  <c r="J49" i="36" s="1"/>
  <c r="A50" i="1"/>
  <c r="A50" i="36" s="1"/>
  <c r="B50" i="1"/>
  <c r="B50" i="36" s="1"/>
  <c r="C50" i="1"/>
  <c r="C50" i="36" s="1"/>
  <c r="D50" i="36"/>
  <c r="E50" i="1"/>
  <c r="E50" i="36" s="1"/>
  <c r="F50" i="1"/>
  <c r="F50" i="36" s="1"/>
  <c r="G50" i="1"/>
  <c r="G50" i="36" s="1"/>
  <c r="B50" i="23"/>
  <c r="T50" i="23" s="1"/>
  <c r="C50" i="23" s="1"/>
  <c r="U50" i="23" s="1"/>
  <c r="D50" i="23" s="1"/>
  <c r="CW50" i="3" s="1"/>
  <c r="I50" i="1"/>
  <c r="I50" i="36" s="1"/>
  <c r="J50" i="1"/>
  <c r="J50" i="36" s="1"/>
  <c r="A51" i="1"/>
  <c r="A51" i="36" s="1"/>
  <c r="B51" i="1"/>
  <c r="B51" i="36" s="1"/>
  <c r="C51" i="1"/>
  <c r="E51" i="1"/>
  <c r="E51" i="36" s="1"/>
  <c r="F51" i="1"/>
  <c r="F51" i="36" s="1"/>
  <c r="G51" i="1"/>
  <c r="G51" i="36" s="1"/>
  <c r="B51" i="23"/>
  <c r="T51" i="23" s="1"/>
  <c r="C51" i="23" s="1"/>
  <c r="U51" i="23" s="1"/>
  <c r="D51" i="23" s="1"/>
  <c r="CW51" i="3" s="1"/>
  <c r="I51" i="1"/>
  <c r="I51" i="36" s="1"/>
  <c r="J51" i="1"/>
  <c r="J51" i="36" s="1"/>
  <c r="A52" i="1"/>
  <c r="A52" i="36" s="1"/>
  <c r="B52" i="1"/>
  <c r="B52" i="36" s="1"/>
  <c r="C52" i="1"/>
  <c r="C52" i="36" s="1"/>
  <c r="E52" i="1"/>
  <c r="E52" i="36" s="1"/>
  <c r="F52" i="1"/>
  <c r="F52" i="36" s="1"/>
  <c r="G52" i="1"/>
  <c r="G52" i="36" s="1"/>
  <c r="B52" i="23"/>
  <c r="T52" i="23" s="1"/>
  <c r="C52" i="23" s="1"/>
  <c r="U52" i="23" s="1"/>
  <c r="D52" i="23" s="1"/>
  <c r="CW52" i="3" s="1"/>
  <c r="I52" i="1"/>
  <c r="I52" i="36" s="1"/>
  <c r="J52" i="1"/>
  <c r="J52" i="36" s="1"/>
  <c r="A53" i="1"/>
  <c r="A53" i="36" s="1"/>
  <c r="B53" i="1"/>
  <c r="B53" i="36" s="1"/>
  <c r="C53" i="1"/>
  <c r="C53" i="36" s="1"/>
  <c r="E53" i="1"/>
  <c r="E53" i="36" s="1"/>
  <c r="F53" i="1"/>
  <c r="F53" i="36" s="1"/>
  <c r="G53" i="1"/>
  <c r="G53" i="36" s="1"/>
  <c r="B53" i="23"/>
  <c r="T53" i="23" s="1"/>
  <c r="C53" i="23" s="1"/>
  <c r="U53" i="23" s="1"/>
  <c r="D53" i="23" s="1"/>
  <c r="CW53" i="3" s="1"/>
  <c r="I53" i="1"/>
  <c r="I53" i="36" s="1"/>
  <c r="J53" i="1"/>
  <c r="J53" i="36" s="1"/>
  <c r="A54" i="1"/>
  <c r="A54" i="36" s="1"/>
  <c r="B54" i="1"/>
  <c r="B54" i="36" s="1"/>
  <c r="C54" i="1"/>
  <c r="C54" i="36" s="1"/>
  <c r="E54" i="1"/>
  <c r="E54" i="36" s="1"/>
  <c r="F54" i="1"/>
  <c r="F54" i="36" s="1"/>
  <c r="G54" i="1"/>
  <c r="G54" i="36" s="1"/>
  <c r="B54" i="23"/>
  <c r="T54" i="23" s="1"/>
  <c r="C54" i="23" s="1"/>
  <c r="U54" i="23" s="1"/>
  <c r="D54" i="23" s="1"/>
  <c r="CW54" i="3" s="1"/>
  <c r="I54" i="1"/>
  <c r="I54" i="36" s="1"/>
  <c r="J54" i="1"/>
  <c r="J54" i="36" s="1"/>
  <c r="A55" i="1"/>
  <c r="A55" i="36" s="1"/>
  <c r="B55" i="1"/>
  <c r="B55" i="36" s="1"/>
  <c r="C55" i="1"/>
  <c r="C55" i="36" s="1"/>
  <c r="E55" i="1"/>
  <c r="E55" i="36" s="1"/>
  <c r="F55" i="1"/>
  <c r="F55" i="36" s="1"/>
  <c r="G55" i="1"/>
  <c r="G55" i="36" s="1"/>
  <c r="B55" i="23"/>
  <c r="T55" i="23" s="1"/>
  <c r="C55" i="23" s="1"/>
  <c r="U55" i="23" s="1"/>
  <c r="D55" i="23" s="1"/>
  <c r="CW55" i="3" s="1"/>
  <c r="I55" i="1"/>
  <c r="I55" i="36" s="1"/>
  <c r="J55" i="1"/>
  <c r="J55" i="36" s="1"/>
  <c r="A56" i="1"/>
  <c r="A56" i="36" s="1"/>
  <c r="B56" i="1"/>
  <c r="B56" i="36" s="1"/>
  <c r="C56" i="1"/>
  <c r="C56" i="36" s="1"/>
  <c r="E56" i="1"/>
  <c r="E56" i="36" s="1"/>
  <c r="F56" i="1"/>
  <c r="F56" i="36" s="1"/>
  <c r="G56" i="1"/>
  <c r="G56" i="36" s="1"/>
  <c r="B56" i="23"/>
  <c r="T56" i="23" s="1"/>
  <c r="C56" i="23" s="1"/>
  <c r="U56" i="23" s="1"/>
  <c r="D56" i="23" s="1"/>
  <c r="CW56" i="3" s="1"/>
  <c r="I56" i="1"/>
  <c r="I56" i="36" s="1"/>
  <c r="J56" i="1"/>
  <c r="J56" i="36" s="1"/>
  <c r="A57" i="1"/>
  <c r="A57" i="36" s="1"/>
  <c r="B57" i="1"/>
  <c r="C57" i="1"/>
  <c r="C57" i="36" s="1"/>
  <c r="E57" i="1"/>
  <c r="E57" i="36" s="1"/>
  <c r="F57" i="1"/>
  <c r="F57" i="36" s="1"/>
  <c r="G57" i="1"/>
  <c r="G57" i="36" s="1"/>
  <c r="B57" i="23"/>
  <c r="T57" i="23" s="1"/>
  <c r="C57" i="23" s="1"/>
  <c r="U57" i="23" s="1"/>
  <c r="D57" i="23" s="1"/>
  <c r="CW57" i="3" s="1"/>
  <c r="I57" i="1"/>
  <c r="I57" i="36" s="1"/>
  <c r="J57" i="1"/>
  <c r="J57" i="36" s="1"/>
  <c r="A58" i="1"/>
  <c r="A58" i="36" s="1"/>
  <c r="B58" i="1"/>
  <c r="B58" i="36" s="1"/>
  <c r="C58" i="1"/>
  <c r="C58" i="36" s="1"/>
  <c r="D58" i="36"/>
  <c r="E58" i="1"/>
  <c r="E58" i="36" s="1"/>
  <c r="F58" i="1"/>
  <c r="F58" i="36" s="1"/>
  <c r="G58" i="1"/>
  <c r="G58" i="36" s="1"/>
  <c r="B58" i="23"/>
  <c r="T58" i="23" s="1"/>
  <c r="C58" i="23" s="1"/>
  <c r="U58" i="23" s="1"/>
  <c r="D58" i="23" s="1"/>
  <c r="CW58" i="3" s="1"/>
  <c r="I58" i="1"/>
  <c r="I58" i="36" s="1"/>
  <c r="J58" i="1"/>
  <c r="J58" i="36" s="1"/>
  <c r="A59" i="1"/>
  <c r="A59" i="36" s="1"/>
  <c r="B59" i="1"/>
  <c r="B59" i="36" s="1"/>
  <c r="C59" i="1"/>
  <c r="C59" i="36" s="1"/>
  <c r="E59" i="1"/>
  <c r="E59" i="36" s="1"/>
  <c r="F59" i="1"/>
  <c r="F59" i="36" s="1"/>
  <c r="G59" i="1"/>
  <c r="G59" i="36" s="1"/>
  <c r="B59" i="23"/>
  <c r="T59" i="23" s="1"/>
  <c r="C59" i="23" s="1"/>
  <c r="U59" i="23" s="1"/>
  <c r="D59" i="23" s="1"/>
  <c r="CW59" i="3" s="1"/>
  <c r="I59" i="1"/>
  <c r="I59" i="36" s="1"/>
  <c r="J59" i="1"/>
  <c r="J59" i="36" s="1"/>
  <c r="A60" i="1"/>
  <c r="A60" i="36" s="1"/>
  <c r="B60" i="1"/>
  <c r="B60" i="36" s="1"/>
  <c r="C60" i="1"/>
  <c r="C60" i="36" s="1"/>
  <c r="E60" i="1"/>
  <c r="E60" i="36" s="1"/>
  <c r="F60" i="1"/>
  <c r="F60" i="36" s="1"/>
  <c r="G60" i="1"/>
  <c r="G60" i="36" s="1"/>
  <c r="B60" i="23"/>
  <c r="T60" i="23" s="1"/>
  <c r="C60" i="23" s="1"/>
  <c r="U60" i="23" s="1"/>
  <c r="D60" i="23" s="1"/>
  <c r="CW60" i="3" s="1"/>
  <c r="I60" i="1"/>
  <c r="I60" i="36" s="1"/>
  <c r="J60" i="1"/>
  <c r="J60" i="36" s="1"/>
  <c r="A61" i="1"/>
  <c r="A61" i="36" s="1"/>
  <c r="B61" i="1"/>
  <c r="B61" i="36" s="1"/>
  <c r="C61" i="1"/>
  <c r="C61" i="36" s="1"/>
  <c r="E61" i="1"/>
  <c r="E61" i="36" s="1"/>
  <c r="F61" i="1"/>
  <c r="F61" i="36" s="1"/>
  <c r="G61" i="1"/>
  <c r="G61" i="36" s="1"/>
  <c r="B61" i="23"/>
  <c r="T61" i="23" s="1"/>
  <c r="C61" i="23" s="1"/>
  <c r="U61" i="23" s="1"/>
  <c r="D61" i="23" s="1"/>
  <c r="CW61" i="3" s="1"/>
  <c r="I61" i="1"/>
  <c r="I61" i="36" s="1"/>
  <c r="J61" i="1"/>
  <c r="J61" i="36" s="1"/>
  <c r="A62" i="1"/>
  <c r="A62" i="36" s="1"/>
  <c r="B62" i="1"/>
  <c r="B62" i="36" s="1"/>
  <c r="C62" i="1"/>
  <c r="C62" i="36" s="1"/>
  <c r="E62" i="1"/>
  <c r="E62" i="36" s="1"/>
  <c r="F62" i="1"/>
  <c r="F62" i="36" s="1"/>
  <c r="G62" i="1"/>
  <c r="G62" i="36" s="1"/>
  <c r="B62" i="23"/>
  <c r="T62" i="23" s="1"/>
  <c r="C62" i="23" s="1"/>
  <c r="U62" i="23" s="1"/>
  <c r="D62" i="23" s="1"/>
  <c r="CW62" i="3" s="1"/>
  <c r="I62" i="1"/>
  <c r="I62" i="36" s="1"/>
  <c r="J62" i="1"/>
  <c r="J62" i="36" s="1"/>
  <c r="A63" i="1"/>
  <c r="A63" i="36" s="1"/>
  <c r="B63" i="1"/>
  <c r="B63" i="36" s="1"/>
  <c r="C63" i="1"/>
  <c r="C63" i="36" s="1"/>
  <c r="E63" i="1"/>
  <c r="E63" i="36" s="1"/>
  <c r="F63" i="1"/>
  <c r="F63" i="36" s="1"/>
  <c r="G63" i="1"/>
  <c r="G63" i="36" s="1"/>
  <c r="B63" i="23"/>
  <c r="T63" i="23" s="1"/>
  <c r="C63" i="23" s="1"/>
  <c r="U63" i="23" s="1"/>
  <c r="D63" i="23" s="1"/>
  <c r="CW63" i="3" s="1"/>
  <c r="I63" i="1"/>
  <c r="I63" i="36" s="1"/>
  <c r="J63" i="1"/>
  <c r="J63" i="36" s="1"/>
  <c r="A64" i="1"/>
  <c r="A64" i="36" s="1"/>
  <c r="B64" i="1"/>
  <c r="B64" i="36" s="1"/>
  <c r="C64" i="1"/>
  <c r="C64" i="36" s="1"/>
  <c r="E64" i="1"/>
  <c r="E64" i="36" s="1"/>
  <c r="F64" i="1"/>
  <c r="F64" i="36" s="1"/>
  <c r="G64" i="1"/>
  <c r="G64" i="36" s="1"/>
  <c r="B64" i="23"/>
  <c r="T64" i="23" s="1"/>
  <c r="C64" i="23" s="1"/>
  <c r="U64" i="23" s="1"/>
  <c r="D64" i="23" s="1"/>
  <c r="CW64" i="3" s="1"/>
  <c r="I64" i="1"/>
  <c r="I64" i="36" s="1"/>
  <c r="J64" i="1"/>
  <c r="J64" i="36" s="1"/>
  <c r="A65" i="1"/>
  <c r="A65" i="36" s="1"/>
  <c r="B65" i="1"/>
  <c r="B65" i="36" s="1"/>
  <c r="C65" i="1"/>
  <c r="C65" i="36" s="1"/>
  <c r="E65" i="1"/>
  <c r="E65" i="36" s="1"/>
  <c r="F65" i="1"/>
  <c r="F65" i="36" s="1"/>
  <c r="G65" i="1"/>
  <c r="G65" i="36" s="1"/>
  <c r="B65" i="23"/>
  <c r="T65" i="23" s="1"/>
  <c r="C65" i="23" s="1"/>
  <c r="U65" i="23" s="1"/>
  <c r="D65" i="23" s="1"/>
  <c r="CW65" i="3" s="1"/>
  <c r="I65" i="1"/>
  <c r="I65" i="36" s="1"/>
  <c r="J65" i="1"/>
  <c r="J65" i="36" s="1"/>
  <c r="A66" i="1"/>
  <c r="A66" i="36" s="1"/>
  <c r="B66" i="1"/>
  <c r="B66" i="36" s="1"/>
  <c r="C66" i="1"/>
  <c r="C66" i="36" s="1"/>
  <c r="E66" i="1"/>
  <c r="E66" i="36" s="1"/>
  <c r="F66" i="1"/>
  <c r="F66" i="36" s="1"/>
  <c r="G66" i="1"/>
  <c r="G66" i="36" s="1"/>
  <c r="B66" i="23"/>
  <c r="T66" i="23" s="1"/>
  <c r="C66" i="23" s="1"/>
  <c r="U66" i="23" s="1"/>
  <c r="D66" i="23" s="1"/>
  <c r="CW66" i="3" s="1"/>
  <c r="I66" i="1"/>
  <c r="I66" i="36" s="1"/>
  <c r="J66" i="1"/>
  <c r="J66" i="36" s="1"/>
  <c r="A67" i="1"/>
  <c r="A67" i="36" s="1"/>
  <c r="B67" i="1"/>
  <c r="C67" i="1"/>
  <c r="C67" i="36" s="1"/>
  <c r="E67" i="1"/>
  <c r="E67" i="36" s="1"/>
  <c r="F67" i="1"/>
  <c r="F67" i="36" s="1"/>
  <c r="G67" i="1"/>
  <c r="G67" i="36" s="1"/>
  <c r="B67" i="23"/>
  <c r="T67" i="23" s="1"/>
  <c r="C67" i="23" s="1"/>
  <c r="U67" i="23" s="1"/>
  <c r="D67" i="23" s="1"/>
  <c r="CW67" i="3" s="1"/>
  <c r="I67" i="1"/>
  <c r="I67" i="36" s="1"/>
  <c r="J67" i="1"/>
  <c r="J67" i="36" s="1"/>
  <c r="A68" i="1"/>
  <c r="A68" i="36" s="1"/>
  <c r="B68" i="1"/>
  <c r="B68" i="36" s="1"/>
  <c r="C68" i="1"/>
  <c r="C68" i="36" s="1"/>
  <c r="E68" i="1"/>
  <c r="E68" i="36" s="1"/>
  <c r="F68" i="1"/>
  <c r="F68" i="36" s="1"/>
  <c r="G68" i="1"/>
  <c r="G68" i="36" s="1"/>
  <c r="B68" i="23"/>
  <c r="T68" i="23" s="1"/>
  <c r="C68" i="23" s="1"/>
  <c r="U68" i="23" s="1"/>
  <c r="D68" i="23" s="1"/>
  <c r="CW68" i="3" s="1"/>
  <c r="I68" i="1"/>
  <c r="I68" i="36" s="1"/>
  <c r="J68" i="1"/>
  <c r="J68" i="36" s="1"/>
  <c r="A69" i="1"/>
  <c r="A69" i="36" s="1"/>
  <c r="B69" i="1"/>
  <c r="C69" i="1"/>
  <c r="C69" i="36" s="1"/>
  <c r="D69" i="36"/>
  <c r="E69" i="1"/>
  <c r="E69" i="36" s="1"/>
  <c r="F69" i="1"/>
  <c r="F69" i="36" s="1"/>
  <c r="G69" i="1"/>
  <c r="G69" i="36" s="1"/>
  <c r="B69" i="23"/>
  <c r="T69" i="23" s="1"/>
  <c r="C69" i="23" s="1"/>
  <c r="U69" i="23" s="1"/>
  <c r="D69" i="23" s="1"/>
  <c r="CW69" i="3" s="1"/>
  <c r="I69" i="1"/>
  <c r="I69" i="36" s="1"/>
  <c r="J69" i="1"/>
  <c r="J69" i="36" s="1"/>
  <c r="A70" i="1"/>
  <c r="A70" i="36" s="1"/>
  <c r="B70" i="1"/>
  <c r="B70" i="36" s="1"/>
  <c r="C70" i="1"/>
  <c r="C70" i="36" s="1"/>
  <c r="E70" i="1"/>
  <c r="E70" i="36" s="1"/>
  <c r="F70" i="1"/>
  <c r="F70" i="36" s="1"/>
  <c r="G70" i="1"/>
  <c r="G70" i="36" s="1"/>
  <c r="B70" i="23"/>
  <c r="T70" i="23" s="1"/>
  <c r="C70" i="23" s="1"/>
  <c r="U70" i="23" s="1"/>
  <c r="D70" i="23" s="1"/>
  <c r="CW70" i="3" s="1"/>
  <c r="I70" i="1"/>
  <c r="I70" i="36" s="1"/>
  <c r="J70" i="1"/>
  <c r="J70" i="36" s="1"/>
  <c r="A71" i="1"/>
  <c r="A71" i="36" s="1"/>
  <c r="B71" i="1"/>
  <c r="B71" i="36" s="1"/>
  <c r="C71" i="1"/>
  <c r="C71" i="36" s="1"/>
  <c r="E71" i="1"/>
  <c r="E71" i="36" s="1"/>
  <c r="F71" i="1"/>
  <c r="F71" i="36" s="1"/>
  <c r="G71" i="1"/>
  <c r="G71" i="36" s="1"/>
  <c r="B71" i="23"/>
  <c r="T71" i="23" s="1"/>
  <c r="C71" i="23" s="1"/>
  <c r="U71" i="23" s="1"/>
  <c r="D71" i="23" s="1"/>
  <c r="CW71" i="3" s="1"/>
  <c r="I71" i="1"/>
  <c r="I71" i="36" s="1"/>
  <c r="J71" i="1"/>
  <c r="J71" i="36" s="1"/>
  <c r="A72" i="1"/>
  <c r="A72" i="36" s="1"/>
  <c r="B72" i="1"/>
  <c r="B72" i="36" s="1"/>
  <c r="C72" i="1"/>
  <c r="C72" i="36" s="1"/>
  <c r="E72" i="1"/>
  <c r="E72" i="36" s="1"/>
  <c r="F72" i="1"/>
  <c r="F72" i="36" s="1"/>
  <c r="G72" i="1"/>
  <c r="G72" i="36" s="1"/>
  <c r="B72" i="23"/>
  <c r="T72" i="23" s="1"/>
  <c r="C72" i="23" s="1"/>
  <c r="U72" i="23" s="1"/>
  <c r="D72" i="23" s="1"/>
  <c r="CW72" i="3" s="1"/>
  <c r="I72" i="1"/>
  <c r="I72" i="36" s="1"/>
  <c r="J72" i="1"/>
  <c r="J72" i="36" s="1"/>
  <c r="A73" i="1"/>
  <c r="A73" i="36" s="1"/>
  <c r="B73" i="1"/>
  <c r="B73" i="36" s="1"/>
  <c r="C73" i="1"/>
  <c r="C73" i="36" s="1"/>
  <c r="D73" i="36"/>
  <c r="E73" i="1"/>
  <c r="E73" i="36" s="1"/>
  <c r="F73" i="1"/>
  <c r="F73" i="36" s="1"/>
  <c r="G73" i="1"/>
  <c r="G73" i="36" s="1"/>
  <c r="B73" i="23"/>
  <c r="T73" i="23" s="1"/>
  <c r="C73" i="23" s="1"/>
  <c r="U73" i="23" s="1"/>
  <c r="D73" i="23" s="1"/>
  <c r="CW73" i="3" s="1"/>
  <c r="I73" i="1"/>
  <c r="I73" i="36" s="1"/>
  <c r="J73" i="1"/>
  <c r="J73" i="36" s="1"/>
  <c r="A74" i="1"/>
  <c r="A74" i="36" s="1"/>
  <c r="B74" i="1"/>
  <c r="B74" i="36" s="1"/>
  <c r="C74" i="1"/>
  <c r="C74" i="36" s="1"/>
  <c r="E74" i="1"/>
  <c r="E74" i="36" s="1"/>
  <c r="F74" i="1"/>
  <c r="F74" i="36" s="1"/>
  <c r="G74" i="1"/>
  <c r="G74" i="36" s="1"/>
  <c r="B74" i="23"/>
  <c r="T74" i="23" s="1"/>
  <c r="C74" i="23" s="1"/>
  <c r="U74" i="23" s="1"/>
  <c r="D74" i="23" s="1"/>
  <c r="CW74" i="3" s="1"/>
  <c r="I74" i="1"/>
  <c r="I74" i="36" s="1"/>
  <c r="J74" i="1"/>
  <c r="J74" i="36" s="1"/>
  <c r="A75" i="1"/>
  <c r="A75" i="36" s="1"/>
  <c r="B75" i="1"/>
  <c r="B75" i="36" s="1"/>
  <c r="C75" i="1"/>
  <c r="C75" i="36" s="1"/>
  <c r="E75" i="1"/>
  <c r="E75" i="36" s="1"/>
  <c r="F75" i="1"/>
  <c r="F75" i="36" s="1"/>
  <c r="G75" i="1"/>
  <c r="G75" i="36" s="1"/>
  <c r="B75" i="23"/>
  <c r="T75" i="23" s="1"/>
  <c r="C75" i="23" s="1"/>
  <c r="U75" i="23" s="1"/>
  <c r="D75" i="23" s="1"/>
  <c r="CW75" i="3" s="1"/>
  <c r="I75" i="1"/>
  <c r="I75" i="36" s="1"/>
  <c r="J75" i="1"/>
  <c r="J75" i="36" s="1"/>
  <c r="A76" i="1"/>
  <c r="A76" i="36" s="1"/>
  <c r="B76" i="1"/>
  <c r="B76" i="36" s="1"/>
  <c r="C76" i="1"/>
  <c r="C76" i="36" s="1"/>
  <c r="E76" i="1"/>
  <c r="E76" i="36" s="1"/>
  <c r="F76" i="1"/>
  <c r="F76" i="36" s="1"/>
  <c r="G76" i="1"/>
  <c r="G76" i="36" s="1"/>
  <c r="B76" i="23"/>
  <c r="T76" i="23" s="1"/>
  <c r="C76" i="23" s="1"/>
  <c r="U76" i="23" s="1"/>
  <c r="D76" i="23" s="1"/>
  <c r="CW76" i="3" s="1"/>
  <c r="I76" i="1"/>
  <c r="I76" i="36" s="1"/>
  <c r="J76" i="1"/>
  <c r="J76" i="36" s="1"/>
  <c r="A77" i="1"/>
  <c r="A77" i="36" s="1"/>
  <c r="B77" i="1"/>
  <c r="B77" i="36" s="1"/>
  <c r="C77" i="1"/>
  <c r="C77" i="36" s="1"/>
  <c r="D77" i="36"/>
  <c r="E77" i="1"/>
  <c r="E77" i="36" s="1"/>
  <c r="F77" i="1"/>
  <c r="F77" i="36" s="1"/>
  <c r="G77" i="1"/>
  <c r="G77" i="36" s="1"/>
  <c r="B77" i="23"/>
  <c r="T77" i="23" s="1"/>
  <c r="C77" i="23" s="1"/>
  <c r="U77" i="23" s="1"/>
  <c r="D77" i="23" s="1"/>
  <c r="CW77" i="3" s="1"/>
  <c r="I77" i="1"/>
  <c r="I77" i="36" s="1"/>
  <c r="J77" i="1"/>
  <c r="J77" i="36" s="1"/>
  <c r="A78" i="1"/>
  <c r="A78" i="36" s="1"/>
  <c r="B78" i="1"/>
  <c r="B78" i="36" s="1"/>
  <c r="C78" i="1"/>
  <c r="C78" i="36" s="1"/>
  <c r="D78" i="36"/>
  <c r="E78" i="1"/>
  <c r="E78" i="36" s="1"/>
  <c r="F78" i="1"/>
  <c r="F78" i="36" s="1"/>
  <c r="G78" i="1"/>
  <c r="G78" i="36" s="1"/>
  <c r="B78" i="23"/>
  <c r="T78" i="23" s="1"/>
  <c r="C78" i="23" s="1"/>
  <c r="U78" i="23" s="1"/>
  <c r="D78" i="23" s="1"/>
  <c r="CW78" i="3" s="1"/>
  <c r="I78" i="1"/>
  <c r="I78" i="36" s="1"/>
  <c r="J78" i="1"/>
  <c r="J78" i="36" s="1"/>
  <c r="A79" i="1"/>
  <c r="A79" i="36" s="1"/>
  <c r="B79" i="1"/>
  <c r="C79" i="1"/>
  <c r="C79" i="36" s="1"/>
  <c r="E79" i="1"/>
  <c r="E79" i="36" s="1"/>
  <c r="F79" i="1"/>
  <c r="F79" i="36" s="1"/>
  <c r="G79" i="1"/>
  <c r="G79" i="36" s="1"/>
  <c r="B79" i="23"/>
  <c r="T79" i="23" s="1"/>
  <c r="C79" i="23" s="1"/>
  <c r="U79" i="23" s="1"/>
  <c r="D79" i="23" s="1"/>
  <c r="CW79" i="3" s="1"/>
  <c r="I79" i="1"/>
  <c r="I79" i="36" s="1"/>
  <c r="J79" i="1"/>
  <c r="J79" i="36" s="1"/>
  <c r="A80" i="1"/>
  <c r="A80" i="36" s="1"/>
  <c r="B80" i="1"/>
  <c r="B80" i="36" s="1"/>
  <c r="C80" i="1"/>
  <c r="C80" i="36" s="1"/>
  <c r="E80" i="1"/>
  <c r="E80" i="36" s="1"/>
  <c r="F80" i="1"/>
  <c r="F80" i="36" s="1"/>
  <c r="G80" i="1"/>
  <c r="G80" i="36" s="1"/>
  <c r="B80" i="23"/>
  <c r="T80" i="23" s="1"/>
  <c r="C80" i="23" s="1"/>
  <c r="U80" i="23" s="1"/>
  <c r="D80" i="23" s="1"/>
  <c r="CW80" i="3" s="1"/>
  <c r="I80" i="1"/>
  <c r="J80" i="1"/>
  <c r="J80" i="36" s="1"/>
  <c r="A81" i="1"/>
  <c r="A81" i="36" s="1"/>
  <c r="B81" i="1"/>
  <c r="B81" i="36" s="1"/>
  <c r="C81" i="1"/>
  <c r="C81" i="36" s="1"/>
  <c r="D81" i="36"/>
  <c r="E81" i="1"/>
  <c r="E81" i="36" s="1"/>
  <c r="F81" i="1"/>
  <c r="F81" i="36" s="1"/>
  <c r="G81" i="1"/>
  <c r="G81" i="36" s="1"/>
  <c r="B81" i="23"/>
  <c r="T81" i="23" s="1"/>
  <c r="C81" i="23" s="1"/>
  <c r="U81" i="23" s="1"/>
  <c r="D81" i="23" s="1"/>
  <c r="CW81" i="3" s="1"/>
  <c r="I81" i="1"/>
  <c r="I81" i="36" s="1"/>
  <c r="J81" i="1"/>
  <c r="J81" i="36" s="1"/>
  <c r="A82" i="1"/>
  <c r="A82" i="36" s="1"/>
  <c r="B82" i="1"/>
  <c r="B82" i="36" s="1"/>
  <c r="C82" i="1"/>
  <c r="C82" i="36" s="1"/>
  <c r="D82" i="36"/>
  <c r="E82" i="1"/>
  <c r="E82" i="36" s="1"/>
  <c r="F82" i="1"/>
  <c r="F82" i="36" s="1"/>
  <c r="G82" i="1"/>
  <c r="G82" i="36" s="1"/>
  <c r="B82" i="23"/>
  <c r="T82" i="23" s="1"/>
  <c r="C82" i="23" s="1"/>
  <c r="U82" i="23" s="1"/>
  <c r="D82" i="23" s="1"/>
  <c r="CW82" i="3" s="1"/>
  <c r="I82" i="1"/>
  <c r="I82" i="36" s="1"/>
  <c r="J82" i="1"/>
  <c r="J82" i="36" s="1"/>
  <c r="A83" i="1"/>
  <c r="A83" i="36" s="1"/>
  <c r="B83" i="1"/>
  <c r="C83" i="1"/>
  <c r="C83" i="36" s="1"/>
  <c r="E83" i="1"/>
  <c r="E83" i="36" s="1"/>
  <c r="F83" i="1"/>
  <c r="F83" i="36" s="1"/>
  <c r="G83" i="1"/>
  <c r="G83" i="36" s="1"/>
  <c r="B83" i="23"/>
  <c r="T83" i="23" s="1"/>
  <c r="C83" i="23" s="1"/>
  <c r="U83" i="23" s="1"/>
  <c r="D83" i="23" s="1"/>
  <c r="CW83" i="3" s="1"/>
  <c r="I83" i="1"/>
  <c r="I83" i="36" s="1"/>
  <c r="J83" i="1"/>
  <c r="J83" i="36" s="1"/>
  <c r="A84" i="1"/>
  <c r="A84" i="36" s="1"/>
  <c r="B84" i="1"/>
  <c r="B84" i="36" s="1"/>
  <c r="C84" i="1"/>
  <c r="C84" i="36" s="1"/>
  <c r="E84" i="1"/>
  <c r="E84" i="36" s="1"/>
  <c r="F84" i="1"/>
  <c r="F84" i="36" s="1"/>
  <c r="G84" i="1"/>
  <c r="G84" i="36" s="1"/>
  <c r="B84" i="23"/>
  <c r="T84" i="23" s="1"/>
  <c r="C84" i="23" s="1"/>
  <c r="U84" i="23" s="1"/>
  <c r="D84" i="23" s="1"/>
  <c r="CW84" i="3" s="1"/>
  <c r="I84" i="1"/>
  <c r="I84" i="36" s="1"/>
  <c r="J84" i="1"/>
  <c r="J84" i="36" s="1"/>
  <c r="A85" i="1"/>
  <c r="A85" i="36" s="1"/>
  <c r="B85" i="1"/>
  <c r="B85" i="36" s="1"/>
  <c r="C85" i="1"/>
  <c r="D85" i="36"/>
  <c r="E85" i="1"/>
  <c r="E85" i="36" s="1"/>
  <c r="F85" i="1"/>
  <c r="G85" i="1"/>
  <c r="G85" i="36" s="1"/>
  <c r="B85" i="23"/>
  <c r="T85" i="23" s="1"/>
  <c r="C85" i="23" s="1"/>
  <c r="U85" i="23" s="1"/>
  <c r="D85" i="23" s="1"/>
  <c r="CW85" i="3" s="1"/>
  <c r="I85" i="1"/>
  <c r="I85" i="36" s="1"/>
  <c r="J85" i="1"/>
  <c r="A86" i="1"/>
  <c r="A86" i="36" s="1"/>
  <c r="B86" i="1"/>
  <c r="C86" i="1"/>
  <c r="C86" i="36" s="1"/>
  <c r="E86" i="1"/>
  <c r="E86" i="36" s="1"/>
  <c r="F86" i="1"/>
  <c r="G86" i="1"/>
  <c r="G86" i="36" s="1"/>
  <c r="B86" i="23"/>
  <c r="T86" i="23" s="1"/>
  <c r="C86" i="23" s="1"/>
  <c r="U86" i="23" s="1"/>
  <c r="D86" i="23" s="1"/>
  <c r="CW86" i="3" s="1"/>
  <c r="I86" i="1"/>
  <c r="I86" i="36" s="1"/>
  <c r="J86" i="1"/>
  <c r="A87" i="1"/>
  <c r="A87" i="36" s="1"/>
  <c r="B87" i="1"/>
  <c r="B87" i="36" s="1"/>
  <c r="C87" i="1"/>
  <c r="C87" i="36" s="1"/>
  <c r="E87" i="1"/>
  <c r="E87" i="36" s="1"/>
  <c r="F87" i="1"/>
  <c r="F87" i="36" s="1"/>
  <c r="G87" i="1"/>
  <c r="G87" i="36" s="1"/>
  <c r="B87" i="23"/>
  <c r="T87" i="23" s="1"/>
  <c r="C87" i="23" s="1"/>
  <c r="U87" i="23" s="1"/>
  <c r="D87" i="23" s="1"/>
  <c r="CW87" i="3" s="1"/>
  <c r="I87" i="1"/>
  <c r="I87" i="36" s="1"/>
  <c r="J87" i="1"/>
  <c r="A88" i="1"/>
  <c r="A88" i="36" s="1"/>
  <c r="B88" i="1"/>
  <c r="B88" i="36" s="1"/>
  <c r="C88" i="1"/>
  <c r="C88" i="36" s="1"/>
  <c r="E88" i="1"/>
  <c r="E88" i="36" s="1"/>
  <c r="F88" i="1"/>
  <c r="F88" i="36" s="1"/>
  <c r="G88" i="1"/>
  <c r="G88" i="36" s="1"/>
  <c r="B88" i="23"/>
  <c r="T88" i="23" s="1"/>
  <c r="C88" i="23" s="1"/>
  <c r="U88" i="23" s="1"/>
  <c r="D88" i="23" s="1"/>
  <c r="CW88" i="3" s="1"/>
  <c r="I88" i="1"/>
  <c r="I88" i="36" s="1"/>
  <c r="J88" i="1"/>
  <c r="J88" i="36" s="1"/>
  <c r="A89" i="1"/>
  <c r="A89" i="36" s="1"/>
  <c r="B89" i="1"/>
  <c r="B89" i="36" s="1"/>
  <c r="C89" i="1"/>
  <c r="D89" i="36"/>
  <c r="E89" i="1"/>
  <c r="E89" i="36" s="1"/>
  <c r="F89" i="1"/>
  <c r="F89" i="36" s="1"/>
  <c r="G89" i="1"/>
  <c r="D89" i="11" s="1"/>
  <c r="B89" i="23"/>
  <c r="T89" i="23" s="1"/>
  <c r="C89" i="23" s="1"/>
  <c r="U89" i="23" s="1"/>
  <c r="D89" i="23" s="1"/>
  <c r="CW89" i="3" s="1"/>
  <c r="I89" i="1"/>
  <c r="I89" i="36" s="1"/>
  <c r="J89" i="1"/>
  <c r="J89" i="36" s="1"/>
  <c r="A90" i="1"/>
  <c r="A90" i="36" s="1"/>
  <c r="B90" i="1"/>
  <c r="C90" i="1"/>
  <c r="C90" i="36" s="1"/>
  <c r="E90" i="1"/>
  <c r="E90" i="36" s="1"/>
  <c r="F90" i="1"/>
  <c r="F90" i="36" s="1"/>
  <c r="G90" i="1"/>
  <c r="G90" i="36" s="1"/>
  <c r="B90" i="23"/>
  <c r="T90" i="23" s="1"/>
  <c r="C90" i="23" s="1"/>
  <c r="U90" i="23" s="1"/>
  <c r="D90" i="23" s="1"/>
  <c r="CW90" i="3" s="1"/>
  <c r="I90" i="1"/>
  <c r="I90" i="36" s="1"/>
  <c r="J90" i="1"/>
  <c r="J90" i="36" s="1"/>
  <c r="A91" i="1"/>
  <c r="A91" i="36" s="1"/>
  <c r="B91" i="1"/>
  <c r="B91" i="36" s="1"/>
  <c r="C91" i="1"/>
  <c r="C91" i="36" s="1"/>
  <c r="E91" i="1"/>
  <c r="E91" i="36" s="1"/>
  <c r="F91" i="1"/>
  <c r="F91" i="36" s="1"/>
  <c r="G91" i="1"/>
  <c r="B91" i="23"/>
  <c r="T91" i="23" s="1"/>
  <c r="C91" i="23" s="1"/>
  <c r="U91" i="23" s="1"/>
  <c r="D91" i="23" s="1"/>
  <c r="CW91" i="3" s="1"/>
  <c r="I91" i="1"/>
  <c r="I91" i="36" s="1"/>
  <c r="J91" i="1"/>
  <c r="J91" i="36" s="1"/>
  <c r="A92" i="1"/>
  <c r="A92" i="36" s="1"/>
  <c r="B92" i="1"/>
  <c r="B92" i="36" s="1"/>
  <c r="C92" i="1"/>
  <c r="C92" i="36" s="1"/>
  <c r="E92" i="1"/>
  <c r="E92" i="36" s="1"/>
  <c r="F92" i="1"/>
  <c r="F92" i="36" s="1"/>
  <c r="G92" i="1"/>
  <c r="G92" i="36" s="1"/>
  <c r="B92" i="23"/>
  <c r="T92" i="23" s="1"/>
  <c r="C92" i="23" s="1"/>
  <c r="U92" i="23" s="1"/>
  <c r="D92" i="23" s="1"/>
  <c r="CW92" i="3" s="1"/>
  <c r="I92" i="1"/>
  <c r="I92" i="36" s="1"/>
  <c r="J92" i="1"/>
  <c r="J92" i="36" s="1"/>
  <c r="A93" i="1"/>
  <c r="A93" i="36" s="1"/>
  <c r="B93" i="1"/>
  <c r="B93" i="36" s="1"/>
  <c r="C93" i="1"/>
  <c r="C93" i="36" s="1"/>
  <c r="D93" i="36"/>
  <c r="E93" i="1"/>
  <c r="E93" i="36" s="1"/>
  <c r="F93" i="1"/>
  <c r="F93" i="36" s="1"/>
  <c r="G93" i="1"/>
  <c r="G93" i="36" s="1"/>
  <c r="B93" i="23"/>
  <c r="T93" i="23" s="1"/>
  <c r="C93" i="23" s="1"/>
  <c r="U93" i="23" s="1"/>
  <c r="D93" i="23" s="1"/>
  <c r="CW93" i="3" s="1"/>
  <c r="I93" i="1"/>
  <c r="J93" i="1"/>
  <c r="J93" i="36" s="1"/>
  <c r="A94" i="1"/>
  <c r="A94" i="36" s="1"/>
  <c r="B94" i="1"/>
  <c r="B94" i="36" s="1"/>
  <c r="C94" i="1"/>
  <c r="C94" i="36" s="1"/>
  <c r="D94" i="36"/>
  <c r="E94" i="1"/>
  <c r="E94" i="36" s="1"/>
  <c r="F94" i="1"/>
  <c r="F94" i="36" s="1"/>
  <c r="G94" i="1"/>
  <c r="G94" i="36" s="1"/>
  <c r="B94" i="23"/>
  <c r="T94" i="23" s="1"/>
  <c r="C94" i="23" s="1"/>
  <c r="U94" i="23" s="1"/>
  <c r="D94" i="23" s="1"/>
  <c r="CW94" i="3" s="1"/>
  <c r="I94" i="1"/>
  <c r="I94" i="36" s="1"/>
  <c r="J94" i="1"/>
  <c r="J94" i="36" s="1"/>
  <c r="A95" i="1"/>
  <c r="A95" i="36" s="1"/>
  <c r="B95" i="1"/>
  <c r="B95" i="36" s="1"/>
  <c r="C95" i="1"/>
  <c r="C95" i="36" s="1"/>
  <c r="E95" i="1"/>
  <c r="E95" i="36" s="1"/>
  <c r="F95" i="1"/>
  <c r="F95" i="36" s="1"/>
  <c r="G95" i="1"/>
  <c r="G95" i="36" s="1"/>
  <c r="B95" i="23"/>
  <c r="T95" i="23" s="1"/>
  <c r="C95" i="23" s="1"/>
  <c r="U95" i="23" s="1"/>
  <c r="D95" i="23" s="1"/>
  <c r="CW95" i="3" s="1"/>
  <c r="I95" i="1"/>
  <c r="I95" i="36" s="1"/>
  <c r="J95" i="1"/>
  <c r="J95" i="36" s="1"/>
  <c r="A96" i="1"/>
  <c r="A96" i="36" s="1"/>
  <c r="B96" i="1"/>
  <c r="C96" i="1"/>
  <c r="C96" i="36" s="1"/>
  <c r="E96" i="1"/>
  <c r="E96" i="36" s="1"/>
  <c r="F96" i="1"/>
  <c r="G96" i="1"/>
  <c r="G96" i="36" s="1"/>
  <c r="B96" i="23"/>
  <c r="T96" i="23" s="1"/>
  <c r="C96" i="23" s="1"/>
  <c r="U96" i="23" s="1"/>
  <c r="D96" i="23" s="1"/>
  <c r="CW96" i="3" s="1"/>
  <c r="I96" i="1"/>
  <c r="I96" i="36" s="1"/>
  <c r="J96" i="1"/>
  <c r="J96" i="36" s="1"/>
  <c r="A97" i="1"/>
  <c r="A97" i="36" s="1"/>
  <c r="B97" i="1"/>
  <c r="B97" i="36" s="1"/>
  <c r="C97" i="1"/>
  <c r="C97" i="36" s="1"/>
  <c r="D97" i="36"/>
  <c r="E97" i="1"/>
  <c r="E97" i="36" s="1"/>
  <c r="F97" i="1"/>
  <c r="F97" i="36" s="1"/>
  <c r="G97" i="1"/>
  <c r="G97" i="36" s="1"/>
  <c r="B97" i="23"/>
  <c r="T97" i="23" s="1"/>
  <c r="C97" i="23" s="1"/>
  <c r="U97" i="23" s="1"/>
  <c r="D97" i="23" s="1"/>
  <c r="CW97" i="3" s="1"/>
  <c r="I97" i="1"/>
  <c r="J97" i="1"/>
  <c r="J97" i="36" s="1"/>
  <c r="A98" i="1"/>
  <c r="A98" i="36" s="1"/>
  <c r="B98" i="1"/>
  <c r="B98" i="36" s="1"/>
  <c r="C98" i="1"/>
  <c r="C98" i="36" s="1"/>
  <c r="E98" i="1"/>
  <c r="E98" i="36" s="1"/>
  <c r="F98" i="1"/>
  <c r="F98" i="36" s="1"/>
  <c r="G98" i="1"/>
  <c r="G98" i="36" s="1"/>
  <c r="B98" i="23"/>
  <c r="T98" i="23" s="1"/>
  <c r="C98" i="23" s="1"/>
  <c r="U98" i="23" s="1"/>
  <c r="D98" i="23" s="1"/>
  <c r="CW98" i="3" s="1"/>
  <c r="I98" i="1"/>
  <c r="J98" i="1"/>
  <c r="J98" i="36" s="1"/>
  <c r="A99" i="1"/>
  <c r="A99" i="36" s="1"/>
  <c r="B99" i="1"/>
  <c r="B99" i="36" s="1"/>
  <c r="C99" i="1"/>
  <c r="C99" i="36" s="1"/>
  <c r="E99" i="1"/>
  <c r="E99" i="36" s="1"/>
  <c r="F99" i="1"/>
  <c r="F99" i="36" s="1"/>
  <c r="G99" i="1"/>
  <c r="G99" i="36" s="1"/>
  <c r="B99" i="23"/>
  <c r="T99" i="23" s="1"/>
  <c r="C99" i="23" s="1"/>
  <c r="U99" i="23" s="1"/>
  <c r="D99" i="23" s="1"/>
  <c r="CW99" i="3" s="1"/>
  <c r="I99" i="1"/>
  <c r="E99" i="11" s="1"/>
  <c r="J99" i="1"/>
  <c r="J99" i="36" s="1"/>
  <c r="A100" i="1"/>
  <c r="A100" i="36" s="1"/>
  <c r="B100" i="1"/>
  <c r="B100" i="36" s="1"/>
  <c r="C100" i="1"/>
  <c r="C100" i="36" s="1"/>
  <c r="E100" i="1"/>
  <c r="E100" i="36" s="1"/>
  <c r="F100" i="1"/>
  <c r="F100" i="36" s="1"/>
  <c r="G100" i="1"/>
  <c r="G100" i="36" s="1"/>
  <c r="B100" i="23"/>
  <c r="T100" i="23" s="1"/>
  <c r="C100" i="23" s="1"/>
  <c r="U100" i="23" s="1"/>
  <c r="D100" i="23" s="1"/>
  <c r="CW100" i="3" s="1"/>
  <c r="I100" i="1"/>
  <c r="I100" i="36" s="1"/>
  <c r="J100" i="1"/>
  <c r="J100" i="36" s="1"/>
  <c r="A101" i="1"/>
  <c r="A101" i="36" s="1"/>
  <c r="B101" i="1"/>
  <c r="B101" i="36" s="1"/>
  <c r="C101" i="1"/>
  <c r="C101" i="36" s="1"/>
  <c r="D101" i="36"/>
  <c r="E101" i="1"/>
  <c r="E101" i="36" s="1"/>
  <c r="F101" i="1"/>
  <c r="F101" i="36" s="1"/>
  <c r="G101" i="1"/>
  <c r="B101" i="23"/>
  <c r="T101" i="23" s="1"/>
  <c r="C101" i="23" s="1"/>
  <c r="U101" i="23" s="1"/>
  <c r="D101" i="23" s="1"/>
  <c r="CW101" i="3" s="1"/>
  <c r="I101" i="1"/>
  <c r="I101" i="36" s="1"/>
  <c r="J101" i="1"/>
  <c r="J101" i="36" s="1"/>
  <c r="A102" i="1"/>
  <c r="A102" i="36" s="1"/>
  <c r="B102" i="1"/>
  <c r="B102" i="36" s="1"/>
  <c r="C102" i="1"/>
  <c r="C102" i="36" s="1"/>
  <c r="D102" i="36"/>
  <c r="E102" i="1"/>
  <c r="E102" i="36" s="1"/>
  <c r="F102" i="1"/>
  <c r="F102" i="36" s="1"/>
  <c r="G102" i="1"/>
  <c r="G102" i="36" s="1"/>
  <c r="B102" i="23"/>
  <c r="T102" i="23" s="1"/>
  <c r="C102" i="23" s="1"/>
  <c r="U102" i="23" s="1"/>
  <c r="D102" i="23" s="1"/>
  <c r="CW102" i="3" s="1"/>
  <c r="I102" i="1"/>
  <c r="I102" i="36" s="1"/>
  <c r="J102" i="1"/>
  <c r="A103" i="1"/>
  <c r="A103" i="36" s="1"/>
  <c r="B103" i="1"/>
  <c r="B103" i="36" s="1"/>
  <c r="C103" i="1"/>
  <c r="C103" i="36" s="1"/>
  <c r="E103" i="1"/>
  <c r="E103" i="36" s="1"/>
  <c r="F103" i="1"/>
  <c r="F103" i="36" s="1"/>
  <c r="G103" i="1"/>
  <c r="G103" i="36" s="1"/>
  <c r="B103" i="23"/>
  <c r="T103" i="23" s="1"/>
  <c r="C103" i="23" s="1"/>
  <c r="U103" i="23" s="1"/>
  <c r="D103" i="23" s="1"/>
  <c r="CW103" i="3" s="1"/>
  <c r="I103" i="1"/>
  <c r="I103" i="36" s="1"/>
  <c r="J103" i="1"/>
  <c r="J103" i="36" s="1"/>
  <c r="FA103" i="1"/>
  <c r="FB103" i="1"/>
  <c r="FC103" i="1"/>
  <c r="FD103" i="1"/>
  <c r="FE103" i="1"/>
  <c r="FK103" i="1"/>
  <c r="FL103" i="1"/>
  <c r="FM103" i="1"/>
  <c r="FN103" i="1"/>
  <c r="FO103" i="1"/>
  <c r="FU103" i="1"/>
  <c r="FV103" i="1"/>
  <c r="FW103" i="1"/>
  <c r="FX103" i="1"/>
  <c r="FY103" i="1"/>
  <c r="A104" i="1"/>
  <c r="A104" i="36" s="1"/>
  <c r="B104" i="1"/>
  <c r="B104" i="36" s="1"/>
  <c r="C104" i="1"/>
  <c r="C104" i="36" s="1"/>
  <c r="E104" i="1"/>
  <c r="E104" i="36" s="1"/>
  <c r="F104" i="1"/>
  <c r="F104" i="36" s="1"/>
  <c r="G104" i="1"/>
  <c r="G104" i="36" s="1"/>
  <c r="B104" i="23"/>
  <c r="T104" i="23" s="1"/>
  <c r="C104" i="23" s="1"/>
  <c r="U104" i="23" s="1"/>
  <c r="D104" i="23" s="1"/>
  <c r="CW104" i="3" s="1"/>
  <c r="I104" i="1"/>
  <c r="I104" i="36" s="1"/>
  <c r="J104" i="1"/>
  <c r="J104" i="36" s="1"/>
  <c r="FA104" i="1"/>
  <c r="FB104" i="1"/>
  <c r="FC104" i="1"/>
  <c r="FD104" i="1"/>
  <c r="FE104" i="1"/>
  <c r="FK104" i="1"/>
  <c r="FL104" i="1"/>
  <c r="FM104" i="1"/>
  <c r="FN104" i="1"/>
  <c r="FO104" i="1"/>
  <c r="FU104" i="1"/>
  <c r="FV104" i="1"/>
  <c r="FW104" i="1"/>
  <c r="FX104" i="1"/>
  <c r="FY104" i="1"/>
  <c r="A105" i="1"/>
  <c r="A105" i="36" s="1"/>
  <c r="B105" i="1"/>
  <c r="B105" i="36" s="1"/>
  <c r="C105" i="1"/>
  <c r="C105" i="36" s="1"/>
  <c r="D105" i="36"/>
  <c r="E105" i="1"/>
  <c r="E105" i="36" s="1"/>
  <c r="F105" i="1"/>
  <c r="F105" i="36" s="1"/>
  <c r="G105" i="1"/>
  <c r="G105" i="36" s="1"/>
  <c r="B105" i="23"/>
  <c r="T105" i="23" s="1"/>
  <c r="C105" i="23" s="1"/>
  <c r="U105" i="23" s="1"/>
  <c r="D105" i="23" s="1"/>
  <c r="CW105" i="3" s="1"/>
  <c r="I105" i="1"/>
  <c r="I105" i="36" s="1"/>
  <c r="J105" i="1"/>
  <c r="J105" i="36" s="1"/>
  <c r="FA105" i="1"/>
  <c r="FB105" i="1"/>
  <c r="FC105" i="1"/>
  <c r="FD105" i="1"/>
  <c r="FE105" i="1"/>
  <c r="FK105" i="1"/>
  <c r="FL105" i="1"/>
  <c r="FM105" i="1"/>
  <c r="FN105" i="1"/>
  <c r="FO105" i="1"/>
  <c r="FU105" i="1"/>
  <c r="FV105" i="1"/>
  <c r="FW105" i="1"/>
  <c r="FX105" i="1"/>
  <c r="FY105" i="1"/>
  <c r="A106" i="1"/>
  <c r="A106" i="36" s="1"/>
  <c r="B106" i="1"/>
  <c r="B106" i="36" s="1"/>
  <c r="C106" i="1"/>
  <c r="C106" i="36" s="1"/>
  <c r="D106" i="36"/>
  <c r="E106" i="1"/>
  <c r="E106" i="36" s="1"/>
  <c r="F106" i="1"/>
  <c r="F106" i="36" s="1"/>
  <c r="G106" i="1"/>
  <c r="G106" i="36" s="1"/>
  <c r="B106" i="23"/>
  <c r="T106" i="23" s="1"/>
  <c r="C106" i="23" s="1"/>
  <c r="U106" i="23" s="1"/>
  <c r="D106" i="23" s="1"/>
  <c r="CW106" i="3" s="1"/>
  <c r="I106" i="1"/>
  <c r="I106" i="36" s="1"/>
  <c r="J106" i="1"/>
  <c r="J106" i="36" s="1"/>
  <c r="L106" i="1"/>
  <c r="M106" i="1"/>
  <c r="O106" i="1"/>
  <c r="P106" i="1"/>
  <c r="R106" i="1"/>
  <c r="S106" i="1"/>
  <c r="W106" i="1"/>
  <c r="Y106" i="1"/>
  <c r="AK106" i="1"/>
  <c r="AL106" i="1"/>
  <c r="AN106" i="1"/>
  <c r="AO106" i="1"/>
  <c r="AQ106" i="1"/>
  <c r="AR106" i="1"/>
  <c r="AV106" i="1"/>
  <c r="AX106" i="1"/>
  <c r="BK106" i="1"/>
  <c r="BL106" i="1"/>
  <c r="BN106" i="1"/>
  <c r="BO106" i="1"/>
  <c r="BQ106" i="1"/>
  <c r="BR106" i="1"/>
  <c r="BV106" i="1"/>
  <c r="BW106" i="1"/>
  <c r="DG106" i="1"/>
  <c r="DH106" i="1"/>
  <c r="DJ106" i="1"/>
  <c r="DK106" i="1"/>
  <c r="DR106" i="1"/>
  <c r="DS106" i="1"/>
  <c r="ED106" i="1"/>
  <c r="EE106" i="1"/>
  <c r="EG106" i="1"/>
  <c r="EH106" i="1"/>
  <c r="EJ106" i="1"/>
  <c r="EK106" i="1"/>
  <c r="EO106" i="1"/>
  <c r="EP106" i="1"/>
  <c r="M7" i="1"/>
  <c r="N7" i="1" s="1"/>
  <c r="O7" i="1"/>
  <c r="P7" i="1"/>
  <c r="R7" i="1"/>
  <c r="J12" i="35" s="1"/>
  <c r="S7" i="1"/>
  <c r="W7" i="1"/>
  <c r="Y7" i="1"/>
  <c r="AK7" i="1"/>
  <c r="AL7" i="1"/>
  <c r="AN7" i="1"/>
  <c r="AO7" i="1"/>
  <c r="AQ7" i="1"/>
  <c r="AR7" i="1"/>
  <c r="AV7" i="1"/>
  <c r="AX7" i="1"/>
  <c r="BK7" i="1"/>
  <c r="D14" i="35" s="1"/>
  <c r="BL7" i="1"/>
  <c r="BN7" i="1"/>
  <c r="BO7" i="1"/>
  <c r="BQ7" i="1"/>
  <c r="J14" i="35" s="1"/>
  <c r="BR7" i="1"/>
  <c r="BV7" i="1"/>
  <c r="BW7" i="1"/>
  <c r="DG7" i="1"/>
  <c r="DH7" i="1"/>
  <c r="DJ7" i="1"/>
  <c r="DK7" i="1"/>
  <c r="DR7" i="1"/>
  <c r="O16" i="35" s="1"/>
  <c r="DS7" i="1"/>
  <c r="ED7" i="1"/>
  <c r="EE7" i="1"/>
  <c r="EG7" i="1"/>
  <c r="G17" i="35" s="1"/>
  <c r="EH7" i="1"/>
  <c r="EJ7" i="1"/>
  <c r="EK7" i="1"/>
  <c r="K17" i="35" s="1"/>
  <c r="EO7" i="1"/>
  <c r="O17" i="35" s="1"/>
  <c r="EP7" i="1"/>
  <c r="FA7" i="1"/>
  <c r="FB7" i="1"/>
  <c r="FC7" i="1"/>
  <c r="J20" i="35" s="1"/>
  <c r="FD7" i="1"/>
  <c r="FE7" i="1"/>
  <c r="FK7" i="1"/>
  <c r="FL7" i="1"/>
  <c r="G21" i="35" s="1"/>
  <c r="FM7" i="1"/>
  <c r="FN7" i="1"/>
  <c r="FO7" i="1"/>
  <c r="FU7" i="1"/>
  <c r="D22" i="35" s="1"/>
  <c r="FV7" i="1"/>
  <c r="FW7" i="1"/>
  <c r="FX7" i="1"/>
  <c r="FY7" i="1"/>
  <c r="S22" i="35" s="1"/>
  <c r="GC6" i="1"/>
  <c r="FS6" i="1"/>
  <c r="AG4" i="36"/>
  <c r="AH4" i="36"/>
  <c r="AD4" i="36"/>
  <c r="AE4" i="36"/>
  <c r="AA4" i="36"/>
  <c r="AB4" i="36"/>
  <c r="ED6" i="1"/>
  <c r="EE6" i="1"/>
  <c r="EG6" i="1"/>
  <c r="EH6" i="1"/>
  <c r="EJ6" i="1"/>
  <c r="EK6" i="1"/>
  <c r="EO6" i="1"/>
  <c r="EP6" i="1"/>
  <c r="DG6" i="1"/>
  <c r="DH6" i="1"/>
  <c r="DJ6" i="1"/>
  <c r="DK6" i="1"/>
  <c r="DR6" i="1"/>
  <c r="DS6" i="1"/>
  <c r="BK6" i="1"/>
  <c r="BL6" i="1"/>
  <c r="BN6" i="1"/>
  <c r="BO6" i="1"/>
  <c r="BQ6" i="1"/>
  <c r="BR6" i="1"/>
  <c r="BV6" i="1"/>
  <c r="BW6" i="1"/>
  <c r="L6" i="1"/>
  <c r="M6" i="1"/>
  <c r="E11" i="35" s="1"/>
  <c r="O6" i="1"/>
  <c r="P6" i="1"/>
  <c r="R6" i="1"/>
  <c r="S6" i="1"/>
  <c r="K11" i="35" s="1"/>
  <c r="W6" i="1"/>
  <c r="Y6" i="1"/>
  <c r="AK6" i="1"/>
  <c r="AL6" i="1"/>
  <c r="AN6" i="1"/>
  <c r="AO6" i="1"/>
  <c r="AQ6" i="1"/>
  <c r="AR6" i="1"/>
  <c r="AV6" i="1"/>
  <c r="AX6" i="1"/>
  <c r="FI6" i="1"/>
  <c r="AF4" i="36"/>
  <c r="AC4" i="36"/>
  <c r="W4" i="36"/>
  <c r="U4" i="36"/>
  <c r="S4" i="36"/>
  <c r="Q4" i="36"/>
  <c r="Z4" i="36"/>
  <c r="N4" i="36"/>
  <c r="N2" i="36"/>
  <c r="L4" i="36"/>
  <c r="J7" i="1"/>
  <c r="J7" i="36" s="1"/>
  <c r="I7" i="1"/>
  <c r="I7" i="36" s="1"/>
  <c r="B7" i="23"/>
  <c r="O7" i="23" s="1"/>
  <c r="G7" i="1"/>
  <c r="G7" i="36" s="1"/>
  <c r="F7" i="1"/>
  <c r="F7" i="36" s="1"/>
  <c r="E7" i="1"/>
  <c r="E7" i="36" s="1"/>
  <c r="D7" i="36"/>
  <c r="C7" i="1"/>
  <c r="B7" i="1"/>
  <c r="B7" i="36" s="1"/>
  <c r="A7" i="1"/>
  <c r="A7" i="36" s="1"/>
  <c r="J6" i="36"/>
  <c r="B6" i="36"/>
  <c r="A6" i="36"/>
  <c r="J5" i="36"/>
  <c r="J4" i="1"/>
  <c r="J4" i="36" s="1"/>
  <c r="I4" i="1"/>
  <c r="I4" i="36" s="1"/>
  <c r="H4" i="1"/>
  <c r="H4" i="36" s="1"/>
  <c r="G4" i="1"/>
  <c r="G4" i="36" s="1"/>
  <c r="F4" i="1"/>
  <c r="F4" i="36" s="1"/>
  <c r="E4" i="1"/>
  <c r="E4" i="36" s="1"/>
  <c r="D4" i="1"/>
  <c r="D4" i="36" s="1"/>
  <c r="C4" i="1"/>
  <c r="C4" i="36" s="1"/>
  <c r="B4" i="1"/>
  <c r="B4" i="36" s="1"/>
  <c r="A4" i="1"/>
  <c r="A4" i="36" s="1"/>
  <c r="J3" i="1"/>
  <c r="J3" i="36" s="1"/>
  <c r="I3" i="1"/>
  <c r="I3" i="36" s="1"/>
  <c r="H3" i="1"/>
  <c r="H3" i="36" s="1"/>
  <c r="C3" i="1"/>
  <c r="C3" i="36" s="1"/>
  <c r="F3" i="1"/>
  <c r="F3" i="36" s="1"/>
  <c r="D3" i="1"/>
  <c r="D3" i="36" s="1"/>
  <c r="O2" i="36"/>
  <c r="M2" i="36"/>
  <c r="L2" i="36"/>
  <c r="J2" i="36"/>
  <c r="I2" i="36"/>
  <c r="H2" i="36"/>
  <c r="G2" i="36"/>
  <c r="F2" i="36"/>
  <c r="D2" i="36"/>
  <c r="C2" i="36"/>
  <c r="B2" i="36"/>
  <c r="A2" i="36"/>
  <c r="A1" i="1"/>
  <c r="A1" i="36" s="1"/>
  <c r="EC9" i="3"/>
  <c r="EE9" i="3"/>
  <c r="EG9" i="3"/>
  <c r="DI9" i="3"/>
  <c r="EI9" i="3"/>
  <c r="DK9" i="3"/>
  <c r="EK9" i="3"/>
  <c r="DM9" i="3"/>
  <c r="EM9" i="3"/>
  <c r="DO9" i="3"/>
  <c r="EO9" i="3"/>
  <c r="DQ9" i="3"/>
  <c r="EQ9" i="3"/>
  <c r="DS9" i="3"/>
  <c r="ES9" i="3"/>
  <c r="DU9" i="3"/>
  <c r="EU9" i="3"/>
  <c r="DW9" i="3"/>
  <c r="EW9" i="3"/>
  <c r="EB10" i="3"/>
  <c r="ED10" i="3" s="1"/>
  <c r="EC10" i="3"/>
  <c r="EE10" i="3"/>
  <c r="EG10" i="3"/>
  <c r="DI10" i="3"/>
  <c r="EI10" i="3"/>
  <c r="DK10" i="3"/>
  <c r="EK10" i="3"/>
  <c r="DM10" i="3"/>
  <c r="EM10" i="3"/>
  <c r="DO10" i="3"/>
  <c r="EO10" i="3"/>
  <c r="DQ10" i="3"/>
  <c r="EQ10" i="3"/>
  <c r="DS10" i="3"/>
  <c r="ES10" i="3"/>
  <c r="DU10" i="3"/>
  <c r="EU10" i="3"/>
  <c r="DW10" i="3"/>
  <c r="EW10" i="3"/>
  <c r="EB11" i="3"/>
  <c r="EC11" i="3"/>
  <c r="EE11" i="3"/>
  <c r="EG11" i="3"/>
  <c r="DI11" i="3"/>
  <c r="EI11" i="3"/>
  <c r="DK11" i="3"/>
  <c r="EK11" i="3"/>
  <c r="DM11" i="3"/>
  <c r="EM11" i="3"/>
  <c r="DO11" i="3"/>
  <c r="EO11" i="3"/>
  <c r="DQ11" i="3"/>
  <c r="EQ11" i="3"/>
  <c r="DS11" i="3"/>
  <c r="ES11" i="3"/>
  <c r="DU11" i="3"/>
  <c r="EU11" i="3"/>
  <c r="DW11" i="3"/>
  <c r="EW11" i="3"/>
  <c r="EB12" i="3"/>
  <c r="ED12" i="3" s="1"/>
  <c r="EF12" i="3" s="1"/>
  <c r="EC12" i="3"/>
  <c r="EE12" i="3"/>
  <c r="EG12" i="3"/>
  <c r="DI12" i="3"/>
  <c r="EI12" i="3"/>
  <c r="DK12" i="3"/>
  <c r="EK12" i="3"/>
  <c r="DM12" i="3"/>
  <c r="EM12" i="3"/>
  <c r="DO12" i="3"/>
  <c r="EO12" i="3"/>
  <c r="DQ12" i="3"/>
  <c r="EQ12" i="3"/>
  <c r="DS12" i="3"/>
  <c r="ES12" i="3"/>
  <c r="DU12" i="3"/>
  <c r="EU12" i="3"/>
  <c r="DW12" i="3"/>
  <c r="EW12" i="3"/>
  <c r="EB13" i="3"/>
  <c r="EC13" i="3"/>
  <c r="EE13" i="3"/>
  <c r="EG13" i="3"/>
  <c r="DI13" i="3"/>
  <c r="EI13" i="3"/>
  <c r="DK13" i="3"/>
  <c r="EK13" i="3"/>
  <c r="DM13" i="3"/>
  <c r="EM13" i="3"/>
  <c r="DO13" i="3"/>
  <c r="EO13" i="3"/>
  <c r="DQ13" i="3"/>
  <c r="EQ13" i="3"/>
  <c r="DS13" i="3"/>
  <c r="ES13" i="3"/>
  <c r="DU13" i="3"/>
  <c r="EU13" i="3"/>
  <c r="DW13" i="3"/>
  <c r="EW13" i="3"/>
  <c r="EB14" i="3"/>
  <c r="ED14" i="3" s="1"/>
  <c r="EF14" i="3" s="1"/>
  <c r="EC14" i="3"/>
  <c r="EE14" i="3"/>
  <c r="EG14" i="3"/>
  <c r="DI14" i="3"/>
  <c r="EI14" i="3"/>
  <c r="DK14" i="3"/>
  <c r="EK14" i="3"/>
  <c r="DM14" i="3"/>
  <c r="EM14" i="3"/>
  <c r="DO14" i="3"/>
  <c r="EO14" i="3"/>
  <c r="DQ14" i="3"/>
  <c r="EQ14" i="3"/>
  <c r="DS14" i="3"/>
  <c r="ES14" i="3"/>
  <c r="DU14" i="3"/>
  <c r="EU14" i="3"/>
  <c r="DW14" i="3"/>
  <c r="EW14" i="3"/>
  <c r="EC15" i="3"/>
  <c r="EE15" i="3"/>
  <c r="EG15" i="3"/>
  <c r="DI15" i="3"/>
  <c r="EI15" i="3"/>
  <c r="DK15" i="3"/>
  <c r="EK15" i="3"/>
  <c r="DM15" i="3"/>
  <c r="EM15" i="3"/>
  <c r="DO15" i="3"/>
  <c r="EO15" i="3"/>
  <c r="DQ15" i="3"/>
  <c r="EQ15" i="3"/>
  <c r="DS15" i="3"/>
  <c r="ES15" i="3"/>
  <c r="DU15" i="3"/>
  <c r="EU15" i="3"/>
  <c r="DW15" i="3"/>
  <c r="EW15" i="3"/>
  <c r="EC16" i="3"/>
  <c r="EE16" i="3"/>
  <c r="EG16" i="3"/>
  <c r="DI16" i="3"/>
  <c r="EI16" i="3"/>
  <c r="DK16" i="3"/>
  <c r="EK16" i="3"/>
  <c r="DM16" i="3"/>
  <c r="EM16" i="3"/>
  <c r="DO16" i="3"/>
  <c r="EO16" i="3"/>
  <c r="DQ16" i="3"/>
  <c r="EQ16" i="3"/>
  <c r="DS16" i="3"/>
  <c r="ES16" i="3"/>
  <c r="DU16" i="3"/>
  <c r="EU16" i="3"/>
  <c r="DW16" i="3"/>
  <c r="EW16" i="3"/>
  <c r="EC17" i="3"/>
  <c r="EE17" i="3"/>
  <c r="EG17" i="3"/>
  <c r="DI17" i="3"/>
  <c r="EI17" i="3"/>
  <c r="DK17" i="3"/>
  <c r="EK17" i="3"/>
  <c r="DM17" i="3"/>
  <c r="EM17" i="3"/>
  <c r="DO17" i="3"/>
  <c r="EO17" i="3"/>
  <c r="DQ17" i="3"/>
  <c r="EQ17" i="3"/>
  <c r="DS17" i="3"/>
  <c r="ES17" i="3"/>
  <c r="DU17" i="3"/>
  <c r="EU17" i="3"/>
  <c r="DW17" i="3"/>
  <c r="EW17" i="3"/>
  <c r="EC18" i="3"/>
  <c r="EE18" i="3"/>
  <c r="EG18" i="3"/>
  <c r="DI18" i="3"/>
  <c r="EI18" i="3"/>
  <c r="DK18" i="3"/>
  <c r="EK18" i="3"/>
  <c r="DM18" i="3"/>
  <c r="EM18" i="3"/>
  <c r="DO18" i="3"/>
  <c r="EO18" i="3"/>
  <c r="DQ18" i="3"/>
  <c r="EQ18" i="3"/>
  <c r="DS18" i="3"/>
  <c r="ES18" i="3"/>
  <c r="DU18" i="3"/>
  <c r="EU18" i="3"/>
  <c r="DW18" i="3"/>
  <c r="EW18" i="3"/>
  <c r="EC19" i="3"/>
  <c r="EE19" i="3"/>
  <c r="EG19" i="3"/>
  <c r="DI19" i="3"/>
  <c r="EI19" i="3"/>
  <c r="DK19" i="3"/>
  <c r="EK19" i="3"/>
  <c r="DM19" i="3"/>
  <c r="EM19" i="3"/>
  <c r="DO19" i="3"/>
  <c r="EO19" i="3"/>
  <c r="DQ19" i="3"/>
  <c r="EQ19" i="3"/>
  <c r="DS19" i="3"/>
  <c r="ES19" i="3"/>
  <c r="DU19" i="3"/>
  <c r="EU19" i="3"/>
  <c r="DW19" i="3"/>
  <c r="EW19" i="3"/>
  <c r="EC20" i="3"/>
  <c r="EE20" i="3"/>
  <c r="EG20" i="3"/>
  <c r="DI20" i="3"/>
  <c r="EI20" i="3"/>
  <c r="DK20" i="3"/>
  <c r="EK20" i="3"/>
  <c r="DM20" i="3"/>
  <c r="EM20" i="3"/>
  <c r="DO20" i="3"/>
  <c r="EO20" i="3"/>
  <c r="DQ20" i="3"/>
  <c r="EQ20" i="3"/>
  <c r="DS20" i="3"/>
  <c r="ES20" i="3"/>
  <c r="DU20" i="3"/>
  <c r="EU20" i="3"/>
  <c r="DW20" i="3"/>
  <c r="EW20" i="3"/>
  <c r="EC21" i="3"/>
  <c r="EE21" i="3"/>
  <c r="EG21" i="3"/>
  <c r="DI21" i="3"/>
  <c r="EI21" i="3"/>
  <c r="DK21" i="3"/>
  <c r="EK21" i="3"/>
  <c r="DM21" i="3"/>
  <c r="EM21" i="3"/>
  <c r="DO21" i="3"/>
  <c r="EO21" i="3"/>
  <c r="DQ21" i="3"/>
  <c r="EQ21" i="3"/>
  <c r="DS21" i="3"/>
  <c r="ES21" i="3"/>
  <c r="DU21" i="3"/>
  <c r="EU21" i="3"/>
  <c r="DW21" i="3"/>
  <c r="EW21" i="3"/>
  <c r="EC22" i="3"/>
  <c r="EE22" i="3"/>
  <c r="EG22" i="3"/>
  <c r="DI22" i="3"/>
  <c r="EI22" i="3"/>
  <c r="DK22" i="3"/>
  <c r="EK22" i="3"/>
  <c r="DM22" i="3"/>
  <c r="EM22" i="3"/>
  <c r="DO22" i="3"/>
  <c r="EO22" i="3"/>
  <c r="DQ22" i="3"/>
  <c r="EQ22" i="3"/>
  <c r="DS22" i="3"/>
  <c r="ES22" i="3"/>
  <c r="DU22" i="3"/>
  <c r="EU22" i="3"/>
  <c r="DW22" i="3"/>
  <c r="EW22" i="3"/>
  <c r="EC23" i="3"/>
  <c r="EE23" i="3"/>
  <c r="EG23" i="3"/>
  <c r="DI23" i="3"/>
  <c r="EI23" i="3"/>
  <c r="DK23" i="3"/>
  <c r="EK23" i="3"/>
  <c r="DM23" i="3"/>
  <c r="EM23" i="3"/>
  <c r="DO23" i="3"/>
  <c r="EO23" i="3"/>
  <c r="DQ23" i="3"/>
  <c r="EQ23" i="3"/>
  <c r="DS23" i="3"/>
  <c r="ES23" i="3"/>
  <c r="DU23" i="3"/>
  <c r="EU23" i="3"/>
  <c r="DW23" i="3"/>
  <c r="EW23" i="3"/>
  <c r="EC24" i="3"/>
  <c r="EE24" i="3"/>
  <c r="EG24" i="3"/>
  <c r="DI24" i="3"/>
  <c r="EI24" i="3"/>
  <c r="DK24" i="3"/>
  <c r="EK24" i="3"/>
  <c r="DM24" i="3"/>
  <c r="EM24" i="3"/>
  <c r="DO24" i="3"/>
  <c r="EO24" i="3"/>
  <c r="DQ24" i="3"/>
  <c r="EQ24" i="3"/>
  <c r="DS24" i="3"/>
  <c r="ES24" i="3"/>
  <c r="DU24" i="3"/>
  <c r="EU24" i="3"/>
  <c r="DW24" i="3"/>
  <c r="EW24" i="3"/>
  <c r="EC25" i="3"/>
  <c r="EE25" i="3"/>
  <c r="EG25" i="3"/>
  <c r="DI25" i="3"/>
  <c r="EI25" i="3"/>
  <c r="DK25" i="3"/>
  <c r="EK25" i="3"/>
  <c r="DM25" i="3"/>
  <c r="EM25" i="3"/>
  <c r="DO25" i="3"/>
  <c r="EO25" i="3"/>
  <c r="DQ25" i="3"/>
  <c r="EQ25" i="3"/>
  <c r="DS25" i="3"/>
  <c r="ES25" i="3"/>
  <c r="DU25" i="3"/>
  <c r="EU25" i="3"/>
  <c r="DW25" i="3"/>
  <c r="EW25" i="3"/>
  <c r="EC26" i="3"/>
  <c r="EE26" i="3"/>
  <c r="EG26" i="3"/>
  <c r="DI26" i="3"/>
  <c r="EI26" i="3"/>
  <c r="DK26" i="3"/>
  <c r="EK26" i="3"/>
  <c r="DM26" i="3"/>
  <c r="EM26" i="3"/>
  <c r="DO26" i="3"/>
  <c r="EO26" i="3"/>
  <c r="DQ26" i="3"/>
  <c r="EQ26" i="3"/>
  <c r="DS26" i="3"/>
  <c r="ES26" i="3"/>
  <c r="DU26" i="3"/>
  <c r="EU26" i="3"/>
  <c r="DW26" i="3"/>
  <c r="EW26" i="3"/>
  <c r="EC27" i="3"/>
  <c r="EE27" i="3"/>
  <c r="EG27" i="3"/>
  <c r="DI27" i="3"/>
  <c r="EI27" i="3"/>
  <c r="DK27" i="3"/>
  <c r="EK27" i="3"/>
  <c r="DM27" i="3"/>
  <c r="EM27" i="3"/>
  <c r="DO27" i="3"/>
  <c r="EO27" i="3"/>
  <c r="DQ27" i="3"/>
  <c r="EQ27" i="3"/>
  <c r="DS27" i="3"/>
  <c r="ES27" i="3"/>
  <c r="DU27" i="3"/>
  <c r="EU27" i="3"/>
  <c r="DW27" i="3"/>
  <c r="EW27" i="3"/>
  <c r="EC28" i="3"/>
  <c r="EE28" i="3"/>
  <c r="EG28" i="3"/>
  <c r="DI28" i="3"/>
  <c r="EI28" i="3"/>
  <c r="DK28" i="3"/>
  <c r="EK28" i="3"/>
  <c r="DM28" i="3"/>
  <c r="EM28" i="3"/>
  <c r="DO28" i="3"/>
  <c r="EO28" i="3"/>
  <c r="DQ28" i="3"/>
  <c r="EQ28" i="3"/>
  <c r="DS28" i="3"/>
  <c r="ES28" i="3"/>
  <c r="DU28" i="3"/>
  <c r="EU28" i="3"/>
  <c r="DW28" i="3"/>
  <c r="EW28" i="3"/>
  <c r="EB29" i="3"/>
  <c r="EC29" i="3"/>
  <c r="EE29" i="3"/>
  <c r="EG29" i="3"/>
  <c r="DI29" i="3"/>
  <c r="EI29" i="3"/>
  <c r="DK29" i="3"/>
  <c r="EK29" i="3"/>
  <c r="DM29" i="3"/>
  <c r="EM29" i="3"/>
  <c r="DO29" i="3"/>
  <c r="EO29" i="3"/>
  <c r="DQ29" i="3"/>
  <c r="EQ29" i="3"/>
  <c r="DS29" i="3"/>
  <c r="ES29" i="3"/>
  <c r="DU29" i="3"/>
  <c r="EU29" i="3"/>
  <c r="DW29" i="3"/>
  <c r="EW29" i="3"/>
  <c r="EB30" i="3"/>
  <c r="ED30" i="3" s="1"/>
  <c r="EC30" i="3"/>
  <c r="EE30" i="3"/>
  <c r="EG30" i="3"/>
  <c r="DI30" i="3"/>
  <c r="EI30" i="3"/>
  <c r="DK30" i="3"/>
  <c r="EK30" i="3"/>
  <c r="DM30" i="3"/>
  <c r="EM30" i="3"/>
  <c r="DO30" i="3"/>
  <c r="EO30" i="3"/>
  <c r="DQ30" i="3"/>
  <c r="EQ30" i="3"/>
  <c r="DS30" i="3"/>
  <c r="ES30" i="3"/>
  <c r="DU30" i="3"/>
  <c r="EU30" i="3"/>
  <c r="DW30" i="3"/>
  <c r="EW30" i="3"/>
  <c r="EB31" i="3"/>
  <c r="ED31" i="3" s="1"/>
  <c r="EC31" i="3"/>
  <c r="EE31" i="3"/>
  <c r="EG31" i="3"/>
  <c r="DI31" i="3"/>
  <c r="EI31" i="3"/>
  <c r="DK31" i="3"/>
  <c r="EK31" i="3"/>
  <c r="DM31" i="3"/>
  <c r="EM31" i="3"/>
  <c r="DO31" i="3"/>
  <c r="EO31" i="3"/>
  <c r="DQ31" i="3"/>
  <c r="EQ31" i="3"/>
  <c r="DS31" i="3"/>
  <c r="ES31" i="3"/>
  <c r="DU31" i="3"/>
  <c r="EU31" i="3"/>
  <c r="DW31" i="3"/>
  <c r="EW31" i="3"/>
  <c r="EB32" i="3"/>
  <c r="ED32" i="3" s="1"/>
  <c r="EC32" i="3"/>
  <c r="EE32" i="3"/>
  <c r="EG32" i="3"/>
  <c r="DI32" i="3"/>
  <c r="EI32" i="3"/>
  <c r="DK32" i="3"/>
  <c r="EK32" i="3"/>
  <c r="DM32" i="3"/>
  <c r="EM32" i="3"/>
  <c r="DO32" i="3"/>
  <c r="EO32" i="3"/>
  <c r="DQ32" i="3"/>
  <c r="EQ32" i="3"/>
  <c r="DS32" i="3"/>
  <c r="ES32" i="3"/>
  <c r="DU32" i="3"/>
  <c r="EU32" i="3"/>
  <c r="DW32" i="3"/>
  <c r="EW32" i="3"/>
  <c r="EB33" i="3"/>
  <c r="ED33" i="3" s="1"/>
  <c r="EC33" i="3"/>
  <c r="EE33" i="3"/>
  <c r="EG33" i="3"/>
  <c r="DI33" i="3"/>
  <c r="EI33" i="3"/>
  <c r="DK33" i="3"/>
  <c r="EK33" i="3"/>
  <c r="DM33" i="3"/>
  <c r="EM33" i="3"/>
  <c r="DO33" i="3"/>
  <c r="EO33" i="3"/>
  <c r="DQ33" i="3"/>
  <c r="EQ33" i="3"/>
  <c r="DS33" i="3"/>
  <c r="ES33" i="3"/>
  <c r="DU33" i="3"/>
  <c r="EU33" i="3"/>
  <c r="DW33" i="3"/>
  <c r="EW33" i="3"/>
  <c r="EB34" i="3"/>
  <c r="ED34" i="3" s="1"/>
  <c r="EC34" i="3"/>
  <c r="EE34" i="3"/>
  <c r="EG34" i="3"/>
  <c r="DI34" i="3"/>
  <c r="EI34" i="3"/>
  <c r="DK34" i="3"/>
  <c r="EK34" i="3"/>
  <c r="DM34" i="3"/>
  <c r="EM34" i="3"/>
  <c r="DO34" i="3"/>
  <c r="EO34" i="3"/>
  <c r="DQ34" i="3"/>
  <c r="EQ34" i="3"/>
  <c r="DS34" i="3"/>
  <c r="ES34" i="3"/>
  <c r="DU34" i="3"/>
  <c r="EU34" i="3"/>
  <c r="DW34" i="3"/>
  <c r="EW34" i="3"/>
  <c r="EB35" i="3"/>
  <c r="ED35" i="3" s="1"/>
  <c r="EC35" i="3"/>
  <c r="EE35" i="3"/>
  <c r="EG35" i="3"/>
  <c r="DI35" i="3"/>
  <c r="EI35" i="3"/>
  <c r="DK35" i="3"/>
  <c r="EK35" i="3"/>
  <c r="DM35" i="3"/>
  <c r="EM35" i="3"/>
  <c r="DO35" i="3"/>
  <c r="EO35" i="3"/>
  <c r="DQ35" i="3"/>
  <c r="EQ35" i="3"/>
  <c r="DS35" i="3"/>
  <c r="ES35" i="3"/>
  <c r="DU35" i="3"/>
  <c r="EU35" i="3"/>
  <c r="DW35" i="3"/>
  <c r="EW35" i="3"/>
  <c r="EB36" i="3"/>
  <c r="ED36" i="3" s="1"/>
  <c r="EC36" i="3"/>
  <c r="EE36" i="3"/>
  <c r="EG36" i="3"/>
  <c r="DI36" i="3"/>
  <c r="EI36" i="3"/>
  <c r="DK36" i="3"/>
  <c r="EK36" i="3"/>
  <c r="DM36" i="3"/>
  <c r="EM36" i="3"/>
  <c r="DO36" i="3"/>
  <c r="EO36" i="3"/>
  <c r="DQ36" i="3"/>
  <c r="EQ36" i="3"/>
  <c r="DS36" i="3"/>
  <c r="ES36" i="3"/>
  <c r="DU36" i="3"/>
  <c r="EU36" i="3"/>
  <c r="DW36" i="3"/>
  <c r="EW36" i="3"/>
  <c r="EB37" i="3"/>
  <c r="ED37" i="3" s="1"/>
  <c r="EC37" i="3"/>
  <c r="EE37" i="3"/>
  <c r="EG37" i="3"/>
  <c r="DI37" i="3"/>
  <c r="EI37" i="3"/>
  <c r="DK37" i="3"/>
  <c r="EK37" i="3"/>
  <c r="DM37" i="3"/>
  <c r="EM37" i="3"/>
  <c r="DO37" i="3"/>
  <c r="EO37" i="3"/>
  <c r="DQ37" i="3"/>
  <c r="EQ37" i="3"/>
  <c r="DS37" i="3"/>
  <c r="ES37" i="3"/>
  <c r="DU37" i="3"/>
  <c r="EU37" i="3"/>
  <c r="DW37" i="3"/>
  <c r="EW37" i="3"/>
  <c r="EB38" i="3"/>
  <c r="EC38" i="3"/>
  <c r="ED38" i="3"/>
  <c r="EE38" i="3"/>
  <c r="EG38" i="3"/>
  <c r="DI38" i="3"/>
  <c r="EI38" i="3"/>
  <c r="DK38" i="3"/>
  <c r="EK38" i="3"/>
  <c r="DM38" i="3"/>
  <c r="EM38" i="3"/>
  <c r="DO38" i="3"/>
  <c r="EO38" i="3"/>
  <c r="DQ38" i="3"/>
  <c r="EQ38" i="3"/>
  <c r="DS38" i="3"/>
  <c r="ES38" i="3"/>
  <c r="DU38" i="3"/>
  <c r="EU38" i="3"/>
  <c r="DW38" i="3"/>
  <c r="EW38" i="3"/>
  <c r="DC39" i="3"/>
  <c r="DA39" i="3"/>
  <c r="EC39" i="3"/>
  <c r="DE39" i="3"/>
  <c r="EE39" i="3"/>
  <c r="DG39" i="3"/>
  <c r="EG39" i="3"/>
  <c r="DI39" i="3"/>
  <c r="EI39" i="3"/>
  <c r="DK39" i="3"/>
  <c r="EK39" i="3"/>
  <c r="DM39" i="3"/>
  <c r="EM39" i="3"/>
  <c r="DO39" i="3"/>
  <c r="EO39" i="3"/>
  <c r="DQ39" i="3"/>
  <c r="EQ39" i="3"/>
  <c r="DS39" i="3"/>
  <c r="ES39" i="3"/>
  <c r="DU39" i="3"/>
  <c r="EU39" i="3"/>
  <c r="DW39" i="3"/>
  <c r="EW39" i="3"/>
  <c r="DC40" i="3"/>
  <c r="DA40" i="3"/>
  <c r="EC40" i="3"/>
  <c r="DE40" i="3"/>
  <c r="EE40" i="3"/>
  <c r="DG40" i="3"/>
  <c r="EG40" i="3"/>
  <c r="DI40" i="3"/>
  <c r="EI40" i="3"/>
  <c r="DK40" i="3"/>
  <c r="EK40" i="3"/>
  <c r="DM40" i="3"/>
  <c r="EM40" i="3"/>
  <c r="DO40" i="3"/>
  <c r="EO40" i="3"/>
  <c r="DQ40" i="3"/>
  <c r="EQ40" i="3"/>
  <c r="DS40" i="3"/>
  <c r="ES40" i="3"/>
  <c r="DU40" i="3"/>
  <c r="EU40" i="3"/>
  <c r="DW40" i="3"/>
  <c r="EW40" i="3"/>
  <c r="DC41" i="3"/>
  <c r="DA41" i="3"/>
  <c r="EC41" i="3"/>
  <c r="DE41" i="3"/>
  <c r="EE41" i="3"/>
  <c r="DG41" i="3"/>
  <c r="EG41" i="3"/>
  <c r="DI41" i="3"/>
  <c r="EI41" i="3"/>
  <c r="DK41" i="3"/>
  <c r="EK41" i="3"/>
  <c r="DM41" i="3"/>
  <c r="EM41" i="3"/>
  <c r="DO41" i="3"/>
  <c r="EO41" i="3"/>
  <c r="DQ41" i="3"/>
  <c r="EQ41" i="3"/>
  <c r="DS41" i="3"/>
  <c r="ES41" i="3"/>
  <c r="DU41" i="3"/>
  <c r="EU41" i="3"/>
  <c r="DW41" i="3"/>
  <c r="EW41" i="3"/>
  <c r="DC42" i="3"/>
  <c r="DA42" i="3"/>
  <c r="EC42" i="3"/>
  <c r="DE42" i="3"/>
  <c r="EE42" i="3"/>
  <c r="DG42" i="3"/>
  <c r="EG42" i="3"/>
  <c r="DI42" i="3"/>
  <c r="EI42" i="3"/>
  <c r="DK42" i="3"/>
  <c r="EK42" i="3"/>
  <c r="DM42" i="3"/>
  <c r="EM42" i="3"/>
  <c r="DO42" i="3"/>
  <c r="EO42" i="3"/>
  <c r="DQ42" i="3"/>
  <c r="EQ42" i="3"/>
  <c r="DS42" i="3"/>
  <c r="ES42" i="3"/>
  <c r="DU42" i="3"/>
  <c r="EU42" i="3"/>
  <c r="DW42" i="3"/>
  <c r="EW42" i="3"/>
  <c r="DC43" i="3"/>
  <c r="DA43" i="3"/>
  <c r="EC43" i="3"/>
  <c r="DE43" i="3"/>
  <c r="EE43" i="3"/>
  <c r="DG43" i="3"/>
  <c r="EG43" i="3"/>
  <c r="DI43" i="3"/>
  <c r="EI43" i="3"/>
  <c r="DK43" i="3"/>
  <c r="EK43" i="3"/>
  <c r="DM43" i="3"/>
  <c r="EM43" i="3"/>
  <c r="DO43" i="3"/>
  <c r="EO43" i="3"/>
  <c r="DQ43" i="3"/>
  <c r="EQ43" i="3"/>
  <c r="DS43" i="3"/>
  <c r="ES43" i="3"/>
  <c r="DU43" i="3"/>
  <c r="EU43" i="3"/>
  <c r="DW43" i="3"/>
  <c r="EW43" i="3"/>
  <c r="DC44" i="3"/>
  <c r="DA44" i="3"/>
  <c r="EC44" i="3"/>
  <c r="DE44" i="3"/>
  <c r="EE44" i="3"/>
  <c r="DG44" i="3"/>
  <c r="EG44" i="3"/>
  <c r="DI44" i="3"/>
  <c r="EI44" i="3"/>
  <c r="DK44" i="3"/>
  <c r="EK44" i="3"/>
  <c r="DM44" i="3"/>
  <c r="EM44" i="3"/>
  <c r="DO44" i="3"/>
  <c r="EO44" i="3"/>
  <c r="DQ44" i="3"/>
  <c r="EQ44" i="3"/>
  <c r="DS44" i="3"/>
  <c r="ES44" i="3"/>
  <c r="DU44" i="3"/>
  <c r="EU44" i="3"/>
  <c r="DW44" i="3"/>
  <c r="EW44" i="3"/>
  <c r="DC45" i="3"/>
  <c r="DA45" i="3"/>
  <c r="EC45" i="3"/>
  <c r="DE45" i="3"/>
  <c r="EE45" i="3"/>
  <c r="DG45" i="3"/>
  <c r="EG45" i="3"/>
  <c r="DI45" i="3"/>
  <c r="EI45" i="3"/>
  <c r="DK45" i="3"/>
  <c r="EK45" i="3"/>
  <c r="DM45" i="3"/>
  <c r="EM45" i="3"/>
  <c r="DO45" i="3"/>
  <c r="EO45" i="3"/>
  <c r="DQ45" i="3"/>
  <c r="EQ45" i="3"/>
  <c r="DS45" i="3"/>
  <c r="ES45" i="3"/>
  <c r="DU45" i="3"/>
  <c r="EU45" i="3"/>
  <c r="DW45" i="3"/>
  <c r="EW45" i="3"/>
  <c r="DC46" i="3"/>
  <c r="DA46" i="3"/>
  <c r="EC46" i="3"/>
  <c r="DE46" i="3"/>
  <c r="EE46" i="3"/>
  <c r="DG46" i="3"/>
  <c r="EG46" i="3"/>
  <c r="DI46" i="3"/>
  <c r="EI46" i="3"/>
  <c r="DK46" i="3"/>
  <c r="EK46" i="3"/>
  <c r="DM46" i="3"/>
  <c r="EM46" i="3"/>
  <c r="DO46" i="3"/>
  <c r="EO46" i="3"/>
  <c r="DQ46" i="3"/>
  <c r="EQ46" i="3"/>
  <c r="DS46" i="3"/>
  <c r="ES46" i="3"/>
  <c r="DU46" i="3"/>
  <c r="EU46" i="3"/>
  <c r="DW46" i="3"/>
  <c r="EW46" i="3"/>
  <c r="DC47" i="3"/>
  <c r="DA47" i="3"/>
  <c r="EC47" i="3"/>
  <c r="DE47" i="3"/>
  <c r="EE47" i="3"/>
  <c r="DG47" i="3"/>
  <c r="EG47" i="3"/>
  <c r="DI47" i="3"/>
  <c r="EI47" i="3"/>
  <c r="DK47" i="3"/>
  <c r="EK47" i="3"/>
  <c r="DM47" i="3"/>
  <c r="EM47" i="3"/>
  <c r="DO47" i="3"/>
  <c r="EO47" i="3"/>
  <c r="DQ47" i="3"/>
  <c r="EQ47" i="3"/>
  <c r="DS47" i="3"/>
  <c r="ES47" i="3"/>
  <c r="DU47" i="3"/>
  <c r="EU47" i="3"/>
  <c r="DW47" i="3"/>
  <c r="EW47" i="3"/>
  <c r="DC48" i="3"/>
  <c r="DA48" i="3"/>
  <c r="EC48" i="3"/>
  <c r="DE48" i="3"/>
  <c r="EE48" i="3"/>
  <c r="DG48" i="3"/>
  <c r="EG48" i="3"/>
  <c r="DI48" i="3"/>
  <c r="EI48" i="3"/>
  <c r="DK48" i="3"/>
  <c r="EK48" i="3"/>
  <c r="DM48" i="3"/>
  <c r="EM48" i="3"/>
  <c r="DO48" i="3"/>
  <c r="EO48" i="3"/>
  <c r="DQ48" i="3"/>
  <c r="EQ48" i="3"/>
  <c r="DS48" i="3"/>
  <c r="ES48" i="3"/>
  <c r="DU48" i="3"/>
  <c r="EU48" i="3"/>
  <c r="DW48" i="3"/>
  <c r="EW48" i="3"/>
  <c r="DC49" i="3"/>
  <c r="DA49" i="3"/>
  <c r="EC49" i="3"/>
  <c r="DE49" i="3"/>
  <c r="EE49" i="3"/>
  <c r="DG49" i="3"/>
  <c r="EG49" i="3"/>
  <c r="DI49" i="3"/>
  <c r="EI49" i="3"/>
  <c r="DK49" i="3"/>
  <c r="EK49" i="3"/>
  <c r="DM49" i="3"/>
  <c r="EM49" i="3"/>
  <c r="DO49" i="3"/>
  <c r="EO49" i="3"/>
  <c r="DQ49" i="3"/>
  <c r="EQ49" i="3"/>
  <c r="DS49" i="3"/>
  <c r="ES49" i="3"/>
  <c r="DU49" i="3"/>
  <c r="EU49" i="3"/>
  <c r="DW49" i="3"/>
  <c r="EW49" i="3"/>
  <c r="DC50" i="3"/>
  <c r="DA50" i="3"/>
  <c r="EC50" i="3"/>
  <c r="DE50" i="3"/>
  <c r="EE50" i="3"/>
  <c r="DG50" i="3"/>
  <c r="EG50" i="3"/>
  <c r="DI50" i="3"/>
  <c r="EI50" i="3"/>
  <c r="DK50" i="3"/>
  <c r="EK50" i="3"/>
  <c r="DM50" i="3"/>
  <c r="EM50" i="3"/>
  <c r="DO50" i="3"/>
  <c r="EO50" i="3"/>
  <c r="DQ50" i="3"/>
  <c r="EQ50" i="3"/>
  <c r="DS50" i="3"/>
  <c r="ES50" i="3"/>
  <c r="DU50" i="3"/>
  <c r="EU50" i="3"/>
  <c r="DW50" i="3"/>
  <c r="EW50" i="3"/>
  <c r="DC51" i="3"/>
  <c r="DA51" i="3"/>
  <c r="EC51" i="3"/>
  <c r="DE51" i="3"/>
  <c r="EE51" i="3"/>
  <c r="DG51" i="3"/>
  <c r="EG51" i="3"/>
  <c r="DI51" i="3"/>
  <c r="EI51" i="3"/>
  <c r="DK51" i="3"/>
  <c r="EK51" i="3"/>
  <c r="DM51" i="3"/>
  <c r="EM51" i="3"/>
  <c r="DO51" i="3"/>
  <c r="EO51" i="3"/>
  <c r="DQ51" i="3"/>
  <c r="EQ51" i="3"/>
  <c r="DS51" i="3"/>
  <c r="ES51" i="3"/>
  <c r="DU51" i="3"/>
  <c r="EU51" i="3"/>
  <c r="DW51" i="3"/>
  <c r="EW51" i="3"/>
  <c r="DC52" i="3"/>
  <c r="DA52" i="3"/>
  <c r="EC52" i="3"/>
  <c r="DE52" i="3"/>
  <c r="EE52" i="3"/>
  <c r="DG52" i="3"/>
  <c r="EG52" i="3"/>
  <c r="DI52" i="3"/>
  <c r="EI52" i="3"/>
  <c r="DK52" i="3"/>
  <c r="EK52" i="3"/>
  <c r="DM52" i="3"/>
  <c r="EM52" i="3"/>
  <c r="DO52" i="3"/>
  <c r="EO52" i="3"/>
  <c r="DQ52" i="3"/>
  <c r="EQ52" i="3"/>
  <c r="DS52" i="3"/>
  <c r="ES52" i="3"/>
  <c r="DU52" i="3"/>
  <c r="EU52" i="3"/>
  <c r="DW52" i="3"/>
  <c r="EW52" i="3"/>
  <c r="DC53" i="3"/>
  <c r="DA53" i="3"/>
  <c r="EC53" i="3"/>
  <c r="DE53" i="3"/>
  <c r="EE53" i="3"/>
  <c r="DG53" i="3"/>
  <c r="EG53" i="3"/>
  <c r="DI53" i="3"/>
  <c r="EI53" i="3"/>
  <c r="DK53" i="3"/>
  <c r="EK53" i="3"/>
  <c r="DM53" i="3"/>
  <c r="EM53" i="3"/>
  <c r="DO53" i="3"/>
  <c r="EO53" i="3"/>
  <c r="DQ53" i="3"/>
  <c r="EQ53" i="3"/>
  <c r="DS53" i="3"/>
  <c r="ES53" i="3"/>
  <c r="DU53" i="3"/>
  <c r="EU53" i="3"/>
  <c r="DW53" i="3"/>
  <c r="EW53" i="3"/>
  <c r="DC54" i="3"/>
  <c r="DA54" i="3"/>
  <c r="EC54" i="3"/>
  <c r="DE54" i="3"/>
  <c r="EE54" i="3"/>
  <c r="DG54" i="3"/>
  <c r="EG54" i="3"/>
  <c r="DI54" i="3"/>
  <c r="EI54" i="3"/>
  <c r="DK54" i="3"/>
  <c r="EK54" i="3"/>
  <c r="DM54" i="3"/>
  <c r="EM54" i="3"/>
  <c r="DO54" i="3"/>
  <c r="EO54" i="3"/>
  <c r="DQ54" i="3"/>
  <c r="EQ54" i="3"/>
  <c r="DS54" i="3"/>
  <c r="ES54" i="3"/>
  <c r="DU54" i="3"/>
  <c r="EU54" i="3"/>
  <c r="DW54" i="3"/>
  <c r="EW54" i="3"/>
  <c r="DC55" i="3"/>
  <c r="DA55" i="3"/>
  <c r="EC55" i="3"/>
  <c r="DE55" i="3"/>
  <c r="EE55" i="3"/>
  <c r="DG55" i="3"/>
  <c r="EG55" i="3"/>
  <c r="DI55" i="3"/>
  <c r="EI55" i="3"/>
  <c r="DK55" i="3"/>
  <c r="EK55" i="3"/>
  <c r="DM55" i="3"/>
  <c r="EM55" i="3"/>
  <c r="DO55" i="3"/>
  <c r="EO55" i="3"/>
  <c r="DQ55" i="3"/>
  <c r="EQ55" i="3"/>
  <c r="DS55" i="3"/>
  <c r="ES55" i="3"/>
  <c r="DU55" i="3"/>
  <c r="EU55" i="3"/>
  <c r="DW55" i="3"/>
  <c r="EW55" i="3"/>
  <c r="DC56" i="3"/>
  <c r="DA56" i="3"/>
  <c r="EC56" i="3"/>
  <c r="DE56" i="3"/>
  <c r="EE56" i="3"/>
  <c r="DG56" i="3"/>
  <c r="EG56" i="3"/>
  <c r="DI56" i="3"/>
  <c r="EI56" i="3"/>
  <c r="DK56" i="3"/>
  <c r="EK56" i="3"/>
  <c r="DM56" i="3"/>
  <c r="EM56" i="3"/>
  <c r="DO56" i="3"/>
  <c r="EO56" i="3"/>
  <c r="DQ56" i="3"/>
  <c r="EQ56" i="3"/>
  <c r="DS56" i="3"/>
  <c r="ES56" i="3"/>
  <c r="DU56" i="3"/>
  <c r="EU56" i="3"/>
  <c r="DW56" i="3"/>
  <c r="EW56" i="3"/>
  <c r="DC57" i="3"/>
  <c r="DA57" i="3"/>
  <c r="EC57" i="3"/>
  <c r="DE57" i="3"/>
  <c r="EE57" i="3"/>
  <c r="DG57" i="3"/>
  <c r="EG57" i="3"/>
  <c r="DI57" i="3"/>
  <c r="EI57" i="3"/>
  <c r="DK57" i="3"/>
  <c r="EK57" i="3"/>
  <c r="DM57" i="3"/>
  <c r="EM57" i="3"/>
  <c r="DO57" i="3"/>
  <c r="EO57" i="3"/>
  <c r="DQ57" i="3"/>
  <c r="EQ57" i="3"/>
  <c r="DS57" i="3"/>
  <c r="ES57" i="3"/>
  <c r="DU57" i="3"/>
  <c r="EU57" i="3"/>
  <c r="DW57" i="3"/>
  <c r="EW57" i="3"/>
  <c r="DC58" i="3"/>
  <c r="DA58" i="3"/>
  <c r="EC58" i="3"/>
  <c r="DE58" i="3"/>
  <c r="EE58" i="3"/>
  <c r="DG58" i="3"/>
  <c r="EG58" i="3"/>
  <c r="DI58" i="3"/>
  <c r="EI58" i="3"/>
  <c r="DK58" i="3"/>
  <c r="EK58" i="3"/>
  <c r="DM58" i="3"/>
  <c r="EM58" i="3"/>
  <c r="DO58" i="3"/>
  <c r="EO58" i="3"/>
  <c r="DQ58" i="3"/>
  <c r="EQ58" i="3"/>
  <c r="DS58" i="3"/>
  <c r="ES58" i="3"/>
  <c r="DU58" i="3"/>
  <c r="EU58" i="3"/>
  <c r="DW58" i="3"/>
  <c r="EW58" i="3"/>
  <c r="DC59" i="3"/>
  <c r="DA59" i="3"/>
  <c r="EC59" i="3"/>
  <c r="DE59" i="3"/>
  <c r="EE59" i="3"/>
  <c r="DG59" i="3"/>
  <c r="EG59" i="3"/>
  <c r="DI59" i="3"/>
  <c r="EI59" i="3"/>
  <c r="DK59" i="3"/>
  <c r="EK59" i="3"/>
  <c r="DM59" i="3"/>
  <c r="EM59" i="3"/>
  <c r="DO59" i="3"/>
  <c r="EO59" i="3"/>
  <c r="DQ59" i="3"/>
  <c r="EQ59" i="3"/>
  <c r="DS59" i="3"/>
  <c r="ES59" i="3"/>
  <c r="DU59" i="3"/>
  <c r="EU59" i="3"/>
  <c r="DW59" i="3"/>
  <c r="EW59" i="3"/>
  <c r="DC60" i="3"/>
  <c r="DA60" i="3"/>
  <c r="EC60" i="3"/>
  <c r="DE60" i="3"/>
  <c r="EE60" i="3"/>
  <c r="DG60" i="3"/>
  <c r="EG60" i="3"/>
  <c r="DI60" i="3"/>
  <c r="EI60" i="3"/>
  <c r="DK60" i="3"/>
  <c r="EK60" i="3"/>
  <c r="DM60" i="3"/>
  <c r="EM60" i="3"/>
  <c r="DO60" i="3"/>
  <c r="EO60" i="3"/>
  <c r="DQ60" i="3"/>
  <c r="EQ60" i="3"/>
  <c r="DS60" i="3"/>
  <c r="ES60" i="3"/>
  <c r="DU60" i="3"/>
  <c r="EU60" i="3"/>
  <c r="DW60" i="3"/>
  <c r="EW60" i="3"/>
  <c r="DC61" i="3"/>
  <c r="DA61" i="3"/>
  <c r="EC61" i="3"/>
  <c r="DE61" i="3"/>
  <c r="EE61" i="3"/>
  <c r="DG61" i="3"/>
  <c r="EG61" i="3"/>
  <c r="DI61" i="3"/>
  <c r="EI61" i="3"/>
  <c r="DK61" i="3"/>
  <c r="EK61" i="3"/>
  <c r="DM61" i="3"/>
  <c r="EM61" i="3"/>
  <c r="DO61" i="3"/>
  <c r="EO61" i="3"/>
  <c r="DQ61" i="3"/>
  <c r="EQ61" i="3"/>
  <c r="DS61" i="3"/>
  <c r="ES61" i="3"/>
  <c r="DU61" i="3"/>
  <c r="EU61" i="3"/>
  <c r="DW61" i="3"/>
  <c r="EW61" i="3"/>
  <c r="DC62" i="3"/>
  <c r="DA62" i="3"/>
  <c r="EC62" i="3"/>
  <c r="DE62" i="3"/>
  <c r="EE62" i="3"/>
  <c r="DG62" i="3"/>
  <c r="EG62" i="3"/>
  <c r="DI62" i="3"/>
  <c r="EI62" i="3"/>
  <c r="DK62" i="3"/>
  <c r="EK62" i="3"/>
  <c r="DM62" i="3"/>
  <c r="EM62" i="3"/>
  <c r="DO62" i="3"/>
  <c r="EO62" i="3"/>
  <c r="DQ62" i="3"/>
  <c r="EQ62" i="3"/>
  <c r="DS62" i="3"/>
  <c r="ES62" i="3"/>
  <c r="DU62" i="3"/>
  <c r="EU62" i="3"/>
  <c r="DW62" i="3"/>
  <c r="EW62" i="3"/>
  <c r="DC63" i="3"/>
  <c r="DA63" i="3"/>
  <c r="EC63" i="3"/>
  <c r="DE63" i="3"/>
  <c r="EE63" i="3"/>
  <c r="DG63" i="3"/>
  <c r="EG63" i="3"/>
  <c r="DI63" i="3"/>
  <c r="EI63" i="3"/>
  <c r="DK63" i="3"/>
  <c r="EK63" i="3"/>
  <c r="DM63" i="3"/>
  <c r="EM63" i="3"/>
  <c r="DO63" i="3"/>
  <c r="EO63" i="3"/>
  <c r="DQ63" i="3"/>
  <c r="EQ63" i="3"/>
  <c r="DS63" i="3"/>
  <c r="ES63" i="3"/>
  <c r="DU63" i="3"/>
  <c r="EU63" i="3"/>
  <c r="DW63" i="3"/>
  <c r="EW63" i="3"/>
  <c r="DC64" i="3"/>
  <c r="DA64" i="3"/>
  <c r="EC64" i="3"/>
  <c r="DE64" i="3"/>
  <c r="EE64" i="3"/>
  <c r="DG64" i="3"/>
  <c r="EG64" i="3"/>
  <c r="DI64" i="3"/>
  <c r="EI64" i="3"/>
  <c r="DK64" i="3"/>
  <c r="EK64" i="3"/>
  <c r="DM64" i="3"/>
  <c r="EM64" i="3"/>
  <c r="DO64" i="3"/>
  <c r="EO64" i="3"/>
  <c r="DQ64" i="3"/>
  <c r="EQ64" i="3"/>
  <c r="DS64" i="3"/>
  <c r="ES64" i="3"/>
  <c r="DU64" i="3"/>
  <c r="EU64" i="3"/>
  <c r="DW64" i="3"/>
  <c r="EW64" i="3"/>
  <c r="DC65" i="3"/>
  <c r="DA65" i="3"/>
  <c r="EC65" i="3"/>
  <c r="DE65" i="3"/>
  <c r="EE65" i="3"/>
  <c r="DG65" i="3"/>
  <c r="EG65" i="3"/>
  <c r="DI65" i="3"/>
  <c r="EI65" i="3"/>
  <c r="DK65" i="3"/>
  <c r="EK65" i="3"/>
  <c r="DM65" i="3"/>
  <c r="EM65" i="3"/>
  <c r="DO65" i="3"/>
  <c r="EO65" i="3"/>
  <c r="DQ65" i="3"/>
  <c r="EQ65" i="3"/>
  <c r="DS65" i="3"/>
  <c r="ES65" i="3"/>
  <c r="DU65" i="3"/>
  <c r="EU65" i="3"/>
  <c r="DW65" i="3"/>
  <c r="EW65" i="3"/>
  <c r="DC66" i="3"/>
  <c r="DA66" i="3"/>
  <c r="EC66" i="3"/>
  <c r="DE66" i="3"/>
  <c r="EE66" i="3"/>
  <c r="DG66" i="3"/>
  <c r="EG66" i="3"/>
  <c r="DI66" i="3"/>
  <c r="EI66" i="3"/>
  <c r="DK66" i="3"/>
  <c r="EK66" i="3"/>
  <c r="DM66" i="3"/>
  <c r="EM66" i="3"/>
  <c r="DO66" i="3"/>
  <c r="EO66" i="3"/>
  <c r="DQ66" i="3"/>
  <c r="EQ66" i="3"/>
  <c r="DS66" i="3"/>
  <c r="ES66" i="3"/>
  <c r="DU66" i="3"/>
  <c r="EU66" i="3"/>
  <c r="DW66" i="3"/>
  <c r="EW66" i="3"/>
  <c r="DC67" i="3"/>
  <c r="DA67" i="3"/>
  <c r="EC67" i="3"/>
  <c r="DE67" i="3"/>
  <c r="EE67" i="3"/>
  <c r="DG67" i="3"/>
  <c r="EG67" i="3"/>
  <c r="DI67" i="3"/>
  <c r="EI67" i="3"/>
  <c r="DK67" i="3"/>
  <c r="EK67" i="3"/>
  <c r="DM67" i="3"/>
  <c r="EM67" i="3"/>
  <c r="DO67" i="3"/>
  <c r="EO67" i="3"/>
  <c r="DQ67" i="3"/>
  <c r="EQ67" i="3"/>
  <c r="DS67" i="3"/>
  <c r="ES67" i="3"/>
  <c r="DU67" i="3"/>
  <c r="EU67" i="3"/>
  <c r="DW67" i="3"/>
  <c r="EW67" i="3"/>
  <c r="DC68" i="3"/>
  <c r="DA68" i="3"/>
  <c r="EC68" i="3"/>
  <c r="DE68" i="3"/>
  <c r="EE68" i="3"/>
  <c r="DG68" i="3"/>
  <c r="EG68" i="3"/>
  <c r="DI68" i="3"/>
  <c r="EI68" i="3"/>
  <c r="DK68" i="3"/>
  <c r="EK68" i="3"/>
  <c r="DM68" i="3"/>
  <c r="EM68" i="3"/>
  <c r="DO68" i="3"/>
  <c r="EO68" i="3"/>
  <c r="DQ68" i="3"/>
  <c r="EQ68" i="3"/>
  <c r="DS68" i="3"/>
  <c r="ES68" i="3"/>
  <c r="DU68" i="3"/>
  <c r="EU68" i="3"/>
  <c r="DW68" i="3"/>
  <c r="EW68" i="3"/>
  <c r="DC69" i="3"/>
  <c r="DA69" i="3"/>
  <c r="EC69" i="3"/>
  <c r="DE69" i="3"/>
  <c r="EE69" i="3"/>
  <c r="DG69" i="3"/>
  <c r="EG69" i="3"/>
  <c r="DI69" i="3"/>
  <c r="EI69" i="3"/>
  <c r="DK69" i="3"/>
  <c r="EK69" i="3"/>
  <c r="DM69" i="3"/>
  <c r="EM69" i="3"/>
  <c r="DO69" i="3"/>
  <c r="EO69" i="3"/>
  <c r="DQ69" i="3"/>
  <c r="EQ69" i="3"/>
  <c r="DS69" i="3"/>
  <c r="ES69" i="3"/>
  <c r="DU69" i="3"/>
  <c r="EU69" i="3"/>
  <c r="DW69" i="3"/>
  <c r="EW69" i="3"/>
  <c r="DC70" i="3"/>
  <c r="DA70" i="3"/>
  <c r="EC70" i="3"/>
  <c r="DE70" i="3"/>
  <c r="EE70" i="3"/>
  <c r="DG70" i="3"/>
  <c r="EG70" i="3"/>
  <c r="DI70" i="3"/>
  <c r="EI70" i="3"/>
  <c r="DK70" i="3"/>
  <c r="EK70" i="3"/>
  <c r="DM70" i="3"/>
  <c r="EM70" i="3"/>
  <c r="DO70" i="3"/>
  <c r="EO70" i="3"/>
  <c r="DQ70" i="3"/>
  <c r="EQ70" i="3"/>
  <c r="DS70" i="3"/>
  <c r="ES70" i="3"/>
  <c r="DU70" i="3"/>
  <c r="EU70" i="3"/>
  <c r="DW70" i="3"/>
  <c r="EW70" i="3"/>
  <c r="DC71" i="3"/>
  <c r="DA71" i="3"/>
  <c r="EC71" i="3"/>
  <c r="DE71" i="3"/>
  <c r="EE71" i="3"/>
  <c r="DG71" i="3"/>
  <c r="EG71" i="3"/>
  <c r="DI71" i="3"/>
  <c r="EI71" i="3"/>
  <c r="DK71" i="3"/>
  <c r="EK71" i="3"/>
  <c r="DM71" i="3"/>
  <c r="EM71" i="3"/>
  <c r="DO71" i="3"/>
  <c r="EO71" i="3"/>
  <c r="DQ71" i="3"/>
  <c r="EQ71" i="3"/>
  <c r="DS71" i="3"/>
  <c r="ES71" i="3"/>
  <c r="DU71" i="3"/>
  <c r="EU71" i="3"/>
  <c r="DW71" i="3"/>
  <c r="EW71" i="3"/>
  <c r="DC72" i="3"/>
  <c r="DA72" i="3"/>
  <c r="EC72" i="3"/>
  <c r="DE72" i="3"/>
  <c r="EE72" i="3"/>
  <c r="DG72" i="3"/>
  <c r="EG72" i="3"/>
  <c r="DI72" i="3"/>
  <c r="EI72" i="3"/>
  <c r="DK72" i="3"/>
  <c r="EK72" i="3"/>
  <c r="DM72" i="3"/>
  <c r="EM72" i="3"/>
  <c r="DO72" i="3"/>
  <c r="EO72" i="3"/>
  <c r="DQ72" i="3"/>
  <c r="EQ72" i="3"/>
  <c r="DS72" i="3"/>
  <c r="ES72" i="3"/>
  <c r="DU72" i="3"/>
  <c r="EU72" i="3"/>
  <c r="DW72" i="3"/>
  <c r="EW72" i="3"/>
  <c r="DC73" i="3"/>
  <c r="DA73" i="3"/>
  <c r="EC73" i="3"/>
  <c r="DE73" i="3"/>
  <c r="EE73" i="3"/>
  <c r="DG73" i="3"/>
  <c r="EG73" i="3"/>
  <c r="DI73" i="3"/>
  <c r="EI73" i="3"/>
  <c r="DK73" i="3"/>
  <c r="EK73" i="3"/>
  <c r="DM73" i="3"/>
  <c r="EM73" i="3"/>
  <c r="DO73" i="3"/>
  <c r="EO73" i="3"/>
  <c r="DQ73" i="3"/>
  <c r="EQ73" i="3"/>
  <c r="DS73" i="3"/>
  <c r="ES73" i="3"/>
  <c r="DU73" i="3"/>
  <c r="EU73" i="3"/>
  <c r="DW73" i="3"/>
  <c r="EW73" i="3"/>
  <c r="DC74" i="3"/>
  <c r="DA74" i="3"/>
  <c r="EC74" i="3"/>
  <c r="DE74" i="3"/>
  <c r="EE74" i="3"/>
  <c r="DG74" i="3"/>
  <c r="EG74" i="3"/>
  <c r="DI74" i="3"/>
  <c r="EI74" i="3"/>
  <c r="DK74" i="3"/>
  <c r="EK74" i="3"/>
  <c r="DM74" i="3"/>
  <c r="EM74" i="3"/>
  <c r="DO74" i="3"/>
  <c r="EO74" i="3"/>
  <c r="DQ74" i="3"/>
  <c r="EQ74" i="3"/>
  <c r="DS74" i="3"/>
  <c r="ES74" i="3"/>
  <c r="DU74" i="3"/>
  <c r="EU74" i="3"/>
  <c r="DW74" i="3"/>
  <c r="EW74" i="3"/>
  <c r="DC75" i="3"/>
  <c r="DA75" i="3"/>
  <c r="EC75" i="3"/>
  <c r="DE75" i="3"/>
  <c r="EE75" i="3"/>
  <c r="DG75" i="3"/>
  <c r="EG75" i="3"/>
  <c r="DI75" i="3"/>
  <c r="EI75" i="3"/>
  <c r="DK75" i="3"/>
  <c r="EK75" i="3"/>
  <c r="DM75" i="3"/>
  <c r="EM75" i="3"/>
  <c r="DO75" i="3"/>
  <c r="EO75" i="3"/>
  <c r="DQ75" i="3"/>
  <c r="EQ75" i="3"/>
  <c r="DS75" i="3"/>
  <c r="ES75" i="3"/>
  <c r="DU75" i="3"/>
  <c r="EU75" i="3"/>
  <c r="DW75" i="3"/>
  <c r="EW75" i="3"/>
  <c r="DC76" i="3"/>
  <c r="DA76" i="3"/>
  <c r="EC76" i="3"/>
  <c r="DE76" i="3"/>
  <c r="EE76" i="3"/>
  <c r="DG76" i="3"/>
  <c r="EG76" i="3"/>
  <c r="DI76" i="3"/>
  <c r="EI76" i="3"/>
  <c r="DK76" i="3"/>
  <c r="EK76" i="3"/>
  <c r="DM76" i="3"/>
  <c r="EM76" i="3"/>
  <c r="DO76" i="3"/>
  <c r="EO76" i="3"/>
  <c r="DQ76" i="3"/>
  <c r="EQ76" i="3"/>
  <c r="DS76" i="3"/>
  <c r="ES76" i="3"/>
  <c r="DU76" i="3"/>
  <c r="EU76" i="3"/>
  <c r="DW76" i="3"/>
  <c r="EW76" i="3"/>
  <c r="DC77" i="3"/>
  <c r="DA77" i="3"/>
  <c r="EC77" i="3"/>
  <c r="DE77" i="3"/>
  <c r="EE77" i="3"/>
  <c r="DG77" i="3"/>
  <c r="EG77" i="3"/>
  <c r="DI77" i="3"/>
  <c r="EI77" i="3"/>
  <c r="DK77" i="3"/>
  <c r="EK77" i="3"/>
  <c r="DM77" i="3"/>
  <c r="EM77" i="3"/>
  <c r="DO77" i="3"/>
  <c r="EO77" i="3"/>
  <c r="DQ77" i="3"/>
  <c r="EQ77" i="3"/>
  <c r="DS77" i="3"/>
  <c r="ES77" i="3"/>
  <c r="DU77" i="3"/>
  <c r="EU77" i="3"/>
  <c r="DW77" i="3"/>
  <c r="EW77" i="3"/>
  <c r="DC78" i="3"/>
  <c r="DA78" i="3"/>
  <c r="EC78" i="3"/>
  <c r="DE78" i="3"/>
  <c r="EE78" i="3"/>
  <c r="DG78" i="3"/>
  <c r="EG78" i="3"/>
  <c r="DI78" i="3"/>
  <c r="EI78" i="3"/>
  <c r="DK78" i="3"/>
  <c r="EK78" i="3"/>
  <c r="DM78" i="3"/>
  <c r="EM78" i="3"/>
  <c r="DO78" i="3"/>
  <c r="EO78" i="3"/>
  <c r="DQ78" i="3"/>
  <c r="EQ78" i="3"/>
  <c r="DS78" i="3"/>
  <c r="ES78" i="3"/>
  <c r="DU78" i="3"/>
  <c r="EU78" i="3"/>
  <c r="DW78" i="3"/>
  <c r="EW78" i="3"/>
  <c r="DC79" i="3"/>
  <c r="DA79" i="3"/>
  <c r="EC79" i="3"/>
  <c r="DE79" i="3"/>
  <c r="EE79" i="3"/>
  <c r="DG79" i="3"/>
  <c r="EG79" i="3"/>
  <c r="DI79" i="3"/>
  <c r="EI79" i="3"/>
  <c r="DK79" i="3"/>
  <c r="EK79" i="3"/>
  <c r="DM79" i="3"/>
  <c r="EM79" i="3"/>
  <c r="DO79" i="3"/>
  <c r="EO79" i="3"/>
  <c r="DQ79" i="3"/>
  <c r="EQ79" i="3"/>
  <c r="DS79" i="3"/>
  <c r="ES79" i="3"/>
  <c r="DU79" i="3"/>
  <c r="EU79" i="3"/>
  <c r="DW79" i="3"/>
  <c r="EW79" i="3"/>
  <c r="DC80" i="3"/>
  <c r="DA80" i="3"/>
  <c r="EC80" i="3"/>
  <c r="DE80" i="3"/>
  <c r="EE80" i="3"/>
  <c r="DG80" i="3"/>
  <c r="EG80" i="3"/>
  <c r="DI80" i="3"/>
  <c r="EI80" i="3"/>
  <c r="DK80" i="3"/>
  <c r="EK80" i="3"/>
  <c r="DM80" i="3"/>
  <c r="EM80" i="3"/>
  <c r="DO80" i="3"/>
  <c r="EO80" i="3"/>
  <c r="DQ80" i="3"/>
  <c r="EQ80" i="3"/>
  <c r="DS80" i="3"/>
  <c r="ES80" i="3"/>
  <c r="DU80" i="3"/>
  <c r="EU80" i="3"/>
  <c r="DW80" i="3"/>
  <c r="EW80" i="3"/>
  <c r="DC81" i="3"/>
  <c r="DA81" i="3"/>
  <c r="EC81" i="3"/>
  <c r="DE81" i="3"/>
  <c r="EE81" i="3"/>
  <c r="DG81" i="3"/>
  <c r="EG81" i="3"/>
  <c r="DI81" i="3"/>
  <c r="EI81" i="3"/>
  <c r="DK81" i="3"/>
  <c r="EK81" i="3"/>
  <c r="DM81" i="3"/>
  <c r="EM81" i="3"/>
  <c r="DO81" i="3"/>
  <c r="EO81" i="3"/>
  <c r="DQ81" i="3"/>
  <c r="EQ81" i="3"/>
  <c r="DS81" i="3"/>
  <c r="ES81" i="3"/>
  <c r="DU81" i="3"/>
  <c r="EU81" i="3"/>
  <c r="DW81" i="3"/>
  <c r="EW81" i="3"/>
  <c r="DC82" i="3"/>
  <c r="DA82" i="3"/>
  <c r="EC82" i="3"/>
  <c r="DE82" i="3"/>
  <c r="EE82" i="3"/>
  <c r="DG82" i="3"/>
  <c r="EG82" i="3"/>
  <c r="DI82" i="3"/>
  <c r="EI82" i="3"/>
  <c r="DK82" i="3"/>
  <c r="EK82" i="3"/>
  <c r="DM82" i="3"/>
  <c r="EM82" i="3"/>
  <c r="DO82" i="3"/>
  <c r="EO82" i="3"/>
  <c r="DQ82" i="3"/>
  <c r="EQ82" i="3"/>
  <c r="DS82" i="3"/>
  <c r="ES82" i="3"/>
  <c r="DU82" i="3"/>
  <c r="EU82" i="3"/>
  <c r="DW82" i="3"/>
  <c r="EW82" i="3"/>
  <c r="DC83" i="3"/>
  <c r="DA83" i="3"/>
  <c r="EC83" i="3"/>
  <c r="DE83" i="3"/>
  <c r="EE83" i="3"/>
  <c r="DG83" i="3"/>
  <c r="EG83" i="3"/>
  <c r="DI83" i="3"/>
  <c r="EI83" i="3"/>
  <c r="DK83" i="3"/>
  <c r="EK83" i="3"/>
  <c r="DM83" i="3"/>
  <c r="EM83" i="3"/>
  <c r="DO83" i="3"/>
  <c r="EO83" i="3"/>
  <c r="DQ83" i="3"/>
  <c r="EQ83" i="3"/>
  <c r="DS83" i="3"/>
  <c r="ES83" i="3"/>
  <c r="DU83" i="3"/>
  <c r="EU83" i="3"/>
  <c r="DW83" i="3"/>
  <c r="EW83" i="3"/>
  <c r="DC84" i="3"/>
  <c r="DA84" i="3"/>
  <c r="EC84" i="3"/>
  <c r="DE84" i="3"/>
  <c r="EE84" i="3"/>
  <c r="DG84" i="3"/>
  <c r="EG84" i="3"/>
  <c r="DI84" i="3"/>
  <c r="EI84" i="3"/>
  <c r="DK84" i="3"/>
  <c r="EK84" i="3"/>
  <c r="DM84" i="3"/>
  <c r="EM84" i="3"/>
  <c r="DO84" i="3"/>
  <c r="EO84" i="3"/>
  <c r="DQ84" i="3"/>
  <c r="EQ84" i="3"/>
  <c r="DS84" i="3"/>
  <c r="ES84" i="3"/>
  <c r="DU84" i="3"/>
  <c r="EU84" i="3"/>
  <c r="DW84" i="3"/>
  <c r="EW84" i="3"/>
  <c r="DC85" i="3"/>
  <c r="DA85" i="3"/>
  <c r="EC85" i="3"/>
  <c r="DE85" i="3"/>
  <c r="EE85" i="3"/>
  <c r="DG85" i="3"/>
  <c r="EG85" i="3"/>
  <c r="DI85" i="3"/>
  <c r="EI85" i="3"/>
  <c r="DK85" i="3"/>
  <c r="EK85" i="3"/>
  <c r="DM85" i="3"/>
  <c r="EM85" i="3"/>
  <c r="DO85" i="3"/>
  <c r="EO85" i="3"/>
  <c r="DQ85" i="3"/>
  <c r="EQ85" i="3"/>
  <c r="DS85" i="3"/>
  <c r="ES85" i="3"/>
  <c r="DU85" i="3"/>
  <c r="EU85" i="3"/>
  <c r="DW85" i="3"/>
  <c r="EW85" i="3"/>
  <c r="DC86" i="3"/>
  <c r="DA86" i="3"/>
  <c r="EC86" i="3"/>
  <c r="DE86" i="3"/>
  <c r="EE86" i="3"/>
  <c r="DG86" i="3"/>
  <c r="EG86" i="3"/>
  <c r="DI86" i="3"/>
  <c r="EI86" i="3"/>
  <c r="DK86" i="3"/>
  <c r="EK86" i="3"/>
  <c r="DM86" i="3"/>
  <c r="EM86" i="3"/>
  <c r="DO86" i="3"/>
  <c r="EO86" i="3"/>
  <c r="DQ86" i="3"/>
  <c r="EQ86" i="3"/>
  <c r="DS86" i="3"/>
  <c r="ES86" i="3"/>
  <c r="DU86" i="3"/>
  <c r="EU86" i="3"/>
  <c r="DW86" i="3"/>
  <c r="EW86" i="3"/>
  <c r="DC87" i="3"/>
  <c r="DA87" i="3"/>
  <c r="EC87" i="3"/>
  <c r="DE87" i="3"/>
  <c r="EE87" i="3"/>
  <c r="DG87" i="3"/>
  <c r="EG87" i="3"/>
  <c r="DI87" i="3"/>
  <c r="EI87" i="3"/>
  <c r="DK87" i="3"/>
  <c r="EK87" i="3"/>
  <c r="DM87" i="3"/>
  <c r="EM87" i="3"/>
  <c r="DO87" i="3"/>
  <c r="EO87" i="3"/>
  <c r="DQ87" i="3"/>
  <c r="EQ87" i="3"/>
  <c r="DS87" i="3"/>
  <c r="ES87" i="3"/>
  <c r="DU87" i="3"/>
  <c r="EU87" i="3"/>
  <c r="DW87" i="3"/>
  <c r="EW87" i="3"/>
  <c r="DC88" i="3"/>
  <c r="DA88" i="3"/>
  <c r="EC88" i="3"/>
  <c r="DE88" i="3"/>
  <c r="EE88" i="3"/>
  <c r="DG88" i="3"/>
  <c r="EG88" i="3"/>
  <c r="DI88" i="3"/>
  <c r="EI88" i="3"/>
  <c r="DK88" i="3"/>
  <c r="EK88" i="3"/>
  <c r="DM88" i="3"/>
  <c r="EM88" i="3"/>
  <c r="DO88" i="3"/>
  <c r="EO88" i="3"/>
  <c r="DQ88" i="3"/>
  <c r="EQ88" i="3"/>
  <c r="DS88" i="3"/>
  <c r="ES88" i="3"/>
  <c r="DU88" i="3"/>
  <c r="EU88" i="3"/>
  <c r="DW88" i="3"/>
  <c r="EW88" i="3"/>
  <c r="DC89" i="3"/>
  <c r="DA89" i="3"/>
  <c r="EC89" i="3"/>
  <c r="DE89" i="3"/>
  <c r="EE89" i="3"/>
  <c r="DG89" i="3"/>
  <c r="EG89" i="3"/>
  <c r="DI89" i="3"/>
  <c r="EI89" i="3"/>
  <c r="DK89" i="3"/>
  <c r="EK89" i="3"/>
  <c r="DM89" i="3"/>
  <c r="EM89" i="3"/>
  <c r="DO89" i="3"/>
  <c r="EO89" i="3"/>
  <c r="DQ89" i="3"/>
  <c r="EQ89" i="3"/>
  <c r="DS89" i="3"/>
  <c r="ES89" i="3"/>
  <c r="DU89" i="3"/>
  <c r="EU89" i="3"/>
  <c r="DW89" i="3"/>
  <c r="EW89" i="3"/>
  <c r="DC90" i="3"/>
  <c r="EB90" i="3" s="1"/>
  <c r="EC90" i="3"/>
  <c r="DE90" i="3"/>
  <c r="EE90" i="3"/>
  <c r="DG90" i="3"/>
  <c r="EG90" i="3"/>
  <c r="DI90" i="3"/>
  <c r="EI90" i="3"/>
  <c r="DK90" i="3"/>
  <c r="EK90" i="3"/>
  <c r="DM90" i="3"/>
  <c r="EM90" i="3"/>
  <c r="DO90" i="3"/>
  <c r="EO90" i="3"/>
  <c r="DQ90" i="3"/>
  <c r="EQ90" i="3"/>
  <c r="DS90" i="3"/>
  <c r="ES90" i="3"/>
  <c r="DU90" i="3"/>
  <c r="EU90" i="3"/>
  <c r="DW90" i="3"/>
  <c r="EW90" i="3"/>
  <c r="DC91" i="3"/>
  <c r="EC91" i="3"/>
  <c r="DE91" i="3"/>
  <c r="EE91" i="3"/>
  <c r="DG91" i="3"/>
  <c r="EG91" i="3"/>
  <c r="DI91" i="3"/>
  <c r="EI91" i="3"/>
  <c r="DK91" i="3"/>
  <c r="EK91" i="3"/>
  <c r="DM91" i="3"/>
  <c r="EM91" i="3"/>
  <c r="DO91" i="3"/>
  <c r="EO91" i="3"/>
  <c r="DQ91" i="3"/>
  <c r="EQ91" i="3"/>
  <c r="DS91" i="3"/>
  <c r="ES91" i="3"/>
  <c r="DU91" i="3"/>
  <c r="EU91" i="3"/>
  <c r="DW91" i="3"/>
  <c r="EW91" i="3"/>
  <c r="DC92" i="3"/>
  <c r="EB92" i="3" s="1"/>
  <c r="EC92" i="3"/>
  <c r="DE92" i="3"/>
  <c r="EE92" i="3"/>
  <c r="DG92" i="3"/>
  <c r="EG92" i="3"/>
  <c r="DI92" i="3"/>
  <c r="EI92" i="3"/>
  <c r="DK92" i="3"/>
  <c r="EK92" i="3"/>
  <c r="DM92" i="3"/>
  <c r="EM92" i="3"/>
  <c r="DO92" i="3"/>
  <c r="EO92" i="3"/>
  <c r="DQ92" i="3"/>
  <c r="EQ92" i="3"/>
  <c r="DS92" i="3"/>
  <c r="ES92" i="3"/>
  <c r="DU92" i="3"/>
  <c r="EU92" i="3"/>
  <c r="DW92" i="3"/>
  <c r="EW92" i="3"/>
  <c r="DC93" i="3"/>
  <c r="EC93" i="3"/>
  <c r="DE93" i="3"/>
  <c r="EE93" i="3"/>
  <c r="DG93" i="3"/>
  <c r="EG93" i="3"/>
  <c r="DI93" i="3"/>
  <c r="EI93" i="3"/>
  <c r="DK93" i="3"/>
  <c r="EK93" i="3"/>
  <c r="DM93" i="3"/>
  <c r="EM93" i="3"/>
  <c r="DO93" i="3"/>
  <c r="EO93" i="3"/>
  <c r="DQ93" i="3"/>
  <c r="EQ93" i="3"/>
  <c r="DS93" i="3"/>
  <c r="ES93" i="3"/>
  <c r="DU93" i="3"/>
  <c r="EU93" i="3"/>
  <c r="DW93" i="3"/>
  <c r="EW93" i="3"/>
  <c r="DC94" i="3"/>
  <c r="EB94" i="3" s="1"/>
  <c r="EC94" i="3"/>
  <c r="DE94" i="3"/>
  <c r="EE94" i="3"/>
  <c r="DG94" i="3"/>
  <c r="EG94" i="3"/>
  <c r="DI94" i="3"/>
  <c r="EI94" i="3"/>
  <c r="DK94" i="3"/>
  <c r="EK94" i="3"/>
  <c r="DM94" i="3"/>
  <c r="EM94" i="3"/>
  <c r="DO94" i="3"/>
  <c r="EO94" i="3"/>
  <c r="DQ94" i="3"/>
  <c r="EQ94" i="3"/>
  <c r="DS94" i="3"/>
  <c r="ES94" i="3"/>
  <c r="DU94" i="3"/>
  <c r="EU94" i="3"/>
  <c r="DW94" i="3"/>
  <c r="EW94" i="3"/>
  <c r="DC95" i="3"/>
  <c r="EC95" i="3"/>
  <c r="DE95" i="3"/>
  <c r="EE95" i="3"/>
  <c r="DG95" i="3"/>
  <c r="EG95" i="3"/>
  <c r="DI95" i="3"/>
  <c r="EI95" i="3"/>
  <c r="DK95" i="3"/>
  <c r="EK95" i="3"/>
  <c r="DM95" i="3"/>
  <c r="EM95" i="3"/>
  <c r="DO95" i="3"/>
  <c r="EO95" i="3"/>
  <c r="DQ95" i="3"/>
  <c r="EQ95" i="3"/>
  <c r="DS95" i="3"/>
  <c r="ES95" i="3"/>
  <c r="DU95" i="3"/>
  <c r="EU95" i="3"/>
  <c r="DW95" i="3"/>
  <c r="EW95" i="3"/>
  <c r="DC96" i="3"/>
  <c r="EB96" i="3" s="1"/>
  <c r="EC96" i="3"/>
  <c r="DE96" i="3"/>
  <c r="EE96" i="3"/>
  <c r="DG96" i="3"/>
  <c r="EG96" i="3"/>
  <c r="DI96" i="3"/>
  <c r="EI96" i="3"/>
  <c r="DK96" i="3"/>
  <c r="EK96" i="3"/>
  <c r="DM96" i="3"/>
  <c r="EM96" i="3"/>
  <c r="DO96" i="3"/>
  <c r="EO96" i="3"/>
  <c r="DQ96" i="3"/>
  <c r="EQ96" i="3"/>
  <c r="DS96" i="3"/>
  <c r="ES96" i="3"/>
  <c r="DU96" i="3"/>
  <c r="EU96" i="3"/>
  <c r="DW96" i="3"/>
  <c r="EW96" i="3"/>
  <c r="DC97" i="3"/>
  <c r="EC97" i="3"/>
  <c r="DE97" i="3"/>
  <c r="EE97" i="3"/>
  <c r="DG97" i="3"/>
  <c r="EG97" i="3"/>
  <c r="DI97" i="3"/>
  <c r="EI97" i="3"/>
  <c r="DK97" i="3"/>
  <c r="EK97" i="3"/>
  <c r="DM97" i="3"/>
  <c r="EM97" i="3"/>
  <c r="DO97" i="3"/>
  <c r="EO97" i="3"/>
  <c r="DQ97" i="3"/>
  <c r="EQ97" i="3"/>
  <c r="DS97" i="3"/>
  <c r="ES97" i="3"/>
  <c r="DU97" i="3"/>
  <c r="EU97" i="3"/>
  <c r="DW97" i="3"/>
  <c r="EW97" i="3"/>
  <c r="DC98" i="3"/>
  <c r="EB98" i="3" s="1"/>
  <c r="EC98" i="3"/>
  <c r="DE98" i="3"/>
  <c r="EE98" i="3"/>
  <c r="DG98" i="3"/>
  <c r="EG98" i="3"/>
  <c r="DI98" i="3"/>
  <c r="EI98" i="3"/>
  <c r="DK98" i="3"/>
  <c r="EK98" i="3"/>
  <c r="DM98" i="3"/>
  <c r="EM98" i="3"/>
  <c r="DO98" i="3"/>
  <c r="EO98" i="3"/>
  <c r="DQ98" i="3"/>
  <c r="EQ98" i="3"/>
  <c r="DS98" i="3"/>
  <c r="ES98" i="3"/>
  <c r="DU98" i="3"/>
  <c r="EU98" i="3"/>
  <c r="DW98" i="3"/>
  <c r="EW98" i="3"/>
  <c r="DC99" i="3"/>
  <c r="EC99" i="3"/>
  <c r="DE99" i="3"/>
  <c r="EE99" i="3"/>
  <c r="DG99" i="3"/>
  <c r="EG99" i="3"/>
  <c r="DI99" i="3"/>
  <c r="EI99" i="3"/>
  <c r="DK99" i="3"/>
  <c r="EK99" i="3"/>
  <c r="DM99" i="3"/>
  <c r="EM99" i="3"/>
  <c r="DO99" i="3"/>
  <c r="EO99" i="3"/>
  <c r="DQ99" i="3"/>
  <c r="EQ99" i="3"/>
  <c r="DS99" i="3"/>
  <c r="ES99" i="3"/>
  <c r="DU99" i="3"/>
  <c r="EU99" i="3"/>
  <c r="DW99" i="3"/>
  <c r="EW99" i="3"/>
  <c r="DC100" i="3"/>
  <c r="EB100" i="3" s="1"/>
  <c r="EC100" i="3"/>
  <c r="DE100" i="3"/>
  <c r="EE100" i="3"/>
  <c r="DG100" i="3"/>
  <c r="EG100" i="3"/>
  <c r="DI100" i="3"/>
  <c r="EI100" i="3"/>
  <c r="DK100" i="3"/>
  <c r="EK100" i="3"/>
  <c r="DM100" i="3"/>
  <c r="EM100" i="3"/>
  <c r="DO100" i="3"/>
  <c r="EO100" i="3"/>
  <c r="DQ100" i="3"/>
  <c r="EQ100" i="3"/>
  <c r="DS100" i="3"/>
  <c r="ES100" i="3"/>
  <c r="DU100" i="3"/>
  <c r="EU100" i="3"/>
  <c r="DW100" i="3"/>
  <c r="EW100" i="3"/>
  <c r="DC101" i="3"/>
  <c r="EC101" i="3"/>
  <c r="DE101" i="3"/>
  <c r="EE101" i="3"/>
  <c r="DG101" i="3"/>
  <c r="EG101" i="3"/>
  <c r="DI101" i="3"/>
  <c r="EI101" i="3"/>
  <c r="DK101" i="3"/>
  <c r="EK101" i="3"/>
  <c r="DM101" i="3"/>
  <c r="EM101" i="3"/>
  <c r="DO101" i="3"/>
  <c r="EO101" i="3"/>
  <c r="DQ101" i="3"/>
  <c r="EQ101" i="3"/>
  <c r="DS101" i="3"/>
  <c r="ES101" i="3"/>
  <c r="DU101" i="3"/>
  <c r="EU101" i="3"/>
  <c r="DW101" i="3"/>
  <c r="EW101" i="3"/>
  <c r="DC102" i="3"/>
  <c r="EB102" i="3" s="1"/>
  <c r="EC102" i="3"/>
  <c r="DE102" i="3"/>
  <c r="EE102" i="3"/>
  <c r="DG102" i="3"/>
  <c r="EG102" i="3"/>
  <c r="DI102" i="3"/>
  <c r="EI102" i="3"/>
  <c r="DK102" i="3"/>
  <c r="EK102" i="3"/>
  <c r="DM102" i="3"/>
  <c r="EM102" i="3"/>
  <c r="DO102" i="3"/>
  <c r="EO102" i="3"/>
  <c r="DQ102" i="3"/>
  <c r="EQ102" i="3"/>
  <c r="DS102" i="3"/>
  <c r="ES102" i="3"/>
  <c r="DU102" i="3"/>
  <c r="EU102" i="3"/>
  <c r="DW102" i="3"/>
  <c r="EW102" i="3"/>
  <c r="DC103" i="3"/>
  <c r="EC103" i="3"/>
  <c r="DE103" i="3"/>
  <c r="EE103" i="3"/>
  <c r="DG103" i="3"/>
  <c r="EG103" i="3"/>
  <c r="DI103" i="3"/>
  <c r="EI103" i="3"/>
  <c r="DK103" i="3"/>
  <c r="EK103" i="3"/>
  <c r="DM103" i="3"/>
  <c r="EM103" i="3"/>
  <c r="DO103" i="3"/>
  <c r="EO103" i="3"/>
  <c r="DQ103" i="3"/>
  <c r="EQ103" i="3"/>
  <c r="DS103" i="3"/>
  <c r="ES103" i="3"/>
  <c r="DU103" i="3"/>
  <c r="EU103" i="3"/>
  <c r="DW103" i="3"/>
  <c r="EW103" i="3"/>
  <c r="DC104" i="3"/>
  <c r="EB104" i="3" s="1"/>
  <c r="EC104" i="3"/>
  <c r="DE104" i="3"/>
  <c r="EE104" i="3"/>
  <c r="DG104" i="3"/>
  <c r="EG104" i="3"/>
  <c r="DI104" i="3"/>
  <c r="EI104" i="3"/>
  <c r="DK104" i="3"/>
  <c r="EK104" i="3"/>
  <c r="DM104" i="3"/>
  <c r="EM104" i="3"/>
  <c r="DO104" i="3"/>
  <c r="EO104" i="3"/>
  <c r="DQ104" i="3"/>
  <c r="EQ104" i="3"/>
  <c r="DS104" i="3"/>
  <c r="ES104" i="3"/>
  <c r="DU104" i="3"/>
  <c r="EU104" i="3"/>
  <c r="DW104" i="3"/>
  <c r="EW104" i="3"/>
  <c r="DC105" i="3"/>
  <c r="EC105" i="3"/>
  <c r="DE105" i="3"/>
  <c r="EE105" i="3"/>
  <c r="DG105" i="3"/>
  <c r="EG105" i="3"/>
  <c r="DI105" i="3"/>
  <c r="EI105" i="3"/>
  <c r="DK105" i="3"/>
  <c r="EK105" i="3"/>
  <c r="DM105" i="3"/>
  <c r="EM105" i="3"/>
  <c r="DO105" i="3"/>
  <c r="EO105" i="3"/>
  <c r="DQ105" i="3"/>
  <c r="EQ105" i="3"/>
  <c r="DS105" i="3"/>
  <c r="ES105" i="3"/>
  <c r="DU105" i="3"/>
  <c r="EU105" i="3"/>
  <c r="DW105" i="3"/>
  <c r="EW105" i="3"/>
  <c r="DC106" i="3"/>
  <c r="EC106" i="3"/>
  <c r="DE106" i="3"/>
  <c r="EE106" i="3"/>
  <c r="DG106" i="3"/>
  <c r="EG106" i="3"/>
  <c r="DI106" i="3"/>
  <c r="EI106" i="3"/>
  <c r="DK106" i="3"/>
  <c r="EK106" i="3"/>
  <c r="DM106" i="3"/>
  <c r="EM106" i="3"/>
  <c r="DO106" i="3"/>
  <c r="EO106" i="3"/>
  <c r="DQ106" i="3"/>
  <c r="EQ106" i="3"/>
  <c r="DS106" i="3"/>
  <c r="ES106" i="3"/>
  <c r="DU106" i="3"/>
  <c r="EU106" i="3"/>
  <c r="DW106" i="3"/>
  <c r="EW106" i="3"/>
  <c r="DW8" i="3"/>
  <c r="DU8" i="3"/>
  <c r="DS8" i="3"/>
  <c r="DQ8" i="3"/>
  <c r="DO8" i="3"/>
  <c r="DM8" i="3"/>
  <c r="DK8" i="3"/>
  <c r="DI8" i="3"/>
  <c r="EU8" i="3"/>
  <c r="ES8" i="3"/>
  <c r="EQ8" i="3"/>
  <c r="EO8" i="3"/>
  <c r="EM8" i="3"/>
  <c r="EK8" i="3"/>
  <c r="EI8" i="3"/>
  <c r="EC8" i="3"/>
  <c r="EE8" i="3"/>
  <c r="EG8" i="3"/>
  <c r="DW7" i="3"/>
  <c r="DU7" i="3"/>
  <c r="DS7" i="3"/>
  <c r="DQ7" i="3"/>
  <c r="DO7" i="3"/>
  <c r="DM7" i="3"/>
  <c r="DK7" i="3"/>
  <c r="DI7" i="3"/>
  <c r="EC7" i="3"/>
  <c r="EE7" i="3" s="1"/>
  <c r="EG7" i="3" s="1"/>
  <c r="EI7" i="3" s="1"/>
  <c r="EK7" i="3" s="1"/>
  <c r="EM7" i="3" s="1"/>
  <c r="EC6" i="3"/>
  <c r="EE6" i="3"/>
  <c r="EG6" i="3"/>
  <c r="EI6" i="3"/>
  <c r="EK6" i="3"/>
  <c r="EM6" i="3"/>
  <c r="EO6" i="3"/>
  <c r="EQ6" i="3"/>
  <c r="ES6" i="3"/>
  <c r="EU6" i="3"/>
  <c r="EW6" i="3"/>
  <c r="EB6" i="3"/>
  <c r="ED6" i="3" s="1"/>
  <c r="EF6" i="3" s="1"/>
  <c r="EH6" i="3" s="1"/>
  <c r="EJ6" i="3" s="1"/>
  <c r="EL6" i="3" s="1"/>
  <c r="EN6" i="3" s="1"/>
  <c r="EP6" i="3" s="1"/>
  <c r="ER6" i="3" s="1"/>
  <c r="ET6" i="3" s="1"/>
  <c r="EV6" i="3" s="1"/>
  <c r="H39" i="23"/>
  <c r="K39" i="23" s="1"/>
  <c r="I39" i="23"/>
  <c r="M39" i="23" s="1"/>
  <c r="O39" i="23"/>
  <c r="Q39" i="23" s="1"/>
  <c r="J39" i="23"/>
  <c r="R39" i="23" s="1"/>
  <c r="L39" i="23"/>
  <c r="H40" i="23"/>
  <c r="K40" i="23" s="1"/>
  <c r="O40" i="23"/>
  <c r="Q40" i="23" s="1"/>
  <c r="I41" i="23"/>
  <c r="M41" i="23" s="1"/>
  <c r="O41" i="23"/>
  <c r="Q41" i="23" s="1"/>
  <c r="J41" i="23"/>
  <c r="R41" i="23" s="1"/>
  <c r="H42" i="23"/>
  <c r="K42" i="23" s="1"/>
  <c r="I42" i="23"/>
  <c r="M42" i="23" s="1"/>
  <c r="O42" i="23"/>
  <c r="Q42" i="23" s="1"/>
  <c r="J42" i="23"/>
  <c r="R42" i="23" s="1"/>
  <c r="I43" i="23"/>
  <c r="M43" i="23" s="1"/>
  <c r="J43" i="23"/>
  <c r="R43" i="23" s="1"/>
  <c r="H44" i="23"/>
  <c r="K44" i="23" s="1"/>
  <c r="I44" i="23"/>
  <c r="M44" i="23" s="1"/>
  <c r="O44" i="23"/>
  <c r="Q44" i="23" s="1"/>
  <c r="J44" i="23"/>
  <c r="R44" i="23" s="1"/>
  <c r="H45" i="23"/>
  <c r="K45" i="23" s="1"/>
  <c r="I45" i="23"/>
  <c r="M45" i="23" s="1"/>
  <c r="J45" i="23"/>
  <c r="R45" i="23" s="1"/>
  <c r="I46" i="23"/>
  <c r="M46" i="23" s="1"/>
  <c r="J46" i="23"/>
  <c r="R46" i="23" s="1"/>
  <c r="H47" i="23"/>
  <c r="L47" i="23" s="1"/>
  <c r="I47" i="23"/>
  <c r="O47" i="23"/>
  <c r="J47" i="23"/>
  <c r="H48" i="23"/>
  <c r="L48" i="23" s="1"/>
  <c r="I48" i="23"/>
  <c r="J48" i="23"/>
  <c r="H49" i="23"/>
  <c r="L49" i="23" s="1"/>
  <c r="I49" i="23"/>
  <c r="O49" i="23"/>
  <c r="Q49" i="23" s="1"/>
  <c r="J49" i="23"/>
  <c r="H50" i="23"/>
  <c r="L50" i="23" s="1"/>
  <c r="I50" i="23"/>
  <c r="O50" i="23"/>
  <c r="Q50" i="23" s="1"/>
  <c r="J50" i="23"/>
  <c r="H51" i="23"/>
  <c r="L51" i="23" s="1"/>
  <c r="I51" i="23"/>
  <c r="O51" i="23"/>
  <c r="P51" i="23" s="1"/>
  <c r="J51" i="23"/>
  <c r="H52" i="23"/>
  <c r="L52" i="23" s="1"/>
  <c r="I52" i="23"/>
  <c r="O52" i="23"/>
  <c r="P52" i="23" s="1"/>
  <c r="J52" i="23"/>
  <c r="I53" i="23"/>
  <c r="J53" i="23"/>
  <c r="H54" i="23"/>
  <c r="K54" i="23" s="1"/>
  <c r="O54" i="23"/>
  <c r="P54" i="23" s="1"/>
  <c r="J54" i="23"/>
  <c r="H55" i="23"/>
  <c r="K55" i="23" s="1"/>
  <c r="I55" i="23"/>
  <c r="O55" i="23"/>
  <c r="P55" i="23" s="1"/>
  <c r="J55" i="23"/>
  <c r="L55" i="23"/>
  <c r="H56" i="23"/>
  <c r="K56" i="23" s="1"/>
  <c r="O56" i="23"/>
  <c r="P56" i="23" s="1"/>
  <c r="H57" i="23"/>
  <c r="K57" i="23" s="1"/>
  <c r="I57" i="23"/>
  <c r="J57" i="23"/>
  <c r="H58" i="23"/>
  <c r="K58" i="23" s="1"/>
  <c r="I58" i="23"/>
  <c r="O58" i="23"/>
  <c r="P58" i="23" s="1"/>
  <c r="J58" i="23"/>
  <c r="L58" i="23"/>
  <c r="I59" i="23"/>
  <c r="J59" i="23"/>
  <c r="H60" i="23"/>
  <c r="K60" i="23" s="1"/>
  <c r="I60" i="23"/>
  <c r="O60" i="23"/>
  <c r="P60" i="23" s="1"/>
  <c r="J60" i="23"/>
  <c r="L60" i="23"/>
  <c r="O61" i="23"/>
  <c r="P61" i="23" s="1"/>
  <c r="H62" i="23"/>
  <c r="K62" i="23" s="1"/>
  <c r="I62" i="23"/>
  <c r="O62" i="23"/>
  <c r="P62" i="23" s="1"/>
  <c r="J62" i="23"/>
  <c r="L62" i="23"/>
  <c r="O63" i="23"/>
  <c r="P63" i="23" s="1"/>
  <c r="H64" i="23"/>
  <c r="K64" i="23" s="1"/>
  <c r="I64" i="23"/>
  <c r="O64" i="23"/>
  <c r="P64" i="23" s="1"/>
  <c r="J64" i="23"/>
  <c r="L64" i="23"/>
  <c r="O65" i="23"/>
  <c r="P65" i="23" s="1"/>
  <c r="H66" i="23"/>
  <c r="K66" i="23" s="1"/>
  <c r="J66" i="23"/>
  <c r="H67" i="23"/>
  <c r="K67" i="23" s="1"/>
  <c r="I67" i="23"/>
  <c r="O67" i="23"/>
  <c r="P67" i="23" s="1"/>
  <c r="J67" i="23"/>
  <c r="L67" i="23"/>
  <c r="H68" i="23"/>
  <c r="K68" i="23" s="1"/>
  <c r="I68" i="23"/>
  <c r="O68" i="23"/>
  <c r="P68" i="23" s="1"/>
  <c r="J68" i="23"/>
  <c r="L68" i="23"/>
  <c r="H69" i="23"/>
  <c r="K69" i="23" s="1"/>
  <c r="J69" i="23"/>
  <c r="H70" i="23"/>
  <c r="K70" i="23" s="1"/>
  <c r="I70" i="23"/>
  <c r="O70" i="23"/>
  <c r="P70" i="23" s="1"/>
  <c r="J70" i="23"/>
  <c r="L70" i="23"/>
  <c r="H71" i="23"/>
  <c r="K71" i="23" s="1"/>
  <c r="I71" i="23"/>
  <c r="O71" i="23"/>
  <c r="P71" i="23" s="1"/>
  <c r="J71" i="23"/>
  <c r="L71" i="23"/>
  <c r="I72" i="23"/>
  <c r="H73" i="23"/>
  <c r="K73" i="23" s="1"/>
  <c r="I73" i="23"/>
  <c r="O73" i="23"/>
  <c r="P73" i="23" s="1"/>
  <c r="J73" i="23"/>
  <c r="L73" i="23"/>
  <c r="J74" i="23"/>
  <c r="O75" i="23"/>
  <c r="P75" i="23" s="1"/>
  <c r="H76" i="23"/>
  <c r="K76" i="23" s="1"/>
  <c r="I76" i="23"/>
  <c r="O76" i="23"/>
  <c r="P76" i="23" s="1"/>
  <c r="J76" i="23"/>
  <c r="L76" i="23"/>
  <c r="I77" i="23"/>
  <c r="H78" i="23"/>
  <c r="K78" i="23" s="1"/>
  <c r="I78" i="23"/>
  <c r="O78" i="23"/>
  <c r="P78" i="23" s="1"/>
  <c r="J78" i="23"/>
  <c r="L78" i="23"/>
  <c r="O79" i="23"/>
  <c r="P79" i="23" s="1"/>
  <c r="H80" i="23"/>
  <c r="K80" i="23" s="1"/>
  <c r="O80" i="23"/>
  <c r="H81" i="23"/>
  <c r="K81" i="23" s="1"/>
  <c r="I81" i="23"/>
  <c r="O81" i="23"/>
  <c r="P81" i="23" s="1"/>
  <c r="J81" i="23"/>
  <c r="L81" i="23"/>
  <c r="O82" i="23"/>
  <c r="P82" i="23" s="1"/>
  <c r="H83" i="23"/>
  <c r="K83" i="23" s="1"/>
  <c r="I83" i="23"/>
  <c r="O83" i="23"/>
  <c r="P83" i="23" s="1"/>
  <c r="J83" i="23"/>
  <c r="L83" i="23"/>
  <c r="H84" i="23"/>
  <c r="K84" i="23" s="1"/>
  <c r="I84" i="23"/>
  <c r="O84" i="23"/>
  <c r="P84" i="23" s="1"/>
  <c r="J84" i="23"/>
  <c r="L84" i="23"/>
  <c r="I85" i="23"/>
  <c r="H86" i="23"/>
  <c r="K86" i="23" s="1"/>
  <c r="I86" i="23"/>
  <c r="O86" i="23"/>
  <c r="P86" i="23" s="1"/>
  <c r="J86" i="23"/>
  <c r="L86" i="23"/>
  <c r="H87" i="23"/>
  <c r="K87" i="23" s="1"/>
  <c r="I87" i="23"/>
  <c r="O87" i="23"/>
  <c r="P87" i="23" s="1"/>
  <c r="J87" i="23"/>
  <c r="L87" i="23"/>
  <c r="H88" i="23"/>
  <c r="K88" i="23" s="1"/>
  <c r="H89" i="23"/>
  <c r="K89" i="23" s="1"/>
  <c r="I89" i="23"/>
  <c r="O89" i="23"/>
  <c r="P89" i="23" s="1"/>
  <c r="J89" i="23"/>
  <c r="L89" i="23"/>
  <c r="H90" i="23"/>
  <c r="K90" i="23" s="1"/>
  <c r="I90" i="23"/>
  <c r="O90" i="23"/>
  <c r="P90" i="23" s="1"/>
  <c r="J90" i="23"/>
  <c r="L90" i="23"/>
  <c r="I91" i="23"/>
  <c r="H92" i="23"/>
  <c r="K92" i="23" s="1"/>
  <c r="O92" i="23"/>
  <c r="P92" i="23" s="1"/>
  <c r="H93" i="23"/>
  <c r="K93" i="23" s="1"/>
  <c r="I93" i="23"/>
  <c r="O93" i="23"/>
  <c r="P93" i="23" s="1"/>
  <c r="J93" i="23"/>
  <c r="L93" i="23"/>
  <c r="H94" i="23"/>
  <c r="K94" i="23" s="1"/>
  <c r="O94" i="23"/>
  <c r="P94" i="23" s="1"/>
  <c r="H95" i="23"/>
  <c r="K95" i="23" s="1"/>
  <c r="I95" i="23"/>
  <c r="O95" i="23"/>
  <c r="P95" i="23" s="1"/>
  <c r="J95" i="23"/>
  <c r="L95" i="23"/>
  <c r="O96" i="23"/>
  <c r="H97" i="23"/>
  <c r="K97" i="23" s="1"/>
  <c r="I97" i="23"/>
  <c r="O97" i="23"/>
  <c r="P97" i="23" s="1"/>
  <c r="J97" i="23"/>
  <c r="L97" i="23"/>
  <c r="H98" i="23"/>
  <c r="K98" i="23" s="1"/>
  <c r="I98" i="23"/>
  <c r="O98" i="23"/>
  <c r="P98" i="23" s="1"/>
  <c r="J98" i="23"/>
  <c r="L98" i="23"/>
  <c r="O99" i="23"/>
  <c r="P99" i="23" s="1"/>
  <c r="I100" i="23"/>
  <c r="J100" i="23"/>
  <c r="H101" i="23"/>
  <c r="K101" i="23" s="1"/>
  <c r="I101" i="23"/>
  <c r="J101" i="23"/>
  <c r="I102" i="23"/>
  <c r="J102" i="23"/>
  <c r="H103" i="23"/>
  <c r="K103" i="23" s="1"/>
  <c r="I103" i="23"/>
  <c r="O103" i="23"/>
  <c r="P103" i="23" s="1"/>
  <c r="J103" i="23"/>
  <c r="L103" i="23"/>
  <c r="H104" i="23"/>
  <c r="K104" i="23" s="1"/>
  <c r="I104" i="23"/>
  <c r="O104" i="23"/>
  <c r="I106" i="23"/>
  <c r="J106" i="23"/>
  <c r="BA7" i="1"/>
  <c r="BC7" i="1"/>
  <c r="BA6" i="1"/>
  <c r="BC6" i="1"/>
  <c r="BA8" i="1"/>
  <c r="BC8" i="1"/>
  <c r="BA9" i="1"/>
  <c r="BC9" i="1"/>
  <c r="BA10" i="1"/>
  <c r="BC10" i="1"/>
  <c r="BA11" i="1"/>
  <c r="BC11" i="1"/>
  <c r="BA12" i="1"/>
  <c r="BC12" i="1"/>
  <c r="BA13" i="1"/>
  <c r="BC13" i="1"/>
  <c r="BA14" i="1"/>
  <c r="BC14" i="1"/>
  <c r="BA15" i="1"/>
  <c r="BC15" i="1"/>
  <c r="BA16" i="1"/>
  <c r="BC16" i="1"/>
  <c r="BA17" i="1"/>
  <c r="BC17" i="1"/>
  <c r="BA18" i="1"/>
  <c r="BC18" i="1"/>
  <c r="BA19" i="1"/>
  <c r="BC19" i="1"/>
  <c r="BA20" i="1"/>
  <c r="BC20" i="1"/>
  <c r="BA21" i="1"/>
  <c r="BC21" i="1"/>
  <c r="BA22" i="1"/>
  <c r="BC22" i="1"/>
  <c r="BA23" i="1"/>
  <c r="BC23" i="1"/>
  <c r="BA24" i="1"/>
  <c r="BC24" i="1"/>
  <c r="BA25" i="1"/>
  <c r="BC25" i="1"/>
  <c r="BA26" i="1"/>
  <c r="BC26" i="1"/>
  <c r="BA27" i="1"/>
  <c r="BC27" i="1"/>
  <c r="BA28" i="1"/>
  <c r="BC28" i="1"/>
  <c r="BA29" i="1"/>
  <c r="BC29" i="1"/>
  <c r="BA30" i="1"/>
  <c r="BC30" i="1"/>
  <c r="BA31" i="1"/>
  <c r="BC31" i="1"/>
  <c r="BA32" i="1"/>
  <c r="BC32" i="1"/>
  <c r="BA33" i="1"/>
  <c r="BC33" i="1"/>
  <c r="BA34" i="1"/>
  <c r="BC34" i="1"/>
  <c r="BA35" i="1"/>
  <c r="BC35" i="1"/>
  <c r="BA36" i="1"/>
  <c r="BC36" i="1"/>
  <c r="BA37" i="1"/>
  <c r="BC37" i="1"/>
  <c r="BA38" i="1"/>
  <c r="BC38" i="1"/>
  <c r="BA39" i="1"/>
  <c r="BC39" i="1"/>
  <c r="BA40" i="1"/>
  <c r="BC40" i="1"/>
  <c r="BA41" i="1"/>
  <c r="BC41" i="1"/>
  <c r="BA42" i="1"/>
  <c r="BC42" i="1"/>
  <c r="BA43" i="1"/>
  <c r="BC43" i="1"/>
  <c r="BA44" i="1"/>
  <c r="BC44" i="1"/>
  <c r="BA45" i="1"/>
  <c r="BC45" i="1"/>
  <c r="BA46" i="1"/>
  <c r="BC46" i="1"/>
  <c r="BA47" i="1"/>
  <c r="BC47" i="1"/>
  <c r="BA48" i="1"/>
  <c r="BC48" i="1"/>
  <c r="BA49" i="1"/>
  <c r="BC49" i="1"/>
  <c r="BA50" i="1"/>
  <c r="BC50" i="1"/>
  <c r="BA51" i="1"/>
  <c r="BC51" i="1"/>
  <c r="BA52" i="1"/>
  <c r="BC52" i="1"/>
  <c r="BA53" i="1"/>
  <c r="BC53" i="1"/>
  <c r="BA54" i="1"/>
  <c r="BC54" i="1"/>
  <c r="BA55" i="1"/>
  <c r="BC55" i="1"/>
  <c r="BA56" i="1"/>
  <c r="BC56" i="1"/>
  <c r="BA57" i="1"/>
  <c r="BC57" i="1"/>
  <c r="BA58" i="1"/>
  <c r="BC58" i="1"/>
  <c r="BA59" i="1"/>
  <c r="BC59" i="1"/>
  <c r="BA60" i="1"/>
  <c r="BC60" i="1"/>
  <c r="BA61" i="1"/>
  <c r="BC61" i="1"/>
  <c r="BA62" i="1"/>
  <c r="BC62" i="1"/>
  <c r="BA63" i="1"/>
  <c r="BC63" i="1"/>
  <c r="BA64" i="1"/>
  <c r="BC64" i="1"/>
  <c r="BA65" i="1"/>
  <c r="BC65" i="1"/>
  <c r="BA66" i="1"/>
  <c r="BC66" i="1"/>
  <c r="BA67" i="1"/>
  <c r="BC67" i="1"/>
  <c r="BA68" i="1"/>
  <c r="BC68" i="1"/>
  <c r="BA69" i="1"/>
  <c r="BC69" i="1"/>
  <c r="BA70" i="1"/>
  <c r="BC70" i="1"/>
  <c r="BA71" i="1"/>
  <c r="BC71" i="1"/>
  <c r="BA72" i="1"/>
  <c r="BC72" i="1"/>
  <c r="BA73" i="1"/>
  <c r="BC73" i="1"/>
  <c r="BA74" i="1"/>
  <c r="BC74" i="1"/>
  <c r="BA75" i="1"/>
  <c r="BC75" i="1"/>
  <c r="BA76" i="1"/>
  <c r="BC76" i="1"/>
  <c r="BA77" i="1"/>
  <c r="BC77" i="1"/>
  <c r="BA78" i="1"/>
  <c r="BC78" i="1"/>
  <c r="BA79" i="1"/>
  <c r="BC79" i="1"/>
  <c r="BA80" i="1"/>
  <c r="BC80" i="1"/>
  <c r="BA81" i="1"/>
  <c r="BC81" i="1"/>
  <c r="BA82" i="1"/>
  <c r="BC82" i="1"/>
  <c r="BA83" i="1"/>
  <c r="BC83" i="1"/>
  <c r="BA84" i="1"/>
  <c r="BC84" i="1"/>
  <c r="BA85" i="1"/>
  <c r="BC85" i="1"/>
  <c r="BA86" i="1"/>
  <c r="BC86" i="1"/>
  <c r="BA87" i="1"/>
  <c r="BC87" i="1"/>
  <c r="BA88" i="1"/>
  <c r="BC88" i="1"/>
  <c r="BA89" i="1"/>
  <c r="BC89" i="1"/>
  <c r="BA90" i="1"/>
  <c r="BC90" i="1"/>
  <c r="BA91" i="1"/>
  <c r="BC91" i="1"/>
  <c r="BA92" i="1"/>
  <c r="BC92" i="1"/>
  <c r="BA93" i="1"/>
  <c r="BC93" i="1"/>
  <c r="BA94" i="1"/>
  <c r="BC94" i="1"/>
  <c r="BA95" i="1"/>
  <c r="BC95" i="1"/>
  <c r="BA96" i="1"/>
  <c r="BC96" i="1"/>
  <c r="BA97" i="1"/>
  <c r="BC97" i="1"/>
  <c r="BA98" i="1"/>
  <c r="BC98" i="1"/>
  <c r="BA99" i="1"/>
  <c r="BC99" i="1"/>
  <c r="BA100" i="1"/>
  <c r="BC100" i="1"/>
  <c r="BA101" i="1"/>
  <c r="BC101" i="1"/>
  <c r="BA102" i="1"/>
  <c r="BC102" i="1"/>
  <c r="BA103" i="1"/>
  <c r="BC103" i="1"/>
  <c r="BA104" i="1"/>
  <c r="BC104" i="1"/>
  <c r="BA105" i="1"/>
  <c r="BC105" i="1"/>
  <c r="BA106" i="1"/>
  <c r="BC106" i="1"/>
  <c r="AB7" i="1"/>
  <c r="T12" i="35" s="1"/>
  <c r="AD7" i="1"/>
  <c r="AB6" i="1"/>
  <c r="AD6" i="1"/>
  <c r="BZ6" i="1"/>
  <c r="CA6" i="1"/>
  <c r="BZ7" i="1"/>
  <c r="CA7" i="1"/>
  <c r="GO7" i="1"/>
  <c r="GP7" i="1"/>
  <c r="GQ7" i="1"/>
  <c r="GR7" i="1"/>
  <c r="CH7" i="1"/>
  <c r="D15" i="35" s="1"/>
  <c r="CI7" i="1"/>
  <c r="CK7" i="1"/>
  <c r="CL7" i="1"/>
  <c r="CN7" i="1"/>
  <c r="J15" i="35" s="1"/>
  <c r="CO7" i="1"/>
  <c r="CS7" i="1"/>
  <c r="CU7" i="1"/>
  <c r="CH6" i="1"/>
  <c r="CI6" i="1"/>
  <c r="CK6" i="1"/>
  <c r="CL6" i="1"/>
  <c r="CN6" i="1"/>
  <c r="CO6" i="1"/>
  <c r="CS6" i="1"/>
  <c r="CU6" i="1"/>
  <c r="CX6" i="1"/>
  <c r="CZ6" i="1"/>
  <c r="CX7" i="1"/>
  <c r="CZ7" i="1"/>
  <c r="DV6" i="1"/>
  <c r="DW6" i="1"/>
  <c r="DV7" i="1"/>
  <c r="DW7" i="1"/>
  <c r="ES6" i="1"/>
  <c r="ET6" i="1"/>
  <c r="ES7" i="1"/>
  <c r="ET7" i="1"/>
  <c r="HR108" i="1"/>
  <c r="W25" i="35" s="1"/>
  <c r="AB8" i="1"/>
  <c r="AD8" i="1"/>
  <c r="BZ8" i="1"/>
  <c r="CA8" i="1"/>
  <c r="CX8" i="1"/>
  <c r="CZ8" i="1"/>
  <c r="DV8" i="1"/>
  <c r="DW8" i="1"/>
  <c r="ES8" i="1"/>
  <c r="ET8" i="1"/>
  <c r="AB9" i="1"/>
  <c r="AD9" i="1"/>
  <c r="BZ9" i="1"/>
  <c r="CA9" i="1"/>
  <c r="CX9" i="1"/>
  <c r="CZ9" i="1"/>
  <c r="DV9" i="1"/>
  <c r="DW9" i="1"/>
  <c r="ES9" i="1"/>
  <c r="ET9" i="1"/>
  <c r="AB10" i="1"/>
  <c r="AD10" i="1"/>
  <c r="BZ10" i="1"/>
  <c r="CA10" i="1"/>
  <c r="CX10" i="1"/>
  <c r="CZ10" i="1"/>
  <c r="DV10" i="1"/>
  <c r="DW10" i="1"/>
  <c r="ES10" i="1"/>
  <c r="ET10" i="1"/>
  <c r="AB11" i="1"/>
  <c r="AD11" i="1"/>
  <c r="BZ11" i="1"/>
  <c r="CA11" i="1"/>
  <c r="CX11" i="1"/>
  <c r="CZ11" i="1"/>
  <c r="DV11" i="1"/>
  <c r="DW11" i="1"/>
  <c r="ES11" i="1"/>
  <c r="ET11" i="1"/>
  <c r="AB12" i="1"/>
  <c r="AD12" i="1"/>
  <c r="BZ12" i="1"/>
  <c r="CA12" i="1"/>
  <c r="CX12" i="1"/>
  <c r="CZ12" i="1"/>
  <c r="DV12" i="1"/>
  <c r="DW12" i="1"/>
  <c r="ES12" i="1"/>
  <c r="ET12" i="1"/>
  <c r="AB13" i="1"/>
  <c r="AD13" i="1"/>
  <c r="BZ13" i="1"/>
  <c r="CA13" i="1"/>
  <c r="CX13" i="1"/>
  <c r="CZ13" i="1"/>
  <c r="DV13" i="1"/>
  <c r="DW13" i="1"/>
  <c r="ES13" i="1"/>
  <c r="ET13" i="1"/>
  <c r="AB14" i="1"/>
  <c r="AD14" i="1"/>
  <c r="BZ14" i="1"/>
  <c r="CA14" i="1"/>
  <c r="CX14" i="1"/>
  <c r="CZ14" i="1"/>
  <c r="DV14" i="1"/>
  <c r="DW14" i="1"/>
  <c r="ES14" i="1"/>
  <c r="ET14" i="1"/>
  <c r="GO14" i="1"/>
  <c r="GP14" i="1"/>
  <c r="GQ14" i="1"/>
  <c r="GR14" i="1"/>
  <c r="AB15" i="1"/>
  <c r="AD15" i="1"/>
  <c r="BZ15" i="1"/>
  <c r="CA15" i="1"/>
  <c r="CX15" i="1"/>
  <c r="CZ15" i="1"/>
  <c r="DV15" i="1"/>
  <c r="DW15" i="1"/>
  <c r="ES15" i="1"/>
  <c r="ET15" i="1"/>
  <c r="AB16" i="1"/>
  <c r="AD16" i="1"/>
  <c r="BZ16" i="1"/>
  <c r="CA16" i="1"/>
  <c r="CX16" i="1"/>
  <c r="CZ16" i="1"/>
  <c r="DV16" i="1"/>
  <c r="DW16" i="1"/>
  <c r="ES16" i="1"/>
  <c r="ET16" i="1"/>
  <c r="AB17" i="1"/>
  <c r="AD17" i="1"/>
  <c r="BZ17" i="1"/>
  <c r="CA17" i="1"/>
  <c r="CX17" i="1"/>
  <c r="CZ17" i="1"/>
  <c r="DV17" i="1"/>
  <c r="DW17" i="1"/>
  <c r="ES17" i="1"/>
  <c r="ET17" i="1"/>
  <c r="GP17" i="1"/>
  <c r="GQ17" i="1"/>
  <c r="AB18" i="1"/>
  <c r="AD18" i="1"/>
  <c r="BZ18" i="1"/>
  <c r="CA18" i="1"/>
  <c r="CX18" i="1"/>
  <c r="CZ18" i="1"/>
  <c r="DV18" i="1"/>
  <c r="DW18" i="1"/>
  <c r="ES18" i="1"/>
  <c r="ET18" i="1"/>
  <c r="GO18" i="1"/>
  <c r="GP18" i="1"/>
  <c r="GQ18" i="1"/>
  <c r="GR18" i="1"/>
  <c r="AB19" i="1"/>
  <c r="AD19" i="1"/>
  <c r="BZ19" i="1"/>
  <c r="CA19" i="1"/>
  <c r="CX19" i="1"/>
  <c r="CZ19" i="1"/>
  <c r="DV19" i="1"/>
  <c r="DW19" i="1"/>
  <c r="ES19" i="1"/>
  <c r="ET19" i="1"/>
  <c r="GR19" i="1"/>
  <c r="AB20" i="1"/>
  <c r="AD20" i="1"/>
  <c r="BZ20" i="1"/>
  <c r="CA20" i="1"/>
  <c r="CX20" i="1"/>
  <c r="CZ20" i="1"/>
  <c r="DV20" i="1"/>
  <c r="DW20" i="1"/>
  <c r="ES20" i="1"/>
  <c r="ET20" i="1"/>
  <c r="AB21" i="1"/>
  <c r="AD21" i="1"/>
  <c r="BZ21" i="1"/>
  <c r="CA21" i="1"/>
  <c r="CX21" i="1"/>
  <c r="CZ21" i="1"/>
  <c r="DV21" i="1"/>
  <c r="DW21" i="1"/>
  <c r="ES21" i="1"/>
  <c r="ET21" i="1"/>
  <c r="GP21" i="1"/>
  <c r="GQ21" i="1"/>
  <c r="GR21" i="1"/>
  <c r="AB22" i="1"/>
  <c r="AD22" i="1"/>
  <c r="BZ22" i="1"/>
  <c r="CA22" i="1"/>
  <c r="CX22" i="1"/>
  <c r="CZ22" i="1"/>
  <c r="DV22" i="1"/>
  <c r="DW22" i="1"/>
  <c r="ES22" i="1"/>
  <c r="ET22" i="1"/>
  <c r="AB23" i="1"/>
  <c r="AD23" i="1"/>
  <c r="BZ23" i="1"/>
  <c r="CA23" i="1"/>
  <c r="CX23" i="1"/>
  <c r="CZ23" i="1"/>
  <c r="DV23" i="1"/>
  <c r="DW23" i="1"/>
  <c r="ES23" i="1"/>
  <c r="ET23" i="1"/>
  <c r="AB24" i="1"/>
  <c r="AD24" i="1"/>
  <c r="BZ24" i="1"/>
  <c r="CA24" i="1"/>
  <c r="CX24" i="1"/>
  <c r="CZ24" i="1"/>
  <c r="DV24" i="1"/>
  <c r="DW24" i="1"/>
  <c r="ES24" i="1"/>
  <c r="ET24" i="1"/>
  <c r="AB25" i="1"/>
  <c r="AD25" i="1"/>
  <c r="BZ25" i="1"/>
  <c r="CA25" i="1"/>
  <c r="CX25" i="1"/>
  <c r="CZ25" i="1"/>
  <c r="DV25" i="1"/>
  <c r="DW25" i="1"/>
  <c r="ES25" i="1"/>
  <c r="ET25" i="1"/>
  <c r="AB26" i="1"/>
  <c r="AD26" i="1"/>
  <c r="BZ26" i="1"/>
  <c r="CA26" i="1"/>
  <c r="CX26" i="1"/>
  <c r="CZ26" i="1"/>
  <c r="DV26" i="1"/>
  <c r="DW26" i="1"/>
  <c r="ES26" i="1"/>
  <c r="ET26" i="1"/>
  <c r="AB27" i="1"/>
  <c r="AD27" i="1"/>
  <c r="BZ27" i="1"/>
  <c r="CA27" i="1"/>
  <c r="CX27" i="1"/>
  <c r="CZ27" i="1"/>
  <c r="DV27" i="1"/>
  <c r="DW27" i="1"/>
  <c r="ES27" i="1"/>
  <c r="ET27" i="1"/>
  <c r="GO27" i="1"/>
  <c r="AB28" i="1"/>
  <c r="AD28" i="1"/>
  <c r="BZ28" i="1"/>
  <c r="CA28" i="1"/>
  <c r="CX28" i="1"/>
  <c r="CZ28" i="1"/>
  <c r="DV28" i="1"/>
  <c r="DW28" i="1"/>
  <c r="ES28" i="1"/>
  <c r="ET28" i="1"/>
  <c r="AB29" i="1"/>
  <c r="AD29" i="1"/>
  <c r="BZ29" i="1"/>
  <c r="CA29" i="1"/>
  <c r="CX29" i="1"/>
  <c r="CZ29" i="1"/>
  <c r="DV29" i="1"/>
  <c r="DW29" i="1"/>
  <c r="ES29" i="1"/>
  <c r="ET29" i="1"/>
  <c r="GO29" i="1"/>
  <c r="GP29" i="1"/>
  <c r="GQ29" i="1"/>
  <c r="AB30" i="1"/>
  <c r="AD30" i="1"/>
  <c r="BZ30" i="1"/>
  <c r="CA30" i="1"/>
  <c r="CX30" i="1"/>
  <c r="CZ30" i="1"/>
  <c r="DV30" i="1"/>
  <c r="DW30" i="1"/>
  <c r="ES30" i="1"/>
  <c r="ET30" i="1"/>
  <c r="AB31" i="1"/>
  <c r="AD31" i="1"/>
  <c r="BZ31" i="1"/>
  <c r="CA31" i="1"/>
  <c r="CX31" i="1"/>
  <c r="CZ31" i="1"/>
  <c r="DV31" i="1"/>
  <c r="DW31" i="1"/>
  <c r="ES31" i="1"/>
  <c r="ET31" i="1"/>
  <c r="AB32" i="1"/>
  <c r="AD32" i="1"/>
  <c r="BZ32" i="1"/>
  <c r="CA32" i="1"/>
  <c r="CX32" i="1"/>
  <c r="CZ32" i="1"/>
  <c r="DV32" i="1"/>
  <c r="DW32" i="1"/>
  <c r="ES32" i="1"/>
  <c r="ET32" i="1"/>
  <c r="AB33" i="1"/>
  <c r="AD33" i="1"/>
  <c r="BZ33" i="1"/>
  <c r="CA33" i="1"/>
  <c r="CX33" i="1"/>
  <c r="CZ33" i="1"/>
  <c r="DV33" i="1"/>
  <c r="DW33" i="1"/>
  <c r="ES33" i="1"/>
  <c r="ET33" i="1"/>
  <c r="GO33" i="1"/>
  <c r="GP33" i="1"/>
  <c r="GQ33" i="1"/>
  <c r="AB34" i="1"/>
  <c r="AD34" i="1"/>
  <c r="BZ34" i="1"/>
  <c r="CA34" i="1"/>
  <c r="CX34" i="1"/>
  <c r="CZ34" i="1"/>
  <c r="DV34" i="1"/>
  <c r="DW34" i="1"/>
  <c r="ES34" i="1"/>
  <c r="ET34" i="1"/>
  <c r="GO34" i="1"/>
  <c r="GP34" i="1"/>
  <c r="GQ34" i="1"/>
  <c r="GR34" i="1"/>
  <c r="AB35" i="1"/>
  <c r="AD35" i="1"/>
  <c r="BZ35" i="1"/>
  <c r="CA35" i="1"/>
  <c r="CX35" i="1"/>
  <c r="CZ35" i="1"/>
  <c r="DV35" i="1"/>
  <c r="DW35" i="1"/>
  <c r="ES35" i="1"/>
  <c r="ET35" i="1"/>
  <c r="GR35" i="1"/>
  <c r="AB36" i="1"/>
  <c r="AD36" i="1"/>
  <c r="BZ36" i="1"/>
  <c r="CA36" i="1"/>
  <c r="CX36" i="1"/>
  <c r="CZ36" i="1"/>
  <c r="DV36" i="1"/>
  <c r="DW36" i="1"/>
  <c r="ES36" i="1"/>
  <c r="ET36" i="1"/>
  <c r="AB37" i="1"/>
  <c r="AD37" i="1"/>
  <c r="BZ37" i="1"/>
  <c r="CA37" i="1"/>
  <c r="CX37" i="1"/>
  <c r="CZ37" i="1"/>
  <c r="DV37" i="1"/>
  <c r="DW37" i="1"/>
  <c r="ES37" i="1"/>
  <c r="ET37" i="1"/>
  <c r="AB38" i="1"/>
  <c r="AD38" i="1"/>
  <c r="BZ38" i="1"/>
  <c r="CA38" i="1"/>
  <c r="CX38" i="1"/>
  <c r="CZ38" i="1"/>
  <c r="DV38" i="1"/>
  <c r="DW38" i="1"/>
  <c r="ES38" i="1"/>
  <c r="ET38" i="1"/>
  <c r="AB39" i="1"/>
  <c r="AD39" i="1"/>
  <c r="BZ39" i="1"/>
  <c r="CA39" i="1"/>
  <c r="CX39" i="1"/>
  <c r="CZ39" i="1"/>
  <c r="DV39" i="1"/>
  <c r="DW39" i="1"/>
  <c r="ES39" i="1"/>
  <c r="ET39" i="1"/>
  <c r="FA39" i="1"/>
  <c r="FB39" i="1"/>
  <c r="FC39" i="1"/>
  <c r="FD39" i="1"/>
  <c r="FE39" i="1"/>
  <c r="FK39" i="1"/>
  <c r="FL39" i="1"/>
  <c r="FM39" i="1"/>
  <c r="FN39" i="1"/>
  <c r="FO39" i="1"/>
  <c r="FU39" i="1"/>
  <c r="FV39" i="1"/>
  <c r="FW39" i="1"/>
  <c r="FX39" i="1"/>
  <c r="FY39" i="1"/>
  <c r="AB40" i="1"/>
  <c r="AD40" i="1"/>
  <c r="BZ40" i="1"/>
  <c r="CA40" i="1"/>
  <c r="CX40" i="1"/>
  <c r="CZ40" i="1"/>
  <c r="DV40" i="1"/>
  <c r="DW40" i="1"/>
  <c r="ES40" i="1"/>
  <c r="ET40" i="1"/>
  <c r="FA40" i="1"/>
  <c r="FB40" i="1"/>
  <c r="FC40" i="1"/>
  <c r="FD40" i="1"/>
  <c r="FE40" i="1"/>
  <c r="FK40" i="1"/>
  <c r="FL40" i="1"/>
  <c r="FM40" i="1"/>
  <c r="FN40" i="1"/>
  <c r="FO40" i="1"/>
  <c r="FU40" i="1"/>
  <c r="FV40" i="1"/>
  <c r="FW40" i="1"/>
  <c r="FX40" i="1"/>
  <c r="FY40" i="1"/>
  <c r="AB41" i="1"/>
  <c r="AD41" i="1"/>
  <c r="BZ41" i="1"/>
  <c r="CA41" i="1"/>
  <c r="CX41" i="1"/>
  <c r="CZ41" i="1"/>
  <c r="DV41" i="1"/>
  <c r="DW41" i="1"/>
  <c r="ES41" i="1"/>
  <c r="ET41" i="1"/>
  <c r="FA41" i="1"/>
  <c r="FB41" i="1"/>
  <c r="FC41" i="1"/>
  <c r="FD41" i="1"/>
  <c r="FE41" i="1"/>
  <c r="FK41" i="1"/>
  <c r="FL41" i="1"/>
  <c r="FM41" i="1"/>
  <c r="FN41" i="1"/>
  <c r="FO41" i="1"/>
  <c r="FU41" i="1"/>
  <c r="FV41" i="1"/>
  <c r="FW41" i="1"/>
  <c r="FX41" i="1"/>
  <c r="FY41" i="1"/>
  <c r="AB42" i="1"/>
  <c r="AD42" i="1"/>
  <c r="BZ42" i="1"/>
  <c r="CA42" i="1"/>
  <c r="CX42" i="1"/>
  <c r="CZ42" i="1"/>
  <c r="DV42" i="1"/>
  <c r="DW42" i="1"/>
  <c r="ES42" i="1"/>
  <c r="ET42" i="1"/>
  <c r="FA42" i="1"/>
  <c r="FB42" i="1"/>
  <c r="FC42" i="1"/>
  <c r="FD42" i="1"/>
  <c r="FE42" i="1"/>
  <c r="FK42" i="1"/>
  <c r="FL42" i="1"/>
  <c r="FM42" i="1"/>
  <c r="FN42" i="1"/>
  <c r="FO42" i="1"/>
  <c r="FU42" i="1"/>
  <c r="FV42" i="1"/>
  <c r="FW42" i="1"/>
  <c r="FX42" i="1"/>
  <c r="FY42" i="1"/>
  <c r="AB43" i="1"/>
  <c r="AD43" i="1"/>
  <c r="BZ43" i="1"/>
  <c r="CA43" i="1"/>
  <c r="CX43" i="1"/>
  <c r="CZ43" i="1"/>
  <c r="DV43" i="1"/>
  <c r="DW43" i="1"/>
  <c r="ES43" i="1"/>
  <c r="ET43" i="1"/>
  <c r="FA43" i="1"/>
  <c r="FB43" i="1"/>
  <c r="FC43" i="1"/>
  <c r="FD43" i="1"/>
  <c r="FE43" i="1"/>
  <c r="FK43" i="1"/>
  <c r="FL43" i="1"/>
  <c r="FM43" i="1"/>
  <c r="FN43" i="1"/>
  <c r="FO43" i="1"/>
  <c r="FU43" i="1"/>
  <c r="FV43" i="1"/>
  <c r="FW43" i="1"/>
  <c r="FX43" i="1"/>
  <c r="FY43" i="1"/>
  <c r="AB44" i="1"/>
  <c r="AD44" i="1"/>
  <c r="BZ44" i="1"/>
  <c r="CA44" i="1"/>
  <c r="CX44" i="1"/>
  <c r="CZ44" i="1"/>
  <c r="DV44" i="1"/>
  <c r="DW44" i="1"/>
  <c r="ES44" i="1"/>
  <c r="ET44" i="1"/>
  <c r="FA44" i="1"/>
  <c r="FB44" i="1"/>
  <c r="FC44" i="1"/>
  <c r="FD44" i="1"/>
  <c r="FE44" i="1"/>
  <c r="FK44" i="1"/>
  <c r="FL44" i="1"/>
  <c r="FM44" i="1"/>
  <c r="FN44" i="1"/>
  <c r="FO44" i="1"/>
  <c r="FU44" i="1"/>
  <c r="FV44" i="1"/>
  <c r="FW44" i="1"/>
  <c r="FX44" i="1"/>
  <c r="FY44" i="1"/>
  <c r="AB45" i="1"/>
  <c r="AD45" i="1"/>
  <c r="BZ45" i="1"/>
  <c r="CA45" i="1"/>
  <c r="CX45" i="1"/>
  <c r="CZ45" i="1"/>
  <c r="DV45" i="1"/>
  <c r="DW45" i="1"/>
  <c r="ES45" i="1"/>
  <c r="ET45" i="1"/>
  <c r="FA45" i="1"/>
  <c r="FB45" i="1"/>
  <c r="FC45" i="1"/>
  <c r="FD45" i="1"/>
  <c r="FE45" i="1"/>
  <c r="FK45" i="1"/>
  <c r="FL45" i="1"/>
  <c r="FM45" i="1"/>
  <c r="FN45" i="1"/>
  <c r="FO45" i="1"/>
  <c r="FU45" i="1"/>
  <c r="FV45" i="1"/>
  <c r="FW45" i="1"/>
  <c r="FX45" i="1"/>
  <c r="FY45" i="1"/>
  <c r="AB46" i="1"/>
  <c r="AD46" i="1"/>
  <c r="BZ46" i="1"/>
  <c r="CA46" i="1"/>
  <c r="CX46" i="1"/>
  <c r="CZ46" i="1"/>
  <c r="DV46" i="1"/>
  <c r="DW46" i="1"/>
  <c r="ES46" i="1"/>
  <c r="ET46" i="1"/>
  <c r="FA46" i="1"/>
  <c r="FB46" i="1"/>
  <c r="FC46" i="1"/>
  <c r="FD46" i="1"/>
  <c r="FE46" i="1"/>
  <c r="FK46" i="1"/>
  <c r="FL46" i="1"/>
  <c r="FM46" i="1"/>
  <c r="FN46" i="1"/>
  <c r="FO46" i="1"/>
  <c r="FU46" i="1"/>
  <c r="FV46" i="1"/>
  <c r="FW46" i="1"/>
  <c r="FX46" i="1"/>
  <c r="FY46" i="1"/>
  <c r="AB47" i="1"/>
  <c r="AD47" i="1"/>
  <c r="BZ47" i="1"/>
  <c r="CA47" i="1"/>
  <c r="CX47" i="1"/>
  <c r="CZ47" i="1"/>
  <c r="DV47" i="1"/>
  <c r="DW47" i="1"/>
  <c r="ES47" i="1"/>
  <c r="ET47" i="1"/>
  <c r="FA47" i="1"/>
  <c r="FB47" i="1"/>
  <c r="FC47" i="1"/>
  <c r="FD47" i="1"/>
  <c r="FE47" i="1"/>
  <c r="FK47" i="1"/>
  <c r="FL47" i="1"/>
  <c r="FM47" i="1"/>
  <c r="FN47" i="1"/>
  <c r="FO47" i="1"/>
  <c r="FU47" i="1"/>
  <c r="FV47" i="1"/>
  <c r="FW47" i="1"/>
  <c r="FX47" i="1"/>
  <c r="FY47" i="1"/>
  <c r="AB48" i="1"/>
  <c r="AD48" i="1"/>
  <c r="BZ48" i="1"/>
  <c r="CA48" i="1"/>
  <c r="CX48" i="1"/>
  <c r="CZ48" i="1"/>
  <c r="DV48" i="1"/>
  <c r="DW48" i="1"/>
  <c r="ES48" i="1"/>
  <c r="ET48" i="1"/>
  <c r="FA48" i="1"/>
  <c r="FB48" i="1"/>
  <c r="FC48" i="1"/>
  <c r="FD48" i="1"/>
  <c r="FE48" i="1"/>
  <c r="FK48" i="1"/>
  <c r="FL48" i="1"/>
  <c r="FM48" i="1"/>
  <c r="FN48" i="1"/>
  <c r="FO48" i="1"/>
  <c r="FU48" i="1"/>
  <c r="FV48" i="1"/>
  <c r="FW48" i="1"/>
  <c r="FX48" i="1"/>
  <c r="FY48" i="1"/>
  <c r="AB49" i="1"/>
  <c r="AD49" i="1"/>
  <c r="BZ49" i="1"/>
  <c r="CA49" i="1"/>
  <c r="CX49" i="1"/>
  <c r="CZ49" i="1"/>
  <c r="DV49" i="1"/>
  <c r="DW49" i="1"/>
  <c r="ES49" i="1"/>
  <c r="ET49" i="1"/>
  <c r="FA49" i="1"/>
  <c r="FB49" i="1"/>
  <c r="FC49" i="1"/>
  <c r="FD49" i="1"/>
  <c r="FE49" i="1"/>
  <c r="FK49" i="1"/>
  <c r="FL49" i="1"/>
  <c r="FM49" i="1"/>
  <c r="FN49" i="1"/>
  <c r="FO49" i="1"/>
  <c r="FU49" i="1"/>
  <c r="FV49" i="1"/>
  <c r="FW49" i="1"/>
  <c r="FX49" i="1"/>
  <c r="FY49" i="1"/>
  <c r="AB50" i="1"/>
  <c r="AD50" i="1"/>
  <c r="BZ50" i="1"/>
  <c r="CA50" i="1"/>
  <c r="CX50" i="1"/>
  <c r="CZ50" i="1"/>
  <c r="DV50" i="1"/>
  <c r="DW50" i="1"/>
  <c r="ES50" i="1"/>
  <c r="ET50" i="1"/>
  <c r="FA50" i="1"/>
  <c r="FB50" i="1"/>
  <c r="FC50" i="1"/>
  <c r="FD50" i="1"/>
  <c r="FE50" i="1"/>
  <c r="FK50" i="1"/>
  <c r="FL50" i="1"/>
  <c r="FM50" i="1"/>
  <c r="FN50" i="1"/>
  <c r="FO50" i="1"/>
  <c r="FU50" i="1"/>
  <c r="FV50" i="1"/>
  <c r="FW50" i="1"/>
  <c r="FX50" i="1"/>
  <c r="FY50" i="1"/>
  <c r="AB51" i="1"/>
  <c r="AD51" i="1"/>
  <c r="BZ51" i="1"/>
  <c r="CA51" i="1"/>
  <c r="CX51" i="1"/>
  <c r="CZ51" i="1"/>
  <c r="DV51" i="1"/>
  <c r="DW51" i="1"/>
  <c r="ES51" i="1"/>
  <c r="ET51" i="1"/>
  <c r="FA51" i="1"/>
  <c r="FB51" i="1"/>
  <c r="FC51" i="1"/>
  <c r="FD51" i="1"/>
  <c r="FE51" i="1"/>
  <c r="FK51" i="1"/>
  <c r="FL51" i="1"/>
  <c r="FM51" i="1"/>
  <c r="FN51" i="1"/>
  <c r="FO51" i="1"/>
  <c r="FU51" i="1"/>
  <c r="FV51" i="1"/>
  <c r="FW51" i="1"/>
  <c r="FX51" i="1"/>
  <c r="FY51" i="1"/>
  <c r="AB52" i="1"/>
  <c r="AD52" i="1"/>
  <c r="BZ52" i="1"/>
  <c r="CA52" i="1"/>
  <c r="CX52" i="1"/>
  <c r="CZ52" i="1"/>
  <c r="DV52" i="1"/>
  <c r="DW52" i="1"/>
  <c r="ES52" i="1"/>
  <c r="ET52" i="1"/>
  <c r="FA52" i="1"/>
  <c r="FB52" i="1"/>
  <c r="FC52" i="1"/>
  <c r="FD52" i="1"/>
  <c r="FE52" i="1"/>
  <c r="FK52" i="1"/>
  <c r="FL52" i="1"/>
  <c r="FM52" i="1"/>
  <c r="FN52" i="1"/>
  <c r="FO52" i="1"/>
  <c r="FU52" i="1"/>
  <c r="FV52" i="1"/>
  <c r="FW52" i="1"/>
  <c r="FX52" i="1"/>
  <c r="FY52" i="1"/>
  <c r="AB53" i="1"/>
  <c r="AD53" i="1"/>
  <c r="BZ53" i="1"/>
  <c r="CA53" i="1"/>
  <c r="CX53" i="1"/>
  <c r="CZ53" i="1"/>
  <c r="DV53" i="1"/>
  <c r="DW53" i="1"/>
  <c r="ES53" i="1"/>
  <c r="ET53" i="1"/>
  <c r="FA53" i="1"/>
  <c r="FB53" i="1"/>
  <c r="FC53" i="1"/>
  <c r="FD53" i="1"/>
  <c r="FE53" i="1"/>
  <c r="FK53" i="1"/>
  <c r="FL53" i="1"/>
  <c r="FM53" i="1"/>
  <c r="FN53" i="1"/>
  <c r="FO53" i="1"/>
  <c r="FU53" i="1"/>
  <c r="FV53" i="1"/>
  <c r="FW53" i="1"/>
  <c r="FX53" i="1"/>
  <c r="FY53" i="1"/>
  <c r="AB54" i="1"/>
  <c r="AD54" i="1"/>
  <c r="BZ54" i="1"/>
  <c r="CA54" i="1"/>
  <c r="CX54" i="1"/>
  <c r="CZ54" i="1"/>
  <c r="DV54" i="1"/>
  <c r="DW54" i="1"/>
  <c r="ES54" i="1"/>
  <c r="ET54" i="1"/>
  <c r="FA54" i="1"/>
  <c r="FB54" i="1"/>
  <c r="FC54" i="1"/>
  <c r="FD54" i="1"/>
  <c r="FE54" i="1"/>
  <c r="FK54" i="1"/>
  <c r="FL54" i="1"/>
  <c r="FM54" i="1"/>
  <c r="FN54" i="1"/>
  <c r="FO54" i="1"/>
  <c r="FU54" i="1"/>
  <c r="FV54" i="1"/>
  <c r="FW54" i="1"/>
  <c r="FX54" i="1"/>
  <c r="FY54" i="1"/>
  <c r="AB55" i="1"/>
  <c r="AD55" i="1"/>
  <c r="BZ55" i="1"/>
  <c r="CA55" i="1"/>
  <c r="CX55" i="1"/>
  <c r="CZ55" i="1"/>
  <c r="DV55" i="1"/>
  <c r="DW55" i="1"/>
  <c r="ES55" i="1"/>
  <c r="ET55" i="1"/>
  <c r="FA55" i="1"/>
  <c r="FB55" i="1"/>
  <c r="FC55" i="1"/>
  <c r="FD55" i="1"/>
  <c r="FE55" i="1"/>
  <c r="FK55" i="1"/>
  <c r="FL55" i="1"/>
  <c r="FM55" i="1"/>
  <c r="FN55" i="1"/>
  <c r="FO55" i="1"/>
  <c r="FU55" i="1"/>
  <c r="FV55" i="1"/>
  <c r="FW55" i="1"/>
  <c r="FX55" i="1"/>
  <c r="FY55" i="1"/>
  <c r="AB56" i="1"/>
  <c r="AD56" i="1"/>
  <c r="BZ56" i="1"/>
  <c r="CA56" i="1"/>
  <c r="CX56" i="1"/>
  <c r="CZ56" i="1"/>
  <c r="DV56" i="1"/>
  <c r="DW56" i="1"/>
  <c r="ES56" i="1"/>
  <c r="ET56" i="1"/>
  <c r="FA56" i="1"/>
  <c r="FB56" i="1"/>
  <c r="FC56" i="1"/>
  <c r="FD56" i="1"/>
  <c r="FE56" i="1"/>
  <c r="FK56" i="1"/>
  <c r="FL56" i="1"/>
  <c r="FM56" i="1"/>
  <c r="FN56" i="1"/>
  <c r="FO56" i="1"/>
  <c r="FU56" i="1"/>
  <c r="FV56" i="1"/>
  <c r="FW56" i="1"/>
  <c r="FX56" i="1"/>
  <c r="FY56" i="1"/>
  <c r="AB57" i="1"/>
  <c r="AD57" i="1"/>
  <c r="BZ57" i="1"/>
  <c r="CA57" i="1"/>
  <c r="CX57" i="1"/>
  <c r="CZ57" i="1"/>
  <c r="DV57" i="1"/>
  <c r="DW57" i="1"/>
  <c r="ES57" i="1"/>
  <c r="ET57" i="1"/>
  <c r="FA57" i="1"/>
  <c r="FB57" i="1"/>
  <c r="FC57" i="1"/>
  <c r="FD57" i="1"/>
  <c r="FE57" i="1"/>
  <c r="FK57" i="1"/>
  <c r="FL57" i="1"/>
  <c r="FM57" i="1"/>
  <c r="FN57" i="1"/>
  <c r="FO57" i="1"/>
  <c r="FU57" i="1"/>
  <c r="FV57" i="1"/>
  <c r="FW57" i="1"/>
  <c r="FX57" i="1"/>
  <c r="FY57" i="1"/>
  <c r="AB58" i="1"/>
  <c r="AD58" i="1"/>
  <c r="BZ58" i="1"/>
  <c r="CA58" i="1"/>
  <c r="CX58" i="1"/>
  <c r="CZ58" i="1"/>
  <c r="DV58" i="1"/>
  <c r="DW58" i="1"/>
  <c r="ES58" i="1"/>
  <c r="ET58" i="1"/>
  <c r="FA58" i="1"/>
  <c r="FB58" i="1"/>
  <c r="FC58" i="1"/>
  <c r="FD58" i="1"/>
  <c r="FE58" i="1"/>
  <c r="FK58" i="1"/>
  <c r="FL58" i="1"/>
  <c r="FM58" i="1"/>
  <c r="FN58" i="1"/>
  <c r="FO58" i="1"/>
  <c r="FU58" i="1"/>
  <c r="FV58" i="1"/>
  <c r="FW58" i="1"/>
  <c r="FX58" i="1"/>
  <c r="FY58" i="1"/>
  <c r="AB59" i="1"/>
  <c r="AD59" i="1"/>
  <c r="BZ59" i="1"/>
  <c r="CA59" i="1"/>
  <c r="CX59" i="1"/>
  <c r="CZ59" i="1"/>
  <c r="DV59" i="1"/>
  <c r="DW59" i="1"/>
  <c r="ES59" i="1"/>
  <c r="ET59" i="1"/>
  <c r="FA59" i="1"/>
  <c r="FB59" i="1"/>
  <c r="FC59" i="1"/>
  <c r="FD59" i="1"/>
  <c r="FE59" i="1"/>
  <c r="FK59" i="1"/>
  <c r="FL59" i="1"/>
  <c r="FM59" i="1"/>
  <c r="FN59" i="1"/>
  <c r="FO59" i="1"/>
  <c r="FU59" i="1"/>
  <c r="FV59" i="1"/>
  <c r="FW59" i="1"/>
  <c r="FX59" i="1"/>
  <c r="FY59" i="1"/>
  <c r="AB60" i="1"/>
  <c r="AD60" i="1"/>
  <c r="BZ60" i="1"/>
  <c r="CA60" i="1"/>
  <c r="CX60" i="1"/>
  <c r="CZ60" i="1"/>
  <c r="DV60" i="1"/>
  <c r="DW60" i="1"/>
  <c r="ES60" i="1"/>
  <c r="ET60" i="1"/>
  <c r="FA60" i="1"/>
  <c r="FB60" i="1"/>
  <c r="FC60" i="1"/>
  <c r="FD60" i="1"/>
  <c r="FE60" i="1"/>
  <c r="FK60" i="1"/>
  <c r="FL60" i="1"/>
  <c r="FM60" i="1"/>
  <c r="FN60" i="1"/>
  <c r="FO60" i="1"/>
  <c r="FU60" i="1"/>
  <c r="FV60" i="1"/>
  <c r="FW60" i="1"/>
  <c r="FX60" i="1"/>
  <c r="FY60" i="1"/>
  <c r="AB61" i="1"/>
  <c r="AD61" i="1"/>
  <c r="BZ61" i="1"/>
  <c r="CA61" i="1"/>
  <c r="CX61" i="1"/>
  <c r="CZ61" i="1"/>
  <c r="DV61" i="1"/>
  <c r="DW61" i="1"/>
  <c r="ES61" i="1"/>
  <c r="ET61" i="1"/>
  <c r="FA61" i="1"/>
  <c r="FB61" i="1"/>
  <c r="FC61" i="1"/>
  <c r="FD61" i="1"/>
  <c r="FE61" i="1"/>
  <c r="FK61" i="1"/>
  <c r="FL61" i="1"/>
  <c r="FM61" i="1"/>
  <c r="FN61" i="1"/>
  <c r="FO61" i="1"/>
  <c r="FU61" i="1"/>
  <c r="FV61" i="1"/>
  <c r="FW61" i="1"/>
  <c r="FX61" i="1"/>
  <c r="FY61" i="1"/>
  <c r="AB62" i="1"/>
  <c r="AD62" i="1"/>
  <c r="BZ62" i="1"/>
  <c r="CA62" i="1"/>
  <c r="CX62" i="1"/>
  <c r="CZ62" i="1"/>
  <c r="DV62" i="1"/>
  <c r="DW62" i="1"/>
  <c r="ES62" i="1"/>
  <c r="ET62" i="1"/>
  <c r="FA62" i="1"/>
  <c r="FB62" i="1"/>
  <c r="FC62" i="1"/>
  <c r="FD62" i="1"/>
  <c r="FE62" i="1"/>
  <c r="FK62" i="1"/>
  <c r="FL62" i="1"/>
  <c r="FM62" i="1"/>
  <c r="FN62" i="1"/>
  <c r="FO62" i="1"/>
  <c r="FU62" i="1"/>
  <c r="FV62" i="1"/>
  <c r="FW62" i="1"/>
  <c r="FX62" i="1"/>
  <c r="FY62" i="1"/>
  <c r="AB63" i="1"/>
  <c r="AD63" i="1"/>
  <c r="BZ63" i="1"/>
  <c r="CA63" i="1"/>
  <c r="CX63" i="1"/>
  <c r="CZ63" i="1"/>
  <c r="DV63" i="1"/>
  <c r="DW63" i="1"/>
  <c r="ES63" i="1"/>
  <c r="ET63" i="1"/>
  <c r="FA63" i="1"/>
  <c r="FB63" i="1"/>
  <c r="FC63" i="1"/>
  <c r="FD63" i="1"/>
  <c r="FE63" i="1"/>
  <c r="FK63" i="1"/>
  <c r="FL63" i="1"/>
  <c r="FM63" i="1"/>
  <c r="FN63" i="1"/>
  <c r="FO63" i="1"/>
  <c r="FU63" i="1"/>
  <c r="FV63" i="1"/>
  <c r="FW63" i="1"/>
  <c r="FX63" i="1"/>
  <c r="FY63" i="1"/>
  <c r="AB64" i="1"/>
  <c r="AD64" i="1"/>
  <c r="BZ64" i="1"/>
  <c r="CA64" i="1"/>
  <c r="CX64" i="1"/>
  <c r="CZ64" i="1"/>
  <c r="DV64" i="1"/>
  <c r="DW64" i="1"/>
  <c r="ES64" i="1"/>
  <c r="ET64" i="1"/>
  <c r="FA64" i="1"/>
  <c r="FB64" i="1"/>
  <c r="FC64" i="1"/>
  <c r="FD64" i="1"/>
  <c r="FE64" i="1"/>
  <c r="FK64" i="1"/>
  <c r="FL64" i="1"/>
  <c r="FM64" i="1"/>
  <c r="FN64" i="1"/>
  <c r="FO64" i="1"/>
  <c r="FU64" i="1"/>
  <c r="FV64" i="1"/>
  <c r="FW64" i="1"/>
  <c r="FX64" i="1"/>
  <c r="FY64" i="1"/>
  <c r="AB65" i="1"/>
  <c r="AD65" i="1"/>
  <c r="BZ65" i="1"/>
  <c r="CA65" i="1"/>
  <c r="CX65" i="1"/>
  <c r="CZ65" i="1"/>
  <c r="DV65" i="1"/>
  <c r="DW65" i="1"/>
  <c r="ES65" i="1"/>
  <c r="ET65" i="1"/>
  <c r="FA65" i="1"/>
  <c r="FB65" i="1"/>
  <c r="FC65" i="1"/>
  <c r="FD65" i="1"/>
  <c r="FE65" i="1"/>
  <c r="FK65" i="1"/>
  <c r="FL65" i="1"/>
  <c r="FM65" i="1"/>
  <c r="FN65" i="1"/>
  <c r="FO65" i="1"/>
  <c r="FU65" i="1"/>
  <c r="FV65" i="1"/>
  <c r="FW65" i="1"/>
  <c r="FX65" i="1"/>
  <c r="FY65" i="1"/>
  <c r="AB66" i="1"/>
  <c r="AD66" i="1"/>
  <c r="BZ66" i="1"/>
  <c r="CA66" i="1"/>
  <c r="CX66" i="1"/>
  <c r="CZ66" i="1"/>
  <c r="DV66" i="1"/>
  <c r="DW66" i="1"/>
  <c r="ES66" i="1"/>
  <c r="ET66" i="1"/>
  <c r="FA66" i="1"/>
  <c r="FB66" i="1"/>
  <c r="FC66" i="1"/>
  <c r="FD66" i="1"/>
  <c r="FE66" i="1"/>
  <c r="FK66" i="1"/>
  <c r="FL66" i="1"/>
  <c r="FM66" i="1"/>
  <c r="FN66" i="1"/>
  <c r="FO66" i="1"/>
  <c r="FU66" i="1"/>
  <c r="FV66" i="1"/>
  <c r="FW66" i="1"/>
  <c r="FX66" i="1"/>
  <c r="FY66" i="1"/>
  <c r="AB67" i="1"/>
  <c r="AD67" i="1"/>
  <c r="BZ67" i="1"/>
  <c r="CA67" i="1"/>
  <c r="CX67" i="1"/>
  <c r="CZ67" i="1"/>
  <c r="DV67" i="1"/>
  <c r="DW67" i="1"/>
  <c r="ES67" i="1"/>
  <c r="ET67" i="1"/>
  <c r="FA67" i="1"/>
  <c r="FB67" i="1"/>
  <c r="FC67" i="1"/>
  <c r="FD67" i="1"/>
  <c r="FE67" i="1"/>
  <c r="FK67" i="1"/>
  <c r="FL67" i="1"/>
  <c r="FM67" i="1"/>
  <c r="FN67" i="1"/>
  <c r="FO67" i="1"/>
  <c r="FU67" i="1"/>
  <c r="FV67" i="1"/>
  <c r="FW67" i="1"/>
  <c r="FX67" i="1"/>
  <c r="FY67" i="1"/>
  <c r="AB68" i="1"/>
  <c r="AD68" i="1"/>
  <c r="BZ68" i="1"/>
  <c r="CA68" i="1"/>
  <c r="CX68" i="1"/>
  <c r="CZ68" i="1"/>
  <c r="DV68" i="1"/>
  <c r="DW68" i="1"/>
  <c r="ES68" i="1"/>
  <c r="ET68" i="1"/>
  <c r="FA68" i="1"/>
  <c r="FB68" i="1"/>
  <c r="FC68" i="1"/>
  <c r="FD68" i="1"/>
  <c r="FE68" i="1"/>
  <c r="FK68" i="1"/>
  <c r="FL68" i="1"/>
  <c r="FM68" i="1"/>
  <c r="FN68" i="1"/>
  <c r="FO68" i="1"/>
  <c r="FU68" i="1"/>
  <c r="FV68" i="1"/>
  <c r="FW68" i="1"/>
  <c r="FX68" i="1"/>
  <c r="FY68" i="1"/>
  <c r="AB69" i="1"/>
  <c r="AD69" i="1"/>
  <c r="BZ69" i="1"/>
  <c r="CA69" i="1"/>
  <c r="CX69" i="1"/>
  <c r="CZ69" i="1"/>
  <c r="DV69" i="1"/>
  <c r="DW69" i="1"/>
  <c r="ES69" i="1"/>
  <c r="ET69" i="1"/>
  <c r="FA69" i="1"/>
  <c r="FB69" i="1"/>
  <c r="FC69" i="1"/>
  <c r="FD69" i="1"/>
  <c r="FE69" i="1"/>
  <c r="FK69" i="1"/>
  <c r="FL69" i="1"/>
  <c r="FM69" i="1"/>
  <c r="FN69" i="1"/>
  <c r="FO69" i="1"/>
  <c r="FU69" i="1"/>
  <c r="FV69" i="1"/>
  <c r="FW69" i="1"/>
  <c r="FX69" i="1"/>
  <c r="FY69" i="1"/>
  <c r="AB70" i="1"/>
  <c r="AD70" i="1"/>
  <c r="BZ70" i="1"/>
  <c r="CA70" i="1"/>
  <c r="CX70" i="1"/>
  <c r="CZ70" i="1"/>
  <c r="DV70" i="1"/>
  <c r="DW70" i="1"/>
  <c r="ES70" i="1"/>
  <c r="ET70" i="1"/>
  <c r="FA70" i="1"/>
  <c r="FB70" i="1"/>
  <c r="FC70" i="1"/>
  <c r="FD70" i="1"/>
  <c r="FE70" i="1"/>
  <c r="FK70" i="1"/>
  <c r="FL70" i="1"/>
  <c r="FM70" i="1"/>
  <c r="FN70" i="1"/>
  <c r="FO70" i="1"/>
  <c r="FU70" i="1"/>
  <c r="FV70" i="1"/>
  <c r="FW70" i="1"/>
  <c r="FX70" i="1"/>
  <c r="FY70" i="1"/>
  <c r="AB71" i="1"/>
  <c r="AD71" i="1"/>
  <c r="BZ71" i="1"/>
  <c r="CA71" i="1"/>
  <c r="CX71" i="1"/>
  <c r="CZ71" i="1"/>
  <c r="DV71" i="1"/>
  <c r="DW71" i="1"/>
  <c r="ES71" i="1"/>
  <c r="ET71" i="1"/>
  <c r="FA71" i="1"/>
  <c r="FB71" i="1"/>
  <c r="FC71" i="1"/>
  <c r="FD71" i="1"/>
  <c r="FE71" i="1"/>
  <c r="FK71" i="1"/>
  <c r="FL71" i="1"/>
  <c r="FM71" i="1"/>
  <c r="FN71" i="1"/>
  <c r="FO71" i="1"/>
  <c r="FU71" i="1"/>
  <c r="FV71" i="1"/>
  <c r="FW71" i="1"/>
  <c r="FX71" i="1"/>
  <c r="FY71" i="1"/>
  <c r="AB72" i="1"/>
  <c r="AD72" i="1"/>
  <c r="BZ72" i="1"/>
  <c r="CA72" i="1"/>
  <c r="CX72" i="1"/>
  <c r="CZ72" i="1"/>
  <c r="DV72" i="1"/>
  <c r="DW72" i="1"/>
  <c r="ES72" i="1"/>
  <c r="ET72" i="1"/>
  <c r="FA72" i="1"/>
  <c r="FB72" i="1"/>
  <c r="FC72" i="1"/>
  <c r="FD72" i="1"/>
  <c r="FE72" i="1"/>
  <c r="FK72" i="1"/>
  <c r="FL72" i="1"/>
  <c r="FM72" i="1"/>
  <c r="FN72" i="1"/>
  <c r="FO72" i="1"/>
  <c r="FU72" i="1"/>
  <c r="FV72" i="1"/>
  <c r="FW72" i="1"/>
  <c r="FX72" i="1"/>
  <c r="FY72" i="1"/>
  <c r="AB73" i="1"/>
  <c r="AD73" i="1"/>
  <c r="BZ73" i="1"/>
  <c r="CA73" i="1"/>
  <c r="CX73" i="1"/>
  <c r="CZ73" i="1"/>
  <c r="DV73" i="1"/>
  <c r="DW73" i="1"/>
  <c r="ES73" i="1"/>
  <c r="ET73" i="1"/>
  <c r="FA73" i="1"/>
  <c r="FB73" i="1"/>
  <c r="FC73" i="1"/>
  <c r="FD73" i="1"/>
  <c r="FE73" i="1"/>
  <c r="FK73" i="1"/>
  <c r="FL73" i="1"/>
  <c r="FM73" i="1"/>
  <c r="FN73" i="1"/>
  <c r="FO73" i="1"/>
  <c r="FU73" i="1"/>
  <c r="FV73" i="1"/>
  <c r="FW73" i="1"/>
  <c r="FX73" i="1"/>
  <c r="FY73" i="1"/>
  <c r="AB74" i="1"/>
  <c r="AD74" i="1"/>
  <c r="BZ74" i="1"/>
  <c r="CA74" i="1"/>
  <c r="CX74" i="1"/>
  <c r="CZ74" i="1"/>
  <c r="DV74" i="1"/>
  <c r="DW74" i="1"/>
  <c r="ES74" i="1"/>
  <c r="ET74" i="1"/>
  <c r="FA74" i="1"/>
  <c r="FB74" i="1"/>
  <c r="FC74" i="1"/>
  <c r="FD74" i="1"/>
  <c r="FE74" i="1"/>
  <c r="FK74" i="1"/>
  <c r="FL74" i="1"/>
  <c r="FM74" i="1"/>
  <c r="FN74" i="1"/>
  <c r="FO74" i="1"/>
  <c r="FU74" i="1"/>
  <c r="FV74" i="1"/>
  <c r="FW74" i="1"/>
  <c r="FX74" i="1"/>
  <c r="FY74" i="1"/>
  <c r="AB75" i="1"/>
  <c r="AD75" i="1"/>
  <c r="BZ75" i="1"/>
  <c r="CA75" i="1"/>
  <c r="CX75" i="1"/>
  <c r="CZ75" i="1"/>
  <c r="DV75" i="1"/>
  <c r="DW75" i="1"/>
  <c r="ES75" i="1"/>
  <c r="ET75" i="1"/>
  <c r="FA75" i="1"/>
  <c r="FB75" i="1"/>
  <c r="FC75" i="1"/>
  <c r="FD75" i="1"/>
  <c r="FE75" i="1"/>
  <c r="FK75" i="1"/>
  <c r="FL75" i="1"/>
  <c r="FM75" i="1"/>
  <c r="FN75" i="1"/>
  <c r="FO75" i="1"/>
  <c r="FU75" i="1"/>
  <c r="FV75" i="1"/>
  <c r="FW75" i="1"/>
  <c r="FX75" i="1"/>
  <c r="FY75" i="1"/>
  <c r="AB76" i="1"/>
  <c r="AD76" i="1"/>
  <c r="BZ76" i="1"/>
  <c r="CA76" i="1"/>
  <c r="CX76" i="1"/>
  <c r="CZ76" i="1"/>
  <c r="DV76" i="1"/>
  <c r="DW76" i="1"/>
  <c r="ES76" i="1"/>
  <c r="ET76" i="1"/>
  <c r="FA76" i="1"/>
  <c r="FB76" i="1"/>
  <c r="FC76" i="1"/>
  <c r="FD76" i="1"/>
  <c r="FE76" i="1"/>
  <c r="FK76" i="1"/>
  <c r="FL76" i="1"/>
  <c r="FM76" i="1"/>
  <c r="FN76" i="1"/>
  <c r="FO76" i="1"/>
  <c r="FU76" i="1"/>
  <c r="FV76" i="1"/>
  <c r="FW76" i="1"/>
  <c r="FX76" i="1"/>
  <c r="FY76" i="1"/>
  <c r="AB77" i="1"/>
  <c r="AD77" i="1"/>
  <c r="BZ77" i="1"/>
  <c r="CA77" i="1"/>
  <c r="CX77" i="1"/>
  <c r="CZ77" i="1"/>
  <c r="DV77" i="1"/>
  <c r="DW77" i="1"/>
  <c r="ES77" i="1"/>
  <c r="ET77" i="1"/>
  <c r="FA77" i="1"/>
  <c r="FB77" i="1"/>
  <c r="FC77" i="1"/>
  <c r="FD77" i="1"/>
  <c r="FE77" i="1"/>
  <c r="FK77" i="1"/>
  <c r="FL77" i="1"/>
  <c r="FM77" i="1"/>
  <c r="FN77" i="1"/>
  <c r="FO77" i="1"/>
  <c r="FU77" i="1"/>
  <c r="FV77" i="1"/>
  <c r="FW77" i="1"/>
  <c r="FX77" i="1"/>
  <c r="FY77" i="1"/>
  <c r="AB78" i="1"/>
  <c r="AD78" i="1"/>
  <c r="BZ78" i="1"/>
  <c r="CA78" i="1"/>
  <c r="CX78" i="1"/>
  <c r="CZ78" i="1"/>
  <c r="DV78" i="1"/>
  <c r="DW78" i="1"/>
  <c r="ES78" i="1"/>
  <c r="ET78" i="1"/>
  <c r="FA78" i="1"/>
  <c r="FB78" i="1"/>
  <c r="FC78" i="1"/>
  <c r="FD78" i="1"/>
  <c r="FE78" i="1"/>
  <c r="FK78" i="1"/>
  <c r="FL78" i="1"/>
  <c r="FM78" i="1"/>
  <c r="FN78" i="1"/>
  <c r="FO78" i="1"/>
  <c r="FU78" i="1"/>
  <c r="FV78" i="1"/>
  <c r="FW78" i="1"/>
  <c r="FX78" i="1"/>
  <c r="FY78" i="1"/>
  <c r="AB79" i="1"/>
  <c r="AD79" i="1"/>
  <c r="BZ79" i="1"/>
  <c r="CA79" i="1"/>
  <c r="CX79" i="1"/>
  <c r="CZ79" i="1"/>
  <c r="DV79" i="1"/>
  <c r="DW79" i="1"/>
  <c r="ES79" i="1"/>
  <c r="ET79" i="1"/>
  <c r="FA79" i="1"/>
  <c r="FB79" i="1"/>
  <c r="FC79" i="1"/>
  <c r="FD79" i="1"/>
  <c r="FE79" i="1"/>
  <c r="FK79" i="1"/>
  <c r="FL79" i="1"/>
  <c r="FM79" i="1"/>
  <c r="FN79" i="1"/>
  <c r="FO79" i="1"/>
  <c r="FU79" i="1"/>
  <c r="FV79" i="1"/>
  <c r="FW79" i="1"/>
  <c r="FX79" i="1"/>
  <c r="FY79" i="1"/>
  <c r="AB80" i="1"/>
  <c r="AD80" i="1"/>
  <c r="BZ80" i="1"/>
  <c r="CA80" i="1"/>
  <c r="CX80" i="1"/>
  <c r="CZ80" i="1"/>
  <c r="DV80" i="1"/>
  <c r="DW80" i="1"/>
  <c r="ES80" i="1"/>
  <c r="ET80" i="1"/>
  <c r="FA80" i="1"/>
  <c r="FB80" i="1"/>
  <c r="FC80" i="1"/>
  <c r="FD80" i="1"/>
  <c r="FE80" i="1"/>
  <c r="FK80" i="1"/>
  <c r="FL80" i="1"/>
  <c r="FM80" i="1"/>
  <c r="FN80" i="1"/>
  <c r="FO80" i="1"/>
  <c r="FU80" i="1"/>
  <c r="FV80" i="1"/>
  <c r="FW80" i="1"/>
  <c r="FX80" i="1"/>
  <c r="FY80" i="1"/>
  <c r="AB81" i="1"/>
  <c r="AD81" i="1"/>
  <c r="BZ81" i="1"/>
  <c r="CA81" i="1"/>
  <c r="CX81" i="1"/>
  <c r="CZ81" i="1"/>
  <c r="DV81" i="1"/>
  <c r="DW81" i="1"/>
  <c r="ES81" i="1"/>
  <c r="ET81" i="1"/>
  <c r="FA81" i="1"/>
  <c r="FB81" i="1"/>
  <c r="FC81" i="1"/>
  <c r="FD81" i="1"/>
  <c r="FE81" i="1"/>
  <c r="FK81" i="1"/>
  <c r="FL81" i="1"/>
  <c r="FM81" i="1"/>
  <c r="FN81" i="1"/>
  <c r="FO81" i="1"/>
  <c r="FU81" i="1"/>
  <c r="FV81" i="1"/>
  <c r="FW81" i="1"/>
  <c r="FX81" i="1"/>
  <c r="FY81" i="1"/>
  <c r="AB82" i="1"/>
  <c r="AD82" i="1"/>
  <c r="BZ82" i="1"/>
  <c r="CA82" i="1"/>
  <c r="CX82" i="1"/>
  <c r="CZ82" i="1"/>
  <c r="DV82" i="1"/>
  <c r="DW82" i="1"/>
  <c r="ES82" i="1"/>
  <c r="ET82" i="1"/>
  <c r="FA82" i="1"/>
  <c r="FB82" i="1"/>
  <c r="FC82" i="1"/>
  <c r="FD82" i="1"/>
  <c r="FE82" i="1"/>
  <c r="FK82" i="1"/>
  <c r="FL82" i="1"/>
  <c r="FM82" i="1"/>
  <c r="FN82" i="1"/>
  <c r="FO82" i="1"/>
  <c r="FU82" i="1"/>
  <c r="FV82" i="1"/>
  <c r="FW82" i="1"/>
  <c r="FX82" i="1"/>
  <c r="FY82" i="1"/>
  <c r="AB83" i="1"/>
  <c r="AD83" i="1"/>
  <c r="BZ83" i="1"/>
  <c r="CA83" i="1"/>
  <c r="CX83" i="1"/>
  <c r="CZ83" i="1"/>
  <c r="DV83" i="1"/>
  <c r="DW83" i="1"/>
  <c r="ES83" i="1"/>
  <c r="ET83" i="1"/>
  <c r="FA83" i="1"/>
  <c r="FB83" i="1"/>
  <c r="FC83" i="1"/>
  <c r="FD83" i="1"/>
  <c r="FE83" i="1"/>
  <c r="FK83" i="1"/>
  <c r="FL83" i="1"/>
  <c r="FM83" i="1"/>
  <c r="FN83" i="1"/>
  <c r="FO83" i="1"/>
  <c r="FU83" i="1"/>
  <c r="FV83" i="1"/>
  <c r="FW83" i="1"/>
  <c r="FX83" i="1"/>
  <c r="FY83" i="1"/>
  <c r="AB84" i="1"/>
  <c r="AD84" i="1"/>
  <c r="BZ84" i="1"/>
  <c r="CA84" i="1"/>
  <c r="CX84" i="1"/>
  <c r="CZ84" i="1"/>
  <c r="DV84" i="1"/>
  <c r="DW84" i="1"/>
  <c r="ES84" i="1"/>
  <c r="ET84" i="1"/>
  <c r="FA84" i="1"/>
  <c r="FB84" i="1"/>
  <c r="FC84" i="1"/>
  <c r="FD84" i="1"/>
  <c r="FE84" i="1"/>
  <c r="FK84" i="1"/>
  <c r="FL84" i="1"/>
  <c r="FM84" i="1"/>
  <c r="FN84" i="1"/>
  <c r="FO84" i="1"/>
  <c r="FU84" i="1"/>
  <c r="FV84" i="1"/>
  <c r="FW84" i="1"/>
  <c r="FX84" i="1"/>
  <c r="FY84" i="1"/>
  <c r="AB85" i="1"/>
  <c r="AD85" i="1"/>
  <c r="BZ85" i="1"/>
  <c r="CA85" i="1"/>
  <c r="CX85" i="1"/>
  <c r="CZ85" i="1"/>
  <c r="DV85" i="1"/>
  <c r="DW85" i="1"/>
  <c r="ES85" i="1"/>
  <c r="ET85" i="1"/>
  <c r="FA85" i="1"/>
  <c r="FB85" i="1"/>
  <c r="FC85" i="1"/>
  <c r="FD85" i="1"/>
  <c r="FE85" i="1"/>
  <c r="FK85" i="1"/>
  <c r="FL85" i="1"/>
  <c r="FM85" i="1"/>
  <c r="FN85" i="1"/>
  <c r="FO85" i="1"/>
  <c r="FU85" i="1"/>
  <c r="FV85" i="1"/>
  <c r="FW85" i="1"/>
  <c r="FX85" i="1"/>
  <c r="FY85" i="1"/>
  <c r="AB86" i="1"/>
  <c r="AD86" i="1"/>
  <c r="BZ86" i="1"/>
  <c r="CA86" i="1"/>
  <c r="CX86" i="1"/>
  <c r="CZ86" i="1"/>
  <c r="DV86" i="1"/>
  <c r="DW86" i="1"/>
  <c r="ES86" i="1"/>
  <c r="ET86" i="1"/>
  <c r="FA86" i="1"/>
  <c r="FB86" i="1"/>
  <c r="FC86" i="1"/>
  <c r="FD86" i="1"/>
  <c r="FE86" i="1"/>
  <c r="FK86" i="1"/>
  <c r="FL86" i="1"/>
  <c r="FM86" i="1"/>
  <c r="FN86" i="1"/>
  <c r="FO86" i="1"/>
  <c r="FU86" i="1"/>
  <c r="FV86" i="1"/>
  <c r="FW86" i="1"/>
  <c r="FX86" i="1"/>
  <c r="FY86" i="1"/>
  <c r="AB87" i="1"/>
  <c r="AD87" i="1"/>
  <c r="BZ87" i="1"/>
  <c r="CA87" i="1"/>
  <c r="CX87" i="1"/>
  <c r="CZ87" i="1"/>
  <c r="DV87" i="1"/>
  <c r="DW87" i="1"/>
  <c r="ES87" i="1"/>
  <c r="ET87" i="1"/>
  <c r="FA87" i="1"/>
  <c r="FB87" i="1"/>
  <c r="FC87" i="1"/>
  <c r="FD87" i="1"/>
  <c r="FE87" i="1"/>
  <c r="FK87" i="1"/>
  <c r="FL87" i="1"/>
  <c r="FM87" i="1"/>
  <c r="FN87" i="1"/>
  <c r="FO87" i="1"/>
  <c r="FU87" i="1"/>
  <c r="FV87" i="1"/>
  <c r="FW87" i="1"/>
  <c r="FX87" i="1"/>
  <c r="FY87" i="1"/>
  <c r="AB88" i="1"/>
  <c r="AD88" i="1"/>
  <c r="BZ88" i="1"/>
  <c r="CA88" i="1"/>
  <c r="CX88" i="1"/>
  <c r="CZ88" i="1"/>
  <c r="DV88" i="1"/>
  <c r="DW88" i="1"/>
  <c r="ES88" i="1"/>
  <c r="ET88" i="1"/>
  <c r="GO88" i="1"/>
  <c r="GP88" i="1"/>
  <c r="GQ88" i="1"/>
  <c r="GR88" i="1"/>
  <c r="FA88" i="1"/>
  <c r="FB88" i="1"/>
  <c r="FC88" i="1"/>
  <c r="FD88" i="1"/>
  <c r="FE88" i="1"/>
  <c r="FK88" i="1"/>
  <c r="FL88" i="1"/>
  <c r="FM88" i="1"/>
  <c r="FN88" i="1"/>
  <c r="FO88" i="1"/>
  <c r="FU88" i="1"/>
  <c r="FV88" i="1"/>
  <c r="FW88" i="1"/>
  <c r="FX88" i="1"/>
  <c r="FY88" i="1"/>
  <c r="AB89" i="1"/>
  <c r="AD89" i="1"/>
  <c r="BZ89" i="1"/>
  <c r="CA89" i="1"/>
  <c r="CX89" i="1"/>
  <c r="CZ89" i="1"/>
  <c r="DV89" i="1"/>
  <c r="DW89" i="1"/>
  <c r="ES89" i="1"/>
  <c r="ET89" i="1"/>
  <c r="GO89" i="1"/>
  <c r="GP89" i="1"/>
  <c r="GQ89" i="1"/>
  <c r="GR89" i="1"/>
  <c r="FA89" i="1"/>
  <c r="FB89" i="1"/>
  <c r="FC89" i="1"/>
  <c r="FD89" i="1"/>
  <c r="FE89" i="1"/>
  <c r="FK89" i="1"/>
  <c r="FL89" i="1"/>
  <c r="FM89" i="1"/>
  <c r="FN89" i="1"/>
  <c r="FO89" i="1"/>
  <c r="FU89" i="1"/>
  <c r="FV89" i="1"/>
  <c r="FW89" i="1"/>
  <c r="FX89" i="1"/>
  <c r="FY89" i="1"/>
  <c r="AB90" i="1"/>
  <c r="AD90" i="1"/>
  <c r="BZ90" i="1"/>
  <c r="CA90" i="1"/>
  <c r="CX90" i="1"/>
  <c r="CZ90" i="1"/>
  <c r="DV90" i="1"/>
  <c r="DW90" i="1"/>
  <c r="ES90" i="1"/>
  <c r="ET90" i="1"/>
  <c r="FA90" i="1"/>
  <c r="FB90" i="1"/>
  <c r="FC90" i="1"/>
  <c r="FD90" i="1"/>
  <c r="FE90" i="1"/>
  <c r="FK90" i="1"/>
  <c r="FL90" i="1"/>
  <c r="FM90" i="1"/>
  <c r="FN90" i="1"/>
  <c r="FO90" i="1"/>
  <c r="FU90" i="1"/>
  <c r="FV90" i="1"/>
  <c r="FW90" i="1"/>
  <c r="FX90" i="1"/>
  <c r="FY90" i="1"/>
  <c r="AB91" i="1"/>
  <c r="AD91" i="1"/>
  <c r="BZ91" i="1"/>
  <c r="CA91" i="1"/>
  <c r="CX91" i="1"/>
  <c r="CZ91" i="1"/>
  <c r="DV91" i="1"/>
  <c r="DW91" i="1"/>
  <c r="ES91" i="1"/>
  <c r="ET91" i="1"/>
  <c r="FA91" i="1"/>
  <c r="FB91" i="1"/>
  <c r="FC91" i="1"/>
  <c r="FD91" i="1"/>
  <c r="FE91" i="1"/>
  <c r="FK91" i="1"/>
  <c r="FL91" i="1"/>
  <c r="FM91" i="1"/>
  <c r="FN91" i="1"/>
  <c r="FO91" i="1"/>
  <c r="FU91" i="1"/>
  <c r="FV91" i="1"/>
  <c r="FW91" i="1"/>
  <c r="FX91" i="1"/>
  <c r="FY91" i="1"/>
  <c r="AB92" i="1"/>
  <c r="AD92" i="1"/>
  <c r="BZ92" i="1"/>
  <c r="CA92" i="1"/>
  <c r="CX92" i="1"/>
  <c r="CZ92" i="1"/>
  <c r="DV92" i="1"/>
  <c r="DW92" i="1"/>
  <c r="ES92" i="1"/>
  <c r="ET92" i="1"/>
  <c r="FA92" i="1"/>
  <c r="FB92" i="1"/>
  <c r="FC92" i="1"/>
  <c r="FD92" i="1"/>
  <c r="FE92" i="1"/>
  <c r="FK92" i="1"/>
  <c r="FL92" i="1"/>
  <c r="FM92" i="1"/>
  <c r="FN92" i="1"/>
  <c r="FO92" i="1"/>
  <c r="FU92" i="1"/>
  <c r="FV92" i="1"/>
  <c r="FW92" i="1"/>
  <c r="FX92" i="1"/>
  <c r="FY92" i="1"/>
  <c r="AB93" i="1"/>
  <c r="AD93" i="1"/>
  <c r="BZ93" i="1"/>
  <c r="CA93" i="1"/>
  <c r="CX93" i="1"/>
  <c r="CZ93" i="1"/>
  <c r="DV93" i="1"/>
  <c r="DW93" i="1"/>
  <c r="ES93" i="1"/>
  <c r="ET93" i="1"/>
  <c r="GO93" i="1"/>
  <c r="GP93" i="1"/>
  <c r="GQ93" i="1"/>
  <c r="GR93" i="1"/>
  <c r="FA93" i="1"/>
  <c r="FB93" i="1"/>
  <c r="FC93" i="1"/>
  <c r="FD93" i="1"/>
  <c r="FE93" i="1"/>
  <c r="FK93" i="1"/>
  <c r="FL93" i="1"/>
  <c r="FM93" i="1"/>
  <c r="FN93" i="1"/>
  <c r="FO93" i="1"/>
  <c r="FU93" i="1"/>
  <c r="FV93" i="1"/>
  <c r="FW93" i="1"/>
  <c r="FX93" i="1"/>
  <c r="FY93" i="1"/>
  <c r="AB94" i="1"/>
  <c r="AD94" i="1"/>
  <c r="BZ94" i="1"/>
  <c r="CA94" i="1"/>
  <c r="CX94" i="1"/>
  <c r="CZ94" i="1"/>
  <c r="DV94" i="1"/>
  <c r="DW94" i="1"/>
  <c r="ES94" i="1"/>
  <c r="ET94" i="1"/>
  <c r="FA94" i="1"/>
  <c r="FB94" i="1"/>
  <c r="FC94" i="1"/>
  <c r="FD94" i="1"/>
  <c r="FE94" i="1"/>
  <c r="FK94" i="1"/>
  <c r="FL94" i="1"/>
  <c r="FM94" i="1"/>
  <c r="FN94" i="1"/>
  <c r="FO94" i="1"/>
  <c r="FU94" i="1"/>
  <c r="FV94" i="1"/>
  <c r="FW94" i="1"/>
  <c r="FX94" i="1"/>
  <c r="FY94" i="1"/>
  <c r="AB95" i="1"/>
  <c r="AD95" i="1"/>
  <c r="BZ95" i="1"/>
  <c r="CA95" i="1"/>
  <c r="CX95" i="1"/>
  <c r="CZ95" i="1"/>
  <c r="DV95" i="1"/>
  <c r="DW95" i="1"/>
  <c r="ES95" i="1"/>
  <c r="ET95" i="1"/>
  <c r="FA95" i="1"/>
  <c r="FB95" i="1"/>
  <c r="FC95" i="1"/>
  <c r="FD95" i="1"/>
  <c r="FE95" i="1"/>
  <c r="FK95" i="1"/>
  <c r="FL95" i="1"/>
  <c r="FM95" i="1"/>
  <c r="FN95" i="1"/>
  <c r="FO95" i="1"/>
  <c r="FU95" i="1"/>
  <c r="FV95" i="1"/>
  <c r="FW95" i="1"/>
  <c r="FX95" i="1"/>
  <c r="FY95" i="1"/>
  <c r="AB96" i="1"/>
  <c r="AD96" i="1"/>
  <c r="BZ96" i="1"/>
  <c r="CA96" i="1"/>
  <c r="CX96" i="1"/>
  <c r="CZ96" i="1"/>
  <c r="DV96" i="1"/>
  <c r="DW96" i="1"/>
  <c r="ES96" i="1"/>
  <c r="ET96" i="1"/>
  <c r="GO96" i="1"/>
  <c r="GP96" i="1"/>
  <c r="GQ96" i="1"/>
  <c r="GR96" i="1"/>
  <c r="FA96" i="1"/>
  <c r="FB96" i="1"/>
  <c r="FC96" i="1"/>
  <c r="FD96" i="1"/>
  <c r="FE96" i="1"/>
  <c r="FK96" i="1"/>
  <c r="FL96" i="1"/>
  <c r="FM96" i="1"/>
  <c r="FN96" i="1"/>
  <c r="FO96" i="1"/>
  <c r="FU96" i="1"/>
  <c r="FV96" i="1"/>
  <c r="FW96" i="1"/>
  <c r="FX96" i="1"/>
  <c r="FY96" i="1"/>
  <c r="AB97" i="1"/>
  <c r="AD97" i="1"/>
  <c r="BZ97" i="1"/>
  <c r="CA97" i="1"/>
  <c r="CX97" i="1"/>
  <c r="CZ97" i="1"/>
  <c r="DV97" i="1"/>
  <c r="DW97" i="1"/>
  <c r="ES97" i="1"/>
  <c r="ET97" i="1"/>
  <c r="GO97" i="1"/>
  <c r="GP97" i="1"/>
  <c r="GQ97" i="1"/>
  <c r="GR97" i="1"/>
  <c r="FA97" i="1"/>
  <c r="FB97" i="1"/>
  <c r="FC97" i="1"/>
  <c r="FD97" i="1"/>
  <c r="FE97" i="1"/>
  <c r="FK97" i="1"/>
  <c r="FL97" i="1"/>
  <c r="FM97" i="1"/>
  <c r="FN97" i="1"/>
  <c r="FO97" i="1"/>
  <c r="FU97" i="1"/>
  <c r="FV97" i="1"/>
  <c r="FW97" i="1"/>
  <c r="FX97" i="1"/>
  <c r="FY97" i="1"/>
  <c r="AB98" i="1"/>
  <c r="AD98" i="1"/>
  <c r="BZ98" i="1"/>
  <c r="CA98" i="1"/>
  <c r="CX98" i="1"/>
  <c r="CZ98" i="1"/>
  <c r="DV98" i="1"/>
  <c r="DW98" i="1"/>
  <c r="ES98" i="1"/>
  <c r="ET98" i="1"/>
  <c r="FA98" i="1"/>
  <c r="FB98" i="1"/>
  <c r="FC98" i="1"/>
  <c r="FD98" i="1"/>
  <c r="FE98" i="1"/>
  <c r="FK98" i="1"/>
  <c r="FL98" i="1"/>
  <c r="FM98" i="1"/>
  <c r="FN98" i="1"/>
  <c r="FO98" i="1"/>
  <c r="FU98" i="1"/>
  <c r="FV98" i="1"/>
  <c r="FW98" i="1"/>
  <c r="FX98" i="1"/>
  <c r="FY98" i="1"/>
  <c r="AB99" i="1"/>
  <c r="AD99" i="1"/>
  <c r="BZ99" i="1"/>
  <c r="CA99" i="1"/>
  <c r="CX99" i="1"/>
  <c r="CZ99" i="1"/>
  <c r="DV99" i="1"/>
  <c r="DW99" i="1"/>
  <c r="ES99" i="1"/>
  <c r="ET99" i="1"/>
  <c r="FA99" i="1"/>
  <c r="FB99" i="1"/>
  <c r="FC99" i="1"/>
  <c r="FD99" i="1"/>
  <c r="FE99" i="1"/>
  <c r="FK99" i="1"/>
  <c r="FL99" i="1"/>
  <c r="FM99" i="1"/>
  <c r="FN99" i="1"/>
  <c r="FO99" i="1"/>
  <c r="FU99" i="1"/>
  <c r="FV99" i="1"/>
  <c r="FW99" i="1"/>
  <c r="FX99" i="1"/>
  <c r="FY99" i="1"/>
  <c r="AB100" i="1"/>
  <c r="AD100" i="1"/>
  <c r="BZ100" i="1"/>
  <c r="CA100" i="1"/>
  <c r="CX100" i="1"/>
  <c r="CZ100" i="1"/>
  <c r="DV100" i="1"/>
  <c r="DW100" i="1"/>
  <c r="ES100" i="1"/>
  <c r="ET100" i="1"/>
  <c r="FA100" i="1"/>
  <c r="FB100" i="1"/>
  <c r="FC100" i="1"/>
  <c r="FD100" i="1"/>
  <c r="FE100" i="1"/>
  <c r="FK100" i="1"/>
  <c r="FL100" i="1"/>
  <c r="FM100" i="1"/>
  <c r="FN100" i="1"/>
  <c r="FO100" i="1"/>
  <c r="FU100" i="1"/>
  <c r="FV100" i="1"/>
  <c r="FW100" i="1"/>
  <c r="FX100" i="1"/>
  <c r="FY100" i="1"/>
  <c r="AB101" i="1"/>
  <c r="AD101" i="1"/>
  <c r="BZ101" i="1"/>
  <c r="CA101" i="1"/>
  <c r="CX101" i="1"/>
  <c r="CZ101" i="1"/>
  <c r="DV101" i="1"/>
  <c r="DW101" i="1"/>
  <c r="ES101" i="1"/>
  <c r="ET101" i="1"/>
  <c r="GO101" i="1"/>
  <c r="GP101" i="1"/>
  <c r="GQ101" i="1"/>
  <c r="GR101" i="1"/>
  <c r="FA101" i="1"/>
  <c r="FB101" i="1"/>
  <c r="FC101" i="1"/>
  <c r="FD101" i="1"/>
  <c r="FE101" i="1"/>
  <c r="FK101" i="1"/>
  <c r="FL101" i="1"/>
  <c r="FM101" i="1"/>
  <c r="FN101" i="1"/>
  <c r="FO101" i="1"/>
  <c r="FU101" i="1"/>
  <c r="FV101" i="1"/>
  <c r="FW101" i="1"/>
  <c r="FX101" i="1"/>
  <c r="FY101" i="1"/>
  <c r="AB102" i="1"/>
  <c r="AD102" i="1"/>
  <c r="BZ102" i="1"/>
  <c r="CA102" i="1"/>
  <c r="CX102" i="1"/>
  <c r="CZ102" i="1"/>
  <c r="DV102" i="1"/>
  <c r="DW102" i="1"/>
  <c r="ES102" i="1"/>
  <c r="ET102" i="1"/>
  <c r="GR102" i="1"/>
  <c r="FA102" i="1"/>
  <c r="FB102" i="1"/>
  <c r="FC102" i="1"/>
  <c r="FD102" i="1"/>
  <c r="FE102" i="1"/>
  <c r="FK102" i="1"/>
  <c r="FL102" i="1"/>
  <c r="FM102" i="1"/>
  <c r="FN102" i="1"/>
  <c r="FO102" i="1"/>
  <c r="FU102" i="1"/>
  <c r="FV102" i="1"/>
  <c r="FW102" i="1"/>
  <c r="FX102" i="1"/>
  <c r="FY102" i="1"/>
  <c r="AB103" i="1"/>
  <c r="AD103" i="1"/>
  <c r="BZ103" i="1"/>
  <c r="CA103" i="1"/>
  <c r="CX103" i="1"/>
  <c r="CZ103" i="1"/>
  <c r="DV103" i="1"/>
  <c r="DW103" i="1"/>
  <c r="ES103" i="1"/>
  <c r="ET103" i="1"/>
  <c r="AB104" i="1"/>
  <c r="AD104" i="1"/>
  <c r="BZ104" i="1"/>
  <c r="CA104" i="1"/>
  <c r="CX104" i="1"/>
  <c r="CZ104" i="1"/>
  <c r="DV104" i="1"/>
  <c r="DW104" i="1"/>
  <c r="ES104" i="1"/>
  <c r="ET104" i="1"/>
  <c r="GO104" i="1"/>
  <c r="GP104" i="1"/>
  <c r="GQ104" i="1"/>
  <c r="GR104" i="1"/>
  <c r="AB105" i="1"/>
  <c r="AD105" i="1"/>
  <c r="BZ105" i="1"/>
  <c r="CA105" i="1"/>
  <c r="CX105" i="1"/>
  <c r="CZ105" i="1"/>
  <c r="DV105" i="1"/>
  <c r="DW105" i="1"/>
  <c r="ES105" i="1"/>
  <c r="ET105" i="1"/>
  <c r="GO105" i="1"/>
  <c r="GP105" i="1"/>
  <c r="GQ105" i="1"/>
  <c r="GR105" i="1"/>
  <c r="AB106" i="1"/>
  <c r="AD106" i="1"/>
  <c r="BZ106" i="1"/>
  <c r="CA106" i="1"/>
  <c r="CX106" i="1"/>
  <c r="CZ106" i="1"/>
  <c r="DV106" i="1"/>
  <c r="DW106" i="1"/>
  <c r="ES106" i="1"/>
  <c r="ET106" i="1"/>
  <c r="CH106" i="1"/>
  <c r="CI106" i="1"/>
  <c r="CK106" i="1"/>
  <c r="CL106" i="1"/>
  <c r="CN106" i="1"/>
  <c r="CO106" i="1"/>
  <c r="CS106" i="1"/>
  <c r="CU106" i="1"/>
  <c r="GO106" i="1"/>
  <c r="GP106" i="1"/>
  <c r="GQ106" i="1"/>
  <c r="GR106" i="1"/>
  <c r="FA106" i="1"/>
  <c r="FB106" i="1"/>
  <c r="FC106" i="1"/>
  <c r="FD106" i="1"/>
  <c r="FE106" i="1"/>
  <c r="FK106" i="1"/>
  <c r="FL106" i="1"/>
  <c r="FM106" i="1"/>
  <c r="FN106" i="1"/>
  <c r="FO106" i="1"/>
  <c r="FU106" i="1"/>
  <c r="FV106" i="1"/>
  <c r="FW106" i="1"/>
  <c r="FX106" i="1"/>
  <c r="FY106" i="1"/>
  <c r="H7" i="11"/>
  <c r="I8" i="11"/>
  <c r="H8" i="11"/>
  <c r="I9" i="11"/>
  <c r="I10" i="11"/>
  <c r="I11" i="11"/>
  <c r="H11" i="11"/>
  <c r="H12" i="11"/>
  <c r="H13" i="11"/>
  <c r="I14" i="11"/>
  <c r="I15" i="11"/>
  <c r="H15" i="11"/>
  <c r="I16" i="11"/>
  <c r="I17" i="11"/>
  <c r="I18" i="11"/>
  <c r="H18" i="11"/>
  <c r="I19" i="11"/>
  <c r="H20" i="11"/>
  <c r="H21" i="11"/>
  <c r="H22" i="11"/>
  <c r="I23" i="11"/>
  <c r="H23" i="11"/>
  <c r="I24" i="11"/>
  <c r="H24" i="11"/>
  <c r="I25" i="11"/>
  <c r="H25" i="11"/>
  <c r="I26" i="11"/>
  <c r="H26" i="11"/>
  <c r="I27" i="11"/>
  <c r="H27" i="11"/>
  <c r="I28" i="11"/>
  <c r="H28" i="11"/>
  <c r="I29" i="11"/>
  <c r="H29" i="11"/>
  <c r="I30" i="11"/>
  <c r="H30" i="11"/>
  <c r="I31" i="11"/>
  <c r="H31" i="11"/>
  <c r="I32" i="11"/>
  <c r="H32" i="11"/>
  <c r="I33" i="11"/>
  <c r="H33" i="11"/>
  <c r="I34" i="11"/>
  <c r="H34" i="11"/>
  <c r="H35" i="11"/>
  <c r="I35" i="11"/>
  <c r="H36" i="11"/>
  <c r="I36" i="11"/>
  <c r="H37" i="11"/>
  <c r="I37" i="11"/>
  <c r="H38" i="11"/>
  <c r="I38" i="11"/>
  <c r="H39" i="11"/>
  <c r="I39" i="11"/>
  <c r="I40" i="11"/>
  <c r="H41" i="11"/>
  <c r="H42" i="11"/>
  <c r="H43" i="11"/>
  <c r="I43" i="11"/>
  <c r="H44" i="11"/>
  <c r="I44" i="11"/>
  <c r="H45" i="11"/>
  <c r="I45" i="11"/>
  <c r="H46" i="11"/>
  <c r="H47" i="11"/>
  <c r="I47" i="11"/>
  <c r="H48" i="11"/>
  <c r="I48" i="11"/>
  <c r="H49" i="11"/>
  <c r="H50" i="11"/>
  <c r="I50" i="11"/>
  <c r="H51" i="11"/>
  <c r="H52" i="11"/>
  <c r="I52" i="11"/>
  <c r="I53" i="11"/>
  <c r="H54" i="11"/>
  <c r="I54" i="11"/>
  <c r="H55" i="11"/>
  <c r="I55" i="11"/>
  <c r="H56" i="11"/>
  <c r="I56" i="11"/>
  <c r="I57" i="11"/>
  <c r="H58" i="11"/>
  <c r="I58" i="11"/>
  <c r="H59" i="11"/>
  <c r="I59" i="11"/>
  <c r="H60" i="11"/>
  <c r="I60" i="11"/>
  <c r="H61" i="11"/>
  <c r="I61" i="11"/>
  <c r="H62" i="11"/>
  <c r="H63" i="11"/>
  <c r="I63" i="11"/>
  <c r="H64" i="11"/>
  <c r="I64" i="11"/>
  <c r="H65" i="11"/>
  <c r="I65" i="11"/>
  <c r="H66" i="11"/>
  <c r="I67" i="11"/>
  <c r="H68" i="11"/>
  <c r="I68" i="11"/>
  <c r="I70" i="11"/>
  <c r="H71" i="11"/>
  <c r="I71" i="11"/>
  <c r="H72" i="11"/>
  <c r="I72" i="11"/>
  <c r="I73" i="11"/>
  <c r="H74" i="11"/>
  <c r="I74" i="11"/>
  <c r="H75" i="11"/>
  <c r="I76" i="11"/>
  <c r="H77" i="11"/>
  <c r="I78" i="11"/>
  <c r="I79" i="11"/>
  <c r="I81" i="11"/>
  <c r="H82" i="11"/>
  <c r="I82" i="11"/>
  <c r="I83" i="11"/>
  <c r="H84" i="11"/>
  <c r="I84" i="11"/>
  <c r="H85" i="11"/>
  <c r="I86" i="11"/>
  <c r="H87" i="11"/>
  <c r="I87" i="11"/>
  <c r="H88" i="11"/>
  <c r="I88" i="11"/>
  <c r="H89" i="11"/>
  <c r="I90" i="11"/>
  <c r="H91" i="11"/>
  <c r="I91" i="11"/>
  <c r="H92" i="11"/>
  <c r="U92" i="11" s="1"/>
  <c r="H93" i="11"/>
  <c r="X93" i="11" s="1"/>
  <c r="H98" i="11"/>
  <c r="Y98" i="11" s="1"/>
  <c r="H99" i="11"/>
  <c r="V99" i="11" s="1"/>
  <c r="H102" i="11"/>
  <c r="AA102" i="11" s="1"/>
  <c r="H105" i="11"/>
  <c r="H106" i="11"/>
  <c r="S106" i="11" s="1"/>
  <c r="ID21" i="1"/>
  <c r="ID22" i="1"/>
  <c r="ID23" i="1"/>
  <c r="ID24" i="1"/>
  <c r="ID25" i="1"/>
  <c r="ID26" i="1"/>
  <c r="ID20" i="1"/>
  <c r="AI6" i="1"/>
  <c r="EY6" i="1"/>
  <c r="EB6" i="1"/>
  <c r="DE6" i="1"/>
  <c r="CF6" i="1"/>
  <c r="BH6" i="1"/>
  <c r="BJ6" i="1"/>
  <c r="A3" i="11"/>
  <c r="W7" i="35"/>
  <c r="W8" i="35"/>
  <c r="B2" i="35"/>
  <c r="D24" i="35"/>
  <c r="S23" i="35"/>
  <c r="J23" i="35"/>
  <c r="O23" i="35"/>
  <c r="G23" i="35"/>
  <c r="D23" i="35"/>
  <c r="J22" i="35"/>
  <c r="O22" i="35"/>
  <c r="G22" i="35"/>
  <c r="B22" i="35"/>
  <c r="S21" i="35"/>
  <c r="J21" i="35"/>
  <c r="O21" i="35"/>
  <c r="D21" i="35"/>
  <c r="B21" i="35"/>
  <c r="S20" i="35"/>
  <c r="O20" i="35"/>
  <c r="G20" i="35"/>
  <c r="D20" i="35"/>
  <c r="S19" i="35"/>
  <c r="J19" i="35"/>
  <c r="O19" i="35"/>
  <c r="G19" i="35"/>
  <c r="D19" i="35"/>
  <c r="T17" i="35"/>
  <c r="J17" i="35"/>
  <c r="H17" i="35"/>
  <c r="E17" i="35"/>
  <c r="D17" i="35"/>
  <c r="B17" i="35"/>
  <c r="T16" i="35"/>
  <c r="K16" i="35"/>
  <c r="J16" i="35"/>
  <c r="H16" i="35"/>
  <c r="G16" i="35"/>
  <c r="E16" i="35"/>
  <c r="D16" i="35"/>
  <c r="B16" i="35"/>
  <c r="V15" i="35"/>
  <c r="T15" i="35"/>
  <c r="O15" i="35"/>
  <c r="K15" i="35"/>
  <c r="H15" i="35"/>
  <c r="G15" i="35"/>
  <c r="E15" i="35"/>
  <c r="B15" i="35"/>
  <c r="T14" i="35"/>
  <c r="O14" i="35"/>
  <c r="K14" i="35"/>
  <c r="H14" i="35"/>
  <c r="G14" i="35"/>
  <c r="E14" i="35"/>
  <c r="B14" i="35"/>
  <c r="V13" i="35"/>
  <c r="T13" i="35"/>
  <c r="O13" i="35"/>
  <c r="K13" i="35"/>
  <c r="J13" i="35"/>
  <c r="H13" i="35"/>
  <c r="G13" i="35"/>
  <c r="E13" i="35"/>
  <c r="D13" i="35"/>
  <c r="B13" i="35"/>
  <c r="V12" i="35"/>
  <c r="O12" i="35"/>
  <c r="K12" i="35"/>
  <c r="H12" i="35"/>
  <c r="G12" i="35"/>
  <c r="F12" i="35"/>
  <c r="E12" i="35"/>
  <c r="D12" i="35"/>
  <c r="V11" i="35"/>
  <c r="O11" i="35"/>
  <c r="J11" i="35"/>
  <c r="H11" i="35"/>
  <c r="G11" i="35"/>
  <c r="D11" i="35"/>
  <c r="D8" i="35"/>
  <c r="S7" i="35"/>
  <c r="J7" i="35"/>
  <c r="D5" i="35"/>
  <c r="D4" i="35"/>
  <c r="HY8" i="1"/>
  <c r="HW9" i="1"/>
  <c r="L9" i="11" s="1"/>
  <c r="HY9" i="1"/>
  <c r="HW10" i="1"/>
  <c r="L10" i="11" s="1"/>
  <c r="HY10" i="1"/>
  <c r="HW11" i="1"/>
  <c r="L11" i="11" s="1"/>
  <c r="HY11" i="1"/>
  <c r="HW12" i="1"/>
  <c r="L12" i="11" s="1"/>
  <c r="HY12" i="1"/>
  <c r="HW13" i="1"/>
  <c r="L13" i="11" s="1"/>
  <c r="HY13" i="1"/>
  <c r="HW14" i="1"/>
  <c r="L14" i="11" s="1"/>
  <c r="HY14" i="1"/>
  <c r="HW15" i="1"/>
  <c r="L15" i="11" s="1"/>
  <c r="HY15" i="1"/>
  <c r="HW16" i="1"/>
  <c r="L16" i="11" s="1"/>
  <c r="HY16" i="1"/>
  <c r="HW17" i="1"/>
  <c r="L17" i="11" s="1"/>
  <c r="HY17" i="1"/>
  <c r="HW18" i="1"/>
  <c r="L18" i="11" s="1"/>
  <c r="HY18" i="1"/>
  <c r="HW19" i="1"/>
  <c r="L19" i="11" s="1"/>
  <c r="HY19" i="1"/>
  <c r="HW20" i="1"/>
  <c r="L20" i="11" s="1"/>
  <c r="HY20" i="1"/>
  <c r="HW21" i="1"/>
  <c r="L21" i="11" s="1"/>
  <c r="HY21" i="1"/>
  <c r="HW22" i="1"/>
  <c r="L22" i="11" s="1"/>
  <c r="HY22" i="1"/>
  <c r="HW23" i="1"/>
  <c r="L23" i="11" s="1"/>
  <c r="HY23" i="1"/>
  <c r="HW24" i="1"/>
  <c r="L24" i="11" s="1"/>
  <c r="HY24" i="1"/>
  <c r="HW25" i="1"/>
  <c r="L25" i="11" s="1"/>
  <c r="HY25" i="1"/>
  <c r="HW26" i="1"/>
  <c r="L26" i="11" s="1"/>
  <c r="HY26" i="1"/>
  <c r="HW27" i="1"/>
  <c r="L27" i="11" s="1"/>
  <c r="HY27" i="1"/>
  <c r="HW28" i="1"/>
  <c r="L28" i="11" s="1"/>
  <c r="HY28" i="1"/>
  <c r="HW29" i="1"/>
  <c r="L29" i="11" s="1"/>
  <c r="HY29" i="1"/>
  <c r="HW30" i="1"/>
  <c r="L30" i="11" s="1"/>
  <c r="HY30" i="1"/>
  <c r="HW31" i="1"/>
  <c r="L31" i="11" s="1"/>
  <c r="HY31" i="1"/>
  <c r="HW32" i="1"/>
  <c r="L32" i="11" s="1"/>
  <c r="HY32" i="1"/>
  <c r="HW33" i="1"/>
  <c r="L33" i="11" s="1"/>
  <c r="HY33" i="1"/>
  <c r="HW34" i="1"/>
  <c r="L34" i="11" s="1"/>
  <c r="HY34" i="1"/>
  <c r="HW35" i="1"/>
  <c r="L35" i="11" s="1"/>
  <c r="HY35" i="1"/>
  <c r="HW36" i="1"/>
  <c r="L36" i="11" s="1"/>
  <c r="HY36" i="1"/>
  <c r="HW37" i="1"/>
  <c r="L37" i="11" s="1"/>
  <c r="HY37" i="1"/>
  <c r="HW38" i="1"/>
  <c r="L38" i="11" s="1"/>
  <c r="HY38" i="1"/>
  <c r="HW39" i="1"/>
  <c r="L39" i="11" s="1"/>
  <c r="HY39" i="1"/>
  <c r="HW40" i="1"/>
  <c r="L40" i="11" s="1"/>
  <c r="HY40" i="1"/>
  <c r="HW41" i="1"/>
  <c r="L41" i="11" s="1"/>
  <c r="HY41" i="1"/>
  <c r="HW42" i="1"/>
  <c r="L42" i="11" s="1"/>
  <c r="HY42" i="1"/>
  <c r="HW43" i="1"/>
  <c r="L43" i="11" s="1"/>
  <c r="HY43" i="1"/>
  <c r="HW44" i="1"/>
  <c r="L44" i="11" s="1"/>
  <c r="HY44" i="1"/>
  <c r="HW45" i="1"/>
  <c r="L45" i="11" s="1"/>
  <c r="HY45" i="1"/>
  <c r="HW46" i="1"/>
  <c r="L46" i="11" s="1"/>
  <c r="HY46" i="1"/>
  <c r="HW47" i="1"/>
  <c r="L47" i="11" s="1"/>
  <c r="HY47" i="1"/>
  <c r="HW48" i="1"/>
  <c r="L48" i="11" s="1"/>
  <c r="HY48" i="1"/>
  <c r="HW49" i="1"/>
  <c r="L49" i="11" s="1"/>
  <c r="HY49" i="1"/>
  <c r="HW50" i="1"/>
  <c r="L50" i="11" s="1"/>
  <c r="HY50" i="1"/>
  <c r="HW51" i="1"/>
  <c r="L51" i="11" s="1"/>
  <c r="HY51" i="1"/>
  <c r="HW52" i="1"/>
  <c r="L52" i="11" s="1"/>
  <c r="HY52" i="1"/>
  <c r="HW53" i="1"/>
  <c r="L53" i="11" s="1"/>
  <c r="HY53" i="1"/>
  <c r="HW54" i="1"/>
  <c r="L54" i="11" s="1"/>
  <c r="HY54" i="1"/>
  <c r="HW55" i="1"/>
  <c r="L55" i="11" s="1"/>
  <c r="HY55" i="1"/>
  <c r="HW56" i="1"/>
  <c r="L56" i="11" s="1"/>
  <c r="HY56" i="1"/>
  <c r="HW57" i="1"/>
  <c r="L57" i="11" s="1"/>
  <c r="HY57" i="1"/>
  <c r="HW58" i="1"/>
  <c r="L58" i="11" s="1"/>
  <c r="HY58" i="1"/>
  <c r="HW59" i="1"/>
  <c r="L59" i="11" s="1"/>
  <c r="HY59" i="1"/>
  <c r="HW60" i="1"/>
  <c r="L60" i="11" s="1"/>
  <c r="HY60" i="1"/>
  <c r="HW61" i="1"/>
  <c r="L61" i="11" s="1"/>
  <c r="HY61" i="1"/>
  <c r="HW62" i="1"/>
  <c r="L62" i="11" s="1"/>
  <c r="HY62" i="1"/>
  <c r="HW63" i="1"/>
  <c r="L63" i="11" s="1"/>
  <c r="HY63" i="1"/>
  <c r="HW64" i="1"/>
  <c r="L64" i="11" s="1"/>
  <c r="HY64" i="1"/>
  <c r="HW65" i="1"/>
  <c r="L65" i="11" s="1"/>
  <c r="HY65" i="1"/>
  <c r="HW66" i="1"/>
  <c r="L66" i="11" s="1"/>
  <c r="HY66" i="1"/>
  <c r="HW67" i="1"/>
  <c r="L67" i="11" s="1"/>
  <c r="HY67" i="1"/>
  <c r="HW68" i="1"/>
  <c r="L68" i="11" s="1"/>
  <c r="HY68" i="1"/>
  <c r="HW69" i="1"/>
  <c r="L69" i="11" s="1"/>
  <c r="HY69" i="1"/>
  <c r="HW70" i="1"/>
  <c r="L70" i="11" s="1"/>
  <c r="HY70" i="1"/>
  <c r="HW71" i="1"/>
  <c r="L71" i="11" s="1"/>
  <c r="HY71" i="1"/>
  <c r="HW72" i="1"/>
  <c r="L72" i="11" s="1"/>
  <c r="HY72" i="1"/>
  <c r="HW73" i="1"/>
  <c r="L73" i="11" s="1"/>
  <c r="HY73" i="1"/>
  <c r="HW74" i="1"/>
  <c r="L74" i="11" s="1"/>
  <c r="HY74" i="1"/>
  <c r="HW75" i="1"/>
  <c r="L75" i="11" s="1"/>
  <c r="HY75" i="1"/>
  <c r="HW76" i="1"/>
  <c r="L76" i="11" s="1"/>
  <c r="HY76" i="1"/>
  <c r="HW77" i="1"/>
  <c r="L77" i="11" s="1"/>
  <c r="HY77" i="1"/>
  <c r="HW78" i="1"/>
  <c r="L78" i="11" s="1"/>
  <c r="HY78" i="1"/>
  <c r="HW79" i="1"/>
  <c r="L79" i="11" s="1"/>
  <c r="HY79" i="1"/>
  <c r="HW80" i="1"/>
  <c r="L80" i="11" s="1"/>
  <c r="HY80" i="1"/>
  <c r="HW81" i="1"/>
  <c r="L81" i="11" s="1"/>
  <c r="HY81" i="1"/>
  <c r="HW82" i="1"/>
  <c r="L82" i="11" s="1"/>
  <c r="HY82" i="1"/>
  <c r="HW83" i="1"/>
  <c r="L83" i="11" s="1"/>
  <c r="HY83" i="1"/>
  <c r="HW84" i="1"/>
  <c r="L84" i="11" s="1"/>
  <c r="HY84" i="1"/>
  <c r="HW85" i="1"/>
  <c r="L85" i="11" s="1"/>
  <c r="HY85" i="1"/>
  <c r="HW86" i="1"/>
  <c r="L86" i="11" s="1"/>
  <c r="HY86" i="1"/>
  <c r="HW87" i="1"/>
  <c r="L87" i="11" s="1"/>
  <c r="HY87" i="1"/>
  <c r="HW88" i="1"/>
  <c r="L88" i="11" s="1"/>
  <c r="HY88" i="1"/>
  <c r="HW89" i="1"/>
  <c r="L89" i="11" s="1"/>
  <c r="HY89" i="1"/>
  <c r="HW90" i="1"/>
  <c r="L90" i="11" s="1"/>
  <c r="HY90" i="1"/>
  <c r="HW91" i="1"/>
  <c r="L91" i="11" s="1"/>
  <c r="HY91" i="1"/>
  <c r="HW92" i="1"/>
  <c r="L92" i="11" s="1"/>
  <c r="HY92" i="1"/>
  <c r="HW93" i="1"/>
  <c r="L93" i="11" s="1"/>
  <c r="HY93" i="1"/>
  <c r="HW94" i="1"/>
  <c r="L94" i="11" s="1"/>
  <c r="HY94" i="1"/>
  <c r="HW95" i="1"/>
  <c r="L95" i="11" s="1"/>
  <c r="HY95" i="1"/>
  <c r="HW96" i="1"/>
  <c r="L96" i="11" s="1"/>
  <c r="HY96" i="1"/>
  <c r="HW97" i="1"/>
  <c r="L97" i="11" s="1"/>
  <c r="HY97" i="1"/>
  <c r="HW98" i="1"/>
  <c r="L98" i="11" s="1"/>
  <c r="HY98" i="1"/>
  <c r="HW99" i="1"/>
  <c r="L99" i="11" s="1"/>
  <c r="HY99" i="1"/>
  <c r="HW100" i="1"/>
  <c r="L100" i="11" s="1"/>
  <c r="HY100" i="1"/>
  <c r="HW101" i="1"/>
  <c r="L101" i="11" s="1"/>
  <c r="HY101" i="1"/>
  <c r="HW102" i="1"/>
  <c r="L102" i="11" s="1"/>
  <c r="HY102" i="1"/>
  <c r="HW103" i="1"/>
  <c r="L103" i="11" s="1"/>
  <c r="HY103" i="1"/>
  <c r="HW104" i="1"/>
  <c r="L104" i="11" s="1"/>
  <c r="HY104" i="1"/>
  <c r="HW105" i="1"/>
  <c r="L105" i="11" s="1"/>
  <c r="HY105" i="1"/>
  <c r="HW106" i="1"/>
  <c r="L106" i="11" s="1"/>
  <c r="HY106" i="1"/>
  <c r="DA106" i="3"/>
  <c r="DA105" i="3"/>
  <c r="DA104" i="3"/>
  <c r="DA103" i="3"/>
  <c r="DA102" i="3"/>
  <c r="DA101" i="3"/>
  <c r="DA100" i="3"/>
  <c r="DA99" i="3"/>
  <c r="DA98" i="3"/>
  <c r="DA97" i="3"/>
  <c r="DA96" i="3"/>
  <c r="DA95" i="3"/>
  <c r="DA94" i="3"/>
  <c r="DA93" i="3"/>
  <c r="DA92" i="3"/>
  <c r="DA91" i="3"/>
  <c r="DA90" i="3"/>
  <c r="HY7" i="1"/>
  <c r="HE4" i="1"/>
  <c r="GY4" i="1"/>
  <c r="GV4" i="1"/>
  <c r="GS4" i="1"/>
  <c r="GH4" i="1"/>
  <c r="HV5" i="1"/>
  <c r="HW5" i="1"/>
  <c r="HH4" i="1"/>
  <c r="HJ5" i="1"/>
  <c r="HI5" i="1"/>
  <c r="HH5" i="1"/>
  <c r="HG5" i="1"/>
  <c r="HF5" i="1"/>
  <c r="HE5" i="1"/>
  <c r="HD5" i="1"/>
  <c r="HC5" i="1"/>
  <c r="HB5" i="1"/>
  <c r="HA5" i="1"/>
  <c r="GZ5" i="1"/>
  <c r="GY5" i="1"/>
  <c r="GX5" i="1"/>
  <c r="GW5" i="1"/>
  <c r="GV5" i="1"/>
  <c r="GU5" i="1"/>
  <c r="GT5" i="1"/>
  <c r="GS5" i="1"/>
  <c r="GM5" i="1"/>
  <c r="GL5" i="1"/>
  <c r="GK5" i="1"/>
  <c r="GJ5" i="1"/>
  <c r="GI5" i="1"/>
  <c r="GH5" i="1"/>
  <c r="GK4" i="1"/>
  <c r="GG5" i="1"/>
  <c r="GF5" i="1"/>
  <c r="GE5" i="1"/>
  <c r="HY1" i="1"/>
  <c r="G108" i="11"/>
  <c r="G109" i="11"/>
  <c r="G110" i="11"/>
  <c r="G107" i="11"/>
  <c r="AK108" i="1"/>
  <c r="IF5" i="1" s="1"/>
  <c r="IG4" i="1"/>
  <c r="IH4" i="1"/>
  <c r="ID12" i="1"/>
  <c r="ID9" i="1"/>
  <c r="ID10" i="1"/>
  <c r="ID11" i="1"/>
  <c r="ID7" i="1"/>
  <c r="ID8" i="1"/>
  <c r="BN112" i="1"/>
  <c r="IL5" i="1" s="1"/>
  <c r="BN111" i="1"/>
  <c r="IK5" i="1" s="1"/>
  <c r="BN110" i="1"/>
  <c r="IJ5" i="1" s="1"/>
  <c r="BN109" i="1"/>
  <c r="II5" i="1" s="1"/>
  <c r="BN108" i="1"/>
  <c r="IH5" i="1" s="1"/>
  <c r="M108" i="1"/>
  <c r="IE5" i="1" s="1"/>
  <c r="FU108" i="1"/>
  <c r="IR5" i="1" s="1"/>
  <c r="FK108" i="1"/>
  <c r="IQ5" i="1" s="1"/>
  <c r="FA108" i="1"/>
  <c r="IP5" i="1" s="1"/>
  <c r="ED108" i="1"/>
  <c r="IO5" i="1" s="1"/>
  <c r="DG108" i="1"/>
  <c r="IN5" i="1" s="1"/>
  <c r="CH108" i="1"/>
  <c r="IM5" i="1" s="1"/>
  <c r="ED107" i="1"/>
  <c r="IO4" i="1" s="1"/>
  <c r="AK107" i="1"/>
  <c r="IF4" i="1" s="1"/>
  <c r="HR107" i="1"/>
  <c r="AB4" i="1"/>
  <c r="I4" i="11"/>
  <c r="E9" i="23"/>
  <c r="E11" i="23"/>
  <c r="E13" i="23"/>
  <c r="E15" i="23"/>
  <c r="E17" i="23"/>
  <c r="E19" i="23"/>
  <c r="E21" i="23"/>
  <c r="E23" i="23"/>
  <c r="E25" i="23"/>
  <c r="E27" i="23"/>
  <c r="E29" i="23"/>
  <c r="E8" i="23"/>
  <c r="E10" i="23"/>
  <c r="E12" i="23"/>
  <c r="E14" i="23"/>
  <c r="E16" i="23"/>
  <c r="E18" i="23"/>
  <c r="E20" i="23"/>
  <c r="E22" i="23"/>
  <c r="E24" i="23"/>
  <c r="E26" i="23"/>
  <c r="E28" i="23"/>
  <c r="E30" i="23"/>
  <c r="E32" i="23"/>
  <c r="E34" i="23"/>
  <c r="E35" i="23"/>
  <c r="E36" i="23"/>
  <c r="E37" i="23"/>
  <c r="E38" i="23"/>
  <c r="E40" i="23"/>
  <c r="E42" i="23"/>
  <c r="E44" i="23"/>
  <c r="E46" i="23"/>
  <c r="E47" i="23"/>
  <c r="E48" i="23"/>
  <c r="E49" i="23"/>
  <c r="E50" i="23"/>
  <c r="E51" i="23"/>
  <c r="E52" i="23"/>
  <c r="E53" i="23"/>
  <c r="E54" i="23"/>
  <c r="E56" i="23"/>
  <c r="E58" i="23"/>
  <c r="E60" i="23"/>
  <c r="E62" i="23"/>
  <c r="E63" i="23"/>
  <c r="E64" i="23"/>
  <c r="E65" i="23"/>
  <c r="E67" i="23"/>
  <c r="E70" i="23"/>
  <c r="E71" i="23"/>
  <c r="E75" i="23"/>
  <c r="E77" i="23"/>
  <c r="E79" i="23"/>
  <c r="E82" i="23"/>
  <c r="E85" i="23"/>
  <c r="E91" i="23"/>
  <c r="E99" i="23"/>
  <c r="E101" i="23"/>
  <c r="E103" i="23"/>
  <c r="E105" i="23"/>
  <c r="D4" i="11"/>
  <c r="V108" i="11"/>
  <c r="B4" i="11"/>
  <c r="C7" i="11"/>
  <c r="DX107" i="3"/>
  <c r="DV107" i="3"/>
  <c r="DT107" i="3"/>
  <c r="DR107" i="3"/>
  <c r="DP107" i="3"/>
  <c r="DN107" i="3"/>
  <c r="DM107" i="3"/>
  <c r="DL107" i="3"/>
  <c r="DJ107" i="3"/>
  <c r="DH107" i="3"/>
  <c r="DD107" i="3"/>
  <c r="DB107" i="3"/>
  <c r="DF107" i="3"/>
  <c r="IL4" i="1"/>
  <c r="IK4" i="1"/>
  <c r="IJ4" i="1"/>
  <c r="G13" i="11"/>
  <c r="D18" i="11"/>
  <c r="F18" i="11"/>
  <c r="D22" i="11"/>
  <c r="F22" i="11"/>
  <c r="D24" i="11"/>
  <c r="F24" i="11"/>
  <c r="G25" i="11"/>
  <c r="G26" i="11"/>
  <c r="D28" i="11"/>
  <c r="F28" i="11"/>
  <c r="G28" i="11"/>
  <c r="G29" i="11"/>
  <c r="G30" i="11"/>
  <c r="D31" i="11"/>
  <c r="F31" i="11"/>
  <c r="D32" i="11"/>
  <c r="F32" i="11"/>
  <c r="G32" i="11"/>
  <c r="G33" i="11"/>
  <c r="G34" i="11"/>
  <c r="D35" i="11"/>
  <c r="F35" i="11"/>
  <c r="D36" i="11"/>
  <c r="F36" i="11"/>
  <c r="G37" i="11"/>
  <c r="D38" i="11"/>
  <c r="F38" i="11"/>
  <c r="D39" i="11"/>
  <c r="F39" i="11"/>
  <c r="D40" i="11"/>
  <c r="F40" i="11"/>
  <c r="G40" i="11"/>
  <c r="G41" i="11"/>
  <c r="D42" i="11"/>
  <c r="F42" i="11"/>
  <c r="G42" i="11"/>
  <c r="D43" i="11"/>
  <c r="F43" i="11"/>
  <c r="G44" i="11"/>
  <c r="D45" i="11"/>
  <c r="F45" i="11"/>
  <c r="D46" i="11"/>
  <c r="F46" i="11"/>
  <c r="G46" i="11"/>
  <c r="G48" i="11"/>
  <c r="D49" i="11"/>
  <c r="F49" i="11"/>
  <c r="G49" i="11"/>
  <c r="G50" i="11"/>
  <c r="D51" i="11"/>
  <c r="F51" i="11"/>
  <c r="D52" i="11"/>
  <c r="F52" i="11"/>
  <c r="G52" i="11"/>
  <c r="G53" i="11"/>
  <c r="G54" i="11"/>
  <c r="D55" i="11"/>
  <c r="F55" i="11"/>
  <c r="D56" i="11"/>
  <c r="F56" i="11"/>
  <c r="G57" i="11"/>
  <c r="D58" i="11"/>
  <c r="F58" i="11"/>
  <c r="G58" i="11"/>
  <c r="F59" i="11"/>
  <c r="D60" i="11"/>
  <c r="G60" i="11"/>
  <c r="F61" i="11"/>
  <c r="G62" i="11"/>
  <c r="D64" i="11"/>
  <c r="D65" i="11"/>
  <c r="F65" i="11"/>
  <c r="G65" i="11"/>
  <c r="D66" i="11"/>
  <c r="F66" i="11"/>
  <c r="G66" i="11"/>
  <c r="F67" i="11"/>
  <c r="D68" i="11"/>
  <c r="F68" i="11"/>
  <c r="G68" i="11"/>
  <c r="D69" i="11"/>
  <c r="F69" i="11"/>
  <c r="G69" i="11"/>
  <c r="G70" i="11"/>
  <c r="D72" i="11"/>
  <c r="G72" i="11"/>
  <c r="D73" i="11"/>
  <c r="G74" i="11"/>
  <c r="G75" i="11"/>
  <c r="D76" i="11"/>
  <c r="G76" i="11"/>
  <c r="G77" i="11"/>
  <c r="G78" i="11"/>
  <c r="D79" i="11"/>
  <c r="F79" i="11"/>
  <c r="D80" i="11"/>
  <c r="F80" i="11"/>
  <c r="G80" i="11"/>
  <c r="G81" i="11"/>
  <c r="D82" i="11"/>
  <c r="D83" i="11"/>
  <c r="F83" i="11"/>
  <c r="G84" i="11"/>
  <c r="D85" i="11"/>
  <c r="F85" i="11"/>
  <c r="G87" i="11"/>
  <c r="D88" i="11"/>
  <c r="F88" i="11"/>
  <c r="F89" i="11"/>
  <c r="D91" i="11"/>
  <c r="F91" i="11"/>
  <c r="G91" i="11"/>
  <c r="D92" i="11"/>
  <c r="F92" i="11"/>
  <c r="G92" i="11"/>
  <c r="D93" i="11"/>
  <c r="G93" i="11"/>
  <c r="D94" i="11"/>
  <c r="G94" i="11"/>
  <c r="F95" i="11"/>
  <c r="F96" i="11"/>
  <c r="G96" i="11"/>
  <c r="F97" i="11"/>
  <c r="D98" i="11"/>
  <c r="G98" i="11"/>
  <c r="D99" i="11"/>
  <c r="F99" i="11"/>
  <c r="D100" i="11"/>
  <c r="F100" i="11"/>
  <c r="F101" i="11"/>
  <c r="G101" i="11"/>
  <c r="D102" i="11"/>
  <c r="G102" i="11"/>
  <c r="F103" i="11"/>
  <c r="D104" i="11"/>
  <c r="G104" i="11"/>
  <c r="D105" i="11"/>
  <c r="D106" i="11"/>
  <c r="F106" i="11"/>
  <c r="G106" i="11"/>
  <c r="G4" i="11"/>
  <c r="F7" i="11"/>
  <c r="D7" i="11"/>
  <c r="D78" i="11"/>
  <c r="F74" i="11"/>
  <c r="D74" i="11"/>
  <c r="G61" i="11"/>
  <c r="F54" i="11"/>
  <c r="D54" i="11"/>
  <c r="F50" i="11"/>
  <c r="D50" i="11"/>
  <c r="F48" i="11"/>
  <c r="D48" i="11"/>
  <c r="G45" i="11"/>
  <c r="F44" i="11"/>
  <c r="D44" i="11"/>
  <c r="F34" i="11"/>
  <c r="D34" i="11"/>
  <c r="F30" i="11"/>
  <c r="D30" i="11"/>
  <c r="F26" i="11"/>
  <c r="D26" i="11"/>
  <c r="G21" i="11"/>
  <c r="F20" i="11"/>
  <c r="D20" i="11"/>
  <c r="G17" i="11"/>
  <c r="F16" i="11"/>
  <c r="G15" i="11"/>
  <c r="F12" i="11"/>
  <c r="D12" i="11"/>
  <c r="G10" i="11"/>
  <c r="F9" i="11"/>
  <c r="G8" i="11"/>
  <c r="F87" i="11"/>
  <c r="D77" i="11"/>
  <c r="D75" i="11"/>
  <c r="G64" i="11"/>
  <c r="D61" i="11"/>
  <c r="F57" i="11"/>
  <c r="D57" i="11"/>
  <c r="F53" i="11"/>
  <c r="D53" i="11"/>
  <c r="F47" i="11"/>
  <c r="D47" i="11"/>
  <c r="F41" i="11"/>
  <c r="D41" i="11"/>
  <c r="G38" i="11"/>
  <c r="F37" i="11"/>
  <c r="D37" i="11"/>
  <c r="G36" i="11"/>
  <c r="F33" i="11"/>
  <c r="D33" i="11"/>
  <c r="F29" i="11"/>
  <c r="D29" i="11"/>
  <c r="F27" i="11"/>
  <c r="D27" i="11"/>
  <c r="F25" i="11"/>
  <c r="D25" i="11"/>
  <c r="G24" i="11"/>
  <c r="F23" i="11"/>
  <c r="D23" i="11"/>
  <c r="G22" i="11"/>
  <c r="F21" i="11"/>
  <c r="D21" i="11"/>
  <c r="G20" i="11"/>
  <c r="F19" i="11"/>
  <c r="G18" i="11"/>
  <c r="F17" i="11"/>
  <c r="G16" i="11"/>
  <c r="F15" i="11"/>
  <c r="D15" i="11"/>
  <c r="G14" i="11"/>
  <c r="F13" i="11"/>
  <c r="D13" i="11"/>
  <c r="G12" i="11"/>
  <c r="F11" i="11"/>
  <c r="D11" i="11"/>
  <c r="F10" i="11"/>
  <c r="D10" i="11"/>
  <c r="G9" i="11"/>
  <c r="D8" i="11"/>
  <c r="P108" i="11"/>
  <c r="Q108" i="11"/>
  <c r="R108" i="11"/>
  <c r="S108" i="11"/>
  <c r="T108" i="11"/>
  <c r="U108" i="11"/>
  <c r="W108" i="11"/>
  <c r="IL19" i="1" s="1"/>
  <c r="X108" i="11"/>
  <c r="IM19" i="1" s="1"/>
  <c r="Y108" i="11"/>
  <c r="IN19" i="1" s="1"/>
  <c r="Z108" i="11"/>
  <c r="IO19" i="1" s="1"/>
  <c r="AA108" i="11"/>
  <c r="IP19" i="1" s="1"/>
  <c r="AB108" i="11"/>
  <c r="IQ19" i="1" s="1"/>
  <c r="IE19" i="1"/>
  <c r="IF19" i="1"/>
  <c r="IG19" i="1"/>
  <c r="IH19" i="1"/>
  <c r="II19" i="1"/>
  <c r="IJ19" i="1"/>
  <c r="IK19" i="1"/>
  <c r="FE1" i="1"/>
  <c r="DG107" i="1"/>
  <c r="IN4" i="1" s="1"/>
  <c r="FA107" i="1"/>
  <c r="IP4" i="1" s="1"/>
  <c r="FK107" i="1"/>
  <c r="IQ4" i="1" s="1"/>
  <c r="FU107" i="1"/>
  <c r="IR4" i="1" s="1"/>
  <c r="A4" i="11"/>
  <c r="L4" i="1"/>
  <c r="O4" i="1"/>
  <c r="R4" i="1"/>
  <c r="W4" i="1"/>
  <c r="AK4" i="1"/>
  <c r="AN4" i="1"/>
  <c r="AQ4" i="1"/>
  <c r="AV4" i="1"/>
  <c r="BA4" i="1"/>
  <c r="BK4" i="1"/>
  <c r="BN4" i="1"/>
  <c r="BQ4" i="1"/>
  <c r="BV4" i="1"/>
  <c r="BZ4" i="1"/>
  <c r="CH4" i="1"/>
  <c r="CK4" i="1"/>
  <c r="CN4" i="1"/>
  <c r="CS4" i="1"/>
  <c r="CX4" i="1"/>
  <c r="DG4" i="1"/>
  <c r="DJ4" i="1"/>
  <c r="DM4" i="1"/>
  <c r="DR4" i="1"/>
  <c r="DV4" i="1"/>
  <c r="ED4" i="1"/>
  <c r="EG4" i="1"/>
  <c r="EJ4" i="1"/>
  <c r="EO4" i="1"/>
  <c r="ES4" i="1"/>
  <c r="FA4" i="1"/>
  <c r="FB4" i="1"/>
  <c r="FC4" i="1"/>
  <c r="FD4" i="1"/>
  <c r="FE4" i="1"/>
  <c r="FK4" i="1"/>
  <c r="FL4" i="1"/>
  <c r="FM4" i="1"/>
  <c r="FN4" i="1"/>
  <c r="FO4" i="1"/>
  <c r="FU4" i="1"/>
  <c r="FV4" i="1"/>
  <c r="FW4" i="1"/>
  <c r="FX4" i="1"/>
  <c r="FY4" i="1"/>
  <c r="L5" i="1"/>
  <c r="M5" i="1"/>
  <c r="O5" i="1"/>
  <c r="P5" i="1"/>
  <c r="R5" i="1"/>
  <c r="S5" i="1"/>
  <c r="W5" i="1"/>
  <c r="Y5" i="1"/>
  <c r="AB5" i="1"/>
  <c r="AK5" i="1"/>
  <c r="AL5" i="1"/>
  <c r="AN5" i="1"/>
  <c r="AO5" i="1"/>
  <c r="AQ5" i="1"/>
  <c r="AR5" i="1"/>
  <c r="AV5" i="1"/>
  <c r="AX5" i="1"/>
  <c r="BA5" i="1"/>
  <c r="BC5" i="1"/>
  <c r="BK5" i="1"/>
  <c r="BL5" i="1"/>
  <c r="BN5" i="1"/>
  <c r="BO5" i="1"/>
  <c r="BQ5" i="1"/>
  <c r="BR5" i="1"/>
  <c r="BV5" i="1"/>
  <c r="BW5" i="1"/>
  <c r="BZ5" i="1"/>
  <c r="CA5" i="1"/>
  <c r="CH5" i="1"/>
  <c r="CI5" i="1"/>
  <c r="CK5" i="1"/>
  <c r="CL5" i="1"/>
  <c r="CN5" i="1"/>
  <c r="CO5" i="1"/>
  <c r="CS5" i="1"/>
  <c r="CU5" i="1"/>
  <c r="CX5" i="1"/>
  <c r="CZ5" i="1"/>
  <c r="DG5" i="1"/>
  <c r="DH5" i="1"/>
  <c r="DJ5" i="1"/>
  <c r="DK5" i="1"/>
  <c r="DM5" i="1"/>
  <c r="DN5" i="1"/>
  <c r="DR5" i="1"/>
  <c r="DS5" i="1"/>
  <c r="DV5" i="1"/>
  <c r="DW5" i="1"/>
  <c r="ED5" i="1"/>
  <c r="EE5" i="1"/>
  <c r="EG5" i="1"/>
  <c r="EH5" i="1"/>
  <c r="EJ5" i="1"/>
  <c r="EK5" i="1"/>
  <c r="EO5" i="1"/>
  <c r="EP5" i="1"/>
  <c r="ES5" i="1"/>
  <c r="ET5" i="1"/>
  <c r="FB5" i="1"/>
  <c r="FC5" i="1"/>
  <c r="FD5" i="1"/>
  <c r="FE5" i="1"/>
  <c r="FK5" i="1"/>
  <c r="FL5" i="1"/>
  <c r="FM5" i="1"/>
  <c r="FN5" i="1"/>
  <c r="FO5" i="1"/>
  <c r="FU5" i="1"/>
  <c r="FV5" i="1"/>
  <c r="FW5" i="1"/>
  <c r="FX5" i="1"/>
  <c r="FY5" i="1"/>
  <c r="O7" i="11"/>
  <c r="O9" i="11"/>
  <c r="O12" i="11"/>
  <c r="O13" i="11"/>
  <c r="O14" i="11"/>
  <c r="O15" i="11"/>
  <c r="A16" i="11"/>
  <c r="O16" i="11"/>
  <c r="O17" i="11"/>
  <c r="A18" i="11"/>
  <c r="O18" i="11"/>
  <c r="A19" i="11"/>
  <c r="O19" i="11"/>
  <c r="O20" i="11"/>
  <c r="O21" i="11"/>
  <c r="O23" i="11"/>
  <c r="O25" i="11"/>
  <c r="A27" i="11"/>
  <c r="O27" i="11"/>
  <c r="O28" i="11"/>
  <c r="O29" i="11"/>
  <c r="O35" i="11"/>
  <c r="A37" i="11"/>
  <c r="O37" i="11"/>
  <c r="A38" i="11"/>
  <c r="O39" i="11"/>
  <c r="O41" i="11"/>
  <c r="O42" i="11"/>
  <c r="O43" i="11"/>
  <c r="O44" i="11"/>
  <c r="O46" i="11"/>
  <c r="O47" i="11"/>
  <c r="O50" i="11"/>
  <c r="O52" i="11"/>
  <c r="O54" i="11"/>
  <c r="O55" i="11"/>
  <c r="O56" i="11"/>
  <c r="O57" i="11"/>
  <c r="O58" i="11"/>
  <c r="O59" i="11"/>
  <c r="O60" i="11"/>
  <c r="A63" i="11"/>
  <c r="C63" i="11"/>
  <c r="O64" i="11"/>
  <c r="A66" i="11"/>
  <c r="A70" i="11"/>
  <c r="O74" i="11"/>
  <c r="C79" i="11"/>
  <c r="A86" i="11"/>
  <c r="O88" i="11"/>
  <c r="O90" i="11"/>
  <c r="A91" i="11"/>
  <c r="C93" i="11"/>
  <c r="O94" i="11"/>
  <c r="A98" i="11"/>
  <c r="O98" i="11"/>
  <c r="A99" i="11"/>
  <c r="A100" i="11"/>
  <c r="A102" i="11"/>
  <c r="A106" i="11"/>
  <c r="II4" i="1"/>
  <c r="A55" i="11"/>
  <c r="A47" i="11"/>
  <c r="A43" i="11"/>
  <c r="A59" i="11"/>
  <c r="A49" i="11"/>
  <c r="A45" i="11"/>
  <c r="A41" i="11"/>
  <c r="A56" i="11"/>
  <c r="A48" i="11"/>
  <c r="A46" i="11"/>
  <c r="A42" i="11"/>
  <c r="A40" i="11"/>
  <c r="A21" i="11"/>
  <c r="A28" i="11"/>
  <c r="A26" i="11"/>
  <c r="A20" i="11"/>
  <c r="A14" i="11"/>
  <c r="A12" i="11"/>
  <c r="A8" i="11"/>
  <c r="A15" i="11"/>
  <c r="A13" i="11"/>
  <c r="A11" i="11"/>
  <c r="E7" i="11"/>
  <c r="C44" i="11"/>
  <c r="E62" i="11"/>
  <c r="E60" i="11"/>
  <c r="E59" i="11"/>
  <c r="E58" i="11"/>
  <c r="A57" i="11"/>
  <c r="C42" i="11"/>
  <c r="C40" i="11"/>
  <c r="E39" i="11"/>
  <c r="A39" i="11"/>
  <c r="E38" i="11"/>
  <c r="E37" i="11"/>
  <c r="A36" i="11"/>
  <c r="A35" i="11"/>
  <c r="E34" i="11"/>
  <c r="E33" i="11"/>
  <c r="A33" i="11"/>
  <c r="E32" i="11"/>
  <c r="A32" i="11"/>
  <c r="A34" i="11"/>
  <c r="B57" i="11"/>
  <c r="B55" i="11"/>
  <c r="B54" i="11"/>
  <c r="B53" i="11"/>
  <c r="B45" i="11"/>
  <c r="B43" i="11"/>
  <c r="B41" i="11"/>
  <c r="B39" i="11"/>
  <c r="B38" i="11"/>
  <c r="B33" i="11"/>
  <c r="B31" i="11"/>
  <c r="B30" i="11"/>
  <c r="B26" i="11"/>
  <c r="B22" i="11"/>
  <c r="B18" i="11"/>
  <c r="B15" i="11"/>
  <c r="B13" i="11"/>
  <c r="B9" i="11"/>
  <c r="B47" i="11"/>
  <c r="B42" i="11"/>
  <c r="B36" i="11"/>
  <c r="B34" i="11"/>
  <c r="B29" i="11"/>
  <c r="B28" i="11"/>
  <c r="B25" i="11"/>
  <c r="B17" i="11"/>
  <c r="B14" i="11"/>
  <c r="B11" i="11"/>
  <c r="C99" i="11"/>
  <c r="C82" i="11"/>
  <c r="C80" i="11"/>
  <c r="C75" i="11"/>
  <c r="C73" i="11"/>
  <c r="C70" i="11"/>
  <c r="C69" i="11"/>
  <c r="C67" i="11"/>
  <c r="C59" i="11"/>
  <c r="C58" i="11"/>
  <c r="C57" i="11"/>
  <c r="C54" i="11"/>
  <c r="C52" i="11"/>
  <c r="C50" i="11"/>
  <c r="C48" i="11"/>
  <c r="C46" i="11"/>
  <c r="B7" i="11"/>
  <c r="A7" i="11"/>
  <c r="C19" i="11"/>
  <c r="E53" i="11"/>
  <c r="E52" i="11"/>
  <c r="C35" i="11"/>
  <c r="E17" i="11"/>
  <c r="C12" i="11"/>
  <c r="C92" i="11"/>
  <c r="E47" i="11"/>
  <c r="E46" i="11"/>
  <c r="C43" i="11"/>
  <c r="C34" i="11"/>
  <c r="C23" i="11"/>
  <c r="C21" i="11"/>
  <c r="E20" i="11"/>
  <c r="E18" i="11"/>
  <c r="E16" i="11"/>
  <c r="C15" i="11"/>
  <c r="E13" i="11"/>
  <c r="C11" i="11"/>
  <c r="C10" i="11"/>
  <c r="E9" i="11"/>
  <c r="C8" i="11"/>
  <c r="C32" i="11"/>
  <c r="E31" i="11"/>
  <c r="C31" i="11"/>
  <c r="E30" i="11"/>
  <c r="C30" i="11"/>
  <c r="E29" i="11"/>
  <c r="C29" i="11"/>
  <c r="E28" i="11"/>
  <c r="C28" i="11"/>
  <c r="E27" i="11"/>
  <c r="C27" i="11"/>
  <c r="E26" i="11"/>
  <c r="C26" i="11"/>
  <c r="E25" i="11"/>
  <c r="C25" i="11"/>
  <c r="C16" i="11"/>
  <c r="C14" i="11"/>
  <c r="E56" i="11"/>
  <c r="E55" i="11"/>
  <c r="E54" i="11"/>
  <c r="C49" i="11"/>
  <c r="C47" i="11"/>
  <c r="E43" i="11"/>
  <c r="E42" i="11"/>
  <c r="E41" i="11"/>
  <c r="C37" i="11"/>
  <c r="C36" i="11"/>
  <c r="C24" i="11"/>
  <c r="E23" i="11"/>
  <c r="C22" i="11"/>
  <c r="E21" i="11"/>
  <c r="C18" i="11"/>
  <c r="E15" i="11"/>
  <c r="E14" i="11"/>
  <c r="E12" i="11"/>
  <c r="E45" i="11"/>
  <c r="C45" i="11"/>
  <c r="E44" i="11"/>
  <c r="E40" i="11"/>
  <c r="C94" i="11"/>
  <c r="C89" i="11"/>
  <c r="C105" i="11"/>
  <c r="C103" i="11"/>
  <c r="C100" i="11"/>
  <c r="C96" i="11"/>
  <c r="C88" i="11"/>
  <c r="C86" i="11"/>
  <c r="C74" i="11"/>
  <c r="A69" i="11"/>
  <c r="B62" i="11"/>
  <c r="A62" i="11"/>
  <c r="A54" i="11"/>
  <c r="A53" i="11"/>
  <c r="A52" i="11"/>
  <c r="E51" i="11"/>
  <c r="B51" i="11"/>
  <c r="A51" i="11"/>
  <c r="E50" i="11"/>
  <c r="E49" i="11"/>
  <c r="B49" i="11"/>
  <c r="E48" i="11"/>
  <c r="C39" i="11"/>
  <c r="C38" i="11"/>
  <c r="B37" i="11"/>
  <c r="E36" i="11"/>
  <c r="C33" i="11"/>
  <c r="A31" i="11"/>
  <c r="A30" i="11"/>
  <c r="A29" i="11"/>
  <c r="A25" i="11"/>
  <c r="E24" i="11"/>
  <c r="A24" i="11"/>
  <c r="E22" i="11"/>
  <c r="A22" i="11"/>
  <c r="B21" i="11"/>
  <c r="C20" i="11"/>
  <c r="E19" i="11"/>
  <c r="C17" i="11"/>
  <c r="C13" i="11"/>
  <c r="E10" i="11"/>
  <c r="B10" i="11"/>
  <c r="C9" i="11"/>
  <c r="A9" i="11"/>
  <c r="E8" i="11"/>
  <c r="ID1" i="1"/>
  <c r="O106" i="11"/>
  <c r="O104" i="11"/>
  <c r="A104" i="11"/>
  <c r="O102" i="11"/>
  <c r="E102" i="11"/>
  <c r="B102" i="11"/>
  <c r="O101" i="11"/>
  <c r="E101" i="11"/>
  <c r="B101" i="11"/>
  <c r="O100" i="11"/>
  <c r="E100" i="11"/>
  <c r="B100" i="11"/>
  <c r="A97" i="11"/>
  <c r="O95" i="11"/>
  <c r="E95" i="11"/>
  <c r="A95" i="11"/>
  <c r="A90" i="11"/>
  <c r="E89" i="11"/>
  <c r="B89" i="11"/>
  <c r="A89" i="11"/>
  <c r="B88" i="11"/>
  <c r="A88" i="11"/>
  <c r="O87" i="11"/>
  <c r="O85" i="11"/>
  <c r="E85" i="11"/>
  <c r="B85" i="11"/>
  <c r="A85" i="11"/>
  <c r="B84" i="11"/>
  <c r="A84" i="11"/>
  <c r="O83" i="11"/>
  <c r="E83" i="11"/>
  <c r="O82" i="11"/>
  <c r="O81" i="11"/>
  <c r="E81" i="11"/>
  <c r="B81" i="11"/>
  <c r="A81" i="11"/>
  <c r="A79" i="11"/>
  <c r="O76" i="11"/>
  <c r="E76" i="11"/>
  <c r="B76" i="11"/>
  <c r="B74" i="11"/>
  <c r="A74" i="11"/>
  <c r="B73" i="11"/>
  <c r="O72" i="11"/>
  <c r="B72" i="11"/>
  <c r="E71" i="11"/>
  <c r="O70" i="11"/>
  <c r="E70" i="11"/>
  <c r="B70" i="11"/>
  <c r="O66" i="11"/>
  <c r="E65" i="11"/>
  <c r="E68" i="11"/>
  <c r="B75" i="11"/>
  <c r="O89" i="11"/>
  <c r="O103" i="11"/>
  <c r="E103" i="11"/>
  <c r="O97" i="11"/>
  <c r="E97" i="11"/>
  <c r="B97" i="11"/>
  <c r="C95" i="11"/>
  <c r="O93" i="11"/>
  <c r="B93" i="11"/>
  <c r="O92" i="11"/>
  <c r="B92" i="11"/>
  <c r="O86" i="11"/>
  <c r="E86" i="11"/>
  <c r="B82" i="11"/>
  <c r="O78" i="11"/>
  <c r="B78" i="11"/>
  <c r="O77" i="11"/>
  <c r="E77" i="11"/>
  <c r="B77" i="11"/>
  <c r="A77" i="11"/>
  <c r="C76" i="11"/>
  <c r="O73" i="11"/>
  <c r="E73" i="11"/>
  <c r="A73" i="11"/>
  <c r="O69" i="11"/>
  <c r="B69" i="11"/>
  <c r="O68" i="11"/>
  <c r="B68" i="11"/>
  <c r="O67" i="11"/>
  <c r="O63" i="11"/>
  <c r="C61" i="11"/>
  <c r="E67" i="11"/>
  <c r="C72" i="11"/>
  <c r="C91" i="11"/>
  <c r="C85" i="11"/>
  <c r="C62" i="11"/>
  <c r="C66" i="11"/>
  <c r="E63" i="11"/>
  <c r="B106" i="11"/>
  <c r="E84" i="11"/>
  <c r="O84" i="11"/>
  <c r="E80" i="11"/>
  <c r="O80" i="11"/>
  <c r="O75" i="11"/>
  <c r="A75" i="11"/>
  <c r="O71" i="11"/>
  <c r="B65" i="11"/>
  <c r="A65" i="11"/>
  <c r="O53" i="11"/>
  <c r="O51" i="11"/>
  <c r="O48" i="11"/>
  <c r="O45" i="11"/>
  <c r="O38" i="11"/>
  <c r="O36" i="11"/>
  <c r="O34" i="11"/>
  <c r="O33" i="11"/>
  <c r="O31" i="11"/>
  <c r="O30" i="11"/>
  <c r="O26" i="11"/>
  <c r="O24" i="11"/>
  <c r="O22" i="11"/>
  <c r="O62" i="11"/>
  <c r="O49" i="11"/>
  <c r="O40" i="11"/>
  <c r="O32" i="11"/>
  <c r="O10" i="11"/>
  <c r="O8" i="11"/>
  <c r="C106" i="11"/>
  <c r="E104" i="11"/>
  <c r="B104" i="11"/>
  <c r="A103" i="11"/>
  <c r="C102" i="11"/>
  <c r="C97" i="11"/>
  <c r="B96" i="11"/>
  <c r="E94" i="11"/>
  <c r="B94" i="11"/>
  <c r="A94" i="11"/>
  <c r="E92" i="11"/>
  <c r="A92" i="11"/>
  <c r="E90" i="11"/>
  <c r="B90" i="11"/>
  <c r="E87" i="11"/>
  <c r="C83" i="11"/>
  <c r="E78" i="11"/>
  <c r="A78" i="11"/>
  <c r="C77" i="11"/>
  <c r="E74" i="11"/>
  <c r="E72" i="11"/>
  <c r="C65" i="11"/>
  <c r="B61" i="11"/>
  <c r="A61" i="11"/>
  <c r="B58" i="11"/>
  <c r="A58" i="11"/>
  <c r="E57" i="11"/>
  <c r="C56" i="11"/>
  <c r="C55" i="11"/>
  <c r="C53" i="11"/>
  <c r="C51" i="11"/>
  <c r="E106" i="11"/>
  <c r="B105" i="11"/>
  <c r="A101" i="11"/>
  <c r="E98" i="11"/>
  <c r="B98" i="11"/>
  <c r="E93" i="11"/>
  <c r="A93" i="11"/>
  <c r="B86" i="11"/>
  <c r="A83" i="11"/>
  <c r="E82" i="11"/>
  <c r="A82" i="11"/>
  <c r="B80" i="11"/>
  <c r="A80" i="11"/>
  <c r="A76" i="11"/>
  <c r="E75" i="11"/>
  <c r="A72" i="11"/>
  <c r="E69" i="11"/>
  <c r="A67" i="11"/>
  <c r="E66" i="11"/>
  <c r="B66" i="11"/>
  <c r="E64" i="11"/>
  <c r="B50" i="11"/>
  <c r="A50" i="11"/>
  <c r="B46" i="11"/>
  <c r="A44" i="11"/>
  <c r="C41" i="11"/>
  <c r="E35" i="11"/>
  <c r="B35" i="11"/>
  <c r="B27" i="11"/>
  <c r="B23" i="11"/>
  <c r="A23" i="11"/>
  <c r="B19" i="11"/>
  <c r="A17" i="11"/>
  <c r="B12" i="11"/>
  <c r="A10" i="11"/>
  <c r="F62" i="11"/>
  <c r="G56" i="11"/>
  <c r="G88" i="11"/>
  <c r="G89" i="11"/>
  <c r="D71" i="11"/>
  <c r="E4" i="11"/>
  <c r="G90" i="11"/>
  <c r="F70" i="11"/>
  <c r="F63" i="11"/>
  <c r="G82" i="11"/>
  <c r="D62" i="11"/>
  <c r="D70" i="11"/>
  <c r="E98" i="23"/>
  <c r="E94" i="23"/>
  <c r="E68" i="23"/>
  <c r="E61" i="23"/>
  <c r="E59" i="23"/>
  <c r="E57" i="23"/>
  <c r="E55" i="23"/>
  <c r="E45" i="23"/>
  <c r="E43" i="23"/>
  <c r="E41" i="23"/>
  <c r="E39" i="23"/>
  <c r="E33" i="23"/>
  <c r="E31" i="23"/>
  <c r="F75" i="11"/>
  <c r="D81" i="11"/>
  <c r="D87" i="11"/>
  <c r="G73" i="11"/>
  <c r="E89" i="23"/>
  <c r="E83" i="23"/>
  <c r="E74" i="23"/>
  <c r="G105" i="11"/>
  <c r="G97" i="11"/>
  <c r="D96" i="11"/>
  <c r="F94" i="11"/>
  <c r="F77" i="11"/>
  <c r="G86" i="11"/>
  <c r="F78" i="11"/>
  <c r="G85" i="11"/>
  <c r="G100" i="11"/>
  <c r="F105" i="11"/>
  <c r="F104" i="11"/>
  <c r="F102" i="11"/>
  <c r="D101" i="11"/>
  <c r="D90" i="11"/>
  <c r="F86" i="11"/>
  <c r="D84" i="11"/>
  <c r="F82" i="11"/>
  <c r="G79" i="11"/>
  <c r="F72" i="11"/>
  <c r="E97" i="23"/>
  <c r="E93" i="23"/>
  <c r="E90" i="23"/>
  <c r="E86" i="23"/>
  <c r="E81" i="23"/>
  <c r="E78" i="23"/>
  <c r="E73" i="23"/>
  <c r="E72" i="23"/>
  <c r="E69" i="23"/>
  <c r="E66" i="23"/>
  <c r="E104" i="23"/>
  <c r="E95" i="23"/>
  <c r="E87" i="23"/>
  <c r="E106" i="23"/>
  <c r="E102" i="23"/>
  <c r="E100" i="23"/>
  <c r="E96" i="23"/>
  <c r="E92" i="23"/>
  <c r="E88" i="23"/>
  <c r="E84" i="23"/>
  <c r="E80" i="23"/>
  <c r="E76" i="23"/>
  <c r="E7" i="23"/>
  <c r="O3" i="11"/>
  <c r="EW107" i="3"/>
  <c r="EB106" i="3" l="1"/>
  <c r="ED106" i="3" s="1"/>
  <c r="EF106" i="3" s="1"/>
  <c r="EH106" i="3" s="1"/>
  <c r="EJ106" i="3" s="1"/>
  <c r="EL106" i="3" s="1"/>
  <c r="EN106" i="3" s="1"/>
  <c r="EP106" i="3" s="1"/>
  <c r="ER106" i="3" s="1"/>
  <c r="ET106" i="3" s="1"/>
  <c r="EV106" i="3" s="1"/>
  <c r="HV106" i="1" s="1"/>
  <c r="EF38" i="3"/>
  <c r="B79" i="11"/>
  <c r="B44" i="11"/>
  <c r="DU107" i="3"/>
  <c r="DV108" i="3" s="1"/>
  <c r="BJ55" i="1"/>
  <c r="B1550" i="35" s="1"/>
  <c r="J1543" i="35"/>
  <c r="BJ51" i="1"/>
  <c r="J1415" i="35"/>
  <c r="BJ47" i="1"/>
  <c r="J1287" i="35"/>
  <c r="BJ82" i="1"/>
  <c r="J2407" i="35"/>
  <c r="BJ78" i="1"/>
  <c r="B2286" i="35" s="1"/>
  <c r="J2279" i="35"/>
  <c r="BJ74" i="1"/>
  <c r="J2151" i="35"/>
  <c r="BJ70" i="1"/>
  <c r="J2023" i="35"/>
  <c r="ED103" i="3"/>
  <c r="BJ64" i="1"/>
  <c r="J1831" i="35"/>
  <c r="D56" i="36"/>
  <c r="J1575" i="35"/>
  <c r="EF37" i="3"/>
  <c r="EB105" i="3"/>
  <c r="ED105" i="3" s="1"/>
  <c r="EF105" i="3" s="1"/>
  <c r="EH105" i="3" s="1"/>
  <c r="EJ105" i="3" s="1"/>
  <c r="EL105" i="3" s="1"/>
  <c r="EN105" i="3" s="1"/>
  <c r="EP105" i="3" s="1"/>
  <c r="ER105" i="3" s="1"/>
  <c r="ET105" i="3" s="1"/>
  <c r="EV105" i="3" s="1"/>
  <c r="HV105" i="1" s="1"/>
  <c r="ED104" i="3"/>
  <c r="EF104" i="3" s="1"/>
  <c r="EH104" i="3" s="1"/>
  <c r="EJ104" i="3" s="1"/>
  <c r="EL104" i="3" s="1"/>
  <c r="EN104" i="3" s="1"/>
  <c r="EP104" i="3" s="1"/>
  <c r="ER104" i="3" s="1"/>
  <c r="ET104" i="3" s="1"/>
  <c r="EV104" i="3" s="1"/>
  <c r="HV104" i="1" s="1"/>
  <c r="K104" i="11" s="1"/>
  <c r="EF103" i="3"/>
  <c r="EH103" i="3" s="1"/>
  <c r="EJ103" i="3" s="1"/>
  <c r="EL103" i="3" s="1"/>
  <c r="EN103" i="3" s="1"/>
  <c r="EP103" i="3" s="1"/>
  <c r="ER103" i="3" s="1"/>
  <c r="ET103" i="3" s="1"/>
  <c r="EV103" i="3" s="1"/>
  <c r="HV103" i="1" s="1"/>
  <c r="K103" i="11" s="1"/>
  <c r="EB103" i="3"/>
  <c r="ED102" i="3"/>
  <c r="EF102" i="3" s="1"/>
  <c r="EH102" i="3" s="1"/>
  <c r="EJ102" i="3" s="1"/>
  <c r="EL102" i="3" s="1"/>
  <c r="EN102" i="3" s="1"/>
  <c r="EP102" i="3" s="1"/>
  <c r="ER102" i="3" s="1"/>
  <c r="ET102" i="3" s="1"/>
  <c r="EV102" i="3" s="1"/>
  <c r="HV102" i="1" s="1"/>
  <c r="K102" i="11" s="1"/>
  <c r="EB101" i="3"/>
  <c r="ED100" i="3"/>
  <c r="EF100" i="3" s="1"/>
  <c r="EH100" i="3" s="1"/>
  <c r="EJ100" i="3" s="1"/>
  <c r="EL100" i="3" s="1"/>
  <c r="EN100" i="3" s="1"/>
  <c r="EP100" i="3" s="1"/>
  <c r="ER100" i="3" s="1"/>
  <c r="ET100" i="3" s="1"/>
  <c r="EV100" i="3" s="1"/>
  <c r="HV100" i="1" s="1"/>
  <c r="K100" i="11" s="1"/>
  <c r="EB99" i="3"/>
  <c r="ED98" i="3"/>
  <c r="EF98" i="3" s="1"/>
  <c r="EH98" i="3" s="1"/>
  <c r="EJ98" i="3" s="1"/>
  <c r="EL98" i="3" s="1"/>
  <c r="EN98" i="3" s="1"/>
  <c r="EP98" i="3" s="1"/>
  <c r="ER98" i="3" s="1"/>
  <c r="ET98" i="3" s="1"/>
  <c r="EV98" i="3" s="1"/>
  <c r="HV98" i="1" s="1"/>
  <c r="K98" i="11" s="1"/>
  <c r="EB97" i="3"/>
  <c r="ED97" i="3" s="1"/>
  <c r="EF97" i="3" s="1"/>
  <c r="EH97" i="3" s="1"/>
  <c r="EJ97" i="3" s="1"/>
  <c r="EL97" i="3" s="1"/>
  <c r="EN97" i="3" s="1"/>
  <c r="EP97" i="3" s="1"/>
  <c r="ER97" i="3" s="1"/>
  <c r="ET97" i="3" s="1"/>
  <c r="EV97" i="3" s="1"/>
  <c r="HV97" i="1" s="1"/>
  <c r="ED96" i="3"/>
  <c r="EF96" i="3" s="1"/>
  <c r="EH96" i="3" s="1"/>
  <c r="EJ96" i="3" s="1"/>
  <c r="EL96" i="3" s="1"/>
  <c r="EN96" i="3" s="1"/>
  <c r="EP96" i="3" s="1"/>
  <c r="ER96" i="3" s="1"/>
  <c r="ET96" i="3" s="1"/>
  <c r="EV96" i="3" s="1"/>
  <c r="HV96" i="1" s="1"/>
  <c r="K96" i="11" s="1"/>
  <c r="EB95" i="3"/>
  <c r="ED95" i="3" s="1"/>
  <c r="EF95" i="3" s="1"/>
  <c r="EH95" i="3" s="1"/>
  <c r="EJ95" i="3" s="1"/>
  <c r="EL95" i="3" s="1"/>
  <c r="EN95" i="3" s="1"/>
  <c r="EP95" i="3" s="1"/>
  <c r="ER95" i="3" s="1"/>
  <c r="ET95" i="3" s="1"/>
  <c r="EV95" i="3" s="1"/>
  <c r="HV95" i="1" s="1"/>
  <c r="ED94" i="3"/>
  <c r="EF94" i="3" s="1"/>
  <c r="EH94" i="3" s="1"/>
  <c r="EJ94" i="3" s="1"/>
  <c r="EL94" i="3" s="1"/>
  <c r="EN94" i="3" s="1"/>
  <c r="EP94" i="3" s="1"/>
  <c r="ER94" i="3" s="1"/>
  <c r="ET94" i="3" s="1"/>
  <c r="EV94" i="3" s="1"/>
  <c r="HV94" i="1" s="1"/>
  <c r="EB93" i="3"/>
  <c r="ED93" i="3" s="1"/>
  <c r="EF93" i="3" s="1"/>
  <c r="EH93" i="3" s="1"/>
  <c r="EJ93" i="3" s="1"/>
  <c r="EL93" i="3" s="1"/>
  <c r="EN93" i="3" s="1"/>
  <c r="EP93" i="3" s="1"/>
  <c r="ER93" i="3" s="1"/>
  <c r="ET93" i="3" s="1"/>
  <c r="EV93" i="3" s="1"/>
  <c r="HV93" i="1" s="1"/>
  <c r="ED92" i="3"/>
  <c r="EF92" i="3" s="1"/>
  <c r="EH92" i="3" s="1"/>
  <c r="EJ92" i="3" s="1"/>
  <c r="EL92" i="3" s="1"/>
  <c r="EN92" i="3" s="1"/>
  <c r="EP92" i="3" s="1"/>
  <c r="ER92" i="3" s="1"/>
  <c r="ET92" i="3" s="1"/>
  <c r="EV92" i="3" s="1"/>
  <c r="HV92" i="1" s="1"/>
  <c r="EB91" i="3"/>
  <c r="ED90" i="3"/>
  <c r="EF90" i="3" s="1"/>
  <c r="EH90" i="3" s="1"/>
  <c r="EJ90" i="3" s="1"/>
  <c r="EL90" i="3" s="1"/>
  <c r="EN90" i="3" s="1"/>
  <c r="EP90" i="3" s="1"/>
  <c r="ER90" i="3" s="1"/>
  <c r="ET90" i="3" s="1"/>
  <c r="EV90" i="3" s="1"/>
  <c r="HV90" i="1" s="1"/>
  <c r="EH37" i="3"/>
  <c r="D985" i="35" s="1"/>
  <c r="D54" i="36"/>
  <c r="J1511" i="35"/>
  <c r="BJ46" i="1"/>
  <c r="J1255" i="35"/>
  <c r="BJ85" i="1"/>
  <c r="J2503" i="35"/>
  <c r="BJ81" i="1"/>
  <c r="J2375" i="35"/>
  <c r="BJ77" i="1"/>
  <c r="J2247" i="35"/>
  <c r="BJ69" i="1"/>
  <c r="J1991" i="35"/>
  <c r="ED101" i="3"/>
  <c r="EF101" i="3" s="1"/>
  <c r="EH101" i="3" s="1"/>
  <c r="EJ101" i="3" s="1"/>
  <c r="EL101" i="3" s="1"/>
  <c r="EN101" i="3" s="1"/>
  <c r="EP101" i="3" s="1"/>
  <c r="ER101" i="3" s="1"/>
  <c r="ET101" i="3" s="1"/>
  <c r="EV101" i="3" s="1"/>
  <c r="HV101" i="1" s="1"/>
  <c r="HX101" i="1" s="1"/>
  <c r="ED99" i="3"/>
  <c r="EF99" i="3" s="1"/>
  <c r="EH99" i="3" s="1"/>
  <c r="EJ99" i="3" s="1"/>
  <c r="EL99" i="3" s="1"/>
  <c r="EN99" i="3" s="1"/>
  <c r="EP99" i="3" s="1"/>
  <c r="ER99" i="3" s="1"/>
  <c r="ET99" i="3" s="1"/>
  <c r="EV99" i="3" s="1"/>
  <c r="HV99" i="1" s="1"/>
  <c r="ED91" i="3"/>
  <c r="EF91" i="3" s="1"/>
  <c r="EH91" i="3" s="1"/>
  <c r="EJ91" i="3" s="1"/>
  <c r="EL91" i="3" s="1"/>
  <c r="EN91" i="3" s="1"/>
  <c r="EP91" i="3" s="1"/>
  <c r="ER91" i="3" s="1"/>
  <c r="ET91" i="3" s="1"/>
  <c r="EV91" i="3" s="1"/>
  <c r="HV91" i="1" s="1"/>
  <c r="BJ60" i="1"/>
  <c r="J1703" i="35"/>
  <c r="B60" i="11"/>
  <c r="B52" i="11"/>
  <c r="B64" i="11"/>
  <c r="B83" i="11"/>
  <c r="B56" i="11"/>
  <c r="D65" i="36"/>
  <c r="J1863" i="35"/>
  <c r="BJ57" i="1"/>
  <c r="J1607" i="35"/>
  <c r="BJ53" i="1"/>
  <c r="J1479" i="35"/>
  <c r="BJ49" i="1"/>
  <c r="J1351" i="35"/>
  <c r="BJ41" i="1"/>
  <c r="J1095" i="35"/>
  <c r="BJ84" i="1"/>
  <c r="B2478" i="35" s="1"/>
  <c r="J2471" i="35"/>
  <c r="BJ80" i="1"/>
  <c r="J2343" i="35"/>
  <c r="D76" i="36"/>
  <c r="J2215" i="35"/>
  <c r="BJ72" i="1"/>
  <c r="B2094" i="35" s="1"/>
  <c r="J2087" i="35"/>
  <c r="H97" i="11"/>
  <c r="X97" i="11" s="1"/>
  <c r="D72" i="36"/>
  <c r="H100" i="11"/>
  <c r="Y100" i="11" s="1"/>
  <c r="H94" i="11"/>
  <c r="U94" i="11" s="1"/>
  <c r="D63" i="11"/>
  <c r="E96" i="11"/>
  <c r="ID17" i="1"/>
  <c r="A87" i="11"/>
  <c r="D97" i="11"/>
  <c r="D95" i="11"/>
  <c r="F93" i="11"/>
  <c r="F90" i="11"/>
  <c r="AA107" i="11"/>
  <c r="D3" i="35"/>
  <c r="H101" i="11"/>
  <c r="X101" i="11" s="1"/>
  <c r="H76" i="11"/>
  <c r="H70" i="11"/>
  <c r="I66" i="11"/>
  <c r="I62" i="11"/>
  <c r="I49" i="11"/>
  <c r="D96" i="36"/>
  <c r="D41" i="36"/>
  <c r="A64" i="11"/>
  <c r="O99" i="11"/>
  <c r="A105" i="11"/>
  <c r="C68" i="11"/>
  <c r="O91" i="11"/>
  <c r="F84" i="11"/>
  <c r="E91" i="11"/>
  <c r="I3" i="11"/>
  <c r="C98" i="11"/>
  <c r="C60" i="11"/>
  <c r="C78" i="11"/>
  <c r="C101" i="11"/>
  <c r="A96" i="11"/>
  <c r="F4" i="11"/>
  <c r="F98" i="11"/>
  <c r="F64" i="11"/>
  <c r="D59" i="11"/>
  <c r="H104" i="11"/>
  <c r="Q104" i="11" s="1"/>
  <c r="H95" i="11"/>
  <c r="X95" i="11" s="1"/>
  <c r="H81" i="11"/>
  <c r="H78" i="11"/>
  <c r="I75" i="11"/>
  <c r="D104" i="36"/>
  <c r="O61" i="11"/>
  <c r="DJ1" i="1"/>
  <c r="E61" i="11"/>
  <c r="C104" i="11"/>
  <c r="C84" i="11"/>
  <c r="O96" i="11"/>
  <c r="C71" i="11"/>
  <c r="F71" i="11"/>
  <c r="O65" i="11"/>
  <c r="A68" i="11"/>
  <c r="A71" i="11"/>
  <c r="E79" i="11"/>
  <c r="E105" i="11"/>
  <c r="IL1" i="1"/>
  <c r="C90" i="11"/>
  <c r="D103" i="11"/>
  <c r="E88" i="11"/>
  <c r="C81" i="11"/>
  <c r="O79" i="11"/>
  <c r="O105" i="11"/>
  <c r="A1" i="11"/>
  <c r="IP17" i="1"/>
  <c r="C87" i="11"/>
  <c r="C64" i="11"/>
  <c r="A60" i="11"/>
  <c r="F81" i="11"/>
  <c r="D86" i="11"/>
  <c r="F76" i="11"/>
  <c r="F73" i="11"/>
  <c r="D67" i="11"/>
  <c r="F60" i="11"/>
  <c r="C4" i="11"/>
  <c r="H4" i="11"/>
  <c r="H103" i="11"/>
  <c r="S103" i="11" s="1"/>
  <c r="I80" i="11"/>
  <c r="H73" i="11"/>
  <c r="H53" i="11"/>
  <c r="I46" i="11"/>
  <c r="Y46" i="11" s="1"/>
  <c r="I42" i="11"/>
  <c r="H40" i="11"/>
  <c r="GO41" i="1"/>
  <c r="GR33" i="1"/>
  <c r="GR29" i="1"/>
  <c r="GO21" i="1"/>
  <c r="P35" i="36"/>
  <c r="GP35" i="1"/>
  <c r="GQ35" i="1"/>
  <c r="P31" i="36"/>
  <c r="GP31" i="1"/>
  <c r="GQ31" i="1"/>
  <c r="GO31" i="1"/>
  <c r="GR31" i="1"/>
  <c r="P27" i="36"/>
  <c r="GP27" i="1"/>
  <c r="GQ27" i="1"/>
  <c r="P23" i="36"/>
  <c r="GP23" i="1"/>
  <c r="GQ23" i="1"/>
  <c r="GO23" i="1"/>
  <c r="GR23" i="1"/>
  <c r="P19" i="36"/>
  <c r="GP19" i="1"/>
  <c r="GQ19" i="1"/>
  <c r="GO15" i="1"/>
  <c r="GP15" i="1"/>
  <c r="GO35" i="1"/>
  <c r="GO19" i="1"/>
  <c r="GQ15" i="1"/>
  <c r="GR27" i="1"/>
  <c r="CM26" i="1"/>
  <c r="L88" i="23"/>
  <c r="I105" i="23"/>
  <c r="H96" i="23"/>
  <c r="K96" i="23" s="1"/>
  <c r="J91" i="23"/>
  <c r="O88" i="23"/>
  <c r="H79" i="23"/>
  <c r="I74" i="23"/>
  <c r="H65" i="23"/>
  <c r="H61" i="23"/>
  <c r="H105" i="23"/>
  <c r="K105" i="23" s="1"/>
  <c r="J99" i="23"/>
  <c r="O91" i="23"/>
  <c r="P91" i="23" s="1"/>
  <c r="I88" i="23"/>
  <c r="J79" i="23"/>
  <c r="H74" i="23"/>
  <c r="J65" i="23"/>
  <c r="J61" i="23"/>
  <c r="H80" i="11"/>
  <c r="I77" i="11"/>
  <c r="I69" i="11"/>
  <c r="J105" i="23"/>
  <c r="I99" i="23"/>
  <c r="I96" i="23"/>
  <c r="H91" i="23"/>
  <c r="J88" i="23"/>
  <c r="I79" i="23"/>
  <c r="O74" i="23"/>
  <c r="P74" i="23" s="1"/>
  <c r="I65" i="23"/>
  <c r="I61" i="23"/>
  <c r="D18" i="36"/>
  <c r="L54" i="23"/>
  <c r="H31" i="23"/>
  <c r="D27" i="36"/>
  <c r="D35" i="36"/>
  <c r="L94" i="23"/>
  <c r="L92" i="23"/>
  <c r="L56" i="23"/>
  <c r="EB52" i="3"/>
  <c r="EB48" i="3"/>
  <c r="EB44" i="3"/>
  <c r="EB40" i="3"/>
  <c r="ED40" i="3" s="1"/>
  <c r="EF40" i="3" s="1"/>
  <c r="ED9" i="3"/>
  <c r="EF9" i="3" s="1"/>
  <c r="EF10" i="3"/>
  <c r="EB15" i="3"/>
  <c r="ED15" i="3" s="1"/>
  <c r="EF15" i="3" s="1"/>
  <c r="ED16" i="3"/>
  <c r="EF16" i="3" s="1"/>
  <c r="EB54" i="3"/>
  <c r="EB50" i="3"/>
  <c r="ED50" i="3" s="1"/>
  <c r="EF50" i="3" s="1"/>
  <c r="EB46" i="3"/>
  <c r="EB42" i="3"/>
  <c r="ED42" i="3" s="1"/>
  <c r="EF42" i="3" s="1"/>
  <c r="L104" i="23"/>
  <c r="D15" i="36"/>
  <c r="G24" i="35"/>
  <c r="EO7" i="3"/>
  <c r="EQ7" i="3" s="1"/>
  <c r="H106" i="23"/>
  <c r="O102" i="23"/>
  <c r="P102" i="23" s="1"/>
  <c r="O100" i="23"/>
  <c r="P100" i="23" s="1"/>
  <c r="L96" i="23"/>
  <c r="I94" i="23"/>
  <c r="J92" i="23"/>
  <c r="H85" i="23"/>
  <c r="K85" i="23" s="1"/>
  <c r="J82" i="23"/>
  <c r="L80" i="23"/>
  <c r="H77" i="23"/>
  <c r="K77" i="23" s="1"/>
  <c r="I75" i="23"/>
  <c r="O72" i="23"/>
  <c r="P72" i="23" s="1"/>
  <c r="O66" i="23"/>
  <c r="P66" i="23" s="1"/>
  <c r="J63" i="23"/>
  <c r="O59" i="23"/>
  <c r="P59" i="23" s="1"/>
  <c r="J56" i="23"/>
  <c r="H53" i="23"/>
  <c r="L53" i="23" s="1"/>
  <c r="H46" i="23"/>
  <c r="K46" i="23" s="1"/>
  <c r="H43" i="23"/>
  <c r="J40" i="23"/>
  <c r="R40" i="23" s="1"/>
  <c r="EB71" i="3"/>
  <c r="ED71" i="3" s="1"/>
  <c r="EF71" i="3" s="1"/>
  <c r="EB67" i="3"/>
  <c r="ED67" i="3" s="1"/>
  <c r="EF67" i="3" s="1"/>
  <c r="EB63" i="3"/>
  <c r="ED63" i="3" s="1"/>
  <c r="EF63" i="3" s="1"/>
  <c r="EB59" i="3"/>
  <c r="ED59" i="3" s="1"/>
  <c r="EF59" i="3" s="1"/>
  <c r="EH38" i="3"/>
  <c r="D64" i="36"/>
  <c r="Z45" i="11"/>
  <c r="O106" i="23"/>
  <c r="P106" i="23" s="1"/>
  <c r="H102" i="23"/>
  <c r="H100" i="23"/>
  <c r="J94" i="23"/>
  <c r="I92" i="23"/>
  <c r="J85" i="23"/>
  <c r="H82" i="23"/>
  <c r="I80" i="23"/>
  <c r="J77" i="23"/>
  <c r="J75" i="23"/>
  <c r="H72" i="23"/>
  <c r="I69" i="23"/>
  <c r="L66" i="23"/>
  <c r="I63" i="23"/>
  <c r="H59" i="23"/>
  <c r="I56" i="23"/>
  <c r="O53" i="23"/>
  <c r="Q53" i="23" s="1"/>
  <c r="P50" i="23"/>
  <c r="O46" i="23"/>
  <c r="P46" i="23" s="1"/>
  <c r="O43" i="23"/>
  <c r="Q43" i="23" s="1"/>
  <c r="I40" i="23"/>
  <c r="M40" i="23" s="1"/>
  <c r="EB89" i="3"/>
  <c r="ED89" i="3" s="1"/>
  <c r="EF89" i="3" s="1"/>
  <c r="EB85" i="3"/>
  <c r="ED85" i="3" s="1"/>
  <c r="EF85" i="3" s="1"/>
  <c r="EB81" i="3"/>
  <c r="ED81" i="3" s="1"/>
  <c r="EF81" i="3" s="1"/>
  <c r="EB77" i="3"/>
  <c r="ED77" i="3" s="1"/>
  <c r="EF77" i="3" s="1"/>
  <c r="EB73" i="3"/>
  <c r="ED73" i="3" s="1"/>
  <c r="EF73" i="3" s="1"/>
  <c r="EB69" i="3"/>
  <c r="ED69" i="3" s="1"/>
  <c r="EF69" i="3" s="1"/>
  <c r="EB65" i="3"/>
  <c r="ED65" i="3" s="1"/>
  <c r="EF65" i="3" s="1"/>
  <c r="EB61" i="3"/>
  <c r="ED61" i="3" s="1"/>
  <c r="EF61" i="3" s="1"/>
  <c r="EB57" i="3"/>
  <c r="ED57" i="3" s="1"/>
  <c r="EF57" i="3" s="1"/>
  <c r="EH14" i="3"/>
  <c r="EJ14" i="3" s="1"/>
  <c r="EH9" i="3"/>
  <c r="EJ9" i="3" s="1"/>
  <c r="D34" i="36"/>
  <c r="HW8" i="1"/>
  <c r="L8" i="11" s="1"/>
  <c r="EB8" i="3"/>
  <c r="ED8" i="3" s="1"/>
  <c r="EF8" i="3" s="1"/>
  <c r="ED13" i="3"/>
  <c r="EF13" i="3" s="1"/>
  <c r="EB20" i="3"/>
  <c r="ED20" i="3" s="1"/>
  <c r="EF20" i="3" s="1"/>
  <c r="EB27" i="3"/>
  <c r="EB28" i="3"/>
  <c r="ED28" i="3" s="1"/>
  <c r="EF28" i="3" s="1"/>
  <c r="EB26" i="3"/>
  <c r="ED26" i="3" s="1"/>
  <c r="EF26" i="3" s="1"/>
  <c r="DN108" i="3"/>
  <c r="ED11" i="3"/>
  <c r="EF11" i="3" s="1"/>
  <c r="EH8" i="3"/>
  <c r="EB86" i="3"/>
  <c r="ED86" i="3" s="1"/>
  <c r="EF86" i="3" s="1"/>
  <c r="EB82" i="3"/>
  <c r="ED82" i="3" s="1"/>
  <c r="EF82" i="3" s="1"/>
  <c r="EB78" i="3"/>
  <c r="ED78" i="3" s="1"/>
  <c r="EF78" i="3" s="1"/>
  <c r="EB74" i="3"/>
  <c r="ED74" i="3" s="1"/>
  <c r="EF74" i="3" s="1"/>
  <c r="EB87" i="3"/>
  <c r="ED87" i="3" s="1"/>
  <c r="EF87" i="3" s="1"/>
  <c r="EB83" i="3"/>
  <c r="ED83" i="3" s="1"/>
  <c r="EF83" i="3" s="1"/>
  <c r="EB79" i="3"/>
  <c r="ED79" i="3" s="1"/>
  <c r="EF79" i="3" s="1"/>
  <c r="EB75" i="3"/>
  <c r="ED75" i="3" s="1"/>
  <c r="EF75" i="3" s="1"/>
  <c r="EB70" i="3"/>
  <c r="ED70" i="3" s="1"/>
  <c r="EF70" i="3" s="1"/>
  <c r="EB66" i="3"/>
  <c r="ED66" i="3" s="1"/>
  <c r="EF66" i="3" s="1"/>
  <c r="EB62" i="3"/>
  <c r="ED62" i="3" s="1"/>
  <c r="EF62" i="3" s="1"/>
  <c r="EB58" i="3"/>
  <c r="ED58" i="3" s="1"/>
  <c r="EF58" i="3" s="1"/>
  <c r="EB53" i="3"/>
  <c r="ED53" i="3" s="1"/>
  <c r="EF53" i="3" s="1"/>
  <c r="ED52" i="3"/>
  <c r="EF52" i="3" s="1"/>
  <c r="EB49" i="3"/>
  <c r="ED49" i="3" s="1"/>
  <c r="EF49" i="3" s="1"/>
  <c r="EJ37" i="3"/>
  <c r="EB88" i="3"/>
  <c r="ED88" i="3" s="1"/>
  <c r="EF88" i="3" s="1"/>
  <c r="EB84" i="3"/>
  <c r="ED84" i="3" s="1"/>
  <c r="EF84" i="3" s="1"/>
  <c r="EB80" i="3"/>
  <c r="ED80" i="3" s="1"/>
  <c r="EF80" i="3" s="1"/>
  <c r="EB76" i="3"/>
  <c r="ED76" i="3" s="1"/>
  <c r="EF76" i="3" s="1"/>
  <c r="EB72" i="3"/>
  <c r="ED72" i="3" s="1"/>
  <c r="EF72" i="3" s="1"/>
  <c r="EB68" i="3"/>
  <c r="ED68" i="3" s="1"/>
  <c r="EF68" i="3" s="1"/>
  <c r="EB64" i="3"/>
  <c r="ED64" i="3" s="1"/>
  <c r="EF64" i="3" s="1"/>
  <c r="EB60" i="3"/>
  <c r="ED60" i="3" s="1"/>
  <c r="EF60" i="3" s="1"/>
  <c r="EB56" i="3"/>
  <c r="ED56" i="3" s="1"/>
  <c r="EF56" i="3" s="1"/>
  <c r="EB55" i="3"/>
  <c r="ED55" i="3" s="1"/>
  <c r="EF55" i="3" s="1"/>
  <c r="ED54" i="3"/>
  <c r="EF54" i="3" s="1"/>
  <c r="EB51" i="3"/>
  <c r="ED51" i="3" s="1"/>
  <c r="EF51" i="3" s="1"/>
  <c r="EB47" i="3"/>
  <c r="ED47" i="3" s="1"/>
  <c r="EF47" i="3" s="1"/>
  <c r="ED46" i="3"/>
  <c r="EF46" i="3" s="1"/>
  <c r="EB43" i="3"/>
  <c r="ED43" i="3" s="1"/>
  <c r="EF43" i="3" s="1"/>
  <c r="EB39" i="3"/>
  <c r="ED39" i="3" s="1"/>
  <c r="EF39" i="3" s="1"/>
  <c r="EB7" i="3"/>
  <c r="ED7" i="3" s="1"/>
  <c r="EF7" i="3" s="1"/>
  <c r="EH7" i="3" s="1"/>
  <c r="EB17" i="3"/>
  <c r="ED17" i="3" s="1"/>
  <c r="EF17" i="3" s="1"/>
  <c r="EB18" i="3"/>
  <c r="ED18" i="3" s="1"/>
  <c r="EF18" i="3" s="1"/>
  <c r="EB19" i="3"/>
  <c r="ED19" i="3" s="1"/>
  <c r="EF19" i="3" s="1"/>
  <c r="EB21" i="3"/>
  <c r="ED21" i="3" s="1"/>
  <c r="EF21" i="3" s="1"/>
  <c r="EB22" i="3"/>
  <c r="ED22" i="3" s="1"/>
  <c r="EF22" i="3" s="1"/>
  <c r="EB23" i="3"/>
  <c r="ED23" i="3" s="1"/>
  <c r="EF23" i="3" s="1"/>
  <c r="EB24" i="3"/>
  <c r="ED24" i="3" s="1"/>
  <c r="EF24" i="3" s="1"/>
  <c r="EB25" i="3"/>
  <c r="ED25" i="3" s="1"/>
  <c r="EF25" i="3" s="1"/>
  <c r="ED27" i="3"/>
  <c r="EF27" i="3" s="1"/>
  <c r="ED29" i="3"/>
  <c r="EF29" i="3" s="1"/>
  <c r="EF30" i="3"/>
  <c r="EF31" i="3"/>
  <c r="EF32" i="3"/>
  <c r="EF33" i="3"/>
  <c r="EF34" i="3"/>
  <c r="EF35" i="3"/>
  <c r="EF36" i="3"/>
  <c r="EH29" i="3"/>
  <c r="EJ29" i="3" s="1"/>
  <c r="EH15" i="3"/>
  <c r="EJ15" i="3" s="1"/>
  <c r="EH12" i="3"/>
  <c r="EJ12" i="3" s="1"/>
  <c r="ED48" i="3"/>
  <c r="EF48" i="3" s="1"/>
  <c r="EB45" i="3"/>
  <c r="ED45" i="3" s="1"/>
  <c r="EF45" i="3" s="1"/>
  <c r="ED44" i="3"/>
  <c r="EF44" i="3" s="1"/>
  <c r="EB41" i="3"/>
  <c r="ED41" i="3" s="1"/>
  <c r="EF41" i="3" s="1"/>
  <c r="DO107" i="3"/>
  <c r="DP108" i="3" s="1"/>
  <c r="DE107" i="3"/>
  <c r="DF108" i="3" s="1"/>
  <c r="DC107" i="3"/>
  <c r="DD108" i="3" s="1"/>
  <c r="DG107" i="3"/>
  <c r="DH108" i="3" s="1"/>
  <c r="DI107" i="3"/>
  <c r="DJ108" i="3" s="1"/>
  <c r="DQ107" i="3"/>
  <c r="DR108" i="3" s="1"/>
  <c r="DS107" i="3"/>
  <c r="DT108" i="3" s="1"/>
  <c r="DW107" i="3"/>
  <c r="DX108" i="3" s="1"/>
  <c r="DK107" i="3"/>
  <c r="DL108" i="3" s="1"/>
  <c r="T11" i="35"/>
  <c r="Z29" i="11"/>
  <c r="X27" i="11"/>
  <c r="H14" i="23"/>
  <c r="EF79" i="1"/>
  <c r="L101" i="23"/>
  <c r="BD11" i="1"/>
  <c r="L69" i="23"/>
  <c r="L57" i="23"/>
  <c r="AP83" i="1"/>
  <c r="O105" i="23"/>
  <c r="P105" i="23" s="1"/>
  <c r="J104" i="23"/>
  <c r="O101" i="23"/>
  <c r="P101" i="23" s="1"/>
  <c r="H99" i="23"/>
  <c r="J96" i="23"/>
  <c r="O85" i="23"/>
  <c r="P85" i="23" s="1"/>
  <c r="I82" i="23"/>
  <c r="J80" i="23"/>
  <c r="O77" i="23"/>
  <c r="P77" i="23" s="1"/>
  <c r="H75" i="23"/>
  <c r="J72" i="23"/>
  <c r="O69" i="23"/>
  <c r="P69" i="23" s="1"/>
  <c r="I66" i="23"/>
  <c r="H63" i="23"/>
  <c r="O57" i="23"/>
  <c r="P57" i="23" s="1"/>
  <c r="I54" i="23"/>
  <c r="O48" i="23"/>
  <c r="P48" i="23" s="1"/>
  <c r="O45" i="23"/>
  <c r="Q45" i="23" s="1"/>
  <c r="P44" i="23"/>
  <c r="H41" i="23"/>
  <c r="K41" i="23" s="1"/>
  <c r="D60" i="36"/>
  <c r="D51" i="36"/>
  <c r="P47" i="23"/>
  <c r="Q47" i="23"/>
  <c r="CV6" i="1"/>
  <c r="D49" i="36"/>
  <c r="D45" i="36"/>
  <c r="D88" i="36"/>
  <c r="D84" i="36"/>
  <c r="D80" i="36"/>
  <c r="D37" i="36"/>
  <c r="D33" i="36"/>
  <c r="D29" i="36"/>
  <c r="GD6" i="1"/>
  <c r="FT6" i="1"/>
  <c r="AA30" i="11"/>
  <c r="D57" i="36"/>
  <c r="H13" i="23"/>
  <c r="H110" i="1"/>
  <c r="EU15" i="1"/>
  <c r="EQ82" i="1"/>
  <c r="GD8" i="1"/>
  <c r="B19" i="36"/>
  <c r="H19" i="11"/>
  <c r="G17" i="36"/>
  <c r="D17" i="11"/>
  <c r="G14" i="36"/>
  <c r="D14" i="11"/>
  <c r="G10" i="36"/>
  <c r="G9" i="36"/>
  <c r="D9" i="11"/>
  <c r="B9" i="36"/>
  <c r="H9" i="11"/>
  <c r="H10" i="11"/>
  <c r="AA10" i="11" s="1"/>
  <c r="C22" i="36"/>
  <c r="I22" i="11"/>
  <c r="Y22" i="11" s="1"/>
  <c r="G19" i="36"/>
  <c r="D19" i="11"/>
  <c r="G16" i="36"/>
  <c r="D16" i="11"/>
  <c r="C13" i="36"/>
  <c r="I13" i="11"/>
  <c r="Z13" i="11" s="1"/>
  <c r="I11" i="36"/>
  <c r="O11" i="11"/>
  <c r="E11" i="11"/>
  <c r="B59" i="11"/>
  <c r="C21" i="36"/>
  <c r="I21" i="11"/>
  <c r="C20" i="36"/>
  <c r="I20" i="11"/>
  <c r="AA20" i="11" s="1"/>
  <c r="B17" i="36"/>
  <c r="H17" i="11"/>
  <c r="Z17" i="11" s="1"/>
  <c r="B16" i="36"/>
  <c r="H16" i="11"/>
  <c r="Y16" i="11" s="1"/>
  <c r="J14" i="36"/>
  <c r="B14" i="36"/>
  <c r="H14" i="11"/>
  <c r="C12" i="36"/>
  <c r="I12" i="11"/>
  <c r="Q12" i="11" s="1"/>
  <c r="FJ6" i="1"/>
  <c r="J8" i="36"/>
  <c r="F8" i="11"/>
  <c r="B67" i="11"/>
  <c r="B63" i="11"/>
  <c r="K47" i="36"/>
  <c r="K87" i="36"/>
  <c r="K99" i="36"/>
  <c r="B16" i="11"/>
  <c r="G27" i="11"/>
  <c r="HN111" i="1"/>
  <c r="H109" i="1"/>
  <c r="D6" i="35"/>
  <c r="GQ8" i="1"/>
  <c r="GR8" i="1"/>
  <c r="GP8" i="1"/>
  <c r="Z3" i="36"/>
  <c r="Z107" i="36" s="1"/>
  <c r="K51" i="36"/>
  <c r="K59" i="36"/>
  <c r="K71" i="36"/>
  <c r="K83" i="36"/>
  <c r="K95" i="36"/>
  <c r="B71" i="11"/>
  <c r="B99" i="11"/>
  <c r="G83" i="11"/>
  <c r="B24" i="11"/>
  <c r="B32" i="11"/>
  <c r="CH107" i="1"/>
  <c r="IM4" i="1" s="1"/>
  <c r="G23" i="11"/>
  <c r="HN108" i="1"/>
  <c r="GQ55" i="1"/>
  <c r="GO55" i="1"/>
  <c r="GP55" i="1"/>
  <c r="L3" i="36"/>
  <c r="L107" i="36" s="1"/>
  <c r="S3" i="36"/>
  <c r="S107" i="36" s="1"/>
  <c r="K63" i="36"/>
  <c r="K67" i="36"/>
  <c r="K79" i="36"/>
  <c r="K91" i="36"/>
  <c r="K103" i="36"/>
  <c r="G95" i="11"/>
  <c r="B91" i="11"/>
  <c r="B95" i="11"/>
  <c r="B40" i="11"/>
  <c r="G11" i="11"/>
  <c r="G19" i="11"/>
  <c r="B8" i="11"/>
  <c r="B20" i="11"/>
  <c r="G71" i="11"/>
  <c r="G67" i="11"/>
  <c r="G35" i="11"/>
  <c r="GE4" i="1"/>
  <c r="H108" i="1"/>
  <c r="G99" i="11"/>
  <c r="G55" i="11"/>
  <c r="G39" i="11"/>
  <c r="G43" i="11"/>
  <c r="B48" i="11"/>
  <c r="M107" i="1"/>
  <c r="IE4" i="1" s="1"/>
  <c r="G31" i="11"/>
  <c r="G7" i="11"/>
  <c r="G59" i="11"/>
  <c r="G51" i="11"/>
  <c r="G47" i="11"/>
  <c r="HB4" i="1"/>
  <c r="HN107" i="1"/>
  <c r="H112" i="1"/>
  <c r="B12" i="35"/>
  <c r="B20" i="35"/>
  <c r="I99" i="36"/>
  <c r="I98" i="36"/>
  <c r="I97" i="36"/>
  <c r="F96" i="36"/>
  <c r="B96" i="36"/>
  <c r="H96" i="11"/>
  <c r="P96" i="11" s="1"/>
  <c r="I93" i="36"/>
  <c r="G91" i="36"/>
  <c r="B90" i="36"/>
  <c r="H90" i="11"/>
  <c r="Y90" i="11" s="1"/>
  <c r="G89" i="36"/>
  <c r="C89" i="36"/>
  <c r="I89" i="11"/>
  <c r="Z89" i="11" s="1"/>
  <c r="J87" i="36"/>
  <c r="J86" i="36"/>
  <c r="F86" i="36"/>
  <c r="J85" i="36"/>
  <c r="F85" i="36"/>
  <c r="C85" i="36"/>
  <c r="I85" i="11"/>
  <c r="X85" i="11" s="1"/>
  <c r="B83" i="36"/>
  <c r="H83" i="11"/>
  <c r="Z83" i="11" s="1"/>
  <c r="I80" i="36"/>
  <c r="Q64" i="11"/>
  <c r="J102" i="36"/>
  <c r="G101" i="36"/>
  <c r="B57" i="36"/>
  <c r="H57" i="11"/>
  <c r="Z57" i="11" s="1"/>
  <c r="C51" i="36"/>
  <c r="I51" i="11"/>
  <c r="X51" i="11" s="1"/>
  <c r="C41" i="36"/>
  <c r="I41" i="11"/>
  <c r="Z41" i="11" s="1"/>
  <c r="C7" i="36"/>
  <c r="I7" i="11"/>
  <c r="T7" i="11" s="1"/>
  <c r="B69" i="36"/>
  <c r="H69" i="11"/>
  <c r="B67" i="36"/>
  <c r="H67" i="11"/>
  <c r="X67" i="11" s="1"/>
  <c r="Y92" i="11"/>
  <c r="BD65" i="1"/>
  <c r="BD61" i="1"/>
  <c r="BJ66" i="1"/>
  <c r="B1902" i="35" s="1"/>
  <c r="D66" i="36"/>
  <c r="BJ62" i="1"/>
  <c r="B1774" i="35" s="1"/>
  <c r="D62" i="36"/>
  <c r="D55" i="36"/>
  <c r="BJ65" i="1"/>
  <c r="B1870" i="35" s="1"/>
  <c r="D61" i="36"/>
  <c r="AA60" i="11"/>
  <c r="D47" i="36"/>
  <c r="D31" i="36"/>
  <c r="DO7" i="1"/>
  <c r="L16" i="35" s="1"/>
  <c r="T8" i="1"/>
  <c r="N8" i="1"/>
  <c r="AS8" i="1"/>
  <c r="BS8" i="1"/>
  <c r="BM9" i="1"/>
  <c r="DL9" i="1"/>
  <c r="EL9" i="1"/>
  <c r="EF9" i="1"/>
  <c r="T10" i="1"/>
  <c r="N10" i="1"/>
  <c r="CP12" i="1"/>
  <c r="T13" i="1"/>
  <c r="AS17" i="1"/>
  <c r="AS25" i="1"/>
  <c r="CP34" i="1"/>
  <c r="N35" i="1"/>
  <c r="AS35" i="1"/>
  <c r="BS35" i="1"/>
  <c r="CJ35" i="1"/>
  <c r="EF36" i="1"/>
  <c r="N37" i="1"/>
  <c r="AS37" i="1"/>
  <c r="EF37" i="1"/>
  <c r="T38" i="1"/>
  <c r="N38" i="1"/>
  <c r="AS38" i="1"/>
  <c r="AM38" i="1"/>
  <c r="BM38" i="1"/>
  <c r="EF38" i="1"/>
  <c r="AM40" i="1"/>
  <c r="DL40" i="1"/>
  <c r="DO40" i="1"/>
  <c r="EL40" i="1"/>
  <c r="T41" i="1"/>
  <c r="CJ41" i="1"/>
  <c r="T42" i="1"/>
  <c r="N42" i="1"/>
  <c r="DL42" i="1"/>
  <c r="DO42" i="1"/>
  <c r="EF42" i="1"/>
  <c r="BS43" i="1"/>
  <c r="BM43" i="1"/>
  <c r="T44" i="1"/>
  <c r="N44" i="1"/>
  <c r="AS44" i="1"/>
  <c r="AM44" i="1"/>
  <c r="DL44" i="1"/>
  <c r="N45" i="1"/>
  <c r="AS48" i="1"/>
  <c r="T66" i="1"/>
  <c r="AS66" i="1"/>
  <c r="AM66" i="1"/>
  <c r="BJ63" i="1"/>
  <c r="B1806" i="35" s="1"/>
  <c r="BJ59" i="1"/>
  <c r="B1678" i="35" s="1"/>
  <c r="D59" i="36"/>
  <c r="P55" i="36"/>
  <c r="GR55" i="1"/>
  <c r="BJ52" i="1"/>
  <c r="B1454" i="35" s="1"/>
  <c r="BJ44" i="1"/>
  <c r="B1198" i="35" s="1"/>
  <c r="BJ32" i="1"/>
  <c r="D32" i="36"/>
  <c r="BJ16" i="1"/>
  <c r="D16" i="36"/>
  <c r="P8" i="36"/>
  <c r="BJ103" i="1"/>
  <c r="D103" i="36"/>
  <c r="BJ99" i="1"/>
  <c r="D99" i="36"/>
  <c r="D95" i="36"/>
  <c r="BJ91" i="1"/>
  <c r="D91" i="36"/>
  <c r="D87" i="36"/>
  <c r="BJ83" i="1"/>
  <c r="B2446" i="35" s="1"/>
  <c r="D83" i="36"/>
  <c r="BJ79" i="1"/>
  <c r="B2318" i="35" s="1"/>
  <c r="D79" i="36"/>
  <c r="BJ75" i="1"/>
  <c r="B2190" i="35" s="1"/>
  <c r="D75" i="36"/>
  <c r="BJ71" i="1"/>
  <c r="B2062" i="35" s="1"/>
  <c r="D71" i="36"/>
  <c r="Y102" i="11"/>
  <c r="Z53" i="11"/>
  <c r="U36" i="11"/>
  <c r="Z39" i="11"/>
  <c r="AP14" i="1"/>
  <c r="EI14" i="1"/>
  <c r="EQ15" i="1"/>
  <c r="CM25" i="1"/>
  <c r="EI83" i="1"/>
  <c r="AP94" i="1"/>
  <c r="BP94" i="1"/>
  <c r="DI94" i="1"/>
  <c r="BP100" i="1"/>
  <c r="DI100" i="1"/>
  <c r="EQ100" i="1"/>
  <c r="EI100" i="1"/>
  <c r="DI101" i="1"/>
  <c r="EQ101" i="1"/>
  <c r="EI101" i="1"/>
  <c r="Q102" i="1"/>
  <c r="AP102" i="1"/>
  <c r="BP102" i="1"/>
  <c r="CM102" i="1"/>
  <c r="DT102" i="1"/>
  <c r="DI102" i="1"/>
  <c r="EI102" i="1"/>
  <c r="Q103" i="1"/>
  <c r="BP103" i="1"/>
  <c r="CM103" i="1"/>
  <c r="DI103" i="1"/>
  <c r="BP104" i="1"/>
  <c r="DI104" i="1"/>
  <c r="EQ104" i="1"/>
  <c r="EI104" i="1"/>
  <c r="DI105" i="1"/>
  <c r="DO106" i="1"/>
  <c r="BD9" i="1"/>
  <c r="D19" i="36"/>
  <c r="EL11" i="1"/>
  <c r="AM67" i="1"/>
  <c r="Z102" i="1"/>
  <c r="AA52" i="11"/>
  <c r="R31" i="11"/>
  <c r="Y24" i="11"/>
  <c r="EQ40" i="1"/>
  <c r="EI41" i="1"/>
  <c r="EQ48" i="1"/>
  <c r="Z49" i="1"/>
  <c r="EQ49" i="1"/>
  <c r="DT8" i="1"/>
  <c r="Y38" i="11"/>
  <c r="EQ6" i="1"/>
  <c r="EF26" i="1"/>
  <c r="N27" i="1"/>
  <c r="AS27" i="1"/>
  <c r="T32" i="1"/>
  <c r="BD17" i="1"/>
  <c r="BD13" i="1"/>
  <c r="BS10" i="1"/>
  <c r="AM82" i="1"/>
  <c r="EF93" i="1"/>
  <c r="AA104" i="11"/>
  <c r="Z65" i="11"/>
  <c r="P102" i="36"/>
  <c r="GQ102" i="1"/>
  <c r="GO102" i="1"/>
  <c r="GP102" i="1"/>
  <c r="P82" i="36"/>
  <c r="GP82" i="1"/>
  <c r="GR82" i="1"/>
  <c r="GO82" i="1"/>
  <c r="B86" i="36"/>
  <c r="H86" i="11"/>
  <c r="Y86" i="11" s="1"/>
  <c r="B79" i="36"/>
  <c r="H79" i="11"/>
  <c r="V79" i="11" s="1"/>
  <c r="V91" i="11"/>
  <c r="V59" i="11"/>
  <c r="Y34" i="11"/>
  <c r="AA28" i="11"/>
  <c r="EU63" i="1"/>
  <c r="EU62" i="1"/>
  <c r="Q6" i="1"/>
  <c r="D67" i="36"/>
  <c r="D48" i="36"/>
  <c r="D44" i="36"/>
  <c r="D25" i="36"/>
  <c r="AM25" i="1"/>
  <c r="Z47" i="1"/>
  <c r="BP50" i="1"/>
  <c r="Q53" i="1"/>
  <c r="DI53" i="1"/>
  <c r="BP91" i="1"/>
  <c r="DX12" i="1"/>
  <c r="BD27" i="1"/>
  <c r="BD10" i="1"/>
  <c r="D17" i="36"/>
  <c r="BJ25" i="1"/>
  <c r="Q25" i="1"/>
  <c r="BM50" i="1"/>
  <c r="EF56" i="1"/>
  <c r="CP64" i="1"/>
  <c r="CJ64" i="1"/>
  <c r="EL64" i="1"/>
  <c r="AS65" i="1"/>
  <c r="AM65" i="1"/>
  <c r="EF76" i="1"/>
  <c r="BM86" i="1"/>
  <c r="BM88" i="1"/>
  <c r="BM89" i="1"/>
  <c r="BM92" i="1"/>
  <c r="DO93" i="1"/>
  <c r="Q72" i="11"/>
  <c r="X55" i="11"/>
  <c r="Z43" i="11"/>
  <c r="AE76" i="1"/>
  <c r="DX49" i="1"/>
  <c r="DX48" i="1"/>
  <c r="CB48" i="1"/>
  <c r="D74" i="36"/>
  <c r="D52" i="36"/>
  <c r="EI26" i="1"/>
  <c r="BP28" i="1"/>
  <c r="CM28" i="1"/>
  <c r="EI28" i="1"/>
  <c r="AP29" i="1"/>
  <c r="CM29" i="1"/>
  <c r="CV30" i="1"/>
  <c r="AP31" i="1"/>
  <c r="EI31" i="1"/>
  <c r="BX33" i="1"/>
  <c r="CM33" i="1"/>
  <c r="AP34" i="1"/>
  <c r="CV34" i="1"/>
  <c r="AP37" i="1"/>
  <c r="AP43" i="1"/>
  <c r="BD75" i="1"/>
  <c r="CB42" i="1"/>
  <c r="CP26" i="1"/>
  <c r="CM83" i="1"/>
  <c r="DI83" i="1"/>
  <c r="CB36" i="1"/>
  <c r="CM15" i="1"/>
  <c r="BM39" i="1"/>
  <c r="CP43" i="1"/>
  <c r="BS45" i="1"/>
  <c r="BM45" i="1"/>
  <c r="DO56" i="1"/>
  <c r="DO60" i="1"/>
  <c r="BS65" i="1"/>
  <c r="BM82" i="1"/>
  <c r="DX67" i="1"/>
  <c r="DO14" i="1"/>
  <c r="DT26" i="1"/>
  <c r="BP38" i="1"/>
  <c r="BX48" i="1"/>
  <c r="CM48" i="1"/>
  <c r="DT48" i="1"/>
  <c r="DI49" i="1"/>
  <c r="BP59" i="1"/>
  <c r="CM80" i="1"/>
  <c r="CM82" i="1"/>
  <c r="DT82" i="1"/>
  <c r="DO95" i="1"/>
  <c r="CV98" i="1"/>
  <c r="CV102" i="1"/>
  <c r="CV103" i="1"/>
  <c r="DA73" i="1"/>
  <c r="AY83" i="1"/>
  <c r="AE79" i="1"/>
  <c r="Z83" i="1"/>
  <c r="P94" i="36"/>
  <c r="GR94" i="1"/>
  <c r="GO94" i="1"/>
  <c r="GP94" i="1"/>
  <c r="GQ94" i="1"/>
  <c r="P37" i="36"/>
  <c r="GP37" i="1"/>
  <c r="GQ37" i="1"/>
  <c r="GR37" i="1"/>
  <c r="GO37" i="1"/>
  <c r="AA98" i="11"/>
  <c r="W106" i="11"/>
  <c r="Q102" i="11"/>
  <c r="AE69" i="1"/>
  <c r="K51" i="23"/>
  <c r="P41" i="23"/>
  <c r="FT103" i="1"/>
  <c r="DO18" i="1"/>
  <c r="AS19" i="1"/>
  <c r="CJ19" i="1"/>
  <c r="AM20" i="1"/>
  <c r="BP30" i="1"/>
  <c r="Q55" i="1"/>
  <c r="BP56" i="1"/>
  <c r="CM56" i="1"/>
  <c r="Q57" i="1"/>
  <c r="DT64" i="1"/>
  <c r="Q65" i="1"/>
  <c r="AY65" i="1"/>
  <c r="BX65" i="1"/>
  <c r="BP65" i="1"/>
  <c r="DI65" i="1"/>
  <c r="Z66" i="1"/>
  <c r="BP66" i="1"/>
  <c r="DT66" i="1"/>
  <c r="DI66" i="1"/>
  <c r="EQ66" i="1"/>
  <c r="EQ68" i="1"/>
  <c r="Q69" i="1"/>
  <c r="AY69" i="1"/>
  <c r="BP69" i="1"/>
  <c r="DT69" i="1"/>
  <c r="DI71" i="1"/>
  <c r="DI72" i="1"/>
  <c r="EQ72" i="1"/>
  <c r="Z73" i="1"/>
  <c r="DT73" i="1"/>
  <c r="S102" i="11"/>
  <c r="AP10" i="1"/>
  <c r="DI35" i="1"/>
  <c r="U106" i="11"/>
  <c r="DA89" i="1"/>
  <c r="AE78" i="1"/>
  <c r="DX74" i="1"/>
  <c r="AE54" i="1"/>
  <c r="EU46" i="1"/>
  <c r="AE29" i="1"/>
  <c r="DX28" i="1"/>
  <c r="AE17" i="1"/>
  <c r="CB15" i="1"/>
  <c r="BS7" i="1"/>
  <c r="L14" i="35" s="1"/>
  <c r="AS7" i="1"/>
  <c r="L13" i="35" s="1"/>
  <c r="AM7" i="1"/>
  <c r="F13" i="35" s="1"/>
  <c r="T7" i="1"/>
  <c r="L12" i="35" s="1"/>
  <c r="O33" i="23"/>
  <c r="P33" i="23" s="1"/>
  <c r="CM17" i="1"/>
  <c r="DT18" i="1"/>
  <c r="EI18" i="1"/>
  <c r="AY19" i="1"/>
  <c r="DT19" i="1"/>
  <c r="AP20" i="1"/>
  <c r="AA94" i="11"/>
  <c r="P72" i="36"/>
  <c r="GO72" i="1"/>
  <c r="GP72" i="1"/>
  <c r="GQ72" i="1"/>
  <c r="GR72" i="1"/>
  <c r="W94" i="11"/>
  <c r="U76" i="11"/>
  <c r="W76" i="11"/>
  <c r="P106" i="11"/>
  <c r="Q106" i="11"/>
  <c r="Y106" i="11"/>
  <c r="AA106" i="11"/>
  <c r="P102" i="11"/>
  <c r="W102" i="11"/>
  <c r="P98" i="11"/>
  <c r="S98" i="11"/>
  <c r="U98" i="11"/>
  <c r="P94" i="11"/>
  <c r="Q94" i="11"/>
  <c r="Y94" i="11"/>
  <c r="P78" i="36"/>
  <c r="GO78" i="1"/>
  <c r="GP78" i="1"/>
  <c r="GQ78" i="1"/>
  <c r="GR78" i="1"/>
  <c r="W98" i="11"/>
  <c r="U102" i="11"/>
  <c r="S94" i="11"/>
  <c r="Q98" i="11"/>
  <c r="T87" i="11"/>
  <c r="Z87" i="11"/>
  <c r="P84" i="36"/>
  <c r="GR84" i="1"/>
  <c r="GO84" i="1"/>
  <c r="GP84" i="1"/>
  <c r="GQ84" i="1"/>
  <c r="AA62" i="11"/>
  <c r="Z37" i="11"/>
  <c r="GD75" i="1"/>
  <c r="AE7" i="1"/>
  <c r="W12" i="35" s="1"/>
  <c r="BD99" i="1"/>
  <c r="Q76" i="23"/>
  <c r="DI11" i="1"/>
  <c r="AP13" i="1"/>
  <c r="BP13" i="1"/>
  <c r="DI13" i="1"/>
  <c r="EQ29" i="1"/>
  <c r="N39" i="1"/>
  <c r="DO39" i="1"/>
  <c r="BM42" i="1"/>
  <c r="DT47" i="1"/>
  <c r="AY48" i="1"/>
  <c r="EI76" i="1"/>
  <c r="CM77" i="1"/>
  <c r="DO94" i="1"/>
  <c r="CJ96" i="1"/>
  <c r="DL96" i="1"/>
  <c r="DO96" i="1"/>
  <c r="EF96" i="1"/>
  <c r="T97" i="1"/>
  <c r="N97" i="1"/>
  <c r="AM97" i="1"/>
  <c r="BS97" i="1"/>
  <c r="BM97" i="1"/>
  <c r="CJ97" i="1"/>
  <c r="DL97" i="1"/>
  <c r="DO97" i="1"/>
  <c r="EF97" i="1"/>
  <c r="CJ98" i="1"/>
  <c r="AM100" i="1"/>
  <c r="BM100" i="1"/>
  <c r="CP100" i="1"/>
  <c r="CJ100" i="1"/>
  <c r="EF100" i="1"/>
  <c r="N101" i="1"/>
  <c r="AM101" i="1"/>
  <c r="CJ101" i="1"/>
  <c r="EL102" i="1"/>
  <c r="N103" i="1"/>
  <c r="AS103" i="1"/>
  <c r="AM103" i="1"/>
  <c r="Q88" i="11"/>
  <c r="T63" i="11"/>
  <c r="U60" i="11"/>
  <c r="AA42" i="11"/>
  <c r="AA36" i="11"/>
  <c r="R35" i="11"/>
  <c r="V31" i="11"/>
  <c r="Z21" i="11"/>
  <c r="R15" i="11"/>
  <c r="DX106" i="1"/>
  <c r="DX103" i="1"/>
  <c r="DA92" i="1"/>
  <c r="AE92" i="1"/>
  <c r="DX70" i="1"/>
  <c r="DX69" i="1"/>
  <c r="DA67" i="1"/>
  <c r="AE65" i="1"/>
  <c r="AE64" i="1"/>
  <c r="DX54" i="1"/>
  <c r="AE20" i="1"/>
  <c r="AE19" i="1"/>
  <c r="DX16" i="1"/>
  <c r="AE9" i="1"/>
  <c r="CB8" i="1"/>
  <c r="Q78" i="23"/>
  <c r="L45" i="23"/>
  <c r="L42" i="23"/>
  <c r="EQ8" i="1"/>
  <c r="Z9" i="1"/>
  <c r="CM9" i="1"/>
  <c r="Z17" i="1"/>
  <c r="EQ21" i="1"/>
  <c r="DL46" i="1"/>
  <c r="T54" i="1"/>
  <c r="CP54" i="1"/>
  <c r="EL54" i="1"/>
  <c r="T55" i="1"/>
  <c r="EF69" i="1"/>
  <c r="CJ70" i="1"/>
  <c r="DL70" i="1"/>
  <c r="AP84" i="1"/>
  <c r="BX85" i="1"/>
  <c r="CV85" i="1"/>
  <c r="DI85" i="1"/>
  <c r="CM86" i="1"/>
  <c r="DI86" i="1"/>
  <c r="EI88" i="1"/>
  <c r="Q89" i="1"/>
  <c r="BP89" i="1"/>
  <c r="Q95" i="1"/>
  <c r="DA83" i="1"/>
  <c r="EU45" i="1"/>
  <c r="DX38" i="1"/>
  <c r="CB11" i="1"/>
  <c r="K50" i="23"/>
  <c r="EL6" i="1"/>
  <c r="EF6" i="1"/>
  <c r="FJ33" i="1"/>
  <c r="DL26" i="1"/>
  <c r="DO26" i="1"/>
  <c r="BS29" i="1"/>
  <c r="EL29" i="1"/>
  <c r="T31" i="23"/>
  <c r="C31" i="23" s="1"/>
  <c r="U31" i="23" s="1"/>
  <c r="D31" i="23" s="1"/>
  <c r="CW31" i="3" s="1"/>
  <c r="AS13" i="1"/>
  <c r="AM13" i="1"/>
  <c r="BS13" i="1"/>
  <c r="DL13" i="1"/>
  <c r="DO13" i="1"/>
  <c r="EL13" i="1"/>
  <c r="N14" i="1"/>
  <c r="CP30" i="1"/>
  <c r="Z39" i="1"/>
  <c r="AY39" i="1"/>
  <c r="BX39" i="1"/>
  <c r="Z40" i="1"/>
  <c r="AY40" i="1"/>
  <c r="BX44" i="1"/>
  <c r="Z45" i="1"/>
  <c r="DT45" i="1"/>
  <c r="BX46" i="1"/>
  <c r="Q62" i="1"/>
  <c r="BP63" i="1"/>
  <c r="EQ63" i="1"/>
  <c r="Z64" i="1"/>
  <c r="AP64" i="1"/>
  <c r="BX67" i="1"/>
  <c r="BP67" i="1"/>
  <c r="DI68" i="1"/>
  <c r="CJ85" i="1"/>
  <c r="DL85" i="1"/>
  <c r="Y66" i="11"/>
  <c r="AA66" i="11"/>
  <c r="CB99" i="1"/>
  <c r="AE67" i="1"/>
  <c r="P49" i="36"/>
  <c r="GQ49" i="1"/>
  <c r="GR49" i="1"/>
  <c r="GO49" i="1"/>
  <c r="Z77" i="11"/>
  <c r="X77" i="11"/>
  <c r="CB90" i="1"/>
  <c r="DA84" i="1"/>
  <c r="BD105" i="1"/>
  <c r="AA88" i="11"/>
  <c r="Z105" i="11"/>
  <c r="X105" i="11"/>
  <c r="W44" i="11"/>
  <c r="AA44" i="11"/>
  <c r="CB97" i="1"/>
  <c r="FJ75" i="1"/>
  <c r="X15" i="11"/>
  <c r="W64" i="11"/>
  <c r="T103" i="11"/>
  <c r="S60" i="11"/>
  <c r="AA64" i="11"/>
  <c r="Q60" i="11"/>
  <c r="Q56" i="11"/>
  <c r="X53" i="11"/>
  <c r="Z49" i="11"/>
  <c r="Z33" i="11"/>
  <c r="Z25" i="11"/>
  <c r="T15" i="11"/>
  <c r="R11" i="11"/>
  <c r="CB101" i="1"/>
  <c r="EU97" i="1"/>
  <c r="EU92" i="1"/>
  <c r="DX79" i="1"/>
  <c r="DX65" i="1"/>
  <c r="DA61" i="1"/>
  <c r="AE61" i="1"/>
  <c r="DX53" i="1"/>
  <c r="CB53" i="1"/>
  <c r="GD48" i="1"/>
  <c r="P15" i="36"/>
  <c r="GR15" i="1"/>
  <c r="BD91" i="1"/>
  <c r="BD74" i="1"/>
  <c r="BD58" i="1"/>
  <c r="P17" i="36"/>
  <c r="GR17" i="1"/>
  <c r="Z99" i="11"/>
  <c r="Y60" i="11"/>
  <c r="W104" i="11"/>
  <c r="V11" i="11"/>
  <c r="T11" i="11"/>
  <c r="Y82" i="11"/>
  <c r="V75" i="11"/>
  <c r="S72" i="11"/>
  <c r="Y62" i="11"/>
  <c r="Y54" i="11"/>
  <c r="AA50" i="11"/>
  <c r="AA46" i="11"/>
  <c r="Y42" i="11"/>
  <c r="T39" i="11"/>
  <c r="AA38" i="11"/>
  <c r="AA34" i="11"/>
  <c r="Z31" i="11"/>
  <c r="Y30" i="11"/>
  <c r="Z27" i="11"/>
  <c r="AA26" i="11"/>
  <c r="Z9" i="11"/>
  <c r="EU102" i="1"/>
  <c r="EU94" i="1"/>
  <c r="AE89" i="1"/>
  <c r="FT88" i="1"/>
  <c r="CB85" i="1"/>
  <c r="AE75" i="1"/>
  <c r="DX73" i="1"/>
  <c r="DX60" i="1"/>
  <c r="AE59" i="1"/>
  <c r="AE50" i="1"/>
  <c r="EU38" i="1"/>
  <c r="DA28" i="1"/>
  <c r="P49" i="23"/>
  <c r="K47" i="23"/>
  <c r="P40" i="23"/>
  <c r="AP8" i="1"/>
  <c r="CV18" i="1"/>
  <c r="Z19" i="1"/>
  <c r="CV20" i="1"/>
  <c r="Z21" i="1"/>
  <c r="AP21" i="1"/>
  <c r="BP21" i="1"/>
  <c r="DI21" i="1"/>
  <c r="EL25" i="1"/>
  <c r="BD59" i="1"/>
  <c r="BD55" i="1"/>
  <c r="BD51" i="1"/>
  <c r="BD43" i="1"/>
  <c r="BD39" i="1"/>
  <c r="BD35" i="1"/>
  <c r="Q92" i="23"/>
  <c r="Q60" i="23"/>
  <c r="O17" i="23"/>
  <c r="P17" i="23" s="1"/>
  <c r="J9" i="23"/>
  <c r="R9" i="23" s="1"/>
  <c r="AP12" i="1"/>
  <c r="CV12" i="1"/>
  <c r="EQ13" i="1"/>
  <c r="T15" i="1"/>
  <c r="EL15" i="1"/>
  <c r="BS16" i="1"/>
  <c r="CP16" i="1"/>
  <c r="CJ16" i="1"/>
  <c r="DL16" i="1"/>
  <c r="AP22" i="1"/>
  <c r="BX22" i="1"/>
  <c r="EI23" i="1"/>
  <c r="Q24" i="1"/>
  <c r="AY24" i="1"/>
  <c r="AP24" i="1"/>
  <c r="BX24" i="1"/>
  <c r="AE52" i="1"/>
  <c r="CB50" i="1"/>
  <c r="AE36" i="1"/>
  <c r="DX25" i="1"/>
  <c r="CB25" i="1"/>
  <c r="DA24" i="1"/>
  <c r="DA10" i="1"/>
  <c r="BD81" i="1"/>
  <c r="BD77" i="1"/>
  <c r="BD57" i="1"/>
  <c r="BD41" i="1"/>
  <c r="Q94" i="23"/>
  <c r="Q62" i="23"/>
  <c r="P53" i="23"/>
  <c r="J7" i="23"/>
  <c r="AY7" i="1"/>
  <c r="R13" i="35" s="1"/>
  <c r="Q7" i="1"/>
  <c r="I12" i="35" s="1"/>
  <c r="FT31" i="1"/>
  <c r="O26" i="23"/>
  <c r="I9" i="23"/>
  <c r="DO10" i="1"/>
  <c r="CJ11" i="1"/>
  <c r="Z14" i="1"/>
  <c r="BP14" i="1"/>
  <c r="Z15" i="1"/>
  <c r="CM16" i="1"/>
  <c r="DI16" i="1"/>
  <c r="EL17" i="1"/>
  <c r="EF17" i="1"/>
  <c r="T18" i="1"/>
  <c r="BS18" i="1"/>
  <c r="BM18" i="1"/>
  <c r="CP18" i="1"/>
  <c r="T19" i="1"/>
  <c r="BS20" i="1"/>
  <c r="DL21" i="1"/>
  <c r="DO21" i="1"/>
  <c r="N22" i="1"/>
  <c r="CJ23" i="1"/>
  <c r="AM24" i="1"/>
  <c r="BM24" i="1"/>
  <c r="DO24" i="1"/>
  <c r="DI25" i="1"/>
  <c r="EQ25" i="1"/>
  <c r="Z26" i="1"/>
  <c r="BP26" i="1"/>
  <c r="CV26" i="1"/>
  <c r="DI26" i="1"/>
  <c r="DO27" i="1"/>
  <c r="AM28" i="1"/>
  <c r="EF28" i="1"/>
  <c r="BM32" i="1"/>
  <c r="CP32" i="1"/>
  <c r="DL32" i="1"/>
  <c r="EF32" i="1"/>
  <c r="AS33" i="1"/>
  <c r="CJ33" i="1"/>
  <c r="T34" i="1"/>
  <c r="EQ35" i="1"/>
  <c r="Z36" i="1"/>
  <c r="BP36" i="1"/>
  <c r="EI36" i="1"/>
  <c r="DI38" i="1"/>
  <c r="AS39" i="1"/>
  <c r="Z41" i="1"/>
  <c r="BX42" i="1"/>
  <c r="CV43" i="1"/>
  <c r="EI43" i="1"/>
  <c r="DO44" i="1"/>
  <c r="EL44" i="1"/>
  <c r="CP45" i="1"/>
  <c r="CJ45" i="1"/>
  <c r="AM46" i="1"/>
  <c r="AP47" i="1"/>
  <c r="N49" i="1"/>
  <c r="DI59" i="1"/>
  <c r="Q60" i="1"/>
  <c r="AP60" i="1"/>
  <c r="BP60" i="1"/>
  <c r="DI60" i="1"/>
  <c r="EI60" i="1"/>
  <c r="EL71" i="1"/>
  <c r="EF71" i="1"/>
  <c r="T72" i="1"/>
  <c r="N72" i="1"/>
  <c r="AS72" i="1"/>
  <c r="AM72" i="1"/>
  <c r="CP72" i="1"/>
  <c r="BM73" i="1"/>
  <c r="CJ73" i="1"/>
  <c r="EF73" i="1"/>
  <c r="BS74" i="1"/>
  <c r="CJ74" i="1"/>
  <c r="DO74" i="1"/>
  <c r="AM75" i="1"/>
  <c r="BM75" i="1"/>
  <c r="CJ75" i="1"/>
  <c r="EF75" i="1"/>
  <c r="N76" i="1"/>
  <c r="EI80" i="1"/>
  <c r="Q81" i="1"/>
  <c r="EI81" i="1"/>
  <c r="Q82" i="1"/>
  <c r="N87" i="1"/>
  <c r="AM87" i="1"/>
  <c r="BS87" i="1"/>
  <c r="CJ87" i="1"/>
  <c r="DL87" i="1"/>
  <c r="DO87" i="1"/>
  <c r="AM88" i="1"/>
  <c r="BS88" i="1"/>
  <c r="CJ88" i="1"/>
  <c r="EF89" i="1"/>
  <c r="DO90" i="1"/>
  <c r="CJ92" i="1"/>
  <c r="DL92" i="1"/>
  <c r="DO92" i="1"/>
  <c r="N93" i="1"/>
  <c r="AM93" i="1"/>
  <c r="BS93" i="1"/>
  <c r="BM93" i="1"/>
  <c r="CJ93" i="1"/>
  <c r="DL93" i="1"/>
  <c r="CM95" i="1"/>
  <c r="DT95" i="1"/>
  <c r="DI95" i="1"/>
  <c r="BM26" i="1"/>
  <c r="AY27" i="1"/>
  <c r="BX27" i="1"/>
  <c r="DI27" i="1"/>
  <c r="Z32" i="1"/>
  <c r="AP32" i="1"/>
  <c r="Q34" i="1"/>
  <c r="DL35" i="1"/>
  <c r="DO35" i="1"/>
  <c r="BX37" i="1"/>
  <c r="DI37" i="1"/>
  <c r="AP39" i="1"/>
  <c r="EF40" i="1"/>
  <c r="CP41" i="1"/>
  <c r="Z50" i="1"/>
  <c r="AY50" i="1"/>
  <c r="BX50" i="1"/>
  <c r="CP62" i="1"/>
  <c r="DL62" i="1"/>
  <c r="EL62" i="1"/>
  <c r="T63" i="1"/>
  <c r="BM64" i="1"/>
  <c r="AY67" i="1"/>
  <c r="Z70" i="1"/>
  <c r="AP71" i="1"/>
  <c r="BP71" i="1"/>
  <c r="CM71" i="1"/>
  <c r="BX74" i="1"/>
  <c r="BP74" i="1"/>
  <c r="CM74" i="1"/>
  <c r="DT74" i="1"/>
  <c r="DI74" i="1"/>
  <c r="BX75" i="1"/>
  <c r="BP75" i="1"/>
  <c r="DI75" i="1"/>
  <c r="EQ75" i="1"/>
  <c r="BP76" i="1"/>
  <c r="CV76" i="1"/>
  <c r="BP88" i="1"/>
  <c r="EF30" i="1"/>
  <c r="DT34" i="1"/>
  <c r="DI34" i="1"/>
  <c r="BS37" i="1"/>
  <c r="BP39" i="1"/>
  <c r="CV39" i="1"/>
  <c r="DI39" i="1"/>
  <c r="AS42" i="1"/>
  <c r="AM42" i="1"/>
  <c r="AP45" i="1"/>
  <c r="EL46" i="1"/>
  <c r="EF46" i="1"/>
  <c r="BS47" i="1"/>
  <c r="CJ47" i="1"/>
  <c r="AY51" i="1"/>
  <c r="BX51" i="1"/>
  <c r="EQ51" i="1"/>
  <c r="Z52" i="1"/>
  <c r="DI52" i="1"/>
  <c r="EQ52" i="1"/>
  <c r="Z53" i="1"/>
  <c r="Q56" i="1"/>
  <c r="AY56" i="1"/>
  <c r="BX56" i="1"/>
  <c r="DI58" i="1"/>
  <c r="EQ58" i="1"/>
  <c r="Z59" i="1"/>
  <c r="CP67" i="1"/>
  <c r="EF67" i="1"/>
  <c r="T68" i="1"/>
  <c r="BM68" i="1"/>
  <c r="Z80" i="1"/>
  <c r="AY80" i="1"/>
  <c r="BX80" i="1"/>
  <c r="CV80" i="1"/>
  <c r="DI89" i="1"/>
  <c r="AP90" i="1"/>
  <c r="BP90" i="1"/>
  <c r="DI90" i="1"/>
  <c r="DI93" i="1"/>
  <c r="AM95" i="1"/>
  <c r="DO98" i="1"/>
  <c r="AM99" i="1"/>
  <c r="BM99" i="1"/>
  <c r="CJ99" i="1"/>
  <c r="N100" i="1"/>
  <c r="AM104" i="1"/>
  <c r="Z6" i="1"/>
  <c r="S99" i="11"/>
  <c r="X99" i="11"/>
  <c r="S95" i="11"/>
  <c r="R95" i="11"/>
  <c r="Z95" i="11"/>
  <c r="R99" i="11"/>
  <c r="Q68" i="11"/>
  <c r="AA68" i="11"/>
  <c r="X61" i="11"/>
  <c r="Z61" i="11"/>
  <c r="Z23" i="11"/>
  <c r="T23" i="11"/>
  <c r="S16" i="11"/>
  <c r="U12" i="11"/>
  <c r="W12" i="11"/>
  <c r="V7" i="11"/>
  <c r="S84" i="11"/>
  <c r="Y84" i="11"/>
  <c r="AA84" i="11"/>
  <c r="Q84" i="11"/>
  <c r="Q76" i="11"/>
  <c r="S76" i="11"/>
  <c r="Y76" i="11"/>
  <c r="Y72" i="11"/>
  <c r="U72" i="11"/>
  <c r="W72" i="11"/>
  <c r="AA72" i="11"/>
  <c r="AA58" i="11"/>
  <c r="Y58" i="11"/>
  <c r="R47" i="11"/>
  <c r="V47" i="11"/>
  <c r="Z47" i="11"/>
  <c r="T43" i="11"/>
  <c r="X43" i="11"/>
  <c r="Y40" i="11"/>
  <c r="Q40" i="11"/>
  <c r="X39" i="11"/>
  <c r="V35" i="11"/>
  <c r="Z35" i="11"/>
  <c r="S32" i="11"/>
  <c r="Y32" i="11"/>
  <c r="AA76" i="11"/>
  <c r="AA54" i="11"/>
  <c r="Z103" i="11"/>
  <c r="Y50" i="11"/>
  <c r="Y26" i="11"/>
  <c r="X23" i="11"/>
  <c r="U20" i="11"/>
  <c r="T27" i="11"/>
  <c r="R63" i="11"/>
  <c r="P104" i="11"/>
  <c r="Y104" i="11"/>
  <c r="P100" i="11"/>
  <c r="S100" i="11"/>
  <c r="W100" i="11"/>
  <c r="AA100" i="11"/>
  <c r="P92" i="11"/>
  <c r="W92" i="11"/>
  <c r="AA92" i="11"/>
  <c r="S92" i="11"/>
  <c r="CB94" i="1"/>
  <c r="CB93" i="1"/>
  <c r="EU79" i="1"/>
  <c r="EU57" i="1"/>
  <c r="EU56" i="1"/>
  <c r="CB45" i="1"/>
  <c r="EU41" i="1"/>
  <c r="AE37" i="1"/>
  <c r="EU35" i="1"/>
  <c r="EU33" i="1"/>
  <c r="CB28" i="1"/>
  <c r="DA26" i="1"/>
  <c r="AE26" i="1"/>
  <c r="EU23" i="1"/>
  <c r="EU21" i="1"/>
  <c r="DA18" i="1"/>
  <c r="AE11" i="1"/>
  <c r="BD90" i="1"/>
  <c r="BD73" i="1"/>
  <c r="BD26" i="1"/>
  <c r="T30" i="23"/>
  <c r="C30" i="23" s="1"/>
  <c r="U30" i="23" s="1"/>
  <c r="D30" i="23" s="1"/>
  <c r="CW30" i="3" s="1"/>
  <c r="H30" i="23"/>
  <c r="O30" i="23"/>
  <c r="CB92" i="1"/>
  <c r="AE91" i="1"/>
  <c r="S63" i="11"/>
  <c r="S59" i="11"/>
  <c r="S55" i="11"/>
  <c r="U52" i="11"/>
  <c r="S48" i="11"/>
  <c r="S44" i="11"/>
  <c r="AA40" i="11"/>
  <c r="Y36" i="11"/>
  <c r="AA32" i="11"/>
  <c r="W28" i="11"/>
  <c r="Q24" i="11"/>
  <c r="V19" i="11"/>
  <c r="AA18" i="11"/>
  <c r="AA14" i="11"/>
  <c r="Y10" i="11"/>
  <c r="Q8" i="11"/>
  <c r="CB98" i="1"/>
  <c r="DX96" i="1"/>
  <c r="CB96" i="1"/>
  <c r="FT94" i="1"/>
  <c r="CB87" i="1"/>
  <c r="DX86" i="1"/>
  <c r="FT79" i="1"/>
  <c r="DX75" i="1"/>
  <c r="CB75" i="1"/>
  <c r="DA72" i="1"/>
  <c r="EU67" i="1"/>
  <c r="DX61" i="1"/>
  <c r="AE55" i="1"/>
  <c r="EU51" i="1"/>
  <c r="DA51" i="1"/>
  <c r="AE51" i="1"/>
  <c r="AE48" i="1"/>
  <c r="DX36" i="1"/>
  <c r="DA32" i="1"/>
  <c r="DX27" i="1"/>
  <c r="EU25" i="1"/>
  <c r="DX24" i="1"/>
  <c r="DA22" i="1"/>
  <c r="AE22" i="1"/>
  <c r="CB12" i="1"/>
  <c r="AE6" i="1"/>
  <c r="BD83" i="1"/>
  <c r="BD49" i="1"/>
  <c r="BD45" i="1"/>
  <c r="BD23" i="1"/>
  <c r="BD19" i="1"/>
  <c r="Q100" i="23"/>
  <c r="Q84" i="23"/>
  <c r="Q68" i="23"/>
  <c r="Q51" i="23"/>
  <c r="BX6" i="1"/>
  <c r="BP6" i="1"/>
  <c r="H27" i="23"/>
  <c r="O27" i="23"/>
  <c r="T27" i="23"/>
  <c r="C27" i="23" s="1"/>
  <c r="U27" i="23" s="1"/>
  <c r="D27" i="23" s="1"/>
  <c r="CW27" i="3" s="1"/>
  <c r="S91" i="11"/>
  <c r="S88" i="11"/>
  <c r="S87" i="11"/>
  <c r="Z85" i="11"/>
  <c r="AA82" i="11"/>
  <c r="X81" i="11"/>
  <c r="Z75" i="11"/>
  <c r="AA74" i="11"/>
  <c r="R71" i="11"/>
  <c r="S68" i="11"/>
  <c r="S64" i="11"/>
  <c r="DA106" i="1"/>
  <c r="CB105" i="1"/>
  <c r="DA101" i="1"/>
  <c r="EU99" i="1"/>
  <c r="FT93" i="1"/>
  <c r="FT92" i="1"/>
  <c r="DA91" i="1"/>
  <c r="DA86" i="1"/>
  <c r="DX84" i="1"/>
  <c r="FT81" i="1"/>
  <c r="AE81" i="1"/>
  <c r="DX78" i="1"/>
  <c r="EU77" i="1"/>
  <c r="EU75" i="1"/>
  <c r="DX71" i="1"/>
  <c r="EU70" i="1"/>
  <c r="GD66" i="1"/>
  <c r="FJ66" i="1"/>
  <c r="DX66" i="1"/>
  <c r="FT58" i="1"/>
  <c r="EU58" i="1"/>
  <c r="DX56" i="1"/>
  <c r="CB46" i="1"/>
  <c r="AE44" i="1"/>
  <c r="EU40" i="1"/>
  <c r="DX37" i="1"/>
  <c r="CB37" i="1"/>
  <c r="DX35" i="1"/>
  <c r="CB35" i="1"/>
  <c r="DX33" i="1"/>
  <c r="EU31" i="1"/>
  <c r="AE28" i="1"/>
  <c r="DX26" i="1"/>
  <c r="CB26" i="1"/>
  <c r="DX23" i="1"/>
  <c r="CB23" i="1"/>
  <c r="DX21" i="1"/>
  <c r="CB19" i="1"/>
  <c r="DA12" i="1"/>
  <c r="DX8" i="1"/>
  <c r="EU6" i="1"/>
  <c r="DA6" i="1"/>
  <c r="CB6" i="1"/>
  <c r="BD106" i="1"/>
  <c r="BD97" i="1"/>
  <c r="BD93" i="1"/>
  <c r="BD89" i="1"/>
  <c r="BD71" i="1"/>
  <c r="BD67" i="1"/>
  <c r="BD42" i="1"/>
  <c r="BD33" i="1"/>
  <c r="BD29" i="1"/>
  <c r="BD25" i="1"/>
  <c r="Q102" i="23"/>
  <c r="Q86" i="23"/>
  <c r="Q70" i="23"/>
  <c r="Q54" i="23"/>
  <c r="L46" i="23"/>
  <c r="P45" i="23"/>
  <c r="L40" i="23"/>
  <c r="P39" i="23"/>
  <c r="DL7" i="1"/>
  <c r="I16" i="35" s="1"/>
  <c r="BX7" i="1"/>
  <c r="FT28" i="1"/>
  <c r="H26" i="23"/>
  <c r="FT21" i="1"/>
  <c r="FT18" i="1"/>
  <c r="FT7" i="1"/>
  <c r="J33" i="23"/>
  <c r="S33" i="23" s="1"/>
  <c r="Q8" i="1"/>
  <c r="DO8" i="1"/>
  <c r="EF8" i="1"/>
  <c r="DT9" i="1"/>
  <c r="EI9" i="1"/>
  <c r="Q10" i="1"/>
  <c r="AM12" i="1"/>
  <c r="CJ15" i="1"/>
  <c r="BP18" i="1"/>
  <c r="DI19" i="1"/>
  <c r="EI19" i="1"/>
  <c r="Q20" i="1"/>
  <c r="CM22" i="1"/>
  <c r="DI22" i="1"/>
  <c r="Z23" i="1"/>
  <c r="AP23" i="1"/>
  <c r="BP23" i="1"/>
  <c r="EI24" i="1"/>
  <c r="DO25" i="1"/>
  <c r="Q26" i="1"/>
  <c r="DI28" i="1"/>
  <c r="Q32" i="1"/>
  <c r="CM34" i="1"/>
  <c r="DI36" i="1"/>
  <c r="EQ37" i="1"/>
  <c r="Z38" i="1"/>
  <c r="CJ39" i="1"/>
  <c r="BP40" i="1"/>
  <c r="CM40" i="1"/>
  <c r="DI40" i="1"/>
  <c r="Q41" i="1"/>
  <c r="EQ42" i="1"/>
  <c r="EQ44" i="1"/>
  <c r="N47" i="1"/>
  <c r="BS51" i="1"/>
  <c r="CP51" i="1"/>
  <c r="DL51" i="1"/>
  <c r="EL51" i="1"/>
  <c r="J10" i="23"/>
  <c r="EL26" i="1"/>
  <c r="Q27" i="1"/>
  <c r="DO29" i="1"/>
  <c r="Z30" i="1"/>
  <c r="BJ11" i="1"/>
  <c r="Q9" i="1"/>
  <c r="AP9" i="1"/>
  <c r="BP9" i="1"/>
  <c r="DT10" i="1"/>
  <c r="EI10" i="1"/>
  <c r="CV11" i="1"/>
  <c r="CJ17" i="1"/>
  <c r="EF24" i="1"/>
  <c r="EQ27" i="1"/>
  <c r="Z28" i="1"/>
  <c r="AP28" i="1"/>
  <c r="BP29" i="1"/>
  <c r="BS31" i="1"/>
  <c r="CV32" i="1"/>
  <c r="CM32" i="1"/>
  <c r="DT32" i="1"/>
  <c r="Q33" i="1"/>
  <c r="AY33" i="1"/>
  <c r="BS33" i="1"/>
  <c r="BM33" i="1"/>
  <c r="CP33" i="1"/>
  <c r="DT33" i="1"/>
  <c r="EI33" i="1"/>
  <c r="Z34" i="1"/>
  <c r="AM34" i="1"/>
  <c r="BM34" i="1"/>
  <c r="AY35" i="1"/>
  <c r="AP35" i="1"/>
  <c r="BX35" i="1"/>
  <c r="AM36" i="1"/>
  <c r="AY37" i="1"/>
  <c r="T40" i="1"/>
  <c r="N40" i="1"/>
  <c r="EL42" i="1"/>
  <c r="DT43" i="1"/>
  <c r="T46" i="1"/>
  <c r="N46" i="1"/>
  <c r="AS46" i="1"/>
  <c r="BM47" i="1"/>
  <c r="CP47" i="1"/>
  <c r="DO47" i="1"/>
  <c r="T48" i="1"/>
  <c r="N48" i="1"/>
  <c r="Q49" i="1"/>
  <c r="N55" i="1"/>
  <c r="AS10" i="1"/>
  <c r="EI12" i="1"/>
  <c r="Z13" i="1"/>
  <c r="CV14" i="1"/>
  <c r="AP16" i="1"/>
  <c r="BX16" i="1"/>
  <c r="Q17" i="1"/>
  <c r="AP19" i="1"/>
  <c r="BP19" i="1"/>
  <c r="DO20" i="1"/>
  <c r="CJ21" i="1"/>
  <c r="EI25" i="1"/>
  <c r="AM26" i="1"/>
  <c r="DI29" i="1"/>
  <c r="AM30" i="1"/>
  <c r="BS30" i="1"/>
  <c r="BM30" i="1"/>
  <c r="CM30" i="1"/>
  <c r="EI30" i="1"/>
  <c r="CM31" i="1"/>
  <c r="BP33" i="1"/>
  <c r="Q36" i="1"/>
  <c r="BS38" i="1"/>
  <c r="CV38" i="1"/>
  <c r="Q39" i="1"/>
  <c r="AS41" i="1"/>
  <c r="BS41" i="1"/>
  <c r="BM41" i="1"/>
  <c r="CM42" i="1"/>
  <c r="CJ43" i="1"/>
  <c r="CM44" i="1"/>
  <c r="EF44" i="1"/>
  <c r="EI45" i="1"/>
  <c r="AY46" i="1"/>
  <c r="CM46" i="1"/>
  <c r="DO46" i="1"/>
  <c r="CV47" i="1"/>
  <c r="EI47" i="1"/>
  <c r="AM48" i="1"/>
  <c r="BM48" i="1"/>
  <c r="DL48" i="1"/>
  <c r="EL48" i="1"/>
  <c r="T49" i="1"/>
  <c r="EL49" i="1"/>
  <c r="T50" i="1"/>
  <c r="AS50" i="1"/>
  <c r="BS50" i="1"/>
  <c r="Q51" i="1"/>
  <c r="Q52" i="1"/>
  <c r="BP52" i="1"/>
  <c r="CM52" i="1"/>
  <c r="BP54" i="1"/>
  <c r="CV54" i="1"/>
  <c r="DT54" i="1"/>
  <c r="EQ54" i="1"/>
  <c r="Z55" i="1"/>
  <c r="AM55" i="1"/>
  <c r="BS57" i="1"/>
  <c r="CP57" i="1"/>
  <c r="DL57" i="1"/>
  <c r="T58" i="1"/>
  <c r="AS58" i="1"/>
  <c r="BS58" i="1"/>
  <c r="CP58" i="1"/>
  <c r="CV59" i="1"/>
  <c r="DT59" i="1"/>
  <c r="BP61" i="1"/>
  <c r="CV61" i="1"/>
  <c r="DT61" i="1"/>
  <c r="N62" i="1"/>
  <c r="AM62" i="1"/>
  <c r="N63" i="1"/>
  <c r="AM63" i="1"/>
  <c r="AS64" i="1"/>
  <c r="BS64" i="1"/>
  <c r="DO65" i="1"/>
  <c r="EL66" i="1"/>
  <c r="N67" i="1"/>
  <c r="AS67" i="1"/>
  <c r="DT67" i="1"/>
  <c r="DI67" i="1"/>
  <c r="Q68" i="1"/>
  <c r="AY68" i="1"/>
  <c r="DT68" i="1"/>
  <c r="EI68" i="1"/>
  <c r="T70" i="1"/>
  <c r="EL70" i="1"/>
  <c r="EF70" i="1"/>
  <c r="T71" i="1"/>
  <c r="AM71" i="1"/>
  <c r="BS71" i="1"/>
  <c r="N73" i="1"/>
  <c r="AY74" i="1"/>
  <c r="Z75" i="1"/>
  <c r="Z77" i="1"/>
  <c r="CJ80" i="1"/>
  <c r="DO80" i="1"/>
  <c r="T81" i="1"/>
  <c r="AS81" i="1"/>
  <c r="BS81" i="1"/>
  <c r="DL81" i="1"/>
  <c r="EL81" i="1"/>
  <c r="AS82" i="1"/>
  <c r="EF85" i="1"/>
  <c r="CM88" i="1"/>
  <c r="CJ89" i="1"/>
  <c r="DL89" i="1"/>
  <c r="AM90" i="1"/>
  <c r="EI90" i="1"/>
  <c r="Q91" i="1"/>
  <c r="AP92" i="1"/>
  <c r="BP92" i="1"/>
  <c r="CM92" i="1"/>
  <c r="DI92" i="1"/>
  <c r="AM94" i="1"/>
  <c r="DI98" i="1"/>
  <c r="EQ98" i="1"/>
  <c r="AP99" i="1"/>
  <c r="BP99" i="1"/>
  <c r="CV99" i="1"/>
  <c r="CM99" i="1"/>
  <c r="DI99" i="1"/>
  <c r="Q100" i="1"/>
  <c r="AP100" i="1"/>
  <c r="BM104" i="1"/>
  <c r="CP104" i="1"/>
  <c r="CJ104" i="1"/>
  <c r="EF104" i="1"/>
  <c r="N105" i="1"/>
  <c r="AS105" i="1"/>
  <c r="AM105" i="1"/>
  <c r="CJ105" i="1"/>
  <c r="DO105" i="1"/>
  <c r="EF105" i="1"/>
  <c r="EF74" i="1"/>
  <c r="DI77" i="1"/>
  <c r="EI77" i="1"/>
  <c r="Q78" i="1"/>
  <c r="AP78" i="1"/>
  <c r="CM78" i="1"/>
  <c r="DI78" i="1"/>
  <c r="AP79" i="1"/>
  <c r="BP79" i="1"/>
  <c r="EI79" i="1"/>
  <c r="Q104" i="1"/>
  <c r="AY104" i="1"/>
  <c r="AP104" i="1"/>
  <c r="BP55" i="1"/>
  <c r="CM55" i="1"/>
  <c r="DI55" i="1"/>
  <c r="EI55" i="1"/>
  <c r="AY57" i="1"/>
  <c r="BX57" i="1"/>
  <c r="CV57" i="1"/>
  <c r="DT57" i="1"/>
  <c r="CV58" i="1"/>
  <c r="DT58" i="1"/>
  <c r="EL59" i="1"/>
  <c r="T60" i="1"/>
  <c r="AS60" i="1"/>
  <c r="BS60" i="1"/>
  <c r="DL60" i="1"/>
  <c r="AS61" i="1"/>
  <c r="BP62" i="1"/>
  <c r="Q63" i="1"/>
  <c r="BP64" i="1"/>
  <c r="CV64" i="1"/>
  <c r="DI64" i="1"/>
  <c r="AP66" i="1"/>
  <c r="BS67" i="1"/>
  <c r="DL68" i="1"/>
  <c r="DO69" i="1"/>
  <c r="AY70" i="1"/>
  <c r="BP70" i="1"/>
  <c r="CV70" i="1"/>
  <c r="DI70" i="1"/>
  <c r="BP72" i="1"/>
  <c r="CM72" i="1"/>
  <c r="AM76" i="1"/>
  <c r="CJ76" i="1"/>
  <c r="EL77" i="1"/>
  <c r="T78" i="1"/>
  <c r="DL78" i="1"/>
  <c r="EL78" i="1"/>
  <c r="BS79" i="1"/>
  <c r="CP79" i="1"/>
  <c r="AS80" i="1"/>
  <c r="BX82" i="1"/>
  <c r="CV82" i="1"/>
  <c r="CP83" i="1"/>
  <c r="DL83" i="1"/>
  <c r="EL83" i="1"/>
  <c r="T84" i="1"/>
  <c r="BS84" i="1"/>
  <c r="CP84" i="1"/>
  <c r="DL84" i="1"/>
  <c r="T85" i="1"/>
  <c r="BS85" i="1"/>
  <c r="BX86" i="1"/>
  <c r="BP86" i="1"/>
  <c r="DI87" i="1"/>
  <c r="EF88" i="1"/>
  <c r="AM91" i="1"/>
  <c r="BS91" i="1"/>
  <c r="BM91" i="1"/>
  <c r="DO91" i="1"/>
  <c r="EF91" i="1"/>
  <c r="T92" i="1"/>
  <c r="N92" i="1"/>
  <c r="EI93" i="1"/>
  <c r="EF94" i="1"/>
  <c r="T95" i="1"/>
  <c r="CJ95" i="1"/>
  <c r="EI95" i="1"/>
  <c r="AY96" i="1"/>
  <c r="AP96" i="1"/>
  <c r="BP96" i="1"/>
  <c r="CV96" i="1"/>
  <c r="CJ103" i="1"/>
  <c r="N104" i="1"/>
  <c r="DA107" i="3"/>
  <c r="EC107" i="3"/>
  <c r="EE107" i="3" s="1"/>
  <c r="EG107" i="3" s="1"/>
  <c r="EI107" i="3" s="1"/>
  <c r="EK107" i="3" s="1"/>
  <c r="EM107" i="3" s="1"/>
  <c r="EO107" i="3" s="1"/>
  <c r="EQ107" i="3" s="1"/>
  <c r="ES107" i="3" s="1"/>
  <c r="EU107" i="3" s="1"/>
  <c r="Z97" i="11"/>
  <c r="Z81" i="11"/>
  <c r="Z71" i="11"/>
  <c r="Z63" i="11"/>
  <c r="Z55" i="11"/>
  <c r="Z15" i="11"/>
  <c r="Y74" i="11"/>
  <c r="Y64" i="11"/>
  <c r="Y18" i="11"/>
  <c r="Y8" i="11"/>
  <c r="X87" i="11"/>
  <c r="X59" i="11"/>
  <c r="X49" i="11"/>
  <c r="W88" i="11"/>
  <c r="W68" i="11"/>
  <c r="W48" i="11"/>
  <c r="V95" i="11"/>
  <c r="V63" i="11"/>
  <c r="V15" i="11"/>
  <c r="U104" i="11"/>
  <c r="U96" i="11"/>
  <c r="U84" i="11"/>
  <c r="U64" i="11"/>
  <c r="U40" i="11"/>
  <c r="T91" i="11"/>
  <c r="S104" i="11"/>
  <c r="S96" i="11"/>
  <c r="S80" i="11"/>
  <c r="R87" i="11"/>
  <c r="R19" i="11"/>
  <c r="Q52" i="11"/>
  <c r="S52" i="11"/>
  <c r="Q48" i="11"/>
  <c r="S47" i="11"/>
  <c r="Q44" i="11"/>
  <c r="S43" i="11"/>
  <c r="S40" i="11"/>
  <c r="S39" i="11"/>
  <c r="S36" i="11"/>
  <c r="S35" i="11"/>
  <c r="Q32" i="11"/>
  <c r="S31" i="11"/>
  <c r="Q28" i="11"/>
  <c r="S27" i="11"/>
  <c r="S24" i="11"/>
  <c r="S23" i="11"/>
  <c r="S8" i="11"/>
  <c r="EU106" i="1"/>
  <c r="AE106" i="1"/>
  <c r="DX105" i="1"/>
  <c r="DX104" i="1"/>
  <c r="CB104" i="1"/>
  <c r="FT100" i="1"/>
  <c r="DA100" i="1"/>
  <c r="DX98" i="1"/>
  <c r="FJ95" i="1"/>
  <c r="DX95" i="1"/>
  <c r="CB95" i="1"/>
  <c r="GD94" i="1"/>
  <c r="DX93" i="1"/>
  <c r="GD92" i="1"/>
  <c r="FT90" i="1"/>
  <c r="DX90" i="1"/>
  <c r="DX88" i="1"/>
  <c r="EU85" i="1"/>
  <c r="FJ84" i="1"/>
  <c r="DX83" i="1"/>
  <c r="CB83" i="1"/>
  <c r="DA82" i="1"/>
  <c r="CB80" i="1"/>
  <c r="DA77" i="1"/>
  <c r="EU72" i="1"/>
  <c r="AE72" i="1"/>
  <c r="AE70" i="1"/>
  <c r="AE66" i="1"/>
  <c r="EU64" i="1"/>
  <c r="DX63" i="1"/>
  <c r="DX62" i="1"/>
  <c r="CB62" i="1"/>
  <c r="EU61" i="1"/>
  <c r="GD60" i="1"/>
  <c r="FJ60" i="1"/>
  <c r="DX59" i="1"/>
  <c r="DX58" i="1"/>
  <c r="CB58" i="1"/>
  <c r="AE57" i="1"/>
  <c r="GD56" i="1"/>
  <c r="DA56" i="1"/>
  <c r="AE56" i="1"/>
  <c r="GD55" i="1"/>
  <c r="EU55" i="1"/>
  <c r="EU53" i="1"/>
  <c r="FT52" i="1"/>
  <c r="AE46" i="1"/>
  <c r="P104" i="23"/>
  <c r="Q104" i="23"/>
  <c r="P88" i="23"/>
  <c r="Q88" i="23"/>
  <c r="Z101" i="11"/>
  <c r="Z93" i="11"/>
  <c r="Z67" i="11"/>
  <c r="Z59" i="11"/>
  <c r="Z19" i="11"/>
  <c r="Z11" i="11"/>
  <c r="Y88" i="11"/>
  <c r="Y68" i="11"/>
  <c r="Y48" i="11"/>
  <c r="X75" i="11"/>
  <c r="X63" i="11"/>
  <c r="X11" i="11"/>
  <c r="W60" i="11"/>
  <c r="W32" i="11"/>
  <c r="V87" i="11"/>
  <c r="V71" i="11"/>
  <c r="V55" i="11"/>
  <c r="U56" i="11"/>
  <c r="U24" i="11"/>
  <c r="U8" i="11"/>
  <c r="T75" i="11"/>
  <c r="T59" i="11"/>
  <c r="S56" i="11"/>
  <c r="S28" i="11"/>
  <c r="R59" i="11"/>
  <c r="Q36" i="11"/>
  <c r="S75" i="11"/>
  <c r="S71" i="11"/>
  <c r="S15" i="11"/>
  <c r="S11" i="11"/>
  <c r="DA105" i="1"/>
  <c r="FT102" i="1"/>
  <c r="CB102" i="1"/>
  <c r="FJ101" i="1"/>
  <c r="AE101" i="1"/>
  <c r="DX100" i="1"/>
  <c r="FJ99" i="1"/>
  <c r="FT98" i="1"/>
  <c r="DA98" i="1"/>
  <c r="FT97" i="1"/>
  <c r="FT96" i="1"/>
  <c r="DA95" i="1"/>
  <c r="AE95" i="1"/>
  <c r="DA93" i="1"/>
  <c r="DX91" i="1"/>
  <c r="DX89" i="1"/>
  <c r="FT85" i="1"/>
  <c r="DX85" i="1"/>
  <c r="AE84" i="1"/>
  <c r="AE82" i="1"/>
  <c r="DX81" i="1"/>
  <c r="CB81" i="1"/>
  <c r="AE80" i="1"/>
  <c r="DX77" i="1"/>
  <c r="FT76" i="1"/>
  <c r="DA76" i="1"/>
  <c r="AE74" i="1"/>
  <c r="AE73" i="1"/>
  <c r="DA71" i="1"/>
  <c r="FT70" i="1"/>
  <c r="DX68" i="1"/>
  <c r="DA63" i="1"/>
  <c r="AE63" i="1"/>
  <c r="DA62" i="1"/>
  <c r="AE62" i="1"/>
  <c r="FT59" i="1"/>
  <c r="DA58" i="1"/>
  <c r="CB56" i="1"/>
  <c r="FT54" i="1"/>
  <c r="FJ53" i="1"/>
  <c r="GD50" i="1"/>
  <c r="DX50" i="1"/>
  <c r="AE49" i="1"/>
  <c r="AE42" i="1"/>
  <c r="GD41" i="1"/>
  <c r="AA56" i="11"/>
  <c r="AA48" i="11"/>
  <c r="AA24" i="11"/>
  <c r="AA8" i="11"/>
  <c r="Z91" i="11"/>
  <c r="Y56" i="11"/>
  <c r="Y28" i="11"/>
  <c r="X91" i="11"/>
  <c r="X71" i="11"/>
  <c r="W56" i="11"/>
  <c r="V67" i="11"/>
  <c r="U88" i="11"/>
  <c r="U68" i="11"/>
  <c r="T71" i="11"/>
  <c r="T55" i="11"/>
  <c r="R91" i="11"/>
  <c r="R55" i="11"/>
  <c r="Q100" i="11"/>
  <c r="Q92" i="11"/>
  <c r="X89" i="11"/>
  <c r="S79" i="11"/>
  <c r="X65" i="11"/>
  <c r="X57" i="11"/>
  <c r="T19" i="11"/>
  <c r="AE105" i="1"/>
  <c r="DA103" i="1"/>
  <c r="AE103" i="1"/>
  <c r="DX101" i="1"/>
  <c r="AE98" i="1"/>
  <c r="DA96" i="1"/>
  <c r="AE93" i="1"/>
  <c r="AE90" i="1"/>
  <c r="GD88" i="1"/>
  <c r="AE88" i="1"/>
  <c r="FT86" i="1"/>
  <c r="EU86" i="1"/>
  <c r="AE83" i="1"/>
  <c r="DX82" i="1"/>
  <c r="DX80" i="1"/>
  <c r="DA75" i="1"/>
  <c r="FJ74" i="1"/>
  <c r="CB74" i="1"/>
  <c r="CB73" i="1"/>
  <c r="DX72" i="1"/>
  <c r="CB72" i="1"/>
  <c r="DA65" i="1"/>
  <c r="GD64" i="1"/>
  <c r="FJ64" i="1"/>
  <c r="DA60" i="1"/>
  <c r="AE60" i="1"/>
  <c r="AE58" i="1"/>
  <c r="GD57" i="1"/>
  <c r="DX55" i="1"/>
  <c r="CB55" i="1"/>
  <c r="CB54" i="1"/>
  <c r="DX45" i="1"/>
  <c r="P96" i="23"/>
  <c r="Q96" i="23"/>
  <c r="P80" i="23"/>
  <c r="Q80" i="23"/>
  <c r="EU52" i="1"/>
  <c r="FT51" i="1"/>
  <c r="EU48" i="1"/>
  <c r="DX44" i="1"/>
  <c r="CB44" i="1"/>
  <c r="GD42" i="1"/>
  <c r="DX42" i="1"/>
  <c r="FT40" i="1"/>
  <c r="AE40" i="1"/>
  <c r="EU39" i="1"/>
  <c r="DA39" i="1"/>
  <c r="AE39" i="1"/>
  <c r="CB38" i="1"/>
  <c r="DX34" i="1"/>
  <c r="CB34" i="1"/>
  <c r="AE33" i="1"/>
  <c r="AE27" i="1"/>
  <c r="EU26" i="1"/>
  <c r="AE23" i="1"/>
  <c r="DX20" i="1"/>
  <c r="AE18" i="1"/>
  <c r="DX11" i="1"/>
  <c r="CJ7" i="1"/>
  <c r="F15" i="35" s="1"/>
  <c r="BD101" i="1"/>
  <c r="BD85" i="1"/>
  <c r="BD79" i="1"/>
  <c r="BD69" i="1"/>
  <c r="BD63" i="1"/>
  <c r="BD53" i="1"/>
  <c r="BD47" i="1"/>
  <c r="BD37" i="1"/>
  <c r="BD31" i="1"/>
  <c r="BD21" i="1"/>
  <c r="BD15" i="1"/>
  <c r="Q72" i="23"/>
  <c r="Q64" i="23"/>
  <c r="Q56" i="23"/>
  <c r="Q52" i="23"/>
  <c r="Q48" i="23"/>
  <c r="EU49" i="1"/>
  <c r="FT47" i="1"/>
  <c r="GD46" i="1"/>
  <c r="FT46" i="1"/>
  <c r="FJ46" i="1"/>
  <c r="DX46" i="1"/>
  <c r="AE45" i="1"/>
  <c r="GD44" i="1"/>
  <c r="EU44" i="1"/>
  <c r="FT43" i="1"/>
  <c r="DA38" i="1"/>
  <c r="DA34" i="1"/>
  <c r="AE34" i="1"/>
  <c r="DA30" i="1"/>
  <c r="AE21" i="1"/>
  <c r="EU17" i="1"/>
  <c r="DA16" i="1"/>
  <c r="AE15" i="1"/>
  <c r="AE14" i="1"/>
  <c r="EU13" i="1"/>
  <c r="EU11" i="1"/>
  <c r="DA7" i="1"/>
  <c r="W15" i="35" s="1"/>
  <c r="CV7" i="1"/>
  <c r="R15" i="35" s="1"/>
  <c r="BD98" i="1"/>
  <c r="BD82" i="1"/>
  <c r="BD66" i="1"/>
  <c r="BD50" i="1"/>
  <c r="BD34" i="1"/>
  <c r="BD18" i="1"/>
  <c r="Q106" i="23"/>
  <c r="Q98" i="23"/>
  <c r="Q90" i="23"/>
  <c r="Q82" i="23"/>
  <c r="Q74" i="23"/>
  <c r="Q66" i="23"/>
  <c r="Q58" i="23"/>
  <c r="K52" i="23"/>
  <c r="K48" i="23"/>
  <c r="L44" i="23"/>
  <c r="P42" i="23"/>
  <c r="DX41" i="1"/>
  <c r="CB41" i="1"/>
  <c r="EU37" i="1"/>
  <c r="AE32" i="1"/>
  <c r="DX31" i="1"/>
  <c r="DA20" i="1"/>
  <c r="EU19" i="1"/>
  <c r="K53" i="23"/>
  <c r="K49" i="23"/>
  <c r="P43" i="23"/>
  <c r="FJ7" i="1"/>
  <c r="FT37" i="1"/>
  <c r="FT15" i="1"/>
  <c r="P15" i="23"/>
  <c r="Q15" i="23"/>
  <c r="BJ30" i="1"/>
  <c r="BM6" i="1"/>
  <c r="GD105" i="1"/>
  <c r="O32" i="23"/>
  <c r="P32" i="23" s="1"/>
  <c r="I18" i="23"/>
  <c r="O18" i="23"/>
  <c r="P18" i="23" s="1"/>
  <c r="T18" i="23"/>
  <c r="C18" i="23" s="1"/>
  <c r="U18" i="23" s="1"/>
  <c r="D18" i="23" s="1"/>
  <c r="CW18" i="3" s="1"/>
  <c r="EL19" i="1"/>
  <c r="BS22" i="1"/>
  <c r="I22" i="23"/>
  <c r="H22" i="23"/>
  <c r="O22" i="23"/>
  <c r="P22" i="23" s="1"/>
  <c r="FT105" i="1"/>
  <c r="FT104" i="1"/>
  <c r="D63" i="36"/>
  <c r="FT27" i="1"/>
  <c r="H15" i="23"/>
  <c r="BJ24" i="1"/>
  <c r="D24" i="36"/>
  <c r="BJ12" i="1"/>
  <c r="D12" i="36"/>
  <c r="DO12" i="1"/>
  <c r="BS14" i="1"/>
  <c r="N16" i="1"/>
  <c r="EQ17" i="1"/>
  <c r="CM24" i="1"/>
  <c r="FT20" i="1"/>
  <c r="FJ14" i="1"/>
  <c r="FJ12" i="1"/>
  <c r="BM8" i="1"/>
  <c r="CP8" i="1"/>
  <c r="CJ8" i="1"/>
  <c r="DL8" i="1"/>
  <c r="EL8" i="1"/>
  <c r="T9" i="1"/>
  <c r="CV9" i="1"/>
  <c r="CV10" i="1"/>
  <c r="Z11" i="1"/>
  <c r="AP11" i="1"/>
  <c r="BP11" i="1"/>
  <c r="N12" i="1"/>
  <c r="AS12" i="1"/>
  <c r="BS12" i="1"/>
  <c r="BM12" i="1"/>
  <c r="DT12" i="1"/>
  <c r="AY13" i="1"/>
  <c r="CM13" i="1"/>
  <c r="DT13" i="1"/>
  <c r="BX14" i="1"/>
  <c r="AS15" i="1"/>
  <c r="AM15" i="1"/>
  <c r="BS15" i="1"/>
  <c r="DL15" i="1"/>
  <c r="DO15" i="1"/>
  <c r="Z16" i="1"/>
  <c r="EQ16" i="1"/>
  <c r="BM17" i="1"/>
  <c r="DL17" i="1"/>
  <c r="DO17" i="1"/>
  <c r="Z18" i="1"/>
  <c r="AP18" i="1"/>
  <c r="EQ19" i="1"/>
  <c r="AS22" i="1"/>
  <c r="AY25" i="1"/>
  <c r="BP25" i="1"/>
  <c r="CV25" i="1"/>
  <c r="AP26" i="1"/>
  <c r="CV28" i="1"/>
  <c r="BX29" i="1"/>
  <c r="CJ29" i="1"/>
  <c r="DL29" i="1"/>
  <c r="EF29" i="1"/>
  <c r="BX30" i="1"/>
  <c r="BP32" i="1"/>
  <c r="CJ32" i="1"/>
  <c r="EQ32" i="1"/>
  <c r="EI32" i="1"/>
  <c r="BX34" i="1"/>
  <c r="EI34" i="1"/>
  <c r="Q35" i="1"/>
  <c r="AM35" i="1"/>
  <c r="CV35" i="1"/>
  <c r="EL35" i="1"/>
  <c r="EI37" i="1"/>
  <c r="AY38" i="1"/>
  <c r="EL39" i="1"/>
  <c r="EF39" i="1"/>
  <c r="DO41" i="1"/>
  <c r="DO43" i="1"/>
  <c r="BM46" i="1"/>
  <c r="FJ30" i="1"/>
  <c r="FJ23" i="1"/>
  <c r="FT22" i="1"/>
  <c r="FT19" i="1"/>
  <c r="CV8" i="1"/>
  <c r="EI8" i="1"/>
  <c r="AM10" i="1"/>
  <c r="CM11" i="1"/>
  <c r="EQ11" i="1"/>
  <c r="EI11" i="1"/>
  <c r="Q12" i="1"/>
  <c r="BP12" i="1"/>
  <c r="CJ13" i="1"/>
  <c r="AS14" i="1"/>
  <c r="AM14" i="1"/>
  <c r="CM14" i="1"/>
  <c r="DI14" i="1"/>
  <c r="AP15" i="1"/>
  <c r="BP15" i="1"/>
  <c r="DI15" i="1"/>
  <c r="EF16" i="1"/>
  <c r="AY17" i="1"/>
  <c r="AP17" i="1"/>
  <c r="BP17" i="1"/>
  <c r="DI17" i="1"/>
  <c r="AM18" i="1"/>
  <c r="AM19" i="1"/>
  <c r="BS19" i="1"/>
  <c r="CP19" i="1"/>
  <c r="BM20" i="1"/>
  <c r="CP20" i="1"/>
  <c r="CJ20" i="1"/>
  <c r="DL20" i="1"/>
  <c r="T21" i="1"/>
  <c r="N21" i="1"/>
  <c r="AS21" i="1"/>
  <c r="AM21" i="1"/>
  <c r="BS21" i="1"/>
  <c r="Z22" i="1"/>
  <c r="EQ22" i="1"/>
  <c r="EI22" i="1"/>
  <c r="CM23" i="1"/>
  <c r="DT23" i="1"/>
  <c r="DI23" i="1"/>
  <c r="CJ24" i="1"/>
  <c r="EL24" i="1"/>
  <c r="BM25" i="1"/>
  <c r="AM27" i="1"/>
  <c r="BS27" i="1"/>
  <c r="BM27" i="1"/>
  <c r="CP27" i="1"/>
  <c r="CJ27" i="1"/>
  <c r="DL27" i="1"/>
  <c r="Q28" i="1"/>
  <c r="N29" i="1"/>
  <c r="AS29" i="1"/>
  <c r="DI30" i="1"/>
  <c r="AS31" i="1"/>
  <c r="CV31" i="1"/>
  <c r="DT31" i="1"/>
  <c r="EQ31" i="1"/>
  <c r="N34" i="1"/>
  <c r="AS34" i="1"/>
  <c r="DL34" i="1"/>
  <c r="CM36" i="1"/>
  <c r="DO37" i="1"/>
  <c r="EL37" i="1"/>
  <c r="CP38" i="1"/>
  <c r="BS39" i="1"/>
  <c r="DT39" i="1"/>
  <c r="EI39" i="1"/>
  <c r="BM40" i="1"/>
  <c r="CP40" i="1"/>
  <c r="CV41" i="1"/>
  <c r="N43" i="1"/>
  <c r="CV45" i="1"/>
  <c r="DO45" i="1"/>
  <c r="GD9" i="1"/>
  <c r="DO6" i="1"/>
  <c r="AY9" i="1"/>
  <c r="EQ9" i="1"/>
  <c r="BM10" i="1"/>
  <c r="CP10" i="1"/>
  <c r="CJ10" i="1"/>
  <c r="DL10" i="1"/>
  <c r="T11" i="1"/>
  <c r="N11" i="1"/>
  <c r="AS11" i="1"/>
  <c r="AM11" i="1"/>
  <c r="BS11" i="1"/>
  <c r="BM11" i="1"/>
  <c r="EQ14" i="1"/>
  <c r="T17" i="1"/>
  <c r="CV19" i="1"/>
  <c r="N20" i="1"/>
  <c r="AS20" i="1"/>
  <c r="DT20" i="1"/>
  <c r="EI20" i="1"/>
  <c r="CM21" i="1"/>
  <c r="DT21" i="1"/>
  <c r="EL21" i="1"/>
  <c r="DO22" i="1"/>
  <c r="T23" i="1"/>
  <c r="N23" i="1"/>
  <c r="AS23" i="1"/>
  <c r="AM23" i="1"/>
  <c r="BS23" i="1"/>
  <c r="EL23" i="1"/>
  <c r="DT24" i="1"/>
  <c r="DL25" i="1"/>
  <c r="BS26" i="1"/>
  <c r="AP27" i="1"/>
  <c r="CV27" i="1"/>
  <c r="CJ28" i="1"/>
  <c r="DL28" i="1"/>
  <c r="DO28" i="1"/>
  <c r="EL28" i="1"/>
  <c r="Z29" i="1"/>
  <c r="AY29" i="1"/>
  <c r="AY30" i="1"/>
  <c r="Q31" i="1"/>
  <c r="BM31" i="1"/>
  <c r="CP31" i="1"/>
  <c r="CJ31" i="1"/>
  <c r="DL31" i="1"/>
  <c r="DO31" i="1"/>
  <c r="EL31" i="1"/>
  <c r="T33" i="1"/>
  <c r="AP36" i="1"/>
  <c r="BM36" i="1"/>
  <c r="DL36" i="1"/>
  <c r="DO36" i="1"/>
  <c r="EL36" i="1"/>
  <c r="Z37" i="1"/>
  <c r="Q37" i="1"/>
  <c r="AM37" i="1"/>
  <c r="CV37" i="1"/>
  <c r="DT38" i="1"/>
  <c r="EI38" i="1"/>
  <c r="CP39" i="1"/>
  <c r="DT40" i="1"/>
  <c r="AY42" i="1"/>
  <c r="AY44" i="1"/>
  <c r="BM44" i="1"/>
  <c r="EQ46" i="1"/>
  <c r="BX41" i="1"/>
  <c r="BP41" i="1"/>
  <c r="Z42" i="1"/>
  <c r="Q42" i="1"/>
  <c r="BP42" i="1"/>
  <c r="CP42" i="1"/>
  <c r="Z43" i="1"/>
  <c r="Q43" i="1"/>
  <c r="AS43" i="1"/>
  <c r="AM43" i="1"/>
  <c r="EQ43" i="1"/>
  <c r="Z44" i="1"/>
  <c r="Q44" i="1"/>
  <c r="BP44" i="1"/>
  <c r="CP44" i="1"/>
  <c r="CJ44" i="1"/>
  <c r="AY45" i="1"/>
  <c r="BX45" i="1"/>
  <c r="BP45" i="1"/>
  <c r="DI45" i="1"/>
  <c r="EL45" i="1"/>
  <c r="EF45" i="1"/>
  <c r="CV46" i="1"/>
  <c r="DT46" i="1"/>
  <c r="DI46" i="1"/>
  <c r="Q47" i="1"/>
  <c r="AS47" i="1"/>
  <c r="AM47" i="1"/>
  <c r="EQ47" i="1"/>
  <c r="Z48" i="1"/>
  <c r="Q48" i="1"/>
  <c r="BP48" i="1"/>
  <c r="CP48" i="1"/>
  <c r="CJ48" i="1"/>
  <c r="AS49" i="1"/>
  <c r="BS49" i="1"/>
  <c r="CP49" i="1"/>
  <c r="DL49" i="1"/>
  <c r="CV50" i="1"/>
  <c r="DT50" i="1"/>
  <c r="EQ50" i="1"/>
  <c r="Z51" i="1"/>
  <c r="N51" i="1"/>
  <c r="AM51" i="1"/>
  <c r="AS52" i="1"/>
  <c r="BS52" i="1"/>
  <c r="CP52" i="1"/>
  <c r="DL52" i="1"/>
  <c r="AY53" i="1"/>
  <c r="BX53" i="1"/>
  <c r="CV53" i="1"/>
  <c r="DT53" i="1"/>
  <c r="DO53" i="1"/>
  <c r="EF53" i="1"/>
  <c r="N54" i="1"/>
  <c r="AM54" i="1"/>
  <c r="BS55" i="1"/>
  <c r="CP55" i="1"/>
  <c r="DL55" i="1"/>
  <c r="EL55" i="1"/>
  <c r="EQ56" i="1"/>
  <c r="Z57" i="1"/>
  <c r="N57" i="1"/>
  <c r="DT41" i="1"/>
  <c r="DI41" i="1"/>
  <c r="EL41" i="1"/>
  <c r="EF41" i="1"/>
  <c r="CV42" i="1"/>
  <c r="DT42" i="1"/>
  <c r="DI42" i="1"/>
  <c r="BX43" i="1"/>
  <c r="BP43" i="1"/>
  <c r="DI43" i="1"/>
  <c r="EL43" i="1"/>
  <c r="DT44" i="1"/>
  <c r="DI44" i="1"/>
  <c r="Q45" i="1"/>
  <c r="AS45" i="1"/>
  <c r="Z46" i="1"/>
  <c r="Q46" i="1"/>
  <c r="BP46" i="1"/>
  <c r="CP46" i="1"/>
  <c r="BX47" i="1"/>
  <c r="BP47" i="1"/>
  <c r="DI47" i="1"/>
  <c r="EL47" i="1"/>
  <c r="AY49" i="1"/>
  <c r="BX49" i="1"/>
  <c r="CV49" i="1"/>
  <c r="DT49" i="1"/>
  <c r="DO49" i="1"/>
  <c r="CP50" i="1"/>
  <c r="DL50" i="1"/>
  <c r="EL50" i="1"/>
  <c r="T51" i="1"/>
  <c r="BP51" i="1"/>
  <c r="CM51" i="1"/>
  <c r="AY52" i="1"/>
  <c r="BX52" i="1"/>
  <c r="DO52" i="1"/>
  <c r="EF52" i="1"/>
  <c r="AS53" i="1"/>
  <c r="BS53" i="1"/>
  <c r="CP53" i="1"/>
  <c r="DL53" i="1"/>
  <c r="EI53" i="1"/>
  <c r="Q54" i="1"/>
  <c r="AP54" i="1"/>
  <c r="AY55" i="1"/>
  <c r="BX55" i="1"/>
  <c r="N56" i="1"/>
  <c r="AM56" i="1"/>
  <c r="CP56" i="1"/>
  <c r="DL56" i="1"/>
  <c r="DI57" i="1"/>
  <c r="EI57" i="1"/>
  <c r="Q58" i="1"/>
  <c r="AP58" i="1"/>
  <c r="BM59" i="1"/>
  <c r="CJ59" i="1"/>
  <c r="AY61" i="1"/>
  <c r="BX61" i="1"/>
  <c r="AY63" i="1"/>
  <c r="BX63" i="1"/>
  <c r="CM64" i="1"/>
  <c r="EI66" i="1"/>
  <c r="Q67" i="1"/>
  <c r="AP67" i="1"/>
  <c r="AP68" i="1"/>
  <c r="CM68" i="1"/>
  <c r="EL68" i="1"/>
  <c r="EQ70" i="1"/>
  <c r="Q73" i="1"/>
  <c r="AP73" i="1"/>
  <c r="BX73" i="1"/>
  <c r="BP73" i="1"/>
  <c r="Z74" i="1"/>
  <c r="Q74" i="1"/>
  <c r="Q75" i="1"/>
  <c r="AP75" i="1"/>
  <c r="AS77" i="1"/>
  <c r="BS77" i="1"/>
  <c r="BX78" i="1"/>
  <c r="Q59" i="1"/>
  <c r="AP59" i="1"/>
  <c r="BM60" i="1"/>
  <c r="CJ60" i="1"/>
  <c r="DI61" i="1"/>
  <c r="EI61" i="1"/>
  <c r="AY62" i="1"/>
  <c r="BX62" i="1"/>
  <c r="CM63" i="1"/>
  <c r="Q64" i="1"/>
  <c r="AY64" i="1"/>
  <c r="BM65" i="1"/>
  <c r="EF65" i="1"/>
  <c r="Q66" i="1"/>
  <c r="AY66" i="1"/>
  <c r="CP66" i="1"/>
  <c r="CJ67" i="1"/>
  <c r="EL67" i="1"/>
  <c r="AS69" i="1"/>
  <c r="BM69" i="1"/>
  <c r="CP69" i="1"/>
  <c r="CJ69" i="1"/>
  <c r="DL69" i="1"/>
  <c r="CP70" i="1"/>
  <c r="Z71" i="1"/>
  <c r="BX71" i="1"/>
  <c r="CV71" i="1"/>
  <c r="DO72" i="1"/>
  <c r="EF72" i="1"/>
  <c r="CV73" i="1"/>
  <c r="DL73" i="1"/>
  <c r="CM75" i="1"/>
  <c r="EI75" i="1"/>
  <c r="Q76" i="1"/>
  <c r="AP76" i="1"/>
  <c r="CM76" i="1"/>
  <c r="DI76" i="1"/>
  <c r="CJ77" i="1"/>
  <c r="AM57" i="1"/>
  <c r="DO57" i="1"/>
  <c r="EF57" i="1"/>
  <c r="EL58" i="1"/>
  <c r="T59" i="1"/>
  <c r="AS59" i="1"/>
  <c r="BS59" i="1"/>
  <c r="EQ59" i="1"/>
  <c r="Z60" i="1"/>
  <c r="CV60" i="1"/>
  <c r="DT60" i="1"/>
  <c r="EF60" i="1"/>
  <c r="CP61" i="1"/>
  <c r="DL61" i="1"/>
  <c r="EL61" i="1"/>
  <c r="T62" i="1"/>
  <c r="CV62" i="1"/>
  <c r="DT62" i="1"/>
  <c r="EQ62" i="1"/>
  <c r="Z63" i="1"/>
  <c r="CP63" i="1"/>
  <c r="DL63" i="1"/>
  <c r="EL63" i="1"/>
  <c r="DL64" i="1"/>
  <c r="Z65" i="1"/>
  <c r="CM65" i="1"/>
  <c r="EI65" i="1"/>
  <c r="DO66" i="1"/>
  <c r="T67" i="1"/>
  <c r="EQ67" i="1"/>
  <c r="Z68" i="1"/>
  <c r="N68" i="1"/>
  <c r="BS68" i="1"/>
  <c r="CJ68" i="1"/>
  <c r="DI69" i="1"/>
  <c r="EI69" i="1"/>
  <c r="Q70" i="1"/>
  <c r="AP70" i="1"/>
  <c r="DT70" i="1"/>
  <c r="DO70" i="1"/>
  <c r="N71" i="1"/>
  <c r="CP71" i="1"/>
  <c r="EQ71" i="1"/>
  <c r="Z72" i="1"/>
  <c r="Q72" i="1"/>
  <c r="AY72" i="1"/>
  <c r="BX72" i="1"/>
  <c r="DT72" i="1"/>
  <c r="T73" i="1"/>
  <c r="AM73" i="1"/>
  <c r="DI73" i="1"/>
  <c r="EI73" i="1"/>
  <c r="N74" i="1"/>
  <c r="AM74" i="1"/>
  <c r="BM74" i="1"/>
  <c r="EQ74" i="1"/>
  <c r="T75" i="1"/>
  <c r="N75" i="1"/>
  <c r="CP75" i="1"/>
  <c r="AS76" i="1"/>
  <c r="DL76" i="1"/>
  <c r="Q77" i="1"/>
  <c r="AP77" i="1"/>
  <c r="BP77" i="1"/>
  <c r="DT77" i="1"/>
  <c r="AM78" i="1"/>
  <c r="AP82" i="1"/>
  <c r="AM83" i="1"/>
  <c r="BM83" i="1"/>
  <c r="CM85" i="1"/>
  <c r="T86" i="1"/>
  <c r="AM86" i="1"/>
  <c r="BS86" i="1"/>
  <c r="EI86" i="1"/>
  <c r="Z87" i="1"/>
  <c r="Q87" i="1"/>
  <c r="BP87" i="1"/>
  <c r="CM87" i="1"/>
  <c r="CM89" i="1"/>
  <c r="T90" i="1"/>
  <c r="N90" i="1"/>
  <c r="BM90" i="1"/>
  <c r="CJ90" i="1"/>
  <c r="DL90" i="1"/>
  <c r="AP91" i="1"/>
  <c r="AM92" i="1"/>
  <c r="BS92" i="1"/>
  <c r="EI92" i="1"/>
  <c r="Q93" i="1"/>
  <c r="BP93" i="1"/>
  <c r="EI94" i="1"/>
  <c r="BS95" i="1"/>
  <c r="BM95" i="1"/>
  <c r="EQ96" i="1"/>
  <c r="Q97" i="1"/>
  <c r="AY97" i="1"/>
  <c r="T98" i="1"/>
  <c r="N98" i="1"/>
  <c r="AM98" i="1"/>
  <c r="BS98" i="1"/>
  <c r="BM98" i="1"/>
  <c r="BM78" i="1"/>
  <c r="EF78" i="1"/>
  <c r="N79" i="1"/>
  <c r="CJ79" i="1"/>
  <c r="DO79" i="1"/>
  <c r="BS80" i="1"/>
  <c r="CP80" i="1"/>
  <c r="DI80" i="1"/>
  <c r="BX81" i="1"/>
  <c r="CV81" i="1"/>
  <c r="CM81" i="1"/>
  <c r="DT81" i="1"/>
  <c r="EQ81" i="1"/>
  <c r="EF81" i="1"/>
  <c r="N82" i="1"/>
  <c r="BX83" i="1"/>
  <c r="CV83" i="1"/>
  <c r="Z84" i="1"/>
  <c r="AY84" i="1"/>
  <c r="AS85" i="1"/>
  <c r="EI85" i="1"/>
  <c r="Q86" i="1"/>
  <c r="CJ86" i="1"/>
  <c r="DL86" i="1"/>
  <c r="EF86" i="1"/>
  <c r="BM87" i="1"/>
  <c r="DT87" i="1"/>
  <c r="EI87" i="1"/>
  <c r="Q88" i="1"/>
  <c r="AP88" i="1"/>
  <c r="DL88" i="1"/>
  <c r="DO88" i="1"/>
  <c r="N89" i="1"/>
  <c r="AM89" i="1"/>
  <c r="BS89" i="1"/>
  <c r="EI89" i="1"/>
  <c r="Q90" i="1"/>
  <c r="EF90" i="1"/>
  <c r="T91" i="1"/>
  <c r="N91" i="1"/>
  <c r="CM91" i="1"/>
  <c r="DI91" i="1"/>
  <c r="Q92" i="1"/>
  <c r="EF92" i="1"/>
  <c r="CM93" i="1"/>
  <c r="T94" i="1"/>
  <c r="N94" i="1"/>
  <c r="BM94" i="1"/>
  <c r="CJ94" i="1"/>
  <c r="DL94" i="1"/>
  <c r="AP95" i="1"/>
  <c r="BP95" i="1"/>
  <c r="EF95" i="1"/>
  <c r="T96" i="1"/>
  <c r="N96" i="1"/>
  <c r="BS96" i="1"/>
  <c r="BM96" i="1"/>
  <c r="CV97" i="1"/>
  <c r="EQ97" i="1"/>
  <c r="T99" i="1"/>
  <c r="N99" i="1"/>
  <c r="DO99" i="1"/>
  <c r="EL99" i="1"/>
  <c r="EF99" i="1"/>
  <c r="DO100" i="1"/>
  <c r="Q101" i="1"/>
  <c r="CV101" i="1"/>
  <c r="CM101" i="1"/>
  <c r="DO103" i="1"/>
  <c r="EL103" i="1"/>
  <c r="EF103" i="1"/>
  <c r="DO104" i="1"/>
  <c r="Q105" i="1"/>
  <c r="BP105" i="1"/>
  <c r="CV105" i="1"/>
  <c r="CM105" i="1"/>
  <c r="CV78" i="1"/>
  <c r="EI78" i="1"/>
  <c r="Z79" i="1"/>
  <c r="AY79" i="1"/>
  <c r="CM79" i="1"/>
  <c r="DT79" i="1"/>
  <c r="EQ79" i="1"/>
  <c r="N80" i="1"/>
  <c r="DL82" i="1"/>
  <c r="EL82" i="1"/>
  <c r="T83" i="1"/>
  <c r="AS83" i="1"/>
  <c r="BX84" i="1"/>
  <c r="DT84" i="1"/>
  <c r="EQ84" i="1"/>
  <c r="EI84" i="1"/>
  <c r="Z85" i="1"/>
  <c r="AP85" i="1"/>
  <c r="BP85" i="1"/>
  <c r="DO85" i="1"/>
  <c r="EF87" i="1"/>
  <c r="DI88" i="1"/>
  <c r="DO89" i="1"/>
  <c r="CJ91" i="1"/>
  <c r="Q94" i="1"/>
  <c r="N95" i="1"/>
  <c r="EI98" i="1"/>
  <c r="BM101" i="1"/>
  <c r="BM105" i="1"/>
  <c r="DO101" i="1"/>
  <c r="EF101" i="1"/>
  <c r="N102" i="1"/>
  <c r="AM102" i="1"/>
  <c r="BM102" i="1"/>
  <c r="CJ102" i="1"/>
  <c r="BM103" i="1"/>
  <c r="DB108" i="3"/>
  <c r="EB107" i="3"/>
  <c r="ED107" i="3" s="1"/>
  <c r="EF107" i="3" s="1"/>
  <c r="EH107" i="3" s="1"/>
  <c r="O1" i="11"/>
  <c r="O107" i="11"/>
  <c r="Q78" i="11"/>
  <c r="S78" i="11"/>
  <c r="U78" i="11"/>
  <c r="W78" i="11"/>
  <c r="Q77" i="11"/>
  <c r="R77" i="11"/>
  <c r="T77" i="11"/>
  <c r="V77" i="11"/>
  <c r="Q74" i="11"/>
  <c r="S74" i="11"/>
  <c r="U74" i="11"/>
  <c r="W74" i="11"/>
  <c r="Q73" i="11"/>
  <c r="R73" i="11"/>
  <c r="T73" i="11"/>
  <c r="V73" i="11"/>
  <c r="Q70" i="11"/>
  <c r="S70" i="11"/>
  <c r="U70" i="11"/>
  <c r="W70" i="11"/>
  <c r="Q69" i="11"/>
  <c r="R69" i="11"/>
  <c r="T69" i="11"/>
  <c r="V69" i="11"/>
  <c r="Q18" i="11"/>
  <c r="S18" i="11"/>
  <c r="U18" i="11"/>
  <c r="W18" i="11"/>
  <c r="Q17" i="11"/>
  <c r="R17" i="11"/>
  <c r="T17" i="11"/>
  <c r="V17" i="11"/>
  <c r="X17" i="11"/>
  <c r="Q14" i="11"/>
  <c r="S14" i="11"/>
  <c r="U14" i="11"/>
  <c r="W14" i="11"/>
  <c r="Q13" i="11"/>
  <c r="R13" i="11"/>
  <c r="T13" i="11"/>
  <c r="V13" i="11"/>
  <c r="X13" i="11"/>
  <c r="Q10" i="11"/>
  <c r="S10" i="11"/>
  <c r="U10" i="11"/>
  <c r="W10" i="11"/>
  <c r="CB103" i="1"/>
  <c r="CB100" i="1"/>
  <c r="CB88" i="1"/>
  <c r="AE77" i="1"/>
  <c r="AE71" i="1"/>
  <c r="AA78" i="11"/>
  <c r="AA70" i="11"/>
  <c r="Z73" i="11"/>
  <c r="Y78" i="11"/>
  <c r="Y70" i="11"/>
  <c r="Y14" i="11"/>
  <c r="X73" i="11"/>
  <c r="X35" i="11"/>
  <c r="X19" i="11"/>
  <c r="W40" i="11"/>
  <c r="W24" i="11"/>
  <c r="W8" i="11"/>
  <c r="V43" i="11"/>
  <c r="V27" i="11"/>
  <c r="U80" i="11"/>
  <c r="U48" i="11"/>
  <c r="U32" i="11"/>
  <c r="T99" i="11"/>
  <c r="T83" i="11"/>
  <c r="T51" i="11"/>
  <c r="T35" i="11"/>
  <c r="R75" i="11"/>
  <c r="R43" i="11"/>
  <c r="R27" i="11"/>
  <c r="Q105" i="11"/>
  <c r="R105" i="11"/>
  <c r="T105" i="11"/>
  <c r="V105" i="11"/>
  <c r="Q101" i="11"/>
  <c r="R101" i="11"/>
  <c r="T101" i="11"/>
  <c r="V101" i="11"/>
  <c r="Q97" i="11"/>
  <c r="R97" i="11"/>
  <c r="T97" i="11"/>
  <c r="V97" i="11"/>
  <c r="Q93" i="11"/>
  <c r="R93" i="11"/>
  <c r="T93" i="11"/>
  <c r="V93" i="11"/>
  <c r="Q82" i="11"/>
  <c r="S82" i="11"/>
  <c r="U82" i="11"/>
  <c r="W82" i="11"/>
  <c r="Q81" i="11"/>
  <c r="R81" i="11"/>
  <c r="T81" i="11"/>
  <c r="V81" i="11"/>
  <c r="S19" i="11"/>
  <c r="AE104" i="1"/>
  <c r="GD102" i="1"/>
  <c r="GD100" i="1"/>
  <c r="FT95" i="1"/>
  <c r="GD90" i="1"/>
  <c r="FJ89" i="1"/>
  <c r="AE86" i="1"/>
  <c r="FT84" i="1"/>
  <c r="DX76" i="1"/>
  <c r="Y52" i="11"/>
  <c r="Y44" i="11"/>
  <c r="X103" i="11"/>
  <c r="X47" i="11"/>
  <c r="X31" i="11"/>
  <c r="W84" i="11"/>
  <c r="W52" i="11"/>
  <c r="W36" i="11"/>
  <c r="V103" i="11"/>
  <c r="V39" i="11"/>
  <c r="V23" i="11"/>
  <c r="U44" i="11"/>
  <c r="U28" i="11"/>
  <c r="T95" i="11"/>
  <c r="T79" i="11"/>
  <c r="T47" i="11"/>
  <c r="T31" i="11"/>
  <c r="R103" i="11"/>
  <c r="R39" i="11"/>
  <c r="R23" i="11"/>
  <c r="Q86" i="11"/>
  <c r="S86" i="11"/>
  <c r="U86" i="11"/>
  <c r="W86" i="11"/>
  <c r="Q85" i="11"/>
  <c r="R85" i="11"/>
  <c r="T85" i="11"/>
  <c r="V85" i="11"/>
  <c r="Q54" i="11"/>
  <c r="S54" i="11"/>
  <c r="U54" i="11"/>
  <c r="W54" i="11"/>
  <c r="Q53" i="11"/>
  <c r="R53" i="11"/>
  <c r="T53" i="11"/>
  <c r="V53" i="11"/>
  <c r="Q50" i="11"/>
  <c r="S50" i="11"/>
  <c r="U50" i="11"/>
  <c r="W50" i="11"/>
  <c r="Q49" i="11"/>
  <c r="R49" i="11"/>
  <c r="T49" i="11"/>
  <c r="V49" i="11"/>
  <c r="Q46" i="11"/>
  <c r="S46" i="11"/>
  <c r="U46" i="11"/>
  <c r="W46" i="11"/>
  <c r="Q45" i="11"/>
  <c r="R45" i="11"/>
  <c r="T45" i="11"/>
  <c r="V45" i="11"/>
  <c r="X45" i="11"/>
  <c r="Q42" i="11"/>
  <c r="S42" i="11"/>
  <c r="U42" i="11"/>
  <c r="W42" i="11"/>
  <c r="Q41" i="11"/>
  <c r="R41" i="11"/>
  <c r="T41" i="11"/>
  <c r="V41" i="11"/>
  <c r="X41" i="11"/>
  <c r="Q38" i="11"/>
  <c r="S38" i="11"/>
  <c r="U38" i="11"/>
  <c r="W38" i="11"/>
  <c r="Q37" i="11"/>
  <c r="R37" i="11"/>
  <c r="T37" i="11"/>
  <c r="V37" i="11"/>
  <c r="X37" i="11"/>
  <c r="Q34" i="11"/>
  <c r="S34" i="11"/>
  <c r="U34" i="11"/>
  <c r="W34" i="11"/>
  <c r="Q33" i="11"/>
  <c r="R33" i="11"/>
  <c r="T33" i="11"/>
  <c r="V33" i="11"/>
  <c r="X33" i="11"/>
  <c r="Q30" i="11"/>
  <c r="S30" i="11"/>
  <c r="U30" i="11"/>
  <c r="W30" i="11"/>
  <c r="Q29" i="11"/>
  <c r="R29" i="11"/>
  <c r="T29" i="11"/>
  <c r="V29" i="11"/>
  <c r="X29" i="11"/>
  <c r="Q26" i="11"/>
  <c r="S26" i="11"/>
  <c r="U26" i="11"/>
  <c r="W26" i="11"/>
  <c r="Q25" i="11"/>
  <c r="R25" i="11"/>
  <c r="T25" i="11"/>
  <c r="V25" i="11"/>
  <c r="X25" i="11"/>
  <c r="Q22" i="11"/>
  <c r="S22" i="11"/>
  <c r="U22" i="11"/>
  <c r="W22" i="11"/>
  <c r="Q21" i="11"/>
  <c r="R21" i="11"/>
  <c r="T21" i="11"/>
  <c r="V21" i="11"/>
  <c r="X21" i="11"/>
  <c r="R9" i="11"/>
  <c r="T9" i="11"/>
  <c r="V9" i="11"/>
  <c r="X9" i="11"/>
  <c r="FT106" i="1"/>
  <c r="FT101" i="1"/>
  <c r="FT99" i="1"/>
  <c r="FJ98" i="1"/>
  <c r="GD97" i="1"/>
  <c r="FJ96" i="1"/>
  <c r="FJ93" i="1"/>
  <c r="FJ86" i="1"/>
  <c r="Q90" i="11"/>
  <c r="S90" i="11"/>
  <c r="U90" i="11"/>
  <c r="W90" i="11"/>
  <c r="Q89" i="11"/>
  <c r="R89" i="11"/>
  <c r="T89" i="11"/>
  <c r="V89" i="11"/>
  <c r="Q66" i="11"/>
  <c r="S66" i="11"/>
  <c r="U66" i="11"/>
  <c r="W66" i="11"/>
  <c r="Q65" i="11"/>
  <c r="R65" i="11"/>
  <c r="T65" i="11"/>
  <c r="V65" i="11"/>
  <c r="Q62" i="11"/>
  <c r="S62" i="11"/>
  <c r="U62" i="11"/>
  <c r="W62" i="11"/>
  <c r="Q61" i="11"/>
  <c r="R61" i="11"/>
  <c r="T61" i="11"/>
  <c r="V61" i="11"/>
  <c r="Q58" i="11"/>
  <c r="S58" i="11"/>
  <c r="U58" i="11"/>
  <c r="W58" i="11"/>
  <c r="Q57" i="11"/>
  <c r="R57" i="11"/>
  <c r="T57" i="11"/>
  <c r="V57" i="11"/>
  <c r="P7" i="23"/>
  <c r="Q7" i="23"/>
  <c r="T90" i="11"/>
  <c r="T86" i="11"/>
  <c r="T82" i="11"/>
  <c r="T78" i="11"/>
  <c r="T74" i="11"/>
  <c r="T70" i="11"/>
  <c r="T66" i="11"/>
  <c r="T62" i="11"/>
  <c r="T58" i="11"/>
  <c r="T54" i="11"/>
  <c r="T50" i="11"/>
  <c r="T46" i="11"/>
  <c r="T42" i="11"/>
  <c r="T38" i="11"/>
  <c r="T34" i="11"/>
  <c r="T30" i="11"/>
  <c r="T26" i="11"/>
  <c r="T22" i="11"/>
  <c r="T18" i="11"/>
  <c r="T14" i="11"/>
  <c r="T10" i="11"/>
  <c r="R8" i="11"/>
  <c r="GD106" i="1"/>
  <c r="FJ106" i="1"/>
  <c r="CP106" i="1"/>
  <c r="CJ106" i="1"/>
  <c r="CB106" i="1"/>
  <c r="EU105" i="1"/>
  <c r="EU104" i="1"/>
  <c r="DA104" i="1"/>
  <c r="FJ102" i="1"/>
  <c r="DA102" i="1"/>
  <c r="GD101" i="1"/>
  <c r="EU101" i="1"/>
  <c r="AE100" i="1"/>
  <c r="DA99" i="1"/>
  <c r="GD98" i="1"/>
  <c r="EU98" i="1"/>
  <c r="DX97" i="1"/>
  <c r="AE97" i="1"/>
  <c r="AE96" i="1"/>
  <c r="FJ94" i="1"/>
  <c r="DA94" i="1"/>
  <c r="GD93" i="1"/>
  <c r="EU93" i="1"/>
  <c r="DX92" i="1"/>
  <c r="FT91" i="1"/>
  <c r="DA90" i="1"/>
  <c r="FT89" i="1"/>
  <c r="CB89" i="1"/>
  <c r="FT87" i="1"/>
  <c r="DX87" i="1"/>
  <c r="GD86" i="1"/>
  <c r="DA85" i="1"/>
  <c r="AE85" i="1"/>
  <c r="CB84" i="1"/>
  <c r="EU82" i="1"/>
  <c r="CB82" i="1"/>
  <c r="DA81" i="1"/>
  <c r="EU80" i="1"/>
  <c r="DA79" i="1"/>
  <c r="GD78" i="1"/>
  <c r="FJ78" i="1"/>
  <c r="DA78" i="1"/>
  <c r="FJ77" i="1"/>
  <c r="CB77" i="1"/>
  <c r="EU76" i="1"/>
  <c r="FT75" i="1"/>
  <c r="FT74" i="1"/>
  <c r="DA74" i="1"/>
  <c r="GD73" i="1"/>
  <c r="FJ73" i="1"/>
  <c r="FJ71" i="1"/>
  <c r="CB71" i="1"/>
  <c r="DA70" i="1"/>
  <c r="GD69" i="1"/>
  <c r="FJ69" i="1"/>
  <c r="DA69" i="1"/>
  <c r="FJ68" i="1"/>
  <c r="EU68" i="1"/>
  <c r="CB68" i="1"/>
  <c r="FT66" i="1"/>
  <c r="DA66" i="1"/>
  <c r="FJ65" i="1"/>
  <c r="DX64" i="1"/>
  <c r="CB64" i="1"/>
  <c r="CB63" i="1"/>
  <c r="GD61" i="1"/>
  <c r="FJ61" i="1"/>
  <c r="FT60" i="1"/>
  <c r="GD59" i="1"/>
  <c r="FT56" i="1"/>
  <c r="GD54" i="1"/>
  <c r="AE53" i="1"/>
  <c r="GD52" i="1"/>
  <c r="DX52" i="1"/>
  <c r="CB52" i="1"/>
  <c r="EU50" i="1"/>
  <c r="GD49" i="1"/>
  <c r="CB49" i="1"/>
  <c r="FT42" i="1"/>
  <c r="FJ42" i="1"/>
  <c r="AE41" i="1"/>
  <c r="GD40" i="1"/>
  <c r="FT39" i="1"/>
  <c r="DX32" i="1"/>
  <c r="AE31" i="1"/>
  <c r="CB30" i="1"/>
  <c r="CB24" i="1"/>
  <c r="CB21" i="1"/>
  <c r="DX17" i="1"/>
  <c r="BD95" i="1"/>
  <c r="FJ83" i="1"/>
  <c r="GD82" i="1"/>
  <c r="FJ82" i="1"/>
  <c r="FJ80" i="1"/>
  <c r="FT78" i="1"/>
  <c r="FT77" i="1"/>
  <c r="FT73" i="1"/>
  <c r="GD72" i="1"/>
  <c r="FJ72" i="1"/>
  <c r="FT71" i="1"/>
  <c r="FT69" i="1"/>
  <c r="FT68" i="1"/>
  <c r="FT67" i="1"/>
  <c r="FT65" i="1"/>
  <c r="GD63" i="1"/>
  <c r="FJ63" i="1"/>
  <c r="GD62" i="1"/>
  <c r="FJ62" i="1"/>
  <c r="FJ57" i="1"/>
  <c r="GD53" i="1"/>
  <c r="GD51" i="1"/>
  <c r="R88" i="11"/>
  <c r="R84" i="11"/>
  <c r="R80" i="11"/>
  <c r="R76" i="11"/>
  <c r="R72" i="11"/>
  <c r="R68" i="11"/>
  <c r="R64" i="11"/>
  <c r="R60" i="11"/>
  <c r="R56" i="11"/>
  <c r="R52" i="11"/>
  <c r="R48" i="11"/>
  <c r="R44" i="11"/>
  <c r="R40" i="11"/>
  <c r="R36" i="11"/>
  <c r="R32" i="11"/>
  <c r="R28" i="11"/>
  <c r="R24" i="11"/>
  <c r="R20" i="11"/>
  <c r="R16" i="11"/>
  <c r="R12" i="11"/>
  <c r="Q9" i="11"/>
  <c r="CV106" i="1"/>
  <c r="CM106" i="1"/>
  <c r="EU103" i="1"/>
  <c r="DX102" i="1"/>
  <c r="AE102" i="1"/>
  <c r="FJ100" i="1"/>
  <c r="EU100" i="1"/>
  <c r="GD99" i="1"/>
  <c r="DX99" i="1"/>
  <c r="AE99" i="1"/>
  <c r="FJ97" i="1"/>
  <c r="DA97" i="1"/>
  <c r="GD96" i="1"/>
  <c r="EU96" i="1"/>
  <c r="GD95" i="1"/>
  <c r="EU95" i="1"/>
  <c r="DX94" i="1"/>
  <c r="AE94" i="1"/>
  <c r="FJ92" i="1"/>
  <c r="FJ91" i="1"/>
  <c r="CB91" i="1"/>
  <c r="DA88" i="1"/>
  <c r="EU87" i="1"/>
  <c r="DA87" i="1"/>
  <c r="AE87" i="1"/>
  <c r="CB86" i="1"/>
  <c r="GD84" i="1"/>
  <c r="FT83" i="1"/>
  <c r="FT82" i="1"/>
  <c r="GD81" i="1"/>
  <c r="FJ81" i="1"/>
  <c r="FT80" i="1"/>
  <c r="DA80" i="1"/>
  <c r="GD79" i="1"/>
  <c r="FJ79" i="1"/>
  <c r="CB79" i="1"/>
  <c r="EU78" i="1"/>
  <c r="CB78" i="1"/>
  <c r="FJ76" i="1"/>
  <c r="CB76" i="1"/>
  <c r="EU74" i="1"/>
  <c r="EU73" i="1"/>
  <c r="FT72" i="1"/>
  <c r="EU71" i="1"/>
  <c r="GD70" i="1"/>
  <c r="FJ70" i="1"/>
  <c r="CB70" i="1"/>
  <c r="EU69" i="1"/>
  <c r="CB69" i="1"/>
  <c r="AE68" i="1"/>
  <c r="FT64" i="1"/>
  <c r="FT62" i="1"/>
  <c r="CB61" i="1"/>
  <c r="FJ59" i="1"/>
  <c r="DA59" i="1"/>
  <c r="FJ58" i="1"/>
  <c r="DX57" i="1"/>
  <c r="CB57" i="1"/>
  <c r="FT55" i="1"/>
  <c r="EU54" i="1"/>
  <c r="FT50" i="1"/>
  <c r="FJ50" i="1"/>
  <c r="FJ49" i="1"/>
  <c r="FT48" i="1"/>
  <c r="EU47" i="1"/>
  <c r="DA47" i="1"/>
  <c r="AE47" i="1"/>
  <c r="GD45" i="1"/>
  <c r="FT44" i="1"/>
  <c r="EU43" i="1"/>
  <c r="DA43" i="1"/>
  <c r="AE43" i="1"/>
  <c r="EU42" i="1"/>
  <c r="DX40" i="1"/>
  <c r="CB40" i="1"/>
  <c r="CB33" i="1"/>
  <c r="EU29" i="1"/>
  <c r="CB27" i="1"/>
  <c r="EU22" i="1"/>
  <c r="CB22" i="1"/>
  <c r="CB18" i="1"/>
  <c r="BD103" i="1"/>
  <c r="BD87" i="1"/>
  <c r="CB20" i="1"/>
  <c r="DX19" i="1"/>
  <c r="CB17" i="1"/>
  <c r="CB16" i="1"/>
  <c r="DX14" i="1"/>
  <c r="DX13" i="1"/>
  <c r="CB13" i="1"/>
  <c r="AE10" i="1"/>
  <c r="AE8" i="1"/>
  <c r="EU7" i="1"/>
  <c r="W17" i="35" s="1"/>
  <c r="DX7" i="1"/>
  <c r="W16" i="35" s="1"/>
  <c r="CM6" i="1"/>
  <c r="CM7" i="1"/>
  <c r="I15" i="35" s="1"/>
  <c r="EI6" i="1"/>
  <c r="EM6" i="1" s="1"/>
  <c r="GD47" i="1"/>
  <c r="FJ45" i="1"/>
  <c r="GD43" i="1"/>
  <c r="FJ41" i="1"/>
  <c r="GD39" i="1"/>
  <c r="DA37" i="1"/>
  <c r="EU32" i="1"/>
  <c r="CB31" i="1"/>
  <c r="DA29" i="1"/>
  <c r="DA27" i="1"/>
  <c r="AE25" i="1"/>
  <c r="EU24" i="1"/>
  <c r="DA23" i="1"/>
  <c r="CB14" i="1"/>
  <c r="DX10" i="1"/>
  <c r="DX9" i="1"/>
  <c r="CB9" i="1"/>
  <c r="Q105" i="23"/>
  <c r="Q103" i="23"/>
  <c r="Q101" i="23"/>
  <c r="Q99" i="23"/>
  <c r="Q97" i="23"/>
  <c r="Q95" i="23"/>
  <c r="Q93" i="23"/>
  <c r="Q91" i="23"/>
  <c r="Q89" i="23"/>
  <c r="Q87" i="23"/>
  <c r="Q85" i="23"/>
  <c r="Q83" i="23"/>
  <c r="Q81" i="23"/>
  <c r="Q79" i="23"/>
  <c r="Q77" i="23"/>
  <c r="Q75" i="23"/>
  <c r="Q73" i="23"/>
  <c r="Q71" i="23"/>
  <c r="Q69" i="23"/>
  <c r="Q67" i="23"/>
  <c r="Q65" i="23"/>
  <c r="Q63" i="23"/>
  <c r="Q61" i="23"/>
  <c r="Q59" i="23"/>
  <c r="Q57" i="23"/>
  <c r="Q55" i="23"/>
  <c r="H7" i="23"/>
  <c r="I7" i="23"/>
  <c r="DA68" i="1"/>
  <c r="GD67" i="1"/>
  <c r="FJ67" i="1"/>
  <c r="CB67" i="1"/>
  <c r="EU66" i="1"/>
  <c r="CB66" i="1"/>
  <c r="EU65" i="1"/>
  <c r="CB65" i="1"/>
  <c r="DA64" i="1"/>
  <c r="FT63" i="1"/>
  <c r="FT61" i="1"/>
  <c r="EU60" i="1"/>
  <c r="CB60" i="1"/>
  <c r="EU59" i="1"/>
  <c r="CB59" i="1"/>
  <c r="GD58" i="1"/>
  <c r="FT57" i="1"/>
  <c r="DA57" i="1"/>
  <c r="FJ56" i="1"/>
  <c r="DA55" i="1"/>
  <c r="DA54" i="1"/>
  <c r="FT53" i="1"/>
  <c r="DA52" i="1"/>
  <c r="DX51" i="1"/>
  <c r="CB51" i="1"/>
  <c r="DA50" i="1"/>
  <c r="FT49" i="1"/>
  <c r="DA48" i="1"/>
  <c r="DX47" i="1"/>
  <c r="CB47" i="1"/>
  <c r="DA46" i="1"/>
  <c r="FT45" i="1"/>
  <c r="DA44" i="1"/>
  <c r="DX43" i="1"/>
  <c r="CB43" i="1"/>
  <c r="DA42" i="1"/>
  <c r="FT41" i="1"/>
  <c r="DA40" i="1"/>
  <c r="DX39" i="1"/>
  <c r="CB39" i="1"/>
  <c r="AE38" i="1"/>
  <c r="EU36" i="1"/>
  <c r="DA36" i="1"/>
  <c r="DA35" i="1"/>
  <c r="AE35" i="1"/>
  <c r="CB32" i="1"/>
  <c r="DX30" i="1"/>
  <c r="DX29" i="1"/>
  <c r="EU27" i="1"/>
  <c r="AE24" i="1"/>
  <c r="DX22" i="1"/>
  <c r="DX18" i="1"/>
  <c r="AE16" i="1"/>
  <c r="DX15" i="1"/>
  <c r="DA14" i="1"/>
  <c r="AE13" i="1"/>
  <c r="AE12" i="1"/>
  <c r="CB10" i="1"/>
  <c r="EU9" i="1"/>
  <c r="DA8" i="1"/>
  <c r="DX6" i="1"/>
  <c r="CP6" i="1"/>
  <c r="CJ6" i="1"/>
  <c r="CP7" i="1"/>
  <c r="L15" i="35" s="1"/>
  <c r="CB7" i="1"/>
  <c r="BD102" i="1"/>
  <c r="BD94" i="1"/>
  <c r="BD86" i="1"/>
  <c r="BD78" i="1"/>
  <c r="BD70" i="1"/>
  <c r="BD62" i="1"/>
  <c r="BD54" i="1"/>
  <c r="BD46" i="1"/>
  <c r="BD38" i="1"/>
  <c r="BD30" i="1"/>
  <c r="BD22" i="1"/>
  <c r="BD14" i="1"/>
  <c r="BD8" i="1"/>
  <c r="BD7" i="1"/>
  <c r="W13" i="35" s="1"/>
  <c r="N46" i="23"/>
  <c r="N45" i="23"/>
  <c r="N44" i="23"/>
  <c r="N43" i="23"/>
  <c r="N42" i="23"/>
  <c r="N41" i="23"/>
  <c r="N40" i="23"/>
  <c r="N39" i="23"/>
  <c r="G3" i="1"/>
  <c r="DT6" i="1"/>
  <c r="DI6" i="1"/>
  <c r="EI7" i="1"/>
  <c r="I17" i="35" s="1"/>
  <c r="DT7" i="1"/>
  <c r="R16" i="35" s="1"/>
  <c r="DI7" i="1"/>
  <c r="FJ105" i="1"/>
  <c r="I35" i="23"/>
  <c r="H35" i="23"/>
  <c r="K35" i="23" s="1"/>
  <c r="O35" i="23"/>
  <c r="P35" i="23" s="1"/>
  <c r="P31" i="23"/>
  <c r="Q31" i="23"/>
  <c r="H28" i="23"/>
  <c r="O28" i="23"/>
  <c r="P27" i="23"/>
  <c r="Q27" i="23"/>
  <c r="P26" i="23"/>
  <c r="Q26" i="23"/>
  <c r="O25" i="23"/>
  <c r="T25" i="23"/>
  <c r="C25" i="23" s="1"/>
  <c r="U25" i="23" s="1"/>
  <c r="D25" i="23" s="1"/>
  <c r="CW25" i="3" s="1"/>
  <c r="I21" i="23"/>
  <c r="O21" i="23"/>
  <c r="P21" i="23" s="1"/>
  <c r="T21" i="23"/>
  <c r="C21" i="23" s="1"/>
  <c r="U21" i="23" s="1"/>
  <c r="D21" i="23" s="1"/>
  <c r="CW21" i="3" s="1"/>
  <c r="I12" i="23"/>
  <c r="H12" i="23"/>
  <c r="T12" i="23"/>
  <c r="C12" i="23" s="1"/>
  <c r="U12" i="23" s="1"/>
  <c r="D12" i="23" s="1"/>
  <c r="CW12" i="3" s="1"/>
  <c r="I11" i="23"/>
  <c r="T11" i="23"/>
  <c r="C11" i="23" s="1"/>
  <c r="U11" i="23" s="1"/>
  <c r="D11" i="23" s="1"/>
  <c r="CW11" i="3" s="1"/>
  <c r="H11" i="23"/>
  <c r="J11" i="23"/>
  <c r="BJ67" i="1"/>
  <c r="B1934" i="35" s="1"/>
  <c r="BJ56" i="1"/>
  <c r="B1582" i="35" s="1"/>
  <c r="BJ50" i="1"/>
  <c r="B1390" i="35" s="1"/>
  <c r="D9" i="36"/>
  <c r="BJ9" i="1"/>
  <c r="AT11" i="1"/>
  <c r="AT20" i="1"/>
  <c r="FJ35" i="1"/>
  <c r="T34" i="23"/>
  <c r="C34" i="23" s="1"/>
  <c r="U34" i="23" s="1"/>
  <c r="D34" i="23" s="1"/>
  <c r="CW34" i="3" s="1"/>
  <c r="O34" i="23"/>
  <c r="GD32" i="1"/>
  <c r="FT10" i="1"/>
  <c r="FP6" i="1"/>
  <c r="FS56" i="1" s="1"/>
  <c r="BJ61" i="1"/>
  <c r="B1742" i="35" s="1"/>
  <c r="BJ58" i="1"/>
  <c r="B1646" i="35" s="1"/>
  <c r="FS58" i="1"/>
  <c r="D53" i="36"/>
  <c r="BJ40" i="1"/>
  <c r="B1070" i="35" s="1"/>
  <c r="D40" i="36"/>
  <c r="BJ26" i="1"/>
  <c r="BJ20" i="1"/>
  <c r="D20" i="36"/>
  <c r="BJ68" i="1"/>
  <c r="B1966" i="35" s="1"/>
  <c r="D68" i="36"/>
  <c r="BT12" i="1"/>
  <c r="CP14" i="1"/>
  <c r="BM15" i="1"/>
  <c r="CV16" i="1"/>
  <c r="EI16" i="1"/>
  <c r="AY6" i="1"/>
  <c r="AP6" i="1"/>
  <c r="EL7" i="1"/>
  <c r="L17" i="35" s="1"/>
  <c r="EF7" i="1"/>
  <c r="BM7" i="1"/>
  <c r="AP7" i="1"/>
  <c r="I13" i="35" s="1"/>
  <c r="Z7" i="1"/>
  <c r="R12" i="35" s="1"/>
  <c r="T38" i="23"/>
  <c r="C38" i="23" s="1"/>
  <c r="U38" i="23" s="1"/>
  <c r="D38" i="23" s="1"/>
  <c r="CW38" i="3" s="1"/>
  <c r="I38" i="23"/>
  <c r="M38" i="23" s="1"/>
  <c r="O38" i="23"/>
  <c r="FJ37" i="1"/>
  <c r="GD36" i="1"/>
  <c r="T35" i="23"/>
  <c r="C35" i="23" s="1"/>
  <c r="U35" i="23" s="1"/>
  <c r="D35" i="23" s="1"/>
  <c r="CW35" i="3" s="1"/>
  <c r="FJ34" i="1"/>
  <c r="Q33" i="23"/>
  <c r="I33" i="23"/>
  <c r="T33" i="23"/>
  <c r="C33" i="23" s="1"/>
  <c r="U33" i="23" s="1"/>
  <c r="D33" i="23" s="1"/>
  <c r="CW33" i="3" s="1"/>
  <c r="FJ31" i="1"/>
  <c r="P30" i="23"/>
  <c r="Q30" i="23"/>
  <c r="O29" i="23"/>
  <c r="T29" i="23"/>
  <c r="C29" i="23" s="1"/>
  <c r="U29" i="23" s="1"/>
  <c r="D29" i="23" s="1"/>
  <c r="CW29" i="3" s="1"/>
  <c r="FJ27" i="1"/>
  <c r="FJ26" i="1"/>
  <c r="FT24" i="1"/>
  <c r="I23" i="23"/>
  <c r="H23" i="23"/>
  <c r="O23" i="23"/>
  <c r="FJ22" i="1"/>
  <c r="I20" i="23"/>
  <c r="H20" i="23"/>
  <c r="O20" i="23"/>
  <c r="P20" i="23" s="1"/>
  <c r="I19" i="23"/>
  <c r="O19" i="23"/>
  <c r="T19" i="23"/>
  <c r="C19" i="23" s="1"/>
  <c r="U19" i="23" s="1"/>
  <c r="D19" i="23" s="1"/>
  <c r="CW19" i="3" s="1"/>
  <c r="FT17" i="1"/>
  <c r="P14" i="23"/>
  <c r="Q14" i="23"/>
  <c r="FT13" i="1"/>
  <c r="BJ43" i="1"/>
  <c r="B1166" i="35" s="1"/>
  <c r="FS43" i="1"/>
  <c r="D43" i="36"/>
  <c r="BJ39" i="1"/>
  <c r="B1038" i="35" s="1"/>
  <c r="FS39" i="1"/>
  <c r="D39" i="36"/>
  <c r="BJ36" i="1"/>
  <c r="D36" i="36"/>
  <c r="BJ28" i="1"/>
  <c r="D28" i="36"/>
  <c r="D23" i="36"/>
  <c r="BJ90" i="1"/>
  <c r="D90" i="36"/>
  <c r="BJ87" i="1"/>
  <c r="BJ76" i="1"/>
  <c r="B2222" i="35" s="1"/>
  <c r="FS76" i="1"/>
  <c r="DT11" i="1"/>
  <c r="N41" i="1"/>
  <c r="U41" i="1" s="1"/>
  <c r="AA41" i="1" s="1"/>
  <c r="AM6" i="1"/>
  <c r="T6" i="1"/>
  <c r="BP7" i="1"/>
  <c r="I14" i="35" s="1"/>
  <c r="FJ104" i="1"/>
  <c r="GD103" i="1"/>
  <c r="FJ103" i="1"/>
  <c r="Q37" i="23"/>
  <c r="H37" i="23"/>
  <c r="K37" i="23" s="1"/>
  <c r="J37" i="23"/>
  <c r="S37" i="23" s="1"/>
  <c r="I37" i="23"/>
  <c r="T37" i="23"/>
  <c r="C37" i="23" s="1"/>
  <c r="U37" i="23" s="1"/>
  <c r="D37" i="23" s="1"/>
  <c r="CW37" i="3" s="1"/>
  <c r="O36" i="23"/>
  <c r="P36" i="23" s="1"/>
  <c r="J35" i="23"/>
  <c r="S35" i="23" s="1"/>
  <c r="FT34" i="1"/>
  <c r="FT33" i="1"/>
  <c r="T28" i="23"/>
  <c r="C28" i="23" s="1"/>
  <c r="U28" i="23" s="1"/>
  <c r="D28" i="23" s="1"/>
  <c r="CW28" i="3" s="1"/>
  <c r="H25" i="23"/>
  <c r="H24" i="23"/>
  <c r="O24" i="23"/>
  <c r="FT23" i="1"/>
  <c r="GD22" i="1"/>
  <c r="H21" i="23"/>
  <c r="D21" i="36"/>
  <c r="FT16" i="1"/>
  <c r="I16" i="23"/>
  <c r="O16" i="23"/>
  <c r="P16" i="23" s="1"/>
  <c r="H16" i="23"/>
  <c r="T16" i="23"/>
  <c r="C16" i="23" s="1"/>
  <c r="U16" i="23" s="1"/>
  <c r="D16" i="23" s="1"/>
  <c r="CW16" i="3" s="1"/>
  <c r="FT12" i="1"/>
  <c r="O12" i="23"/>
  <c r="P12" i="23" s="1"/>
  <c r="GD11" i="1"/>
  <c r="FT11" i="1"/>
  <c r="O11" i="23"/>
  <c r="K10" i="23"/>
  <c r="BJ48" i="1"/>
  <c r="B1326" i="35" s="1"/>
  <c r="FS48" i="1"/>
  <c r="BJ45" i="1"/>
  <c r="B1230" i="35" s="1"/>
  <c r="BJ42" i="1"/>
  <c r="B1134" i="35" s="1"/>
  <c r="D42" i="36"/>
  <c r="FS42" i="1"/>
  <c r="BJ13" i="1"/>
  <c r="D13" i="36"/>
  <c r="BJ10" i="1"/>
  <c r="D10" i="36"/>
  <c r="BJ100" i="1"/>
  <c r="BJ98" i="1"/>
  <c r="BJ95" i="1"/>
  <c r="BJ92" i="1"/>
  <c r="BJ86" i="1"/>
  <c r="B2542" i="35" s="1"/>
  <c r="D86" i="36"/>
  <c r="D70" i="36"/>
  <c r="U8" i="1"/>
  <c r="AM8" i="1"/>
  <c r="EL27" i="1"/>
  <c r="N33" i="1"/>
  <c r="U33" i="1" s="1"/>
  <c r="AA33" i="1" s="1"/>
  <c r="FT36" i="1"/>
  <c r="FJ36" i="1"/>
  <c r="FT35" i="1"/>
  <c r="FT29" i="1"/>
  <c r="FJ28" i="1"/>
  <c r="FT25" i="1"/>
  <c r="FJ24" i="1"/>
  <c r="FJ20" i="1"/>
  <c r="GD19" i="1"/>
  <c r="FJ19" i="1"/>
  <c r="FJ18" i="1"/>
  <c r="FJ17" i="1"/>
  <c r="GD14" i="1"/>
  <c r="I14" i="23"/>
  <c r="T14" i="23"/>
  <c r="C14" i="23" s="1"/>
  <c r="U14" i="23" s="1"/>
  <c r="D14" i="23" s="1"/>
  <c r="CW14" i="3" s="1"/>
  <c r="I10" i="23"/>
  <c r="T10" i="23"/>
  <c r="C10" i="23" s="1"/>
  <c r="U10" i="23" s="1"/>
  <c r="D10" i="23" s="1"/>
  <c r="CW10" i="3" s="1"/>
  <c r="L9" i="23"/>
  <c r="K9" i="23"/>
  <c r="Z8" i="1"/>
  <c r="AS9" i="1"/>
  <c r="AM9" i="1"/>
  <c r="BS9" i="1"/>
  <c r="BT9" i="1" s="1"/>
  <c r="Z10" i="1"/>
  <c r="AY11" i="1"/>
  <c r="CP11" i="1"/>
  <c r="Z12" i="1"/>
  <c r="BX12" i="1"/>
  <c r="AT13" i="1"/>
  <c r="BM13" i="1"/>
  <c r="T30" i="1"/>
  <c r="CM37" i="1"/>
  <c r="BX40" i="1"/>
  <c r="FT38" i="1"/>
  <c r="FJ38" i="1"/>
  <c r="FT32" i="1"/>
  <c r="FJ32" i="1"/>
  <c r="FT30" i="1"/>
  <c r="FJ29" i="1"/>
  <c r="FT26" i="1"/>
  <c r="FJ25" i="1"/>
  <c r="T22" i="23"/>
  <c r="C22" i="23" s="1"/>
  <c r="U22" i="23" s="1"/>
  <c r="D22" i="23" s="1"/>
  <c r="CW22" i="3" s="1"/>
  <c r="H22" i="1" s="1"/>
  <c r="FJ21" i="1"/>
  <c r="I17" i="23"/>
  <c r="T17" i="23"/>
  <c r="C17" i="23" s="1"/>
  <c r="U17" i="23" s="1"/>
  <c r="D17" i="23" s="1"/>
  <c r="CW17" i="3" s="1"/>
  <c r="I15" i="23"/>
  <c r="T15" i="23"/>
  <c r="C15" i="23" s="1"/>
  <c r="U15" i="23" s="1"/>
  <c r="D15" i="23" s="1"/>
  <c r="CW15" i="3" s="1"/>
  <c r="FT14" i="1"/>
  <c r="D14" i="36"/>
  <c r="I13" i="23"/>
  <c r="O13" i="23"/>
  <c r="P13" i="23" s="1"/>
  <c r="O10" i="23"/>
  <c r="FT8" i="1"/>
  <c r="BX8" i="1"/>
  <c r="BP8" i="1"/>
  <c r="BT8" i="1" s="1"/>
  <c r="DO9" i="1"/>
  <c r="BX10" i="1"/>
  <c r="BP10" i="1"/>
  <c r="EQ10" i="1"/>
  <c r="BX11" i="1"/>
  <c r="DL11" i="1"/>
  <c r="DO11" i="1"/>
  <c r="AT12" i="1"/>
  <c r="AY15" i="1"/>
  <c r="DT15" i="1"/>
  <c r="CQ16" i="1"/>
  <c r="DO16" i="1"/>
  <c r="DP16" i="1" s="1"/>
  <c r="DU16" i="1" s="1"/>
  <c r="DT17" i="1"/>
  <c r="CV22" i="1"/>
  <c r="EF23" i="1"/>
  <c r="EI29" i="1"/>
  <c r="DT30" i="1"/>
  <c r="DI33" i="1"/>
  <c r="EM37" i="1"/>
  <c r="AS40" i="1"/>
  <c r="EQ12" i="1"/>
  <c r="CP13" i="1"/>
  <c r="CQ13" i="1" s="1"/>
  <c r="DP13" i="1"/>
  <c r="DU13" i="1" s="1"/>
  <c r="CJ14" i="1"/>
  <c r="DL14" i="1"/>
  <c r="CP15" i="1"/>
  <c r="AY16" i="1"/>
  <c r="N17" i="1"/>
  <c r="BX17" i="1"/>
  <c r="CP17" i="1"/>
  <c r="BX18" i="1"/>
  <c r="EQ18" i="1"/>
  <c r="BX19" i="1"/>
  <c r="DL19" i="1"/>
  <c r="DO19" i="1"/>
  <c r="Z20" i="1"/>
  <c r="AT21" i="1"/>
  <c r="BM21" i="1"/>
  <c r="CP21" i="1"/>
  <c r="EF21" i="1"/>
  <c r="T22" i="1"/>
  <c r="AY22" i="1"/>
  <c r="BM23" i="1"/>
  <c r="EQ23" i="1"/>
  <c r="BP24" i="1"/>
  <c r="CV24" i="1"/>
  <c r="DL24" i="1"/>
  <c r="T26" i="1"/>
  <c r="N26" i="1"/>
  <c r="AS26" i="1"/>
  <c r="AT26" i="1" s="1"/>
  <c r="DP26" i="1"/>
  <c r="DU26" i="1" s="1"/>
  <c r="Z27" i="1"/>
  <c r="BM28" i="1"/>
  <c r="Q29" i="1"/>
  <c r="AM29" i="1"/>
  <c r="CV29" i="1"/>
  <c r="N30" i="1"/>
  <c r="AS30" i="1"/>
  <c r="AY31" i="1"/>
  <c r="AM31" i="1"/>
  <c r="AM32" i="1"/>
  <c r="BS32" i="1"/>
  <c r="Z33" i="1"/>
  <c r="AP33" i="1"/>
  <c r="EL33" i="1"/>
  <c r="AY34" i="1"/>
  <c r="BS34" i="1"/>
  <c r="CM35" i="1"/>
  <c r="T36" i="1"/>
  <c r="N36" i="1"/>
  <c r="AS36" i="1"/>
  <c r="BX36" i="1"/>
  <c r="DT36" i="1"/>
  <c r="T39" i="1"/>
  <c r="U39" i="1" s="1"/>
  <c r="AA39" i="1" s="1"/>
  <c r="EQ39" i="1"/>
  <c r="CJ40" i="1"/>
  <c r="CQ40" i="1" s="1"/>
  <c r="BS42" i="1"/>
  <c r="DL43" i="1"/>
  <c r="DP43" i="1" s="1"/>
  <c r="DU43" i="1" s="1"/>
  <c r="T45" i="1"/>
  <c r="BS46" i="1"/>
  <c r="BT46" i="1" s="1"/>
  <c r="BY46" i="1" s="1"/>
  <c r="DL47" i="1"/>
  <c r="CM49" i="1"/>
  <c r="EI50" i="1"/>
  <c r="U54" i="1"/>
  <c r="AY12" i="1"/>
  <c r="CJ12" i="1"/>
  <c r="DL12" i="1"/>
  <c r="N13" i="1"/>
  <c r="BX13" i="1"/>
  <c r="EF13" i="1"/>
  <c r="T14" i="1"/>
  <c r="AY14" i="1"/>
  <c r="N15" i="1"/>
  <c r="BX15" i="1"/>
  <c r="EF15" i="1"/>
  <c r="T16" i="1"/>
  <c r="BM16" i="1"/>
  <c r="DT16" i="1"/>
  <c r="EL16" i="1"/>
  <c r="CV17" i="1"/>
  <c r="N18" i="1"/>
  <c r="AS18" i="1"/>
  <c r="CJ18" i="1"/>
  <c r="DL18" i="1"/>
  <c r="N19" i="1"/>
  <c r="CM19" i="1"/>
  <c r="AY20" i="1"/>
  <c r="AY21" i="1"/>
  <c r="AY23" i="1"/>
  <c r="CP23" i="1"/>
  <c r="AS24" i="1"/>
  <c r="AP25" i="1"/>
  <c r="BS25" i="1"/>
  <c r="BX26" i="1"/>
  <c r="CM27" i="1"/>
  <c r="T28" i="1"/>
  <c r="N28" i="1"/>
  <c r="AS28" i="1"/>
  <c r="BX28" i="1"/>
  <c r="DT28" i="1"/>
  <c r="N31" i="1"/>
  <c r="U31" i="1" s="1"/>
  <c r="AA31" i="1" s="1"/>
  <c r="DI31" i="1"/>
  <c r="EF31" i="1"/>
  <c r="AY32" i="1"/>
  <c r="DO32" i="1"/>
  <c r="EL32" i="1"/>
  <c r="EQ33" i="1"/>
  <c r="EF33" i="1"/>
  <c r="EF34" i="1"/>
  <c r="EM34" i="1" s="1"/>
  <c r="T35" i="1"/>
  <c r="U35" i="1" s="1"/>
  <c r="DT35" i="1"/>
  <c r="EI35" i="1"/>
  <c r="CP36" i="1"/>
  <c r="EQ36" i="1"/>
  <c r="T37" i="1"/>
  <c r="AP38" i="1"/>
  <c r="DL38" i="1"/>
  <c r="DO38" i="1"/>
  <c r="EL38" i="1"/>
  <c r="DL39" i="1"/>
  <c r="CV40" i="1"/>
  <c r="AM41" i="1"/>
  <c r="EQ41" i="1"/>
  <c r="CJ42" i="1"/>
  <c r="AY43" i="1"/>
  <c r="EF43" i="1"/>
  <c r="CV44" i="1"/>
  <c r="AM45" i="1"/>
  <c r="EQ45" i="1"/>
  <c r="CJ46" i="1"/>
  <c r="CQ46" i="1" s="1"/>
  <c r="CW46" i="1" s="1"/>
  <c r="AY47" i="1"/>
  <c r="EF47" i="1"/>
  <c r="EM47" i="1" s="1"/>
  <c r="CV48" i="1"/>
  <c r="DI51" i="1"/>
  <c r="BP53" i="1"/>
  <c r="EQ65" i="1"/>
  <c r="FJ16" i="1"/>
  <c r="GD15" i="1"/>
  <c r="FJ15" i="1"/>
  <c r="FJ13" i="1"/>
  <c r="GD10" i="1"/>
  <c r="AY8" i="1"/>
  <c r="CM8" i="1"/>
  <c r="DI8" i="1"/>
  <c r="N9" i="1"/>
  <c r="BX9" i="1"/>
  <c r="CP9" i="1"/>
  <c r="CJ9" i="1"/>
  <c r="DI9" i="1"/>
  <c r="AY10" i="1"/>
  <c r="CM10" i="1"/>
  <c r="DI10" i="1"/>
  <c r="EL10" i="1"/>
  <c r="EF10" i="1"/>
  <c r="Q11" i="1"/>
  <c r="EF11" i="1"/>
  <c r="T12" i="1"/>
  <c r="U12" i="1" s="1"/>
  <c r="AA12" i="1" s="1"/>
  <c r="CM12" i="1"/>
  <c r="DI12" i="1"/>
  <c r="EL12" i="1"/>
  <c r="EF12" i="1"/>
  <c r="Q13" i="1"/>
  <c r="CV13" i="1"/>
  <c r="EI13" i="1"/>
  <c r="Q14" i="1"/>
  <c r="BM14" i="1"/>
  <c r="DT14" i="1"/>
  <c r="EL14" i="1"/>
  <c r="EF14" i="1"/>
  <c r="Q15" i="1"/>
  <c r="CV15" i="1"/>
  <c r="EI15" i="1"/>
  <c r="Q16" i="1"/>
  <c r="AS16" i="1"/>
  <c r="AM16" i="1"/>
  <c r="BP16" i="1"/>
  <c r="AM17" i="1"/>
  <c r="BS17" i="1"/>
  <c r="BT17" i="1" s="1"/>
  <c r="EI17" i="1"/>
  <c r="Q18" i="1"/>
  <c r="BM19" i="1"/>
  <c r="BX20" i="1"/>
  <c r="BP20" i="1"/>
  <c r="EQ20" i="1"/>
  <c r="BX21" i="1"/>
  <c r="AM22" i="1"/>
  <c r="BP22" i="1"/>
  <c r="CP22" i="1"/>
  <c r="CJ22" i="1"/>
  <c r="DL22" i="1"/>
  <c r="BX23" i="1"/>
  <c r="Z24" i="1"/>
  <c r="BS24" i="1"/>
  <c r="DI24" i="1"/>
  <c r="EQ24" i="1"/>
  <c r="T25" i="1"/>
  <c r="N25" i="1"/>
  <c r="DT25" i="1"/>
  <c r="T27" i="1"/>
  <c r="DT27" i="1"/>
  <c r="EI27" i="1"/>
  <c r="CP28" i="1"/>
  <c r="EQ28" i="1"/>
  <c r="T29" i="1"/>
  <c r="AP30" i="1"/>
  <c r="DL30" i="1"/>
  <c r="DO30" i="1"/>
  <c r="EL30" i="1"/>
  <c r="EM30" i="1" s="1"/>
  <c r="Z31" i="1"/>
  <c r="BX31" i="1"/>
  <c r="BP31" i="1"/>
  <c r="DO33" i="1"/>
  <c r="BP34" i="1"/>
  <c r="CJ34" i="1"/>
  <c r="EQ34" i="1"/>
  <c r="BM35" i="1"/>
  <c r="CP35" i="1"/>
  <c r="CV36" i="1"/>
  <c r="CJ36" i="1"/>
  <c r="BP37" i="1"/>
  <c r="CJ37" i="1"/>
  <c r="DL37" i="1"/>
  <c r="BX38" i="1"/>
  <c r="CM38" i="1"/>
  <c r="AM39" i="1"/>
  <c r="Q40" i="1"/>
  <c r="U40" i="1" s="1"/>
  <c r="AA40" i="1" s="1"/>
  <c r="BS40" i="1"/>
  <c r="AY41" i="1"/>
  <c r="AP41" i="1"/>
  <c r="DL41" i="1"/>
  <c r="T43" i="1"/>
  <c r="BS44" i="1"/>
  <c r="BT44" i="1" s="1"/>
  <c r="BY44" i="1" s="1"/>
  <c r="DL45" i="1"/>
  <c r="T47" i="1"/>
  <c r="BS48" i="1"/>
  <c r="EI48" i="1"/>
  <c r="AP50" i="1"/>
  <c r="DI56" i="1"/>
  <c r="DO48" i="1"/>
  <c r="AM49" i="1"/>
  <c r="BM49" i="1"/>
  <c r="EF49" i="1"/>
  <c r="N50" i="1"/>
  <c r="CJ50" i="1"/>
  <c r="DO50" i="1"/>
  <c r="EI51" i="1"/>
  <c r="N52" i="1"/>
  <c r="AM52" i="1"/>
  <c r="N53" i="1"/>
  <c r="AM53" i="1"/>
  <c r="BM56" i="1"/>
  <c r="CJ56" i="1"/>
  <c r="EI56" i="1"/>
  <c r="BP58" i="1"/>
  <c r="CM58" i="1"/>
  <c r="DO58" i="1"/>
  <c r="EF58" i="1"/>
  <c r="DO59" i="1"/>
  <c r="EF59" i="1"/>
  <c r="CM60" i="1"/>
  <c r="DI62" i="1"/>
  <c r="EI62" i="1"/>
  <c r="BM63" i="1"/>
  <c r="CJ63" i="1"/>
  <c r="CP65" i="1"/>
  <c r="CJ65" i="1"/>
  <c r="BX66" i="1"/>
  <c r="CJ66" i="1"/>
  <c r="AM69" i="1"/>
  <c r="BS69" i="1"/>
  <c r="AS70" i="1"/>
  <c r="AT76" i="1"/>
  <c r="AP51" i="1"/>
  <c r="BM51" i="1"/>
  <c r="CJ51" i="1"/>
  <c r="BM52" i="1"/>
  <c r="CJ52" i="1"/>
  <c r="EI52" i="1"/>
  <c r="DI54" i="1"/>
  <c r="EI54" i="1"/>
  <c r="BM55" i="1"/>
  <c r="CJ55" i="1"/>
  <c r="CQ55" i="1" s="1"/>
  <c r="N59" i="1"/>
  <c r="AM59" i="1"/>
  <c r="CM59" i="1"/>
  <c r="Q61" i="1"/>
  <c r="AP61" i="1"/>
  <c r="BM61" i="1"/>
  <c r="CJ61" i="1"/>
  <c r="BM62" i="1"/>
  <c r="CJ62" i="1"/>
  <c r="AP63" i="1"/>
  <c r="T64" i="1"/>
  <c r="BX64" i="1"/>
  <c r="DO64" i="1"/>
  <c r="DL65" i="1"/>
  <c r="CV66" i="1"/>
  <c r="BP68" i="1"/>
  <c r="AY18" i="1"/>
  <c r="CM18" i="1"/>
  <c r="DI18" i="1"/>
  <c r="EL18" i="1"/>
  <c r="EF18" i="1"/>
  <c r="Q19" i="1"/>
  <c r="EF19" i="1"/>
  <c r="T20" i="1"/>
  <c r="CM20" i="1"/>
  <c r="DI20" i="1"/>
  <c r="EL20" i="1"/>
  <c r="EF20" i="1"/>
  <c r="Q21" i="1"/>
  <c r="CV21" i="1"/>
  <c r="EI21" i="1"/>
  <c r="Q22" i="1"/>
  <c r="BM22" i="1"/>
  <c r="DT22" i="1"/>
  <c r="EL22" i="1"/>
  <c r="EF22" i="1"/>
  <c r="Q23" i="1"/>
  <c r="CV23" i="1"/>
  <c r="DL23" i="1"/>
  <c r="DO23" i="1"/>
  <c r="T24" i="1"/>
  <c r="N24" i="1"/>
  <c r="CP24" i="1"/>
  <c r="Z25" i="1"/>
  <c r="BX25" i="1"/>
  <c r="CP25" i="1"/>
  <c r="CJ25" i="1"/>
  <c r="EF25" i="1"/>
  <c r="AY26" i="1"/>
  <c r="EQ26" i="1"/>
  <c r="BP27" i="1"/>
  <c r="EF27" i="1"/>
  <c r="AY28" i="1"/>
  <c r="BS28" i="1"/>
  <c r="BM29" i="1"/>
  <c r="BT29" i="1" s="1"/>
  <c r="BY29" i="1" s="1"/>
  <c r="CP29" i="1"/>
  <c r="CQ29" i="1" s="1"/>
  <c r="DT29" i="1"/>
  <c r="Q30" i="1"/>
  <c r="CJ30" i="1"/>
  <c r="EQ30" i="1"/>
  <c r="T31" i="1"/>
  <c r="N32" i="1"/>
  <c r="AS32" i="1"/>
  <c r="BX32" i="1"/>
  <c r="DI32" i="1"/>
  <c r="AM33" i="1"/>
  <c r="CV33" i="1"/>
  <c r="DL33" i="1"/>
  <c r="DO34" i="1"/>
  <c r="EL34" i="1"/>
  <c r="Z35" i="1"/>
  <c r="BP35" i="1"/>
  <c r="EF35" i="1"/>
  <c r="AY36" i="1"/>
  <c r="BS36" i="1"/>
  <c r="BM37" i="1"/>
  <c r="CP37" i="1"/>
  <c r="DT37" i="1"/>
  <c r="Q38" i="1"/>
  <c r="U38" i="1" s="1"/>
  <c r="AA38" i="1" s="1"/>
  <c r="CJ38" i="1"/>
  <c r="EQ38" i="1"/>
  <c r="CM39" i="1"/>
  <c r="AP40" i="1"/>
  <c r="EI40" i="1"/>
  <c r="EM40" i="1" s="1"/>
  <c r="CM41" i="1"/>
  <c r="AP42" i="1"/>
  <c r="EI42" i="1"/>
  <c r="EM42" i="1" s="1"/>
  <c r="CM43" i="1"/>
  <c r="CQ43" i="1" s="1"/>
  <c r="CW43" i="1" s="1"/>
  <c r="AP44" i="1"/>
  <c r="EI44" i="1"/>
  <c r="EM44" i="1" s="1"/>
  <c r="CM45" i="1"/>
  <c r="CQ45" i="1" s="1"/>
  <c r="CW45" i="1" s="1"/>
  <c r="AP46" i="1"/>
  <c r="EI46" i="1"/>
  <c r="CM47" i="1"/>
  <c r="AP48" i="1"/>
  <c r="DI48" i="1"/>
  <c r="EF48" i="1"/>
  <c r="AP49" i="1"/>
  <c r="BP49" i="1"/>
  <c r="CJ49" i="1"/>
  <c r="EI49" i="1"/>
  <c r="Q50" i="1"/>
  <c r="AM50" i="1"/>
  <c r="CM50" i="1"/>
  <c r="DI50" i="1"/>
  <c r="EF50" i="1"/>
  <c r="AS51" i="1"/>
  <c r="CV51" i="1"/>
  <c r="DT51" i="1"/>
  <c r="DO51" i="1"/>
  <c r="EF51" i="1"/>
  <c r="T52" i="1"/>
  <c r="AP52" i="1"/>
  <c r="CV52" i="1"/>
  <c r="DT52" i="1"/>
  <c r="EL52" i="1"/>
  <c r="T53" i="1"/>
  <c r="AP53" i="1"/>
  <c r="BM53" i="1"/>
  <c r="CJ53" i="1"/>
  <c r="EL53" i="1"/>
  <c r="AY54" i="1"/>
  <c r="BX54" i="1"/>
  <c r="BM54" i="1"/>
  <c r="CJ54" i="1"/>
  <c r="DL54" i="1"/>
  <c r="AP55" i="1"/>
  <c r="EQ55" i="1"/>
  <c r="Z56" i="1"/>
  <c r="AS56" i="1"/>
  <c r="BS56" i="1"/>
  <c r="AS57" i="1"/>
  <c r="BP57" i="1"/>
  <c r="CM57" i="1"/>
  <c r="EQ57" i="1"/>
  <c r="Z58" i="1"/>
  <c r="N58" i="1"/>
  <c r="AM58" i="1"/>
  <c r="AY60" i="1"/>
  <c r="BX60" i="1"/>
  <c r="EL60" i="1"/>
  <c r="T61" i="1"/>
  <c r="DO61" i="1"/>
  <c r="EF61" i="1"/>
  <c r="AP62" i="1"/>
  <c r="BS63" i="1"/>
  <c r="DI63" i="1"/>
  <c r="EI63" i="1"/>
  <c r="N64" i="1"/>
  <c r="EF64" i="1"/>
  <c r="CV65" i="1"/>
  <c r="EL65" i="1"/>
  <c r="BS66" i="1"/>
  <c r="BM66" i="1"/>
  <c r="DL66" i="1"/>
  <c r="AS68" i="1"/>
  <c r="BX69" i="1"/>
  <c r="CV69" i="1"/>
  <c r="Q71" i="1"/>
  <c r="U71" i="1" s="1"/>
  <c r="AA71" i="1" s="1"/>
  <c r="DO73" i="1"/>
  <c r="DP73" i="1" s="1"/>
  <c r="DU73" i="1" s="1"/>
  <c r="CM66" i="1"/>
  <c r="Z67" i="1"/>
  <c r="BM67" i="1"/>
  <c r="AM68" i="1"/>
  <c r="CV68" i="1"/>
  <c r="DO68" i="1"/>
  <c r="Z69" i="1"/>
  <c r="AP69" i="1"/>
  <c r="CM69" i="1"/>
  <c r="EL69" i="1"/>
  <c r="AM70" i="1"/>
  <c r="BS70" i="1"/>
  <c r="BM70" i="1"/>
  <c r="AY71" i="1"/>
  <c r="BM71" i="1"/>
  <c r="DT71" i="1"/>
  <c r="EI71" i="1"/>
  <c r="EM71" i="1" s="1"/>
  <c r="AP72" i="1"/>
  <c r="CJ72" i="1"/>
  <c r="CQ72" i="1" s="1"/>
  <c r="CW72" i="1" s="1"/>
  <c r="EI72" i="1"/>
  <c r="AY73" i="1"/>
  <c r="BS73" i="1"/>
  <c r="AP74" i="1"/>
  <c r="CV74" i="1"/>
  <c r="DL74" i="1"/>
  <c r="DT76" i="1"/>
  <c r="EQ76" i="1"/>
  <c r="T77" i="1"/>
  <c r="BX77" i="1"/>
  <c r="CV77" i="1"/>
  <c r="DL77" i="1"/>
  <c r="Z78" i="1"/>
  <c r="AY78" i="1"/>
  <c r="BS78" i="1"/>
  <c r="CP78" i="1"/>
  <c r="AS79" i="1"/>
  <c r="T80" i="1"/>
  <c r="AP80" i="1"/>
  <c r="BP80" i="1"/>
  <c r="DT80" i="1"/>
  <c r="EQ80" i="1"/>
  <c r="EF80" i="1"/>
  <c r="N81" i="1"/>
  <c r="U81" i="1" s="1"/>
  <c r="AA81" i="1" s="1"/>
  <c r="EI82" i="1"/>
  <c r="CM53" i="1"/>
  <c r="EQ53" i="1"/>
  <c r="Z54" i="1"/>
  <c r="AS54" i="1"/>
  <c r="BS54" i="1"/>
  <c r="CM54" i="1"/>
  <c r="DO54" i="1"/>
  <c r="EF54" i="1"/>
  <c r="AS55" i="1"/>
  <c r="CV55" i="1"/>
  <c r="DT55" i="1"/>
  <c r="DO55" i="1"/>
  <c r="EF55" i="1"/>
  <c r="T56" i="1"/>
  <c r="AP56" i="1"/>
  <c r="CV56" i="1"/>
  <c r="DT56" i="1"/>
  <c r="EL56" i="1"/>
  <c r="T57" i="1"/>
  <c r="AP57" i="1"/>
  <c r="BM57" i="1"/>
  <c r="CJ57" i="1"/>
  <c r="EL57" i="1"/>
  <c r="AY58" i="1"/>
  <c r="BX58" i="1"/>
  <c r="BM58" i="1"/>
  <c r="CJ58" i="1"/>
  <c r="DL58" i="1"/>
  <c r="EI58" i="1"/>
  <c r="AY59" i="1"/>
  <c r="BX59" i="1"/>
  <c r="CP59" i="1"/>
  <c r="DL59" i="1"/>
  <c r="EI59" i="1"/>
  <c r="N60" i="1"/>
  <c r="AM60" i="1"/>
  <c r="CP60" i="1"/>
  <c r="EQ60" i="1"/>
  <c r="Z61" i="1"/>
  <c r="N61" i="1"/>
  <c r="AM61" i="1"/>
  <c r="BS61" i="1"/>
  <c r="CM61" i="1"/>
  <c r="EQ61" i="1"/>
  <c r="Z62" i="1"/>
  <c r="AS62" i="1"/>
  <c r="BS62" i="1"/>
  <c r="CM62" i="1"/>
  <c r="DO62" i="1"/>
  <c r="EF62" i="1"/>
  <c r="AS63" i="1"/>
  <c r="CV63" i="1"/>
  <c r="DT63" i="1"/>
  <c r="DO63" i="1"/>
  <c r="EF63" i="1"/>
  <c r="AM64" i="1"/>
  <c r="AT64" i="1" s="1"/>
  <c r="EQ64" i="1"/>
  <c r="EI64" i="1"/>
  <c r="T65" i="1"/>
  <c r="N65" i="1"/>
  <c r="AP65" i="1"/>
  <c r="DT65" i="1"/>
  <c r="N66" i="1"/>
  <c r="EF66" i="1"/>
  <c r="EM66" i="1" s="1"/>
  <c r="CV67" i="1"/>
  <c r="CM67" i="1"/>
  <c r="DL67" i="1"/>
  <c r="DO67" i="1"/>
  <c r="EI67" i="1"/>
  <c r="EM67" i="1" s="1"/>
  <c r="BX68" i="1"/>
  <c r="CP68" i="1"/>
  <c r="CQ68" i="1" s="1"/>
  <c r="CW68" i="1" s="1"/>
  <c r="EF68" i="1"/>
  <c r="T69" i="1"/>
  <c r="N69" i="1"/>
  <c r="EQ69" i="1"/>
  <c r="N70" i="1"/>
  <c r="BX70" i="1"/>
  <c r="CM70" i="1"/>
  <c r="CQ70" i="1" s="1"/>
  <c r="CW70" i="1" s="1"/>
  <c r="EI70" i="1"/>
  <c r="EM70" i="1" s="1"/>
  <c r="AS71" i="1"/>
  <c r="AT71" i="1" s="1"/>
  <c r="CJ71" i="1"/>
  <c r="DL71" i="1"/>
  <c r="DO71" i="1"/>
  <c r="CV72" i="1"/>
  <c r="DL72" i="1"/>
  <c r="CM73" i="1"/>
  <c r="EQ73" i="1"/>
  <c r="T74" i="1"/>
  <c r="EI74" i="1"/>
  <c r="AY75" i="1"/>
  <c r="BS75" i="1"/>
  <c r="DT75" i="1"/>
  <c r="DO75" i="1"/>
  <c r="EL75" i="1"/>
  <c r="T76" i="1"/>
  <c r="U76" i="1" s="1"/>
  <c r="AA76" i="1" s="1"/>
  <c r="BX76" i="1"/>
  <c r="BM76" i="1"/>
  <c r="CP76" i="1"/>
  <c r="N77" i="1"/>
  <c r="DO77" i="1"/>
  <c r="CJ78" i="1"/>
  <c r="DO78" i="1"/>
  <c r="Q79" i="1"/>
  <c r="AM79" i="1"/>
  <c r="BM79" i="1"/>
  <c r="DI79" i="1"/>
  <c r="EL80" i="1"/>
  <c r="AP81" i="1"/>
  <c r="BP81" i="1"/>
  <c r="CJ81" i="1"/>
  <c r="DO81" i="1"/>
  <c r="T82" i="1"/>
  <c r="CM84" i="1"/>
  <c r="CJ82" i="1"/>
  <c r="DO82" i="1"/>
  <c r="Q83" i="1"/>
  <c r="Q84" i="1"/>
  <c r="AM84" i="1"/>
  <c r="BM84" i="1"/>
  <c r="DI84" i="1"/>
  <c r="EF84" i="1"/>
  <c r="N85" i="1"/>
  <c r="AM85" i="1"/>
  <c r="BP82" i="1"/>
  <c r="BP83" i="1"/>
  <c r="CJ83" i="1"/>
  <c r="DO83" i="1"/>
  <c r="BS72" i="1"/>
  <c r="BM72" i="1"/>
  <c r="EL72" i="1"/>
  <c r="AS73" i="1"/>
  <c r="CP73" i="1"/>
  <c r="EL73" i="1"/>
  <c r="AS74" i="1"/>
  <c r="CP74" i="1"/>
  <c r="EL74" i="1"/>
  <c r="AS75" i="1"/>
  <c r="CV75" i="1"/>
  <c r="DL75" i="1"/>
  <c r="Z76" i="1"/>
  <c r="AY76" i="1"/>
  <c r="BS76" i="1"/>
  <c r="DO76" i="1"/>
  <c r="EL76" i="1"/>
  <c r="AY77" i="1"/>
  <c r="AM77" i="1"/>
  <c r="BM77" i="1"/>
  <c r="CP77" i="1"/>
  <c r="EQ77" i="1"/>
  <c r="EF77" i="1"/>
  <c r="N78" i="1"/>
  <c r="U78" i="1" s="1"/>
  <c r="AS78" i="1"/>
  <c r="BP78" i="1"/>
  <c r="DT78" i="1"/>
  <c r="EQ78" i="1"/>
  <c r="T79" i="1"/>
  <c r="BX79" i="1"/>
  <c r="CV79" i="1"/>
  <c r="DL79" i="1"/>
  <c r="EL79" i="1"/>
  <c r="Q80" i="1"/>
  <c r="AM80" i="1"/>
  <c r="BM80" i="1"/>
  <c r="BT80" i="1" s="1"/>
  <c r="BY80" i="1" s="1"/>
  <c r="DL80" i="1"/>
  <c r="Z81" i="1"/>
  <c r="AY81" i="1"/>
  <c r="AM81" i="1"/>
  <c r="BM81" i="1"/>
  <c r="CP81" i="1"/>
  <c r="DI81" i="1"/>
  <c r="DP81" i="1" s="1"/>
  <c r="DU81" i="1" s="1"/>
  <c r="Z82" i="1"/>
  <c r="AY82" i="1"/>
  <c r="BS82" i="1"/>
  <c r="CP82" i="1"/>
  <c r="DI82" i="1"/>
  <c r="EF82" i="1"/>
  <c r="N83" i="1"/>
  <c r="BS83" i="1"/>
  <c r="DT83" i="1"/>
  <c r="EQ83" i="1"/>
  <c r="EF83" i="1"/>
  <c r="EM83" i="1" s="1"/>
  <c r="N84" i="1"/>
  <c r="AS84" i="1"/>
  <c r="BP84" i="1"/>
  <c r="CV84" i="1"/>
  <c r="CJ84" i="1"/>
  <c r="DO84" i="1"/>
  <c r="EL84" i="1"/>
  <c r="Q85" i="1"/>
  <c r="AY85" i="1"/>
  <c r="DP92" i="1"/>
  <c r="DU92" i="1" s="1"/>
  <c r="DP94" i="1"/>
  <c r="DT85" i="1"/>
  <c r="AP86" i="1"/>
  <c r="T87" i="1"/>
  <c r="AP87" i="1"/>
  <c r="T88" i="1"/>
  <c r="N88" i="1"/>
  <c r="BX88" i="1"/>
  <c r="T89" i="1"/>
  <c r="AP89" i="1"/>
  <c r="BS90" i="1"/>
  <c r="BT90" i="1" s="1"/>
  <c r="CM90" i="1"/>
  <c r="DL91" i="1"/>
  <c r="EI91" i="1"/>
  <c r="T93" i="1"/>
  <c r="AP93" i="1"/>
  <c r="BS94" i="1"/>
  <c r="CM94" i="1"/>
  <c r="Q96" i="1"/>
  <c r="U96" i="1" s="1"/>
  <c r="CP96" i="1"/>
  <c r="DI96" i="1"/>
  <c r="BP97" i="1"/>
  <c r="EL97" i="1"/>
  <c r="Q98" i="1"/>
  <c r="Z99" i="1"/>
  <c r="Q99" i="1"/>
  <c r="EQ99" i="1"/>
  <c r="EI99" i="1"/>
  <c r="EM99" i="1" s="1"/>
  <c r="EV99" i="1" s="1"/>
  <c r="AS100" i="1"/>
  <c r="AT100" i="1" s="1"/>
  <c r="CV100" i="1"/>
  <c r="CM100" i="1"/>
  <c r="CQ100" i="1" s="1"/>
  <c r="CW100" i="1" s="1"/>
  <c r="AP101" i="1"/>
  <c r="DO102" i="1"/>
  <c r="EF102" i="1"/>
  <c r="AY103" i="1"/>
  <c r="AP103" i="1"/>
  <c r="CP103" i="1"/>
  <c r="EQ103" i="1"/>
  <c r="EI103" i="1"/>
  <c r="AS104" i="1"/>
  <c r="AT104" i="1" s="1"/>
  <c r="CV104" i="1"/>
  <c r="CM104" i="1"/>
  <c r="EL104" i="1"/>
  <c r="EM104" i="1" s="1"/>
  <c r="EV104" i="1" s="1"/>
  <c r="AY105" i="1"/>
  <c r="AP105" i="1"/>
  <c r="AT105" i="1" s="1"/>
  <c r="CP105" i="1"/>
  <c r="EQ105" i="1"/>
  <c r="EI105" i="1"/>
  <c r="N86" i="1"/>
  <c r="DI97" i="1"/>
  <c r="AY98" i="1"/>
  <c r="BP98" i="1"/>
  <c r="BT98" i="1" s="1"/>
  <c r="EF98" i="1"/>
  <c r="AY99" i="1"/>
  <c r="T101" i="1"/>
  <c r="U101" i="1" s="1"/>
  <c r="BP101" i="1"/>
  <c r="DL101" i="1"/>
  <c r="AS102" i="1"/>
  <c r="BS102" i="1"/>
  <c r="BT102" i="1" s="1"/>
  <c r="DO86" i="1"/>
  <c r="AM96" i="1"/>
  <c r="DT96" i="1"/>
  <c r="EL96" i="1"/>
  <c r="BX97" i="1"/>
  <c r="CP97" i="1"/>
  <c r="Z98" i="1"/>
  <c r="AS98" i="1"/>
  <c r="DT98" i="1"/>
  <c r="EL105" i="1"/>
  <c r="AA105" i="11"/>
  <c r="AA101" i="11"/>
  <c r="AA97" i="11"/>
  <c r="AA93" i="11"/>
  <c r="AA89" i="11"/>
  <c r="AA85" i="11"/>
  <c r="AA81" i="11"/>
  <c r="AA77" i="11"/>
  <c r="AA73" i="11"/>
  <c r="AA69" i="11"/>
  <c r="AA65" i="11"/>
  <c r="AA61" i="11"/>
  <c r="AA57" i="11"/>
  <c r="AA53" i="11"/>
  <c r="AA49" i="11"/>
  <c r="AA45" i="11"/>
  <c r="AA41" i="11"/>
  <c r="AA37" i="11"/>
  <c r="AA33" i="11"/>
  <c r="AA29" i="11"/>
  <c r="AA25" i="11"/>
  <c r="AA21" i="11"/>
  <c r="AA17" i="11"/>
  <c r="AA13" i="11"/>
  <c r="AA9" i="11"/>
  <c r="Z106" i="11"/>
  <c r="Z102" i="11"/>
  <c r="Z98" i="11"/>
  <c r="Z94" i="11"/>
  <c r="Z90" i="11"/>
  <c r="Z86" i="11"/>
  <c r="Z82" i="11"/>
  <c r="Z78" i="11"/>
  <c r="Z74" i="11"/>
  <c r="Z70" i="11"/>
  <c r="Z66" i="11"/>
  <c r="Z62" i="11"/>
  <c r="Z58" i="11"/>
  <c r="Z54" i="11"/>
  <c r="Z50" i="11"/>
  <c r="Z46" i="11"/>
  <c r="Z42" i="11"/>
  <c r="Z38" i="11"/>
  <c r="Z34" i="11"/>
  <c r="Z30" i="11"/>
  <c r="Z26" i="11"/>
  <c r="Z22" i="11"/>
  <c r="Z18" i="11"/>
  <c r="Z14" i="11"/>
  <c r="Z10" i="11"/>
  <c r="Y103" i="11"/>
  <c r="Y99" i="11"/>
  <c r="Y95" i="11"/>
  <c r="Y91" i="11"/>
  <c r="Y87" i="11"/>
  <c r="Y83" i="11"/>
  <c r="Y79" i="11"/>
  <c r="Y75" i="11"/>
  <c r="Y71" i="11"/>
  <c r="Y67" i="11"/>
  <c r="Y63" i="11"/>
  <c r="Y59" i="11"/>
  <c r="Y55" i="11"/>
  <c r="Y51" i="11"/>
  <c r="Y47" i="11"/>
  <c r="Y43" i="11"/>
  <c r="Y39" i="11"/>
  <c r="Y35" i="11"/>
  <c r="Y31" i="11"/>
  <c r="Y27" i="11"/>
  <c r="Y23" i="11"/>
  <c r="Y19" i="11"/>
  <c r="Y15" i="11"/>
  <c r="Y11" i="11"/>
  <c r="Y7" i="11"/>
  <c r="X104" i="11"/>
  <c r="X100" i="11"/>
  <c r="X96" i="11"/>
  <c r="X92" i="11"/>
  <c r="X88" i="11"/>
  <c r="X84" i="11"/>
  <c r="X80" i="11"/>
  <c r="X76" i="11"/>
  <c r="X72" i="11"/>
  <c r="X68" i="11"/>
  <c r="X64" i="11"/>
  <c r="X60" i="11"/>
  <c r="X56" i="11"/>
  <c r="X52" i="11"/>
  <c r="X48" i="11"/>
  <c r="X44" i="11"/>
  <c r="X40" i="11"/>
  <c r="X36" i="11"/>
  <c r="X32" i="11"/>
  <c r="X28" i="11"/>
  <c r="X24" i="11"/>
  <c r="X20" i="11"/>
  <c r="X16" i="11"/>
  <c r="X12" i="11"/>
  <c r="X8" i="11"/>
  <c r="W105" i="11"/>
  <c r="W101" i="11"/>
  <c r="W97" i="11"/>
  <c r="W93" i="11"/>
  <c r="W89" i="11"/>
  <c r="W85" i="11"/>
  <c r="W81" i="11"/>
  <c r="W77" i="11"/>
  <c r="W73" i="11"/>
  <c r="W69" i="11"/>
  <c r="W65" i="11"/>
  <c r="W61" i="11"/>
  <c r="W57" i="11"/>
  <c r="W53" i="11"/>
  <c r="W49" i="11"/>
  <c r="W45" i="11"/>
  <c r="W41" i="11"/>
  <c r="W37" i="11"/>
  <c r="W33" i="11"/>
  <c r="W29" i="11"/>
  <c r="W25" i="11"/>
  <c r="W21" i="11"/>
  <c r="W17" i="11"/>
  <c r="W13" i="11"/>
  <c r="W9" i="11"/>
  <c r="V106" i="11"/>
  <c r="V102" i="11"/>
  <c r="V98" i="11"/>
  <c r="V94" i="11"/>
  <c r="V90" i="11"/>
  <c r="V86" i="11"/>
  <c r="V82" i="11"/>
  <c r="V78" i="11"/>
  <c r="V74" i="11"/>
  <c r="V70" i="11"/>
  <c r="V66" i="11"/>
  <c r="V62" i="11"/>
  <c r="V58" i="11"/>
  <c r="V54" i="11"/>
  <c r="V50" i="11"/>
  <c r="V46" i="11"/>
  <c r="V42" i="11"/>
  <c r="V38" i="11"/>
  <c r="V34" i="11"/>
  <c r="V30" i="11"/>
  <c r="V26" i="11"/>
  <c r="V22" i="11"/>
  <c r="V18" i="11"/>
  <c r="V14" i="11"/>
  <c r="V10" i="11"/>
  <c r="U103" i="11"/>
  <c r="U99" i="11"/>
  <c r="U95" i="11"/>
  <c r="U91" i="11"/>
  <c r="U87" i="11"/>
  <c r="U83" i="11"/>
  <c r="U79" i="11"/>
  <c r="U75" i="11"/>
  <c r="U71" i="11"/>
  <c r="U67" i="11"/>
  <c r="U63" i="11"/>
  <c r="U59" i="11"/>
  <c r="U55" i="11"/>
  <c r="U51" i="11"/>
  <c r="U47" i="11"/>
  <c r="U43" i="11"/>
  <c r="U39" i="11"/>
  <c r="U35" i="11"/>
  <c r="U31" i="11"/>
  <c r="U27" i="11"/>
  <c r="U23" i="11"/>
  <c r="U19" i="11"/>
  <c r="U15" i="11"/>
  <c r="U11" i="11"/>
  <c r="U7" i="11"/>
  <c r="T104" i="11"/>
  <c r="T100" i="11"/>
  <c r="T96" i="11"/>
  <c r="T92" i="11"/>
  <c r="T88" i="11"/>
  <c r="T84" i="11"/>
  <c r="T80" i="11"/>
  <c r="T76" i="11"/>
  <c r="T72" i="11"/>
  <c r="T68" i="11"/>
  <c r="T64" i="11"/>
  <c r="T60" i="11"/>
  <c r="T56" i="11"/>
  <c r="T52" i="11"/>
  <c r="T48" i="11"/>
  <c r="T44" i="11"/>
  <c r="T40" i="11"/>
  <c r="T36" i="11"/>
  <c r="T32" i="11"/>
  <c r="T28" i="11"/>
  <c r="T24" i="11"/>
  <c r="T20" i="11"/>
  <c r="T16" i="11"/>
  <c r="T12" i="11"/>
  <c r="T8" i="11"/>
  <c r="S105" i="11"/>
  <c r="S101" i="11"/>
  <c r="S97" i="11"/>
  <c r="S93" i="11"/>
  <c r="S89" i="11"/>
  <c r="S85" i="11"/>
  <c r="S81" i="11"/>
  <c r="S77" i="11"/>
  <c r="S73" i="11"/>
  <c r="S69" i="11"/>
  <c r="S65" i="11"/>
  <c r="S61" i="11"/>
  <c r="S57" i="11"/>
  <c r="S53" i="11"/>
  <c r="S49" i="11"/>
  <c r="S45" i="11"/>
  <c r="S41" i="11"/>
  <c r="S37" i="11"/>
  <c r="S33" i="11"/>
  <c r="S29" i="11"/>
  <c r="S25" i="11"/>
  <c r="S21" i="11"/>
  <c r="S17" i="11"/>
  <c r="S13" i="11"/>
  <c r="S9" i="11"/>
  <c r="R106" i="11"/>
  <c r="R102" i="11"/>
  <c r="R98" i="11"/>
  <c r="R94" i="11"/>
  <c r="R90" i="11"/>
  <c r="R86" i="11"/>
  <c r="R82" i="11"/>
  <c r="R78" i="11"/>
  <c r="R74" i="11"/>
  <c r="R70" i="11"/>
  <c r="R66" i="11"/>
  <c r="R62" i="11"/>
  <c r="R58" i="11"/>
  <c r="R54" i="11"/>
  <c r="R50" i="11"/>
  <c r="R46" i="11"/>
  <c r="R42" i="11"/>
  <c r="R38" i="11"/>
  <c r="R34" i="11"/>
  <c r="R30" i="11"/>
  <c r="R26" i="11"/>
  <c r="R22" i="11"/>
  <c r="R18" i="11"/>
  <c r="R14" i="11"/>
  <c r="R10" i="11"/>
  <c r="Q103" i="11"/>
  <c r="Q99" i="11"/>
  <c r="Q95" i="11"/>
  <c r="Q91" i="11"/>
  <c r="Q87" i="11"/>
  <c r="Q83" i="11"/>
  <c r="Q79" i="11"/>
  <c r="Q75" i="11"/>
  <c r="Q71" i="11"/>
  <c r="Q67" i="11"/>
  <c r="Q63" i="11"/>
  <c r="Q59" i="11"/>
  <c r="Q55" i="11"/>
  <c r="Q51" i="11"/>
  <c r="Q47" i="11"/>
  <c r="Q43" i="11"/>
  <c r="Q39" i="11"/>
  <c r="Q35" i="11"/>
  <c r="Q31" i="11"/>
  <c r="Q27" i="11"/>
  <c r="Q23" i="11"/>
  <c r="Q19" i="11"/>
  <c r="Q15" i="11"/>
  <c r="Q11" i="11"/>
  <c r="Q7" i="11"/>
  <c r="P105" i="11"/>
  <c r="P103" i="11"/>
  <c r="P101" i="11"/>
  <c r="P99" i="11"/>
  <c r="P97" i="11"/>
  <c r="P95" i="11"/>
  <c r="P93" i="11"/>
  <c r="P91" i="11"/>
  <c r="P90" i="11"/>
  <c r="P89" i="11"/>
  <c r="P88" i="11"/>
  <c r="P87" i="11"/>
  <c r="P86" i="11"/>
  <c r="P85" i="11"/>
  <c r="P84" i="11"/>
  <c r="P83" i="11"/>
  <c r="P82" i="11"/>
  <c r="P81" i="11"/>
  <c r="P80" i="11"/>
  <c r="P79" i="11"/>
  <c r="P78" i="11"/>
  <c r="P77" i="11"/>
  <c r="P76" i="11"/>
  <c r="P75" i="11"/>
  <c r="P74" i="11"/>
  <c r="P73" i="11"/>
  <c r="P72" i="11"/>
  <c r="P71" i="11"/>
  <c r="P70" i="11"/>
  <c r="P69" i="11"/>
  <c r="P68" i="11"/>
  <c r="P67" i="11"/>
  <c r="P66" i="11"/>
  <c r="P65" i="11"/>
  <c r="P64" i="11"/>
  <c r="P63" i="11"/>
  <c r="P62" i="11"/>
  <c r="P61" i="11"/>
  <c r="P60" i="11"/>
  <c r="P59" i="11"/>
  <c r="P58" i="11"/>
  <c r="P57" i="11"/>
  <c r="P56" i="11"/>
  <c r="P55" i="11"/>
  <c r="P54" i="11"/>
  <c r="P53" i="11"/>
  <c r="P52" i="11"/>
  <c r="P51" i="11"/>
  <c r="P50" i="11"/>
  <c r="P49" i="11"/>
  <c r="P48" i="11"/>
  <c r="P47" i="11"/>
  <c r="P46" i="11"/>
  <c r="P45" i="11"/>
  <c r="P44" i="11"/>
  <c r="P43" i="11"/>
  <c r="P42" i="11"/>
  <c r="P41" i="11"/>
  <c r="P40" i="11"/>
  <c r="P39" i="11"/>
  <c r="P38" i="11"/>
  <c r="P37" i="11"/>
  <c r="P36" i="11"/>
  <c r="P35" i="11"/>
  <c r="P34" i="11"/>
  <c r="P33" i="11"/>
  <c r="P32" i="11"/>
  <c r="P31" i="11"/>
  <c r="P30" i="11"/>
  <c r="P29" i="11"/>
  <c r="P28" i="11"/>
  <c r="P27" i="11"/>
  <c r="P26" i="11"/>
  <c r="P25" i="11"/>
  <c r="P24" i="11"/>
  <c r="P23" i="11"/>
  <c r="P22" i="11"/>
  <c r="P21" i="11"/>
  <c r="P20" i="11"/>
  <c r="P19" i="11"/>
  <c r="P18" i="11"/>
  <c r="P17" i="11"/>
  <c r="P16" i="11"/>
  <c r="P15" i="11"/>
  <c r="P14" i="11"/>
  <c r="P13" i="11"/>
  <c r="P12" i="11"/>
  <c r="P11" i="11"/>
  <c r="P10" i="11"/>
  <c r="EU91" i="1"/>
  <c r="EU89" i="1"/>
  <c r="EU83" i="1"/>
  <c r="FJ90" i="1"/>
  <c r="FJ88" i="1"/>
  <c r="GD87" i="1"/>
  <c r="GD85" i="1"/>
  <c r="GD83" i="1"/>
  <c r="GD76" i="1"/>
  <c r="GD71" i="1"/>
  <c r="AA103" i="11"/>
  <c r="AA99" i="11"/>
  <c r="AA95" i="11"/>
  <c r="AA91" i="11"/>
  <c r="AA87" i="11"/>
  <c r="AA83" i="11"/>
  <c r="AA79" i="11"/>
  <c r="AA75" i="11"/>
  <c r="AA71" i="11"/>
  <c r="AA67" i="11"/>
  <c r="AA63" i="11"/>
  <c r="AA59" i="11"/>
  <c r="AA55" i="11"/>
  <c r="AA51" i="11"/>
  <c r="AA47" i="11"/>
  <c r="AA43" i="11"/>
  <c r="AA39" i="11"/>
  <c r="AA35" i="11"/>
  <c r="AA31" i="11"/>
  <c r="AA27" i="11"/>
  <c r="AA23" i="11"/>
  <c r="AA19" i="11"/>
  <c r="AA15" i="11"/>
  <c r="AA11" i="11"/>
  <c r="AA7" i="11"/>
  <c r="Z104" i="11"/>
  <c r="Z100" i="11"/>
  <c r="Z96" i="11"/>
  <c r="Z92" i="11"/>
  <c r="Z88" i="11"/>
  <c r="Z84" i="11"/>
  <c r="Z80" i="11"/>
  <c r="Z76" i="11"/>
  <c r="Z72" i="11"/>
  <c r="Z68" i="11"/>
  <c r="Z64" i="11"/>
  <c r="Z60" i="11"/>
  <c r="Z56" i="11"/>
  <c r="Z52" i="11"/>
  <c r="Z48" i="11"/>
  <c r="Z44" i="11"/>
  <c r="Z40" i="11"/>
  <c r="Z36" i="11"/>
  <c r="Z32" i="11"/>
  <c r="Z28" i="11"/>
  <c r="Z24" i="11"/>
  <c r="Z20" i="11"/>
  <c r="Z16" i="11"/>
  <c r="Z12" i="11"/>
  <c r="Z8" i="11"/>
  <c r="Y105" i="11"/>
  <c r="Y101" i="11"/>
  <c r="Y97" i="11"/>
  <c r="Y93" i="11"/>
  <c r="Y89" i="11"/>
  <c r="Y85" i="11"/>
  <c r="Y81" i="11"/>
  <c r="Y77" i="11"/>
  <c r="Y73" i="11"/>
  <c r="Y69" i="11"/>
  <c r="Y65" i="11"/>
  <c r="Y61" i="11"/>
  <c r="Y57" i="11"/>
  <c r="Y53" i="11"/>
  <c r="Y49" i="11"/>
  <c r="Y45" i="11"/>
  <c r="Y41" i="11"/>
  <c r="Y37" i="11"/>
  <c r="Y33" i="11"/>
  <c r="Y29" i="11"/>
  <c r="Y25" i="11"/>
  <c r="Y21" i="11"/>
  <c r="Y17" i="11"/>
  <c r="Y13" i="11"/>
  <c r="Y9" i="11"/>
  <c r="X106" i="11"/>
  <c r="X102" i="11"/>
  <c r="X98" i="11"/>
  <c r="X94" i="11"/>
  <c r="X90" i="11"/>
  <c r="X86" i="11"/>
  <c r="X82" i="11"/>
  <c r="X78" i="11"/>
  <c r="X74" i="11"/>
  <c r="X70" i="11"/>
  <c r="X66" i="11"/>
  <c r="X62" i="11"/>
  <c r="X58" i="11"/>
  <c r="X54" i="11"/>
  <c r="X50" i="11"/>
  <c r="X46" i="11"/>
  <c r="X42" i="11"/>
  <c r="X38" i="11"/>
  <c r="X34" i="11"/>
  <c r="X30" i="11"/>
  <c r="X26" i="11"/>
  <c r="X22" i="11"/>
  <c r="X18" i="11"/>
  <c r="X14" i="11"/>
  <c r="X10" i="11"/>
  <c r="W103" i="11"/>
  <c r="W99" i="11"/>
  <c r="W95" i="11"/>
  <c r="W91" i="11"/>
  <c r="W87" i="11"/>
  <c r="W83" i="11"/>
  <c r="W79" i="11"/>
  <c r="W75" i="11"/>
  <c r="W71" i="11"/>
  <c r="W67" i="11"/>
  <c r="W63" i="11"/>
  <c r="W59" i="11"/>
  <c r="W55" i="11"/>
  <c r="W51" i="11"/>
  <c r="W47" i="11"/>
  <c r="W43" i="11"/>
  <c r="W39" i="11"/>
  <c r="W35" i="11"/>
  <c r="W31" i="11"/>
  <c r="W27" i="11"/>
  <c r="W23" i="11"/>
  <c r="W19" i="11"/>
  <c r="W15" i="11"/>
  <c r="W11" i="11"/>
  <c r="W7" i="11"/>
  <c r="V104" i="11"/>
  <c r="V100" i="11"/>
  <c r="V96" i="11"/>
  <c r="V92" i="11"/>
  <c r="V88" i="11"/>
  <c r="V84" i="11"/>
  <c r="V80" i="11"/>
  <c r="V76" i="11"/>
  <c r="V72" i="11"/>
  <c r="V68" i="11"/>
  <c r="V64" i="11"/>
  <c r="V60" i="11"/>
  <c r="V56" i="11"/>
  <c r="V52" i="11"/>
  <c r="V48" i="11"/>
  <c r="V44" i="11"/>
  <c r="V40" i="11"/>
  <c r="V36" i="11"/>
  <c r="V32" i="11"/>
  <c r="V28" i="11"/>
  <c r="V24" i="11"/>
  <c r="V20" i="11"/>
  <c r="V16" i="11"/>
  <c r="V12" i="11"/>
  <c r="V8" i="11"/>
  <c r="U105" i="11"/>
  <c r="U101" i="11"/>
  <c r="U97" i="11"/>
  <c r="U93" i="11"/>
  <c r="U89" i="11"/>
  <c r="U85" i="11"/>
  <c r="U81" i="11"/>
  <c r="U77" i="11"/>
  <c r="U73" i="11"/>
  <c r="U69" i="11"/>
  <c r="U65" i="11"/>
  <c r="U61" i="11"/>
  <c r="U57" i="11"/>
  <c r="U53" i="11"/>
  <c r="U49" i="11"/>
  <c r="U45" i="11"/>
  <c r="U41" i="11"/>
  <c r="U37" i="11"/>
  <c r="U33" i="11"/>
  <c r="U29" i="11"/>
  <c r="U25" i="11"/>
  <c r="U21" i="11"/>
  <c r="U17" i="11"/>
  <c r="U13" i="11"/>
  <c r="U9" i="11"/>
  <c r="T106" i="11"/>
  <c r="T102" i="11"/>
  <c r="T98" i="11"/>
  <c r="T94" i="11"/>
  <c r="R104" i="11"/>
  <c r="R100" i="11"/>
  <c r="R96" i="11"/>
  <c r="R92" i="11"/>
  <c r="GD91" i="1"/>
  <c r="EU90" i="1"/>
  <c r="GD89" i="1"/>
  <c r="EU88" i="1"/>
  <c r="FJ87" i="1"/>
  <c r="FJ85" i="1"/>
  <c r="EU84" i="1"/>
  <c r="EU81" i="1"/>
  <c r="GD80" i="1"/>
  <c r="GD77" i="1"/>
  <c r="GD74" i="1"/>
  <c r="GD68" i="1"/>
  <c r="GD65" i="1"/>
  <c r="FJ54" i="1"/>
  <c r="DA53" i="1"/>
  <c r="FJ51" i="1"/>
  <c r="DA49" i="1"/>
  <c r="FJ47" i="1"/>
  <c r="DA45" i="1"/>
  <c r="FJ43" i="1"/>
  <c r="DA41" i="1"/>
  <c r="FJ39" i="1"/>
  <c r="EU34" i="1"/>
  <c r="DA31" i="1"/>
  <c r="AE30" i="1"/>
  <c r="CB29" i="1"/>
  <c r="EU28" i="1"/>
  <c r="FJ55" i="1"/>
  <c r="FJ52" i="1"/>
  <c r="FJ48" i="1"/>
  <c r="FJ44" i="1"/>
  <c r="FJ40" i="1"/>
  <c r="DA33" i="1"/>
  <c r="EU30" i="1"/>
  <c r="DA25" i="1"/>
  <c r="EU20" i="1"/>
  <c r="DA19" i="1"/>
  <c r="EU16" i="1"/>
  <c r="DA15" i="1"/>
  <c r="EU12" i="1"/>
  <c r="DA11" i="1"/>
  <c r="EU8" i="1"/>
  <c r="H106" i="1"/>
  <c r="R106" i="23"/>
  <c r="S106" i="23"/>
  <c r="M105" i="23"/>
  <c r="N105" i="23"/>
  <c r="R104" i="23"/>
  <c r="S104" i="23"/>
  <c r="M103" i="23"/>
  <c r="N103" i="23"/>
  <c r="R102" i="23"/>
  <c r="S102" i="23"/>
  <c r="M101" i="23"/>
  <c r="N101" i="23"/>
  <c r="R100" i="23"/>
  <c r="S100" i="23"/>
  <c r="M99" i="23"/>
  <c r="N99" i="23"/>
  <c r="R98" i="23"/>
  <c r="S98" i="23"/>
  <c r="M97" i="23"/>
  <c r="N97" i="23"/>
  <c r="R96" i="23"/>
  <c r="S96" i="23"/>
  <c r="M95" i="23"/>
  <c r="N95" i="23"/>
  <c r="R94" i="23"/>
  <c r="S94" i="23"/>
  <c r="M93" i="23"/>
  <c r="N93" i="23"/>
  <c r="R92" i="23"/>
  <c r="S92" i="23"/>
  <c r="M91" i="23"/>
  <c r="N91" i="23"/>
  <c r="R90" i="23"/>
  <c r="S90" i="23"/>
  <c r="M89" i="23"/>
  <c r="N89" i="23"/>
  <c r="R88" i="23"/>
  <c r="S88" i="23"/>
  <c r="M87" i="23"/>
  <c r="N87" i="23"/>
  <c r="R86" i="23"/>
  <c r="S86" i="23"/>
  <c r="M85" i="23"/>
  <c r="N85" i="23"/>
  <c r="R84" i="23"/>
  <c r="S84" i="23"/>
  <c r="M83" i="23"/>
  <c r="N83" i="23"/>
  <c r="R82" i="23"/>
  <c r="S82" i="23"/>
  <c r="M81" i="23"/>
  <c r="N81" i="23"/>
  <c r="R80" i="23"/>
  <c r="S80" i="23"/>
  <c r="M79" i="23"/>
  <c r="N79" i="23"/>
  <c r="R78" i="23"/>
  <c r="S78" i="23"/>
  <c r="M77" i="23"/>
  <c r="N77" i="23"/>
  <c r="R76" i="23"/>
  <c r="S76" i="23"/>
  <c r="M75" i="23"/>
  <c r="N75" i="23"/>
  <c r="R74" i="23"/>
  <c r="S74" i="23"/>
  <c r="M73" i="23"/>
  <c r="N73" i="23"/>
  <c r="R72" i="23"/>
  <c r="S72" i="23"/>
  <c r="M71" i="23"/>
  <c r="N71" i="23"/>
  <c r="R70" i="23"/>
  <c r="S70" i="23"/>
  <c r="M69" i="23"/>
  <c r="N69" i="23"/>
  <c r="R68" i="23"/>
  <c r="S68" i="23"/>
  <c r="M67" i="23"/>
  <c r="N67" i="23"/>
  <c r="R66" i="23"/>
  <c r="S66" i="23"/>
  <c r="M65" i="23"/>
  <c r="N65" i="23"/>
  <c r="R64" i="23"/>
  <c r="S64" i="23"/>
  <c r="M63" i="23"/>
  <c r="N63" i="23"/>
  <c r="R62" i="23"/>
  <c r="S62" i="23"/>
  <c r="M61" i="23"/>
  <c r="N61" i="23"/>
  <c r="R60" i="23"/>
  <c r="S60" i="23"/>
  <c r="M59" i="23"/>
  <c r="N59" i="23"/>
  <c r="R58" i="23"/>
  <c r="S58" i="23"/>
  <c r="M57" i="23"/>
  <c r="N57" i="23"/>
  <c r="R56" i="23"/>
  <c r="S56" i="23"/>
  <c r="M55" i="23"/>
  <c r="N55" i="23"/>
  <c r="R54" i="23"/>
  <c r="S54" i="23"/>
  <c r="DA21" i="1"/>
  <c r="EU18" i="1"/>
  <c r="DA17" i="1"/>
  <c r="EU14" i="1"/>
  <c r="DA13" i="1"/>
  <c r="EU10" i="1"/>
  <c r="DA9" i="1"/>
  <c r="BD104" i="1"/>
  <c r="BD100" i="1"/>
  <c r="BD96" i="1"/>
  <c r="BD92" i="1"/>
  <c r="BD88" i="1"/>
  <c r="BD84" i="1"/>
  <c r="BD80" i="1"/>
  <c r="BD76" i="1"/>
  <c r="BD72" i="1"/>
  <c r="BD68" i="1"/>
  <c r="BD64" i="1"/>
  <c r="BD60" i="1"/>
  <c r="BD56" i="1"/>
  <c r="BD52" i="1"/>
  <c r="BD48" i="1"/>
  <c r="BD44" i="1"/>
  <c r="BD40" i="1"/>
  <c r="BD36" i="1"/>
  <c r="BD32" i="1"/>
  <c r="BD28" i="1"/>
  <c r="BD24" i="1"/>
  <c r="BD20" i="1"/>
  <c r="BD16" i="1"/>
  <c r="BD12" i="1"/>
  <c r="BD6" i="1"/>
  <c r="M53" i="23"/>
  <c r="N53" i="23"/>
  <c r="M52" i="23"/>
  <c r="N52" i="23"/>
  <c r="M51" i="23"/>
  <c r="N51" i="23"/>
  <c r="M50" i="23"/>
  <c r="N50" i="23"/>
  <c r="M49" i="23"/>
  <c r="N49" i="23"/>
  <c r="M48" i="23"/>
  <c r="N48" i="23"/>
  <c r="M47" i="23"/>
  <c r="N47" i="23"/>
  <c r="M106" i="23"/>
  <c r="N106" i="23"/>
  <c r="R105" i="23"/>
  <c r="S105" i="23"/>
  <c r="M104" i="23"/>
  <c r="N104" i="23"/>
  <c r="R103" i="23"/>
  <c r="S103" i="23"/>
  <c r="M102" i="23"/>
  <c r="N102" i="23"/>
  <c r="R101" i="23"/>
  <c r="S101" i="23"/>
  <c r="M100" i="23"/>
  <c r="N100" i="23"/>
  <c r="R99" i="23"/>
  <c r="S99" i="23"/>
  <c r="M98" i="23"/>
  <c r="N98" i="23"/>
  <c r="R97" i="23"/>
  <c r="S97" i="23"/>
  <c r="M96" i="23"/>
  <c r="N96" i="23"/>
  <c r="R95" i="23"/>
  <c r="S95" i="23"/>
  <c r="M94" i="23"/>
  <c r="N94" i="23"/>
  <c r="R93" i="23"/>
  <c r="S93" i="23"/>
  <c r="M92" i="23"/>
  <c r="N92" i="23"/>
  <c r="R91" i="23"/>
  <c r="S91" i="23"/>
  <c r="M90" i="23"/>
  <c r="N90" i="23"/>
  <c r="R89" i="23"/>
  <c r="S89" i="23"/>
  <c r="M88" i="23"/>
  <c r="N88" i="23"/>
  <c r="R87" i="23"/>
  <c r="S87" i="23"/>
  <c r="M86" i="23"/>
  <c r="N86" i="23"/>
  <c r="R85" i="23"/>
  <c r="S85" i="23"/>
  <c r="M84" i="23"/>
  <c r="N84" i="23"/>
  <c r="R83" i="23"/>
  <c r="S83" i="23"/>
  <c r="M82" i="23"/>
  <c r="N82" i="23"/>
  <c r="R81" i="23"/>
  <c r="S81" i="23"/>
  <c r="M80" i="23"/>
  <c r="N80" i="23"/>
  <c r="R79" i="23"/>
  <c r="S79" i="23"/>
  <c r="M78" i="23"/>
  <c r="N78" i="23"/>
  <c r="R77" i="23"/>
  <c r="S77" i="23"/>
  <c r="M76" i="23"/>
  <c r="N76" i="23"/>
  <c r="R75" i="23"/>
  <c r="S75" i="23"/>
  <c r="M74" i="23"/>
  <c r="N74" i="23"/>
  <c r="R73" i="23"/>
  <c r="S73" i="23"/>
  <c r="M72" i="23"/>
  <c r="N72" i="23"/>
  <c r="R71" i="23"/>
  <c r="S71" i="23"/>
  <c r="M70" i="23"/>
  <c r="N70" i="23"/>
  <c r="R69" i="23"/>
  <c r="S69" i="23"/>
  <c r="M68" i="23"/>
  <c r="N68" i="23"/>
  <c r="R67" i="23"/>
  <c r="S67" i="23"/>
  <c r="M66" i="23"/>
  <c r="N66" i="23"/>
  <c r="R65" i="23"/>
  <c r="S65" i="23"/>
  <c r="M64" i="23"/>
  <c r="N64" i="23"/>
  <c r="R63" i="23"/>
  <c r="S63" i="23"/>
  <c r="M62" i="23"/>
  <c r="N62" i="23"/>
  <c r="R61" i="23"/>
  <c r="S61" i="23"/>
  <c r="M60" i="23"/>
  <c r="N60" i="23"/>
  <c r="R59" i="23"/>
  <c r="S59" i="23"/>
  <c r="M58" i="23"/>
  <c r="N58" i="23"/>
  <c r="R57" i="23"/>
  <c r="S57" i="23"/>
  <c r="M56" i="23"/>
  <c r="N56" i="23"/>
  <c r="R55" i="23"/>
  <c r="S55" i="23"/>
  <c r="M54" i="23"/>
  <c r="N54" i="23"/>
  <c r="R53" i="23"/>
  <c r="S53" i="23"/>
  <c r="R52" i="23"/>
  <c r="S52" i="23"/>
  <c r="R51" i="23"/>
  <c r="S51" i="23"/>
  <c r="R50" i="23"/>
  <c r="S50" i="23"/>
  <c r="R49" i="23"/>
  <c r="S49" i="23"/>
  <c r="R48" i="23"/>
  <c r="S48" i="23"/>
  <c r="R47" i="23"/>
  <c r="S47" i="23"/>
  <c r="H105" i="1"/>
  <c r="BS6" i="1"/>
  <c r="GD7" i="1"/>
  <c r="U7" i="1"/>
  <c r="GD104" i="1"/>
  <c r="H78" i="1"/>
  <c r="H71" i="1"/>
  <c r="H60" i="1"/>
  <c r="H55" i="1"/>
  <c r="H50" i="1"/>
  <c r="H45" i="1"/>
  <c r="K36" i="23"/>
  <c r="L36" i="23"/>
  <c r="H34" i="3"/>
  <c r="H34" i="1"/>
  <c r="H28" i="3"/>
  <c r="H28" i="1"/>
  <c r="H24" i="3"/>
  <c r="H24" i="1"/>
  <c r="R7" i="23"/>
  <c r="S7" i="23"/>
  <c r="H103" i="1"/>
  <c r="H101" i="1"/>
  <c r="H99" i="1"/>
  <c r="H97" i="1"/>
  <c r="H95" i="1"/>
  <c r="H93" i="1"/>
  <c r="H91" i="1"/>
  <c r="H89" i="1"/>
  <c r="H87" i="1"/>
  <c r="H85" i="1"/>
  <c r="H83" i="1"/>
  <c r="H81" i="1"/>
  <c r="H77" i="1"/>
  <c r="H76" i="1"/>
  <c r="H75" i="1"/>
  <c r="H74" i="1"/>
  <c r="H73" i="1"/>
  <c r="H72" i="1"/>
  <c r="H62" i="1"/>
  <c r="H61" i="1"/>
  <c r="H59" i="1"/>
  <c r="H58" i="1"/>
  <c r="H57" i="1"/>
  <c r="H56" i="1"/>
  <c r="H52" i="1"/>
  <c r="H51" i="1"/>
  <c r="H49" i="1"/>
  <c r="H48" i="1"/>
  <c r="H47" i="1"/>
  <c r="H46" i="1"/>
  <c r="K32" i="23"/>
  <c r="L32" i="23"/>
  <c r="H29" i="3"/>
  <c r="H29" i="1"/>
  <c r="H25" i="3"/>
  <c r="H25" i="1"/>
  <c r="AS6" i="1"/>
  <c r="N6" i="1"/>
  <c r="DL6" i="1"/>
  <c r="EQ7" i="1"/>
  <c r="EI106" i="1"/>
  <c r="BS106" i="1"/>
  <c r="N106" i="1"/>
  <c r="H79" i="1"/>
  <c r="H68" i="1"/>
  <c r="H63" i="1"/>
  <c r="H53" i="1"/>
  <c r="H42" i="1"/>
  <c r="H37" i="1"/>
  <c r="H35" i="3"/>
  <c r="H35" i="1"/>
  <c r="H30" i="3"/>
  <c r="H30" i="1"/>
  <c r="H26" i="3"/>
  <c r="H26" i="1"/>
  <c r="S46" i="23"/>
  <c r="S45" i="23"/>
  <c r="S44" i="23"/>
  <c r="S43" i="23"/>
  <c r="S42" i="23"/>
  <c r="S41" i="23"/>
  <c r="S40" i="23"/>
  <c r="S39" i="23"/>
  <c r="M7" i="23"/>
  <c r="N7" i="23"/>
  <c r="H104" i="1"/>
  <c r="H102" i="1"/>
  <c r="H100" i="1"/>
  <c r="H98" i="1"/>
  <c r="H96" i="1"/>
  <c r="H94" i="1"/>
  <c r="H92" i="1"/>
  <c r="H90" i="1"/>
  <c r="H88" i="1"/>
  <c r="H86" i="1"/>
  <c r="H84" i="1"/>
  <c r="H82" i="1"/>
  <c r="H80" i="1"/>
  <c r="H70" i="1"/>
  <c r="H69" i="1"/>
  <c r="H67" i="1"/>
  <c r="H66" i="1"/>
  <c r="H65" i="1"/>
  <c r="H64" i="1"/>
  <c r="H54" i="1"/>
  <c r="H44" i="1"/>
  <c r="H43" i="1"/>
  <c r="H41" i="1"/>
  <c r="H40" i="1"/>
  <c r="H39" i="1"/>
  <c r="H38" i="1"/>
  <c r="M35" i="23"/>
  <c r="N35" i="23"/>
  <c r="H33" i="3"/>
  <c r="H33" i="1"/>
  <c r="H31" i="3"/>
  <c r="H31" i="1"/>
  <c r="H27" i="3"/>
  <c r="H27" i="1"/>
  <c r="H14" i="3"/>
  <c r="H14" i="1"/>
  <c r="K31" i="23"/>
  <c r="L31" i="23"/>
  <c r="K30" i="23"/>
  <c r="L30" i="23"/>
  <c r="K29" i="23"/>
  <c r="L29" i="23"/>
  <c r="K28" i="23"/>
  <c r="L28" i="23"/>
  <c r="K27" i="23"/>
  <c r="L27" i="23"/>
  <c r="K26" i="23"/>
  <c r="L26" i="23"/>
  <c r="K25" i="23"/>
  <c r="L25" i="23"/>
  <c r="K24" i="23"/>
  <c r="L24" i="23"/>
  <c r="H23" i="3"/>
  <c r="H23" i="1"/>
  <c r="K23" i="23"/>
  <c r="L23" i="23"/>
  <c r="H22" i="3"/>
  <c r="K22" i="23"/>
  <c r="L22" i="23"/>
  <c r="GD21" i="1"/>
  <c r="Q21" i="23"/>
  <c r="M21" i="23"/>
  <c r="N21" i="23"/>
  <c r="H18" i="3"/>
  <c r="H18" i="1"/>
  <c r="K18" i="23"/>
  <c r="L18" i="23"/>
  <c r="GD17" i="1"/>
  <c r="Q17" i="23"/>
  <c r="M17" i="23"/>
  <c r="N17" i="23"/>
  <c r="H12" i="3"/>
  <c r="H12" i="1"/>
  <c r="K12" i="23"/>
  <c r="L12" i="23"/>
  <c r="R10" i="23"/>
  <c r="S10" i="23"/>
  <c r="EQ106" i="1"/>
  <c r="DT106" i="1"/>
  <c r="DI106" i="1"/>
  <c r="BM106" i="1"/>
  <c r="AS106" i="1"/>
  <c r="AM106" i="1"/>
  <c r="T106" i="1"/>
  <c r="N38" i="23"/>
  <c r="J38" i="23"/>
  <c r="H38" i="23"/>
  <c r="R37" i="23"/>
  <c r="T36" i="23"/>
  <c r="C36" i="23" s="1"/>
  <c r="U36" i="23" s="1"/>
  <c r="D36" i="23" s="1"/>
  <c r="CW36" i="3" s="1"/>
  <c r="GD35" i="1"/>
  <c r="L35" i="23"/>
  <c r="N34" i="23"/>
  <c r="J34" i="23"/>
  <c r="H34" i="23"/>
  <c r="R33" i="23"/>
  <c r="T32" i="23"/>
  <c r="C32" i="23" s="1"/>
  <c r="U32" i="23" s="1"/>
  <c r="D32" i="23" s="1"/>
  <c r="CW32" i="3" s="1"/>
  <c r="GD31" i="1"/>
  <c r="I31" i="23"/>
  <c r="J31" i="23"/>
  <c r="GD30" i="1"/>
  <c r="I30" i="23"/>
  <c r="J30" i="23"/>
  <c r="GD29" i="1"/>
  <c r="I29" i="23"/>
  <c r="J29" i="23"/>
  <c r="GD28" i="1"/>
  <c r="I28" i="23"/>
  <c r="J28" i="23"/>
  <c r="GD27" i="1"/>
  <c r="I27" i="23"/>
  <c r="J27" i="23"/>
  <c r="GD26" i="1"/>
  <c r="I26" i="23"/>
  <c r="J26" i="23"/>
  <c r="GD25" i="1"/>
  <c r="I25" i="23"/>
  <c r="J25" i="23"/>
  <c r="GD24" i="1"/>
  <c r="I24" i="23"/>
  <c r="J24" i="23"/>
  <c r="GD23" i="1"/>
  <c r="M23" i="23"/>
  <c r="N23" i="23"/>
  <c r="Q22" i="23"/>
  <c r="M22" i="23"/>
  <c r="N22" i="23"/>
  <c r="H19" i="3"/>
  <c r="H19" i="1"/>
  <c r="K19" i="23"/>
  <c r="L19" i="23"/>
  <c r="GD18" i="1"/>
  <c r="Q18" i="23"/>
  <c r="M18" i="23"/>
  <c r="N18" i="23"/>
  <c r="H15" i="3"/>
  <c r="H15" i="1"/>
  <c r="K15" i="23"/>
  <c r="L15" i="23"/>
  <c r="H13" i="3"/>
  <c r="H13" i="1"/>
  <c r="K13" i="23"/>
  <c r="L13" i="23"/>
  <c r="GD12" i="1"/>
  <c r="Q12" i="23"/>
  <c r="M12" i="23"/>
  <c r="N12" i="23"/>
  <c r="BJ38" i="1"/>
  <c r="B1006" i="35" s="1"/>
  <c r="FS38" i="1"/>
  <c r="BJ73" i="1"/>
  <c r="B2126" i="35" s="1"/>
  <c r="Q36" i="23"/>
  <c r="I36" i="23"/>
  <c r="GD34" i="1"/>
  <c r="Q32" i="23"/>
  <c r="I32" i="23"/>
  <c r="H20" i="3"/>
  <c r="H20" i="1"/>
  <c r="K20" i="23"/>
  <c r="L20" i="23"/>
  <c r="M19" i="23"/>
  <c r="N19" i="23"/>
  <c r="H16" i="3"/>
  <c r="H16" i="1"/>
  <c r="K16" i="23"/>
  <c r="L16" i="23"/>
  <c r="M15" i="23"/>
  <c r="N15" i="23"/>
  <c r="K14" i="23"/>
  <c r="L14" i="23"/>
  <c r="GD13" i="1"/>
  <c r="Q13" i="23"/>
  <c r="M13" i="23"/>
  <c r="N13" i="23"/>
  <c r="R11" i="23"/>
  <c r="S11" i="23"/>
  <c r="CQ21" i="1"/>
  <c r="EL106" i="1"/>
  <c r="EF106" i="1"/>
  <c r="DL106" i="1"/>
  <c r="BX106" i="1"/>
  <c r="BP106" i="1"/>
  <c r="AY106" i="1"/>
  <c r="AP106" i="1"/>
  <c r="Z106" i="1"/>
  <c r="Q106" i="1"/>
  <c r="GD38" i="1"/>
  <c r="GD37" i="1"/>
  <c r="L37" i="23"/>
  <c r="J36" i="23"/>
  <c r="Q35" i="23"/>
  <c r="R35" i="23"/>
  <c r="GD33" i="1"/>
  <c r="L33" i="23"/>
  <c r="J32" i="23"/>
  <c r="H21" i="3"/>
  <c r="H21" i="1"/>
  <c r="K21" i="23"/>
  <c r="L21" i="23"/>
  <c r="GD20" i="1"/>
  <c r="Q20" i="23"/>
  <c r="M20" i="23"/>
  <c r="N20" i="23"/>
  <c r="H17" i="3"/>
  <c r="H17" i="1"/>
  <c r="K17" i="23"/>
  <c r="L17" i="23"/>
  <c r="GD16" i="1"/>
  <c r="Q16" i="23"/>
  <c r="M16" i="23"/>
  <c r="N16" i="23"/>
  <c r="M14" i="23"/>
  <c r="N14" i="23"/>
  <c r="BJ54" i="1"/>
  <c r="B1518" i="35" s="1"/>
  <c r="FI54" i="1"/>
  <c r="BJ22" i="1"/>
  <c r="AT8" i="1"/>
  <c r="FZ6" i="1"/>
  <c r="DP12" i="1"/>
  <c r="DU12" i="1" s="1"/>
  <c r="DP19" i="1"/>
  <c r="DU19" i="1" s="1"/>
  <c r="EM23" i="1"/>
  <c r="J23" i="23"/>
  <c r="J22" i="23"/>
  <c r="J21" i="23"/>
  <c r="J20" i="23"/>
  <c r="J19" i="23"/>
  <c r="J18" i="23"/>
  <c r="J17" i="23"/>
  <c r="J16" i="23"/>
  <c r="J15" i="23"/>
  <c r="J14" i="23"/>
  <c r="J13" i="23"/>
  <c r="J12" i="23"/>
  <c r="FT9" i="1"/>
  <c r="S9" i="23"/>
  <c r="BT10" i="1"/>
  <c r="BY10" i="1" s="1"/>
  <c r="DP17" i="1"/>
  <c r="DU17" i="1" s="1"/>
  <c r="BT18" i="1"/>
  <c r="BY18" i="1" s="1"/>
  <c r="U21" i="1"/>
  <c r="AA21" i="1" s="1"/>
  <c r="M11" i="23"/>
  <c r="N11" i="23"/>
  <c r="M10" i="23"/>
  <c r="N10" i="23"/>
  <c r="M9" i="23"/>
  <c r="N9" i="23"/>
  <c r="FF6" i="1"/>
  <c r="FJ8" i="1"/>
  <c r="FJ9" i="1"/>
  <c r="FJ10" i="1"/>
  <c r="FJ11" i="1"/>
  <c r="U10" i="1"/>
  <c r="U11" i="1"/>
  <c r="AA11" i="1" s="1"/>
  <c r="AT15" i="1"/>
  <c r="BT15" i="1"/>
  <c r="BY15" i="1" s="1"/>
  <c r="DP15" i="1"/>
  <c r="DU15" i="1" s="1"/>
  <c r="AT23" i="1"/>
  <c r="BT23" i="1"/>
  <c r="BY23" i="1" s="1"/>
  <c r="U49" i="1"/>
  <c r="AA49" i="1" s="1"/>
  <c r="U55" i="1"/>
  <c r="AA55" i="1" s="1"/>
  <c r="BT60" i="1"/>
  <c r="BY60" i="1" s="1"/>
  <c r="T9" i="23"/>
  <c r="C9" i="23" s="1"/>
  <c r="U9" i="23" s="1"/>
  <c r="D9" i="23" s="1"/>
  <c r="CW9" i="3" s="1"/>
  <c r="O9" i="23"/>
  <c r="D8" i="36"/>
  <c r="CJ26" i="1"/>
  <c r="BT30" i="1"/>
  <c r="BY30" i="1" s="1"/>
  <c r="BT34" i="1"/>
  <c r="BY34" i="1" s="1"/>
  <c r="U37" i="1"/>
  <c r="AA37" i="1" s="1"/>
  <c r="BT38" i="1"/>
  <c r="BY38" i="1" s="1"/>
  <c r="U59" i="1"/>
  <c r="AA59" i="1" s="1"/>
  <c r="BT27" i="1"/>
  <c r="BY27" i="1" s="1"/>
  <c r="AT28" i="1"/>
  <c r="BT31" i="1"/>
  <c r="BY31" i="1" s="1"/>
  <c r="CQ31" i="1"/>
  <c r="CW31" i="1" s="1"/>
  <c r="CQ33" i="1"/>
  <c r="U34" i="1"/>
  <c r="AA34" i="1" s="1"/>
  <c r="AT36" i="1"/>
  <c r="BT50" i="1"/>
  <c r="BY50" i="1" s="1"/>
  <c r="U63" i="1"/>
  <c r="AA63" i="1" s="1"/>
  <c r="DP28" i="1"/>
  <c r="DU28" i="1" s="1"/>
  <c r="DP34" i="1"/>
  <c r="DU34" i="1" s="1"/>
  <c r="DP36" i="1"/>
  <c r="U51" i="1"/>
  <c r="AA51" i="1" s="1"/>
  <c r="BT56" i="1"/>
  <c r="BY56" i="1" s="1"/>
  <c r="BT39" i="1"/>
  <c r="BY39" i="1" s="1"/>
  <c r="EM39" i="1"/>
  <c r="BT40" i="1"/>
  <c r="BY40" i="1" s="1"/>
  <c r="BT41" i="1"/>
  <c r="BY41" i="1" s="1"/>
  <c r="CQ41" i="1"/>
  <c r="CW41" i="1" s="1"/>
  <c r="EM41" i="1"/>
  <c r="U42" i="1"/>
  <c r="AA42" i="1" s="1"/>
  <c r="U43" i="1"/>
  <c r="AA43" i="1" s="1"/>
  <c r="AT43" i="1"/>
  <c r="BT43" i="1"/>
  <c r="BY43" i="1" s="1"/>
  <c r="EM43" i="1"/>
  <c r="U44" i="1"/>
  <c r="AA44" i="1" s="1"/>
  <c r="AT44" i="1"/>
  <c r="CQ44" i="1"/>
  <c r="CW44" i="1" s="1"/>
  <c r="U45" i="1"/>
  <c r="AA45" i="1" s="1"/>
  <c r="BT45" i="1"/>
  <c r="BY45" i="1" s="1"/>
  <c r="EM45" i="1"/>
  <c r="U46" i="1"/>
  <c r="AA46" i="1" s="1"/>
  <c r="EM46" i="1"/>
  <c r="AT47" i="1"/>
  <c r="BT47" i="1"/>
  <c r="BY47" i="1" s="1"/>
  <c r="U48" i="1"/>
  <c r="AA48" i="1" s="1"/>
  <c r="AT48" i="1"/>
  <c r="BT48" i="1"/>
  <c r="BY48" i="1" s="1"/>
  <c r="CQ48" i="1"/>
  <c r="CQ51" i="1"/>
  <c r="CW51" i="1" s="1"/>
  <c r="CQ63" i="1"/>
  <c r="CW63" i="1" s="1"/>
  <c r="DP40" i="1"/>
  <c r="DU40" i="1" s="1"/>
  <c r="DP42" i="1"/>
  <c r="DU42" i="1" s="1"/>
  <c r="DP44" i="1"/>
  <c r="DU44" i="1" s="1"/>
  <c r="DP46" i="1"/>
  <c r="DU46" i="1" s="1"/>
  <c r="AT66" i="1"/>
  <c r="AT68" i="1"/>
  <c r="CQ64" i="1"/>
  <c r="CW64" i="1" s="1"/>
  <c r="AT67" i="1"/>
  <c r="AT83" i="1"/>
  <c r="EM81" i="1"/>
  <c r="BT86" i="1"/>
  <c r="BY86" i="1" s="1"/>
  <c r="U93" i="1"/>
  <c r="BM85" i="1"/>
  <c r="DT86" i="1"/>
  <c r="DP87" i="1"/>
  <c r="DU87" i="1" s="1"/>
  <c r="Z88" i="1"/>
  <c r="BT89" i="1"/>
  <c r="U92" i="1"/>
  <c r="BT93" i="1"/>
  <c r="BT88" i="1"/>
  <c r="U91" i="1"/>
  <c r="BT92" i="1"/>
  <c r="U95" i="1"/>
  <c r="DP85" i="1"/>
  <c r="Z86" i="1"/>
  <c r="BX87" i="1"/>
  <c r="DP89" i="1"/>
  <c r="DU89" i="1" s="1"/>
  <c r="U90" i="1"/>
  <c r="BT91" i="1"/>
  <c r="DP93" i="1"/>
  <c r="DU93" i="1" s="1"/>
  <c r="U94" i="1"/>
  <c r="BT95" i="1"/>
  <c r="DT88" i="1"/>
  <c r="Z89" i="1"/>
  <c r="BX89" i="1"/>
  <c r="DT89" i="1"/>
  <c r="Z90" i="1"/>
  <c r="BX90" i="1"/>
  <c r="DT90" i="1"/>
  <c r="Z91" i="1"/>
  <c r="BX91" i="1"/>
  <c r="DT91" i="1"/>
  <c r="Z92" i="1"/>
  <c r="BX92" i="1"/>
  <c r="DT92" i="1"/>
  <c r="Z93" i="1"/>
  <c r="BX93" i="1"/>
  <c r="DT93" i="1"/>
  <c r="Z94" i="1"/>
  <c r="BX94" i="1"/>
  <c r="DT94" i="1"/>
  <c r="Z95" i="1"/>
  <c r="BX95" i="1"/>
  <c r="EL95" i="1"/>
  <c r="BX96" i="1"/>
  <c r="U97" i="1"/>
  <c r="DT97" i="1"/>
  <c r="CP85" i="1"/>
  <c r="EL85" i="1"/>
  <c r="AS86" i="1"/>
  <c r="CP86" i="1"/>
  <c r="EL86" i="1"/>
  <c r="AS87" i="1"/>
  <c r="CP87" i="1"/>
  <c r="EL87" i="1"/>
  <c r="AS88" i="1"/>
  <c r="CP88" i="1"/>
  <c r="EL88" i="1"/>
  <c r="AS89" i="1"/>
  <c r="CP89" i="1"/>
  <c r="EL89" i="1"/>
  <c r="AS90" i="1"/>
  <c r="CP90" i="1"/>
  <c r="EL90" i="1"/>
  <c r="AS91" i="1"/>
  <c r="CP91" i="1"/>
  <c r="EL91" i="1"/>
  <c r="AS92" i="1"/>
  <c r="CP92" i="1"/>
  <c r="EL92" i="1"/>
  <c r="AS93" i="1"/>
  <c r="CP93" i="1"/>
  <c r="EL93" i="1"/>
  <c r="AS94" i="1"/>
  <c r="CP94" i="1"/>
  <c r="EL94" i="1"/>
  <c r="AS95" i="1"/>
  <c r="CP95" i="1"/>
  <c r="DL95" i="1"/>
  <c r="Z96" i="1"/>
  <c r="AS96" i="1"/>
  <c r="AS97" i="1"/>
  <c r="CP98" i="1"/>
  <c r="EQ85" i="1"/>
  <c r="AY86" i="1"/>
  <c r="CV86" i="1"/>
  <c r="EQ86" i="1"/>
  <c r="AY87" i="1"/>
  <c r="CV87" i="1"/>
  <c r="EQ87" i="1"/>
  <c r="AY88" i="1"/>
  <c r="CV88" i="1"/>
  <c r="EQ88" i="1"/>
  <c r="AY89" i="1"/>
  <c r="CV89" i="1"/>
  <c r="EQ89" i="1"/>
  <c r="AY90" i="1"/>
  <c r="CV90" i="1"/>
  <c r="EQ90" i="1"/>
  <c r="AY91" i="1"/>
  <c r="CV91" i="1"/>
  <c r="EQ91" i="1"/>
  <c r="AY92" i="1"/>
  <c r="CV92" i="1"/>
  <c r="EQ92" i="1"/>
  <c r="AY93" i="1"/>
  <c r="CV93" i="1"/>
  <c r="EQ93" i="1"/>
  <c r="AY94" i="1"/>
  <c r="CV94" i="1"/>
  <c r="EQ94" i="1"/>
  <c r="AY95" i="1"/>
  <c r="CV95" i="1"/>
  <c r="EQ95" i="1"/>
  <c r="BT96" i="1"/>
  <c r="Z97" i="1"/>
  <c r="BX98" i="1"/>
  <c r="EI96" i="1"/>
  <c r="BT97" i="1"/>
  <c r="CM97" i="1"/>
  <c r="AP98" i="1"/>
  <c r="DL98" i="1"/>
  <c r="BX99" i="1"/>
  <c r="DT99" i="1"/>
  <c r="T100" i="1"/>
  <c r="AY100" i="1"/>
  <c r="AY101" i="1"/>
  <c r="BS101" i="1"/>
  <c r="DP97" i="1"/>
  <c r="DU97" i="1" s="1"/>
  <c r="U99" i="1"/>
  <c r="CM96" i="1"/>
  <c r="AP97" i="1"/>
  <c r="EI97" i="1"/>
  <c r="CM98" i="1"/>
  <c r="BS99" i="1"/>
  <c r="BX100" i="1"/>
  <c r="DL100" i="1"/>
  <c r="EL101" i="1"/>
  <c r="EM101" i="1" s="1"/>
  <c r="AY102" i="1"/>
  <c r="CP102" i="1"/>
  <c r="CQ102" i="1" s="1"/>
  <c r="EQ102" i="1"/>
  <c r="EL98" i="1"/>
  <c r="AS99" i="1"/>
  <c r="CP99" i="1"/>
  <c r="CQ99" i="1" s="1"/>
  <c r="DL99" i="1"/>
  <c r="Z100" i="1"/>
  <c r="BS100" i="1"/>
  <c r="DT100" i="1"/>
  <c r="EL100" i="1"/>
  <c r="Z101" i="1"/>
  <c r="AS101" i="1"/>
  <c r="BX101" i="1"/>
  <c r="CP101" i="1"/>
  <c r="DT101" i="1"/>
  <c r="T102" i="1"/>
  <c r="AT102" i="1"/>
  <c r="BX102" i="1"/>
  <c r="DL102" i="1"/>
  <c r="EM102" i="1"/>
  <c r="T103" i="1"/>
  <c r="BX103" i="1"/>
  <c r="DL103" i="1"/>
  <c r="Z104" i="1"/>
  <c r="BS104" i="1"/>
  <c r="DT104" i="1"/>
  <c r="T105" i="1"/>
  <c r="BX105" i="1"/>
  <c r="CQ105" i="1"/>
  <c r="DL105" i="1"/>
  <c r="N8" i="23"/>
  <c r="Z103" i="1"/>
  <c r="BS103" i="1"/>
  <c r="DT103" i="1"/>
  <c r="EM103" i="1"/>
  <c r="T104" i="1"/>
  <c r="BX104" i="1"/>
  <c r="CQ104" i="1"/>
  <c r="CW104" i="1" s="1"/>
  <c r="DL104" i="1"/>
  <c r="Z105" i="1"/>
  <c r="BS105" i="1"/>
  <c r="DT105" i="1"/>
  <c r="O8" i="23"/>
  <c r="H8" i="23"/>
  <c r="J8" i="23"/>
  <c r="K106" i="11" l="1"/>
  <c r="HX106" i="1"/>
  <c r="K99" i="11"/>
  <c r="HX99" i="1"/>
  <c r="K92" i="11"/>
  <c r="HX92" i="1"/>
  <c r="K95" i="11"/>
  <c r="HX95" i="1"/>
  <c r="K93" i="11"/>
  <c r="HX93" i="1"/>
  <c r="K97" i="11"/>
  <c r="HX97" i="1"/>
  <c r="K91" i="11"/>
  <c r="HX91" i="1"/>
  <c r="K90" i="11"/>
  <c r="HX90" i="1"/>
  <c r="K94" i="11"/>
  <c r="HX94" i="1"/>
  <c r="K105" i="11"/>
  <c r="HX105" i="1"/>
  <c r="P80" i="36"/>
  <c r="B2350" i="35"/>
  <c r="GQ80" i="1"/>
  <c r="GR80" i="1"/>
  <c r="GO80" i="1"/>
  <c r="GP80" i="1"/>
  <c r="P41" i="36"/>
  <c r="GQ41" i="1"/>
  <c r="GR41" i="1"/>
  <c r="B1102" i="35"/>
  <c r="GP41" i="1"/>
  <c r="P53" i="36"/>
  <c r="B1486" i="35"/>
  <c r="GP53" i="1"/>
  <c r="GQ53" i="1"/>
  <c r="GO53" i="1"/>
  <c r="GR53" i="1"/>
  <c r="EJ38" i="3"/>
  <c r="D1017" i="35"/>
  <c r="P77" i="36"/>
  <c r="B2254" i="35"/>
  <c r="GP77" i="1"/>
  <c r="GQ77" i="1"/>
  <c r="GO77" i="1"/>
  <c r="GR77" i="1"/>
  <c r="P85" i="36"/>
  <c r="B2510" i="35"/>
  <c r="GO85" i="1"/>
  <c r="GR85" i="1"/>
  <c r="GP85" i="1"/>
  <c r="GQ85" i="1"/>
  <c r="P74" i="36"/>
  <c r="B2158" i="35"/>
  <c r="GO74" i="1"/>
  <c r="GR74" i="1"/>
  <c r="GP74" i="1"/>
  <c r="GQ74" i="1"/>
  <c r="B2414" i="35"/>
  <c r="GQ82" i="1"/>
  <c r="P51" i="36"/>
  <c r="GR51" i="1"/>
  <c r="B1422" i="35"/>
  <c r="GO51" i="1"/>
  <c r="GP51" i="1"/>
  <c r="GQ51" i="1"/>
  <c r="B1358" i="35"/>
  <c r="GP49" i="1"/>
  <c r="P57" i="36"/>
  <c r="B1614" i="35"/>
  <c r="GP57" i="1"/>
  <c r="GQ57" i="1"/>
  <c r="GR57" i="1"/>
  <c r="GO57" i="1"/>
  <c r="P60" i="36"/>
  <c r="B1710" i="35"/>
  <c r="GQ60" i="1"/>
  <c r="GR60" i="1"/>
  <c r="GO60" i="1"/>
  <c r="GP60" i="1"/>
  <c r="P69" i="36"/>
  <c r="B1998" i="35"/>
  <c r="GP69" i="1"/>
  <c r="GQ69" i="1"/>
  <c r="GO69" i="1"/>
  <c r="GR69" i="1"/>
  <c r="P81" i="36"/>
  <c r="B2382" i="35"/>
  <c r="GP81" i="1"/>
  <c r="GQ81" i="1"/>
  <c r="GO81" i="1"/>
  <c r="GR81" i="1"/>
  <c r="P46" i="36"/>
  <c r="B1262" i="35"/>
  <c r="GP46" i="1"/>
  <c r="GQ46" i="1"/>
  <c r="GR46" i="1"/>
  <c r="GO46" i="1"/>
  <c r="P64" i="36"/>
  <c r="B1838" i="35"/>
  <c r="GQ64" i="1"/>
  <c r="GR64" i="1"/>
  <c r="GP64" i="1"/>
  <c r="GO64" i="1"/>
  <c r="P70" i="36"/>
  <c r="B2030" i="35"/>
  <c r="GO70" i="1"/>
  <c r="GR70" i="1"/>
  <c r="GP70" i="1"/>
  <c r="GQ70" i="1"/>
  <c r="P47" i="36"/>
  <c r="GO47" i="1"/>
  <c r="GR47" i="1"/>
  <c r="B1294" i="35"/>
  <c r="GP47" i="1"/>
  <c r="GQ47" i="1"/>
  <c r="BY96" i="1"/>
  <c r="BY97" i="1"/>
  <c r="AA10" i="1"/>
  <c r="CW48" i="1"/>
  <c r="DU36" i="1"/>
  <c r="FS22" i="1"/>
  <c r="CW21" i="1"/>
  <c r="CW16" i="1"/>
  <c r="FS14" i="1"/>
  <c r="BT16" i="1"/>
  <c r="BY16" i="1" s="1"/>
  <c r="DY85" i="1"/>
  <c r="X2512" i="35" s="1"/>
  <c r="DU85" i="1"/>
  <c r="BY88" i="1"/>
  <c r="CW33" i="1"/>
  <c r="AA7" i="1"/>
  <c r="DU94" i="1"/>
  <c r="CW29" i="1"/>
  <c r="BY17" i="1"/>
  <c r="CW40" i="1"/>
  <c r="DB105" i="1"/>
  <c r="CW105" i="1"/>
  <c r="DB99" i="1"/>
  <c r="GT99" i="1" s="1"/>
  <c r="CW99" i="1"/>
  <c r="DB102" i="1"/>
  <c r="CW102" i="1"/>
  <c r="AA97" i="1"/>
  <c r="CW55" i="1"/>
  <c r="DP38" i="1"/>
  <c r="DU38" i="1" s="1"/>
  <c r="CW13" i="1"/>
  <c r="Q80" i="11"/>
  <c r="U100" i="11"/>
  <c r="AT69" i="1"/>
  <c r="DP23" i="1"/>
  <c r="DU23" i="1" s="1"/>
  <c r="X69" i="11"/>
  <c r="BY89" i="1"/>
  <c r="DB100" i="1"/>
  <c r="FS10" i="1"/>
  <c r="BY95" i="1"/>
  <c r="AA90" i="1"/>
  <c r="AA94" i="1"/>
  <c r="BY93" i="1"/>
  <c r="N100" i="36"/>
  <c r="O100" i="36" s="1"/>
  <c r="AT81" i="1"/>
  <c r="EM62" i="1"/>
  <c r="AA35" i="1"/>
  <c r="CQ12" i="1"/>
  <c r="CW12" i="1" s="1"/>
  <c r="DB12" i="1" s="1"/>
  <c r="DP11" i="1"/>
  <c r="DU11" i="1" s="1"/>
  <c r="AA8" i="1"/>
  <c r="BY98" i="1"/>
  <c r="BY92" i="1"/>
  <c r="BY12" i="1"/>
  <c r="BY91" i="1"/>
  <c r="BY102" i="1"/>
  <c r="BY90" i="1"/>
  <c r="U88" i="1"/>
  <c r="U69" i="1"/>
  <c r="AA69" i="1" s="1"/>
  <c r="BY8" i="1"/>
  <c r="BY9" i="1"/>
  <c r="Q9" i="36" s="1"/>
  <c r="R9" i="36" s="1"/>
  <c r="AA91" i="1"/>
  <c r="CC10" i="1"/>
  <c r="AA95" i="1"/>
  <c r="AA93" i="1"/>
  <c r="AA78" i="1"/>
  <c r="AA99" i="1"/>
  <c r="AA92" i="1"/>
  <c r="AA101" i="1"/>
  <c r="AA96" i="1"/>
  <c r="AA88" i="1"/>
  <c r="U85" i="1"/>
  <c r="AA85" i="1" s="1"/>
  <c r="AT52" i="1"/>
  <c r="N52" i="36" s="1"/>
  <c r="O52" i="36" s="1"/>
  <c r="BT35" i="1"/>
  <c r="U29" i="1"/>
  <c r="AA29" i="1" s="1"/>
  <c r="AA54" i="1"/>
  <c r="DY16" i="1"/>
  <c r="EM97" i="1"/>
  <c r="EV97" i="1" s="1"/>
  <c r="DB29" i="1"/>
  <c r="EM96" i="1"/>
  <c r="W96" i="36" s="1"/>
  <c r="X96" i="36" s="1"/>
  <c r="Y96" i="11"/>
  <c r="Q16" i="11"/>
  <c r="V51" i="11"/>
  <c r="X83" i="11"/>
  <c r="X7" i="11"/>
  <c r="AA16" i="11"/>
  <c r="Y20" i="11"/>
  <c r="AA80" i="11"/>
  <c r="S51" i="11"/>
  <c r="R67" i="11"/>
  <c r="S7" i="11"/>
  <c r="W20" i="11"/>
  <c r="V83" i="11"/>
  <c r="R7" i="11"/>
  <c r="W16" i="11"/>
  <c r="Q20" i="11"/>
  <c r="Y80" i="11"/>
  <c r="Z51" i="11"/>
  <c r="S83" i="11"/>
  <c r="T67" i="11"/>
  <c r="T112" i="11" s="1"/>
  <c r="II23" i="1" s="1"/>
  <c r="Q46" i="23"/>
  <c r="S67" i="11"/>
  <c r="W80" i="11"/>
  <c r="Z7" i="11"/>
  <c r="R51" i="11"/>
  <c r="R83" i="11"/>
  <c r="U16" i="11"/>
  <c r="S20" i="11"/>
  <c r="AA22" i="11"/>
  <c r="L77" i="23"/>
  <c r="EM10" i="1"/>
  <c r="W10" i="36" s="1"/>
  <c r="X10" i="36" s="1"/>
  <c r="U77" i="1"/>
  <c r="AT46" i="1"/>
  <c r="N46" i="36" s="1"/>
  <c r="O46" i="36" s="1"/>
  <c r="U20" i="1"/>
  <c r="AA20" i="1" s="1"/>
  <c r="AT16" i="1"/>
  <c r="N16" i="36" s="1"/>
  <c r="O16" i="36" s="1"/>
  <c r="U75" i="1"/>
  <c r="AA75" i="1" s="1"/>
  <c r="L75" i="36" s="1"/>
  <c r="M75" i="36" s="1"/>
  <c r="L41" i="23"/>
  <c r="EM65" i="1"/>
  <c r="EM52" i="1"/>
  <c r="W52" i="36" s="1"/>
  <c r="X52" i="36" s="1"/>
  <c r="DP48" i="1"/>
  <c r="DU48" i="1" s="1"/>
  <c r="BT37" i="1"/>
  <c r="BY37" i="1" s="1"/>
  <c r="Z69" i="11"/>
  <c r="CC31" i="1"/>
  <c r="AT14" i="1"/>
  <c r="BE14" i="1" s="1"/>
  <c r="U34" i="36"/>
  <c r="V34" i="36" s="1"/>
  <c r="DY12" i="1"/>
  <c r="W6" i="36"/>
  <c r="X6" i="36" s="1"/>
  <c r="AA86" i="11"/>
  <c r="AA90" i="11"/>
  <c r="EM79" i="1"/>
  <c r="AA12" i="11"/>
  <c r="FS26" i="1"/>
  <c r="FP26" i="1" s="1"/>
  <c r="FS23" i="1"/>
  <c r="FP23" i="1" s="1"/>
  <c r="EH26" i="3"/>
  <c r="EJ26" i="3" s="1"/>
  <c r="L105" i="23"/>
  <c r="K65" i="23"/>
  <c r="L65" i="23"/>
  <c r="K74" i="23"/>
  <c r="L74" i="23"/>
  <c r="EM54" i="1"/>
  <c r="W54" i="36" s="1"/>
  <c r="X54" i="36" s="1"/>
  <c r="DF34" i="1"/>
  <c r="K91" i="23"/>
  <c r="L91" i="23"/>
  <c r="K79" i="23"/>
  <c r="L79" i="23"/>
  <c r="K61" i="23"/>
  <c r="L61" i="23"/>
  <c r="Y12" i="11"/>
  <c r="S12" i="11"/>
  <c r="L85" i="23"/>
  <c r="EH21" i="3"/>
  <c r="EJ21" i="3" s="1"/>
  <c r="EH13" i="3"/>
  <c r="EJ13" i="3" s="1"/>
  <c r="EL12" i="3"/>
  <c r="EN12" i="3" s="1"/>
  <c r="EJ8" i="3"/>
  <c r="EL8" i="3" s="1"/>
  <c r="EH28" i="3"/>
  <c r="EJ28" i="3" s="1"/>
  <c r="EH10" i="3"/>
  <c r="EJ10" i="3" s="1"/>
  <c r="EH32" i="3"/>
  <c r="EJ32" i="3" s="1"/>
  <c r="EH36" i="3"/>
  <c r="EJ36" i="3" s="1"/>
  <c r="EL14" i="3"/>
  <c r="EN14" i="3" s="1"/>
  <c r="EL9" i="3"/>
  <c r="EN9" i="3" s="1"/>
  <c r="K59" i="23"/>
  <c r="L59" i="23"/>
  <c r="K72" i="23"/>
  <c r="L72" i="23"/>
  <c r="K82" i="23"/>
  <c r="L82" i="23"/>
  <c r="K100" i="23"/>
  <c r="L100" i="23"/>
  <c r="EH54" i="3"/>
  <c r="EJ54" i="3" s="1"/>
  <c r="K102" i="23"/>
  <c r="L102" i="23"/>
  <c r="K106" i="23"/>
  <c r="L106" i="23"/>
  <c r="DF50" i="1"/>
  <c r="EZ9" i="1"/>
  <c r="EZ13" i="1"/>
  <c r="EZ17" i="1"/>
  <c r="EZ21" i="1"/>
  <c r="EZ25" i="1"/>
  <c r="EZ29" i="1"/>
  <c r="EZ33" i="1"/>
  <c r="EZ37" i="1"/>
  <c r="EZ41" i="1"/>
  <c r="EZ45" i="1"/>
  <c r="EZ49" i="1"/>
  <c r="EZ53" i="1"/>
  <c r="EZ57" i="1"/>
  <c r="EZ61" i="1"/>
  <c r="EZ65" i="1"/>
  <c r="EZ69" i="1"/>
  <c r="EZ73" i="1"/>
  <c r="EZ77" i="1"/>
  <c r="EZ81" i="1"/>
  <c r="EZ85" i="1"/>
  <c r="EZ89" i="1"/>
  <c r="EZ93" i="1"/>
  <c r="EZ97" i="1"/>
  <c r="EZ101" i="1"/>
  <c r="EZ105" i="1"/>
  <c r="EZ8" i="1"/>
  <c r="EZ12" i="1"/>
  <c r="EZ16" i="1"/>
  <c r="EZ20" i="1"/>
  <c r="EZ24" i="1"/>
  <c r="EZ28" i="1"/>
  <c r="EZ32" i="1"/>
  <c r="EZ36" i="1"/>
  <c r="EZ40" i="1"/>
  <c r="EZ44" i="1"/>
  <c r="EZ48" i="1"/>
  <c r="EZ52" i="1"/>
  <c r="EZ56" i="1"/>
  <c r="EZ60" i="1"/>
  <c r="EZ64" i="1"/>
  <c r="EZ68" i="1"/>
  <c r="EZ72" i="1"/>
  <c r="EZ76" i="1"/>
  <c r="EZ80" i="1"/>
  <c r="EZ84" i="1"/>
  <c r="EZ88" i="1"/>
  <c r="EZ92" i="1"/>
  <c r="EZ96" i="1"/>
  <c r="EZ100" i="1"/>
  <c r="EZ104" i="1"/>
  <c r="EZ6" i="1"/>
  <c r="EZ10" i="1"/>
  <c r="EZ18" i="1"/>
  <c r="EZ26" i="1"/>
  <c r="EZ34" i="1"/>
  <c r="EZ42" i="1"/>
  <c r="EZ50" i="1"/>
  <c r="EZ58" i="1"/>
  <c r="EZ66" i="1"/>
  <c r="EZ74" i="1"/>
  <c r="EZ82" i="1"/>
  <c r="EZ90" i="1"/>
  <c r="EZ98" i="1"/>
  <c r="EZ106" i="1"/>
  <c r="EZ11" i="1"/>
  <c r="EZ19" i="1"/>
  <c r="EZ27" i="1"/>
  <c r="EZ35" i="1"/>
  <c r="EZ43" i="1"/>
  <c r="EZ51" i="1"/>
  <c r="EZ59" i="1"/>
  <c r="EZ67" i="1"/>
  <c r="EZ75" i="1"/>
  <c r="EZ83" i="1"/>
  <c r="EZ91" i="1"/>
  <c r="EZ99" i="1"/>
  <c r="EZ7" i="1"/>
  <c r="EZ14" i="1"/>
  <c r="EZ22" i="1"/>
  <c r="EZ30" i="1"/>
  <c r="EZ38" i="1"/>
  <c r="EZ46" i="1"/>
  <c r="EZ54" i="1"/>
  <c r="EZ62" i="1"/>
  <c r="EZ70" i="1"/>
  <c r="EZ78" i="1"/>
  <c r="EZ86" i="1"/>
  <c r="EZ94" i="1"/>
  <c r="EZ102" i="1"/>
  <c r="EZ15" i="1"/>
  <c r="EZ23" i="1"/>
  <c r="EZ31" i="1"/>
  <c r="EZ39" i="1"/>
  <c r="EZ47" i="1"/>
  <c r="EZ55" i="1"/>
  <c r="EZ63" i="1"/>
  <c r="EZ71" i="1"/>
  <c r="EZ79" i="1"/>
  <c r="EZ87" i="1"/>
  <c r="EZ95" i="1"/>
  <c r="EZ103" i="1"/>
  <c r="EL13" i="3"/>
  <c r="EN13" i="3" s="1"/>
  <c r="EP13" i="3" s="1"/>
  <c r="ER13" i="3" s="1"/>
  <c r="EH59" i="3"/>
  <c r="EJ59" i="3" s="1"/>
  <c r="EH79" i="3"/>
  <c r="EJ79" i="3" s="1"/>
  <c r="EH53" i="3"/>
  <c r="EJ53" i="3" s="1"/>
  <c r="ES7" i="3"/>
  <c r="EU7" i="3" s="1"/>
  <c r="J24" i="35"/>
  <c r="EC8" i="1"/>
  <c r="EC12" i="1"/>
  <c r="EC16" i="1"/>
  <c r="EC20" i="1"/>
  <c r="EC24" i="1"/>
  <c r="EC28" i="1"/>
  <c r="EC32" i="1"/>
  <c r="EC36" i="1"/>
  <c r="EC40" i="1"/>
  <c r="EC44" i="1"/>
  <c r="EC48" i="1"/>
  <c r="EC52" i="1"/>
  <c r="EC56" i="1"/>
  <c r="EC60" i="1"/>
  <c r="EC64" i="1"/>
  <c r="EC68" i="1"/>
  <c r="EC72" i="1"/>
  <c r="EC76" i="1"/>
  <c r="EC80" i="1"/>
  <c r="EC84" i="1"/>
  <c r="EC88" i="1"/>
  <c r="EC92" i="1"/>
  <c r="EC96" i="1"/>
  <c r="EC100" i="1"/>
  <c r="EC104" i="1"/>
  <c r="EC6" i="1"/>
  <c r="EC11" i="1"/>
  <c r="EC13" i="1"/>
  <c r="EC18" i="1"/>
  <c r="EC23" i="1"/>
  <c r="EC29" i="1"/>
  <c r="EC34" i="1"/>
  <c r="EC39" i="1"/>
  <c r="EC45" i="1"/>
  <c r="EC50" i="1"/>
  <c r="EC55" i="1"/>
  <c r="EC61" i="1"/>
  <c r="EC66" i="1"/>
  <c r="EC71" i="1"/>
  <c r="EC77" i="1"/>
  <c r="EC82" i="1"/>
  <c r="EC87" i="1"/>
  <c r="EC93" i="1"/>
  <c r="EC98" i="1"/>
  <c r="EC103" i="1"/>
  <c r="EC14" i="1"/>
  <c r="EC19" i="1"/>
  <c r="EC25" i="1"/>
  <c r="EC30" i="1"/>
  <c r="EC35" i="1"/>
  <c r="EC41" i="1"/>
  <c r="EC46" i="1"/>
  <c r="EC51" i="1"/>
  <c r="EC57" i="1"/>
  <c r="EC62" i="1"/>
  <c r="EC67" i="1"/>
  <c r="EC73" i="1"/>
  <c r="EC78" i="1"/>
  <c r="EC83" i="1"/>
  <c r="EC89" i="1"/>
  <c r="EC94" i="1"/>
  <c r="EC99" i="1"/>
  <c r="EC105" i="1"/>
  <c r="EC9" i="1"/>
  <c r="EC15" i="1"/>
  <c r="EC21" i="1"/>
  <c r="EC26" i="1"/>
  <c r="EC31" i="1"/>
  <c r="EC37" i="1"/>
  <c r="EC42" i="1"/>
  <c r="EC47" i="1"/>
  <c r="EC53" i="1"/>
  <c r="EC58" i="1"/>
  <c r="EC63" i="1"/>
  <c r="EC69" i="1"/>
  <c r="EC74" i="1"/>
  <c r="EC79" i="1"/>
  <c r="EC85" i="1"/>
  <c r="EC90" i="1"/>
  <c r="EC95" i="1"/>
  <c r="EC101" i="1"/>
  <c r="EC106" i="1"/>
  <c r="EC10" i="1"/>
  <c r="EC17" i="1"/>
  <c r="EC22" i="1"/>
  <c r="EC27" i="1"/>
  <c r="EC33" i="1"/>
  <c r="EC38" i="1"/>
  <c r="EC43" i="1"/>
  <c r="EC49" i="1"/>
  <c r="EC54" i="1"/>
  <c r="EC59" i="1"/>
  <c r="EC65" i="1"/>
  <c r="EC70" i="1"/>
  <c r="EC75" i="1"/>
  <c r="EC81" i="1"/>
  <c r="EC86" i="1"/>
  <c r="EC91" i="1"/>
  <c r="EC97" i="1"/>
  <c r="EC102" i="1"/>
  <c r="EC7" i="1"/>
  <c r="CG11" i="1"/>
  <c r="CG15" i="1"/>
  <c r="CG19" i="1"/>
  <c r="CG23" i="1"/>
  <c r="CG27" i="1"/>
  <c r="CG31" i="1"/>
  <c r="CG35" i="1"/>
  <c r="CG39" i="1"/>
  <c r="CG43" i="1"/>
  <c r="CG8" i="1"/>
  <c r="CG13" i="1"/>
  <c r="CG18" i="1"/>
  <c r="CG24" i="1"/>
  <c r="CG29" i="1"/>
  <c r="CG34" i="1"/>
  <c r="CG40" i="1"/>
  <c r="CG45" i="1"/>
  <c r="CG49" i="1"/>
  <c r="CG53" i="1"/>
  <c r="CG57" i="1"/>
  <c r="CG61" i="1"/>
  <c r="CG65" i="1"/>
  <c r="CG69" i="1"/>
  <c r="CG73" i="1"/>
  <c r="CG77" i="1"/>
  <c r="CG81" i="1"/>
  <c r="CG85" i="1"/>
  <c r="CG89" i="1"/>
  <c r="CG93" i="1"/>
  <c r="CG97" i="1"/>
  <c r="CG101" i="1"/>
  <c r="CG105" i="1"/>
  <c r="CG9" i="1"/>
  <c r="CG14" i="1"/>
  <c r="CG20" i="1"/>
  <c r="CG25" i="1"/>
  <c r="CG30" i="1"/>
  <c r="CG36" i="1"/>
  <c r="CG41" i="1"/>
  <c r="CG46" i="1"/>
  <c r="CG50" i="1"/>
  <c r="CG54" i="1"/>
  <c r="CG58" i="1"/>
  <c r="CG62" i="1"/>
  <c r="CG66" i="1"/>
  <c r="CG70" i="1"/>
  <c r="CG74" i="1"/>
  <c r="CG78" i="1"/>
  <c r="CG82" i="1"/>
  <c r="CG86" i="1"/>
  <c r="CG90" i="1"/>
  <c r="CG94" i="1"/>
  <c r="CG98" i="1"/>
  <c r="CG102" i="1"/>
  <c r="CG106" i="1"/>
  <c r="CG10" i="1"/>
  <c r="CG16" i="1"/>
  <c r="CG21" i="1"/>
  <c r="CG26" i="1"/>
  <c r="CG32" i="1"/>
  <c r="CG37" i="1"/>
  <c r="CG42" i="1"/>
  <c r="CG47" i="1"/>
  <c r="CG51" i="1"/>
  <c r="CG55" i="1"/>
  <c r="CG59" i="1"/>
  <c r="CG63" i="1"/>
  <c r="CG67" i="1"/>
  <c r="CG71" i="1"/>
  <c r="CG75" i="1"/>
  <c r="CG79" i="1"/>
  <c r="CG83" i="1"/>
  <c r="CG87" i="1"/>
  <c r="CG91" i="1"/>
  <c r="CG95" i="1"/>
  <c r="CG99" i="1"/>
  <c r="CG103" i="1"/>
  <c r="CG6" i="1"/>
  <c r="CG12" i="1"/>
  <c r="CG17" i="1"/>
  <c r="CG22" i="1"/>
  <c r="CG28" i="1"/>
  <c r="CG33" i="1"/>
  <c r="CG38" i="1"/>
  <c r="CG44" i="1"/>
  <c r="CG48" i="1"/>
  <c r="CG52" i="1"/>
  <c r="CG56" i="1"/>
  <c r="CG60" i="1"/>
  <c r="CG64" i="1"/>
  <c r="CG68" i="1"/>
  <c r="CG72" i="1"/>
  <c r="CG76" i="1"/>
  <c r="CG80" i="1"/>
  <c r="CG84" i="1"/>
  <c r="CG88" i="1"/>
  <c r="CG92" i="1"/>
  <c r="CG96" i="1"/>
  <c r="CG100" i="1"/>
  <c r="CG104" i="1"/>
  <c r="CG7" i="1"/>
  <c r="EH16" i="3"/>
  <c r="EJ16" i="3" s="1"/>
  <c r="K43" i="23"/>
  <c r="L43" i="23"/>
  <c r="EL32" i="3"/>
  <c r="EN32" i="3" s="1"/>
  <c r="EL29" i="3"/>
  <c r="EN29" i="3" s="1"/>
  <c r="EH48" i="3"/>
  <c r="EJ48" i="3" s="1"/>
  <c r="EH55" i="3"/>
  <c r="EJ55" i="3" s="1"/>
  <c r="EH64" i="3"/>
  <c r="EJ64" i="3" s="1"/>
  <c r="EH40" i="3"/>
  <c r="EJ40" i="3" s="1"/>
  <c r="EH45" i="3"/>
  <c r="EJ45" i="3" s="1"/>
  <c r="EP12" i="3"/>
  <c r="ER12" i="3" s="1"/>
  <c r="EH39" i="3"/>
  <c r="EJ39" i="3" s="1"/>
  <c r="EH47" i="3"/>
  <c r="EJ47" i="3" s="1"/>
  <c r="EL26" i="3"/>
  <c r="EN26" i="3" s="1"/>
  <c r="EH44" i="3"/>
  <c r="EJ44" i="3" s="1"/>
  <c r="EL15" i="3"/>
  <c r="EN15" i="3" s="1"/>
  <c r="EH56" i="3"/>
  <c r="EJ56" i="3" s="1"/>
  <c r="EH35" i="3"/>
  <c r="EJ35" i="3" s="1"/>
  <c r="D25" i="35"/>
  <c r="EJ7" i="3"/>
  <c r="EL7" i="3" s="1"/>
  <c r="EH60" i="3"/>
  <c r="EJ60" i="3" s="1"/>
  <c r="EH68" i="3"/>
  <c r="EJ68" i="3" s="1"/>
  <c r="EH71" i="3"/>
  <c r="EJ71" i="3" s="1"/>
  <c r="EH73" i="3"/>
  <c r="EJ73" i="3" s="1"/>
  <c r="EH84" i="3"/>
  <c r="EJ84" i="3" s="1"/>
  <c r="EH87" i="3"/>
  <c r="EJ87" i="3" s="1"/>
  <c r="EH89" i="3"/>
  <c r="EJ89" i="3" s="1"/>
  <c r="EL53" i="3"/>
  <c r="EN53" i="3" s="1"/>
  <c r="EH58" i="3"/>
  <c r="EJ58" i="3" s="1"/>
  <c r="EH66" i="3"/>
  <c r="EJ66" i="3" s="1"/>
  <c r="EH82" i="3"/>
  <c r="EJ82" i="3" s="1"/>
  <c r="EH17" i="3"/>
  <c r="EJ17" i="3" s="1"/>
  <c r="EH18" i="3"/>
  <c r="EJ18" i="3" s="1"/>
  <c r="EH23" i="3"/>
  <c r="EJ23" i="3" s="1"/>
  <c r="EH24" i="3"/>
  <c r="EJ24" i="3" s="1"/>
  <c r="EH30" i="3"/>
  <c r="EJ30" i="3" s="1"/>
  <c r="EH34" i="3"/>
  <c r="EJ34" i="3" s="1"/>
  <c r="EL38" i="3"/>
  <c r="EH50" i="3"/>
  <c r="EJ50" i="3" s="1"/>
  <c r="EH51" i="3"/>
  <c r="EJ51" i="3" s="1"/>
  <c r="EL59" i="3"/>
  <c r="EN59" i="3" s="1"/>
  <c r="EH69" i="3"/>
  <c r="EJ69" i="3" s="1"/>
  <c r="EH80" i="3"/>
  <c r="EJ80" i="3" s="1"/>
  <c r="EH85" i="3"/>
  <c r="EJ85" i="3" s="1"/>
  <c r="EH62" i="3"/>
  <c r="EJ62" i="3" s="1"/>
  <c r="EH74" i="3"/>
  <c r="EJ74" i="3" s="1"/>
  <c r="EH20" i="3"/>
  <c r="EJ20" i="3" s="1"/>
  <c r="EH27" i="3"/>
  <c r="EJ27" i="3" s="1"/>
  <c r="EH25" i="3"/>
  <c r="EJ25" i="3" s="1"/>
  <c r="EH31" i="3"/>
  <c r="EJ31" i="3" s="1"/>
  <c r="EH46" i="3"/>
  <c r="EJ46" i="3" s="1"/>
  <c r="EH52" i="3"/>
  <c r="EJ52" i="3" s="1"/>
  <c r="EH57" i="3"/>
  <c r="EJ57" i="3" s="1"/>
  <c r="EH63" i="3"/>
  <c r="EJ63" i="3" s="1"/>
  <c r="EH67" i="3"/>
  <c r="EJ67" i="3" s="1"/>
  <c r="EH76" i="3"/>
  <c r="EJ76" i="3" s="1"/>
  <c r="EH83" i="3"/>
  <c r="EJ83" i="3" s="1"/>
  <c r="EH49" i="3"/>
  <c r="EJ49" i="3" s="1"/>
  <c r="EH70" i="3"/>
  <c r="EJ70" i="3" s="1"/>
  <c r="EH86" i="3"/>
  <c r="EJ86" i="3" s="1"/>
  <c r="EH41" i="3"/>
  <c r="EJ41" i="3" s="1"/>
  <c r="EH22" i="3"/>
  <c r="EJ22" i="3" s="1"/>
  <c r="EH33" i="3"/>
  <c r="EJ33" i="3" s="1"/>
  <c r="EH19" i="3"/>
  <c r="EJ19" i="3" s="1"/>
  <c r="EH11" i="3"/>
  <c r="EJ11" i="3" s="1"/>
  <c r="EH42" i="3"/>
  <c r="EJ42" i="3" s="1"/>
  <c r="EH43" i="3"/>
  <c r="EJ43" i="3" s="1"/>
  <c r="EH72" i="3"/>
  <c r="EJ72" i="3" s="1"/>
  <c r="EH75" i="3"/>
  <c r="EJ75" i="3" s="1"/>
  <c r="EL79" i="3"/>
  <c r="EN79" i="3" s="1"/>
  <c r="EH88" i="3"/>
  <c r="EJ88" i="3" s="1"/>
  <c r="EL37" i="3"/>
  <c r="EH78" i="3"/>
  <c r="EJ78" i="3" s="1"/>
  <c r="EH77" i="3"/>
  <c r="EJ77" i="3" s="1"/>
  <c r="EH65" i="3"/>
  <c r="EJ65" i="3" s="1"/>
  <c r="EH61" i="3"/>
  <c r="EJ61" i="3" s="1"/>
  <c r="EH81" i="3"/>
  <c r="EJ81" i="3" s="1"/>
  <c r="HX98" i="1"/>
  <c r="EJ107" i="3"/>
  <c r="EL107" i="3" s="1"/>
  <c r="EN107" i="3" s="1"/>
  <c r="EP107" i="3" s="1"/>
  <c r="ER107" i="3" s="1"/>
  <c r="ET107" i="3" s="1"/>
  <c r="HX100" i="1"/>
  <c r="HX102" i="1"/>
  <c r="K101" i="11"/>
  <c r="HX96" i="1"/>
  <c r="HX103" i="1"/>
  <c r="HX104" i="1"/>
  <c r="BT32" i="1"/>
  <c r="BT33" i="1"/>
  <c r="BY33" i="1" s="1"/>
  <c r="EM32" i="1"/>
  <c r="EV32" i="1" s="1"/>
  <c r="EM26" i="1"/>
  <c r="W26" i="36" s="1"/>
  <c r="X26" i="36" s="1"/>
  <c r="EM36" i="1"/>
  <c r="EM18" i="1"/>
  <c r="EM28" i="1"/>
  <c r="W28" i="36" s="1"/>
  <c r="X28" i="36" s="1"/>
  <c r="EM17" i="1"/>
  <c r="W17" i="36" s="1"/>
  <c r="X17" i="36" s="1"/>
  <c r="DP25" i="1"/>
  <c r="DU25" i="1" s="1"/>
  <c r="DP35" i="1"/>
  <c r="DU35" i="1" s="1"/>
  <c r="AT7" i="1"/>
  <c r="N7" i="36" s="1"/>
  <c r="O7" i="36" s="1"/>
  <c r="AT34" i="1"/>
  <c r="BE34" i="1" s="1"/>
  <c r="AT19" i="1"/>
  <c r="N19" i="36" s="1"/>
  <c r="O19" i="36" s="1"/>
  <c r="AT10" i="1"/>
  <c r="BE10" i="1" s="1"/>
  <c r="DF48" i="1"/>
  <c r="DF46" i="1"/>
  <c r="DF31" i="1"/>
  <c r="DF62" i="1"/>
  <c r="DF43" i="1"/>
  <c r="DF60" i="1"/>
  <c r="DF38" i="1"/>
  <c r="DF32" i="1"/>
  <c r="DF30" i="1"/>
  <c r="DF14" i="1"/>
  <c r="DF13" i="1"/>
  <c r="DF19" i="1"/>
  <c r="DF58" i="1"/>
  <c r="DF29" i="1"/>
  <c r="DF15" i="1"/>
  <c r="DF64" i="1"/>
  <c r="DF51" i="1"/>
  <c r="CQ6" i="1"/>
  <c r="CW6" i="1" s="1"/>
  <c r="K63" i="23"/>
  <c r="L63" i="23"/>
  <c r="K75" i="23"/>
  <c r="L75" i="23"/>
  <c r="K99" i="23"/>
  <c r="L99" i="23"/>
  <c r="GC10" i="1"/>
  <c r="GC15" i="1"/>
  <c r="GC55" i="1"/>
  <c r="GC56" i="1"/>
  <c r="GC64" i="1"/>
  <c r="GC69" i="1"/>
  <c r="GC72" i="1"/>
  <c r="GC78" i="1"/>
  <c r="GC82" i="1"/>
  <c r="GC85" i="1"/>
  <c r="GC86" i="1"/>
  <c r="GC93" i="1"/>
  <c r="GC97" i="1"/>
  <c r="GC98" i="1"/>
  <c r="GC43" i="1"/>
  <c r="GC47" i="1"/>
  <c r="GC60" i="1"/>
  <c r="GC94" i="1"/>
  <c r="GC101" i="1"/>
  <c r="GC105" i="1"/>
  <c r="GC106" i="1"/>
  <c r="GC38" i="1"/>
  <c r="GC39" i="1"/>
  <c r="GC42" i="1"/>
  <c r="GC62" i="1"/>
  <c r="GC74" i="1"/>
  <c r="GC80" i="1"/>
  <c r="GC84" i="1"/>
  <c r="GC88" i="1"/>
  <c r="GC102" i="1"/>
  <c r="GC19" i="1"/>
  <c r="GC49" i="1"/>
  <c r="GC66" i="1"/>
  <c r="GC68" i="1"/>
  <c r="GC77" i="1"/>
  <c r="GC81" i="1"/>
  <c r="GC89" i="1"/>
  <c r="GC90" i="1"/>
  <c r="GC96" i="1"/>
  <c r="GC104" i="1"/>
  <c r="GC41" i="1"/>
  <c r="GC83" i="1"/>
  <c r="FZ83" i="1" s="1"/>
  <c r="X2454" i="35" s="1"/>
  <c r="GC18" i="1"/>
  <c r="HH18" i="1" s="1"/>
  <c r="GC103" i="1"/>
  <c r="HH103" i="1" s="1"/>
  <c r="GC91" i="1"/>
  <c r="HH91" i="1" s="1"/>
  <c r="GC59" i="1"/>
  <c r="FZ59" i="1" s="1"/>
  <c r="X1686" i="35" s="1"/>
  <c r="GC45" i="1"/>
  <c r="GC37" i="1"/>
  <c r="GC29" i="1"/>
  <c r="GC79" i="1"/>
  <c r="FZ79" i="1" s="1"/>
  <c r="X2326" i="35" s="1"/>
  <c r="GC34" i="1"/>
  <c r="GC16" i="1"/>
  <c r="HH16" i="1" s="1"/>
  <c r="GC99" i="1"/>
  <c r="FZ99" i="1" s="1"/>
  <c r="GC57" i="1"/>
  <c r="GC54" i="1"/>
  <c r="FZ54" i="1" s="1"/>
  <c r="X1526" i="35" s="1"/>
  <c r="GC46" i="1"/>
  <c r="FZ46" i="1" s="1"/>
  <c r="X1270" i="35" s="1"/>
  <c r="GC27" i="1"/>
  <c r="HH27" i="1" s="1"/>
  <c r="GC40" i="1"/>
  <c r="HH40" i="1" s="1"/>
  <c r="GC20" i="1"/>
  <c r="FZ20" i="1" s="1"/>
  <c r="GC11" i="1"/>
  <c r="HH11" i="1" s="1"/>
  <c r="GC67" i="1"/>
  <c r="HH67" i="1" s="1"/>
  <c r="GC44" i="1"/>
  <c r="FZ44" i="1" s="1"/>
  <c r="X1206" i="35" s="1"/>
  <c r="GC17" i="1"/>
  <c r="GC33" i="1"/>
  <c r="GC65" i="1"/>
  <c r="FZ65" i="1" s="1"/>
  <c r="X1878" i="35" s="1"/>
  <c r="GC51" i="1"/>
  <c r="HH51" i="1" s="1"/>
  <c r="GC35" i="1"/>
  <c r="GC31" i="1"/>
  <c r="HH31" i="1" s="1"/>
  <c r="GC52" i="1"/>
  <c r="GC36" i="1"/>
  <c r="HH36" i="1" s="1"/>
  <c r="GC28" i="1"/>
  <c r="GC75" i="1"/>
  <c r="HH75" i="1" s="1"/>
  <c r="GC71" i="1"/>
  <c r="HH71" i="1" s="1"/>
  <c r="GC70" i="1"/>
  <c r="FZ70" i="1" s="1"/>
  <c r="X2038" i="35" s="1"/>
  <c r="GC25" i="1"/>
  <c r="FZ25" i="1" s="1"/>
  <c r="GC32" i="1"/>
  <c r="FZ32" i="1" s="1"/>
  <c r="GC22" i="1"/>
  <c r="FZ22" i="1" s="1"/>
  <c r="FI26" i="1"/>
  <c r="FI43" i="1"/>
  <c r="FI47" i="1"/>
  <c r="FI80" i="1"/>
  <c r="FI84" i="1"/>
  <c r="FI88" i="1"/>
  <c r="FI102" i="1"/>
  <c r="FI10" i="1"/>
  <c r="FI15" i="1"/>
  <c r="FI39" i="1"/>
  <c r="FI46" i="1"/>
  <c r="FI62" i="1"/>
  <c r="FI77" i="1"/>
  <c r="FI81" i="1"/>
  <c r="FI89" i="1"/>
  <c r="FI90" i="1"/>
  <c r="FI105" i="1"/>
  <c r="FI22" i="1"/>
  <c r="FI50" i="1"/>
  <c r="FI51" i="1"/>
  <c r="FI64" i="1"/>
  <c r="FI66" i="1"/>
  <c r="FI69" i="1"/>
  <c r="FI72" i="1"/>
  <c r="FI76" i="1"/>
  <c r="FI78" i="1"/>
  <c r="FI82" i="1"/>
  <c r="FI85" i="1"/>
  <c r="FI86" i="1"/>
  <c r="FI93" i="1"/>
  <c r="FI97" i="1"/>
  <c r="FI98" i="1"/>
  <c r="FI17" i="1"/>
  <c r="FI19" i="1"/>
  <c r="FI55" i="1"/>
  <c r="FI56" i="1"/>
  <c r="FI58" i="1"/>
  <c r="FI60" i="1"/>
  <c r="FI61" i="1"/>
  <c r="FI65" i="1"/>
  <c r="FI73" i="1"/>
  <c r="FI94" i="1"/>
  <c r="FI101" i="1"/>
  <c r="FI106" i="1"/>
  <c r="FI13" i="1"/>
  <c r="FI33" i="1"/>
  <c r="FI30" i="1"/>
  <c r="FI75" i="1"/>
  <c r="HB75" i="1" s="1"/>
  <c r="FI71" i="1"/>
  <c r="HB71" i="1" s="1"/>
  <c r="FI35" i="1"/>
  <c r="HB35" i="1" s="1"/>
  <c r="FI31" i="1"/>
  <c r="FF31" i="1" s="1"/>
  <c r="FI48" i="1"/>
  <c r="HB48" i="1" s="1"/>
  <c r="FI16" i="1"/>
  <c r="FF16" i="1" s="1"/>
  <c r="FI63" i="1"/>
  <c r="FF63" i="1" s="1"/>
  <c r="X1812" i="35" s="1"/>
  <c r="FI25" i="1"/>
  <c r="FF25" i="1" s="1"/>
  <c r="FI32" i="1"/>
  <c r="FF32" i="1" s="1"/>
  <c r="FI104" i="1"/>
  <c r="FI49" i="1"/>
  <c r="FI57" i="1"/>
  <c r="FF57" i="1" s="1"/>
  <c r="X1620" i="35" s="1"/>
  <c r="FI18" i="1"/>
  <c r="FF18" i="1" s="1"/>
  <c r="FI87" i="1"/>
  <c r="FF87" i="1" s="1"/>
  <c r="FI83" i="1"/>
  <c r="HB83" i="1" s="1"/>
  <c r="FI79" i="1"/>
  <c r="FF79" i="1" s="1"/>
  <c r="X2324" i="35" s="1"/>
  <c r="FI74" i="1"/>
  <c r="FF74" i="1" s="1"/>
  <c r="X2164" i="35" s="1"/>
  <c r="FI52" i="1"/>
  <c r="HB52" i="1" s="1"/>
  <c r="FI44" i="1"/>
  <c r="FF44" i="1" s="1"/>
  <c r="X1204" i="35" s="1"/>
  <c r="FI53" i="1"/>
  <c r="FI96" i="1"/>
  <c r="FI45" i="1"/>
  <c r="FI37" i="1"/>
  <c r="FI29" i="1"/>
  <c r="FI99" i="1"/>
  <c r="HB99" i="1" s="1"/>
  <c r="FI34" i="1"/>
  <c r="FI95" i="1"/>
  <c r="HB95" i="1" s="1"/>
  <c r="FI41" i="1"/>
  <c r="FI38" i="1"/>
  <c r="FI91" i="1"/>
  <c r="FF91" i="1" s="1"/>
  <c r="FI27" i="1"/>
  <c r="FI14" i="1"/>
  <c r="FI103" i="1"/>
  <c r="HB103" i="1" s="1"/>
  <c r="FI11" i="1"/>
  <c r="FF11" i="1" s="1"/>
  <c r="FI59" i="1"/>
  <c r="HB59" i="1" s="1"/>
  <c r="GC95" i="1"/>
  <c r="FZ95" i="1" s="1"/>
  <c r="GC87" i="1"/>
  <c r="HH87" i="1" s="1"/>
  <c r="FI23" i="1"/>
  <c r="FF23" i="1" s="1"/>
  <c r="FI28" i="1"/>
  <c r="HB28" i="1" s="1"/>
  <c r="FI21" i="1"/>
  <c r="FI68" i="1"/>
  <c r="FF68" i="1" s="1"/>
  <c r="X1972" i="35" s="1"/>
  <c r="GC53" i="1"/>
  <c r="FZ53" i="1" s="1"/>
  <c r="X1494" i="35" s="1"/>
  <c r="GC100" i="1"/>
  <c r="HH100" i="1" s="1"/>
  <c r="GC50" i="1"/>
  <c r="FI67" i="1"/>
  <c r="HB67" i="1" s="1"/>
  <c r="EV103" i="1"/>
  <c r="GZ103" i="1" s="1"/>
  <c r="GC14" i="1"/>
  <c r="FZ14" i="1" s="1"/>
  <c r="GC76" i="1"/>
  <c r="GC23" i="1"/>
  <c r="FZ23" i="1" s="1"/>
  <c r="GC21" i="1"/>
  <c r="HH21" i="1" s="1"/>
  <c r="FI40" i="1"/>
  <c r="FF40" i="1" s="1"/>
  <c r="X1076" i="35" s="1"/>
  <c r="GC61" i="1"/>
  <c r="FI100" i="1"/>
  <c r="HB100" i="1" s="1"/>
  <c r="EV96" i="1"/>
  <c r="GZ96" i="1" s="1"/>
  <c r="DY87" i="1"/>
  <c r="GW87" i="1" s="1"/>
  <c r="FI12" i="1"/>
  <c r="FF12" i="1" s="1"/>
  <c r="FI24" i="1"/>
  <c r="HB24" i="1" s="1"/>
  <c r="GC63" i="1"/>
  <c r="FZ63" i="1" s="1"/>
  <c r="X1814" i="35" s="1"/>
  <c r="GC13" i="1"/>
  <c r="FZ13" i="1" s="1"/>
  <c r="FI42" i="1"/>
  <c r="GC48" i="1"/>
  <c r="FZ48" i="1" s="1"/>
  <c r="X1334" i="35" s="1"/>
  <c r="GC26" i="1"/>
  <c r="FZ26" i="1" s="1"/>
  <c r="GC58" i="1"/>
  <c r="HH58" i="1" s="1"/>
  <c r="GC92" i="1"/>
  <c r="GC30" i="1"/>
  <c r="HH30" i="1" s="1"/>
  <c r="GC73" i="1"/>
  <c r="FZ73" i="1" s="1"/>
  <c r="X2134" i="35" s="1"/>
  <c r="FI70" i="1"/>
  <c r="HB70" i="1" s="1"/>
  <c r="FI36" i="1"/>
  <c r="FI20" i="1"/>
  <c r="HB20" i="1" s="1"/>
  <c r="FS7" i="1"/>
  <c r="FP7" i="1" s="1"/>
  <c r="FS11" i="1"/>
  <c r="FS60" i="1"/>
  <c r="FS73" i="1"/>
  <c r="FS94" i="1"/>
  <c r="FS100" i="1"/>
  <c r="FS101" i="1"/>
  <c r="FS106" i="1"/>
  <c r="FS19" i="1"/>
  <c r="FS30" i="1"/>
  <c r="FS34" i="1"/>
  <c r="FS54" i="1"/>
  <c r="FS102" i="1"/>
  <c r="FS46" i="1"/>
  <c r="FS68" i="1"/>
  <c r="FS70" i="1"/>
  <c r="FS77" i="1"/>
  <c r="FS81" i="1"/>
  <c r="FS89" i="1"/>
  <c r="FS90" i="1"/>
  <c r="FS96" i="1"/>
  <c r="FS18" i="1"/>
  <c r="FS27" i="1"/>
  <c r="FS31" i="1"/>
  <c r="FS35" i="1"/>
  <c r="FS41" i="1"/>
  <c r="FS50" i="1"/>
  <c r="FS51" i="1"/>
  <c r="FS53" i="1"/>
  <c r="FS57" i="1"/>
  <c r="FS64" i="1"/>
  <c r="FS69" i="1"/>
  <c r="FS72" i="1"/>
  <c r="FS78" i="1"/>
  <c r="FS82" i="1"/>
  <c r="FS85" i="1"/>
  <c r="FS86" i="1"/>
  <c r="FS92" i="1"/>
  <c r="FS93" i="1"/>
  <c r="FS97" i="1"/>
  <c r="FS98" i="1"/>
  <c r="FS104" i="1"/>
  <c r="FS105" i="1"/>
  <c r="FS37" i="1"/>
  <c r="FS67" i="1"/>
  <c r="FS66" i="1"/>
  <c r="HE66" i="1" s="1"/>
  <c r="FS47" i="1"/>
  <c r="HE47" i="1" s="1"/>
  <c r="FS40" i="1"/>
  <c r="FS36" i="1"/>
  <c r="FS28" i="1"/>
  <c r="FS12" i="1"/>
  <c r="FP12" i="1" s="1"/>
  <c r="FS99" i="1"/>
  <c r="HE99" i="1" s="1"/>
  <c r="FS95" i="1"/>
  <c r="HE95" i="1" s="1"/>
  <c r="FS74" i="1"/>
  <c r="HE74" i="1" s="1"/>
  <c r="FS52" i="1"/>
  <c r="FP52" i="1" s="1"/>
  <c r="X1461" i="35" s="1"/>
  <c r="FS33" i="1"/>
  <c r="FS84" i="1"/>
  <c r="FS65" i="1"/>
  <c r="FS24" i="1"/>
  <c r="HE24" i="1" s="1"/>
  <c r="FS55" i="1"/>
  <c r="HE55" i="1" s="1"/>
  <c r="FS61" i="1"/>
  <c r="FP61" i="1" s="1"/>
  <c r="X1749" i="35" s="1"/>
  <c r="FS21" i="1"/>
  <c r="HE21" i="1" s="1"/>
  <c r="FS45" i="1"/>
  <c r="FS29" i="1"/>
  <c r="FS103" i="1"/>
  <c r="FP103" i="1" s="1"/>
  <c r="FS15" i="1"/>
  <c r="HE15" i="1" s="1"/>
  <c r="FS75" i="1"/>
  <c r="FS71" i="1"/>
  <c r="HE71" i="1" s="1"/>
  <c r="FS32" i="1"/>
  <c r="HE32" i="1" s="1"/>
  <c r="FS13" i="1"/>
  <c r="HE13" i="1" s="1"/>
  <c r="FS63" i="1"/>
  <c r="FP63" i="1" s="1"/>
  <c r="X1813" i="35" s="1"/>
  <c r="FS25" i="1"/>
  <c r="FS49" i="1"/>
  <c r="FS88" i="1"/>
  <c r="FS80" i="1"/>
  <c r="FS59" i="1"/>
  <c r="FS62" i="1"/>
  <c r="FP62" i="1" s="1"/>
  <c r="X1781" i="35" s="1"/>
  <c r="FS91" i="1"/>
  <c r="FS87" i="1"/>
  <c r="HE87" i="1" s="1"/>
  <c r="FS83" i="1"/>
  <c r="HE83" i="1" s="1"/>
  <c r="FS79" i="1"/>
  <c r="FP79" i="1" s="1"/>
  <c r="X2325" i="35" s="1"/>
  <c r="FS16" i="1"/>
  <c r="HE16" i="1" s="1"/>
  <c r="FS20" i="1"/>
  <c r="FP20" i="1" s="1"/>
  <c r="FS44" i="1"/>
  <c r="FP44" i="1" s="1"/>
  <c r="X1205" i="35" s="1"/>
  <c r="FS17" i="1"/>
  <c r="FP17" i="1" s="1"/>
  <c r="FI92" i="1"/>
  <c r="FF92" i="1" s="1"/>
  <c r="EV101" i="1"/>
  <c r="GC12" i="1"/>
  <c r="FZ12" i="1" s="1"/>
  <c r="GC24" i="1"/>
  <c r="HH24" i="1" s="1"/>
  <c r="L51" i="36"/>
  <c r="M51" i="36" s="1"/>
  <c r="EM64" i="1"/>
  <c r="W64" i="36" s="1"/>
  <c r="X64" i="36" s="1"/>
  <c r="EM9" i="1"/>
  <c r="W9" i="36" s="1"/>
  <c r="X9" i="36" s="1"/>
  <c r="DP8" i="1"/>
  <c r="EM8" i="1"/>
  <c r="W8" i="36" s="1"/>
  <c r="X8" i="36" s="1"/>
  <c r="P65" i="36"/>
  <c r="GO65" i="1"/>
  <c r="GP65" i="1"/>
  <c r="GQ65" i="1"/>
  <c r="GR65" i="1"/>
  <c r="P66" i="36"/>
  <c r="GP66" i="1"/>
  <c r="GQ66" i="1"/>
  <c r="GR66" i="1"/>
  <c r="GO66" i="1"/>
  <c r="BT82" i="1"/>
  <c r="BY82" i="1" s="1"/>
  <c r="Q82" i="36" s="1"/>
  <c r="R82" i="36" s="1"/>
  <c r="N71" i="36"/>
  <c r="O71" i="36" s="1"/>
  <c r="AT65" i="1"/>
  <c r="N65" i="36" s="1"/>
  <c r="O65" i="36" s="1"/>
  <c r="CQ61" i="1"/>
  <c r="DP41" i="1"/>
  <c r="U47" i="1"/>
  <c r="DP59" i="1"/>
  <c r="AT25" i="1"/>
  <c r="BE25" i="1" s="1"/>
  <c r="DF17" i="1"/>
  <c r="EM105" i="1"/>
  <c r="EV105" i="1" s="1"/>
  <c r="GZ105" i="1" s="1"/>
  <c r="BT87" i="1"/>
  <c r="BY87" i="1" s="1"/>
  <c r="W71" i="36"/>
  <c r="X71" i="36" s="1"/>
  <c r="CQ19" i="1"/>
  <c r="P62" i="36"/>
  <c r="GQ62" i="1"/>
  <c r="GR62" i="1"/>
  <c r="GO62" i="1"/>
  <c r="GP62" i="1"/>
  <c r="AF99" i="1"/>
  <c r="BT76" i="1"/>
  <c r="BY76" i="1" s="1"/>
  <c r="AT58" i="1"/>
  <c r="N58" i="36" s="1"/>
  <c r="O58" i="36" s="1"/>
  <c r="AT45" i="1"/>
  <c r="CQ42" i="1"/>
  <c r="CW42" i="1" s="1"/>
  <c r="DP30" i="1"/>
  <c r="DU30" i="1" s="1"/>
  <c r="U30" i="1"/>
  <c r="AA30" i="1" s="1"/>
  <c r="AF30" i="1" s="1"/>
  <c r="BT36" i="1"/>
  <c r="BY36" i="1" s="1"/>
  <c r="U18" i="1"/>
  <c r="DP18" i="1"/>
  <c r="CQ24" i="1"/>
  <c r="DF57" i="1"/>
  <c r="DF53" i="1"/>
  <c r="AT82" i="1"/>
  <c r="N82" i="36" s="1"/>
  <c r="O82" i="36" s="1"/>
  <c r="BE65" i="1"/>
  <c r="X1869" i="35" s="1"/>
  <c r="FP24" i="1"/>
  <c r="EM98" i="1"/>
  <c r="U79" i="1"/>
  <c r="AA79" i="1" s="1"/>
  <c r="EM69" i="1"/>
  <c r="EM58" i="1"/>
  <c r="W58" i="36" s="1"/>
  <c r="X58" i="36" s="1"/>
  <c r="BT78" i="1"/>
  <c r="U89" i="1"/>
  <c r="AA89" i="1" s="1"/>
  <c r="AT72" i="1"/>
  <c r="N72" i="36" s="1"/>
  <c r="O72" i="36" s="1"/>
  <c r="CQ53" i="1"/>
  <c r="DP39" i="1"/>
  <c r="AT40" i="1"/>
  <c r="N40" i="36" s="1"/>
  <c r="O40" i="36" s="1"/>
  <c r="DY28" i="1"/>
  <c r="AT38" i="1"/>
  <c r="N38" i="36" s="1"/>
  <c r="O38" i="36" s="1"/>
  <c r="U28" i="1"/>
  <c r="AA28" i="1" s="1"/>
  <c r="BT54" i="1"/>
  <c r="FS8" i="1"/>
  <c r="DP10" i="1"/>
  <c r="FS9" i="1"/>
  <c r="HE9" i="1" s="1"/>
  <c r="DF61" i="1"/>
  <c r="DF45" i="1"/>
  <c r="DF33" i="1"/>
  <c r="CQ56" i="1"/>
  <c r="CW56" i="1" s="1"/>
  <c r="DP69" i="1"/>
  <c r="W96" i="11"/>
  <c r="Q96" i="11"/>
  <c r="AA96" i="11"/>
  <c r="EM56" i="1"/>
  <c r="W56" i="36" s="1"/>
  <c r="X56" i="36" s="1"/>
  <c r="P71" i="36"/>
  <c r="GR71" i="1"/>
  <c r="GO71" i="1"/>
  <c r="GP71" i="1"/>
  <c r="GQ71" i="1"/>
  <c r="P75" i="36"/>
  <c r="GP75" i="1"/>
  <c r="GQ75" i="1"/>
  <c r="GR75" i="1"/>
  <c r="GO75" i="1"/>
  <c r="P79" i="36"/>
  <c r="GQ79" i="1"/>
  <c r="GR79" i="1"/>
  <c r="GO79" i="1"/>
  <c r="GP79" i="1"/>
  <c r="P83" i="36"/>
  <c r="GP83" i="1"/>
  <c r="GQ83" i="1"/>
  <c r="GR83" i="1"/>
  <c r="GO83" i="1"/>
  <c r="FZ91" i="1"/>
  <c r="P44" i="36"/>
  <c r="GP44" i="1"/>
  <c r="GR44" i="1"/>
  <c r="GO44" i="1"/>
  <c r="GQ44" i="1"/>
  <c r="FZ75" i="1"/>
  <c r="X2198" i="35" s="1"/>
  <c r="P52" i="36"/>
  <c r="GO52" i="1"/>
  <c r="GQ52" i="1"/>
  <c r="GR52" i="1"/>
  <c r="GP52" i="1"/>
  <c r="P63" i="36"/>
  <c r="GR63" i="1"/>
  <c r="GO63" i="1"/>
  <c r="GP63" i="1"/>
  <c r="GQ63" i="1"/>
  <c r="HE20" i="1"/>
  <c r="P99" i="36"/>
  <c r="GP99" i="1"/>
  <c r="GQ99" i="1"/>
  <c r="GR99" i="1"/>
  <c r="GO99" i="1"/>
  <c r="P103" i="36"/>
  <c r="GR103" i="1"/>
  <c r="GO103" i="1"/>
  <c r="GP103" i="1"/>
  <c r="GQ103" i="1"/>
  <c r="P32" i="36"/>
  <c r="GR32" i="1"/>
  <c r="GO32" i="1"/>
  <c r="GP32" i="1"/>
  <c r="GQ32" i="1"/>
  <c r="FZ11" i="1"/>
  <c r="P91" i="36"/>
  <c r="GR91" i="1"/>
  <c r="GO91" i="1"/>
  <c r="GP91" i="1"/>
  <c r="GQ91" i="1"/>
  <c r="P16" i="36"/>
  <c r="GO16" i="1"/>
  <c r="GQ16" i="1"/>
  <c r="GR16" i="1"/>
  <c r="GP16" i="1"/>
  <c r="P59" i="36"/>
  <c r="GO59" i="1"/>
  <c r="GR59" i="1"/>
  <c r="GP59" i="1"/>
  <c r="GQ59" i="1"/>
  <c r="AF76" i="1"/>
  <c r="X2220" i="35" s="1"/>
  <c r="AF85" i="1"/>
  <c r="X2508" i="35" s="1"/>
  <c r="L38" i="36"/>
  <c r="M38" i="36" s="1"/>
  <c r="AF11" i="1"/>
  <c r="L20" i="36"/>
  <c r="M20" i="36" s="1"/>
  <c r="AF49" i="1"/>
  <c r="X1356" i="35" s="1"/>
  <c r="U98" i="1"/>
  <c r="BT77" i="1"/>
  <c r="BY77" i="1" s="1"/>
  <c r="CQ37" i="1"/>
  <c r="DP9" i="1"/>
  <c r="CQ7" i="1"/>
  <c r="DF9" i="1"/>
  <c r="DF11" i="1"/>
  <c r="DF16" i="1"/>
  <c r="DF44" i="1"/>
  <c r="DE44" i="1" s="1"/>
  <c r="GS44" i="1" s="1"/>
  <c r="DF35" i="1"/>
  <c r="EV98" i="1"/>
  <c r="GZ98" i="1" s="1"/>
  <c r="BE13" i="1"/>
  <c r="U50" i="1"/>
  <c r="Q88" i="36"/>
  <c r="R88" i="36" s="1"/>
  <c r="CQ65" i="1"/>
  <c r="CW65" i="1" s="1"/>
  <c r="AT42" i="1"/>
  <c r="N42" i="36" s="1"/>
  <c r="O42" i="36" s="1"/>
  <c r="EM38" i="1"/>
  <c r="W38" i="36" s="1"/>
  <c r="X38" i="36" s="1"/>
  <c r="CQ35" i="1"/>
  <c r="DF10" i="1"/>
  <c r="DF47" i="1"/>
  <c r="DE47" i="1" s="1"/>
  <c r="GS47" i="1" s="1"/>
  <c r="S16" i="36"/>
  <c r="T16" i="36" s="1"/>
  <c r="DP83" i="1"/>
  <c r="AT56" i="1"/>
  <c r="DP47" i="1"/>
  <c r="AT62" i="1"/>
  <c r="N62" i="36" s="1"/>
  <c r="O62" i="36" s="1"/>
  <c r="BT42" i="1"/>
  <c r="BY42" i="1" s="1"/>
  <c r="AT39" i="1"/>
  <c r="BT49" i="1"/>
  <c r="U36" i="1"/>
  <c r="U13" i="1"/>
  <c r="AT103" i="1"/>
  <c r="N103" i="36" s="1"/>
  <c r="O103" i="36" s="1"/>
  <c r="U83" i="1"/>
  <c r="EM60" i="1"/>
  <c r="S44" i="36"/>
  <c r="T44" i="36" s="1"/>
  <c r="U53" i="1"/>
  <c r="AT32" i="1"/>
  <c r="N32" i="36" s="1"/>
  <c r="O32" i="36" s="1"/>
  <c r="CQ27" i="1"/>
  <c r="CW27" i="1" s="1"/>
  <c r="BT28" i="1"/>
  <c r="BE15" i="1"/>
  <c r="DP20" i="1"/>
  <c r="S13" i="36"/>
  <c r="T13" i="36" s="1"/>
  <c r="DF7" i="1"/>
  <c r="CC97" i="1"/>
  <c r="U87" i="1"/>
  <c r="DP74" i="1"/>
  <c r="DU74" i="1" s="1"/>
  <c r="CQ69" i="1"/>
  <c r="CQ66" i="1"/>
  <c r="AT60" i="1"/>
  <c r="N60" i="36" s="1"/>
  <c r="O60" i="36" s="1"/>
  <c r="DP45" i="1"/>
  <c r="BT70" i="1"/>
  <c r="BY70" i="1" s="1"/>
  <c r="CQ59" i="1"/>
  <c r="AT54" i="1"/>
  <c r="N54" i="36" s="1"/>
  <c r="O54" i="36" s="1"/>
  <c r="CQ47" i="1"/>
  <c r="AT41" i="1"/>
  <c r="N41" i="36" s="1"/>
  <c r="O41" i="36" s="1"/>
  <c r="Q40" i="36"/>
  <c r="R40" i="36" s="1"/>
  <c r="CQ39" i="1"/>
  <c r="CW39" i="1" s="1"/>
  <c r="S39" i="36" s="1"/>
  <c r="T39" i="36" s="1"/>
  <c r="BT52" i="1"/>
  <c r="U32" i="1"/>
  <c r="AT30" i="1"/>
  <c r="N30" i="36" s="1"/>
  <c r="O30" i="36" s="1"/>
  <c r="AF31" i="1"/>
  <c r="U19" i="1"/>
  <c r="DY17" i="1"/>
  <c r="CQ8" i="1"/>
  <c r="CW8" i="1" s="1"/>
  <c r="DF27" i="1"/>
  <c r="CC86" i="1"/>
  <c r="DP14" i="1"/>
  <c r="DF63" i="1"/>
  <c r="DE63" i="1" s="1"/>
  <c r="GS63" i="1" s="1"/>
  <c r="DF59" i="1"/>
  <c r="DF52" i="1"/>
  <c r="DE52" i="1" s="1"/>
  <c r="GS52" i="1" s="1"/>
  <c r="DF28" i="1"/>
  <c r="DF49" i="1"/>
  <c r="DE49" i="1" s="1"/>
  <c r="GS49" i="1" s="1"/>
  <c r="DF36" i="1"/>
  <c r="CQ106" i="1"/>
  <c r="X79" i="11"/>
  <c r="R79" i="11"/>
  <c r="FF59" i="1"/>
  <c r="X1684" i="35" s="1"/>
  <c r="CC48" i="1"/>
  <c r="X1326" i="35" s="1"/>
  <c r="P25" i="36"/>
  <c r="GR25" i="1"/>
  <c r="GP25" i="1"/>
  <c r="GQ25" i="1"/>
  <c r="GO25" i="1"/>
  <c r="DY48" i="1"/>
  <c r="X1328" i="35" s="1"/>
  <c r="EV62" i="1"/>
  <c r="X1777" i="35" s="1"/>
  <c r="DF23" i="1"/>
  <c r="DF25" i="1"/>
  <c r="DF42" i="1"/>
  <c r="DE42" i="1" s="1"/>
  <c r="GS42" i="1" s="1"/>
  <c r="DF24" i="1"/>
  <c r="CQ75" i="1"/>
  <c r="BT59" i="1"/>
  <c r="BY59" i="1" s="1"/>
  <c r="DP21" i="1"/>
  <c r="EM24" i="1"/>
  <c r="EV24" i="1" s="1"/>
  <c r="DF56" i="1"/>
  <c r="DE56" i="1" s="1"/>
  <c r="GS56" i="1" s="1"/>
  <c r="DF39" i="1"/>
  <c r="DF22" i="1"/>
  <c r="DF18" i="1"/>
  <c r="CQ82" i="1"/>
  <c r="Z79" i="11"/>
  <c r="I11" i="35"/>
  <c r="S104" i="36"/>
  <c r="T104" i="36" s="1"/>
  <c r="CQ97" i="1"/>
  <c r="DP79" i="1"/>
  <c r="BT94" i="1"/>
  <c r="BT72" i="1"/>
  <c r="DP50" i="1"/>
  <c r="CQ20" i="1"/>
  <c r="DF21" i="1"/>
  <c r="DF55" i="1"/>
  <c r="DE55" i="1" s="1"/>
  <c r="GS55" i="1" s="1"/>
  <c r="DF40" i="1"/>
  <c r="DF54" i="1"/>
  <c r="DE54" i="1" s="1"/>
  <c r="GS54" i="1" s="1"/>
  <c r="DB104" i="1"/>
  <c r="BT69" i="1"/>
  <c r="DP96" i="1"/>
  <c r="DP91" i="1"/>
  <c r="DU91" i="1" s="1"/>
  <c r="CQ57" i="1"/>
  <c r="BT58" i="1"/>
  <c r="BE26" i="1"/>
  <c r="DF37" i="1"/>
  <c r="DE37" i="1" s="1"/>
  <c r="GS37" i="1" s="1"/>
  <c r="DF41" i="1"/>
  <c r="DF20" i="1"/>
  <c r="BT26" i="1"/>
  <c r="DP60" i="1"/>
  <c r="CC42" i="1"/>
  <c r="X1134" i="35" s="1"/>
  <c r="CQ103" i="1"/>
  <c r="DP101" i="1"/>
  <c r="BT84" i="1"/>
  <c r="CQ78" i="1"/>
  <c r="CQ67" i="1"/>
  <c r="S55" i="36"/>
  <c r="T55" i="36" s="1"/>
  <c r="DP32" i="1"/>
  <c r="DP63" i="1"/>
  <c r="DU63" i="1" s="1"/>
  <c r="DF12" i="1"/>
  <c r="DP90" i="1"/>
  <c r="DU90" i="1" s="1"/>
  <c r="CQ80" i="1"/>
  <c r="BT11" i="1"/>
  <c r="BY11" i="1" s="1"/>
  <c r="BT64" i="1"/>
  <c r="AF79" i="1"/>
  <c r="X2316" i="35" s="1"/>
  <c r="DF8" i="1"/>
  <c r="L7" i="36"/>
  <c r="M7" i="36" s="1"/>
  <c r="DY74" i="1"/>
  <c r="X2160" i="35" s="1"/>
  <c r="AF69" i="1"/>
  <c r="X1996" i="35" s="1"/>
  <c r="AF29" i="1"/>
  <c r="AF78" i="1"/>
  <c r="X2284" i="35" s="1"/>
  <c r="CC15" i="1"/>
  <c r="EV46" i="1"/>
  <c r="X1265" i="35" s="1"/>
  <c r="EV45" i="1"/>
  <c r="X1233" i="35" s="1"/>
  <c r="DY69" i="1"/>
  <c r="X2000" i="35" s="1"/>
  <c r="DY38" i="1"/>
  <c r="X1008" i="35" s="1"/>
  <c r="Q96" i="36"/>
  <c r="R96" i="36" s="1"/>
  <c r="BE41" i="1"/>
  <c r="X1101" i="35" s="1"/>
  <c r="AF75" i="1"/>
  <c r="X2188" i="35" s="1"/>
  <c r="BE58" i="1"/>
  <c r="X1645" i="35" s="1"/>
  <c r="DY53" i="1"/>
  <c r="X1488" i="35" s="1"/>
  <c r="CC50" i="1"/>
  <c r="X1390" i="35" s="1"/>
  <c r="AF59" i="1"/>
  <c r="X1676" i="35" s="1"/>
  <c r="BE105" i="1"/>
  <c r="BE43" i="1"/>
  <c r="X1165" i="35" s="1"/>
  <c r="DY60" i="1"/>
  <c r="X1712" i="35" s="1"/>
  <c r="DB61" i="1"/>
  <c r="X1743" i="35" s="1"/>
  <c r="BE81" i="1"/>
  <c r="X2381" i="35" s="1"/>
  <c r="EV38" i="1"/>
  <c r="X1009" i="35" s="1"/>
  <c r="DY73" i="1"/>
  <c r="X2128" i="35" s="1"/>
  <c r="R11" i="35"/>
  <c r="P11" i="36"/>
  <c r="GP11" i="1"/>
  <c r="GQ11" i="1"/>
  <c r="GR11" i="1"/>
  <c r="GO11" i="1"/>
  <c r="CC37" i="1"/>
  <c r="X974" i="35" s="1"/>
  <c r="CC46" i="1"/>
  <c r="X1262" i="35" s="1"/>
  <c r="AF81" i="1"/>
  <c r="X2380" i="35" s="1"/>
  <c r="CC12" i="1"/>
  <c r="AF48" i="1"/>
  <c r="X1324" i="35" s="1"/>
  <c r="AF55" i="1"/>
  <c r="X1548" i="35" s="1"/>
  <c r="EV41" i="1"/>
  <c r="X1105" i="35" s="1"/>
  <c r="EV79" i="1"/>
  <c r="X2321" i="35" s="1"/>
  <c r="DP99" i="1"/>
  <c r="DU99" i="1" s="1"/>
  <c r="AF96" i="1"/>
  <c r="BE42" i="1"/>
  <c r="X1133" i="35" s="1"/>
  <c r="BE83" i="1"/>
  <c r="X2445" i="35" s="1"/>
  <c r="AF51" i="1"/>
  <c r="X1420" i="35" s="1"/>
  <c r="EV23" i="1"/>
  <c r="CC45" i="1"/>
  <c r="X1230" i="35" s="1"/>
  <c r="BE67" i="1"/>
  <c r="X1933" i="35" s="1"/>
  <c r="DY26" i="1"/>
  <c r="EV40" i="1"/>
  <c r="X1073" i="35" s="1"/>
  <c r="EV58" i="1"/>
  <c r="X1649" i="35" s="1"/>
  <c r="BE23" i="1"/>
  <c r="DB51" i="1"/>
  <c r="X1423" i="35" s="1"/>
  <c r="EV67" i="1"/>
  <c r="X1937" i="35" s="1"/>
  <c r="CC96" i="1"/>
  <c r="EV56" i="1"/>
  <c r="X1585" i="35" s="1"/>
  <c r="BE71" i="1"/>
  <c r="X2061" i="35" s="1"/>
  <c r="CC23" i="1"/>
  <c r="AF44" i="1"/>
  <c r="X1196" i="35" s="1"/>
  <c r="EV70" i="1"/>
  <c r="X2033" i="35" s="1"/>
  <c r="DY78" i="1"/>
  <c r="X2288" i="35" s="1"/>
  <c r="BE45" i="1"/>
  <c r="X1229" i="35" s="1"/>
  <c r="W11" i="35"/>
  <c r="DY36" i="1"/>
  <c r="DB72" i="1"/>
  <c r="X2095" i="35" s="1"/>
  <c r="AF37" i="1"/>
  <c r="X972" i="35" s="1"/>
  <c r="AF101" i="1"/>
  <c r="BT100" i="1"/>
  <c r="FI9" i="1"/>
  <c r="FF9" i="1" s="1"/>
  <c r="U68" i="1"/>
  <c r="AA68" i="1" s="1"/>
  <c r="BT65" i="1"/>
  <c r="BY65" i="1" s="1"/>
  <c r="AT37" i="1"/>
  <c r="BE37" i="1" s="1"/>
  <c r="X973" i="35" s="1"/>
  <c r="AT27" i="1"/>
  <c r="BE27" i="1" s="1"/>
  <c r="DP53" i="1"/>
  <c r="DP52" i="1"/>
  <c r="DU52" i="1" s="1"/>
  <c r="CQ32" i="1"/>
  <c r="DP29" i="1"/>
  <c r="HB12" i="1"/>
  <c r="CC41" i="1"/>
  <c r="X1102" i="35" s="1"/>
  <c r="AF34" i="1"/>
  <c r="EV44" i="1"/>
  <c r="X1201" i="35" s="1"/>
  <c r="AF33" i="1"/>
  <c r="AF39" i="1"/>
  <c r="X1036" i="35" s="1"/>
  <c r="DY44" i="1"/>
  <c r="X1200" i="35" s="1"/>
  <c r="CC54" i="1"/>
  <c r="X1518" i="35" s="1"/>
  <c r="AF42" i="1"/>
  <c r="X1132" i="35" s="1"/>
  <c r="DB63" i="1"/>
  <c r="X1807" i="35" s="1"/>
  <c r="DY59" i="1"/>
  <c r="X1680" i="35" s="1"/>
  <c r="DY83" i="1"/>
  <c r="X2448" i="35" s="1"/>
  <c r="DP105" i="1"/>
  <c r="DU105" i="1" s="1"/>
  <c r="BT104" i="1"/>
  <c r="Q102" i="36"/>
  <c r="R102" i="36" s="1"/>
  <c r="AF95" i="1"/>
  <c r="AT24" i="1"/>
  <c r="N24" i="36" s="1"/>
  <c r="O24" i="36" s="1"/>
  <c r="CQ15" i="1"/>
  <c r="CW15" i="1" s="1"/>
  <c r="DB15" i="1" s="1"/>
  <c r="DP88" i="1"/>
  <c r="EM78" i="1"/>
  <c r="BT74" i="1"/>
  <c r="BY74" i="1" s="1"/>
  <c r="U73" i="1"/>
  <c r="P12" i="36"/>
  <c r="GO12" i="1"/>
  <c r="GP12" i="1"/>
  <c r="GQ12" i="1"/>
  <c r="GR12" i="1"/>
  <c r="P24" i="36"/>
  <c r="GQ24" i="1"/>
  <c r="GR24" i="1"/>
  <c r="GO24" i="1"/>
  <c r="GP24" i="1"/>
  <c r="DY41" i="1"/>
  <c r="X1104" i="35" s="1"/>
  <c r="BE69" i="1"/>
  <c r="X1997" i="35" s="1"/>
  <c r="CC34" i="1"/>
  <c r="DB39" i="1"/>
  <c r="X1039" i="35" s="1"/>
  <c r="DY42" i="1"/>
  <c r="X1136" i="35" s="1"/>
  <c r="DB65" i="1"/>
  <c r="X1871" i="35" s="1"/>
  <c r="CC74" i="1"/>
  <c r="X2158" i="35" s="1"/>
  <c r="DY68" i="1"/>
  <c r="X1968" i="35" s="1"/>
  <c r="AF46" i="1"/>
  <c r="X1260" i="35" s="1"/>
  <c r="CC80" i="1"/>
  <c r="X2350" i="35" s="1"/>
  <c r="BT25" i="1"/>
  <c r="EM16" i="1"/>
  <c r="W16" i="36" s="1"/>
  <c r="X16" i="36" s="1"/>
  <c r="CQ79" i="1"/>
  <c r="CW79" i="1" s="1"/>
  <c r="DP57" i="1"/>
  <c r="DU57" i="1" s="1"/>
  <c r="DP49" i="1"/>
  <c r="DP27" i="1"/>
  <c r="AT35" i="1"/>
  <c r="BE35" i="1" s="1"/>
  <c r="BE66" i="1"/>
  <c r="X1901" i="35" s="1"/>
  <c r="AF21" i="1"/>
  <c r="AF45" i="1"/>
  <c r="X1228" i="35" s="1"/>
  <c r="BE47" i="1"/>
  <c r="X1293" i="35" s="1"/>
  <c r="DY11" i="1"/>
  <c r="EV39" i="1"/>
  <c r="X1041" i="35" s="1"/>
  <c r="CC72" i="1"/>
  <c r="X2094" i="35" s="1"/>
  <c r="DY50" i="1"/>
  <c r="X1392" i="35" s="1"/>
  <c r="CC56" i="1"/>
  <c r="X1582" i="35" s="1"/>
  <c r="CC58" i="1"/>
  <c r="X1646" i="35" s="1"/>
  <c r="DY63" i="1"/>
  <c r="X1808" i="35" s="1"/>
  <c r="DB82" i="1"/>
  <c r="X2415" i="35" s="1"/>
  <c r="U72" i="1"/>
  <c r="U67" i="1"/>
  <c r="DP70" i="1"/>
  <c r="U62" i="1"/>
  <c r="P30" i="36"/>
  <c r="GR30" i="1"/>
  <c r="GO30" i="1"/>
  <c r="GP30" i="1"/>
  <c r="GQ30" i="1"/>
  <c r="EV37" i="1"/>
  <c r="X977" i="35" s="1"/>
  <c r="BE82" i="1"/>
  <c r="X2413" i="35" s="1"/>
  <c r="DY46" i="1"/>
  <c r="X1264" i="35" s="1"/>
  <c r="CC38" i="1"/>
  <c r="X1006" i="35" s="1"/>
  <c r="AF40" i="1"/>
  <c r="X1068" i="35" s="1"/>
  <c r="CC44" i="1"/>
  <c r="X1198" i="35" s="1"/>
  <c r="EV52" i="1"/>
  <c r="X1457" i="35" s="1"/>
  <c r="DY45" i="1"/>
  <c r="X1232" i="35" s="1"/>
  <c r="AF83" i="1"/>
  <c r="X2444" i="35" s="1"/>
  <c r="AF63" i="1"/>
  <c r="X1804" i="35" s="1"/>
  <c r="DY81" i="1"/>
  <c r="X2384" i="35" s="1"/>
  <c r="EV64" i="1"/>
  <c r="X1841" i="35" s="1"/>
  <c r="U103" i="1"/>
  <c r="DY94" i="1"/>
  <c r="GW94" i="1" s="1"/>
  <c r="CC93" i="1"/>
  <c r="CC90" i="1"/>
  <c r="DP82" i="1"/>
  <c r="BT83" i="1"/>
  <c r="AT84" i="1"/>
  <c r="BE84" i="1" s="1"/>
  <c r="X2477" i="35" s="1"/>
  <c r="DF82" i="1"/>
  <c r="DE82" i="1" s="1"/>
  <c r="GS82" i="1" s="1"/>
  <c r="CQ81" i="1"/>
  <c r="CW81" i="1" s="1"/>
  <c r="DF81" i="1"/>
  <c r="DE81" i="1" s="1"/>
  <c r="GS81" i="1" s="1"/>
  <c r="DP71" i="1"/>
  <c r="EM59" i="1"/>
  <c r="CQ54" i="1"/>
  <c r="CW54" i="1" s="1"/>
  <c r="DP76" i="1"/>
  <c r="DU76" i="1" s="1"/>
  <c r="EM80" i="1"/>
  <c r="DP78" i="1"/>
  <c r="DU78" i="1" s="1"/>
  <c r="EM63" i="1"/>
  <c r="EV63" i="1" s="1"/>
  <c r="X1809" i="35" s="1"/>
  <c r="EM48" i="1"/>
  <c r="EV48" i="1" s="1"/>
  <c r="X1329" i="35" s="1"/>
  <c r="EM35" i="1"/>
  <c r="EV35" i="1" s="1"/>
  <c r="BT22" i="1"/>
  <c r="EM73" i="1"/>
  <c r="AT61" i="1"/>
  <c r="BE61" i="1" s="1"/>
  <c r="X1741" i="35" s="1"/>
  <c r="DP54" i="1"/>
  <c r="CQ74" i="1"/>
  <c r="CW74" i="1" s="1"/>
  <c r="DP62" i="1"/>
  <c r="EM51" i="1"/>
  <c r="EV51" i="1" s="1"/>
  <c r="X1425" i="35" s="1"/>
  <c r="EM49" i="1"/>
  <c r="EV49" i="1" s="1"/>
  <c r="X1361" i="35" s="1"/>
  <c r="DP68" i="1"/>
  <c r="DU68" i="1" s="1"/>
  <c r="U56" i="1"/>
  <c r="CQ36" i="1"/>
  <c r="AT17" i="1"/>
  <c r="BE17" i="1" s="1"/>
  <c r="EM14" i="1"/>
  <c r="U9" i="1"/>
  <c r="AA9" i="1" s="1"/>
  <c r="DP61" i="1"/>
  <c r="DP51" i="1"/>
  <c r="DU51" i="1" s="1"/>
  <c r="BT24" i="1"/>
  <c r="EM15" i="1"/>
  <c r="EV15" i="1" s="1"/>
  <c r="AT78" i="1"/>
  <c r="AT73" i="1"/>
  <c r="BE73" i="1" s="1"/>
  <c r="X2125" i="35" s="1"/>
  <c r="AT59" i="1"/>
  <c r="BE59" i="1" s="1"/>
  <c r="X1677" i="35" s="1"/>
  <c r="CQ14" i="1"/>
  <c r="W37" i="36"/>
  <c r="X37" i="36" s="1"/>
  <c r="DP24" i="1"/>
  <c r="P10" i="23"/>
  <c r="Q10" i="23"/>
  <c r="BT13" i="1"/>
  <c r="AT9" i="1"/>
  <c r="HH95" i="1"/>
  <c r="P13" i="36"/>
  <c r="GR13" i="1"/>
  <c r="GO13" i="1"/>
  <c r="GP13" i="1"/>
  <c r="GQ13" i="1"/>
  <c r="P42" i="36"/>
  <c r="GR42" i="1"/>
  <c r="GO42" i="1"/>
  <c r="GQ42" i="1"/>
  <c r="GP42" i="1"/>
  <c r="P48" i="36"/>
  <c r="GP48" i="1"/>
  <c r="GQ48" i="1"/>
  <c r="GO48" i="1"/>
  <c r="GR48" i="1"/>
  <c r="DP31" i="1"/>
  <c r="FZ76" i="1"/>
  <c r="X2230" i="35" s="1"/>
  <c r="HH76" i="1"/>
  <c r="P87" i="36"/>
  <c r="GO87" i="1"/>
  <c r="GQ87" i="1"/>
  <c r="GR87" i="1"/>
  <c r="GP87" i="1"/>
  <c r="P36" i="36"/>
  <c r="GO36" i="1"/>
  <c r="GP36" i="1"/>
  <c r="GQ36" i="1"/>
  <c r="GR36" i="1"/>
  <c r="P19" i="23"/>
  <c r="Q19" i="23"/>
  <c r="P23" i="23"/>
  <c r="Q23" i="23"/>
  <c r="M33" i="23"/>
  <c r="N33" i="23"/>
  <c r="AT18" i="1"/>
  <c r="BE18" i="1" s="1"/>
  <c r="P20" i="36"/>
  <c r="GP20" i="1"/>
  <c r="GQ20" i="1"/>
  <c r="GO20" i="1"/>
  <c r="GR20" i="1"/>
  <c r="FZ61" i="1"/>
  <c r="X1750" i="35" s="1"/>
  <c r="HH61" i="1"/>
  <c r="P56" i="36"/>
  <c r="GP56" i="1"/>
  <c r="GQ56" i="1"/>
  <c r="GR56" i="1"/>
  <c r="GO56" i="1"/>
  <c r="K11" i="23"/>
  <c r="L11" i="23"/>
  <c r="P25" i="23"/>
  <c r="Q25" i="23"/>
  <c r="G3" i="36"/>
  <c r="E3" i="11"/>
  <c r="D7" i="35"/>
  <c r="DB42" i="1"/>
  <c r="X1135" i="35" s="1"/>
  <c r="DB44" i="1"/>
  <c r="X1199" i="35" s="1"/>
  <c r="CC47" i="1"/>
  <c r="X1294" i="35" s="1"/>
  <c r="DY51" i="1"/>
  <c r="X1424" i="35" s="1"/>
  <c r="DB57" i="1"/>
  <c r="X1615" i="35" s="1"/>
  <c r="EV59" i="1"/>
  <c r="X1681" i="35" s="1"/>
  <c r="DY13" i="1"/>
  <c r="DY19" i="1"/>
  <c r="DY40" i="1"/>
  <c r="X1072" i="35" s="1"/>
  <c r="EV43" i="1"/>
  <c r="X1169" i="35" s="1"/>
  <c r="DB47" i="1"/>
  <c r="X1295" i="35" s="1"/>
  <c r="CC70" i="1"/>
  <c r="X2030" i="35" s="1"/>
  <c r="CC76" i="1"/>
  <c r="X2222" i="35" s="1"/>
  <c r="DB66" i="1"/>
  <c r="X1903" i="35" s="1"/>
  <c r="DB70" i="1"/>
  <c r="X2031" i="35" s="1"/>
  <c r="DB79" i="1"/>
  <c r="X2319" i="35" s="1"/>
  <c r="CC82" i="1"/>
  <c r="X2414" i="35" s="1"/>
  <c r="AF77" i="1"/>
  <c r="X2252" i="35" s="1"/>
  <c r="CQ84" i="1"/>
  <c r="DF84" i="1"/>
  <c r="DE84" i="1" s="1"/>
  <c r="GS84" i="1" s="1"/>
  <c r="AT80" i="1"/>
  <c r="EM77" i="1"/>
  <c r="EV77" i="1" s="1"/>
  <c r="X2257" i="35" s="1"/>
  <c r="AT77" i="1"/>
  <c r="BE77" i="1" s="1"/>
  <c r="X2253" i="35" s="1"/>
  <c r="DP86" i="1"/>
  <c r="EM84" i="1"/>
  <c r="U84" i="1"/>
  <c r="BT81" i="1"/>
  <c r="DF78" i="1"/>
  <c r="DE78" i="1" s="1"/>
  <c r="GS78" i="1" s="1"/>
  <c r="CQ71" i="1"/>
  <c r="DF71" i="1"/>
  <c r="DE71" i="1" s="1"/>
  <c r="GS71" i="1" s="1"/>
  <c r="BT57" i="1"/>
  <c r="BT73" i="1"/>
  <c r="DB56" i="1"/>
  <c r="X1583" i="35" s="1"/>
  <c r="CQ49" i="1"/>
  <c r="CQ38" i="1"/>
  <c r="DP33" i="1"/>
  <c r="EM27" i="1"/>
  <c r="EV27" i="1" s="1"/>
  <c r="EM22" i="1"/>
  <c r="EV22" i="1" s="1"/>
  <c r="BT68" i="1"/>
  <c r="BY68" i="1" s="1"/>
  <c r="BT62" i="1"/>
  <c r="EM53" i="1"/>
  <c r="EV53" i="1" s="1"/>
  <c r="X1489" i="35" s="1"/>
  <c r="EM75" i="1"/>
  <c r="EV75" i="1" s="1"/>
  <c r="X2193" i="35" s="1"/>
  <c r="DF66" i="1"/>
  <c r="DE66" i="1" s="1"/>
  <c r="GS66" i="1" s="1"/>
  <c r="EM61" i="1"/>
  <c r="EV61" i="1" s="1"/>
  <c r="X1745" i="35" s="1"/>
  <c r="CQ52" i="1"/>
  <c r="CW52" i="1" s="1"/>
  <c r="DP37" i="1"/>
  <c r="CQ34" i="1"/>
  <c r="AT22" i="1"/>
  <c r="BE22" i="1" s="1"/>
  <c r="EM11" i="1"/>
  <c r="EV11" i="1" s="1"/>
  <c r="CQ9" i="1"/>
  <c r="DP67" i="1"/>
  <c r="U57" i="1"/>
  <c r="AF54" i="1"/>
  <c r="X1516" i="35" s="1"/>
  <c r="U26" i="1"/>
  <c r="BT21" i="1"/>
  <c r="U16" i="1"/>
  <c r="U14" i="1"/>
  <c r="EM55" i="1"/>
  <c r="EV55" i="1" s="1"/>
  <c r="X1553" i="35" s="1"/>
  <c r="EM57" i="1"/>
  <c r="EV57" i="1" s="1"/>
  <c r="X1617" i="35" s="1"/>
  <c r="N13" i="36"/>
  <c r="O13" i="36" s="1"/>
  <c r="U27" i="1"/>
  <c r="P95" i="36"/>
  <c r="GQ95" i="1"/>
  <c r="GO95" i="1"/>
  <c r="GP95" i="1"/>
  <c r="GR95" i="1"/>
  <c r="P10" i="36"/>
  <c r="GO10" i="1"/>
  <c r="GP10" i="1"/>
  <c r="GQ10" i="1"/>
  <c r="GR10" i="1"/>
  <c r="FP42" i="1"/>
  <c r="X1141" i="35" s="1"/>
  <c r="HE42" i="1"/>
  <c r="P45" i="36"/>
  <c r="GO45" i="1"/>
  <c r="GP45" i="1"/>
  <c r="GR45" i="1"/>
  <c r="GQ45" i="1"/>
  <c r="M37" i="23"/>
  <c r="N37" i="23"/>
  <c r="L11" i="35"/>
  <c r="CQ28" i="1"/>
  <c r="FP76" i="1"/>
  <c r="X2229" i="35" s="1"/>
  <c r="HE76" i="1"/>
  <c r="P28" i="36"/>
  <c r="GO28" i="1"/>
  <c r="GP28" i="1"/>
  <c r="GQ28" i="1"/>
  <c r="GR28" i="1"/>
  <c r="FP43" i="1"/>
  <c r="X1173" i="35" s="1"/>
  <c r="HE43" i="1"/>
  <c r="FF21" i="1"/>
  <c r="HB21" i="1"/>
  <c r="P29" i="23"/>
  <c r="Q29" i="23"/>
  <c r="P38" i="23"/>
  <c r="Q38" i="23"/>
  <c r="EM12" i="1"/>
  <c r="EV12" i="1" s="1"/>
  <c r="P68" i="36"/>
  <c r="GP68" i="1"/>
  <c r="GO68" i="1"/>
  <c r="GQ68" i="1"/>
  <c r="GR68" i="1"/>
  <c r="P61" i="36"/>
  <c r="GO61" i="1"/>
  <c r="GR61" i="1"/>
  <c r="GP61" i="1"/>
  <c r="GQ61" i="1"/>
  <c r="P34" i="23"/>
  <c r="Q34" i="23"/>
  <c r="EM20" i="1"/>
  <c r="W20" i="36" s="1"/>
  <c r="X20" i="36" s="1"/>
  <c r="BE11" i="1"/>
  <c r="FZ100" i="1"/>
  <c r="FZ50" i="1"/>
  <c r="X1398" i="35" s="1"/>
  <c r="HH50" i="1"/>
  <c r="H11" i="3"/>
  <c r="H11" i="1"/>
  <c r="BE62" i="1"/>
  <c r="X1773" i="35" s="1"/>
  <c r="DF69" i="1"/>
  <c r="DE69" i="1" s="1"/>
  <c r="GS69" i="1" s="1"/>
  <c r="DF73" i="1"/>
  <c r="DE73" i="1" s="1"/>
  <c r="GS73" i="1" s="1"/>
  <c r="DF74" i="1"/>
  <c r="DE74" i="1" s="1"/>
  <c r="GS74" i="1" s="1"/>
  <c r="DF100" i="1"/>
  <c r="DE100" i="1" s="1"/>
  <c r="GS100" i="1" s="1"/>
  <c r="DF103" i="1"/>
  <c r="DE103" i="1" s="1"/>
  <c r="GS103" i="1" s="1"/>
  <c r="DF67" i="1"/>
  <c r="DE67" i="1" s="1"/>
  <c r="GS67" i="1" s="1"/>
  <c r="DF70" i="1"/>
  <c r="DE70" i="1" s="1"/>
  <c r="GS70" i="1" s="1"/>
  <c r="DF75" i="1"/>
  <c r="DE75" i="1" s="1"/>
  <c r="GS75" i="1" s="1"/>
  <c r="DF79" i="1"/>
  <c r="DE79" i="1" s="1"/>
  <c r="GS79" i="1" s="1"/>
  <c r="DF68" i="1"/>
  <c r="DE68" i="1" s="1"/>
  <c r="GS68" i="1" s="1"/>
  <c r="DF76" i="1"/>
  <c r="DE76" i="1" s="1"/>
  <c r="GS76" i="1" s="1"/>
  <c r="DF80" i="1"/>
  <c r="DE80" i="1" s="1"/>
  <c r="GS80" i="1" s="1"/>
  <c r="DF105" i="1"/>
  <c r="DE105" i="1" s="1"/>
  <c r="GS105" i="1" s="1"/>
  <c r="DF104" i="1"/>
  <c r="DE104" i="1" s="1"/>
  <c r="GS104" i="1" s="1"/>
  <c r="DF77" i="1"/>
  <c r="DE77" i="1" s="1"/>
  <c r="GS77" i="1" s="1"/>
  <c r="DF6" i="1"/>
  <c r="AF35" i="1"/>
  <c r="AF38" i="1"/>
  <c r="X1004" i="35" s="1"/>
  <c r="DB40" i="1"/>
  <c r="X1071" i="35" s="1"/>
  <c r="CC43" i="1"/>
  <c r="X1166" i="35" s="1"/>
  <c r="DY47" i="1"/>
  <c r="X1296" i="35" s="1"/>
  <c r="DB54" i="1"/>
  <c r="X1519" i="35" s="1"/>
  <c r="CC60" i="1"/>
  <c r="X1710" i="35" s="1"/>
  <c r="DB64" i="1"/>
  <c r="X1839" i="35" s="1"/>
  <c r="EV66" i="1"/>
  <c r="X1905" i="35" s="1"/>
  <c r="DB68" i="1"/>
  <c r="X1967" i="35" s="1"/>
  <c r="K7" i="23"/>
  <c r="T7" i="23" s="1"/>
  <c r="C7" i="23" s="1"/>
  <c r="L7" i="23"/>
  <c r="DB27" i="1"/>
  <c r="DB37" i="1"/>
  <c r="X975" i="35" s="1"/>
  <c r="EV42" i="1"/>
  <c r="X1137" i="35" s="1"/>
  <c r="EV47" i="1"/>
  <c r="X1297" i="35" s="1"/>
  <c r="DY57" i="1"/>
  <c r="X1616" i="35" s="1"/>
  <c r="AF68" i="1"/>
  <c r="X1964" i="35" s="1"/>
  <c r="AF53" i="1"/>
  <c r="X1484" i="35" s="1"/>
  <c r="DB69" i="1"/>
  <c r="X1999" i="35" s="1"/>
  <c r="DB78" i="1"/>
  <c r="X2287" i="35" s="1"/>
  <c r="U80" i="1"/>
  <c r="DP84" i="1"/>
  <c r="AT79" i="1"/>
  <c r="BE79" i="1" s="1"/>
  <c r="X2317" i="35" s="1"/>
  <c r="U70" i="1"/>
  <c r="EM68" i="1"/>
  <c r="U65" i="1"/>
  <c r="CQ62" i="1"/>
  <c r="U61" i="1"/>
  <c r="AT57" i="1"/>
  <c r="BE57" i="1" s="1"/>
  <c r="X1613" i="35" s="1"/>
  <c r="U82" i="1"/>
  <c r="BT79" i="1"/>
  <c r="CQ77" i="1"/>
  <c r="EM72" i="1"/>
  <c r="EV72" i="1" s="1"/>
  <c r="X2097" i="35" s="1"/>
  <c r="BT66" i="1"/>
  <c r="AT55" i="1"/>
  <c r="BE55" i="1" s="1"/>
  <c r="X1549" i="35" s="1"/>
  <c r="BT53" i="1"/>
  <c r="AT50" i="1"/>
  <c r="BE50" i="1" s="1"/>
  <c r="X1389" i="35" s="1"/>
  <c r="CQ30" i="1"/>
  <c r="CQ25" i="1"/>
  <c r="EM19" i="1"/>
  <c r="EV19" i="1" s="1"/>
  <c r="EM76" i="1"/>
  <c r="W76" i="36" s="1"/>
  <c r="X76" i="36" s="1"/>
  <c r="BT55" i="1"/>
  <c r="BT51" i="1"/>
  <c r="BY51" i="1" s="1"/>
  <c r="DP77" i="1"/>
  <c r="BT63" i="1"/>
  <c r="CQ60" i="1"/>
  <c r="CQ50" i="1"/>
  <c r="CW50" i="1" s="1"/>
  <c r="AT49" i="1"/>
  <c r="BE49" i="1" s="1"/>
  <c r="X1357" i="35" s="1"/>
  <c r="DP58" i="1"/>
  <c r="U25" i="1"/>
  <c r="CQ22" i="1"/>
  <c r="EM33" i="1"/>
  <c r="EV33" i="1" s="1"/>
  <c r="BT20" i="1"/>
  <c r="U15" i="1"/>
  <c r="EM13" i="1"/>
  <c r="EV13" i="1" s="1"/>
  <c r="AT74" i="1"/>
  <c r="BE74" i="1" s="1"/>
  <c r="X2157" i="35" s="1"/>
  <c r="DP66" i="1"/>
  <c r="AT31" i="1"/>
  <c r="BE31" i="1" s="1"/>
  <c r="BE21" i="1"/>
  <c r="U13" i="36"/>
  <c r="V13" i="36" s="1"/>
  <c r="DP55" i="1"/>
  <c r="DP22" i="1"/>
  <c r="H10" i="3"/>
  <c r="H10" i="1"/>
  <c r="U22" i="1"/>
  <c r="P86" i="36"/>
  <c r="GP86" i="1"/>
  <c r="GR86" i="1"/>
  <c r="GO86" i="1"/>
  <c r="GQ86" i="1"/>
  <c r="P98" i="36"/>
  <c r="GO98" i="1"/>
  <c r="GQ98" i="1"/>
  <c r="GP98" i="1"/>
  <c r="GR98" i="1"/>
  <c r="FF42" i="1"/>
  <c r="X1140" i="35" s="1"/>
  <c r="HB42" i="1"/>
  <c r="HH48" i="1"/>
  <c r="P11" i="23"/>
  <c r="Q11" i="23"/>
  <c r="P24" i="23"/>
  <c r="Q24" i="23"/>
  <c r="P76" i="36"/>
  <c r="GQ76" i="1"/>
  <c r="GR76" i="1"/>
  <c r="GO76" i="1"/>
  <c r="GP76" i="1"/>
  <c r="P90" i="36"/>
  <c r="GO90" i="1"/>
  <c r="GQ90" i="1"/>
  <c r="GP90" i="1"/>
  <c r="GR90" i="1"/>
  <c r="FF36" i="1"/>
  <c r="HB36" i="1"/>
  <c r="FP39" i="1"/>
  <c r="X1045" i="35" s="1"/>
  <c r="HE39" i="1"/>
  <c r="P43" i="36"/>
  <c r="GP43" i="1"/>
  <c r="GQ43" i="1"/>
  <c r="GO43" i="1"/>
  <c r="GR43" i="1"/>
  <c r="BT7" i="1"/>
  <c r="F14" i="35"/>
  <c r="FF20" i="1"/>
  <c r="HE26" i="1"/>
  <c r="P40" i="36"/>
  <c r="GP40" i="1"/>
  <c r="GQ40" i="1"/>
  <c r="GO40" i="1"/>
  <c r="GR40" i="1"/>
  <c r="FP58" i="1"/>
  <c r="X1653" i="35" s="1"/>
  <c r="HE58" i="1"/>
  <c r="AC6" i="36"/>
  <c r="FQ6" i="1"/>
  <c r="CQ10" i="1"/>
  <c r="FF100" i="1"/>
  <c r="P50" i="36"/>
  <c r="GR50" i="1"/>
  <c r="GP50" i="1"/>
  <c r="GQ50" i="1"/>
  <c r="GO50" i="1"/>
  <c r="P67" i="36"/>
  <c r="GQ67" i="1"/>
  <c r="GO67" i="1"/>
  <c r="GP67" i="1"/>
  <c r="GR67" i="1"/>
  <c r="BE38" i="1"/>
  <c r="X1005" i="35" s="1"/>
  <c r="DY15" i="1"/>
  <c r="CC39" i="1"/>
  <c r="X1038" i="35" s="1"/>
  <c r="DY43" i="1"/>
  <c r="X1168" i="35" s="1"/>
  <c r="DB50" i="1"/>
  <c r="X1391" i="35" s="1"/>
  <c r="DB52" i="1"/>
  <c r="X1455" i="35" s="1"/>
  <c r="DB55" i="1"/>
  <c r="X1551" i="35" s="1"/>
  <c r="EV60" i="1"/>
  <c r="X1713" i="35" s="1"/>
  <c r="CC65" i="1"/>
  <c r="X1870" i="35" s="1"/>
  <c r="AF10" i="1"/>
  <c r="CC16" i="1"/>
  <c r="CC18" i="1"/>
  <c r="AF43" i="1"/>
  <c r="X1164" i="35" s="1"/>
  <c r="EV54" i="1"/>
  <c r="X1521" i="35" s="1"/>
  <c r="EV73" i="1"/>
  <c r="X2129" i="35" s="1"/>
  <c r="CC78" i="1"/>
  <c r="X2286" i="35" s="1"/>
  <c r="AF41" i="1"/>
  <c r="X1100" i="35" s="1"/>
  <c r="CC52" i="1"/>
  <c r="X1454" i="35" s="1"/>
  <c r="CC68" i="1"/>
  <c r="X1966" i="35" s="1"/>
  <c r="DB74" i="1"/>
  <c r="X2159" i="35" s="1"/>
  <c r="EV76" i="1"/>
  <c r="X2225" i="35" s="1"/>
  <c r="EV80" i="1"/>
  <c r="X2353" i="35" s="1"/>
  <c r="CC84" i="1"/>
  <c r="X2478" i="35" s="1"/>
  <c r="CC100" i="1"/>
  <c r="DY90" i="1"/>
  <c r="DP100" i="1"/>
  <c r="BT103" i="1"/>
  <c r="DP102" i="1"/>
  <c r="BT101" i="1"/>
  <c r="U86" i="1"/>
  <c r="EM82" i="1"/>
  <c r="EV82" i="1" s="1"/>
  <c r="X2417" i="35" s="1"/>
  <c r="CQ83" i="1"/>
  <c r="DF83" i="1"/>
  <c r="DE83" i="1" s="1"/>
  <c r="GS83" i="1" s="1"/>
  <c r="AT85" i="1"/>
  <c r="BE85" i="1" s="1"/>
  <c r="X2509" i="35" s="1"/>
  <c r="U66" i="1"/>
  <c r="U60" i="1"/>
  <c r="DP80" i="1"/>
  <c r="EM74" i="1"/>
  <c r="EV74" i="1" s="1"/>
  <c r="X2161" i="35" s="1"/>
  <c r="CQ73" i="1"/>
  <c r="DF72" i="1"/>
  <c r="DE72" i="1" s="1"/>
  <c r="GS72" i="1" s="1"/>
  <c r="BT71" i="1"/>
  <c r="AT70" i="1"/>
  <c r="BE70" i="1" s="1"/>
  <c r="X2029" i="35" s="1"/>
  <c r="BT67" i="1"/>
  <c r="AT75" i="1"/>
  <c r="BE75" i="1" s="1"/>
  <c r="X2189" i="35" s="1"/>
  <c r="DP72" i="1"/>
  <c r="U64" i="1"/>
  <c r="U58" i="1"/>
  <c r="AT53" i="1"/>
  <c r="BE53" i="1" s="1"/>
  <c r="X1485" i="35" s="1"/>
  <c r="EM50" i="1"/>
  <c r="EV50" i="1" s="1"/>
  <c r="X1393" i="35" s="1"/>
  <c r="AT33" i="1"/>
  <c r="BE33" i="1" s="1"/>
  <c r="U24" i="1"/>
  <c r="DP75" i="1"/>
  <c r="DP65" i="1"/>
  <c r="AT63" i="1"/>
  <c r="BE63" i="1" s="1"/>
  <c r="X1805" i="35" s="1"/>
  <c r="BT61" i="1"/>
  <c r="AT51" i="1"/>
  <c r="BE51" i="1" s="1"/>
  <c r="X1421" i="35" s="1"/>
  <c r="CQ76" i="1"/>
  <c r="BT75" i="1"/>
  <c r="DF65" i="1"/>
  <c r="DE65" i="1" s="1"/>
  <c r="GS65" i="1" s="1"/>
  <c r="CQ58" i="1"/>
  <c r="U52" i="1"/>
  <c r="DP56" i="1"/>
  <c r="BT19" i="1"/>
  <c r="BT14" i="1"/>
  <c r="EM31" i="1"/>
  <c r="EV31" i="1" s="1"/>
  <c r="CQ23" i="1"/>
  <c r="CQ18" i="1"/>
  <c r="U74" i="1"/>
  <c r="AT29" i="1"/>
  <c r="BE29" i="1" s="1"/>
  <c r="U26" i="36"/>
  <c r="V26" i="36" s="1"/>
  <c r="EM25" i="1"/>
  <c r="EV25" i="1" s="1"/>
  <c r="EM21" i="1"/>
  <c r="EV21" i="1" s="1"/>
  <c r="U17" i="1"/>
  <c r="EM29" i="1"/>
  <c r="EV29" i="1" s="1"/>
  <c r="CQ11" i="1"/>
  <c r="P92" i="36"/>
  <c r="GP92" i="1"/>
  <c r="GR92" i="1"/>
  <c r="GO92" i="1"/>
  <c r="GQ92" i="1"/>
  <c r="P100" i="36"/>
  <c r="GP100" i="1"/>
  <c r="GR100" i="1"/>
  <c r="GO100" i="1"/>
  <c r="GQ100" i="1"/>
  <c r="FP48" i="1"/>
  <c r="X1333" i="35" s="1"/>
  <c r="HE48" i="1"/>
  <c r="FZ87" i="1"/>
  <c r="P39" i="36"/>
  <c r="GP39" i="1"/>
  <c r="GQ39" i="1"/>
  <c r="GO39" i="1"/>
  <c r="GR39" i="1"/>
  <c r="EM7" i="1"/>
  <c r="W7" i="36" s="1"/>
  <c r="X7" i="36" s="1"/>
  <c r="F17" i="35"/>
  <c r="DP64" i="1"/>
  <c r="HB68" i="1"/>
  <c r="P26" i="36"/>
  <c r="GQ26" i="1"/>
  <c r="GR26" i="1"/>
  <c r="GO26" i="1"/>
  <c r="GP26" i="1"/>
  <c r="P58" i="36"/>
  <c r="GR58" i="1"/>
  <c r="GO58" i="1"/>
  <c r="GP58" i="1"/>
  <c r="GQ58" i="1"/>
  <c r="U23" i="1"/>
  <c r="AA23" i="1" s="1"/>
  <c r="CQ17" i="1"/>
  <c r="FZ92" i="1"/>
  <c r="HH92" i="1"/>
  <c r="P9" i="36"/>
  <c r="GP9" i="1"/>
  <c r="GR9" i="1"/>
  <c r="GO9" i="1"/>
  <c r="FP56" i="1"/>
  <c r="X1589" i="35" s="1"/>
  <c r="HE56" i="1"/>
  <c r="P28" i="23"/>
  <c r="Q28" i="23"/>
  <c r="DP7" i="1"/>
  <c r="F16" i="35"/>
  <c r="BE46" i="1"/>
  <c r="X1261" i="35" s="1"/>
  <c r="BE78" i="1"/>
  <c r="X2285" i="35" s="1"/>
  <c r="W14" i="35"/>
  <c r="AF12" i="1"/>
  <c r="DY39" i="1"/>
  <c r="X1040" i="35" s="1"/>
  <c r="DB46" i="1"/>
  <c r="X1263" i="35" s="1"/>
  <c r="DB48" i="1"/>
  <c r="X1327" i="35" s="1"/>
  <c r="CC51" i="1"/>
  <c r="X1422" i="35" s="1"/>
  <c r="CC59" i="1"/>
  <c r="X1678" i="35" s="1"/>
  <c r="EV65" i="1"/>
  <c r="X1873" i="35" s="1"/>
  <c r="CC17" i="1"/>
  <c r="CC27" i="1"/>
  <c r="CC40" i="1"/>
  <c r="X1070" i="35" s="1"/>
  <c r="DB43" i="1"/>
  <c r="X1167" i="35" s="1"/>
  <c r="AF47" i="1"/>
  <c r="X1292" i="35" s="1"/>
  <c r="DB59" i="1"/>
  <c r="X1679" i="35" s="1"/>
  <c r="EV69" i="1"/>
  <c r="X2001" i="35" s="1"/>
  <c r="EV71" i="1"/>
  <c r="X2065" i="35" s="1"/>
  <c r="EV78" i="1"/>
  <c r="X2289" i="35" s="1"/>
  <c r="DB80" i="1"/>
  <c r="X2351" i="35" s="1"/>
  <c r="CC30" i="1"/>
  <c r="CC49" i="1"/>
  <c r="X1358" i="35" s="1"/>
  <c r="DY52" i="1"/>
  <c r="X1456" i="35" s="1"/>
  <c r="EV68" i="1"/>
  <c r="X1969" i="35" s="1"/>
  <c r="CC77" i="1"/>
  <c r="X2254" i="35" s="1"/>
  <c r="DB81" i="1"/>
  <c r="X2383" i="35" s="1"/>
  <c r="DF106" i="1"/>
  <c r="DE106" i="1" s="1"/>
  <c r="GS106" i="1" s="1"/>
  <c r="DY76" i="1"/>
  <c r="X2224" i="35" s="1"/>
  <c r="AF71" i="1"/>
  <c r="X2060" i="35" s="1"/>
  <c r="CC88" i="1"/>
  <c r="W97" i="36"/>
  <c r="X97" i="36" s="1"/>
  <c r="L8" i="23"/>
  <c r="K8" i="23"/>
  <c r="DY105" i="1"/>
  <c r="U104" i="1"/>
  <c r="S105" i="36"/>
  <c r="T105" i="36" s="1"/>
  <c r="DP104" i="1"/>
  <c r="BE102" i="1"/>
  <c r="DF101" i="1"/>
  <c r="DE101" i="1" s="1"/>
  <c r="GS101" i="1" s="1"/>
  <c r="DF102" i="1"/>
  <c r="DE102" i="1" s="1"/>
  <c r="GS102" i="1" s="1"/>
  <c r="CQ101" i="1"/>
  <c r="DF98" i="1"/>
  <c r="DE98" i="1" s="1"/>
  <c r="GS98" i="1" s="1"/>
  <c r="DY97" i="1"/>
  <c r="GW97" i="1" s="1"/>
  <c r="W99" i="36"/>
  <c r="X99" i="36" s="1"/>
  <c r="CQ94" i="1"/>
  <c r="DF94" i="1"/>
  <c r="DE94" i="1" s="1"/>
  <c r="GS94" i="1" s="1"/>
  <c r="AT93" i="1"/>
  <c r="BE93" i="1" s="1"/>
  <c r="EM91" i="1"/>
  <c r="CQ90" i="1"/>
  <c r="DF90" i="1"/>
  <c r="DE90" i="1" s="1"/>
  <c r="GS90" i="1" s="1"/>
  <c r="AT89" i="1"/>
  <c r="BE89" i="1" s="1"/>
  <c r="EM87" i="1"/>
  <c r="EV87" i="1" s="1"/>
  <c r="CQ86" i="1"/>
  <c r="DF86" i="1"/>
  <c r="DE86" i="1" s="1"/>
  <c r="GS86" i="1" s="1"/>
  <c r="AT98" i="1"/>
  <c r="BE98" i="1" s="1"/>
  <c r="DP95" i="1"/>
  <c r="EM95" i="1"/>
  <c r="EV95" i="1" s="1"/>
  <c r="GZ95" i="1" s="1"/>
  <c r="BT85" i="1"/>
  <c r="AF93" i="1"/>
  <c r="GF93" i="1" s="1"/>
  <c r="L79" i="36"/>
  <c r="M79" i="36" s="1"/>
  <c r="N81" i="36"/>
  <c r="O81" i="36" s="1"/>
  <c r="S68" i="36"/>
  <c r="T68" i="36" s="1"/>
  <c r="Q77" i="36"/>
  <c r="R77" i="36" s="1"/>
  <c r="W67" i="36"/>
  <c r="X67" i="36" s="1"/>
  <c r="W66" i="36"/>
  <c r="X66" i="36" s="1"/>
  <c r="N64" i="36"/>
  <c r="O64" i="36" s="1"/>
  <c r="DY92" i="1"/>
  <c r="GW92" i="1" s="1"/>
  <c r="W60" i="36"/>
  <c r="X60" i="36" s="1"/>
  <c r="S48" i="36"/>
  <c r="T48" i="36" s="1"/>
  <c r="W47" i="36"/>
  <c r="X47" i="36" s="1"/>
  <c r="Q45" i="36"/>
  <c r="R45" i="36" s="1"/>
  <c r="W43" i="36"/>
  <c r="X43" i="36" s="1"/>
  <c r="Q41" i="36"/>
  <c r="R41" i="36" s="1"/>
  <c r="S40" i="36"/>
  <c r="T40" i="36" s="1"/>
  <c r="W39" i="36"/>
  <c r="X39" i="36" s="1"/>
  <c r="L39" i="36"/>
  <c r="M39" i="36" s="1"/>
  <c r="U48" i="36"/>
  <c r="V48" i="36" s="1"/>
  <c r="Q37" i="36"/>
  <c r="R37" i="36" s="1"/>
  <c r="L34" i="36"/>
  <c r="M34" i="36" s="1"/>
  <c r="W30" i="36"/>
  <c r="X30" i="36" s="1"/>
  <c r="Q29" i="36"/>
  <c r="R29" i="36" s="1"/>
  <c r="S27" i="36"/>
  <c r="T27" i="36" s="1"/>
  <c r="L59" i="36"/>
  <c r="M59" i="36" s="1"/>
  <c r="H9" i="3"/>
  <c r="H9" i="1"/>
  <c r="L55" i="36"/>
  <c r="M55" i="36" s="1"/>
  <c r="Q23" i="36"/>
  <c r="R23" i="36" s="1"/>
  <c r="U15" i="36"/>
  <c r="V15" i="36" s="1"/>
  <c r="Q8" i="36"/>
  <c r="R8" i="36" s="1"/>
  <c r="L21" i="36"/>
  <c r="M21" i="36" s="1"/>
  <c r="S14" i="23"/>
  <c r="R14" i="23"/>
  <c r="S18" i="23"/>
  <c r="R18" i="23"/>
  <c r="S22" i="23"/>
  <c r="R22" i="23"/>
  <c r="W18" i="36"/>
  <c r="X18" i="36" s="1"/>
  <c r="P54" i="36"/>
  <c r="GP54" i="1"/>
  <c r="GQ54" i="1"/>
  <c r="GR54" i="1"/>
  <c r="GO54" i="1"/>
  <c r="H21" i="36"/>
  <c r="S36" i="23"/>
  <c r="R36" i="23"/>
  <c r="EM106" i="1"/>
  <c r="EV106" i="1" s="1"/>
  <c r="P38" i="36"/>
  <c r="GR38" i="1"/>
  <c r="GO38" i="1"/>
  <c r="GP38" i="1"/>
  <c r="GQ38" i="1"/>
  <c r="H15" i="36"/>
  <c r="K34" i="23"/>
  <c r="L34" i="23"/>
  <c r="DP106" i="1"/>
  <c r="BI11" i="1"/>
  <c r="BI13" i="1"/>
  <c r="BI15" i="1"/>
  <c r="BI17" i="1"/>
  <c r="BI19" i="1"/>
  <c r="BI21" i="1"/>
  <c r="BI23" i="1"/>
  <c r="BI25" i="1"/>
  <c r="BI27" i="1"/>
  <c r="BI29" i="1"/>
  <c r="BI31" i="1"/>
  <c r="BI33" i="1"/>
  <c r="BI35" i="1"/>
  <c r="BI37" i="1"/>
  <c r="BI39" i="1"/>
  <c r="BI41" i="1"/>
  <c r="BI43" i="1"/>
  <c r="BI45" i="1"/>
  <c r="BI47" i="1"/>
  <c r="BI49" i="1"/>
  <c r="BI51" i="1"/>
  <c r="BI53" i="1"/>
  <c r="BI55" i="1"/>
  <c r="BI57" i="1"/>
  <c r="BI59" i="1"/>
  <c r="BI61" i="1"/>
  <c r="BI63" i="1"/>
  <c r="BI65" i="1"/>
  <c r="BI67" i="1"/>
  <c r="BI69" i="1"/>
  <c r="BI71" i="1"/>
  <c r="BI73" i="1"/>
  <c r="BI75" i="1"/>
  <c r="BI77" i="1"/>
  <c r="BI79" i="1"/>
  <c r="BI81" i="1"/>
  <c r="BI83" i="1"/>
  <c r="BI85" i="1"/>
  <c r="BI87" i="1"/>
  <c r="BI89" i="1"/>
  <c r="BI91" i="1"/>
  <c r="BI93" i="1"/>
  <c r="BI95" i="1"/>
  <c r="BI97" i="1"/>
  <c r="BI99" i="1"/>
  <c r="BI101" i="1"/>
  <c r="BI103" i="1"/>
  <c r="BI105" i="1"/>
  <c r="BI9" i="1"/>
  <c r="BI7" i="1"/>
  <c r="BI6" i="1"/>
  <c r="BI96" i="1"/>
  <c r="BI80" i="1"/>
  <c r="BI64" i="1"/>
  <c r="BI48" i="1"/>
  <c r="BI32" i="1"/>
  <c r="BI16" i="1"/>
  <c r="BI102" i="1"/>
  <c r="BI86" i="1"/>
  <c r="BI70" i="1"/>
  <c r="BI54" i="1"/>
  <c r="BI38" i="1"/>
  <c r="BI22" i="1"/>
  <c r="BE48" i="1"/>
  <c r="X1325" i="35" s="1"/>
  <c r="BE64" i="1"/>
  <c r="X1837" i="35" s="1"/>
  <c r="BE80" i="1"/>
  <c r="X2349" i="35" s="1"/>
  <c r="EV10" i="1"/>
  <c r="DB13" i="1"/>
  <c r="AT6" i="1"/>
  <c r="N6" i="36" s="1"/>
  <c r="O6" i="36" s="1"/>
  <c r="EV34" i="1"/>
  <c r="GT104" i="1"/>
  <c r="GT100" i="1"/>
  <c r="AT94" i="1"/>
  <c r="BE94" i="1" s="1"/>
  <c r="AT90" i="1"/>
  <c r="BE90" i="1" s="1"/>
  <c r="CQ87" i="1"/>
  <c r="DF87" i="1"/>
  <c r="DE87" i="1" s="1"/>
  <c r="GS87" i="1" s="1"/>
  <c r="U74" i="36"/>
  <c r="V74" i="36" s="1"/>
  <c r="S72" i="36"/>
  <c r="T72" i="36" s="1"/>
  <c r="S64" i="36"/>
  <c r="T64" i="36" s="1"/>
  <c r="W62" i="36"/>
  <c r="X62" i="36" s="1"/>
  <c r="U44" i="36"/>
  <c r="V44" i="36" s="1"/>
  <c r="U40" i="36"/>
  <c r="V40" i="36" s="1"/>
  <c r="Q70" i="36"/>
  <c r="R70" i="36" s="1"/>
  <c r="Q48" i="36"/>
  <c r="R48" i="36" s="1"/>
  <c r="W46" i="36"/>
  <c r="X46" i="36" s="1"/>
  <c r="N45" i="36"/>
  <c r="O45" i="36" s="1"/>
  <c r="Q44" i="36"/>
  <c r="R44" i="36" s="1"/>
  <c r="S43" i="36"/>
  <c r="T43" i="36" s="1"/>
  <c r="W42" i="36"/>
  <c r="X42" i="36" s="1"/>
  <c r="L42" i="36"/>
  <c r="M42" i="36" s="1"/>
  <c r="Q56" i="36"/>
  <c r="R56" i="36" s="1"/>
  <c r="U38" i="36"/>
  <c r="V38" i="36" s="1"/>
  <c r="L63" i="36"/>
  <c r="M63" i="36" s="1"/>
  <c r="Q50" i="36"/>
  <c r="R50" i="36" s="1"/>
  <c r="S33" i="36"/>
  <c r="T33" i="36" s="1"/>
  <c r="Q27" i="36"/>
  <c r="R27" i="36" s="1"/>
  <c r="Q38" i="36"/>
  <c r="R38" i="36" s="1"/>
  <c r="L33" i="36"/>
  <c r="M33" i="36" s="1"/>
  <c r="Q30" i="36"/>
  <c r="R30" i="36" s="1"/>
  <c r="N23" i="36"/>
  <c r="O23" i="36" s="1"/>
  <c r="Q15" i="36"/>
  <c r="R15" i="36" s="1"/>
  <c r="L10" i="36"/>
  <c r="M10" i="36" s="1"/>
  <c r="FG6" i="1"/>
  <c r="Z6" i="36"/>
  <c r="FI7" i="1"/>
  <c r="X19" i="35"/>
  <c r="Q17" i="36"/>
  <c r="R17" i="36" s="1"/>
  <c r="S15" i="23"/>
  <c r="R15" i="23"/>
  <c r="S19" i="23"/>
  <c r="R19" i="23"/>
  <c r="S23" i="23"/>
  <c r="R23" i="23"/>
  <c r="U19" i="36"/>
  <c r="V19" i="36" s="1"/>
  <c r="N8" i="36"/>
  <c r="O8" i="36" s="1"/>
  <c r="BE8" i="1"/>
  <c r="FP22" i="1"/>
  <c r="HE22" i="1"/>
  <c r="S32" i="23"/>
  <c r="R32" i="23"/>
  <c r="H16" i="36"/>
  <c r="H20" i="36"/>
  <c r="N32" i="23"/>
  <c r="M32" i="23"/>
  <c r="H19" i="36"/>
  <c r="S24" i="23"/>
  <c r="R24" i="23"/>
  <c r="S25" i="23"/>
  <c r="R25" i="23"/>
  <c r="S26" i="23"/>
  <c r="R26" i="23"/>
  <c r="S27" i="23"/>
  <c r="R27" i="23"/>
  <c r="S28" i="23"/>
  <c r="R28" i="23"/>
  <c r="S29" i="23"/>
  <c r="R29" i="23"/>
  <c r="S30" i="23"/>
  <c r="R30" i="23"/>
  <c r="S31" i="23"/>
  <c r="R31" i="23"/>
  <c r="H32" i="3"/>
  <c r="H32" i="1"/>
  <c r="S34" i="23"/>
  <c r="R34" i="23"/>
  <c r="K38" i="23"/>
  <c r="L38" i="23"/>
  <c r="AT106" i="1"/>
  <c r="BE106" i="1" s="1"/>
  <c r="H14" i="36"/>
  <c r="H27" i="36"/>
  <c r="H31" i="36"/>
  <c r="H33" i="36"/>
  <c r="H38" i="36"/>
  <c r="H39" i="36"/>
  <c r="H40" i="36"/>
  <c r="H43" i="36"/>
  <c r="H44" i="36"/>
  <c r="H64" i="36"/>
  <c r="H67" i="36"/>
  <c r="H104" i="36"/>
  <c r="H26" i="36"/>
  <c r="H30" i="36"/>
  <c r="H42" i="36"/>
  <c r="H63" i="36"/>
  <c r="H68" i="36"/>
  <c r="U106" i="1"/>
  <c r="H46" i="36"/>
  <c r="H49" i="36"/>
  <c r="H56" i="36"/>
  <c r="H59" i="36"/>
  <c r="H72" i="36"/>
  <c r="H75" i="36"/>
  <c r="H76" i="36"/>
  <c r="H81" i="36"/>
  <c r="H83" i="36"/>
  <c r="H85" i="36"/>
  <c r="H87" i="36"/>
  <c r="H89" i="36"/>
  <c r="H91" i="36"/>
  <c r="H93" i="36"/>
  <c r="H95" i="36"/>
  <c r="H97" i="36"/>
  <c r="H99" i="36"/>
  <c r="H101" i="36"/>
  <c r="H103" i="36"/>
  <c r="H45" i="36"/>
  <c r="H50" i="36"/>
  <c r="H71" i="36"/>
  <c r="BT6" i="1"/>
  <c r="BY6" i="1" s="1"/>
  <c r="BI92" i="1"/>
  <c r="BI76" i="1"/>
  <c r="BI60" i="1"/>
  <c r="BI44" i="1"/>
  <c r="BI28" i="1"/>
  <c r="BI12" i="1"/>
  <c r="BI98" i="1"/>
  <c r="BI82" i="1"/>
  <c r="BI66" i="1"/>
  <c r="BI50" i="1"/>
  <c r="BI34" i="1"/>
  <c r="BI18" i="1"/>
  <c r="BE20" i="1"/>
  <c r="BE36" i="1"/>
  <c r="BE52" i="1"/>
  <c r="X1453" i="35" s="1"/>
  <c r="BE68" i="1"/>
  <c r="X1965" i="35" s="1"/>
  <c r="BE100" i="1"/>
  <c r="EV14" i="1"/>
  <c r="EV30" i="1"/>
  <c r="CC8" i="1"/>
  <c r="DB31" i="1"/>
  <c r="DB45" i="1"/>
  <c r="X1231" i="35" s="1"/>
  <c r="DB53" i="1"/>
  <c r="X1487" i="35" s="1"/>
  <c r="EV81" i="1"/>
  <c r="X2385" i="35" s="1"/>
  <c r="GT105" i="1"/>
  <c r="GT102" i="1"/>
  <c r="EM92" i="1"/>
  <c r="EV92" i="1" s="1"/>
  <c r="GZ92" i="1" s="1"/>
  <c r="EM88" i="1"/>
  <c r="EV88" i="1" s="1"/>
  <c r="AT86" i="1"/>
  <c r="BE86" i="1" s="1"/>
  <c r="X2541" i="35" s="1"/>
  <c r="L78" i="36"/>
  <c r="M78" i="36" s="1"/>
  <c r="N67" i="36"/>
  <c r="O67" i="36" s="1"/>
  <c r="U105" i="1"/>
  <c r="W101" i="36"/>
  <c r="X101" i="36" s="1"/>
  <c r="AT101" i="1"/>
  <c r="BE101" i="1" s="1"/>
  <c r="AT99" i="1"/>
  <c r="BE99" i="1" s="1"/>
  <c r="AT95" i="1"/>
  <c r="BE95" i="1" s="1"/>
  <c r="EM93" i="1"/>
  <c r="EV93" i="1" s="1"/>
  <c r="CQ92" i="1"/>
  <c r="DF92" i="1"/>
  <c r="DE92" i="1" s="1"/>
  <c r="GS92" i="1" s="1"/>
  <c r="AT91" i="1"/>
  <c r="BE91" i="1" s="1"/>
  <c r="EM89" i="1"/>
  <c r="CQ88" i="1"/>
  <c r="DF88" i="1"/>
  <c r="DE88" i="1" s="1"/>
  <c r="GS88" i="1" s="1"/>
  <c r="AT87" i="1"/>
  <c r="BE87" i="1" s="1"/>
  <c r="EM85" i="1"/>
  <c r="EV85" i="1" s="1"/>
  <c r="X2513" i="35" s="1"/>
  <c r="CQ98" i="1"/>
  <c r="AT97" i="1"/>
  <c r="BE97" i="1" s="1"/>
  <c r="CC95" i="1"/>
  <c r="AF90" i="1"/>
  <c r="U85" i="36"/>
  <c r="V85" i="36" s="1"/>
  <c r="L92" i="36"/>
  <c r="M92" i="36" s="1"/>
  <c r="U87" i="36"/>
  <c r="V87" i="36" s="1"/>
  <c r="U73" i="36"/>
  <c r="V73" i="36" s="1"/>
  <c r="U81" i="36"/>
  <c r="V81" i="36" s="1"/>
  <c r="AF89" i="1"/>
  <c r="N83" i="36"/>
  <c r="O83" i="36" s="1"/>
  <c r="L71" i="36"/>
  <c r="M71" i="36" s="1"/>
  <c r="W83" i="36"/>
  <c r="X83" i="36" s="1"/>
  <c r="S70" i="36"/>
  <c r="T70" i="36" s="1"/>
  <c r="N68" i="36"/>
  <c r="O68" i="36" s="1"/>
  <c r="S65" i="36"/>
  <c r="T65" i="36" s="1"/>
  <c r="N56" i="36"/>
  <c r="O56" i="36" s="1"/>
  <c r="U43" i="36"/>
  <c r="V43" i="36" s="1"/>
  <c r="S63" i="36"/>
  <c r="T63" i="36" s="1"/>
  <c r="N48" i="36"/>
  <c r="O48" i="36" s="1"/>
  <c r="Q47" i="36"/>
  <c r="R47" i="36" s="1"/>
  <c r="S46" i="36"/>
  <c r="T46" i="36" s="1"/>
  <c r="W45" i="36"/>
  <c r="X45" i="36" s="1"/>
  <c r="L45" i="36"/>
  <c r="M45" i="36" s="1"/>
  <c r="N44" i="36"/>
  <c r="O44" i="36" s="1"/>
  <c r="Q43" i="36"/>
  <c r="R43" i="36" s="1"/>
  <c r="S42" i="36"/>
  <c r="T42" i="36" s="1"/>
  <c r="W41" i="36"/>
  <c r="X41" i="36" s="1"/>
  <c r="L41" i="36"/>
  <c r="M41" i="36" s="1"/>
  <c r="Q39" i="36"/>
  <c r="R39" i="36" s="1"/>
  <c r="U36" i="36"/>
  <c r="V36" i="36" s="1"/>
  <c r="U28" i="36"/>
  <c r="V28" i="36" s="1"/>
  <c r="N50" i="36"/>
  <c r="O50" i="36" s="1"/>
  <c r="N36" i="36"/>
  <c r="O36" i="36" s="1"/>
  <c r="W34" i="36"/>
  <c r="X34" i="36" s="1"/>
  <c r="Q33" i="36"/>
  <c r="R33" i="36" s="1"/>
  <c r="S31" i="36"/>
  <c r="T31" i="36" s="1"/>
  <c r="L30" i="36"/>
  <c r="M30" i="36" s="1"/>
  <c r="N28" i="36"/>
  <c r="O28" i="36" s="1"/>
  <c r="L35" i="36"/>
  <c r="M35" i="36" s="1"/>
  <c r="CQ26" i="1"/>
  <c r="FI8" i="1"/>
  <c r="BT99" i="1"/>
  <c r="FP8" i="1"/>
  <c r="HE8" i="1"/>
  <c r="FP14" i="1"/>
  <c r="HE14" i="1"/>
  <c r="S12" i="23"/>
  <c r="R12" i="23"/>
  <c r="S16" i="23"/>
  <c r="R16" i="23"/>
  <c r="S20" i="23"/>
  <c r="R20" i="23"/>
  <c r="Q12" i="36"/>
  <c r="R12" i="36" s="1"/>
  <c r="GC8" i="1"/>
  <c r="GC9" i="1"/>
  <c r="GA6" i="1"/>
  <c r="GC7" i="1"/>
  <c r="AF6" i="36"/>
  <c r="P22" i="36"/>
  <c r="GR22" i="1"/>
  <c r="GP22" i="1"/>
  <c r="GO22" i="1"/>
  <c r="GQ22" i="1"/>
  <c r="S21" i="36"/>
  <c r="T21" i="36" s="1"/>
  <c r="N36" i="23"/>
  <c r="M36" i="23"/>
  <c r="N10" i="36"/>
  <c r="O10" i="36" s="1"/>
  <c r="P73" i="36"/>
  <c r="GR73" i="1"/>
  <c r="GO73" i="1"/>
  <c r="GP73" i="1"/>
  <c r="GQ73" i="1"/>
  <c r="H13" i="36"/>
  <c r="M24" i="23"/>
  <c r="N24" i="23"/>
  <c r="M25" i="23"/>
  <c r="N25" i="23"/>
  <c r="M26" i="23"/>
  <c r="N26" i="23"/>
  <c r="M27" i="23"/>
  <c r="N27" i="23"/>
  <c r="M28" i="23"/>
  <c r="N28" i="23"/>
  <c r="M29" i="23"/>
  <c r="N29" i="23"/>
  <c r="M30" i="23"/>
  <c r="N30" i="23"/>
  <c r="M31" i="23"/>
  <c r="N31" i="23"/>
  <c r="H36" i="3"/>
  <c r="H36" i="1"/>
  <c r="S38" i="23"/>
  <c r="R38" i="23"/>
  <c r="H18" i="36"/>
  <c r="H105" i="36"/>
  <c r="BI104" i="1"/>
  <c r="BI88" i="1"/>
  <c r="BI72" i="1"/>
  <c r="BI56" i="1"/>
  <c r="BI40" i="1"/>
  <c r="BI24" i="1"/>
  <c r="BI8" i="1"/>
  <c r="BI94" i="1"/>
  <c r="BI78" i="1"/>
  <c r="BI62" i="1"/>
  <c r="BI46" i="1"/>
  <c r="BI30" i="1"/>
  <c r="BI14" i="1"/>
  <c r="BE24" i="1"/>
  <c r="BE40" i="1"/>
  <c r="X1069" i="35" s="1"/>
  <c r="BE56" i="1"/>
  <c r="X1581" i="35" s="1"/>
  <c r="BE72" i="1"/>
  <c r="X2093" i="35" s="1"/>
  <c r="BE104" i="1"/>
  <c r="EV18" i="1"/>
  <c r="DB21" i="1"/>
  <c r="H106" i="36"/>
  <c r="EV8" i="1"/>
  <c r="DB33" i="1"/>
  <c r="EV84" i="1"/>
  <c r="X2481" i="35" s="1"/>
  <c r="EV91" i="1"/>
  <c r="GZ101" i="1"/>
  <c r="GZ104" i="1"/>
  <c r="Q8" i="23"/>
  <c r="P8" i="23"/>
  <c r="W103" i="36"/>
  <c r="X103" i="36" s="1"/>
  <c r="S100" i="36"/>
  <c r="T100" i="36" s="1"/>
  <c r="S102" i="36"/>
  <c r="T102" i="36" s="1"/>
  <c r="CQ95" i="1"/>
  <c r="DF95" i="1"/>
  <c r="DE95" i="1" s="1"/>
  <c r="GS95" i="1" s="1"/>
  <c r="CQ91" i="1"/>
  <c r="DF91" i="1"/>
  <c r="DE91" i="1" s="1"/>
  <c r="GS91" i="1" s="1"/>
  <c r="S99" i="36"/>
  <c r="T99" i="36" s="1"/>
  <c r="CC91" i="1"/>
  <c r="L81" i="36"/>
  <c r="M81" i="36" s="1"/>
  <c r="N66" i="36"/>
  <c r="O66" i="36" s="1"/>
  <c r="DP103" i="1"/>
  <c r="U102" i="1"/>
  <c r="S8" i="23"/>
  <c r="R8" i="23"/>
  <c r="N105" i="36"/>
  <c r="O105" i="36" s="1"/>
  <c r="BT105" i="1"/>
  <c r="W104" i="36"/>
  <c r="X104" i="36" s="1"/>
  <c r="N104" i="36"/>
  <c r="O104" i="36" s="1"/>
  <c r="DF99" i="1"/>
  <c r="DE99" i="1" s="1"/>
  <c r="GS99" i="1" s="1"/>
  <c r="EM100" i="1"/>
  <c r="EV100" i="1" s="1"/>
  <c r="GZ100" i="1" s="1"/>
  <c r="DF96" i="1"/>
  <c r="DE96" i="1" s="1"/>
  <c r="GS96" i="1" s="1"/>
  <c r="L99" i="36"/>
  <c r="M99" i="36" s="1"/>
  <c r="DF97" i="1"/>
  <c r="DE97" i="1" s="1"/>
  <c r="GS97" i="1" s="1"/>
  <c r="CQ96" i="1"/>
  <c r="DP98" i="1"/>
  <c r="EM94" i="1"/>
  <c r="EV94" i="1" s="1"/>
  <c r="CQ93" i="1"/>
  <c r="DF93" i="1"/>
  <c r="DE93" i="1" s="1"/>
  <c r="GS93" i="1" s="1"/>
  <c r="AT92" i="1"/>
  <c r="EM90" i="1"/>
  <c r="EV90" i="1" s="1"/>
  <c r="CQ89" i="1"/>
  <c r="DF89" i="1"/>
  <c r="DE89" i="1" s="1"/>
  <c r="GS89" i="1" s="1"/>
  <c r="AT88" i="1"/>
  <c r="BE88" i="1" s="1"/>
  <c r="EM86" i="1"/>
  <c r="EV86" i="1" s="1"/>
  <c r="X2545" i="35" s="1"/>
  <c r="CQ85" i="1"/>
  <c r="DF85" i="1"/>
  <c r="DE85" i="1" s="1"/>
  <c r="GS85" i="1" s="1"/>
  <c r="CC98" i="1"/>
  <c r="AF97" i="1"/>
  <c r="GF97" i="1" s="1"/>
  <c r="AT96" i="1"/>
  <c r="BE96" i="1" s="1"/>
  <c r="AF94" i="1"/>
  <c r="DY89" i="1"/>
  <c r="GW89" i="1" s="1"/>
  <c r="U100" i="1"/>
  <c r="CC92" i="1"/>
  <c r="GL92" i="1" s="1"/>
  <c r="DY91" i="1"/>
  <c r="CC87" i="1"/>
  <c r="Q86" i="36"/>
  <c r="R86" i="36" s="1"/>
  <c r="Q80" i="36"/>
  <c r="R80" i="36" s="1"/>
  <c r="W81" i="36"/>
  <c r="X81" i="36" s="1"/>
  <c r="W69" i="36"/>
  <c r="X69" i="36" s="1"/>
  <c r="N76" i="36"/>
  <c r="O76" i="36" s="1"/>
  <c r="W70" i="36"/>
  <c r="X70" i="36" s="1"/>
  <c r="N69" i="36"/>
  <c r="O69" i="36" s="1"/>
  <c r="W65" i="36"/>
  <c r="X65" i="36" s="1"/>
  <c r="U46" i="36"/>
  <c r="V46" i="36" s="1"/>
  <c r="U42" i="36"/>
  <c r="V42" i="36" s="1"/>
  <c r="L69" i="36"/>
  <c r="M69" i="36" s="1"/>
  <c r="S51" i="36"/>
  <c r="T51" i="36" s="1"/>
  <c r="L48" i="36"/>
  <c r="M48" i="36" s="1"/>
  <c r="N47" i="36"/>
  <c r="O47" i="36" s="1"/>
  <c r="Q46" i="36"/>
  <c r="R46" i="36" s="1"/>
  <c r="S45" i="36"/>
  <c r="T45" i="36" s="1"/>
  <c r="W44" i="36"/>
  <c r="X44" i="36" s="1"/>
  <c r="L44" i="36"/>
  <c r="M44" i="36" s="1"/>
  <c r="N43" i="36"/>
  <c r="O43" i="36" s="1"/>
  <c r="Q42" i="36"/>
  <c r="R42" i="36" s="1"/>
  <c r="S41" i="36"/>
  <c r="T41" i="36" s="1"/>
  <c r="W40" i="36"/>
  <c r="X40" i="36" s="1"/>
  <c r="L40" i="36"/>
  <c r="M40" i="36" s="1"/>
  <c r="W79" i="36"/>
  <c r="X79" i="36" s="1"/>
  <c r="Q31" i="36"/>
  <c r="R31" i="36" s="1"/>
  <c r="L37" i="36"/>
  <c r="M37" i="36" s="1"/>
  <c r="Q34" i="36"/>
  <c r="R34" i="36" s="1"/>
  <c r="L29" i="36"/>
  <c r="M29" i="36" s="1"/>
  <c r="N26" i="36"/>
  <c r="O26" i="36" s="1"/>
  <c r="Q9" i="23"/>
  <c r="P9" i="23"/>
  <c r="Q60" i="36"/>
  <c r="R60" i="36" s="1"/>
  <c r="Q16" i="36"/>
  <c r="R16" i="36" s="1"/>
  <c r="FP10" i="1"/>
  <c r="HE10" i="1"/>
  <c r="Q18" i="36"/>
  <c r="R18" i="36" s="1"/>
  <c r="L12" i="36"/>
  <c r="M12" i="36" s="1"/>
  <c r="S13" i="23"/>
  <c r="R13" i="23"/>
  <c r="S17" i="23"/>
  <c r="R17" i="23"/>
  <c r="S21" i="23"/>
  <c r="R21" i="23"/>
  <c r="W23" i="36"/>
  <c r="X23" i="36" s="1"/>
  <c r="U11" i="36"/>
  <c r="V11" i="36" s="1"/>
  <c r="FF54" i="1"/>
  <c r="X1524" i="35" s="1"/>
  <c r="HB54" i="1"/>
  <c r="H17" i="36"/>
  <c r="FP38" i="1"/>
  <c r="X1013" i="35" s="1"/>
  <c r="HE38" i="1"/>
  <c r="BT106" i="1"/>
  <c r="H12" i="36"/>
  <c r="H22" i="36"/>
  <c r="H23" i="36"/>
  <c r="H41" i="36"/>
  <c r="H54" i="36"/>
  <c r="H65" i="36"/>
  <c r="H66" i="36"/>
  <c r="H69" i="36"/>
  <c r="H70" i="36"/>
  <c r="H80" i="36"/>
  <c r="H82" i="36"/>
  <c r="H84" i="36"/>
  <c r="H86" i="36"/>
  <c r="H88" i="36"/>
  <c r="H90" i="36"/>
  <c r="H92" i="36"/>
  <c r="H94" i="36"/>
  <c r="H96" i="36"/>
  <c r="H98" i="36"/>
  <c r="H100" i="36"/>
  <c r="H102" i="36"/>
  <c r="H35" i="36"/>
  <c r="H37" i="36"/>
  <c r="H53" i="36"/>
  <c r="H79" i="36"/>
  <c r="R17" i="35"/>
  <c r="U6" i="1"/>
  <c r="AA6" i="1" s="1"/>
  <c r="AJ7" i="1"/>
  <c r="AJ8" i="1"/>
  <c r="AJ10" i="1"/>
  <c r="AJ12" i="1"/>
  <c r="AJ14" i="1"/>
  <c r="AJ16" i="1"/>
  <c r="AJ18" i="1"/>
  <c r="AJ20" i="1"/>
  <c r="AJ22" i="1"/>
  <c r="AJ24" i="1"/>
  <c r="AJ26" i="1"/>
  <c r="AJ28" i="1"/>
  <c r="AJ30" i="1"/>
  <c r="AJ32" i="1"/>
  <c r="AJ34" i="1"/>
  <c r="AJ36" i="1"/>
  <c r="AJ38" i="1"/>
  <c r="AJ9" i="1"/>
  <c r="AJ11" i="1"/>
  <c r="AJ13" i="1"/>
  <c r="AJ15" i="1"/>
  <c r="AJ17" i="1"/>
  <c r="AJ19" i="1"/>
  <c r="AJ21" i="1"/>
  <c r="AJ29" i="1"/>
  <c r="AJ35" i="1"/>
  <c r="AJ41" i="1"/>
  <c r="AJ45" i="1"/>
  <c r="AJ49" i="1"/>
  <c r="AJ53" i="1"/>
  <c r="AJ56" i="1"/>
  <c r="AJ57" i="1"/>
  <c r="AJ58" i="1"/>
  <c r="AJ59" i="1"/>
  <c r="AJ60" i="1"/>
  <c r="AJ61" i="1"/>
  <c r="AJ62" i="1"/>
  <c r="AJ63" i="1"/>
  <c r="AJ64" i="1"/>
  <c r="AJ65" i="1"/>
  <c r="AJ66" i="1"/>
  <c r="AJ67" i="1"/>
  <c r="AJ68" i="1"/>
  <c r="AJ69" i="1"/>
  <c r="AJ70" i="1"/>
  <c r="AJ71" i="1"/>
  <c r="AJ72" i="1"/>
  <c r="AJ73" i="1"/>
  <c r="AJ74" i="1"/>
  <c r="AJ75" i="1"/>
  <c r="AJ76" i="1"/>
  <c r="AJ77" i="1"/>
  <c r="AJ78" i="1"/>
  <c r="AJ79" i="1"/>
  <c r="AJ80" i="1"/>
  <c r="AJ81" i="1"/>
  <c r="AJ82" i="1"/>
  <c r="AJ83" i="1"/>
  <c r="AJ84" i="1"/>
  <c r="AJ85" i="1"/>
  <c r="AJ86" i="1"/>
  <c r="AJ87" i="1"/>
  <c r="AJ88" i="1"/>
  <c r="AJ89" i="1"/>
  <c r="AJ90" i="1"/>
  <c r="AJ91" i="1"/>
  <c r="AJ25" i="1"/>
  <c r="AJ31" i="1"/>
  <c r="AJ37" i="1"/>
  <c r="AJ40" i="1"/>
  <c r="AJ44" i="1"/>
  <c r="AJ48" i="1"/>
  <c r="AJ52" i="1"/>
  <c r="AJ55" i="1"/>
  <c r="AJ27" i="1"/>
  <c r="AJ39" i="1"/>
  <c r="AJ43" i="1"/>
  <c r="AJ47" i="1"/>
  <c r="AJ51" i="1"/>
  <c r="AJ23" i="1"/>
  <c r="AJ33" i="1"/>
  <c r="AJ42" i="1"/>
  <c r="AJ46" i="1"/>
  <c r="AJ50" i="1"/>
  <c r="AJ54" i="1"/>
  <c r="AJ104" i="1"/>
  <c r="AJ106" i="1"/>
  <c r="AJ92" i="1"/>
  <c r="AJ93" i="1"/>
  <c r="AJ94" i="1"/>
  <c r="AJ95" i="1"/>
  <c r="AJ96" i="1"/>
  <c r="AJ97" i="1"/>
  <c r="AJ98" i="1"/>
  <c r="AJ99" i="1"/>
  <c r="AJ100" i="1"/>
  <c r="AJ101" i="1"/>
  <c r="AJ102" i="1"/>
  <c r="AJ103" i="1"/>
  <c r="AJ105" i="1"/>
  <c r="F11" i="35"/>
  <c r="AJ6" i="1"/>
  <c r="H25" i="36"/>
  <c r="H29" i="36"/>
  <c r="H47" i="36"/>
  <c r="H48" i="36"/>
  <c r="H51" i="36"/>
  <c r="H52" i="36"/>
  <c r="H57" i="36"/>
  <c r="H58" i="36"/>
  <c r="H61" i="36"/>
  <c r="H62" i="36"/>
  <c r="H73" i="36"/>
  <c r="H74" i="36"/>
  <c r="H77" i="36"/>
  <c r="H24" i="36"/>
  <c r="H28" i="36"/>
  <c r="H34" i="36"/>
  <c r="H55" i="36"/>
  <c r="H60" i="36"/>
  <c r="H78" i="36"/>
  <c r="BI100" i="1"/>
  <c r="BI84" i="1"/>
  <c r="BI68" i="1"/>
  <c r="BI52" i="1"/>
  <c r="BI36" i="1"/>
  <c r="BI20" i="1"/>
  <c r="BI106" i="1"/>
  <c r="BI90" i="1"/>
  <c r="BI74" i="1"/>
  <c r="BI58" i="1"/>
  <c r="BI42" i="1"/>
  <c r="BI26" i="1"/>
  <c r="BI10" i="1"/>
  <c r="DP6" i="1"/>
  <c r="DU6" i="1" s="1"/>
  <c r="BE12" i="1"/>
  <c r="BE44" i="1"/>
  <c r="X1197" i="35" s="1"/>
  <c r="BE76" i="1"/>
  <c r="X2221" i="35" s="1"/>
  <c r="BE92" i="1"/>
  <c r="DF26" i="1"/>
  <c r="BE7" i="1"/>
  <c r="CC29" i="1"/>
  <c r="DB41" i="1"/>
  <c r="X1103" i="35" s="1"/>
  <c r="DB49" i="1"/>
  <c r="X1359" i="35" s="1"/>
  <c r="EV83" i="1"/>
  <c r="X2449" i="35" s="1"/>
  <c r="EV89" i="1"/>
  <c r="T110" i="11"/>
  <c r="II21" i="1" s="1"/>
  <c r="T111" i="11"/>
  <c r="II22" i="1" s="1"/>
  <c r="T113" i="11"/>
  <c r="II24" i="1" s="1"/>
  <c r="GZ97" i="1"/>
  <c r="GW85" i="1"/>
  <c r="GZ99" i="1"/>
  <c r="EN38" i="3" l="1"/>
  <c r="G1017" i="35"/>
  <c r="GL86" i="1"/>
  <c r="X2542" i="35"/>
  <c r="EN37" i="3"/>
  <c r="G985" i="35"/>
  <c r="U113" i="11"/>
  <c r="IJ24" i="1" s="1"/>
  <c r="V110" i="11"/>
  <c r="IK21" i="1" s="1"/>
  <c r="DY98" i="1"/>
  <c r="DU98" i="1"/>
  <c r="DY95" i="1"/>
  <c r="GW95" i="1" s="1"/>
  <c r="DU95" i="1"/>
  <c r="DY56" i="1"/>
  <c r="X1584" i="35" s="1"/>
  <c r="DU56" i="1"/>
  <c r="DY100" i="1"/>
  <c r="GW100" i="1" s="1"/>
  <c r="DU100" i="1"/>
  <c r="U100" i="36" s="1"/>
  <c r="V100" i="36" s="1"/>
  <c r="DY55" i="1"/>
  <c r="X1552" i="35" s="1"/>
  <c r="DU55" i="1"/>
  <c r="DY66" i="1"/>
  <c r="X1904" i="35" s="1"/>
  <c r="DU66" i="1"/>
  <c r="DY58" i="1"/>
  <c r="X1648" i="35" s="1"/>
  <c r="DU58" i="1"/>
  <c r="DU24" i="1"/>
  <c r="DY24" i="1" s="1"/>
  <c r="GW24" i="1" s="1"/>
  <c r="DY54" i="1"/>
  <c r="X1520" i="35" s="1"/>
  <c r="DU54" i="1"/>
  <c r="DY71" i="1"/>
  <c r="X2064" i="35" s="1"/>
  <c r="DU71" i="1"/>
  <c r="DU53" i="1"/>
  <c r="U53" i="36" s="1"/>
  <c r="V53" i="36" s="1"/>
  <c r="DU32" i="1"/>
  <c r="DY32" i="1" s="1"/>
  <c r="GW32" i="1" s="1"/>
  <c r="DU60" i="1"/>
  <c r="U60" i="36" s="1"/>
  <c r="V60" i="36" s="1"/>
  <c r="DU21" i="1"/>
  <c r="U21" i="36" s="1"/>
  <c r="V21" i="36" s="1"/>
  <c r="DU47" i="1"/>
  <c r="U47" i="36" s="1"/>
  <c r="V47" i="36" s="1"/>
  <c r="DU10" i="1"/>
  <c r="DY10" i="1" s="1"/>
  <c r="GW10" i="1" s="1"/>
  <c r="DU59" i="1"/>
  <c r="U59" i="36" s="1"/>
  <c r="V59" i="36" s="1"/>
  <c r="DY106" i="1"/>
  <c r="DU106" i="1"/>
  <c r="DY65" i="1"/>
  <c r="X1872" i="35" s="1"/>
  <c r="DU65" i="1"/>
  <c r="DY72" i="1"/>
  <c r="X2096" i="35" s="1"/>
  <c r="DU72" i="1"/>
  <c r="DY80" i="1"/>
  <c r="X2352" i="35" s="1"/>
  <c r="DU80" i="1"/>
  <c r="DY77" i="1"/>
  <c r="X2256" i="35" s="1"/>
  <c r="DU77" i="1"/>
  <c r="DU33" i="1"/>
  <c r="U33" i="36" s="1"/>
  <c r="V33" i="36" s="1"/>
  <c r="DU86" i="1"/>
  <c r="U86" i="36" s="1"/>
  <c r="V86" i="36" s="1"/>
  <c r="DY61" i="1"/>
  <c r="X1744" i="35" s="1"/>
  <c r="DU61" i="1"/>
  <c r="DY70" i="1"/>
  <c r="X2032" i="35" s="1"/>
  <c r="DU70" i="1"/>
  <c r="DU27" i="1"/>
  <c r="DY27" i="1" s="1"/>
  <c r="GW27" i="1" s="1"/>
  <c r="DU29" i="1"/>
  <c r="U29" i="36" s="1"/>
  <c r="V29" i="36" s="1"/>
  <c r="DY101" i="1"/>
  <c r="GW101" i="1" s="1"/>
  <c r="DU101" i="1"/>
  <c r="DY79" i="1"/>
  <c r="X2320" i="35" s="1"/>
  <c r="DU79" i="1"/>
  <c r="U79" i="36" s="1"/>
  <c r="V79" i="36" s="1"/>
  <c r="DU14" i="1"/>
  <c r="DY14" i="1" s="1"/>
  <c r="GW14" i="1" s="1"/>
  <c r="DY103" i="1"/>
  <c r="DU103" i="1"/>
  <c r="DU7" i="1"/>
  <c r="U7" i="36" s="1"/>
  <c r="V7" i="36" s="1"/>
  <c r="DY64" i="1"/>
  <c r="X1840" i="35" s="1"/>
  <c r="DU64" i="1"/>
  <c r="DY75" i="1"/>
  <c r="X2192" i="35" s="1"/>
  <c r="DU75" i="1"/>
  <c r="DU102" i="1"/>
  <c r="U102" i="36" s="1"/>
  <c r="V102" i="36" s="1"/>
  <c r="DY67" i="1"/>
  <c r="X1936" i="35" s="1"/>
  <c r="DU67" i="1"/>
  <c r="DY62" i="1"/>
  <c r="X1776" i="35" s="1"/>
  <c r="DU62" i="1"/>
  <c r="DY82" i="1"/>
  <c r="X2416" i="35" s="1"/>
  <c r="DU82" i="1"/>
  <c r="DU49" i="1"/>
  <c r="U49" i="36" s="1"/>
  <c r="V49" i="36" s="1"/>
  <c r="DY88" i="1"/>
  <c r="DU88" i="1"/>
  <c r="DY96" i="1"/>
  <c r="GW96" i="1" s="1"/>
  <c r="DU96" i="1"/>
  <c r="U96" i="36" s="1"/>
  <c r="V96" i="36" s="1"/>
  <c r="DU50" i="1"/>
  <c r="U50" i="36" s="1"/>
  <c r="V50" i="36" s="1"/>
  <c r="DU45" i="1"/>
  <c r="U45" i="36" s="1"/>
  <c r="V45" i="36" s="1"/>
  <c r="Y45" i="36" s="1"/>
  <c r="DU83" i="1"/>
  <c r="U83" i="36" s="1"/>
  <c r="V83" i="36" s="1"/>
  <c r="DU9" i="1"/>
  <c r="U9" i="36" s="1"/>
  <c r="V9" i="36" s="1"/>
  <c r="DU69" i="1"/>
  <c r="U69" i="36" s="1"/>
  <c r="V69" i="36" s="1"/>
  <c r="DU41" i="1"/>
  <c r="U41" i="36" s="1"/>
  <c r="V41" i="36" s="1"/>
  <c r="Y41" i="36" s="1"/>
  <c r="DU8" i="1"/>
  <c r="U8" i="36" s="1"/>
  <c r="V8" i="36" s="1"/>
  <c r="DY104" i="1"/>
  <c r="DU104" i="1"/>
  <c r="DU22" i="1"/>
  <c r="DY22" i="1" s="1"/>
  <c r="GW22" i="1" s="1"/>
  <c r="DY84" i="1"/>
  <c r="X2480" i="35" s="1"/>
  <c r="DU84" i="1"/>
  <c r="DY37" i="1"/>
  <c r="X976" i="35" s="1"/>
  <c r="DU37" i="1"/>
  <c r="DU31" i="1"/>
  <c r="U31" i="36" s="1"/>
  <c r="V31" i="36" s="1"/>
  <c r="DU20" i="1"/>
  <c r="DY20" i="1" s="1"/>
  <c r="GW20" i="1" s="1"/>
  <c r="DU39" i="1"/>
  <c r="U39" i="36" s="1"/>
  <c r="V39" i="36" s="1"/>
  <c r="DU18" i="1"/>
  <c r="DY18" i="1" s="1"/>
  <c r="GW18" i="1" s="1"/>
  <c r="U23" i="36"/>
  <c r="V23" i="36" s="1"/>
  <c r="DY23" i="1"/>
  <c r="CW49" i="1"/>
  <c r="S49" i="36" s="1"/>
  <c r="T49" i="36" s="1"/>
  <c r="DB36" i="1"/>
  <c r="CW36" i="1"/>
  <c r="DB103" i="1"/>
  <c r="GT103" i="1" s="1"/>
  <c r="CW103" i="1"/>
  <c r="S103" i="36" s="1"/>
  <c r="T103" i="36" s="1"/>
  <c r="S37" i="36"/>
  <c r="T37" i="36" s="1"/>
  <c r="CW37" i="1"/>
  <c r="DB86" i="1"/>
  <c r="X2543" i="35" s="1"/>
  <c r="CW86" i="1"/>
  <c r="DB60" i="1"/>
  <c r="X1711" i="35" s="1"/>
  <c r="CW60" i="1"/>
  <c r="DB67" i="1"/>
  <c r="X1935" i="35" s="1"/>
  <c r="CW67" i="1"/>
  <c r="S67" i="36" s="1"/>
  <c r="T67" i="36" s="1"/>
  <c r="U20" i="36"/>
  <c r="V20" i="36" s="1"/>
  <c r="DB85" i="1"/>
  <c r="X2511" i="35" s="1"/>
  <c r="CW85" i="1"/>
  <c r="DB89" i="1"/>
  <c r="CW89" i="1"/>
  <c r="DB93" i="1"/>
  <c r="GT93" i="1" s="1"/>
  <c r="CW93" i="1"/>
  <c r="U12" i="36"/>
  <c r="V12" i="36" s="1"/>
  <c r="DB17" i="1"/>
  <c r="CW17" i="1"/>
  <c r="DB76" i="1"/>
  <c r="X2223" i="35" s="1"/>
  <c r="CW76" i="1"/>
  <c r="DB10" i="1"/>
  <c r="CW10" i="1"/>
  <c r="DB71" i="1"/>
  <c r="X2063" i="35" s="1"/>
  <c r="CW71" i="1"/>
  <c r="HB40" i="1"/>
  <c r="CW14" i="1"/>
  <c r="DB14" i="1" s="1"/>
  <c r="GT14" i="1" s="1"/>
  <c r="DB32" i="1"/>
  <c r="CW32" i="1"/>
  <c r="CW78" i="1"/>
  <c r="S78" i="36" s="1"/>
  <c r="T78" i="36" s="1"/>
  <c r="CW82" i="1"/>
  <c r="S82" i="36" s="1"/>
  <c r="T82" i="36" s="1"/>
  <c r="CW59" i="1"/>
  <c r="S59" i="36" s="1"/>
  <c r="T59" i="36" s="1"/>
  <c r="S66" i="36"/>
  <c r="T66" i="36" s="1"/>
  <c r="CW66" i="1"/>
  <c r="Q109" i="11"/>
  <c r="IF20" i="1" s="1"/>
  <c r="CW53" i="1"/>
  <c r="S53" i="36" s="1"/>
  <c r="T53" i="36" s="1"/>
  <c r="CC9" i="1"/>
  <c r="GL9" i="1" s="1"/>
  <c r="CW61" i="1"/>
  <c r="S61" i="36" s="1"/>
  <c r="T61" i="36" s="1"/>
  <c r="DB90" i="1"/>
  <c r="CW90" i="1"/>
  <c r="CW23" i="1"/>
  <c r="DB23" i="1" s="1"/>
  <c r="GT23" i="1" s="1"/>
  <c r="CW9" i="1"/>
  <c r="DB9" i="1" s="1"/>
  <c r="GT9" i="1" s="1"/>
  <c r="U112" i="11"/>
  <c r="IJ23" i="1" s="1"/>
  <c r="DB58" i="1"/>
  <c r="X1647" i="35" s="1"/>
  <c r="CW58" i="1"/>
  <c r="DB83" i="1"/>
  <c r="X2447" i="35" s="1"/>
  <c r="CW83" i="1"/>
  <c r="DB77" i="1"/>
  <c r="X2255" i="35" s="1"/>
  <c r="CW77" i="1"/>
  <c r="FZ58" i="1"/>
  <c r="X1654" i="35" s="1"/>
  <c r="HE23" i="1"/>
  <c r="CW28" i="1"/>
  <c r="DB28" i="1" s="1"/>
  <c r="GT28" i="1" s="1"/>
  <c r="HH14" i="1"/>
  <c r="HB92" i="1"/>
  <c r="CW80" i="1"/>
  <c r="S80" i="36" s="1"/>
  <c r="T80" i="36" s="1"/>
  <c r="CW57" i="1"/>
  <c r="S57" i="36" s="1"/>
  <c r="T57" i="36" s="1"/>
  <c r="HB44" i="1"/>
  <c r="DB75" i="1"/>
  <c r="X2191" i="35" s="1"/>
  <c r="CW75" i="1"/>
  <c r="X112" i="11"/>
  <c r="IM23" i="1" s="1"/>
  <c r="S69" i="36"/>
  <c r="T69" i="36" s="1"/>
  <c r="CW69" i="1"/>
  <c r="CW7" i="1"/>
  <c r="DB96" i="1"/>
  <c r="CW96" i="1"/>
  <c r="DB87" i="1"/>
  <c r="CW87" i="1"/>
  <c r="DB94" i="1"/>
  <c r="GT94" i="1" s="1"/>
  <c r="CW94" i="1"/>
  <c r="DB101" i="1"/>
  <c r="CW101" i="1"/>
  <c r="CW30" i="1"/>
  <c r="DB30" i="1" s="1"/>
  <c r="GT30" i="1" s="1"/>
  <c r="DB97" i="1"/>
  <c r="GT97" i="1" s="1"/>
  <c r="CW97" i="1"/>
  <c r="DB95" i="1"/>
  <c r="GT95" i="1" s="1"/>
  <c r="CW95" i="1"/>
  <c r="CW26" i="1"/>
  <c r="DB26" i="1" s="1"/>
  <c r="GT26" i="1" s="1"/>
  <c r="FP9" i="1"/>
  <c r="EV16" i="1"/>
  <c r="S12" i="36"/>
  <c r="T12" i="36" s="1"/>
  <c r="DB91" i="1"/>
  <c r="CW91" i="1"/>
  <c r="DB98" i="1"/>
  <c r="GT98" i="1" s="1"/>
  <c r="CW98" i="1"/>
  <c r="DB88" i="1"/>
  <c r="CW88" i="1"/>
  <c r="DB92" i="1"/>
  <c r="CW92" i="1"/>
  <c r="N25" i="36"/>
  <c r="O25" i="36" s="1"/>
  <c r="U27" i="36"/>
  <c r="V27" i="36" s="1"/>
  <c r="U111" i="11"/>
  <c r="IJ22" i="1" s="1"/>
  <c r="CW11" i="1"/>
  <c r="DB11" i="1" s="1"/>
  <c r="GT11" i="1" s="1"/>
  <c r="CW18" i="1"/>
  <c r="DB18" i="1" s="1"/>
  <c r="GT18" i="1" s="1"/>
  <c r="DB73" i="1"/>
  <c r="X2127" i="35" s="1"/>
  <c r="CW73" i="1"/>
  <c r="CW22" i="1"/>
  <c r="DB22" i="1" s="1"/>
  <c r="GT22" i="1" s="1"/>
  <c r="CW25" i="1"/>
  <c r="DB25" i="1" s="1"/>
  <c r="GT25" i="1" s="1"/>
  <c r="DB62" i="1"/>
  <c r="X1775" i="35" s="1"/>
  <c r="CW62" i="1"/>
  <c r="CW34" i="1"/>
  <c r="DB34" i="1" s="1"/>
  <c r="GT34" i="1" s="1"/>
  <c r="DB38" i="1"/>
  <c r="X1007" i="35" s="1"/>
  <c r="CW38" i="1"/>
  <c r="DB84" i="1"/>
  <c r="X2479" i="35" s="1"/>
  <c r="CW84" i="1"/>
  <c r="CW20" i="1"/>
  <c r="S20" i="36" s="1"/>
  <c r="T20" i="36" s="1"/>
  <c r="HB63" i="1"/>
  <c r="DB106" i="1"/>
  <c r="GT106" i="1" s="1"/>
  <c r="CW106" i="1"/>
  <c r="S106" i="36" s="1"/>
  <c r="T106" i="36" s="1"/>
  <c r="CW47" i="1"/>
  <c r="S47" i="36" s="1"/>
  <c r="T47" i="36" s="1"/>
  <c r="CW35" i="1"/>
  <c r="DB35" i="1" s="1"/>
  <c r="GT35" i="1" s="1"/>
  <c r="CW24" i="1"/>
  <c r="DB24" i="1" s="1"/>
  <c r="GT24" i="1" s="1"/>
  <c r="S19" i="36"/>
  <c r="T19" i="36" s="1"/>
  <c r="CW19" i="1"/>
  <c r="HH54" i="1"/>
  <c r="U110" i="11"/>
  <c r="IJ21" i="1" s="1"/>
  <c r="Y109" i="11"/>
  <c r="Y115" i="11" s="1"/>
  <c r="IN26" i="1" s="1"/>
  <c r="U109" i="11"/>
  <c r="U114" i="11"/>
  <c r="IJ25" i="1" s="1"/>
  <c r="S16" i="35"/>
  <c r="V113" i="11"/>
  <c r="IK24" i="1" s="1"/>
  <c r="DY7" i="1"/>
  <c r="CC75" i="1"/>
  <c r="BY75" i="1"/>
  <c r="CC55" i="1"/>
  <c r="X1550" i="35" s="1"/>
  <c r="BY55" i="1"/>
  <c r="CC66" i="1"/>
  <c r="BY66" i="1"/>
  <c r="BY13" i="1"/>
  <c r="CC13" i="1" s="1"/>
  <c r="GL13" i="1" s="1"/>
  <c r="CC83" i="1"/>
  <c r="X2446" i="35" s="1"/>
  <c r="BY83" i="1"/>
  <c r="Q83" i="36" s="1"/>
  <c r="R83" i="36" s="1"/>
  <c r="BY26" i="1"/>
  <c r="CC26" i="1" s="1"/>
  <c r="GL26" i="1" s="1"/>
  <c r="BY52" i="1"/>
  <c r="Q52" i="36" s="1"/>
  <c r="R52" i="36" s="1"/>
  <c r="BY28" i="1"/>
  <c r="Q28" i="36" s="1"/>
  <c r="R28" i="36" s="1"/>
  <c r="BY78" i="1"/>
  <c r="Q78" i="36" s="1"/>
  <c r="R78" i="36" s="1"/>
  <c r="BY35" i="1"/>
  <c r="CC35" i="1" s="1"/>
  <c r="CC106" i="1"/>
  <c r="GL106" i="1" s="1"/>
  <c r="BY106" i="1"/>
  <c r="CC99" i="1"/>
  <c r="BY99" i="1"/>
  <c r="CC71" i="1"/>
  <c r="BY71" i="1"/>
  <c r="CC101" i="1"/>
  <c r="BY101" i="1"/>
  <c r="BY20" i="1"/>
  <c r="Q20" i="36" s="1"/>
  <c r="R20" i="36" s="1"/>
  <c r="CC63" i="1"/>
  <c r="X1806" i="35" s="1"/>
  <c r="BY63" i="1"/>
  <c r="BY25" i="1"/>
  <c r="CC25" i="1" s="1"/>
  <c r="GL25" i="1" s="1"/>
  <c r="BY100" i="1"/>
  <c r="Q100" i="36" s="1"/>
  <c r="R100" i="36" s="1"/>
  <c r="CC64" i="1"/>
  <c r="X1838" i="35" s="1"/>
  <c r="BY64" i="1"/>
  <c r="BY14" i="1"/>
  <c r="CC14" i="1" s="1"/>
  <c r="GL14" i="1" s="1"/>
  <c r="CC53" i="1"/>
  <c r="X1486" i="35" s="1"/>
  <c r="BY53" i="1"/>
  <c r="CC62" i="1"/>
  <c r="BY62" i="1"/>
  <c r="CC73" i="1"/>
  <c r="X2126" i="35" s="1"/>
  <c r="BY73" i="1"/>
  <c r="BY24" i="1"/>
  <c r="CC24" i="1" s="1"/>
  <c r="GL24" i="1" s="1"/>
  <c r="BY22" i="1"/>
  <c r="CC22" i="1" s="1"/>
  <c r="GL22" i="1" s="1"/>
  <c r="CC104" i="1"/>
  <c r="GL104" i="1" s="1"/>
  <c r="BY104" i="1"/>
  <c r="Q104" i="36" s="1"/>
  <c r="R104" i="36" s="1"/>
  <c r="BY58" i="1"/>
  <c r="Q58" i="36" s="1"/>
  <c r="R58" i="36" s="1"/>
  <c r="CC69" i="1"/>
  <c r="X1998" i="35" s="1"/>
  <c r="BY69" i="1"/>
  <c r="BY72" i="1"/>
  <c r="Q72" i="36" s="1"/>
  <c r="R72" i="36" s="1"/>
  <c r="BY54" i="1"/>
  <c r="Q54" i="36" s="1"/>
  <c r="R54" i="36" s="1"/>
  <c r="CC105" i="1"/>
  <c r="GL105" i="1" s="1"/>
  <c r="BY105" i="1"/>
  <c r="CC85" i="1"/>
  <c r="X2510" i="35" s="1"/>
  <c r="BY85" i="1"/>
  <c r="BY19" i="1"/>
  <c r="CC19" i="1" s="1"/>
  <c r="GL19" i="1" s="1"/>
  <c r="CC61" i="1"/>
  <c r="X1742" i="35" s="1"/>
  <c r="BY61" i="1"/>
  <c r="CC67" i="1"/>
  <c r="BY67" i="1"/>
  <c r="BY103" i="1"/>
  <c r="Q103" i="36" s="1"/>
  <c r="R103" i="36" s="1"/>
  <c r="BY7" i="1"/>
  <c r="S14" i="35" s="1"/>
  <c r="CC79" i="1"/>
  <c r="X2318" i="35" s="1"/>
  <c r="BY79" i="1"/>
  <c r="BY21" i="1"/>
  <c r="CC21" i="1" s="1"/>
  <c r="GL21" i="1" s="1"/>
  <c r="BY57" i="1"/>
  <c r="Q57" i="36" s="1"/>
  <c r="R57" i="36" s="1"/>
  <c r="CC81" i="1"/>
  <c r="X2382" i="35" s="1"/>
  <c r="BY81" i="1"/>
  <c r="Q81" i="36" s="1"/>
  <c r="R81" i="36" s="1"/>
  <c r="BY84" i="1"/>
  <c r="Q84" i="36" s="1"/>
  <c r="R84" i="36" s="1"/>
  <c r="CC94" i="1"/>
  <c r="BY94" i="1"/>
  <c r="Q94" i="36" s="1"/>
  <c r="R94" i="36" s="1"/>
  <c r="BY49" i="1"/>
  <c r="Q49" i="36" s="1"/>
  <c r="R49" i="36" s="1"/>
  <c r="BY32" i="1"/>
  <c r="Q32" i="36" s="1"/>
  <c r="R32" i="36" s="1"/>
  <c r="S113" i="11"/>
  <c r="IH24" i="1" s="1"/>
  <c r="AF64" i="1"/>
  <c r="X1836" i="35" s="1"/>
  <c r="AA64" i="1"/>
  <c r="L64" i="36" s="1"/>
  <c r="M64" i="36" s="1"/>
  <c r="AF61" i="1"/>
  <c r="AA61" i="1"/>
  <c r="AA53" i="1"/>
  <c r="L53" i="36" s="1"/>
  <c r="M53" i="36" s="1"/>
  <c r="AA83" i="1"/>
  <c r="L83" i="36" s="1"/>
  <c r="M83" i="36" s="1"/>
  <c r="V112" i="11"/>
  <c r="IK23" i="1" s="1"/>
  <c r="V111" i="11"/>
  <c r="IK22" i="1" s="1"/>
  <c r="S29" i="36"/>
  <c r="T29" i="36" s="1"/>
  <c r="AF100" i="1"/>
  <c r="AA100" i="1"/>
  <c r="U16" i="36"/>
  <c r="V16" i="36" s="1"/>
  <c r="U94" i="36"/>
  <c r="V94" i="36" s="1"/>
  <c r="DC105" i="1"/>
  <c r="DB19" i="1"/>
  <c r="AF106" i="1"/>
  <c r="GF106" i="1" s="1"/>
  <c r="AA106" i="1"/>
  <c r="Q10" i="36"/>
  <c r="R10" i="36" s="1"/>
  <c r="U32" i="36"/>
  <c r="V32" i="36" s="1"/>
  <c r="AA24" i="1"/>
  <c r="AF24" i="1" s="1"/>
  <c r="GF24" i="1" s="1"/>
  <c r="AF58" i="1"/>
  <c r="X1644" i="35" s="1"/>
  <c r="AA58" i="1"/>
  <c r="L58" i="36" s="1"/>
  <c r="M58" i="36" s="1"/>
  <c r="AF66" i="1"/>
  <c r="AA66" i="1"/>
  <c r="AF80" i="1"/>
  <c r="X2348" i="35" s="1"/>
  <c r="AA80" i="1"/>
  <c r="AA26" i="1"/>
  <c r="AF26" i="1" s="1"/>
  <c r="GF26" i="1" s="1"/>
  <c r="AA72" i="1"/>
  <c r="L72" i="36" s="1"/>
  <c r="M72" i="36" s="1"/>
  <c r="DY34" i="1"/>
  <c r="GW34" i="1" s="1"/>
  <c r="HH63" i="1"/>
  <c r="R111" i="11"/>
  <c r="IG22" i="1" s="1"/>
  <c r="AF87" i="1"/>
  <c r="AA87" i="1"/>
  <c r="L87" i="36" s="1"/>
  <c r="M87" i="36" s="1"/>
  <c r="AA36" i="1"/>
  <c r="L36" i="36" s="1"/>
  <c r="M36" i="36" s="1"/>
  <c r="FZ51" i="1"/>
  <c r="X1430" i="35" s="1"/>
  <c r="AF70" i="1"/>
  <c r="X2028" i="35" s="1"/>
  <c r="AA70" i="1"/>
  <c r="L70" i="36" s="1"/>
  <c r="M70" i="36" s="1"/>
  <c r="AA14" i="1"/>
  <c r="AF14" i="1" s="1"/>
  <c r="GF14" i="1" s="1"/>
  <c r="AA32" i="1"/>
  <c r="L32" i="36" s="1"/>
  <c r="M32" i="36" s="1"/>
  <c r="AF50" i="1"/>
  <c r="AA50" i="1"/>
  <c r="L50" i="36" s="1"/>
  <c r="M50" i="36" s="1"/>
  <c r="V109" i="11"/>
  <c r="IK20" i="1" s="1"/>
  <c r="N34" i="36"/>
  <c r="O34" i="36" s="1"/>
  <c r="AF102" i="1"/>
  <c r="GF102" i="1" s="1"/>
  <c r="AA102" i="1"/>
  <c r="HH73" i="1"/>
  <c r="AF104" i="1"/>
  <c r="AA104" i="1"/>
  <c r="L104" i="36" s="1"/>
  <c r="M104" i="36" s="1"/>
  <c r="HB23" i="1"/>
  <c r="AA17" i="1"/>
  <c r="AF17" i="1" s="1"/>
  <c r="GF17" i="1" s="1"/>
  <c r="AF52" i="1"/>
  <c r="AA52" i="1"/>
  <c r="FZ21" i="1"/>
  <c r="HI21" i="1" s="1"/>
  <c r="HH26" i="1"/>
  <c r="AF16" i="1"/>
  <c r="AA16" i="1"/>
  <c r="AF56" i="1"/>
  <c r="AA56" i="1"/>
  <c r="AF103" i="1"/>
  <c r="GF103" i="1" s="1"/>
  <c r="AA103" i="1"/>
  <c r="FZ24" i="1"/>
  <c r="AF24" i="36" s="1"/>
  <c r="AA19" i="1"/>
  <c r="L19" i="36" s="1"/>
  <c r="M19" i="36" s="1"/>
  <c r="AA47" i="1"/>
  <c r="L47" i="36" s="1"/>
  <c r="M47" i="36" s="1"/>
  <c r="AA77" i="1"/>
  <c r="L77" i="36" s="1"/>
  <c r="M77" i="36" s="1"/>
  <c r="AF86" i="1"/>
  <c r="X2540" i="35" s="1"/>
  <c r="AA86" i="1"/>
  <c r="L86" i="36" s="1"/>
  <c r="M86" i="36" s="1"/>
  <c r="AF84" i="1"/>
  <c r="AA84" i="1"/>
  <c r="AF62" i="1"/>
  <c r="X1772" i="35" s="1"/>
  <c r="AA62" i="1"/>
  <c r="V114" i="11"/>
  <c r="IK25" i="1" s="1"/>
  <c r="EV20" i="1"/>
  <c r="S24" i="36"/>
  <c r="T24" i="36" s="1"/>
  <c r="N15" i="36"/>
  <c r="O15" i="36" s="1"/>
  <c r="AF105" i="1"/>
  <c r="GF105" i="1" s="1"/>
  <c r="AA105" i="1"/>
  <c r="AF74" i="1"/>
  <c r="X2156" i="35" s="1"/>
  <c r="AA74" i="1"/>
  <c r="AF60" i="1"/>
  <c r="X1708" i="35" s="1"/>
  <c r="AA60" i="1"/>
  <c r="AA22" i="1"/>
  <c r="AF22" i="1" s="1"/>
  <c r="GF22" i="1" s="1"/>
  <c r="AA15" i="1"/>
  <c r="L15" i="36" s="1"/>
  <c r="M15" i="36" s="1"/>
  <c r="AA25" i="1"/>
  <c r="AF25" i="1" s="1"/>
  <c r="GF25" i="1" s="1"/>
  <c r="AF82" i="1"/>
  <c r="X2412" i="35" s="1"/>
  <c r="AA82" i="1"/>
  <c r="AF65" i="1"/>
  <c r="X1868" i="35" s="1"/>
  <c r="AA65" i="1"/>
  <c r="L65" i="36" s="1"/>
  <c r="M65" i="36" s="1"/>
  <c r="AA27" i="1"/>
  <c r="AF27" i="1" s="1"/>
  <c r="GF27" i="1" s="1"/>
  <c r="AF57" i="1"/>
  <c r="X1612" i="35" s="1"/>
  <c r="AA57" i="1"/>
  <c r="L57" i="36" s="1"/>
  <c r="M57" i="36" s="1"/>
  <c r="HE7" i="1"/>
  <c r="AF67" i="1"/>
  <c r="X1932" i="35" s="1"/>
  <c r="AA67" i="1"/>
  <c r="AF73" i="1"/>
  <c r="AA73" i="1"/>
  <c r="L73" i="36" s="1"/>
  <c r="M73" i="36" s="1"/>
  <c r="AA13" i="1"/>
  <c r="L13" i="36" s="1"/>
  <c r="M13" i="36" s="1"/>
  <c r="AF98" i="1"/>
  <c r="GF98" i="1" s="1"/>
  <c r="AA98" i="1"/>
  <c r="AA18" i="1"/>
  <c r="L18" i="36" s="1"/>
  <c r="M18" i="36" s="1"/>
  <c r="Z111" i="11"/>
  <c r="IO22" i="1" s="1"/>
  <c r="U18" i="36"/>
  <c r="V18" i="36" s="1"/>
  <c r="DB16" i="1"/>
  <c r="GT16" i="1" s="1"/>
  <c r="FZ67" i="1"/>
  <c r="X1942" i="35" s="1"/>
  <c r="FZ71" i="1"/>
  <c r="W114" i="11"/>
  <c r="IL25" i="1" s="1"/>
  <c r="FZ27" i="1"/>
  <c r="AF27" i="36" s="1"/>
  <c r="S13" i="35"/>
  <c r="FF67" i="1"/>
  <c r="S111" i="11"/>
  <c r="IH22" i="1" s="1"/>
  <c r="T114" i="11"/>
  <c r="II25" i="1" s="1"/>
  <c r="S12" i="35"/>
  <c r="Q53" i="36"/>
  <c r="R53" i="36" s="1"/>
  <c r="EV9" i="1"/>
  <c r="EV6" i="1"/>
  <c r="EY29" i="1" s="1"/>
  <c r="L49" i="36"/>
  <c r="M49" i="36" s="1"/>
  <c r="HH22" i="1"/>
  <c r="L76" i="36"/>
  <c r="M76" i="36" s="1"/>
  <c r="T109" i="11"/>
  <c r="T115" i="11" s="1"/>
  <c r="II26" i="1" s="1"/>
  <c r="AF7" i="1"/>
  <c r="BE16" i="1"/>
  <c r="FZ30" i="1"/>
  <c r="HI30" i="1" s="1"/>
  <c r="FF24" i="1"/>
  <c r="HB25" i="1"/>
  <c r="FP21" i="1"/>
  <c r="HH99" i="1"/>
  <c r="FZ103" i="1"/>
  <c r="Y113" i="11"/>
  <c r="IN24" i="1" s="1"/>
  <c r="FZ18" i="1"/>
  <c r="Z109" i="11"/>
  <c r="Z115" i="11" s="1"/>
  <c r="IO26" i="1" s="1"/>
  <c r="FQ7" i="1"/>
  <c r="X21" i="35"/>
  <c r="FP32" i="1"/>
  <c r="FP95" i="1"/>
  <c r="FQ95" i="1" s="1"/>
  <c r="EL54" i="3"/>
  <c r="EN54" i="3" s="1"/>
  <c r="FZ36" i="1"/>
  <c r="HI36" i="1" s="1"/>
  <c r="HB16" i="1"/>
  <c r="EL21" i="3"/>
  <c r="EN21" i="3" s="1"/>
  <c r="EL28" i="3"/>
  <c r="EN28" i="3" s="1"/>
  <c r="DC95" i="1"/>
  <c r="DD95" i="1" s="1"/>
  <c r="L101" i="36"/>
  <c r="M101" i="36" s="1"/>
  <c r="L11" i="36"/>
  <c r="M11" i="36" s="1"/>
  <c r="S35" i="36"/>
  <c r="T35" i="36" s="1"/>
  <c r="EV26" i="1"/>
  <c r="GZ26" i="1" s="1"/>
  <c r="FF103" i="1"/>
  <c r="HB31" i="1"/>
  <c r="HB18" i="1"/>
  <c r="W32" i="36"/>
  <c r="X32" i="36" s="1"/>
  <c r="EV28" i="1"/>
  <c r="S17" i="35"/>
  <c r="BE30" i="1"/>
  <c r="L14" i="36"/>
  <c r="M14" i="36" s="1"/>
  <c r="W36" i="36"/>
  <c r="X36" i="36" s="1"/>
  <c r="EV36" i="1"/>
  <c r="GZ36" i="1" s="1"/>
  <c r="S109" i="11"/>
  <c r="S115" i="11" s="1"/>
  <c r="IH26" i="1" s="1"/>
  <c r="S112" i="11"/>
  <c r="IH23" i="1" s="1"/>
  <c r="S110" i="11"/>
  <c r="IH21" i="1" s="1"/>
  <c r="S114" i="11"/>
  <c r="IH25" i="1" s="1"/>
  <c r="CC33" i="1"/>
  <c r="L31" i="36"/>
  <c r="M31" i="36" s="1"/>
  <c r="Y112" i="11"/>
  <c r="IN23" i="1" s="1"/>
  <c r="Y111" i="11"/>
  <c r="IN22" i="1" s="1"/>
  <c r="Y110" i="11"/>
  <c r="IN21" i="1" s="1"/>
  <c r="Y114" i="11"/>
  <c r="IN25" i="1" s="1"/>
  <c r="U35" i="36"/>
  <c r="V35" i="36" s="1"/>
  <c r="HE63" i="1"/>
  <c r="HH32" i="1"/>
  <c r="HE52" i="1"/>
  <c r="HB79" i="1"/>
  <c r="HE12" i="1"/>
  <c r="HH46" i="1"/>
  <c r="FF35" i="1"/>
  <c r="Z35" i="36" s="1"/>
  <c r="AA112" i="11"/>
  <c r="IP23" i="1" s="1"/>
  <c r="AA109" i="11"/>
  <c r="AA115" i="11" s="1"/>
  <c r="IP26" i="1" s="1"/>
  <c r="AA110" i="11"/>
  <c r="IP21" i="1" s="1"/>
  <c r="Z110" i="11"/>
  <c r="IO21" i="1" s="1"/>
  <c r="DC104" i="1"/>
  <c r="DC94" i="1"/>
  <c r="DD94" i="1" s="1"/>
  <c r="HH23" i="1"/>
  <c r="HB32" i="1"/>
  <c r="HE44" i="1"/>
  <c r="FP83" i="1"/>
  <c r="FP99" i="1"/>
  <c r="DY29" i="1"/>
  <c r="HH12" i="1"/>
  <c r="HB74" i="1"/>
  <c r="HH65" i="1"/>
  <c r="FF75" i="1"/>
  <c r="FP55" i="1"/>
  <c r="U58" i="36"/>
  <c r="V58" i="36" s="1"/>
  <c r="FF48" i="1"/>
  <c r="FP71" i="1"/>
  <c r="X2069" i="35" s="1"/>
  <c r="FZ16" i="1"/>
  <c r="HI16" i="1" s="1"/>
  <c r="FP47" i="1"/>
  <c r="X1301" i="35" s="1"/>
  <c r="HB57" i="1"/>
  <c r="Q76" i="36"/>
  <c r="R76" i="36" s="1"/>
  <c r="GZ106" i="1"/>
  <c r="L23" i="36"/>
  <c r="M23" i="36" s="1"/>
  <c r="DY35" i="1"/>
  <c r="GW35" i="1" s="1"/>
  <c r="DY21" i="1"/>
  <c r="HH59" i="1"/>
  <c r="FF52" i="1"/>
  <c r="X1460" i="35" s="1"/>
  <c r="FP13" i="1"/>
  <c r="HF13" i="1" s="1"/>
  <c r="HE17" i="1"/>
  <c r="HH70" i="1"/>
  <c r="FP87" i="1"/>
  <c r="FF71" i="1"/>
  <c r="HE62" i="1"/>
  <c r="FZ31" i="1"/>
  <c r="AF31" i="36" s="1"/>
  <c r="U90" i="36"/>
  <c r="V90" i="36" s="1"/>
  <c r="HH44" i="1"/>
  <c r="HB87" i="1"/>
  <c r="HB11" i="1"/>
  <c r="EL36" i="3"/>
  <c r="EN36" i="3" s="1"/>
  <c r="HE103" i="1"/>
  <c r="HE61" i="1"/>
  <c r="EN8" i="3"/>
  <c r="EP8" i="3" s="1"/>
  <c r="S6" i="36"/>
  <c r="T6" i="36" s="1"/>
  <c r="DB6" i="1"/>
  <c r="DE26" i="1" s="1"/>
  <c r="DC101" i="1"/>
  <c r="GT101" i="1"/>
  <c r="EL10" i="3"/>
  <c r="EN10" i="3" s="1"/>
  <c r="EP10" i="3" s="1"/>
  <c r="ER10" i="3" s="1"/>
  <c r="N18" i="36"/>
  <c r="O18" i="36" s="1"/>
  <c r="Q93" i="36"/>
  <c r="R93" i="36" s="1"/>
  <c r="Q19" i="36"/>
  <c r="R19" i="36" s="1"/>
  <c r="U62" i="36"/>
  <c r="V62" i="36" s="1"/>
  <c r="L96" i="36"/>
  <c r="M96" i="36" s="1"/>
  <c r="U25" i="36"/>
  <c r="V25" i="36" s="1"/>
  <c r="U10" i="36"/>
  <c r="V10" i="36" s="1"/>
  <c r="Q36" i="36"/>
  <c r="R36" i="36" s="1"/>
  <c r="FF28" i="1"/>
  <c r="HC28" i="1" s="1"/>
  <c r="FF70" i="1"/>
  <c r="X2036" i="35" s="1"/>
  <c r="AF32" i="1"/>
  <c r="GF32" i="1" s="1"/>
  <c r="DY25" i="1"/>
  <c r="CC36" i="1"/>
  <c r="FP74" i="1"/>
  <c r="X2165" i="35" s="1"/>
  <c r="FF95" i="1"/>
  <c r="Z95" i="36" s="1"/>
  <c r="HB9" i="1"/>
  <c r="BE32" i="1"/>
  <c r="GI32" i="1" s="1"/>
  <c r="Q11" i="36"/>
  <c r="R11" i="36" s="1"/>
  <c r="U17" i="36"/>
  <c r="V17" i="36" s="1"/>
  <c r="L43" i="36"/>
  <c r="M43" i="36" s="1"/>
  <c r="Y43" i="36" s="1"/>
  <c r="HH13" i="1"/>
  <c r="BE19" i="1"/>
  <c r="GI19" i="1" s="1"/>
  <c r="HH25" i="1"/>
  <c r="FF83" i="1"/>
  <c r="HH20" i="1"/>
  <c r="FP15" i="1"/>
  <c r="L103" i="36"/>
  <c r="M103" i="36" s="1"/>
  <c r="Q97" i="36"/>
  <c r="R97" i="36" s="1"/>
  <c r="W98" i="36"/>
  <c r="X98" i="36" s="1"/>
  <c r="FP16" i="1"/>
  <c r="FP66" i="1"/>
  <c r="L28" i="36"/>
  <c r="M28" i="36" s="1"/>
  <c r="AF28" i="1"/>
  <c r="GF28" i="1" s="1"/>
  <c r="EP9" i="3"/>
  <c r="ER9" i="3" s="1"/>
  <c r="EL16" i="3"/>
  <c r="EN16" i="3" s="1"/>
  <c r="EP14" i="3"/>
  <c r="ER14" i="3" s="1"/>
  <c r="EW7" i="3"/>
  <c r="O24" i="35"/>
  <c r="EP37" i="3"/>
  <c r="EP79" i="3"/>
  <c r="ER79" i="3" s="1"/>
  <c r="EL72" i="3"/>
  <c r="EN72" i="3" s="1"/>
  <c r="EL42" i="3"/>
  <c r="EN42" i="3" s="1"/>
  <c r="EL76" i="3"/>
  <c r="EN76" i="3" s="1"/>
  <c r="EL57" i="3"/>
  <c r="EN57" i="3" s="1"/>
  <c r="EL46" i="3"/>
  <c r="EN46" i="3" s="1"/>
  <c r="EL20" i="3"/>
  <c r="EN20" i="3" s="1"/>
  <c r="EL85" i="3"/>
  <c r="EN85" i="3" s="1"/>
  <c r="EL69" i="3"/>
  <c r="EN69" i="3" s="1"/>
  <c r="EL51" i="3"/>
  <c r="EN51" i="3" s="1"/>
  <c r="EL34" i="3"/>
  <c r="EN34" i="3" s="1"/>
  <c r="EL18" i="3"/>
  <c r="EN18" i="3" s="1"/>
  <c r="EL66" i="3"/>
  <c r="EN66" i="3" s="1"/>
  <c r="EP53" i="3"/>
  <c r="ER53" i="3" s="1"/>
  <c r="EL87" i="3"/>
  <c r="EN87" i="3" s="1"/>
  <c r="EL73" i="3"/>
  <c r="EN73" i="3" s="1"/>
  <c r="EL68" i="3"/>
  <c r="EN68" i="3" s="1"/>
  <c r="G25" i="35"/>
  <c r="EN7" i="3"/>
  <c r="EP7" i="3" s="1"/>
  <c r="EL56" i="3"/>
  <c r="EN56" i="3" s="1"/>
  <c r="EL44" i="3"/>
  <c r="EN44" i="3" s="1"/>
  <c r="EL47" i="3"/>
  <c r="EN47" i="3" s="1"/>
  <c r="EP21" i="3"/>
  <c r="ER21" i="3" s="1"/>
  <c r="EL45" i="3"/>
  <c r="EN45" i="3" s="1"/>
  <c r="EP28" i="3"/>
  <c r="ER28" i="3" s="1"/>
  <c r="EL55" i="3"/>
  <c r="EN55" i="3" s="1"/>
  <c r="EL48" i="3"/>
  <c r="EN48" i="3" s="1"/>
  <c r="EP29" i="3"/>
  <c r="ER29" i="3" s="1"/>
  <c r="EL81" i="3"/>
  <c r="EN81" i="3" s="1"/>
  <c r="EL77" i="3"/>
  <c r="EN77" i="3" s="1"/>
  <c r="EL11" i="3"/>
  <c r="EN11" i="3" s="1"/>
  <c r="EL33" i="3"/>
  <c r="EN33" i="3" s="1"/>
  <c r="EL86" i="3"/>
  <c r="EN86" i="3" s="1"/>
  <c r="EL49" i="3"/>
  <c r="EN49" i="3" s="1"/>
  <c r="EL31" i="3"/>
  <c r="EN31" i="3" s="1"/>
  <c r="EL74" i="3"/>
  <c r="EN74" i="3" s="1"/>
  <c r="EL30" i="3"/>
  <c r="EN30" i="3" s="1"/>
  <c r="EL17" i="3"/>
  <c r="EN17" i="3" s="1"/>
  <c r="EL61" i="3"/>
  <c r="EN61" i="3" s="1"/>
  <c r="EL78" i="3"/>
  <c r="EN78" i="3" s="1"/>
  <c r="EL88" i="3"/>
  <c r="EN88" i="3" s="1"/>
  <c r="EL75" i="3"/>
  <c r="EN75" i="3" s="1"/>
  <c r="EL43" i="3"/>
  <c r="EN43" i="3" s="1"/>
  <c r="EL22" i="3"/>
  <c r="EN22" i="3" s="1"/>
  <c r="EL67" i="3"/>
  <c r="EN67" i="3" s="1"/>
  <c r="EL52" i="3"/>
  <c r="EN52" i="3" s="1"/>
  <c r="EL25" i="3"/>
  <c r="EN25" i="3" s="1"/>
  <c r="EL80" i="3"/>
  <c r="EN80" i="3" s="1"/>
  <c r="EP59" i="3"/>
  <c r="ER59" i="3" s="1"/>
  <c r="EL50" i="3"/>
  <c r="EN50" i="3" s="1"/>
  <c r="EL24" i="3"/>
  <c r="EN24" i="3" s="1"/>
  <c r="EL82" i="3"/>
  <c r="EN82" i="3" s="1"/>
  <c r="EL58" i="3"/>
  <c r="EN58" i="3" s="1"/>
  <c r="EL89" i="3"/>
  <c r="EN89" i="3" s="1"/>
  <c r="EL84" i="3"/>
  <c r="EN84" i="3" s="1"/>
  <c r="EL71" i="3"/>
  <c r="EN71" i="3" s="1"/>
  <c r="EL60" i="3"/>
  <c r="EN60" i="3" s="1"/>
  <c r="EL35" i="3"/>
  <c r="EN35" i="3" s="1"/>
  <c r="EP15" i="3"/>
  <c r="ER15" i="3" s="1"/>
  <c r="EP26" i="3"/>
  <c r="ER26" i="3" s="1"/>
  <c r="EL39" i="3"/>
  <c r="EN39" i="3" s="1"/>
  <c r="ET12" i="3"/>
  <c r="EV12" i="3" s="1"/>
  <c r="EL40" i="3"/>
  <c r="EN40" i="3" s="1"/>
  <c r="EL64" i="3"/>
  <c r="EN64" i="3" s="1"/>
  <c r="ET13" i="3"/>
  <c r="EV13" i="3" s="1"/>
  <c r="EP36" i="3"/>
  <c r="ER36" i="3" s="1"/>
  <c r="EP32" i="3"/>
  <c r="ER32" i="3" s="1"/>
  <c r="EL65" i="3"/>
  <c r="EN65" i="3" s="1"/>
  <c r="EL19" i="3"/>
  <c r="EN19" i="3" s="1"/>
  <c r="EL41" i="3"/>
  <c r="EN41" i="3" s="1"/>
  <c r="EL70" i="3"/>
  <c r="EN70" i="3" s="1"/>
  <c r="EL83" i="3"/>
  <c r="EN83" i="3" s="1"/>
  <c r="EL63" i="3"/>
  <c r="EN63" i="3" s="1"/>
  <c r="EL27" i="3"/>
  <c r="EN27" i="3" s="1"/>
  <c r="EL62" i="3"/>
  <c r="EN62" i="3" s="1"/>
  <c r="EP54" i="3"/>
  <c r="ER54" i="3" s="1"/>
  <c r="EP38" i="3"/>
  <c r="EL23" i="3"/>
  <c r="EN23" i="3" s="1"/>
  <c r="CC11" i="1"/>
  <c r="EV17" i="1"/>
  <c r="GZ17" i="1" s="1"/>
  <c r="AF19" i="1"/>
  <c r="GF19" i="1" s="1"/>
  <c r="Q114" i="11"/>
  <c r="IF25" i="1" s="1"/>
  <c r="Q113" i="11"/>
  <c r="IF24" i="1" s="1"/>
  <c r="Q112" i="11"/>
  <c r="IF23" i="1" s="1"/>
  <c r="Q111" i="11"/>
  <c r="IF22" i="1" s="1"/>
  <c r="Q110" i="11"/>
  <c r="IF21" i="1" s="1"/>
  <c r="X113" i="11"/>
  <c r="IM24" i="1" s="1"/>
  <c r="Z114" i="11"/>
  <c r="IO25" i="1" s="1"/>
  <c r="Z113" i="11"/>
  <c r="IO24" i="1" s="1"/>
  <c r="X110" i="11"/>
  <c r="IM21" i="1" s="1"/>
  <c r="Z112" i="11"/>
  <c r="IO23" i="1" s="1"/>
  <c r="R114" i="11"/>
  <c r="IG25" i="1" s="1"/>
  <c r="N39" i="36"/>
  <c r="O39" i="36" s="1"/>
  <c r="DC98" i="1"/>
  <c r="DD98" i="1" s="1"/>
  <c r="Q90" i="36"/>
  <c r="R90" i="36" s="1"/>
  <c r="GW105" i="1"/>
  <c r="U63" i="36"/>
  <c r="V63" i="36" s="1"/>
  <c r="FZ40" i="1"/>
  <c r="X1078" i="35" s="1"/>
  <c r="HB91" i="1"/>
  <c r="U37" i="36"/>
  <c r="V37" i="36" s="1"/>
  <c r="L85" i="36"/>
  <c r="M85" i="36" s="1"/>
  <c r="DC102" i="1"/>
  <c r="DD102" i="1" s="1"/>
  <c r="L46" i="36"/>
  <c r="M46" i="36" s="1"/>
  <c r="DC100" i="1"/>
  <c r="DD100" i="1" s="1"/>
  <c r="HH53" i="1"/>
  <c r="HE79" i="1"/>
  <c r="HH79" i="1"/>
  <c r="L52" i="36"/>
  <c r="M52" i="36" s="1"/>
  <c r="W105" i="36"/>
  <c r="X105" i="36" s="1"/>
  <c r="DC93" i="1"/>
  <c r="DD93" i="1" s="1"/>
  <c r="DC106" i="1"/>
  <c r="DD106" i="1" s="1"/>
  <c r="L98" i="36"/>
  <c r="M98" i="36" s="1"/>
  <c r="L95" i="36"/>
  <c r="M95" i="36" s="1"/>
  <c r="S97" i="36"/>
  <c r="T97" i="36" s="1"/>
  <c r="HH83" i="1"/>
  <c r="BH68" i="1"/>
  <c r="GH68" i="1" s="1"/>
  <c r="BH74" i="1"/>
  <c r="GH74" i="1" s="1"/>
  <c r="GW91" i="1"/>
  <c r="BH46" i="1"/>
  <c r="GH46" i="1" s="1"/>
  <c r="GZ93" i="1"/>
  <c r="EY26" i="1"/>
  <c r="GY26" i="1" s="1"/>
  <c r="EY37" i="1"/>
  <c r="GY37" i="1" s="1"/>
  <c r="EY45" i="1"/>
  <c r="GY45" i="1" s="1"/>
  <c r="EY56" i="1"/>
  <c r="GY56" i="1" s="1"/>
  <c r="EY60" i="1"/>
  <c r="GY60" i="1" s="1"/>
  <c r="EY68" i="1"/>
  <c r="GY68" i="1" s="1"/>
  <c r="EY69" i="1"/>
  <c r="GY69" i="1" s="1"/>
  <c r="EY81" i="1"/>
  <c r="GY81" i="1" s="1"/>
  <c r="EY84" i="1"/>
  <c r="GY84" i="1" s="1"/>
  <c r="EY97" i="1"/>
  <c r="EY100" i="1"/>
  <c r="GY100" i="1" s="1"/>
  <c r="EY105" i="1"/>
  <c r="EY19" i="1"/>
  <c r="GY19" i="1" s="1"/>
  <c r="EY38" i="1"/>
  <c r="GY38" i="1" s="1"/>
  <c r="EY43" i="1"/>
  <c r="GY43" i="1" s="1"/>
  <c r="EY50" i="1"/>
  <c r="GY50" i="1" s="1"/>
  <c r="EY51" i="1"/>
  <c r="GY51" i="1" s="1"/>
  <c r="EY64" i="1"/>
  <c r="GY64" i="1" s="1"/>
  <c r="EY73" i="1"/>
  <c r="GY73" i="1" s="1"/>
  <c r="EY74" i="1"/>
  <c r="GY74" i="1" s="1"/>
  <c r="EY77" i="1"/>
  <c r="GY77" i="1" s="1"/>
  <c r="EY78" i="1"/>
  <c r="GY78" i="1" s="1"/>
  <c r="EY86" i="1"/>
  <c r="GY86" i="1" s="1"/>
  <c r="EY89" i="1"/>
  <c r="GY89" i="1" s="1"/>
  <c r="EY96" i="1"/>
  <c r="EY98" i="1"/>
  <c r="GY98" i="1" s="1"/>
  <c r="EY31" i="1"/>
  <c r="GY31" i="1" s="1"/>
  <c r="EY39" i="1"/>
  <c r="GY39" i="1" s="1"/>
  <c r="EY41" i="1"/>
  <c r="GY41" i="1" s="1"/>
  <c r="EY42" i="1"/>
  <c r="GY42" i="1" s="1"/>
  <c r="EY53" i="1"/>
  <c r="GY53" i="1" s="1"/>
  <c r="EY54" i="1"/>
  <c r="GY54" i="1" s="1"/>
  <c r="EY55" i="1"/>
  <c r="GY55" i="1" s="1"/>
  <c r="EY46" i="1"/>
  <c r="GY46" i="1" s="1"/>
  <c r="EY58" i="1"/>
  <c r="GY58" i="1" s="1"/>
  <c r="EY66" i="1"/>
  <c r="GY66" i="1" s="1"/>
  <c r="EY70" i="1"/>
  <c r="GY70" i="1" s="1"/>
  <c r="EY76" i="1"/>
  <c r="GY76" i="1" s="1"/>
  <c r="EY88" i="1"/>
  <c r="GY88" i="1" s="1"/>
  <c r="EY92" i="1"/>
  <c r="GY92" i="1" s="1"/>
  <c r="EY102" i="1"/>
  <c r="GY102" i="1" s="1"/>
  <c r="EY11" i="1"/>
  <c r="GY11" i="1" s="1"/>
  <c r="EY49" i="1"/>
  <c r="GY49" i="1" s="1"/>
  <c r="EY61" i="1"/>
  <c r="GY61" i="1" s="1"/>
  <c r="EY80" i="1"/>
  <c r="GY80" i="1" s="1"/>
  <c r="EY94" i="1"/>
  <c r="GY94" i="1" s="1"/>
  <c r="EY101" i="1"/>
  <c r="EY47" i="1"/>
  <c r="GY47" i="1" s="1"/>
  <c r="EY57" i="1"/>
  <c r="GY57" i="1" s="1"/>
  <c r="EY65" i="1"/>
  <c r="GY65" i="1" s="1"/>
  <c r="EY82" i="1"/>
  <c r="GY82" i="1" s="1"/>
  <c r="EY85" i="1"/>
  <c r="GY85" i="1" s="1"/>
  <c r="EY104" i="1"/>
  <c r="EY106" i="1"/>
  <c r="EY62" i="1"/>
  <c r="GY62" i="1" s="1"/>
  <c r="EY72" i="1"/>
  <c r="GY72" i="1" s="1"/>
  <c r="EY90" i="1"/>
  <c r="GY90" i="1" s="1"/>
  <c r="EY93" i="1"/>
  <c r="GY93" i="1" s="1"/>
  <c r="EY32" i="1"/>
  <c r="GY32" i="1" s="1"/>
  <c r="EY79" i="1"/>
  <c r="GY79" i="1" s="1"/>
  <c r="EY44" i="1"/>
  <c r="GY44" i="1" s="1"/>
  <c r="EY28" i="1"/>
  <c r="GY28" i="1" s="1"/>
  <c r="EY103" i="1"/>
  <c r="EY67" i="1"/>
  <c r="GY67" i="1" s="1"/>
  <c r="EY48" i="1"/>
  <c r="GY48" i="1" s="1"/>
  <c r="EY36" i="1"/>
  <c r="GY36" i="1" s="1"/>
  <c r="EY75" i="1"/>
  <c r="GY75" i="1" s="1"/>
  <c r="EY59" i="1"/>
  <c r="GY59" i="1" s="1"/>
  <c r="EY63" i="1"/>
  <c r="GY63" i="1" s="1"/>
  <c r="EY24" i="1"/>
  <c r="GY24" i="1" s="1"/>
  <c r="EY52" i="1"/>
  <c r="GY52" i="1" s="1"/>
  <c r="EY95" i="1"/>
  <c r="EY40" i="1"/>
  <c r="GY40" i="1" s="1"/>
  <c r="EY20" i="1"/>
  <c r="GY20" i="1" s="1"/>
  <c r="EY91" i="1"/>
  <c r="GY91" i="1" s="1"/>
  <c r="EY87" i="1"/>
  <c r="GY87" i="1" s="1"/>
  <c r="EY99" i="1"/>
  <c r="EY83" i="1"/>
  <c r="GY83" i="1" s="1"/>
  <c r="EY71" i="1"/>
  <c r="GY71" i="1" s="1"/>
  <c r="BH99" i="1"/>
  <c r="GH99" i="1" s="1"/>
  <c r="BH52" i="1"/>
  <c r="GH52" i="1" s="1"/>
  <c r="GZ94" i="1"/>
  <c r="BH88" i="1"/>
  <c r="GH88" i="1" s="1"/>
  <c r="GW98" i="1"/>
  <c r="BH64" i="1"/>
  <c r="GH64" i="1" s="1"/>
  <c r="GW106" i="1"/>
  <c r="GW79" i="1"/>
  <c r="BH82" i="1"/>
  <c r="GH82" i="1" s="1"/>
  <c r="BH103" i="1"/>
  <c r="GH103" i="1" s="1"/>
  <c r="BH58" i="1"/>
  <c r="GH58" i="1" s="1"/>
  <c r="GW103" i="1"/>
  <c r="BH70" i="1"/>
  <c r="GH70" i="1" s="1"/>
  <c r="U30" i="36"/>
  <c r="V30" i="36" s="1"/>
  <c r="DY30" i="1"/>
  <c r="BH63" i="1"/>
  <c r="GH63" i="1" s="1"/>
  <c r="DY31" i="1"/>
  <c r="GW31" i="1" s="1"/>
  <c r="U93" i="36"/>
  <c r="V93" i="36" s="1"/>
  <c r="DY93" i="1"/>
  <c r="W102" i="36"/>
  <c r="X102" i="36" s="1"/>
  <c r="EV102" i="1"/>
  <c r="DE57" i="1"/>
  <c r="GS57" i="1" s="1"/>
  <c r="FF99" i="1"/>
  <c r="HC99" i="1" s="1"/>
  <c r="FP91" i="1"/>
  <c r="HE91" i="1"/>
  <c r="FP88" i="1"/>
  <c r="HE88" i="1"/>
  <c r="FP65" i="1"/>
  <c r="X1877" i="35" s="1"/>
  <c r="HE65" i="1"/>
  <c r="FP28" i="1"/>
  <c r="HE28" i="1"/>
  <c r="FP104" i="1"/>
  <c r="HE104" i="1"/>
  <c r="FP92" i="1"/>
  <c r="HE92" i="1"/>
  <c r="FP78" i="1"/>
  <c r="X2293" i="35" s="1"/>
  <c r="HE78" i="1"/>
  <c r="FP57" i="1"/>
  <c r="X1621" i="35" s="1"/>
  <c r="HE57" i="1"/>
  <c r="FP41" i="1"/>
  <c r="X1109" i="35" s="1"/>
  <c r="HE41" i="1"/>
  <c r="FP18" i="1"/>
  <c r="HE18" i="1"/>
  <c r="FP81" i="1"/>
  <c r="X2389" i="35" s="1"/>
  <c r="HE81" i="1"/>
  <c r="FP46" i="1"/>
  <c r="X1269" i="35" s="1"/>
  <c r="HE46" i="1"/>
  <c r="FP30" i="1"/>
  <c r="HE30" i="1"/>
  <c r="FP100" i="1"/>
  <c r="HE100" i="1"/>
  <c r="FP11" i="1"/>
  <c r="HE11" i="1"/>
  <c r="DE62" i="1"/>
  <c r="GS62" i="1" s="1"/>
  <c r="DE50" i="1"/>
  <c r="GS50" i="1" s="1"/>
  <c r="FF27" i="1"/>
  <c r="HB27" i="1"/>
  <c r="FF37" i="1"/>
  <c r="X980" i="35" s="1"/>
  <c r="HB37" i="1"/>
  <c r="FF49" i="1"/>
  <c r="X1364" i="35" s="1"/>
  <c r="HB49" i="1"/>
  <c r="FF33" i="1"/>
  <c r="HB33" i="1"/>
  <c r="FF94" i="1"/>
  <c r="HB94" i="1"/>
  <c r="FF60" i="1"/>
  <c r="X1716" i="35" s="1"/>
  <c r="HB60" i="1"/>
  <c r="FF19" i="1"/>
  <c r="HB19" i="1"/>
  <c r="FF93" i="1"/>
  <c r="HB93" i="1"/>
  <c r="FF78" i="1"/>
  <c r="X2292" i="35" s="1"/>
  <c r="HB78" i="1"/>
  <c r="FF66" i="1"/>
  <c r="X1908" i="35" s="1"/>
  <c r="HB66" i="1"/>
  <c r="FF22" i="1"/>
  <c r="HB22" i="1"/>
  <c r="FF81" i="1"/>
  <c r="X2388" i="35" s="1"/>
  <c r="HB81" i="1"/>
  <c r="FF39" i="1"/>
  <c r="X1044" i="35" s="1"/>
  <c r="HB39" i="1"/>
  <c r="FF88" i="1"/>
  <c r="HB88" i="1"/>
  <c r="FF43" i="1"/>
  <c r="X1172" i="35" s="1"/>
  <c r="HB43" i="1"/>
  <c r="FZ33" i="1"/>
  <c r="HH33" i="1"/>
  <c r="FZ37" i="1"/>
  <c r="X982" i="35" s="1"/>
  <c r="HH37" i="1"/>
  <c r="FZ104" i="1"/>
  <c r="HH104" i="1"/>
  <c r="FZ81" i="1"/>
  <c r="X2390" i="35" s="1"/>
  <c r="HH81" i="1"/>
  <c r="FZ49" i="1"/>
  <c r="X1366" i="35" s="1"/>
  <c r="HH49" i="1"/>
  <c r="FZ84" i="1"/>
  <c r="X2486" i="35" s="1"/>
  <c r="HH84" i="1"/>
  <c r="HH42" i="1"/>
  <c r="FZ42" i="1"/>
  <c r="X1142" i="35" s="1"/>
  <c r="FZ105" i="1"/>
  <c r="HH105" i="1"/>
  <c r="FZ47" i="1"/>
  <c r="X1302" i="35" s="1"/>
  <c r="HH47" i="1"/>
  <c r="FZ93" i="1"/>
  <c r="HH93" i="1"/>
  <c r="FZ78" i="1"/>
  <c r="X2294" i="35" s="1"/>
  <c r="HH78" i="1"/>
  <c r="FZ56" i="1"/>
  <c r="X1590" i="35" s="1"/>
  <c r="HH56" i="1"/>
  <c r="BH86" i="1"/>
  <c r="GH86" i="1" s="1"/>
  <c r="BH85" i="1"/>
  <c r="GH85" i="1" s="1"/>
  <c r="BH53" i="1"/>
  <c r="GH53" i="1" s="1"/>
  <c r="DY102" i="1"/>
  <c r="U99" i="36"/>
  <c r="V99" i="36" s="1"/>
  <c r="DY99" i="1"/>
  <c r="DE40" i="1"/>
  <c r="GS40" i="1" s="1"/>
  <c r="HE49" i="1"/>
  <c r="FP49" i="1"/>
  <c r="X1365" i="35" s="1"/>
  <c r="FP84" i="1"/>
  <c r="X2485" i="35" s="1"/>
  <c r="HE84" i="1"/>
  <c r="FP36" i="1"/>
  <c r="HE36" i="1"/>
  <c r="FP67" i="1"/>
  <c r="X1941" i="35" s="1"/>
  <c r="HE67" i="1"/>
  <c r="FP98" i="1"/>
  <c r="HE98" i="1"/>
  <c r="FP86" i="1"/>
  <c r="X2549" i="35" s="1"/>
  <c r="HE86" i="1"/>
  <c r="FP72" i="1"/>
  <c r="X2101" i="35" s="1"/>
  <c r="HE72" i="1"/>
  <c r="FP53" i="1"/>
  <c r="X1493" i="35" s="1"/>
  <c r="HE53" i="1"/>
  <c r="FP35" i="1"/>
  <c r="HE35" i="1"/>
  <c r="FP96" i="1"/>
  <c r="HE96" i="1"/>
  <c r="FP77" i="1"/>
  <c r="X2261" i="35" s="1"/>
  <c r="HE77" i="1"/>
  <c r="FP102" i="1"/>
  <c r="HE102" i="1"/>
  <c r="FP19" i="1"/>
  <c r="HE19" i="1"/>
  <c r="FP94" i="1"/>
  <c r="HE94" i="1"/>
  <c r="DE46" i="1"/>
  <c r="GS46" i="1" s="1"/>
  <c r="DE58" i="1"/>
  <c r="GS58" i="1" s="1"/>
  <c r="DE38" i="1"/>
  <c r="GS38" i="1" s="1"/>
  <c r="FF34" i="1"/>
  <c r="HB34" i="1"/>
  <c r="FF45" i="1"/>
  <c r="X1236" i="35" s="1"/>
  <c r="HB45" i="1"/>
  <c r="FF104" i="1"/>
  <c r="HB104" i="1"/>
  <c r="HB13" i="1"/>
  <c r="FF13" i="1"/>
  <c r="FF73" i="1"/>
  <c r="X2132" i="35" s="1"/>
  <c r="HB73" i="1"/>
  <c r="FF58" i="1"/>
  <c r="X1652" i="35" s="1"/>
  <c r="HB58" i="1"/>
  <c r="FF17" i="1"/>
  <c r="HB17" i="1"/>
  <c r="FF86" i="1"/>
  <c r="X2548" i="35" s="1"/>
  <c r="HB86" i="1"/>
  <c r="FF76" i="1"/>
  <c r="X2228" i="35" s="1"/>
  <c r="HB76" i="1"/>
  <c r="FF64" i="1"/>
  <c r="X1844" i="35" s="1"/>
  <c r="HB64" i="1"/>
  <c r="FF105" i="1"/>
  <c r="HB105" i="1"/>
  <c r="FF77" i="1"/>
  <c r="X2260" i="35" s="1"/>
  <c r="HB77" i="1"/>
  <c r="FF15" i="1"/>
  <c r="HB15" i="1"/>
  <c r="FF84" i="1"/>
  <c r="X2484" i="35" s="1"/>
  <c r="HB84" i="1"/>
  <c r="FF26" i="1"/>
  <c r="HB26" i="1"/>
  <c r="FZ28" i="1"/>
  <c r="HH28" i="1"/>
  <c r="FZ35" i="1"/>
  <c r="HH35" i="1"/>
  <c r="FZ17" i="1"/>
  <c r="HH17" i="1"/>
  <c r="FZ34" i="1"/>
  <c r="HH34" i="1"/>
  <c r="FZ45" i="1"/>
  <c r="X1238" i="35" s="1"/>
  <c r="HH45" i="1"/>
  <c r="FZ96" i="1"/>
  <c r="HH96" i="1"/>
  <c r="FZ77" i="1"/>
  <c r="X2262" i="35" s="1"/>
  <c r="HH77" i="1"/>
  <c r="FZ19" i="1"/>
  <c r="HH19" i="1"/>
  <c r="FZ80" i="1"/>
  <c r="X2358" i="35" s="1"/>
  <c r="HH80" i="1"/>
  <c r="FZ39" i="1"/>
  <c r="X1046" i="35" s="1"/>
  <c r="HH39" i="1"/>
  <c r="FZ101" i="1"/>
  <c r="HH101" i="1"/>
  <c r="FZ43" i="1"/>
  <c r="X1174" i="35" s="1"/>
  <c r="HH43" i="1"/>
  <c r="FZ86" i="1"/>
  <c r="X2550" i="35" s="1"/>
  <c r="HH86" i="1"/>
  <c r="FZ72" i="1"/>
  <c r="X2102" i="35" s="1"/>
  <c r="HH72" i="1"/>
  <c r="FZ55" i="1"/>
  <c r="X1558" i="35" s="1"/>
  <c r="HH55" i="1"/>
  <c r="BH67" i="1"/>
  <c r="GH67" i="1" s="1"/>
  <c r="DY33" i="1"/>
  <c r="DY49" i="1"/>
  <c r="X1360" i="35" s="1"/>
  <c r="DE45" i="1"/>
  <c r="GS45" i="1" s="1"/>
  <c r="FP59" i="1"/>
  <c r="X1685" i="35" s="1"/>
  <c r="HE59" i="1"/>
  <c r="FP25" i="1"/>
  <c r="HE25" i="1"/>
  <c r="FP29" i="1"/>
  <c r="HE29" i="1"/>
  <c r="FP33" i="1"/>
  <c r="HE33" i="1"/>
  <c r="HE40" i="1"/>
  <c r="FP40" i="1"/>
  <c r="X1077" i="35" s="1"/>
  <c r="FP37" i="1"/>
  <c r="X981" i="35" s="1"/>
  <c r="HE37" i="1"/>
  <c r="FP97" i="1"/>
  <c r="HE97" i="1"/>
  <c r="FP85" i="1"/>
  <c r="X2517" i="35" s="1"/>
  <c r="HE85" i="1"/>
  <c r="FP69" i="1"/>
  <c r="X2005" i="35" s="1"/>
  <c r="HE69" i="1"/>
  <c r="FP51" i="1"/>
  <c r="X1429" i="35" s="1"/>
  <c r="HE51" i="1"/>
  <c r="FP31" i="1"/>
  <c r="HE31" i="1"/>
  <c r="FP90" i="1"/>
  <c r="HE90" i="1"/>
  <c r="FP70" i="1"/>
  <c r="X2037" i="35" s="1"/>
  <c r="HE70" i="1"/>
  <c r="FP54" i="1"/>
  <c r="X1525" i="35" s="1"/>
  <c r="HE54" i="1"/>
  <c r="FP106" i="1"/>
  <c r="HE106" i="1"/>
  <c r="FP73" i="1"/>
  <c r="X2133" i="35" s="1"/>
  <c r="HE73" i="1"/>
  <c r="DE48" i="1"/>
  <c r="GS48" i="1" s="1"/>
  <c r="DE51" i="1"/>
  <c r="GS51" i="1" s="1"/>
  <c r="DE60" i="1"/>
  <c r="GS60" i="1" s="1"/>
  <c r="FF38" i="1"/>
  <c r="X1012" i="35" s="1"/>
  <c r="HB38" i="1"/>
  <c r="FF96" i="1"/>
  <c r="HB96" i="1"/>
  <c r="FF106" i="1"/>
  <c r="HB106" i="1"/>
  <c r="FF65" i="1"/>
  <c r="X1876" i="35" s="1"/>
  <c r="HB65" i="1"/>
  <c r="FF56" i="1"/>
  <c r="X1588" i="35" s="1"/>
  <c r="HB56" i="1"/>
  <c r="FF98" i="1"/>
  <c r="HB98" i="1"/>
  <c r="FF85" i="1"/>
  <c r="X2516" i="35" s="1"/>
  <c r="HB85" i="1"/>
  <c r="FF72" i="1"/>
  <c r="X2100" i="35" s="1"/>
  <c r="HB72" i="1"/>
  <c r="FF51" i="1"/>
  <c r="X1428" i="35" s="1"/>
  <c r="HB51" i="1"/>
  <c r="FF90" i="1"/>
  <c r="HB90" i="1"/>
  <c r="FF62" i="1"/>
  <c r="X1780" i="35" s="1"/>
  <c r="HB62" i="1"/>
  <c r="HB10" i="1"/>
  <c r="FF10" i="1"/>
  <c r="FF80" i="1"/>
  <c r="X2356" i="35" s="1"/>
  <c r="HB80" i="1"/>
  <c r="FZ57" i="1"/>
  <c r="X1622" i="35" s="1"/>
  <c r="HH57" i="1"/>
  <c r="FZ90" i="1"/>
  <c r="HH90" i="1"/>
  <c r="FZ68" i="1"/>
  <c r="X1974" i="35" s="1"/>
  <c r="HH68" i="1"/>
  <c r="FZ102" i="1"/>
  <c r="HH102" i="1"/>
  <c r="FZ74" i="1"/>
  <c r="X2166" i="35" s="1"/>
  <c r="HH74" i="1"/>
  <c r="HH38" i="1"/>
  <c r="FZ38" i="1"/>
  <c r="X1014" i="35" s="1"/>
  <c r="FZ94" i="1"/>
  <c r="HH94" i="1"/>
  <c r="FZ98" i="1"/>
  <c r="HH98" i="1"/>
  <c r="FZ85" i="1"/>
  <c r="X2518" i="35" s="1"/>
  <c r="HH85" i="1"/>
  <c r="FZ69" i="1"/>
  <c r="X2006" i="35" s="1"/>
  <c r="HH69" i="1"/>
  <c r="FZ15" i="1"/>
  <c r="HH15" i="1"/>
  <c r="BH54" i="1"/>
  <c r="GH54" i="1" s="1"/>
  <c r="BH97" i="1"/>
  <c r="GH97" i="1" s="1"/>
  <c r="BH65" i="1"/>
  <c r="GH65" i="1" s="1"/>
  <c r="DY86" i="1"/>
  <c r="AF20" i="1"/>
  <c r="DE41" i="1"/>
  <c r="GS41" i="1" s="1"/>
  <c r="GW104" i="1"/>
  <c r="DE39" i="1"/>
  <c r="GS39" i="1" s="1"/>
  <c r="DE59" i="1"/>
  <c r="GS59" i="1" s="1"/>
  <c r="DE61" i="1"/>
  <c r="GS61" i="1" s="1"/>
  <c r="DE53" i="1"/>
  <c r="GS53" i="1" s="1"/>
  <c r="FP80" i="1"/>
  <c r="X2357" i="35" s="1"/>
  <c r="HE80" i="1"/>
  <c r="FP75" i="1"/>
  <c r="X2197" i="35" s="1"/>
  <c r="HE75" i="1"/>
  <c r="FP45" i="1"/>
  <c r="X1237" i="35" s="1"/>
  <c r="HE45" i="1"/>
  <c r="FP105" i="1"/>
  <c r="HE105" i="1"/>
  <c r="FP93" i="1"/>
  <c r="HE93" i="1"/>
  <c r="FP82" i="1"/>
  <c r="X2421" i="35" s="1"/>
  <c r="HE82" i="1"/>
  <c r="FP64" i="1"/>
  <c r="X1845" i="35" s="1"/>
  <c r="HE64" i="1"/>
  <c r="FP50" i="1"/>
  <c r="X1397" i="35" s="1"/>
  <c r="HE50" i="1"/>
  <c r="FP27" i="1"/>
  <c r="HE27" i="1"/>
  <c r="FP89" i="1"/>
  <c r="HE89" i="1"/>
  <c r="FP68" i="1"/>
  <c r="X1973" i="35" s="1"/>
  <c r="HE68" i="1"/>
  <c r="FP34" i="1"/>
  <c r="HE34" i="1"/>
  <c r="FP101" i="1"/>
  <c r="HE101" i="1"/>
  <c r="FP60" i="1"/>
  <c r="X1717" i="35" s="1"/>
  <c r="HE60" i="1"/>
  <c r="DE43" i="1"/>
  <c r="GS43" i="1" s="1"/>
  <c r="DE64" i="1"/>
  <c r="GS64" i="1" s="1"/>
  <c r="FF14" i="1"/>
  <c r="HB14" i="1"/>
  <c r="FF41" i="1"/>
  <c r="X1108" i="35" s="1"/>
  <c r="HB41" i="1"/>
  <c r="FF29" i="1"/>
  <c r="HB29" i="1"/>
  <c r="HB53" i="1"/>
  <c r="FF53" i="1"/>
  <c r="X1492" i="35" s="1"/>
  <c r="FF30" i="1"/>
  <c r="HB30" i="1"/>
  <c r="FF101" i="1"/>
  <c r="HB101" i="1"/>
  <c r="FF61" i="1"/>
  <c r="X1748" i="35" s="1"/>
  <c r="HB61" i="1"/>
  <c r="FF55" i="1"/>
  <c r="X1556" i="35" s="1"/>
  <c r="HB55" i="1"/>
  <c r="FF97" i="1"/>
  <c r="HB97" i="1"/>
  <c r="FF82" i="1"/>
  <c r="X2420" i="35" s="1"/>
  <c r="HB82" i="1"/>
  <c r="FF69" i="1"/>
  <c r="X2004" i="35" s="1"/>
  <c r="HB69" i="1"/>
  <c r="FF50" i="1"/>
  <c r="X1396" i="35" s="1"/>
  <c r="HB50" i="1"/>
  <c r="FF89" i="1"/>
  <c r="HB89" i="1"/>
  <c r="FF46" i="1"/>
  <c r="X1268" i="35" s="1"/>
  <c r="HB46" i="1"/>
  <c r="FF102" i="1"/>
  <c r="HB102" i="1"/>
  <c r="FF47" i="1"/>
  <c r="X1300" i="35" s="1"/>
  <c r="HB47" i="1"/>
  <c r="FZ52" i="1"/>
  <c r="X1462" i="35" s="1"/>
  <c r="HH52" i="1"/>
  <c r="FZ29" i="1"/>
  <c r="HH29" i="1"/>
  <c r="FZ41" i="1"/>
  <c r="X1110" i="35" s="1"/>
  <c r="HH41" i="1"/>
  <c r="FZ89" i="1"/>
  <c r="HH89" i="1"/>
  <c r="FZ66" i="1"/>
  <c r="X1910" i="35" s="1"/>
  <c r="HH66" i="1"/>
  <c r="FZ88" i="1"/>
  <c r="HH88" i="1"/>
  <c r="FZ62" i="1"/>
  <c r="X1782" i="35" s="1"/>
  <c r="HH62" i="1"/>
  <c r="FZ106" i="1"/>
  <c r="HH106" i="1"/>
  <c r="FZ60" i="1"/>
  <c r="X1718" i="35" s="1"/>
  <c r="HH60" i="1"/>
  <c r="FZ97" i="1"/>
  <c r="HH97" i="1"/>
  <c r="FZ82" i="1"/>
  <c r="X2422" i="35" s="1"/>
  <c r="HH82" i="1"/>
  <c r="FZ64" i="1"/>
  <c r="X1846" i="35" s="1"/>
  <c r="HH64" i="1"/>
  <c r="FZ10" i="1"/>
  <c r="HH10" i="1"/>
  <c r="R110" i="11"/>
  <c r="IG21" i="1" s="1"/>
  <c r="R112" i="11"/>
  <c r="IG23" i="1" s="1"/>
  <c r="AA111" i="11"/>
  <c r="IP22" i="1" s="1"/>
  <c r="R113" i="11"/>
  <c r="IG24" i="1" s="1"/>
  <c r="R109" i="11"/>
  <c r="R115" i="11" s="1"/>
  <c r="IG26" i="1" s="1"/>
  <c r="AA114" i="11"/>
  <c r="IP25" i="1" s="1"/>
  <c r="AA113" i="11"/>
  <c r="IP24" i="1" s="1"/>
  <c r="BE60" i="1"/>
  <c r="X1709" i="35" s="1"/>
  <c r="BE28" i="1"/>
  <c r="GI28" i="1" s="1"/>
  <c r="W109" i="11"/>
  <c r="IL20" i="1" s="1"/>
  <c r="W112" i="11"/>
  <c r="IL23" i="1" s="1"/>
  <c r="BE103" i="1"/>
  <c r="BE54" i="1"/>
  <c r="BE39" i="1"/>
  <c r="GF99" i="1"/>
  <c r="GF94" i="1"/>
  <c r="GF101" i="1"/>
  <c r="GF87" i="1"/>
  <c r="GF85" i="1"/>
  <c r="GL101" i="1"/>
  <c r="GF89" i="1"/>
  <c r="GF95" i="1"/>
  <c r="GF96" i="1"/>
  <c r="DC96" i="1"/>
  <c r="DD96" i="1" s="1"/>
  <c r="DC99" i="1"/>
  <c r="GF90" i="1"/>
  <c r="AF15" i="1"/>
  <c r="GF15" i="1" s="1"/>
  <c r="AF92" i="1"/>
  <c r="GF92" i="1" s="1"/>
  <c r="GL91" i="1"/>
  <c r="GT92" i="1"/>
  <c r="DC92" i="1"/>
  <c r="GT96" i="1"/>
  <c r="Q89" i="36"/>
  <c r="R89" i="36" s="1"/>
  <c r="CC89" i="1"/>
  <c r="CC103" i="1"/>
  <c r="GL103" i="1" s="1"/>
  <c r="CC57" i="1"/>
  <c r="X1614" i="35" s="1"/>
  <c r="L88" i="36"/>
  <c r="M88" i="36" s="1"/>
  <c r="AF88" i="1"/>
  <c r="GF76" i="1"/>
  <c r="GF100" i="1"/>
  <c r="DC97" i="1"/>
  <c r="GI11" i="1"/>
  <c r="AF23" i="1"/>
  <c r="CC102" i="1"/>
  <c r="CC20" i="1"/>
  <c r="AF91" i="1"/>
  <c r="AF72" i="1"/>
  <c r="GT83" i="1"/>
  <c r="DC83" i="1"/>
  <c r="Y2447" i="35" s="1"/>
  <c r="GZ15" i="1"/>
  <c r="DB8" i="1"/>
  <c r="S8" i="36"/>
  <c r="T8" i="36" s="1"/>
  <c r="W113" i="11"/>
  <c r="IL24" i="1" s="1"/>
  <c r="W110" i="11"/>
  <c r="IL21" i="1" s="1"/>
  <c r="W111" i="11"/>
  <c r="IL22" i="1" s="1"/>
  <c r="AF65" i="36"/>
  <c r="HI65" i="1"/>
  <c r="GA65" i="1"/>
  <c r="Y1878" i="35" s="1"/>
  <c r="GI65" i="1"/>
  <c r="FQ47" i="1"/>
  <c r="Y1301" i="35" s="1"/>
  <c r="HF47" i="1"/>
  <c r="AC47" i="36"/>
  <c r="FG31" i="1"/>
  <c r="HC31" i="1"/>
  <c r="Z31" i="36"/>
  <c r="GI61" i="1"/>
  <c r="AF46" i="36"/>
  <c r="HI46" i="1"/>
  <c r="GA46" i="1"/>
  <c r="Y1270" i="35" s="1"/>
  <c r="BE6" i="1"/>
  <c r="BH36" i="1" s="1"/>
  <c r="GH36" i="1" s="1"/>
  <c r="EV7" i="1"/>
  <c r="X17" i="35" s="1"/>
  <c r="AF79" i="36"/>
  <c r="HI79" i="1"/>
  <c r="GA79" i="1"/>
  <c r="Y2326" i="35" s="1"/>
  <c r="FQ24" i="1"/>
  <c r="AC24" i="36"/>
  <c r="HF24" i="1"/>
  <c r="FQ103" i="1"/>
  <c r="HF103" i="1"/>
  <c r="AC103" i="36"/>
  <c r="Z75" i="36"/>
  <c r="FG75" i="1"/>
  <c r="Y2196" i="35" s="1"/>
  <c r="HC57" i="1"/>
  <c r="Z57" i="36"/>
  <c r="FG57" i="1"/>
  <c r="Y1620" i="35" s="1"/>
  <c r="Z99" i="36"/>
  <c r="HI27" i="1"/>
  <c r="FQ62" i="1"/>
  <c r="Y1781" i="35" s="1"/>
  <c r="HF62" i="1"/>
  <c r="AC62" i="36"/>
  <c r="HI51" i="1"/>
  <c r="AF51" i="36"/>
  <c r="GA51" i="1"/>
  <c r="Y1430" i="35" s="1"/>
  <c r="FG35" i="1"/>
  <c r="HI18" i="1"/>
  <c r="AF18" i="36"/>
  <c r="GA18" i="1"/>
  <c r="Z18" i="36"/>
  <c r="FG18" i="1"/>
  <c r="HC18" i="1"/>
  <c r="HI54" i="1"/>
  <c r="AF54" i="36"/>
  <c r="GA54" i="1"/>
  <c r="Y1526" i="35" s="1"/>
  <c r="AF83" i="36"/>
  <c r="HI83" i="1"/>
  <c r="GA83" i="1"/>
  <c r="Y2454" i="35" s="1"/>
  <c r="FQ61" i="1"/>
  <c r="Y1749" i="35" s="1"/>
  <c r="HF61" i="1"/>
  <c r="AC61" i="36"/>
  <c r="HC91" i="1"/>
  <c r="Z91" i="36"/>
  <c r="FG91" i="1"/>
  <c r="HF15" i="1"/>
  <c r="AC15" i="36"/>
  <c r="FQ15" i="1"/>
  <c r="HC87" i="1"/>
  <c r="Z87" i="36"/>
  <c r="FG87" i="1"/>
  <c r="AF36" i="36"/>
  <c r="HF12" i="1"/>
  <c r="FQ12" i="1"/>
  <c r="AC12" i="36"/>
  <c r="HC11" i="1"/>
  <c r="Z11" i="36"/>
  <c r="FG11" i="1"/>
  <c r="HI20" i="1"/>
  <c r="GA20" i="1"/>
  <c r="AF20" i="36"/>
  <c r="HI103" i="1"/>
  <c r="GA103" i="1"/>
  <c r="AF103" i="36"/>
  <c r="HF16" i="1"/>
  <c r="FQ16" i="1"/>
  <c r="AC16" i="36"/>
  <c r="Z79" i="36"/>
  <c r="HC79" i="1"/>
  <c r="FG79" i="1"/>
  <c r="Y2324" i="35" s="1"/>
  <c r="AF11" i="36"/>
  <c r="HI11" i="1"/>
  <c r="GA11" i="1"/>
  <c r="HF79" i="1"/>
  <c r="FQ79" i="1"/>
  <c r="Y2325" i="35" s="1"/>
  <c r="AC79" i="36"/>
  <c r="X111" i="11"/>
  <c r="IM22" i="1" s="1"/>
  <c r="L91" i="36"/>
  <c r="M91" i="36" s="1"/>
  <c r="Z83" i="36"/>
  <c r="Z16" i="36"/>
  <c r="HC16" i="1"/>
  <c r="FG16" i="1"/>
  <c r="HC103" i="1"/>
  <c r="Z103" i="36"/>
  <c r="FG103" i="1"/>
  <c r="AF75" i="36"/>
  <c r="HI75" i="1"/>
  <c r="GA75" i="1"/>
  <c r="Y2198" i="35" s="1"/>
  <c r="FQ87" i="1"/>
  <c r="HF87" i="1"/>
  <c r="AC87" i="36"/>
  <c r="GA71" i="1"/>
  <c r="Y2070" i="35" s="1"/>
  <c r="X114" i="11"/>
  <c r="IM25" i="1" s="1"/>
  <c r="W80" i="36"/>
  <c r="X80" i="36" s="1"/>
  <c r="X109" i="11"/>
  <c r="IM20" i="1" s="1"/>
  <c r="DY9" i="1"/>
  <c r="GW9" i="1" s="1"/>
  <c r="HI99" i="1"/>
  <c r="AF99" i="36"/>
  <c r="GA99" i="1"/>
  <c r="HC95" i="1"/>
  <c r="HF71" i="1"/>
  <c r="AC71" i="36"/>
  <c r="FQ71" i="1"/>
  <c r="Y2069" i="35" s="1"/>
  <c r="FQ20" i="1"/>
  <c r="HF20" i="1"/>
  <c r="AC20" i="36"/>
  <c r="HF99" i="1"/>
  <c r="AC99" i="36"/>
  <c r="FQ99" i="1"/>
  <c r="HI91" i="1"/>
  <c r="AF91" i="36"/>
  <c r="GA91" i="1"/>
  <c r="U101" i="36"/>
  <c r="V101" i="36" s="1"/>
  <c r="GI17" i="1"/>
  <c r="GI13" i="1"/>
  <c r="GZ63" i="1"/>
  <c r="HC52" i="1"/>
  <c r="FG52" i="1"/>
  <c r="Y1460" i="35" s="1"/>
  <c r="Z52" i="36"/>
  <c r="GZ62" i="1"/>
  <c r="FQ32" i="1"/>
  <c r="HF32" i="1"/>
  <c r="AC32" i="36"/>
  <c r="GW48" i="1"/>
  <c r="HI44" i="1"/>
  <c r="GA44" i="1"/>
  <c r="Y1206" i="35" s="1"/>
  <c r="AF44" i="36"/>
  <c r="HF17" i="1"/>
  <c r="FQ17" i="1"/>
  <c r="AC17" i="36"/>
  <c r="HI70" i="1"/>
  <c r="GA70" i="1"/>
  <c r="Y2038" i="35" s="1"/>
  <c r="AF70" i="36"/>
  <c r="Z63" i="36"/>
  <c r="HC63" i="1"/>
  <c r="FG63" i="1"/>
  <c r="Y1812" i="35" s="1"/>
  <c r="GA59" i="1"/>
  <c r="Y1686" i="35" s="1"/>
  <c r="HI59" i="1"/>
  <c r="AF59" i="36"/>
  <c r="AC74" i="36"/>
  <c r="HF74" i="1"/>
  <c r="FQ74" i="1"/>
  <c r="Y2165" i="35" s="1"/>
  <c r="HC32" i="1"/>
  <c r="FG32" i="1"/>
  <c r="Z32" i="36"/>
  <c r="GI10" i="1"/>
  <c r="GW49" i="1"/>
  <c r="Z59" i="36"/>
  <c r="HC59" i="1"/>
  <c r="FG59" i="1"/>
  <c r="Y1684" i="35" s="1"/>
  <c r="HC74" i="1"/>
  <c r="FG74" i="1"/>
  <c r="Y2164" i="35" s="1"/>
  <c r="Z74" i="36"/>
  <c r="GA67" i="1"/>
  <c r="Y1942" i="35" s="1"/>
  <c r="HI67" i="1"/>
  <c r="AF67" i="36"/>
  <c r="AC13" i="36"/>
  <c r="HF63" i="1"/>
  <c r="FQ63" i="1"/>
  <c r="Y1813" i="35" s="1"/>
  <c r="AC63" i="36"/>
  <c r="HF44" i="1"/>
  <c r="AC44" i="36"/>
  <c r="FQ44" i="1"/>
  <c r="Y1205" i="35" s="1"/>
  <c r="GW12" i="1"/>
  <c r="HI25" i="1"/>
  <c r="AF25" i="36"/>
  <c r="GA25" i="1"/>
  <c r="GI27" i="1"/>
  <c r="HC25" i="1"/>
  <c r="FG25" i="1"/>
  <c r="Z25" i="36"/>
  <c r="FQ52" i="1"/>
  <c r="Y1461" i="35" s="1"/>
  <c r="HF52" i="1"/>
  <c r="AC52" i="36"/>
  <c r="HC44" i="1"/>
  <c r="FG44" i="1"/>
  <c r="Y1204" i="35" s="1"/>
  <c r="Z44" i="36"/>
  <c r="HF21" i="1"/>
  <c r="FQ21" i="1"/>
  <c r="AC21" i="36"/>
  <c r="GL48" i="1"/>
  <c r="HI32" i="1"/>
  <c r="GA32" i="1"/>
  <c r="AF32" i="36"/>
  <c r="GL42" i="1"/>
  <c r="GW67" i="1"/>
  <c r="GI75" i="1"/>
  <c r="GT73" i="1"/>
  <c r="DC73" i="1"/>
  <c r="Y2127" i="35" s="1"/>
  <c r="GF79" i="1"/>
  <c r="GF54" i="1"/>
  <c r="GZ46" i="1"/>
  <c r="GF78" i="1"/>
  <c r="GF69" i="1"/>
  <c r="GW28" i="1"/>
  <c r="DC89" i="1"/>
  <c r="GT89" i="1"/>
  <c r="GL15" i="1"/>
  <c r="GF29" i="1"/>
  <c r="GW74" i="1"/>
  <c r="AC7" i="36"/>
  <c r="GI99" i="1"/>
  <c r="GF65" i="1"/>
  <c r="GW38" i="1"/>
  <c r="GF64" i="1"/>
  <c r="GL11" i="1"/>
  <c r="GW54" i="1"/>
  <c r="HF7" i="1"/>
  <c r="GW70" i="1"/>
  <c r="GW16" i="1"/>
  <c r="GW69" i="1"/>
  <c r="GT67" i="1"/>
  <c r="DC67" i="1"/>
  <c r="Y1935" i="35" s="1"/>
  <c r="GZ45" i="1"/>
  <c r="DC84" i="1"/>
  <c r="Y2479" i="35" s="1"/>
  <c r="GT84" i="1"/>
  <c r="GL97" i="1"/>
  <c r="GI74" i="1"/>
  <c r="GF59" i="1"/>
  <c r="GF67" i="1"/>
  <c r="GI58" i="1"/>
  <c r="GI35" i="1"/>
  <c r="GT10" i="1"/>
  <c r="GL99" i="1"/>
  <c r="GL53" i="1"/>
  <c r="GZ38" i="1"/>
  <c r="GW25" i="1"/>
  <c r="GT61" i="1"/>
  <c r="GW60" i="1"/>
  <c r="GI43" i="1"/>
  <c r="GL90" i="1"/>
  <c r="GI105" i="1"/>
  <c r="GL85" i="1"/>
  <c r="GI59" i="1"/>
  <c r="GL50" i="1"/>
  <c r="GI57" i="1"/>
  <c r="GW53" i="1"/>
  <c r="GF75" i="1"/>
  <c r="GI55" i="1"/>
  <c r="GI41" i="1"/>
  <c r="GW65" i="1"/>
  <c r="GW73" i="1"/>
  <c r="GI51" i="1"/>
  <c r="GI81" i="1"/>
  <c r="GI91" i="1"/>
  <c r="GI77" i="1"/>
  <c r="U7" i="23"/>
  <c r="D7" i="23" s="1"/>
  <c r="CW7" i="3" s="1"/>
  <c r="H7" i="3" s="1"/>
  <c r="GL45" i="1"/>
  <c r="GZ23" i="1"/>
  <c r="GW75" i="1"/>
  <c r="GF51" i="1"/>
  <c r="GZ75" i="1"/>
  <c r="EW75" i="1"/>
  <c r="Y2193" i="35" s="1"/>
  <c r="GW37" i="1"/>
  <c r="GI93" i="1"/>
  <c r="EW41" i="1"/>
  <c r="Y1105" i="35" s="1"/>
  <c r="GZ41" i="1"/>
  <c r="GZ21" i="1"/>
  <c r="GL98" i="1"/>
  <c r="GF48" i="1"/>
  <c r="GL12" i="1"/>
  <c r="GT91" i="1"/>
  <c r="DC91" i="1"/>
  <c r="GW71" i="1"/>
  <c r="GL46" i="1"/>
  <c r="GZ31" i="1"/>
  <c r="GT12" i="1"/>
  <c r="GI33" i="1"/>
  <c r="GF37" i="1"/>
  <c r="GZ51" i="1"/>
  <c r="DC86" i="1"/>
  <c r="Y2543" i="35" s="1"/>
  <c r="GT86" i="1"/>
  <c r="GZ70" i="1"/>
  <c r="GL23" i="1"/>
  <c r="GI71" i="1"/>
  <c r="GL94" i="1"/>
  <c r="GZ35" i="1"/>
  <c r="GF11" i="1"/>
  <c r="GZ67" i="1"/>
  <c r="GT32" i="1"/>
  <c r="GW84" i="1"/>
  <c r="GZ58" i="1"/>
  <c r="EW58" i="1"/>
  <c r="Y1649" i="35" s="1"/>
  <c r="GL35" i="1"/>
  <c r="GW21" i="1"/>
  <c r="GI67" i="1"/>
  <c r="BF67" i="1"/>
  <c r="Y1933" i="35" s="1"/>
  <c r="GL93" i="1"/>
  <c r="GZ33" i="1"/>
  <c r="GI90" i="1"/>
  <c r="GW61" i="1"/>
  <c r="GI83" i="1"/>
  <c r="GW56" i="1"/>
  <c r="GI42" i="1"/>
  <c r="GZ79" i="1"/>
  <c r="GI73" i="1"/>
  <c r="GL87" i="1"/>
  <c r="GF55" i="1"/>
  <c r="GZ25" i="1"/>
  <c r="GI49" i="1"/>
  <c r="GF81" i="1"/>
  <c r="GW66" i="1"/>
  <c r="GL37" i="1"/>
  <c r="GW23" i="1"/>
  <c r="GI89" i="1"/>
  <c r="GZ57" i="1"/>
  <c r="GI26" i="1"/>
  <c r="GT72" i="1"/>
  <c r="DC72" i="1"/>
  <c r="Y2095" i="35" s="1"/>
  <c r="GW36" i="1"/>
  <c r="GI45" i="1"/>
  <c r="GW78" i="1"/>
  <c r="GF44" i="1"/>
  <c r="GI106" i="1"/>
  <c r="GI29" i="1"/>
  <c r="GZ56" i="1"/>
  <c r="EW56" i="1"/>
  <c r="Y1585" i="35" s="1"/>
  <c r="GL96" i="1"/>
  <c r="GT51" i="1"/>
  <c r="GI23" i="1"/>
  <c r="GZ77" i="1"/>
  <c r="GZ40" i="1"/>
  <c r="GW26" i="1"/>
  <c r="GI97" i="1"/>
  <c r="GI25" i="1"/>
  <c r="U70" i="36"/>
  <c r="V70" i="36" s="1"/>
  <c r="U57" i="36"/>
  <c r="V57" i="36" s="1"/>
  <c r="GL80" i="1"/>
  <c r="GW62" i="1"/>
  <c r="GF46" i="1"/>
  <c r="GF80" i="1"/>
  <c r="GW68" i="1"/>
  <c r="GF49" i="1"/>
  <c r="GL74" i="1"/>
  <c r="GF60" i="1"/>
  <c r="GZ48" i="1"/>
  <c r="GT39" i="1"/>
  <c r="GI37" i="1"/>
  <c r="GI50" i="1"/>
  <c r="GA63" i="1"/>
  <c r="Y1814" i="35" s="1"/>
  <c r="HI63" i="1"/>
  <c r="AF63" i="36"/>
  <c r="GW83" i="1"/>
  <c r="GW59" i="1"/>
  <c r="GF82" i="1"/>
  <c r="GF42" i="1"/>
  <c r="GF58" i="1"/>
  <c r="GW44" i="1"/>
  <c r="GF33" i="1"/>
  <c r="GI101" i="1"/>
  <c r="GI31" i="1"/>
  <c r="GZ44" i="1"/>
  <c r="GI98" i="1"/>
  <c r="GL41" i="1"/>
  <c r="FG24" i="1"/>
  <c r="Z24" i="36"/>
  <c r="HC24" i="1"/>
  <c r="N37" i="36"/>
  <c r="O37" i="36" s="1"/>
  <c r="L68" i="36"/>
  <c r="M68" i="36" s="1"/>
  <c r="GL83" i="1"/>
  <c r="GZ64" i="1"/>
  <c r="GW58" i="1"/>
  <c r="GZ53" i="1"/>
  <c r="GT71" i="1"/>
  <c r="DC71" i="1"/>
  <c r="Y2063" i="35" s="1"/>
  <c r="GT58" i="1"/>
  <c r="GT75" i="1"/>
  <c r="DC75" i="1"/>
  <c r="Y2191" i="35" s="1"/>
  <c r="GW45" i="1"/>
  <c r="GL44" i="1"/>
  <c r="GL38" i="1"/>
  <c r="GI53" i="1"/>
  <c r="GW46" i="1"/>
  <c r="GI18" i="1"/>
  <c r="GZ19" i="1"/>
  <c r="GT82" i="1"/>
  <c r="DC82" i="1"/>
  <c r="Y2415" i="35" s="1"/>
  <c r="GW63" i="1"/>
  <c r="DC76" i="1"/>
  <c r="Y2223" i="35" s="1"/>
  <c r="GT76" i="1"/>
  <c r="GL56" i="1"/>
  <c r="GW82" i="1"/>
  <c r="GT60" i="1"/>
  <c r="GW11" i="1"/>
  <c r="GI47" i="1"/>
  <c r="GF45" i="1"/>
  <c r="GF21" i="1"/>
  <c r="GI66" i="1"/>
  <c r="AF30" i="36"/>
  <c r="HI12" i="1"/>
  <c r="AF12" i="36"/>
  <c r="GA12" i="1"/>
  <c r="Q74" i="36"/>
  <c r="R74" i="36" s="1"/>
  <c r="Y40" i="36"/>
  <c r="GL95" i="1"/>
  <c r="GF70" i="1"/>
  <c r="GF57" i="1"/>
  <c r="GF74" i="1"/>
  <c r="GF62" i="1"/>
  <c r="GW80" i="1"/>
  <c r="GT65" i="1"/>
  <c r="DC65" i="1"/>
  <c r="Y1871" i="35" s="1"/>
  <c r="GL55" i="1"/>
  <c r="GW42" i="1"/>
  <c r="GL34" i="1"/>
  <c r="GI69" i="1"/>
  <c r="GZ13" i="1"/>
  <c r="GW41" i="1"/>
  <c r="GW90" i="1"/>
  <c r="DC77" i="1"/>
  <c r="Y2255" i="35" s="1"/>
  <c r="GT77" i="1"/>
  <c r="GZ55" i="1"/>
  <c r="EW55" i="1"/>
  <c r="Y1553" i="35" s="1"/>
  <c r="GW77" i="1"/>
  <c r="GT63" i="1"/>
  <c r="DC63" i="1"/>
  <c r="Y1807" i="35" s="1"/>
  <c r="EW86" i="1"/>
  <c r="Y2545" i="35" s="1"/>
  <c r="GZ86" i="1"/>
  <c r="GL73" i="1"/>
  <c r="GL54" i="1"/>
  <c r="GF39" i="1"/>
  <c r="GI63" i="1"/>
  <c r="GZ49" i="1"/>
  <c r="EW49" i="1"/>
  <c r="Y1361" i="35" s="1"/>
  <c r="GF34" i="1"/>
  <c r="GZ11" i="1"/>
  <c r="GI34" i="1"/>
  <c r="Z12" i="36"/>
  <c r="HC12" i="1"/>
  <c r="FG12" i="1"/>
  <c r="S32" i="36"/>
  <c r="T32" i="36" s="1"/>
  <c r="N27" i="36"/>
  <c r="O27" i="36" s="1"/>
  <c r="Q65" i="36"/>
  <c r="R65" i="36" s="1"/>
  <c r="GW88" i="1"/>
  <c r="GZ72" i="1"/>
  <c r="EW72" i="1"/>
  <c r="Y2097" i="35" s="1"/>
  <c r="GZ61" i="1"/>
  <c r="DC56" i="1"/>
  <c r="Y1583" i="35" s="1"/>
  <c r="GT56" i="1"/>
  <c r="GW81" i="1"/>
  <c r="GF63" i="1"/>
  <c r="GF83" i="1"/>
  <c r="GW72" i="1"/>
  <c r="GZ52" i="1"/>
  <c r="EW52" i="1"/>
  <c r="Y1457" i="35" s="1"/>
  <c r="GF40" i="1"/>
  <c r="GI85" i="1"/>
  <c r="GI21" i="1"/>
  <c r="GI82" i="1"/>
  <c r="GZ37" i="1"/>
  <c r="GZ85" i="1"/>
  <c r="EW85" i="1"/>
  <c r="Y2513" i="35" s="1"/>
  <c r="GL58" i="1"/>
  <c r="GL81" i="1"/>
  <c r="GT62" i="1"/>
  <c r="GW50" i="1"/>
  <c r="GL72" i="1"/>
  <c r="GW55" i="1"/>
  <c r="GZ39" i="1"/>
  <c r="EW39" i="1"/>
  <c r="Y1041" i="35" s="1"/>
  <c r="GI79" i="1"/>
  <c r="GI15" i="1"/>
  <c r="GT38" i="1"/>
  <c r="HI24" i="1"/>
  <c r="N35" i="36"/>
  <c r="O35" i="36" s="1"/>
  <c r="GL88" i="1"/>
  <c r="GW76" i="1"/>
  <c r="GT90" i="1"/>
  <c r="DC90" i="1"/>
  <c r="GL77" i="1"/>
  <c r="GW52" i="1"/>
  <c r="GL30" i="1"/>
  <c r="GI95" i="1"/>
  <c r="GT80" i="1"/>
  <c r="DC80" i="1"/>
  <c r="Y2351" i="35" s="1"/>
  <c r="GZ74" i="1"/>
  <c r="EW74" i="1"/>
  <c r="Y2161" i="35" s="1"/>
  <c r="GZ69" i="1"/>
  <c r="GF47" i="1"/>
  <c r="GL40" i="1"/>
  <c r="GZ65" i="1"/>
  <c r="EW65" i="1"/>
  <c r="Y1873" i="35" s="1"/>
  <c r="GL51" i="1"/>
  <c r="GT46" i="1"/>
  <c r="GT36" i="1"/>
  <c r="GF12" i="1"/>
  <c r="GI78" i="1"/>
  <c r="GI14" i="1"/>
  <c r="AC56" i="36"/>
  <c r="HF56" i="1"/>
  <c r="FQ56" i="1"/>
  <c r="Y1589" i="35" s="1"/>
  <c r="HI92" i="1"/>
  <c r="AF92" i="36"/>
  <c r="GA92" i="1"/>
  <c r="GA53" i="1"/>
  <c r="Y1494" i="35" s="1"/>
  <c r="AF53" i="36"/>
  <c r="HI53" i="1"/>
  <c r="AC48" i="36"/>
  <c r="FQ48" i="1"/>
  <c r="Y1333" i="35" s="1"/>
  <c r="HF48" i="1"/>
  <c r="Z70" i="36"/>
  <c r="FG70" i="1"/>
  <c r="Y2036" i="35" s="1"/>
  <c r="HC70" i="1"/>
  <c r="L17" i="36"/>
  <c r="M17" i="36" s="1"/>
  <c r="W25" i="36"/>
  <c r="X25" i="36" s="1"/>
  <c r="N29" i="36"/>
  <c r="O29" i="36" s="1"/>
  <c r="W31" i="36"/>
  <c r="X31" i="36" s="1"/>
  <c r="S76" i="36"/>
  <c r="T76" i="36" s="1"/>
  <c r="Q61" i="36"/>
  <c r="R61" i="36" s="1"/>
  <c r="U65" i="36"/>
  <c r="V65" i="36" s="1"/>
  <c r="N53" i="36"/>
  <c r="O53" i="36" s="1"/>
  <c r="Q67" i="36"/>
  <c r="R67" i="36" s="1"/>
  <c r="Q71" i="36"/>
  <c r="R71" i="36" s="1"/>
  <c r="W74" i="36"/>
  <c r="X74" i="36" s="1"/>
  <c r="GF104" i="1"/>
  <c r="GZ80" i="1"/>
  <c r="GT74" i="1"/>
  <c r="DC74" i="1"/>
  <c r="Y2159" i="35" s="1"/>
  <c r="GL68" i="1"/>
  <c r="GL52" i="1"/>
  <c r="GL78" i="1"/>
  <c r="GL69" i="1"/>
  <c r="GF43" i="1"/>
  <c r="GZ22" i="1"/>
  <c r="GF10" i="1"/>
  <c r="GT29" i="1"/>
  <c r="GL65" i="1"/>
  <c r="DC55" i="1"/>
  <c r="Y1551" i="35" s="1"/>
  <c r="GT55" i="1"/>
  <c r="GT50" i="1"/>
  <c r="DC50" i="1"/>
  <c r="Y1391" i="35" s="1"/>
  <c r="GL39" i="1"/>
  <c r="GW29" i="1"/>
  <c r="GW15" i="1"/>
  <c r="GI102" i="1"/>
  <c r="GI38" i="1"/>
  <c r="Z100" i="36"/>
  <c r="FG100" i="1"/>
  <c r="HC100" i="1"/>
  <c r="FQ58" i="1"/>
  <c r="Y1653" i="35" s="1"/>
  <c r="AC58" i="36"/>
  <c r="HF58" i="1"/>
  <c r="Q26" i="36"/>
  <c r="R26" i="36" s="1"/>
  <c r="Z42" i="36"/>
  <c r="FG42" i="1"/>
  <c r="Y1140" i="35" s="1"/>
  <c r="HC42" i="1"/>
  <c r="W33" i="36"/>
  <c r="X33" i="36" s="1"/>
  <c r="S22" i="36"/>
  <c r="T22" i="36" s="1"/>
  <c r="S75" i="36"/>
  <c r="T75" i="36" s="1"/>
  <c r="S77" i="36"/>
  <c r="T77" i="36" s="1"/>
  <c r="L82" i="36"/>
  <c r="M82" i="36" s="1"/>
  <c r="N57" i="36"/>
  <c r="O57" i="36" s="1"/>
  <c r="S62" i="36"/>
  <c r="T62" i="36" s="1"/>
  <c r="L67" i="36"/>
  <c r="M67" i="36" s="1"/>
  <c r="FQ76" i="1"/>
  <c r="Y2229" i="35" s="1"/>
  <c r="AC76" i="36"/>
  <c r="HF76" i="1"/>
  <c r="L27" i="36"/>
  <c r="M27" i="36" s="1"/>
  <c r="N22" i="36"/>
  <c r="O22" i="36" s="1"/>
  <c r="W61" i="36"/>
  <c r="X61" i="36" s="1"/>
  <c r="W78" i="36"/>
  <c r="X78" i="36" s="1"/>
  <c r="W22" i="36"/>
  <c r="X22" i="36" s="1"/>
  <c r="N77" i="36"/>
  <c r="O77" i="36" s="1"/>
  <c r="S84" i="36"/>
  <c r="T84" i="36" s="1"/>
  <c r="HI76" i="1"/>
  <c r="AF76" i="36"/>
  <c r="GA76" i="1"/>
  <c r="Y2230" i="35" s="1"/>
  <c r="N78" i="36"/>
  <c r="O78" i="36" s="1"/>
  <c r="U51" i="36"/>
  <c r="V51" i="36" s="1"/>
  <c r="W14" i="36"/>
  <c r="X14" i="36" s="1"/>
  <c r="U68" i="36"/>
  <c r="V68" i="36" s="1"/>
  <c r="S74" i="36"/>
  <c r="T74" i="36" s="1"/>
  <c r="GT88" i="1"/>
  <c r="DC88" i="1"/>
  <c r="GL31" i="1"/>
  <c r="S17" i="36"/>
  <c r="T17" i="36" s="1"/>
  <c r="Z68" i="36"/>
  <c r="FG68" i="1"/>
  <c r="Y1972" i="35" s="1"/>
  <c r="HC68" i="1"/>
  <c r="FG23" i="1"/>
  <c r="Z23" i="36"/>
  <c r="HC23" i="1"/>
  <c r="S11" i="36"/>
  <c r="T11" i="36" s="1"/>
  <c r="L62" i="36"/>
  <c r="M62" i="36" s="1"/>
  <c r="S23" i="36"/>
  <c r="T23" i="36" s="1"/>
  <c r="U52" i="36"/>
  <c r="V52" i="36" s="1"/>
  <c r="U75" i="36"/>
  <c r="V75" i="36" s="1"/>
  <c r="N33" i="36"/>
  <c r="O33" i="36" s="1"/>
  <c r="U72" i="36"/>
  <c r="V72" i="36" s="1"/>
  <c r="U80" i="36"/>
  <c r="V80" i="36" s="1"/>
  <c r="W82" i="36"/>
  <c r="X82" i="36" s="1"/>
  <c r="S10" i="36"/>
  <c r="T10" i="36" s="1"/>
  <c r="AD6" i="36"/>
  <c r="FR6" i="1"/>
  <c r="AE6" i="36" s="1"/>
  <c r="FQ26" i="1"/>
  <c r="HF26" i="1"/>
  <c r="AC26" i="36"/>
  <c r="Q7" i="36"/>
  <c r="R7" i="36" s="1"/>
  <c r="HC36" i="1"/>
  <c r="Z36" i="36"/>
  <c r="FG36" i="1"/>
  <c r="L8" i="36"/>
  <c r="M8" i="36" s="1"/>
  <c r="N21" i="36"/>
  <c r="O21" i="36" s="1"/>
  <c r="N49" i="36"/>
  <c r="O49" i="36" s="1"/>
  <c r="S60" i="36"/>
  <c r="T60" i="36" s="1"/>
  <c r="U77" i="36"/>
  <c r="V77" i="36" s="1"/>
  <c r="S25" i="36"/>
  <c r="T25" i="36" s="1"/>
  <c r="N55" i="36"/>
  <c r="O55" i="36" s="1"/>
  <c r="Q66" i="36"/>
  <c r="R66" i="36" s="1"/>
  <c r="U84" i="36"/>
  <c r="V84" i="36" s="1"/>
  <c r="GL64" i="1"/>
  <c r="GZ50" i="1"/>
  <c r="EW50" i="1"/>
  <c r="Y1393" i="35" s="1"/>
  <c r="GF68" i="1"/>
  <c r="GW57" i="1"/>
  <c r="GZ42" i="1"/>
  <c r="EW42" i="1"/>
  <c r="Y1137" i="35" s="1"/>
  <c r="AF8" i="1"/>
  <c r="DC37" i="1"/>
  <c r="Y975" i="35" s="1"/>
  <c r="GT37" i="1"/>
  <c r="GT68" i="1"/>
  <c r="DC68" i="1"/>
  <c r="Y1967" i="35" s="1"/>
  <c r="GT64" i="1"/>
  <c r="GT54" i="1"/>
  <c r="DC54" i="1"/>
  <c r="Y1519" i="35" s="1"/>
  <c r="GL43" i="1"/>
  <c r="GF38" i="1"/>
  <c r="GZ27" i="1"/>
  <c r="GI62" i="1"/>
  <c r="FG67" i="1"/>
  <c r="Y1940" i="35" s="1"/>
  <c r="HI100" i="1"/>
  <c r="AF100" i="36"/>
  <c r="GA100" i="1"/>
  <c r="HI58" i="1"/>
  <c r="AF58" i="36"/>
  <c r="GA58" i="1"/>
  <c r="Y1654" i="35" s="1"/>
  <c r="FQ43" i="1"/>
  <c r="Y1173" i="35" s="1"/>
  <c r="HF43" i="1"/>
  <c r="AC43" i="36"/>
  <c r="S28" i="36"/>
  <c r="T28" i="36" s="1"/>
  <c r="AC42" i="36"/>
  <c r="FQ42" i="1"/>
  <c r="Y1141" i="35" s="1"/>
  <c r="HF42" i="1"/>
  <c r="HI14" i="1"/>
  <c r="AF14" i="36"/>
  <c r="GA14" i="1"/>
  <c r="L16" i="36"/>
  <c r="M16" i="36" s="1"/>
  <c r="L26" i="36"/>
  <c r="M26" i="36" s="1"/>
  <c r="Q25" i="36"/>
  <c r="R25" i="36" s="1"/>
  <c r="U67" i="36"/>
  <c r="V67" i="36" s="1"/>
  <c r="S52" i="36"/>
  <c r="T52" i="36" s="1"/>
  <c r="W53" i="36"/>
  <c r="X53" i="36" s="1"/>
  <c r="Q68" i="36"/>
  <c r="R68" i="36" s="1"/>
  <c r="W27" i="36"/>
  <c r="X27" i="36" s="1"/>
  <c r="S38" i="36"/>
  <c r="T38" i="36" s="1"/>
  <c r="Y38" i="36" s="1"/>
  <c r="W84" i="36"/>
  <c r="X84" i="36" s="1"/>
  <c r="N80" i="36"/>
  <c r="O80" i="36" s="1"/>
  <c r="GF77" i="1"/>
  <c r="GT85" i="1"/>
  <c r="DC85" i="1"/>
  <c r="Y2511" i="35" s="1"/>
  <c r="GT79" i="1"/>
  <c r="DC79" i="1"/>
  <c r="Y2319" i="35" s="1"/>
  <c r="GT66" i="1"/>
  <c r="DC66" i="1"/>
  <c r="Y1903" i="35" s="1"/>
  <c r="GL76" i="1"/>
  <c r="GT47" i="1"/>
  <c r="DC47" i="1"/>
  <c r="Y1295" i="35" s="1"/>
  <c r="GW40" i="1"/>
  <c r="GI87" i="1"/>
  <c r="GW13" i="1"/>
  <c r="GT57" i="1"/>
  <c r="DC57" i="1"/>
  <c r="Y1615" i="35" s="1"/>
  <c r="GL47" i="1"/>
  <c r="GT42" i="1"/>
  <c r="DC42" i="1"/>
  <c r="Y1135" i="35" s="1"/>
  <c r="GI86" i="1"/>
  <c r="GI22" i="1"/>
  <c r="Z40" i="36"/>
  <c r="HC40" i="1"/>
  <c r="FG40" i="1"/>
  <c r="Y1076" i="35" s="1"/>
  <c r="AF95" i="36"/>
  <c r="GA95" i="1"/>
  <c r="HI95" i="1"/>
  <c r="Q13" i="36"/>
  <c r="R13" i="36" s="1"/>
  <c r="U24" i="36"/>
  <c r="V24" i="36" s="1"/>
  <c r="S14" i="36"/>
  <c r="T14" i="36" s="1"/>
  <c r="U61" i="36"/>
  <c r="V61" i="36" s="1"/>
  <c r="W51" i="36"/>
  <c r="X51" i="36" s="1"/>
  <c r="S79" i="36"/>
  <c r="T79" i="36" s="1"/>
  <c r="N61" i="36"/>
  <c r="O61" i="36" s="1"/>
  <c r="W35" i="36"/>
  <c r="X35" i="36" s="1"/>
  <c r="S54" i="36"/>
  <c r="T54" i="36" s="1"/>
  <c r="GF71" i="1"/>
  <c r="GT81" i="1"/>
  <c r="DC81" i="1"/>
  <c r="Y2383" i="35" s="1"/>
  <c r="GZ68" i="1"/>
  <c r="GL49" i="1"/>
  <c r="GZ78" i="1"/>
  <c r="GZ71" i="1"/>
  <c r="GT59" i="1"/>
  <c r="DC43" i="1"/>
  <c r="Y1167" i="35" s="1"/>
  <c r="GT43" i="1"/>
  <c r="GL27" i="1"/>
  <c r="GL17" i="1"/>
  <c r="GL59" i="1"/>
  <c r="GT48" i="1"/>
  <c r="GW39" i="1"/>
  <c r="GW30" i="1"/>
  <c r="GF16" i="1"/>
  <c r="GI46" i="1"/>
  <c r="U64" i="36"/>
  <c r="V64" i="36" s="1"/>
  <c r="N14" i="36"/>
  <c r="O14" i="36" s="1"/>
  <c r="W29" i="36"/>
  <c r="X29" i="36" s="1"/>
  <c r="L74" i="36"/>
  <c r="M74" i="36" s="1"/>
  <c r="Q64" i="36"/>
  <c r="R64" i="36" s="1"/>
  <c r="Q14" i="36"/>
  <c r="R14" i="36" s="1"/>
  <c r="U56" i="36"/>
  <c r="V56" i="36" s="1"/>
  <c r="S58" i="36"/>
  <c r="T58" i="36" s="1"/>
  <c r="N51" i="36"/>
  <c r="O51" i="36" s="1"/>
  <c r="N63" i="36"/>
  <c r="O63" i="36" s="1"/>
  <c r="W50" i="36"/>
  <c r="X50" i="36" s="1"/>
  <c r="N75" i="36"/>
  <c r="O75" i="36" s="1"/>
  <c r="N70" i="36"/>
  <c r="O70" i="36" s="1"/>
  <c r="S83" i="36"/>
  <c r="T83" i="36" s="1"/>
  <c r="GL100" i="1"/>
  <c r="GF86" i="1"/>
  <c r="GL84" i="1"/>
  <c r="GZ76" i="1"/>
  <c r="GW64" i="1"/>
  <c r="GF41" i="1"/>
  <c r="GZ87" i="1"/>
  <c r="GZ73" i="1"/>
  <c r="EW73" i="1"/>
  <c r="Y2129" i="35" s="1"/>
  <c r="EW54" i="1"/>
  <c r="Y1521" i="35" s="1"/>
  <c r="GZ54" i="1"/>
  <c r="GL33" i="1"/>
  <c r="GL18" i="1"/>
  <c r="GL16" i="1"/>
  <c r="GZ60" i="1"/>
  <c r="EW60" i="1"/>
  <c r="Y1713" i="35" s="1"/>
  <c r="DC52" i="1"/>
  <c r="Y1455" i="35" s="1"/>
  <c r="GT52" i="1"/>
  <c r="GW43" i="1"/>
  <c r="GL10" i="1"/>
  <c r="GI70" i="1"/>
  <c r="N20" i="36"/>
  <c r="O20" i="36" s="1"/>
  <c r="AF21" i="36"/>
  <c r="HI48" i="1"/>
  <c r="AF48" i="36"/>
  <c r="GA48" i="1"/>
  <c r="Y1334" i="35" s="1"/>
  <c r="HI13" i="1"/>
  <c r="AF13" i="36"/>
  <c r="GA13" i="1"/>
  <c r="U55" i="36"/>
  <c r="V55" i="36" s="1"/>
  <c r="U66" i="36"/>
  <c r="V66" i="36" s="1"/>
  <c r="W13" i="36"/>
  <c r="X13" i="36" s="1"/>
  <c r="Q69" i="36"/>
  <c r="R69" i="36" s="1"/>
  <c r="L61" i="36"/>
  <c r="M61" i="36" s="1"/>
  <c r="H11" i="36"/>
  <c r="N11" i="36"/>
  <c r="O11" i="36" s="1"/>
  <c r="FQ23" i="1"/>
  <c r="HF23" i="1"/>
  <c r="AC23" i="36"/>
  <c r="N12" i="36"/>
  <c r="O12" i="36" s="1"/>
  <c r="L54" i="36"/>
  <c r="M54" i="36" s="1"/>
  <c r="W11" i="36"/>
  <c r="X11" i="36" s="1"/>
  <c r="S34" i="36"/>
  <c r="T34" i="36" s="1"/>
  <c r="Y34" i="36" s="1"/>
  <c r="S56" i="36"/>
  <c r="T56" i="36" s="1"/>
  <c r="S71" i="36"/>
  <c r="T71" i="36" s="1"/>
  <c r="L84" i="36"/>
  <c r="M84" i="36" s="1"/>
  <c r="Q59" i="36"/>
  <c r="R59" i="36" s="1"/>
  <c r="N59" i="36"/>
  <c r="O59" i="36" s="1"/>
  <c r="N17" i="36"/>
  <c r="O17" i="36" s="1"/>
  <c r="S36" i="36"/>
  <c r="T36" i="36" s="1"/>
  <c r="Y36" i="36" s="1"/>
  <c r="W73" i="36"/>
  <c r="X73" i="36" s="1"/>
  <c r="Q22" i="36"/>
  <c r="R22" i="36" s="1"/>
  <c r="W48" i="36"/>
  <c r="X48" i="36" s="1"/>
  <c r="Y48" i="36" s="1"/>
  <c r="W63" i="36"/>
  <c r="X63" i="36" s="1"/>
  <c r="S81" i="36"/>
  <c r="T81" i="36" s="1"/>
  <c r="N84" i="36"/>
  <c r="O84" i="36" s="1"/>
  <c r="U82" i="36"/>
  <c r="V82" i="36" s="1"/>
  <c r="GZ24" i="1"/>
  <c r="AF87" i="36"/>
  <c r="GA87" i="1"/>
  <c r="HI87" i="1"/>
  <c r="S15" i="36"/>
  <c r="T15" i="36" s="1"/>
  <c r="W21" i="36"/>
  <c r="X21" i="36" s="1"/>
  <c r="U14" i="36"/>
  <c r="V14" i="36" s="1"/>
  <c r="S18" i="36"/>
  <c r="T18" i="36" s="1"/>
  <c r="Q75" i="36"/>
  <c r="R75" i="36" s="1"/>
  <c r="L24" i="36"/>
  <c r="M24" i="36" s="1"/>
  <c r="S73" i="36"/>
  <c r="T73" i="36" s="1"/>
  <c r="L60" i="36"/>
  <c r="M60" i="36" s="1"/>
  <c r="L66" i="36"/>
  <c r="M66" i="36" s="1"/>
  <c r="N85" i="36"/>
  <c r="O85" i="36" s="1"/>
  <c r="W24" i="36"/>
  <c r="X24" i="36" s="1"/>
  <c r="Z20" i="36"/>
  <c r="HC20" i="1"/>
  <c r="FG20" i="1"/>
  <c r="FQ39" i="1"/>
  <c r="Y1045" i="35" s="1"/>
  <c r="HF39" i="1"/>
  <c r="AC39" i="36"/>
  <c r="H10" i="36"/>
  <c r="U22" i="36"/>
  <c r="V22" i="36" s="1"/>
  <c r="N31" i="36"/>
  <c r="O31" i="36" s="1"/>
  <c r="N74" i="36"/>
  <c r="O74" i="36" s="1"/>
  <c r="S50" i="36"/>
  <c r="T50" i="36" s="1"/>
  <c r="Q63" i="36"/>
  <c r="R63" i="36" s="1"/>
  <c r="Q51" i="36"/>
  <c r="R51" i="36" s="1"/>
  <c r="Q55" i="36"/>
  <c r="R55" i="36" s="1"/>
  <c r="W19" i="36"/>
  <c r="X19" i="36" s="1"/>
  <c r="S30" i="36"/>
  <c r="T30" i="36" s="1"/>
  <c r="W72" i="36"/>
  <c r="X72" i="36" s="1"/>
  <c r="Q79" i="36"/>
  <c r="R79" i="36" s="1"/>
  <c r="W68" i="36"/>
  <c r="X68" i="36" s="1"/>
  <c r="N79" i="36"/>
  <c r="O79" i="36" s="1"/>
  <c r="L80" i="36"/>
  <c r="M80" i="36" s="1"/>
  <c r="GZ82" i="1"/>
  <c r="GT78" i="1"/>
  <c r="DC78" i="1"/>
  <c r="Y2287" i="35" s="1"/>
  <c r="DC69" i="1"/>
  <c r="Y1999" i="35" s="1"/>
  <c r="GT69" i="1"/>
  <c r="GF53" i="1"/>
  <c r="GF31" i="1"/>
  <c r="GT87" i="1"/>
  <c r="DC87" i="1"/>
  <c r="GL61" i="1"/>
  <c r="GZ47" i="1"/>
  <c r="GZ29" i="1"/>
  <c r="GI103" i="1"/>
  <c r="GT27" i="1"/>
  <c r="GZ66" i="1"/>
  <c r="EW66" i="1"/>
  <c r="Y1905" i="35" s="1"/>
  <c r="GL60" i="1"/>
  <c r="GW47" i="1"/>
  <c r="DC40" i="1"/>
  <c r="Y1071" i="35" s="1"/>
  <c r="GT40" i="1"/>
  <c r="GF35" i="1"/>
  <c r="GI94" i="1"/>
  <c r="GI30" i="1"/>
  <c r="AF50" i="36"/>
  <c r="HI50" i="1"/>
  <c r="GA50" i="1"/>
  <c r="Y1398" i="35" s="1"/>
  <c r="HI26" i="1"/>
  <c r="AF26" i="36"/>
  <c r="GA26" i="1"/>
  <c r="W12" i="36"/>
  <c r="X12" i="36" s="1"/>
  <c r="Z21" i="36"/>
  <c r="HC21" i="1"/>
  <c r="FG21" i="1"/>
  <c r="W57" i="36"/>
  <c r="X57" i="36" s="1"/>
  <c r="W55" i="36"/>
  <c r="X55" i="36" s="1"/>
  <c r="S9" i="36"/>
  <c r="T9" i="36" s="1"/>
  <c r="W75" i="36"/>
  <c r="X75" i="36" s="1"/>
  <c r="Q62" i="36"/>
  <c r="R62" i="36" s="1"/>
  <c r="Q73" i="36"/>
  <c r="R73" i="36" s="1"/>
  <c r="W77" i="36"/>
  <c r="X77" i="36" s="1"/>
  <c r="GL82" i="1"/>
  <c r="GT70" i="1"/>
  <c r="DC70" i="1"/>
  <c r="Y2031" i="35" s="1"/>
  <c r="GL63" i="1"/>
  <c r="GW17" i="1"/>
  <c r="GL79" i="1"/>
  <c r="GL70" i="1"/>
  <c r="GL57" i="1"/>
  <c r="GZ43" i="1"/>
  <c r="EW43" i="1"/>
  <c r="Y1169" i="35" s="1"/>
  <c r="GW19" i="1"/>
  <c r="GZ32" i="1"/>
  <c r="GZ59" i="1"/>
  <c r="EW59" i="1"/>
  <c r="Y1681" i="35" s="1"/>
  <c r="GW51" i="1"/>
  <c r="DC44" i="1"/>
  <c r="Y1199" i="35" s="1"/>
  <c r="GT44" i="1"/>
  <c r="Z92" i="36"/>
  <c r="FG92" i="1"/>
  <c r="HC92" i="1"/>
  <c r="AF61" i="36"/>
  <c r="GA61" i="1"/>
  <c r="Y1750" i="35" s="1"/>
  <c r="HI61" i="1"/>
  <c r="HI23" i="1"/>
  <c r="AF23" i="36"/>
  <c r="GA23" i="1"/>
  <c r="N9" i="36"/>
  <c r="O9" i="36" s="1"/>
  <c r="BE9" i="1"/>
  <c r="N73" i="36"/>
  <c r="O73" i="36" s="1"/>
  <c r="W15" i="36"/>
  <c r="X15" i="36" s="1"/>
  <c r="L9" i="36"/>
  <c r="M9" i="36" s="1"/>
  <c r="AF9" i="1"/>
  <c r="L56" i="36"/>
  <c r="M56" i="36" s="1"/>
  <c r="W49" i="36"/>
  <c r="X49" i="36" s="1"/>
  <c r="U54" i="36"/>
  <c r="V54" i="36" s="1"/>
  <c r="U78" i="36"/>
  <c r="V78" i="36" s="1"/>
  <c r="U76" i="36"/>
  <c r="V76" i="36" s="1"/>
  <c r="W59" i="36"/>
  <c r="X59" i="36" s="1"/>
  <c r="U71" i="36"/>
  <c r="V71" i="36" s="1"/>
  <c r="GI7" i="1"/>
  <c r="X13" i="35"/>
  <c r="GZ16" i="1"/>
  <c r="GI92" i="1"/>
  <c r="GI60" i="1"/>
  <c r="L6" i="36"/>
  <c r="M6" i="36" s="1"/>
  <c r="S11" i="35"/>
  <c r="AF6" i="1"/>
  <c r="FQ38" i="1"/>
  <c r="Y1013" i="35" s="1"/>
  <c r="AC38" i="36"/>
  <c r="HF38" i="1"/>
  <c r="AC10" i="36"/>
  <c r="FQ10" i="1"/>
  <c r="HF10" i="1"/>
  <c r="Y44" i="36"/>
  <c r="L94" i="36"/>
  <c r="M94" i="36" s="1"/>
  <c r="L102" i="36"/>
  <c r="M102" i="36" s="1"/>
  <c r="GZ28" i="1"/>
  <c r="FZ9" i="1"/>
  <c r="HH9" i="1"/>
  <c r="FF8" i="1"/>
  <c r="HB8" i="1"/>
  <c r="S98" i="36"/>
  <c r="T98" i="36" s="1"/>
  <c r="S88" i="36"/>
  <c r="T88" i="36" s="1"/>
  <c r="S92" i="36"/>
  <c r="T92" i="36" s="1"/>
  <c r="W92" i="36"/>
  <c r="X92" i="36" s="1"/>
  <c r="HQ97" i="1"/>
  <c r="GZ30" i="1"/>
  <c r="GZ14" i="1"/>
  <c r="GI100" i="1"/>
  <c r="BF68" i="1"/>
  <c r="Y1965" i="35" s="1"/>
  <c r="GI68" i="1"/>
  <c r="GI36" i="1"/>
  <c r="L106" i="36"/>
  <c r="M106" i="36" s="1"/>
  <c r="N106" i="36"/>
  <c r="O106" i="36" s="1"/>
  <c r="H32" i="36"/>
  <c r="FH6" i="1"/>
  <c r="AB6" i="36" s="1"/>
  <c r="AA6" i="36"/>
  <c r="Z9" i="36"/>
  <c r="FG9" i="1"/>
  <c r="HC9" i="1"/>
  <c r="Y42" i="36"/>
  <c r="U115" i="11"/>
  <c r="IJ26" i="1" s="1"/>
  <c r="IJ20" i="1"/>
  <c r="GZ90" i="1"/>
  <c r="EW90" i="1"/>
  <c r="GZ34" i="1"/>
  <c r="FR7" i="1"/>
  <c r="AD7" i="36"/>
  <c r="Y21" i="35"/>
  <c r="U92" i="36"/>
  <c r="V92" i="36" s="1"/>
  <c r="W95" i="36"/>
  <c r="X95" i="36" s="1"/>
  <c r="N98" i="36"/>
  <c r="O98" i="36" s="1"/>
  <c r="S86" i="36"/>
  <c r="T86" i="36" s="1"/>
  <c r="S90" i="36"/>
  <c r="T90" i="36" s="1"/>
  <c r="S94" i="36"/>
  <c r="T94" i="36" s="1"/>
  <c r="S101" i="36"/>
  <c r="T101" i="36" s="1"/>
  <c r="GW7" i="1"/>
  <c r="X16" i="35"/>
  <c r="GZ83" i="1"/>
  <c r="DC49" i="1"/>
  <c r="Y1359" i="35" s="1"/>
  <c r="GT49" i="1"/>
  <c r="GL29" i="1"/>
  <c r="Q87" i="36"/>
  <c r="R87" i="36" s="1"/>
  <c r="Q92" i="36"/>
  <c r="R92" i="36" s="1"/>
  <c r="N96" i="36"/>
  <c r="O96" i="36" s="1"/>
  <c r="W86" i="36"/>
  <c r="X86" i="36" s="1"/>
  <c r="W90" i="36"/>
  <c r="X90" i="36" s="1"/>
  <c r="W94" i="36"/>
  <c r="X94" i="36" s="1"/>
  <c r="Q105" i="36"/>
  <c r="R105" i="36" s="1"/>
  <c r="U103" i="36"/>
  <c r="V103" i="36" s="1"/>
  <c r="Q91" i="36"/>
  <c r="R91" i="36" s="1"/>
  <c r="S95" i="36"/>
  <c r="T95" i="36" s="1"/>
  <c r="GT33" i="1"/>
  <c r="GT15" i="1"/>
  <c r="GZ18" i="1"/>
  <c r="GI104" i="1"/>
  <c r="GI72" i="1"/>
  <c r="GI40" i="1"/>
  <c r="GP107" i="1"/>
  <c r="IJ7" i="1" s="1"/>
  <c r="GP110" i="1"/>
  <c r="GP111" i="1"/>
  <c r="GP108" i="1"/>
  <c r="GP112" i="1"/>
  <c r="BL110" i="1"/>
  <c r="CF110" i="1" s="1"/>
  <c r="GP109" i="1"/>
  <c r="FZ8" i="1"/>
  <c r="HH8" i="1"/>
  <c r="FQ8" i="1"/>
  <c r="AC8" i="36"/>
  <c r="HF8" i="1"/>
  <c r="L89" i="36"/>
  <c r="M89" i="36" s="1"/>
  <c r="L90" i="36"/>
  <c r="M90" i="36" s="1"/>
  <c r="N87" i="36"/>
  <c r="O87" i="36" s="1"/>
  <c r="N91" i="36"/>
  <c r="O91" i="36" s="1"/>
  <c r="N95" i="36"/>
  <c r="O95" i="36" s="1"/>
  <c r="W88" i="36"/>
  <c r="X88" i="36" s="1"/>
  <c r="DD101" i="1"/>
  <c r="DD97" i="1"/>
  <c r="GT53" i="1"/>
  <c r="GT31" i="1"/>
  <c r="FQ22" i="1"/>
  <c r="AC22" i="36"/>
  <c r="HF22" i="1"/>
  <c r="N90" i="36"/>
  <c r="O90" i="36" s="1"/>
  <c r="DD104" i="1"/>
  <c r="GT13" i="1"/>
  <c r="GI96" i="1"/>
  <c r="BF64" i="1"/>
  <c r="Y1837" i="35" s="1"/>
  <c r="GI64" i="1"/>
  <c r="U106" i="36"/>
  <c r="V106" i="36" s="1"/>
  <c r="AF22" i="36"/>
  <c r="GA22" i="1"/>
  <c r="HI22" i="1"/>
  <c r="L93" i="36"/>
  <c r="M93" i="36" s="1"/>
  <c r="Q85" i="36"/>
  <c r="R85" i="36" s="1"/>
  <c r="Q101" i="36"/>
  <c r="R101" i="36" s="1"/>
  <c r="N89" i="36"/>
  <c r="O89" i="36" s="1"/>
  <c r="N93" i="36"/>
  <c r="O93" i="36" s="1"/>
  <c r="N102" i="36"/>
  <c r="O102" i="36" s="1"/>
  <c r="IO20" i="1"/>
  <c r="GF7" i="1"/>
  <c r="X12" i="35"/>
  <c r="GI76" i="1"/>
  <c r="GI44" i="1"/>
  <c r="GI12" i="1"/>
  <c r="Q106" i="36"/>
  <c r="R106" i="36" s="1"/>
  <c r="Z54" i="36"/>
  <c r="FG54" i="1"/>
  <c r="Y1524" i="35" s="1"/>
  <c r="HC54" i="1"/>
  <c r="U91" i="36"/>
  <c r="V91" i="36" s="1"/>
  <c r="L100" i="36"/>
  <c r="M100" i="36" s="1"/>
  <c r="L97" i="36"/>
  <c r="M97" i="36" s="1"/>
  <c r="S85" i="36"/>
  <c r="T85" i="36" s="1"/>
  <c r="S89" i="36"/>
  <c r="T89" i="36" s="1"/>
  <c r="S93" i="36"/>
  <c r="T93" i="36" s="1"/>
  <c r="U98" i="36"/>
  <c r="V98" i="36" s="1"/>
  <c r="W100" i="36"/>
  <c r="X100" i="36" s="1"/>
  <c r="S91" i="36"/>
  <c r="T91" i="36" s="1"/>
  <c r="BL112" i="1"/>
  <c r="CF112" i="1" s="1"/>
  <c r="GR108" i="1"/>
  <c r="GR110" i="1"/>
  <c r="GR112" i="1"/>
  <c r="GR107" i="1"/>
  <c r="IL7" i="1" s="1"/>
  <c r="GR109" i="1"/>
  <c r="GR111" i="1"/>
  <c r="FZ7" i="1"/>
  <c r="HH7" i="1"/>
  <c r="S26" i="36"/>
  <c r="T26" i="36" s="1"/>
  <c r="U88" i="36"/>
  <c r="V88" i="36" s="1"/>
  <c r="Q95" i="36"/>
  <c r="R95" i="36" s="1"/>
  <c r="N99" i="36"/>
  <c r="O99" i="36" s="1"/>
  <c r="L105" i="36"/>
  <c r="M105" i="36" s="1"/>
  <c r="N86" i="36"/>
  <c r="O86" i="36" s="1"/>
  <c r="DD105" i="1"/>
  <c r="GL8" i="1"/>
  <c r="GT19" i="1"/>
  <c r="GT17" i="1"/>
  <c r="GI84" i="1"/>
  <c r="GI52" i="1"/>
  <c r="GI20" i="1"/>
  <c r="EW6" i="1"/>
  <c r="EX6" i="1" s="1"/>
  <c r="GT8" i="1"/>
  <c r="FF7" i="1"/>
  <c r="HB7" i="1"/>
  <c r="Y46" i="36"/>
  <c r="Q115" i="11"/>
  <c r="IF26" i="1" s="1"/>
  <c r="GF30" i="1"/>
  <c r="GZ12" i="1"/>
  <c r="W106" i="36"/>
  <c r="X106" i="36" s="1"/>
  <c r="H9" i="36"/>
  <c r="U104" i="36"/>
  <c r="V104" i="36" s="1"/>
  <c r="U105" i="36"/>
  <c r="V105" i="36" s="1"/>
  <c r="GZ89" i="1"/>
  <c r="EW89" i="1"/>
  <c r="GT41" i="1"/>
  <c r="U6" i="36"/>
  <c r="V6" i="36" s="1"/>
  <c r="DY6" i="1"/>
  <c r="U89" i="36"/>
  <c r="V89" i="36" s="1"/>
  <c r="Q98" i="36"/>
  <c r="R98" i="36" s="1"/>
  <c r="N88" i="36"/>
  <c r="O88" i="36" s="1"/>
  <c r="N92" i="36"/>
  <c r="O92" i="36" s="1"/>
  <c r="S96" i="36"/>
  <c r="T96" i="36" s="1"/>
  <c r="GZ91" i="1"/>
  <c r="EW91" i="1"/>
  <c r="GZ84" i="1"/>
  <c r="EW84" i="1"/>
  <c r="Y2481" i="35" s="1"/>
  <c r="GZ20" i="1"/>
  <c r="GZ8" i="1"/>
  <c r="GT21" i="1"/>
  <c r="BF88" i="1"/>
  <c r="GI88" i="1"/>
  <c r="GI56" i="1"/>
  <c r="GI24" i="1"/>
  <c r="H36" i="36"/>
  <c r="GB6" i="1"/>
  <c r="AH6" i="36" s="1"/>
  <c r="AG6" i="36"/>
  <c r="FQ14" i="1"/>
  <c r="AC14" i="36"/>
  <c r="HF14" i="1"/>
  <c r="GZ9" i="1"/>
  <c r="Q99" i="36"/>
  <c r="R99" i="36" s="1"/>
  <c r="N97" i="36"/>
  <c r="O97" i="36" s="1"/>
  <c r="W85" i="36"/>
  <c r="X85" i="36" s="1"/>
  <c r="W89" i="36"/>
  <c r="X89" i="36" s="1"/>
  <c r="W93" i="36"/>
  <c r="X93" i="36" s="1"/>
  <c r="N101" i="36"/>
  <c r="O101" i="36" s="1"/>
  <c r="GZ81" i="1"/>
  <c r="EW81" i="1"/>
  <c r="Y2385" i="35" s="1"/>
  <c r="DC45" i="1"/>
  <c r="Y1231" i="35" s="1"/>
  <c r="GT45" i="1"/>
  <c r="Q6" i="36"/>
  <c r="R6" i="36" s="1"/>
  <c r="CC6" i="1"/>
  <c r="GA73" i="1"/>
  <c r="Y2134" i="35" s="1"/>
  <c r="AF73" i="36"/>
  <c r="HI73" i="1"/>
  <c r="GI8" i="1"/>
  <c r="AC9" i="36"/>
  <c r="FQ9" i="1"/>
  <c r="HF9" i="1"/>
  <c r="S87" i="36"/>
  <c r="T87" i="36" s="1"/>
  <c r="N94" i="36"/>
  <c r="O94" i="36" s="1"/>
  <c r="DD99" i="1"/>
  <c r="GZ88" i="1"/>
  <c r="EW88" i="1"/>
  <c r="GZ10" i="1"/>
  <c r="GI80" i="1"/>
  <c r="GI48" i="1"/>
  <c r="GI16" i="1"/>
  <c r="U95" i="36"/>
  <c r="V95" i="36" s="1"/>
  <c r="W87" i="36"/>
  <c r="X87" i="36" s="1"/>
  <c r="W91" i="36"/>
  <c r="X91" i="36" s="1"/>
  <c r="U97" i="36"/>
  <c r="V97" i="36" s="1"/>
  <c r="T8" i="23"/>
  <c r="C8" i="23" s="1"/>
  <c r="U8" i="23" s="1"/>
  <c r="D8" i="23" s="1"/>
  <c r="CW8" i="3" s="1"/>
  <c r="II20" i="1" l="1"/>
  <c r="GF72" i="1"/>
  <c r="X2092" i="35"/>
  <c r="HC75" i="1"/>
  <c r="X2196" i="35"/>
  <c r="GF84" i="1"/>
  <c r="X2476" i="35"/>
  <c r="GF52" i="1"/>
  <c r="X1452" i="35"/>
  <c r="GF66" i="1"/>
  <c r="X1900" i="35"/>
  <c r="GF61" i="1"/>
  <c r="X1740" i="35"/>
  <c r="GL71" i="1"/>
  <c r="X2062" i="35"/>
  <c r="GI39" i="1"/>
  <c r="X1037" i="35"/>
  <c r="Z71" i="36"/>
  <c r="X2068" i="35"/>
  <c r="Z48" i="36"/>
  <c r="X1332" i="35"/>
  <c r="GF73" i="1"/>
  <c r="X2124" i="35"/>
  <c r="GI54" i="1"/>
  <c r="X1517" i="35"/>
  <c r="GW86" i="1"/>
  <c r="X2544" i="35"/>
  <c r="ER38" i="3"/>
  <c r="J1017" i="35"/>
  <c r="HC83" i="1"/>
  <c r="X2452" i="35"/>
  <c r="FQ83" i="1"/>
  <c r="Y2453" i="35" s="1"/>
  <c r="X2453" i="35"/>
  <c r="GF56" i="1"/>
  <c r="X1580" i="35"/>
  <c r="GL67" i="1"/>
  <c r="X1934" i="35"/>
  <c r="GL62" i="1"/>
  <c r="X1774" i="35"/>
  <c r="GL66" i="1"/>
  <c r="X1902" i="35"/>
  <c r="GL75" i="1"/>
  <c r="X2190" i="35"/>
  <c r="ER37" i="3"/>
  <c r="J985" i="35"/>
  <c r="FQ66" i="1"/>
  <c r="Y1909" i="35" s="1"/>
  <c r="X1909" i="35"/>
  <c r="HF55" i="1"/>
  <c r="X1557" i="35"/>
  <c r="HC67" i="1"/>
  <c r="X1940" i="35"/>
  <c r="HI71" i="1"/>
  <c r="X2070" i="35"/>
  <c r="GF50" i="1"/>
  <c r="X1388" i="35"/>
  <c r="IN20" i="1"/>
  <c r="GZ7" i="1"/>
  <c r="DB20" i="1"/>
  <c r="GT20" i="1" s="1"/>
  <c r="DC103" i="1"/>
  <c r="DD103" i="1" s="1"/>
  <c r="Y69" i="36"/>
  <c r="Y39" i="36"/>
  <c r="DY8" i="1"/>
  <c r="GW8" i="1" s="1"/>
  <c r="S7" i="36"/>
  <c r="T7" i="36" s="1"/>
  <c r="Y7" i="36" s="1"/>
  <c r="S15" i="35"/>
  <c r="DB7" i="1"/>
  <c r="Y47" i="36"/>
  <c r="DC64" i="1"/>
  <c r="Y1839" i="35" s="1"/>
  <c r="GY29" i="1"/>
  <c r="EW29" i="1"/>
  <c r="Q21" i="36"/>
  <c r="R21" i="36" s="1"/>
  <c r="Y21" i="36" s="1"/>
  <c r="Y30" i="36"/>
  <c r="GA30" i="1"/>
  <c r="Y37" i="36"/>
  <c r="AF16" i="36"/>
  <c r="AC95" i="36"/>
  <c r="FQ55" i="1"/>
  <c r="Y1557" i="35" s="1"/>
  <c r="BF103" i="1"/>
  <c r="EY27" i="1"/>
  <c r="GY27" i="1" s="1"/>
  <c r="EY35" i="1"/>
  <c r="GY35" i="1" s="1"/>
  <c r="EY15" i="1"/>
  <c r="GY15" i="1" s="1"/>
  <c r="EY33" i="1"/>
  <c r="GY33" i="1" s="1"/>
  <c r="EY18" i="1"/>
  <c r="EY25" i="1"/>
  <c r="GY25" i="1" s="1"/>
  <c r="CC32" i="1"/>
  <c r="GL32" i="1" s="1"/>
  <c r="CC7" i="1"/>
  <c r="EY9" i="1"/>
  <c r="GY9" i="1" s="1"/>
  <c r="BF52" i="1"/>
  <c r="Y10" i="36"/>
  <c r="DC39" i="1"/>
  <c r="GA16" i="1"/>
  <c r="AG16" i="36" s="1"/>
  <c r="FG95" i="1"/>
  <c r="HF95" i="1"/>
  <c r="AC66" i="36"/>
  <c r="GA27" i="1"/>
  <c r="GB27" i="1" s="1"/>
  <c r="AC55" i="36"/>
  <c r="EY21" i="1"/>
  <c r="GY21" i="1" s="1"/>
  <c r="EY22" i="1"/>
  <c r="GY22" i="1" s="1"/>
  <c r="EY14" i="1"/>
  <c r="EY30" i="1"/>
  <c r="EY17" i="1"/>
  <c r="GY17" i="1" s="1"/>
  <c r="EY34" i="1"/>
  <c r="EY10" i="1"/>
  <c r="EY8" i="1"/>
  <c r="GY8" i="1" s="1"/>
  <c r="EY7" i="1"/>
  <c r="GY7" i="1" s="1"/>
  <c r="BH8" i="1"/>
  <c r="GH8" i="1" s="1"/>
  <c r="EW32" i="1"/>
  <c r="Y20" i="36"/>
  <c r="BF86" i="1"/>
  <c r="Y2541" i="35" s="1"/>
  <c r="Q24" i="36"/>
  <c r="R24" i="36" s="1"/>
  <c r="DC62" i="1"/>
  <c r="DC61" i="1"/>
  <c r="Y1743" i="35" s="1"/>
  <c r="HF66" i="1"/>
  <c r="EY12" i="1"/>
  <c r="GY12" i="1" s="1"/>
  <c r="EY16" i="1"/>
  <c r="EY13" i="1"/>
  <c r="GY13" i="1" s="1"/>
  <c r="EY23" i="1"/>
  <c r="GY23" i="1" s="1"/>
  <c r="AF13" i="1"/>
  <c r="GF13" i="1" s="1"/>
  <c r="Y32" i="36"/>
  <c r="Q35" i="36"/>
  <c r="R35" i="36" s="1"/>
  <c r="CC28" i="1"/>
  <c r="GL28" i="1" s="1"/>
  <c r="Y18" i="36"/>
  <c r="Y64" i="36"/>
  <c r="V115" i="11"/>
  <c r="IK26" i="1" s="1"/>
  <c r="EW47" i="1"/>
  <c r="Y1297" i="35" s="1"/>
  <c r="Y28" i="36"/>
  <c r="Z67" i="36"/>
  <c r="EW80" i="1"/>
  <c r="GA24" i="1"/>
  <c r="EW37" i="1"/>
  <c r="Y977" i="35" s="1"/>
  <c r="EW48" i="1"/>
  <c r="Y1329" i="35" s="1"/>
  <c r="HC71" i="1"/>
  <c r="HC35" i="1"/>
  <c r="AF18" i="1"/>
  <c r="GF18" i="1" s="1"/>
  <c r="GA21" i="1"/>
  <c r="Y16" i="36"/>
  <c r="EW44" i="1"/>
  <c r="Y1201" i="35" s="1"/>
  <c r="EW77" i="1"/>
  <c r="EW70" i="1"/>
  <c r="Y2033" i="35" s="1"/>
  <c r="FQ13" i="1"/>
  <c r="AF71" i="36"/>
  <c r="FG83" i="1"/>
  <c r="GA36" i="1"/>
  <c r="DE21" i="1"/>
  <c r="GS21" i="1" s="1"/>
  <c r="AF36" i="1"/>
  <c r="GF36" i="1" s="1"/>
  <c r="Y19" i="36"/>
  <c r="FG28" i="1"/>
  <c r="L25" i="36"/>
  <c r="M25" i="36" s="1"/>
  <c r="Y25" i="36" s="1"/>
  <c r="EW68" i="1"/>
  <c r="EW27" i="1"/>
  <c r="EW40" i="1"/>
  <c r="Y1073" i="35" s="1"/>
  <c r="EW51" i="1"/>
  <c r="Y1425" i="35" s="1"/>
  <c r="FG71" i="1"/>
  <c r="Y2068" i="35" s="1"/>
  <c r="L22" i="36"/>
  <c r="M22" i="36" s="1"/>
  <c r="Y103" i="36"/>
  <c r="DE30" i="1"/>
  <c r="GS30" i="1" s="1"/>
  <c r="Y31" i="36"/>
  <c r="DE19" i="1"/>
  <c r="GS19" i="1" s="1"/>
  <c r="DC38" i="1"/>
  <c r="BF53" i="1"/>
  <c r="Y1485" i="35" s="1"/>
  <c r="DE17" i="1"/>
  <c r="GS17" i="1" s="1"/>
  <c r="DE28" i="1"/>
  <c r="GS28" i="1" s="1"/>
  <c r="HQ101" i="1"/>
  <c r="EW20" i="1"/>
  <c r="EX20" i="1" s="1"/>
  <c r="EW83" i="1"/>
  <c r="Y2449" i="35" s="1"/>
  <c r="EW28" i="1"/>
  <c r="Z28" i="36"/>
  <c r="HQ85" i="1"/>
  <c r="G2523" i="35" s="1"/>
  <c r="Y23" i="36"/>
  <c r="BF63" i="1"/>
  <c r="Y1805" i="35" s="1"/>
  <c r="HF83" i="1"/>
  <c r="EW24" i="1"/>
  <c r="EX24" i="1" s="1"/>
  <c r="EW76" i="1"/>
  <c r="Y2225" i="35" s="1"/>
  <c r="DC48" i="1"/>
  <c r="EW78" i="1"/>
  <c r="EW69" i="1"/>
  <c r="EW26" i="1"/>
  <c r="EW57" i="1"/>
  <c r="Y1617" i="35" s="1"/>
  <c r="GW33" i="1"/>
  <c r="HQ33" i="1" s="1"/>
  <c r="HC48" i="1"/>
  <c r="IH20" i="1"/>
  <c r="EW36" i="1"/>
  <c r="AC83" i="36"/>
  <c r="FG48" i="1"/>
  <c r="HQ105" i="1"/>
  <c r="BF97" i="1"/>
  <c r="BF99" i="1"/>
  <c r="BG99" i="1" s="1"/>
  <c r="HI40" i="1"/>
  <c r="GA31" i="1"/>
  <c r="DE11" i="1"/>
  <c r="GS11" i="1" s="1"/>
  <c r="IP20" i="1"/>
  <c r="HQ92" i="1"/>
  <c r="FG99" i="1"/>
  <c r="DE36" i="1"/>
  <c r="DE34" i="1"/>
  <c r="DE33" i="1"/>
  <c r="DE24" i="1"/>
  <c r="DE32" i="1"/>
  <c r="DE23" i="1"/>
  <c r="DE8" i="1"/>
  <c r="EW63" i="1"/>
  <c r="Y1809" i="35" s="1"/>
  <c r="EW15" i="1"/>
  <c r="DE14" i="1"/>
  <c r="GS14" i="1" s="1"/>
  <c r="DE16" i="1"/>
  <c r="GS16" i="1" s="1"/>
  <c r="DE25" i="1"/>
  <c r="GS25" i="1" s="1"/>
  <c r="DE35" i="1"/>
  <c r="GS35" i="1" s="1"/>
  <c r="DE18" i="1"/>
  <c r="GS18" i="1" s="1"/>
  <c r="DE15" i="1"/>
  <c r="GS15" i="1" s="1"/>
  <c r="DE22" i="1"/>
  <c r="GS22" i="1" s="1"/>
  <c r="DE13" i="1"/>
  <c r="DE27" i="1"/>
  <c r="DE31" i="1"/>
  <c r="DE10" i="1"/>
  <c r="GS10" i="1" s="1"/>
  <c r="DE20" i="1"/>
  <c r="DE12" i="1"/>
  <c r="ER8" i="3"/>
  <c r="ET8" i="3" s="1"/>
  <c r="Y83" i="36"/>
  <c r="EW53" i="1"/>
  <c r="Y1489" i="35" s="1"/>
  <c r="GF20" i="1"/>
  <c r="EW62" i="1"/>
  <c r="GA40" i="1"/>
  <c r="Y1078" i="35" s="1"/>
  <c r="EW98" i="1"/>
  <c r="EX98" i="1" s="1"/>
  <c r="Y65" i="36"/>
  <c r="Y35" i="36"/>
  <c r="BF82" i="1"/>
  <c r="Y2413" i="35" s="1"/>
  <c r="EW19" i="1"/>
  <c r="EW45" i="1"/>
  <c r="GL36" i="1"/>
  <c r="AF40" i="36"/>
  <c r="HI31" i="1"/>
  <c r="Y60" i="36"/>
  <c r="BF70" i="1"/>
  <c r="Y2029" i="35" s="1"/>
  <c r="BF46" i="1"/>
  <c r="Y1261" i="35" s="1"/>
  <c r="EW11" i="1"/>
  <c r="EW64" i="1"/>
  <c r="EW31" i="1"/>
  <c r="EX31" i="1" s="1"/>
  <c r="EW38" i="1"/>
  <c r="Y1009" i="35" s="1"/>
  <c r="EW46" i="1"/>
  <c r="Y1265" i="35" s="1"/>
  <c r="HQ95" i="1"/>
  <c r="GS26" i="1"/>
  <c r="DC26" i="1"/>
  <c r="DD26" i="1" s="1"/>
  <c r="DC60" i="1"/>
  <c r="DC53" i="1"/>
  <c r="Y1487" i="35" s="1"/>
  <c r="DC59" i="1"/>
  <c r="Y1679" i="35" s="1"/>
  <c r="DE29" i="1"/>
  <c r="DE7" i="1"/>
  <c r="DE9" i="1"/>
  <c r="DC6" i="1"/>
  <c r="DD6" i="1" s="1"/>
  <c r="DC46" i="1"/>
  <c r="BF6" i="1"/>
  <c r="BG6" i="1" s="1"/>
  <c r="BF36" i="1"/>
  <c r="BH7" i="1"/>
  <c r="GH7" i="1" s="1"/>
  <c r="BF8" i="1"/>
  <c r="BG8" i="1" s="1"/>
  <c r="BH9" i="1"/>
  <c r="GH9" i="1" s="1"/>
  <c r="Y53" i="36"/>
  <c r="EP16" i="3"/>
  <c r="ER16" i="3" s="1"/>
  <c r="S24" i="35"/>
  <c r="HW7" i="1"/>
  <c r="L7" i="11" s="1"/>
  <c r="ET10" i="3"/>
  <c r="EV10" i="3" s="1"/>
  <c r="ET14" i="3"/>
  <c r="EV14" i="3" s="1"/>
  <c r="ET9" i="3"/>
  <c r="EV9" i="3" s="1"/>
  <c r="ET38" i="3"/>
  <c r="EP62" i="3"/>
  <c r="ER62" i="3" s="1"/>
  <c r="EP63" i="3"/>
  <c r="ER63" i="3" s="1"/>
  <c r="EP70" i="3"/>
  <c r="ER70" i="3" s="1"/>
  <c r="EP19" i="3"/>
  <c r="ER19" i="3" s="1"/>
  <c r="ET32" i="3"/>
  <c r="EV32" i="3" s="1"/>
  <c r="HV13" i="1"/>
  <c r="EP40" i="3"/>
  <c r="ER40" i="3" s="1"/>
  <c r="EP39" i="3"/>
  <c r="ER39" i="3" s="1"/>
  <c r="ET15" i="3"/>
  <c r="EV15" i="3" s="1"/>
  <c r="EP60" i="3"/>
  <c r="ER60" i="3" s="1"/>
  <c r="EP84" i="3"/>
  <c r="ER84" i="3" s="1"/>
  <c r="EP58" i="3"/>
  <c r="ER58" i="3" s="1"/>
  <c r="EP24" i="3"/>
  <c r="ER24" i="3" s="1"/>
  <c r="ET59" i="3"/>
  <c r="EV59" i="3" s="1"/>
  <c r="EP25" i="3"/>
  <c r="ER25" i="3" s="1"/>
  <c r="EP67" i="3"/>
  <c r="ER67" i="3" s="1"/>
  <c r="EP43" i="3"/>
  <c r="ER43" i="3" s="1"/>
  <c r="EP88" i="3"/>
  <c r="ER88" i="3" s="1"/>
  <c r="EP61" i="3"/>
  <c r="ER61" i="3" s="1"/>
  <c r="EP30" i="3"/>
  <c r="ER30" i="3" s="1"/>
  <c r="EP31" i="3"/>
  <c r="ER31" i="3" s="1"/>
  <c r="EP86" i="3"/>
  <c r="ER86" i="3" s="1"/>
  <c r="EP11" i="3"/>
  <c r="ER11" i="3" s="1"/>
  <c r="EP81" i="3"/>
  <c r="ER81" i="3" s="1"/>
  <c r="EP48" i="3"/>
  <c r="ER48" i="3" s="1"/>
  <c r="ET28" i="3"/>
  <c r="EV28" i="3" s="1"/>
  <c r="ET21" i="3"/>
  <c r="EV21" i="3" s="1"/>
  <c r="EP44" i="3"/>
  <c r="ER44" i="3" s="1"/>
  <c r="J25" i="35"/>
  <c r="ER7" i="3"/>
  <c r="ET7" i="3" s="1"/>
  <c r="EP73" i="3"/>
  <c r="ER73" i="3" s="1"/>
  <c r="ET53" i="3"/>
  <c r="EV53" i="3" s="1"/>
  <c r="EP18" i="3"/>
  <c r="ER18" i="3" s="1"/>
  <c r="EP51" i="3"/>
  <c r="ER51" i="3" s="1"/>
  <c r="EP85" i="3"/>
  <c r="ER85" i="3" s="1"/>
  <c r="EP46" i="3"/>
  <c r="ER46" i="3" s="1"/>
  <c r="EP76" i="3"/>
  <c r="ER76" i="3" s="1"/>
  <c r="EP72" i="3"/>
  <c r="ER72" i="3" s="1"/>
  <c r="ET37" i="3"/>
  <c r="EP23" i="3"/>
  <c r="ER23" i="3" s="1"/>
  <c r="ET54" i="3"/>
  <c r="EV54" i="3" s="1"/>
  <c r="EP27" i="3"/>
  <c r="ER27" i="3" s="1"/>
  <c r="EP83" i="3"/>
  <c r="ER83" i="3" s="1"/>
  <c r="EP41" i="3"/>
  <c r="ER41" i="3" s="1"/>
  <c r="EP65" i="3"/>
  <c r="ER65" i="3" s="1"/>
  <c r="ET36" i="3"/>
  <c r="EV36" i="3" s="1"/>
  <c r="EP64" i="3"/>
  <c r="ER64" i="3" s="1"/>
  <c r="HV12" i="1"/>
  <c r="ET26" i="3"/>
  <c r="EV26" i="3" s="1"/>
  <c r="EP35" i="3"/>
  <c r="ER35" i="3" s="1"/>
  <c r="EP71" i="3"/>
  <c r="ER71" i="3" s="1"/>
  <c r="EP89" i="3"/>
  <c r="ER89" i="3" s="1"/>
  <c r="EP82" i="3"/>
  <c r="ER82" i="3" s="1"/>
  <c r="EP50" i="3"/>
  <c r="ER50" i="3" s="1"/>
  <c r="EP80" i="3"/>
  <c r="ER80" i="3" s="1"/>
  <c r="EP52" i="3"/>
  <c r="ER52" i="3" s="1"/>
  <c r="EP22" i="3"/>
  <c r="ER22" i="3" s="1"/>
  <c r="EP75" i="3"/>
  <c r="ER75" i="3" s="1"/>
  <c r="EP78" i="3"/>
  <c r="ER78" i="3" s="1"/>
  <c r="EP17" i="3"/>
  <c r="ER17" i="3" s="1"/>
  <c r="EP74" i="3"/>
  <c r="ER74" i="3" s="1"/>
  <c r="EP49" i="3"/>
  <c r="ER49" i="3" s="1"/>
  <c r="EP33" i="3"/>
  <c r="ER33" i="3" s="1"/>
  <c r="EP77" i="3"/>
  <c r="ER77" i="3" s="1"/>
  <c r="ET29" i="3"/>
  <c r="EV29" i="3" s="1"/>
  <c r="EP55" i="3"/>
  <c r="ER55" i="3" s="1"/>
  <c r="EP45" i="3"/>
  <c r="ER45" i="3" s="1"/>
  <c r="EP47" i="3"/>
  <c r="ER47" i="3" s="1"/>
  <c r="EP56" i="3"/>
  <c r="ER56" i="3" s="1"/>
  <c r="EP68" i="3"/>
  <c r="ER68" i="3" s="1"/>
  <c r="EP87" i="3"/>
  <c r="ER87" i="3" s="1"/>
  <c r="EP66" i="3"/>
  <c r="ER66" i="3" s="1"/>
  <c r="EP34" i="3"/>
  <c r="ER34" i="3" s="1"/>
  <c r="EP69" i="3"/>
  <c r="ER69" i="3" s="1"/>
  <c r="EP20" i="3"/>
  <c r="ER20" i="3" s="1"/>
  <c r="EP57" i="3"/>
  <c r="ER57" i="3" s="1"/>
  <c r="EP42" i="3"/>
  <c r="ER42" i="3" s="1"/>
  <c r="ET79" i="3"/>
  <c r="EV79" i="3" s="1"/>
  <c r="EV8" i="3"/>
  <c r="EW61" i="1"/>
  <c r="EW79" i="1"/>
  <c r="Y2321" i="35" s="1"/>
  <c r="EW71" i="1"/>
  <c r="EW22" i="1"/>
  <c r="EX22" i="1" s="1"/>
  <c r="EW67" i="1"/>
  <c r="EW82" i="1"/>
  <c r="Y2417" i="35" s="1"/>
  <c r="EW87" i="1"/>
  <c r="EX87" i="1" s="1"/>
  <c r="GL20" i="1"/>
  <c r="EW13" i="1"/>
  <c r="EW23" i="1"/>
  <c r="EX23" i="1" s="1"/>
  <c r="EW12" i="1"/>
  <c r="DC58" i="1"/>
  <c r="DC51" i="1"/>
  <c r="Y1423" i="35" s="1"/>
  <c r="DC41" i="1"/>
  <c r="Y1103" i="35" s="1"/>
  <c r="BF85" i="1"/>
  <c r="BF58" i="1"/>
  <c r="Y1645" i="35" s="1"/>
  <c r="BF74" i="1"/>
  <c r="IG20" i="1"/>
  <c r="BH14" i="1"/>
  <c r="BH33" i="1"/>
  <c r="BH35" i="1"/>
  <c r="GH35" i="1" s="1"/>
  <c r="BH34" i="1"/>
  <c r="BH12" i="1"/>
  <c r="BH21" i="1"/>
  <c r="BH31" i="1"/>
  <c r="BH30" i="1"/>
  <c r="Y79" i="36"/>
  <c r="EW92" i="1"/>
  <c r="AI102" i="1"/>
  <c r="AI23" i="1"/>
  <c r="GE23" i="1" s="1"/>
  <c r="AI89" i="1"/>
  <c r="AI73" i="1"/>
  <c r="AI57" i="1"/>
  <c r="AI36" i="1"/>
  <c r="AI96" i="1"/>
  <c r="AI47" i="1"/>
  <c r="AI87" i="1"/>
  <c r="AI71" i="1"/>
  <c r="AI53" i="1"/>
  <c r="AI24" i="1"/>
  <c r="AI103" i="1"/>
  <c r="AI33" i="1"/>
  <c r="AI90" i="1"/>
  <c r="AI74" i="1"/>
  <c r="AI58" i="1"/>
  <c r="AI38" i="1"/>
  <c r="AI93" i="1"/>
  <c r="AI27" i="1"/>
  <c r="AI84" i="1"/>
  <c r="AI68" i="1"/>
  <c r="AI41" i="1"/>
  <c r="AI26" i="1"/>
  <c r="AI98" i="1"/>
  <c r="AI39" i="1"/>
  <c r="AI85" i="1"/>
  <c r="AI69" i="1"/>
  <c r="AI45" i="1"/>
  <c r="AI28" i="1"/>
  <c r="AI92" i="1"/>
  <c r="GE92" i="1" s="1"/>
  <c r="AI55" i="1"/>
  <c r="AI83" i="1"/>
  <c r="AI67" i="1"/>
  <c r="AI35" i="1"/>
  <c r="AI16" i="1"/>
  <c r="AI99" i="1"/>
  <c r="AI43" i="1"/>
  <c r="AI86" i="1"/>
  <c r="AI70" i="1"/>
  <c r="AI49" i="1"/>
  <c r="AI30" i="1"/>
  <c r="AI106" i="1"/>
  <c r="AI44" i="1"/>
  <c r="AI80" i="1"/>
  <c r="AI64" i="1"/>
  <c r="AI19" i="1"/>
  <c r="AI18" i="1"/>
  <c r="AI94" i="1"/>
  <c r="AI48" i="1"/>
  <c r="AI81" i="1"/>
  <c r="AI65" i="1"/>
  <c r="AI21" i="1"/>
  <c r="AI20" i="1"/>
  <c r="AI105" i="1"/>
  <c r="AI104" i="1"/>
  <c r="AI40" i="1"/>
  <c r="AI79" i="1"/>
  <c r="AI63" i="1"/>
  <c r="AI17" i="1"/>
  <c r="AI95" i="1"/>
  <c r="AI52" i="1"/>
  <c r="AI82" i="1"/>
  <c r="AI66" i="1"/>
  <c r="AI29" i="1"/>
  <c r="AI22" i="1"/>
  <c r="AI101" i="1"/>
  <c r="AI46" i="1"/>
  <c r="AI25" i="1"/>
  <c r="AI76" i="1"/>
  <c r="AI60" i="1"/>
  <c r="AI11" i="1"/>
  <c r="AI10" i="1"/>
  <c r="AI50" i="1"/>
  <c r="AI31" i="1"/>
  <c r="AI77" i="1"/>
  <c r="AI61" i="1"/>
  <c r="AI13" i="1"/>
  <c r="AI12" i="1"/>
  <c r="AI100" i="1"/>
  <c r="AI42" i="1"/>
  <c r="AI91" i="1"/>
  <c r="GE91" i="1" s="1"/>
  <c r="AI75" i="1"/>
  <c r="AI59" i="1"/>
  <c r="AI32" i="1"/>
  <c r="AI54" i="1"/>
  <c r="AI37" i="1"/>
  <c r="AI78" i="1"/>
  <c r="AI62" i="1"/>
  <c r="AI15" i="1"/>
  <c r="AI14" i="1"/>
  <c r="AI97" i="1"/>
  <c r="AI51" i="1"/>
  <c r="AI88" i="1"/>
  <c r="GE88" i="1" s="1"/>
  <c r="AI72" i="1"/>
  <c r="GE72" i="1" s="1"/>
  <c r="AI56" i="1"/>
  <c r="AI34" i="1"/>
  <c r="EB11" i="1"/>
  <c r="EB21" i="1"/>
  <c r="EB22" i="1"/>
  <c r="EB27" i="1"/>
  <c r="EB35" i="1"/>
  <c r="EB46" i="1"/>
  <c r="EB47" i="1"/>
  <c r="EB49" i="1"/>
  <c r="EB61" i="1"/>
  <c r="EB62" i="1"/>
  <c r="EB70" i="1"/>
  <c r="EB72" i="1"/>
  <c r="EB82" i="1"/>
  <c r="EB85" i="1"/>
  <c r="EB88" i="1"/>
  <c r="EB92" i="1"/>
  <c r="EB93" i="1"/>
  <c r="GV93" i="1" s="1"/>
  <c r="EB94" i="1"/>
  <c r="EB102" i="1"/>
  <c r="GV102" i="1" s="1"/>
  <c r="EB104" i="1"/>
  <c r="EB13" i="1"/>
  <c r="EB14" i="1"/>
  <c r="EB15" i="1"/>
  <c r="EB31" i="1"/>
  <c r="EB39" i="1"/>
  <c r="EB41" i="1"/>
  <c r="EB42" i="1"/>
  <c r="EB53" i="1"/>
  <c r="EB54" i="1"/>
  <c r="EB55" i="1"/>
  <c r="EB57" i="1"/>
  <c r="EB58" i="1"/>
  <c r="EB65" i="1"/>
  <c r="EB66" i="1"/>
  <c r="EB76" i="1"/>
  <c r="EB80" i="1"/>
  <c r="EB90" i="1"/>
  <c r="EB101" i="1"/>
  <c r="EB10" i="1"/>
  <c r="EB25" i="1"/>
  <c r="EB26" i="1"/>
  <c r="EB29" i="1"/>
  <c r="EB34" i="1"/>
  <c r="EB37" i="1"/>
  <c r="EB45" i="1"/>
  <c r="EB38" i="1"/>
  <c r="EB56" i="1"/>
  <c r="EB74" i="1"/>
  <c r="EB96" i="1"/>
  <c r="EB17" i="1"/>
  <c r="EB23" i="1"/>
  <c r="EB50" i="1"/>
  <c r="EB73" i="1"/>
  <c r="EB78" i="1"/>
  <c r="EB97" i="1"/>
  <c r="EB106" i="1"/>
  <c r="EB19" i="1"/>
  <c r="EB33" i="1"/>
  <c r="EB64" i="1"/>
  <c r="EB69" i="1"/>
  <c r="EB77" i="1"/>
  <c r="EB84" i="1"/>
  <c r="EB86" i="1"/>
  <c r="EB98" i="1"/>
  <c r="EB18" i="1"/>
  <c r="EB30" i="1"/>
  <c r="EB43" i="1"/>
  <c r="EB51" i="1"/>
  <c r="EB60" i="1"/>
  <c r="EB68" i="1"/>
  <c r="EB81" i="1"/>
  <c r="EB89" i="1"/>
  <c r="EB100" i="1"/>
  <c r="EB105" i="1"/>
  <c r="EB36" i="1"/>
  <c r="EB91" i="1"/>
  <c r="EB59" i="1"/>
  <c r="EB63" i="1"/>
  <c r="EB99" i="1"/>
  <c r="GV99" i="1" s="1"/>
  <c r="EB52" i="1"/>
  <c r="EB95" i="1"/>
  <c r="EB20" i="1"/>
  <c r="EB87" i="1"/>
  <c r="EB71" i="1"/>
  <c r="EB48" i="1"/>
  <c r="EB40" i="1"/>
  <c r="EB24" i="1"/>
  <c r="EB67" i="1"/>
  <c r="EB83" i="1"/>
  <c r="EB32" i="1"/>
  <c r="EB16" i="1"/>
  <c r="EB79" i="1"/>
  <c r="EB28" i="1"/>
  <c r="EB103" i="1"/>
  <c r="EB75" i="1"/>
  <c r="EB44" i="1"/>
  <c r="EB12" i="1"/>
  <c r="CF92" i="1"/>
  <c r="CF43" i="1"/>
  <c r="CF77" i="1"/>
  <c r="CF61" i="1"/>
  <c r="CF15" i="1"/>
  <c r="CF14" i="1"/>
  <c r="CF99" i="1"/>
  <c r="CF50" i="1"/>
  <c r="CF84" i="1"/>
  <c r="CF68" i="1"/>
  <c r="CF44" i="1"/>
  <c r="CF36" i="1"/>
  <c r="CF104" i="1"/>
  <c r="CF91" i="1"/>
  <c r="CF75" i="1"/>
  <c r="CF59" i="1"/>
  <c r="CF19" i="1"/>
  <c r="CF18" i="1"/>
  <c r="CF93" i="1"/>
  <c r="CF47" i="1"/>
  <c r="CF78" i="1"/>
  <c r="CF62" i="1"/>
  <c r="CF27" i="1"/>
  <c r="CF16" i="1"/>
  <c r="CF105" i="1"/>
  <c r="CF49" i="1"/>
  <c r="CF89" i="1"/>
  <c r="GK89" i="1" s="1"/>
  <c r="CF73" i="1"/>
  <c r="CF57" i="1"/>
  <c r="CF38" i="1"/>
  <c r="CF95" i="1"/>
  <c r="CF23" i="1"/>
  <c r="CF80" i="1"/>
  <c r="CF64" i="1"/>
  <c r="CF25" i="1"/>
  <c r="CF28" i="1"/>
  <c r="CF102" i="1"/>
  <c r="GK102" i="1" s="1"/>
  <c r="CF41" i="1"/>
  <c r="CF87" i="1"/>
  <c r="CF71" i="1"/>
  <c r="CF55" i="1"/>
  <c r="CF11" i="1"/>
  <c r="CF10" i="1"/>
  <c r="CF53" i="1"/>
  <c r="CF90" i="1"/>
  <c r="CF74" i="1"/>
  <c r="CF58" i="1"/>
  <c r="CF17" i="1"/>
  <c r="CF100" i="1"/>
  <c r="CF54" i="1"/>
  <c r="CF85" i="1"/>
  <c r="CF69" i="1"/>
  <c r="CF48" i="1"/>
  <c r="CF30" i="1"/>
  <c r="CF106" i="1"/>
  <c r="CF39" i="1"/>
  <c r="CF76" i="1"/>
  <c r="CF60" i="1"/>
  <c r="CF21" i="1"/>
  <c r="CF20" i="1"/>
  <c r="CF98" i="1"/>
  <c r="CF46" i="1"/>
  <c r="CF83" i="1"/>
  <c r="CF67" i="1"/>
  <c r="CF40" i="1"/>
  <c r="CF34" i="1"/>
  <c r="CF101" i="1"/>
  <c r="CF29" i="1"/>
  <c r="CF86" i="1"/>
  <c r="CF70" i="1"/>
  <c r="CF52" i="1"/>
  <c r="CF32" i="1"/>
  <c r="CF96" i="1"/>
  <c r="CF33" i="1"/>
  <c r="CF81" i="1"/>
  <c r="CF65" i="1"/>
  <c r="CF31" i="1"/>
  <c r="CF22" i="1"/>
  <c r="CF103" i="1"/>
  <c r="GK103" i="1" s="1"/>
  <c r="CF45" i="1"/>
  <c r="CF88" i="1"/>
  <c r="CF72" i="1"/>
  <c r="CF56" i="1"/>
  <c r="CF13" i="1"/>
  <c r="CF12" i="1"/>
  <c r="CF94" i="1"/>
  <c r="CF51" i="1"/>
  <c r="CF79" i="1"/>
  <c r="CF63" i="1"/>
  <c r="CF35" i="1"/>
  <c r="CF26" i="1"/>
  <c r="CF97" i="1"/>
  <c r="CF42" i="1"/>
  <c r="CF82" i="1"/>
  <c r="CF66" i="1"/>
  <c r="CF37" i="1"/>
  <c r="CF24" i="1"/>
  <c r="FG53" i="1"/>
  <c r="Y1492" i="35" s="1"/>
  <c r="Z53" i="36"/>
  <c r="HC53" i="1"/>
  <c r="FQ101" i="1"/>
  <c r="HF101" i="1"/>
  <c r="AC101" i="36"/>
  <c r="AC68" i="36"/>
  <c r="HF68" i="1"/>
  <c r="FQ68" i="1"/>
  <c r="Y1973" i="35" s="1"/>
  <c r="FQ27" i="1"/>
  <c r="HF27" i="1"/>
  <c r="AC27" i="36"/>
  <c r="AC64" i="36"/>
  <c r="HF64" i="1"/>
  <c r="FQ64" i="1"/>
  <c r="Y1845" i="35" s="1"/>
  <c r="AC93" i="36"/>
  <c r="FQ93" i="1"/>
  <c r="HF93" i="1"/>
  <c r="HF45" i="1"/>
  <c r="AC45" i="36"/>
  <c r="FQ45" i="1"/>
  <c r="Y1237" i="35" s="1"/>
  <c r="HF80" i="1"/>
  <c r="FQ80" i="1"/>
  <c r="Y2357" i="35" s="1"/>
  <c r="AC80" i="36"/>
  <c r="HI69" i="1"/>
  <c r="AF69" i="36"/>
  <c r="GA69" i="1"/>
  <c r="Y2006" i="35" s="1"/>
  <c r="GA98" i="1"/>
  <c r="AF98" i="36"/>
  <c r="HI98" i="1"/>
  <c r="HI102" i="1"/>
  <c r="GA102" i="1"/>
  <c r="AF102" i="36"/>
  <c r="HI90" i="1"/>
  <c r="AF90" i="36"/>
  <c r="GA90" i="1"/>
  <c r="HC80" i="1"/>
  <c r="FG80" i="1"/>
  <c r="Y2356" i="35" s="1"/>
  <c r="Z80" i="36"/>
  <c r="Z62" i="36"/>
  <c r="FG62" i="1"/>
  <c r="Y1780" i="35" s="1"/>
  <c r="HC62" i="1"/>
  <c r="Z51" i="36"/>
  <c r="FG51" i="1"/>
  <c r="Y1428" i="35" s="1"/>
  <c r="HC51" i="1"/>
  <c r="Z85" i="36"/>
  <c r="FG85" i="1"/>
  <c r="Y2516" i="35" s="1"/>
  <c r="HC85" i="1"/>
  <c r="FG56" i="1"/>
  <c r="Y1588" i="35" s="1"/>
  <c r="Z56" i="36"/>
  <c r="HC56" i="1"/>
  <c r="Z106" i="36"/>
  <c r="HC106" i="1"/>
  <c r="FG106" i="1"/>
  <c r="Z38" i="36"/>
  <c r="HC38" i="1"/>
  <c r="FG38" i="1"/>
  <c r="Y1012" i="35" s="1"/>
  <c r="FQ106" i="1"/>
  <c r="HF106" i="1"/>
  <c r="AC106" i="36"/>
  <c r="HF70" i="1"/>
  <c r="AC70" i="36"/>
  <c r="FQ70" i="1"/>
  <c r="Y2037" i="35" s="1"/>
  <c r="FQ31" i="1"/>
  <c r="HF31" i="1"/>
  <c r="AC31" i="36"/>
  <c r="FQ69" i="1"/>
  <c r="Y2005" i="35" s="1"/>
  <c r="HF69" i="1"/>
  <c r="AC69" i="36"/>
  <c r="FQ97" i="1"/>
  <c r="HF97" i="1"/>
  <c r="AC97" i="36"/>
  <c r="FQ29" i="1"/>
  <c r="HF29" i="1"/>
  <c r="AC29" i="36"/>
  <c r="AC59" i="36"/>
  <c r="FQ59" i="1"/>
  <c r="Y1685" i="35" s="1"/>
  <c r="HF59" i="1"/>
  <c r="HI55" i="1"/>
  <c r="AF55" i="36"/>
  <c r="GA55" i="1"/>
  <c r="Y1558" i="35" s="1"/>
  <c r="HI86" i="1"/>
  <c r="GA86" i="1"/>
  <c r="Y2550" i="35" s="1"/>
  <c r="AF86" i="36"/>
  <c r="AF101" i="36"/>
  <c r="HI101" i="1"/>
  <c r="GA101" i="1"/>
  <c r="AF80" i="36"/>
  <c r="GA80" i="1"/>
  <c r="Y2358" i="35" s="1"/>
  <c r="HI80" i="1"/>
  <c r="AF77" i="36"/>
  <c r="HI77" i="1"/>
  <c r="GA77" i="1"/>
  <c r="Y2262" i="35" s="1"/>
  <c r="HI45" i="1"/>
  <c r="GA45" i="1"/>
  <c r="Y1238" i="35" s="1"/>
  <c r="AF45" i="36"/>
  <c r="HI17" i="1"/>
  <c r="GA17" i="1"/>
  <c r="AF17" i="36"/>
  <c r="GA28" i="1"/>
  <c r="AF28" i="36"/>
  <c r="HI28" i="1"/>
  <c r="Z84" i="36"/>
  <c r="HC84" i="1"/>
  <c r="FG84" i="1"/>
  <c r="Y2484" i="35" s="1"/>
  <c r="Z77" i="36"/>
  <c r="HC77" i="1"/>
  <c r="FG77" i="1"/>
  <c r="Y2260" i="35" s="1"/>
  <c r="FG64" i="1"/>
  <c r="Y1844" i="35" s="1"/>
  <c r="HC64" i="1"/>
  <c r="Z64" i="36"/>
  <c r="HC86" i="1"/>
  <c r="Z86" i="36"/>
  <c r="FG86" i="1"/>
  <c r="Y2548" i="35" s="1"/>
  <c r="Z58" i="36"/>
  <c r="HC58" i="1"/>
  <c r="FG58" i="1"/>
  <c r="Y1652" i="35" s="1"/>
  <c r="Z45" i="36"/>
  <c r="HC45" i="1"/>
  <c r="FG45" i="1"/>
  <c r="Y1236" i="35" s="1"/>
  <c r="FQ94" i="1"/>
  <c r="AC94" i="36"/>
  <c r="HF94" i="1"/>
  <c r="HF102" i="1"/>
  <c r="FQ102" i="1"/>
  <c r="AC102" i="36"/>
  <c r="HF96" i="1"/>
  <c r="FQ96" i="1"/>
  <c r="AC96" i="36"/>
  <c r="HF53" i="1"/>
  <c r="AC53" i="36"/>
  <c r="FQ53" i="1"/>
  <c r="Y1493" i="35" s="1"/>
  <c r="HF86" i="1"/>
  <c r="FQ86" i="1"/>
  <c r="Y2549" i="35" s="1"/>
  <c r="AC86" i="36"/>
  <c r="AC67" i="36"/>
  <c r="FQ67" i="1"/>
  <c r="Y1941" i="35" s="1"/>
  <c r="HF67" i="1"/>
  <c r="HF84" i="1"/>
  <c r="FQ84" i="1"/>
  <c r="Y2485" i="35" s="1"/>
  <c r="AC84" i="36"/>
  <c r="GA42" i="1"/>
  <c r="Y1142" i="35" s="1"/>
  <c r="AF42" i="36"/>
  <c r="HI42" i="1"/>
  <c r="FQ100" i="1"/>
  <c r="AC100" i="36"/>
  <c r="HF100" i="1"/>
  <c r="FQ46" i="1"/>
  <c r="Y1269" i="35" s="1"/>
  <c r="AC46" i="36"/>
  <c r="HF46" i="1"/>
  <c r="AC18" i="36"/>
  <c r="FQ18" i="1"/>
  <c r="HF18" i="1"/>
  <c r="FQ57" i="1"/>
  <c r="Y1621" i="35" s="1"/>
  <c r="HF57" i="1"/>
  <c r="AC57" i="36"/>
  <c r="HF92" i="1"/>
  <c r="FQ92" i="1"/>
  <c r="AC92" i="36"/>
  <c r="AC28" i="36"/>
  <c r="FQ28" i="1"/>
  <c r="HF28" i="1"/>
  <c r="FQ88" i="1"/>
  <c r="AC88" i="36"/>
  <c r="HF88" i="1"/>
  <c r="GY104" i="1"/>
  <c r="EW104" i="1"/>
  <c r="AF64" i="36"/>
  <c r="HI64" i="1"/>
  <c r="GA64" i="1"/>
  <c r="Y1846" i="35" s="1"/>
  <c r="HI97" i="1"/>
  <c r="AF97" i="36"/>
  <c r="GA97" i="1"/>
  <c r="AF106" i="36"/>
  <c r="HI106" i="1"/>
  <c r="GA106" i="1"/>
  <c r="HI88" i="1"/>
  <c r="AF88" i="36"/>
  <c r="GA88" i="1"/>
  <c r="GA89" i="1"/>
  <c r="AF89" i="36"/>
  <c r="HI89" i="1"/>
  <c r="HI29" i="1"/>
  <c r="GA29" i="1"/>
  <c r="AF29" i="36"/>
  <c r="HC47" i="1"/>
  <c r="Z47" i="36"/>
  <c r="FG47" i="1"/>
  <c r="Y1300" i="35" s="1"/>
  <c r="FG46" i="1"/>
  <c r="Y1268" i="35" s="1"/>
  <c r="HC46" i="1"/>
  <c r="Z46" i="36"/>
  <c r="Z50" i="36"/>
  <c r="FG50" i="1"/>
  <c r="Y1396" i="35" s="1"/>
  <c r="HC50" i="1"/>
  <c r="Z82" i="36"/>
  <c r="FG82" i="1"/>
  <c r="Y2420" i="35" s="1"/>
  <c r="HC82" i="1"/>
  <c r="Z55" i="36"/>
  <c r="HC55" i="1"/>
  <c r="FG55" i="1"/>
  <c r="Y1556" i="35" s="1"/>
  <c r="HC101" i="1"/>
  <c r="FG101" i="1"/>
  <c r="Z101" i="36"/>
  <c r="FG41" i="1"/>
  <c r="Y1108" i="35" s="1"/>
  <c r="Z41" i="36"/>
  <c r="HC41" i="1"/>
  <c r="BH41" i="1"/>
  <c r="BH73" i="1"/>
  <c r="BH105" i="1"/>
  <c r="FG10" i="1"/>
  <c r="Z10" i="36"/>
  <c r="HC10" i="1"/>
  <c r="BH11" i="1"/>
  <c r="BH43" i="1"/>
  <c r="BH75" i="1"/>
  <c r="AC49" i="36"/>
  <c r="FQ49" i="1"/>
  <c r="Y1365" i="35" s="1"/>
  <c r="HF49" i="1"/>
  <c r="GW102" i="1"/>
  <c r="BH29" i="1"/>
  <c r="BH61" i="1"/>
  <c r="BH93" i="1"/>
  <c r="BH22" i="1"/>
  <c r="AF78" i="36"/>
  <c r="HI78" i="1"/>
  <c r="GA78" i="1"/>
  <c r="Y2294" i="35" s="1"/>
  <c r="GA47" i="1"/>
  <c r="Y1302" i="35" s="1"/>
  <c r="HI47" i="1"/>
  <c r="AF47" i="36"/>
  <c r="GA49" i="1"/>
  <c r="Y1366" i="35" s="1"/>
  <c r="HI49" i="1"/>
  <c r="AF49" i="36"/>
  <c r="HI104" i="1"/>
  <c r="AF104" i="36"/>
  <c r="GA104" i="1"/>
  <c r="HI33" i="1"/>
  <c r="AF33" i="36"/>
  <c r="GA33" i="1"/>
  <c r="Z88" i="36"/>
  <c r="HC88" i="1"/>
  <c r="FG88" i="1"/>
  <c r="HC81" i="1"/>
  <c r="FG81" i="1"/>
  <c r="Y2388" i="35" s="1"/>
  <c r="Z81" i="36"/>
  <c r="Z66" i="36"/>
  <c r="HC66" i="1"/>
  <c r="FG66" i="1"/>
  <c r="Y1908" i="35" s="1"/>
  <c r="HC93" i="1"/>
  <c r="Z93" i="36"/>
  <c r="FG93" i="1"/>
  <c r="Z60" i="36"/>
  <c r="HC60" i="1"/>
  <c r="FG60" i="1"/>
  <c r="Y1716" i="35" s="1"/>
  <c r="FG33" i="1"/>
  <c r="HC33" i="1"/>
  <c r="Z33" i="36"/>
  <c r="HC37" i="1"/>
  <c r="FG37" i="1"/>
  <c r="Y980" i="35" s="1"/>
  <c r="Z37" i="36"/>
  <c r="EW102" i="1"/>
  <c r="GZ102" i="1"/>
  <c r="BH39" i="1"/>
  <c r="BH71" i="1"/>
  <c r="BH104" i="1"/>
  <c r="EW100" i="1"/>
  <c r="BH18" i="1"/>
  <c r="BH102" i="1"/>
  <c r="BH92" i="1"/>
  <c r="BH24" i="1"/>
  <c r="BH90" i="1"/>
  <c r="GY99" i="1"/>
  <c r="EW99" i="1"/>
  <c r="GY96" i="1"/>
  <c r="EW96" i="1"/>
  <c r="GY97" i="1"/>
  <c r="EW97" i="1"/>
  <c r="BH50" i="1"/>
  <c r="BH10" i="1"/>
  <c r="BH106" i="1"/>
  <c r="BF65" i="1"/>
  <c r="HF60" i="1"/>
  <c r="AC60" i="36"/>
  <c r="FQ60" i="1"/>
  <c r="Y1717" i="35" s="1"/>
  <c r="FQ34" i="1"/>
  <c r="HF34" i="1"/>
  <c r="AC34" i="36"/>
  <c r="FQ89" i="1"/>
  <c r="HF89" i="1"/>
  <c r="AC89" i="36"/>
  <c r="HF50" i="1"/>
  <c r="AC50" i="36"/>
  <c r="FQ50" i="1"/>
  <c r="Y1397" i="35" s="1"/>
  <c r="HF82" i="1"/>
  <c r="AC82" i="36"/>
  <c r="FQ82" i="1"/>
  <c r="Y2421" i="35" s="1"/>
  <c r="HF105" i="1"/>
  <c r="FQ105" i="1"/>
  <c r="AC105" i="36"/>
  <c r="HF75" i="1"/>
  <c r="AC75" i="36"/>
  <c r="FQ75" i="1"/>
  <c r="Y2197" i="35" s="1"/>
  <c r="BH17" i="1"/>
  <c r="BH49" i="1"/>
  <c r="BH81" i="1"/>
  <c r="BH80" i="1"/>
  <c r="HI15" i="1"/>
  <c r="AF15" i="36"/>
  <c r="GA15" i="1"/>
  <c r="HI85" i="1"/>
  <c r="AF85" i="36"/>
  <c r="GA85" i="1"/>
  <c r="Y2518" i="35" s="1"/>
  <c r="HI94" i="1"/>
  <c r="AF94" i="36"/>
  <c r="GA94" i="1"/>
  <c r="AF74" i="36"/>
  <c r="HI74" i="1"/>
  <c r="GA74" i="1"/>
  <c r="Y2166" i="35" s="1"/>
  <c r="AF68" i="36"/>
  <c r="HI68" i="1"/>
  <c r="GA68" i="1"/>
  <c r="Y1974" i="35" s="1"/>
  <c r="AF57" i="36"/>
  <c r="HI57" i="1"/>
  <c r="GA57" i="1"/>
  <c r="Y1622" i="35" s="1"/>
  <c r="Z90" i="36"/>
  <c r="FG90" i="1"/>
  <c r="HC90" i="1"/>
  <c r="HC72" i="1"/>
  <c r="FG72" i="1"/>
  <c r="Y2100" i="35" s="1"/>
  <c r="Z72" i="36"/>
  <c r="HC98" i="1"/>
  <c r="FG98" i="1"/>
  <c r="Z98" i="36"/>
  <c r="HC65" i="1"/>
  <c r="Z65" i="36"/>
  <c r="FG65" i="1"/>
  <c r="Y1876" i="35" s="1"/>
  <c r="Z96" i="36"/>
  <c r="HC96" i="1"/>
  <c r="FG96" i="1"/>
  <c r="AC73" i="36"/>
  <c r="HF73" i="1"/>
  <c r="FQ73" i="1"/>
  <c r="Y2133" i="35" s="1"/>
  <c r="HF54" i="1"/>
  <c r="FQ54" i="1"/>
  <c r="Y1525" i="35" s="1"/>
  <c r="AC54" i="36"/>
  <c r="HF90" i="1"/>
  <c r="FQ90" i="1"/>
  <c r="AC90" i="36"/>
  <c r="FQ51" i="1"/>
  <c r="Y1429" i="35" s="1"/>
  <c r="HF51" i="1"/>
  <c r="AC51" i="36"/>
  <c r="FQ85" i="1"/>
  <c r="Y2517" i="35" s="1"/>
  <c r="HF85" i="1"/>
  <c r="AC85" i="36"/>
  <c r="HF37" i="1"/>
  <c r="AC37" i="36"/>
  <c r="FQ37" i="1"/>
  <c r="Y981" i="35" s="1"/>
  <c r="AC33" i="36"/>
  <c r="FQ33" i="1"/>
  <c r="HF33" i="1"/>
  <c r="AC25" i="36"/>
  <c r="FQ25" i="1"/>
  <c r="HF25" i="1"/>
  <c r="BH19" i="1"/>
  <c r="BH51" i="1"/>
  <c r="BH83" i="1"/>
  <c r="GA72" i="1"/>
  <c r="Y2102" i="35" s="1"/>
  <c r="AF72" i="36"/>
  <c r="HI72" i="1"/>
  <c r="HI43" i="1"/>
  <c r="GA43" i="1"/>
  <c r="Y1174" i="35" s="1"/>
  <c r="AF43" i="36"/>
  <c r="GA39" i="1"/>
  <c r="Y1046" i="35" s="1"/>
  <c r="AF39" i="36"/>
  <c r="HI39" i="1"/>
  <c r="AF19" i="36"/>
  <c r="GA19" i="1"/>
  <c r="HI19" i="1"/>
  <c r="HI96" i="1"/>
  <c r="GA96" i="1"/>
  <c r="AF96" i="36"/>
  <c r="GA34" i="1"/>
  <c r="AF34" i="36"/>
  <c r="HI34" i="1"/>
  <c r="AF35" i="36"/>
  <c r="HI35" i="1"/>
  <c r="GA35" i="1"/>
  <c r="HC26" i="1"/>
  <c r="FG26" i="1"/>
  <c r="Z26" i="36"/>
  <c r="HC15" i="1"/>
  <c r="Z15" i="36"/>
  <c r="FG15" i="1"/>
  <c r="Z105" i="36"/>
  <c r="HC105" i="1"/>
  <c r="FG105" i="1"/>
  <c r="Z76" i="36"/>
  <c r="HC76" i="1"/>
  <c r="FG76" i="1"/>
  <c r="Y2228" i="35" s="1"/>
  <c r="FG17" i="1"/>
  <c r="Z17" i="36"/>
  <c r="HC17" i="1"/>
  <c r="HC73" i="1"/>
  <c r="Z73" i="36"/>
  <c r="FG73" i="1"/>
  <c r="Y2132" i="35" s="1"/>
  <c r="Z104" i="36"/>
  <c r="HC104" i="1"/>
  <c r="FG104" i="1"/>
  <c r="FG34" i="1"/>
  <c r="Z34" i="36"/>
  <c r="HC34" i="1"/>
  <c r="FQ19" i="1"/>
  <c r="HF19" i="1"/>
  <c r="AC19" i="36"/>
  <c r="AC77" i="36"/>
  <c r="FQ77" i="1"/>
  <c r="Y2261" i="35" s="1"/>
  <c r="HF77" i="1"/>
  <c r="FQ35" i="1"/>
  <c r="HF35" i="1"/>
  <c r="AC35" i="36"/>
  <c r="AC72" i="36"/>
  <c r="HF72" i="1"/>
  <c r="FQ72" i="1"/>
  <c r="Y2101" i="35" s="1"/>
  <c r="HF98" i="1"/>
  <c r="FQ98" i="1"/>
  <c r="AC98" i="36"/>
  <c r="HF36" i="1"/>
  <c r="AC36" i="36"/>
  <c r="FQ36" i="1"/>
  <c r="BH37" i="1"/>
  <c r="BH69" i="1"/>
  <c r="BH101" i="1"/>
  <c r="AC11" i="36"/>
  <c r="FQ11" i="1"/>
  <c r="HF11" i="1"/>
  <c r="FQ30" i="1"/>
  <c r="HF30" i="1"/>
  <c r="AC30" i="36"/>
  <c r="AC81" i="36"/>
  <c r="FQ81" i="1"/>
  <c r="Y2389" i="35" s="1"/>
  <c r="HF81" i="1"/>
  <c r="HF41" i="1"/>
  <c r="AC41" i="36"/>
  <c r="FQ41" i="1"/>
  <c r="Y1109" i="35" s="1"/>
  <c r="FQ78" i="1"/>
  <c r="Y2293" i="35" s="1"/>
  <c r="AC78" i="36"/>
  <c r="HF78" i="1"/>
  <c r="HF104" i="1"/>
  <c r="FQ104" i="1"/>
  <c r="AC104" i="36"/>
  <c r="FQ65" i="1"/>
  <c r="Y1877" i="35" s="1"/>
  <c r="HF65" i="1"/>
  <c r="AC65" i="36"/>
  <c r="AC91" i="36"/>
  <c r="FQ91" i="1"/>
  <c r="HF91" i="1"/>
  <c r="BH15" i="1"/>
  <c r="BH47" i="1"/>
  <c r="BH79" i="1"/>
  <c r="BH96" i="1"/>
  <c r="EW94" i="1"/>
  <c r="BH60" i="1"/>
  <c r="BH56" i="1"/>
  <c r="BH84" i="1"/>
  <c r="BH40" i="1"/>
  <c r="BH87" i="1"/>
  <c r="BH38" i="1"/>
  <c r="BH28" i="1"/>
  <c r="BH62" i="1"/>
  <c r="BH26" i="1"/>
  <c r="GY95" i="1"/>
  <c r="EW95" i="1"/>
  <c r="BH100" i="1"/>
  <c r="BH42" i="1"/>
  <c r="AF10" i="36"/>
  <c r="HI10" i="1"/>
  <c r="GA10" i="1"/>
  <c r="HI82" i="1"/>
  <c r="AF82" i="36"/>
  <c r="GA82" i="1"/>
  <c r="Y2422" i="35" s="1"/>
  <c r="HI60" i="1"/>
  <c r="AF60" i="36"/>
  <c r="GA60" i="1"/>
  <c r="Y1718" i="35" s="1"/>
  <c r="HI62" i="1"/>
  <c r="AF62" i="36"/>
  <c r="GA62" i="1"/>
  <c r="Y1782" i="35" s="1"/>
  <c r="HI66" i="1"/>
  <c r="GA66" i="1"/>
  <c r="Y1910" i="35" s="1"/>
  <c r="AF66" i="36"/>
  <c r="HI41" i="1"/>
  <c r="GA41" i="1"/>
  <c r="Y1110" i="35" s="1"/>
  <c r="AF41" i="36"/>
  <c r="GA52" i="1"/>
  <c r="Y1462" i="35" s="1"/>
  <c r="AF52" i="36"/>
  <c r="HI52" i="1"/>
  <c r="FG102" i="1"/>
  <c r="Z102" i="36"/>
  <c r="HC102" i="1"/>
  <c r="HC89" i="1"/>
  <c r="Z89" i="36"/>
  <c r="FG89" i="1"/>
  <c r="HC69" i="1"/>
  <c r="FG69" i="1"/>
  <c r="Y2004" i="35" s="1"/>
  <c r="Z69" i="36"/>
  <c r="HC97" i="1"/>
  <c r="FG97" i="1"/>
  <c r="Z97" i="36"/>
  <c r="HC61" i="1"/>
  <c r="FG61" i="1"/>
  <c r="Y1748" i="35" s="1"/>
  <c r="Z61" i="36"/>
  <c r="HC30" i="1"/>
  <c r="FG30" i="1"/>
  <c r="Z30" i="36"/>
  <c r="HC29" i="1"/>
  <c r="FG29" i="1"/>
  <c r="Z29" i="36"/>
  <c r="FG14" i="1"/>
  <c r="Z14" i="36"/>
  <c r="HC14" i="1"/>
  <c r="BH25" i="1"/>
  <c r="BH57" i="1"/>
  <c r="BH89" i="1"/>
  <c r="BH16" i="1"/>
  <c r="AF38" i="36"/>
  <c r="GA38" i="1"/>
  <c r="Y1014" i="35" s="1"/>
  <c r="HI38" i="1"/>
  <c r="AC40" i="36"/>
  <c r="FQ40" i="1"/>
  <c r="Y1077" i="35" s="1"/>
  <c r="HF40" i="1"/>
  <c r="BH27" i="1"/>
  <c r="BH59" i="1"/>
  <c r="FG13" i="1"/>
  <c r="Z13" i="36"/>
  <c r="HC13" i="1"/>
  <c r="GW99" i="1"/>
  <c r="HQ99" i="1" s="1"/>
  <c r="BH13" i="1"/>
  <c r="BH45" i="1"/>
  <c r="BH77" i="1"/>
  <c r="BH48" i="1"/>
  <c r="AF56" i="36"/>
  <c r="HI56" i="1"/>
  <c r="GA56" i="1"/>
  <c r="Y1590" i="35" s="1"/>
  <c r="AF93" i="36"/>
  <c r="GA93" i="1"/>
  <c r="HI93" i="1"/>
  <c r="GA105" i="1"/>
  <c r="AF105" i="36"/>
  <c r="HI105" i="1"/>
  <c r="AF84" i="36"/>
  <c r="GA84" i="1"/>
  <c r="Y2486" i="35" s="1"/>
  <c r="HI84" i="1"/>
  <c r="HI81" i="1"/>
  <c r="AF81" i="36"/>
  <c r="GA81" i="1"/>
  <c r="Y2390" i="35" s="1"/>
  <c r="HI37" i="1"/>
  <c r="AF37" i="36"/>
  <c r="GA37" i="1"/>
  <c r="Y982" i="35" s="1"/>
  <c r="HC43" i="1"/>
  <c r="Z43" i="36"/>
  <c r="FG43" i="1"/>
  <c r="Y1172" i="35" s="1"/>
  <c r="HC39" i="1"/>
  <c r="Z39" i="36"/>
  <c r="FG39" i="1"/>
  <c r="Y1044" i="35" s="1"/>
  <c r="Z22" i="36"/>
  <c r="HC22" i="1"/>
  <c r="FG22" i="1"/>
  <c r="FG78" i="1"/>
  <c r="Y2292" i="35" s="1"/>
  <c r="Z78" i="36"/>
  <c r="HC78" i="1"/>
  <c r="Z19" i="36"/>
  <c r="FG19" i="1"/>
  <c r="HC19" i="1"/>
  <c r="FG94" i="1"/>
  <c r="Z94" i="36"/>
  <c r="HC94" i="1"/>
  <c r="Z49" i="36"/>
  <c r="HC49" i="1"/>
  <c r="FG49" i="1"/>
  <c r="Y1364" i="35" s="1"/>
  <c r="HC27" i="1"/>
  <c r="Z27" i="36"/>
  <c r="FG27" i="1"/>
  <c r="GW93" i="1"/>
  <c r="HQ93" i="1" s="1"/>
  <c r="BH23" i="1"/>
  <c r="BH55" i="1"/>
  <c r="BH32" i="1"/>
  <c r="BH98" i="1"/>
  <c r="BH94" i="1"/>
  <c r="BH20" i="1"/>
  <c r="BH78" i="1"/>
  <c r="BH95" i="1"/>
  <c r="BH44" i="1"/>
  <c r="BH66" i="1"/>
  <c r="BH91" i="1"/>
  <c r="GY103" i="1"/>
  <c r="EW103" i="1"/>
  <c r="GY106" i="1"/>
  <c r="EW106" i="1"/>
  <c r="GY101" i="1"/>
  <c r="EW101" i="1"/>
  <c r="GY105" i="1"/>
  <c r="EW105" i="1"/>
  <c r="BH76" i="1"/>
  <c r="BH72" i="1"/>
  <c r="EW93" i="1"/>
  <c r="HQ94" i="1"/>
  <c r="HQ96" i="1"/>
  <c r="BF54" i="1"/>
  <c r="HQ103" i="1"/>
  <c r="HQ76" i="1"/>
  <c r="G2235" i="35" s="1"/>
  <c r="W115" i="11"/>
  <c r="IL26" i="1" s="1"/>
  <c r="Y51" i="36"/>
  <c r="Y26" i="36"/>
  <c r="X115" i="11"/>
  <c r="IM26" i="1" s="1"/>
  <c r="HQ73" i="1"/>
  <c r="G2139" i="35" s="1"/>
  <c r="HQ57" i="1"/>
  <c r="G1627" i="35" s="1"/>
  <c r="GF23" i="1"/>
  <c r="HQ23" i="1" s="1"/>
  <c r="GF91" i="1"/>
  <c r="HQ91" i="1" s="1"/>
  <c r="DD92" i="1"/>
  <c r="GF88" i="1"/>
  <c r="HQ88" i="1" s="1"/>
  <c r="GL102" i="1"/>
  <c r="GL89" i="1"/>
  <c r="HQ89" i="1" s="1"/>
  <c r="DD83" i="1"/>
  <c r="Z2447" i="35" s="1"/>
  <c r="EX15" i="1"/>
  <c r="Y8" i="36"/>
  <c r="Y58" i="36"/>
  <c r="AA91" i="36"/>
  <c r="FH91" i="1"/>
  <c r="GB83" i="1"/>
  <c r="Z2454" i="35" s="1"/>
  <c r="AG83" i="36"/>
  <c r="AA71" i="36"/>
  <c r="FH71" i="1"/>
  <c r="Z2068" i="35" s="1"/>
  <c r="AG54" i="36"/>
  <c r="GB54" i="1"/>
  <c r="Z1526" i="35" s="1"/>
  <c r="GB18" i="1"/>
  <c r="AG18" i="36"/>
  <c r="AA35" i="36"/>
  <c r="FH35" i="1"/>
  <c r="FR24" i="1"/>
  <c r="AD24" i="36"/>
  <c r="AA31" i="36"/>
  <c r="FH31" i="1"/>
  <c r="AG31" i="36"/>
  <c r="GB31" i="1"/>
  <c r="GB65" i="1"/>
  <c r="Z1878" i="35" s="1"/>
  <c r="AG65" i="36"/>
  <c r="HQ21" i="1"/>
  <c r="Y88" i="36"/>
  <c r="HQ104" i="1"/>
  <c r="Y63" i="36"/>
  <c r="Y11" i="36"/>
  <c r="Y52" i="36"/>
  <c r="Y49" i="36"/>
  <c r="Y67" i="36"/>
  <c r="HQ98" i="1"/>
  <c r="AD15" i="36"/>
  <c r="FR15" i="1"/>
  <c r="AA18" i="36"/>
  <c r="FH18" i="1"/>
  <c r="FR62" i="1"/>
  <c r="Z1781" i="35" s="1"/>
  <c r="AD62" i="36"/>
  <c r="FR103" i="1"/>
  <c r="AD103" i="36"/>
  <c r="HQ46" i="1"/>
  <c r="G1275" i="35" s="1"/>
  <c r="GB51" i="1"/>
  <c r="Z1430" i="35" s="1"/>
  <c r="AG51" i="36"/>
  <c r="AA57" i="36"/>
  <c r="FH57" i="1"/>
  <c r="Z1620" i="35" s="1"/>
  <c r="FR55" i="1"/>
  <c r="Z1557" i="35" s="1"/>
  <c r="AD55" i="36"/>
  <c r="FH75" i="1"/>
  <c r="Z2196" i="35" s="1"/>
  <c r="AA75" i="36"/>
  <c r="AG79" i="36"/>
  <c r="GB79" i="1"/>
  <c r="Z2326" i="35" s="1"/>
  <c r="HQ16" i="1"/>
  <c r="HQ24" i="1"/>
  <c r="AD61" i="36"/>
  <c r="FR61" i="1"/>
  <c r="Z1749" i="35" s="1"/>
  <c r="FR66" i="1"/>
  <c r="Z1909" i="35" s="1"/>
  <c r="AD66" i="36"/>
  <c r="AA99" i="36"/>
  <c r="FH99" i="1"/>
  <c r="AG46" i="36"/>
  <c r="GB46" i="1"/>
  <c r="Z1270" i="35" s="1"/>
  <c r="FR47" i="1"/>
  <c r="Z1301" i="35" s="1"/>
  <c r="AD47" i="36"/>
  <c r="AD71" i="36"/>
  <c r="FR71" i="1"/>
  <c r="Z2069" i="35" s="1"/>
  <c r="FH95" i="1"/>
  <c r="AA95" i="36"/>
  <c r="GB99" i="1"/>
  <c r="AG99" i="36"/>
  <c r="AG71" i="36"/>
  <c r="GB71" i="1"/>
  <c r="Z2070" i="35" s="1"/>
  <c r="FR79" i="1"/>
  <c r="Z2325" i="35" s="1"/>
  <c r="AD79" i="36"/>
  <c r="AD16" i="36"/>
  <c r="FR16" i="1"/>
  <c r="AG103" i="36"/>
  <c r="GB103" i="1"/>
  <c r="AG20" i="36"/>
  <c r="GB20" i="1"/>
  <c r="AG36" i="36"/>
  <c r="GB36" i="1"/>
  <c r="AA87" i="36"/>
  <c r="FH87" i="1"/>
  <c r="Y91" i="36"/>
  <c r="Y99" i="36"/>
  <c r="HQ31" i="1"/>
  <c r="Y76" i="36"/>
  <c r="Y54" i="36"/>
  <c r="Y56" i="36"/>
  <c r="Y77" i="36"/>
  <c r="HQ87" i="1"/>
  <c r="HQ37" i="1"/>
  <c r="G987" i="35" s="1"/>
  <c r="Y57" i="36"/>
  <c r="AG91" i="36"/>
  <c r="GB91" i="1"/>
  <c r="FR99" i="1"/>
  <c r="AD99" i="36"/>
  <c r="AD12" i="36"/>
  <c r="FR12" i="1"/>
  <c r="HQ45" i="1"/>
  <c r="G1243" i="35" s="1"/>
  <c r="HQ81" i="1"/>
  <c r="G2395" i="35" s="1"/>
  <c r="Y96" i="36"/>
  <c r="HQ18" i="1"/>
  <c r="HQ35" i="1"/>
  <c r="Y80" i="36"/>
  <c r="Y72" i="36"/>
  <c r="FR87" i="1"/>
  <c r="AD87" i="36"/>
  <c r="FR83" i="1"/>
  <c r="Z2453" i="35" s="1"/>
  <c r="AD83" i="36"/>
  <c r="FR95" i="1"/>
  <c r="AD95" i="36"/>
  <c r="FH11" i="1"/>
  <c r="AA11" i="36"/>
  <c r="EW8" i="1"/>
  <c r="EX8" i="1" s="1"/>
  <c r="HQ72" i="1"/>
  <c r="G2107" i="35" s="1"/>
  <c r="HQ25" i="1"/>
  <c r="HQ68" i="1"/>
  <c r="G1979" i="35" s="1"/>
  <c r="HQ63" i="1"/>
  <c r="G1819" i="35" s="1"/>
  <c r="HQ67" i="1"/>
  <c r="G1947" i="35" s="1"/>
  <c r="Y70" i="36"/>
  <c r="AD20" i="36"/>
  <c r="FR20" i="1"/>
  <c r="AG75" i="36"/>
  <c r="GB75" i="1"/>
  <c r="Z2198" i="35" s="1"/>
  <c r="AA103" i="36"/>
  <c r="FH103" i="1"/>
  <c r="AA16" i="36"/>
  <c r="FH16" i="1"/>
  <c r="FH83" i="1"/>
  <c r="Z2452" i="35" s="1"/>
  <c r="GB40" i="1"/>
  <c r="Z1078" i="35" s="1"/>
  <c r="AG40" i="36"/>
  <c r="GB11" i="1"/>
  <c r="AG11" i="36"/>
  <c r="FH79" i="1"/>
  <c r="Z2324" i="35" s="1"/>
  <c r="AA79" i="36"/>
  <c r="HQ11" i="1"/>
  <c r="HQ42" i="1"/>
  <c r="G1147" i="35" s="1"/>
  <c r="HQ64" i="1"/>
  <c r="G1851" i="35" s="1"/>
  <c r="HQ29" i="1"/>
  <c r="AA25" i="36"/>
  <c r="FH25" i="1"/>
  <c r="GB67" i="1"/>
  <c r="Z1942" i="35" s="1"/>
  <c r="AG67" i="36"/>
  <c r="FH59" i="1"/>
  <c r="Z1684" i="35" s="1"/>
  <c r="AA59" i="36"/>
  <c r="FR74" i="1"/>
  <c r="Z2165" i="35" s="1"/>
  <c r="AD74" i="36"/>
  <c r="AA63" i="36"/>
  <c r="FH63" i="1"/>
  <c r="Z1812" i="35" s="1"/>
  <c r="FR21" i="1"/>
  <c r="AD21" i="36"/>
  <c r="FH44" i="1"/>
  <c r="Z1204" i="35" s="1"/>
  <c r="AA44" i="36"/>
  <c r="FR44" i="1"/>
  <c r="Z1205" i="35" s="1"/>
  <c r="AD44" i="36"/>
  <c r="AD13" i="36"/>
  <c r="FR13" i="1"/>
  <c r="AA32" i="36"/>
  <c r="FH32" i="1"/>
  <c r="AG70" i="36"/>
  <c r="GB70" i="1"/>
  <c r="Z2038" i="35" s="1"/>
  <c r="FR17" i="1"/>
  <c r="AD17" i="36"/>
  <c r="AG44" i="36"/>
  <c r="GB44" i="1"/>
  <c r="Z1206" i="35" s="1"/>
  <c r="Y71" i="36"/>
  <c r="AG32" i="36"/>
  <c r="GB32" i="1"/>
  <c r="AD52" i="36"/>
  <c r="FR52" i="1"/>
  <c r="Z1461" i="35" s="1"/>
  <c r="GB25" i="1"/>
  <c r="AG25" i="36"/>
  <c r="FR63" i="1"/>
  <c r="Z1813" i="35" s="1"/>
  <c r="AD63" i="36"/>
  <c r="FH74" i="1"/>
  <c r="Z2164" i="35" s="1"/>
  <c r="AA74" i="36"/>
  <c r="FR32" i="1"/>
  <c r="AD32" i="36"/>
  <c r="EX63" i="1"/>
  <c r="Z1809" i="35" s="1"/>
  <c r="AG59" i="36"/>
  <c r="GB59" i="1"/>
  <c r="Z1686" i="35" s="1"/>
  <c r="FH52" i="1"/>
  <c r="Z1460" i="35" s="1"/>
  <c r="AA52" i="36"/>
  <c r="DD73" i="1"/>
  <c r="Z2127" i="35" s="1"/>
  <c r="HQ106" i="1"/>
  <c r="HQ75" i="1"/>
  <c r="G2203" i="35" s="1"/>
  <c r="Y78" i="36"/>
  <c r="Y27" i="36"/>
  <c r="Y82" i="36"/>
  <c r="Y33" i="36"/>
  <c r="HQ86" i="1"/>
  <c r="G2555" i="35" s="1"/>
  <c r="DD89" i="1"/>
  <c r="Y59" i="36"/>
  <c r="HQ100" i="1"/>
  <c r="EX46" i="1"/>
  <c r="Z1265" i="35" s="1"/>
  <c r="EW9" i="1"/>
  <c r="H7" i="1"/>
  <c r="H7" i="36" s="1"/>
  <c r="HQ10" i="1"/>
  <c r="HQ48" i="1"/>
  <c r="G1339" i="35" s="1"/>
  <c r="Y85" i="36"/>
  <c r="HQ56" i="1"/>
  <c r="G1595" i="35" s="1"/>
  <c r="Y92" i="36"/>
  <c r="HQ52" i="1"/>
  <c r="G1467" i="35" s="1"/>
  <c r="HQ13" i="1"/>
  <c r="HQ15" i="1"/>
  <c r="HQ83" i="1"/>
  <c r="G2459" i="35" s="1"/>
  <c r="HQ34" i="1"/>
  <c r="HQ90" i="1"/>
  <c r="HQ14" i="1"/>
  <c r="HQ60" i="1"/>
  <c r="G1723" i="35" s="1"/>
  <c r="Y9" i="36"/>
  <c r="Y73" i="36"/>
  <c r="HQ54" i="1"/>
  <c r="G1531" i="35" s="1"/>
  <c r="HQ61" i="1"/>
  <c r="G1755" i="35" s="1"/>
  <c r="Y50" i="36"/>
  <c r="Y61" i="36"/>
  <c r="HQ77" i="1"/>
  <c r="G2267" i="35" s="1"/>
  <c r="Y101" i="36"/>
  <c r="HQ19" i="1"/>
  <c r="HQ44" i="1"/>
  <c r="G1211" i="35" s="1"/>
  <c r="HQ32" i="1"/>
  <c r="HQ49" i="1"/>
  <c r="G1371" i="35" s="1"/>
  <c r="Y74" i="36"/>
  <c r="HQ55" i="1"/>
  <c r="G1563" i="35" s="1"/>
  <c r="HQ74" i="1"/>
  <c r="G2171" i="35" s="1"/>
  <c r="HQ26" i="1"/>
  <c r="DD67" i="1"/>
  <c r="Z1935" i="35" s="1"/>
  <c r="HQ41" i="1"/>
  <c r="G1115" i="35" s="1"/>
  <c r="HQ80" i="1"/>
  <c r="G2363" i="35" s="1"/>
  <c r="HQ17" i="1"/>
  <c r="HQ53" i="1"/>
  <c r="G1499" i="35" s="1"/>
  <c r="HQ40" i="1"/>
  <c r="G1083" i="35" s="1"/>
  <c r="HQ79" i="1"/>
  <c r="G2331" i="35" s="1"/>
  <c r="Y81" i="36"/>
  <c r="HQ62" i="1"/>
  <c r="G1787" i="35" s="1"/>
  <c r="HQ38" i="1"/>
  <c r="G1019" i="35" s="1"/>
  <c r="DD61" i="1"/>
  <c r="Z1743" i="35" s="1"/>
  <c r="BG58" i="1"/>
  <c r="Z1645" i="35" s="1"/>
  <c r="EX38" i="1"/>
  <c r="Z1009" i="35" s="1"/>
  <c r="DD84" i="1"/>
  <c r="Z2479" i="35" s="1"/>
  <c r="EX58" i="1"/>
  <c r="Z1649" i="35" s="1"/>
  <c r="EX70" i="1"/>
  <c r="Z2033" i="35" s="1"/>
  <c r="DD91" i="1"/>
  <c r="BG97" i="1"/>
  <c r="EX40" i="1"/>
  <c r="Z1073" i="35" s="1"/>
  <c r="DD86" i="1"/>
  <c r="Z2543" i="35" s="1"/>
  <c r="Y24" i="36"/>
  <c r="Y66" i="36"/>
  <c r="DD51" i="1"/>
  <c r="Z1423" i="35" s="1"/>
  <c r="EX56" i="1"/>
  <c r="Z1585" i="35" s="1"/>
  <c r="EX51" i="1"/>
  <c r="Z1425" i="35" s="1"/>
  <c r="EX75" i="1"/>
  <c r="Z2193" i="35" s="1"/>
  <c r="DD72" i="1"/>
  <c r="Z2095" i="35" s="1"/>
  <c r="EX57" i="1"/>
  <c r="Z1617" i="35" s="1"/>
  <c r="EX79" i="1"/>
  <c r="Z2321" i="35" s="1"/>
  <c r="BG67" i="1"/>
  <c r="Z1933" i="35" s="1"/>
  <c r="EX41" i="1"/>
  <c r="Z1105" i="35" s="1"/>
  <c r="Y14" i="36"/>
  <c r="EX26" i="1"/>
  <c r="EX37" i="1"/>
  <c r="Z977" i="35" s="1"/>
  <c r="DD63" i="1"/>
  <c r="Z1807" i="35" s="1"/>
  <c r="DD65" i="1"/>
  <c r="Z1871" i="35" s="1"/>
  <c r="DD76" i="1"/>
  <c r="Z2223" i="35" s="1"/>
  <c r="DD82" i="1"/>
  <c r="Z2415" i="35" s="1"/>
  <c r="HQ70" i="1"/>
  <c r="G2043" i="35" s="1"/>
  <c r="HQ71" i="1"/>
  <c r="G2075" i="35" s="1"/>
  <c r="EX39" i="1"/>
  <c r="Z1041" i="35" s="1"/>
  <c r="EX85" i="1"/>
  <c r="Z2513" i="35" s="1"/>
  <c r="EX52" i="1"/>
  <c r="Z1457" i="35" s="1"/>
  <c r="DD56" i="1"/>
  <c r="Z1583" i="35" s="1"/>
  <c r="EX11" i="1"/>
  <c r="EX13" i="1"/>
  <c r="DD75" i="1"/>
  <c r="Z2191" i="35" s="1"/>
  <c r="AA24" i="36"/>
  <c r="FH24" i="1"/>
  <c r="HQ58" i="1"/>
  <c r="G1659" i="35" s="1"/>
  <c r="EX48" i="1"/>
  <c r="Z1329" i="35" s="1"/>
  <c r="Y22" i="36"/>
  <c r="Y84" i="36"/>
  <c r="Y12" i="36"/>
  <c r="Y13" i="36"/>
  <c r="Y68" i="36"/>
  <c r="Y62" i="36"/>
  <c r="Y29" i="36"/>
  <c r="Y17" i="36"/>
  <c r="EX55" i="1"/>
  <c r="Z1553" i="35" s="1"/>
  <c r="DD77" i="1"/>
  <c r="Z2255" i="35" s="1"/>
  <c r="AG12" i="36"/>
  <c r="GB12" i="1"/>
  <c r="BG53" i="1"/>
  <c r="Z1485" i="35" s="1"/>
  <c r="EX53" i="1"/>
  <c r="Z1489" i="35" s="1"/>
  <c r="AG63" i="36"/>
  <c r="GB63" i="1"/>
  <c r="Z1814" i="35" s="1"/>
  <c r="Y90" i="36"/>
  <c r="Y55" i="36"/>
  <c r="Y75" i="36"/>
  <c r="Y15" i="36"/>
  <c r="GB24" i="1"/>
  <c r="AG24" i="36"/>
  <c r="BG82" i="1"/>
  <c r="Z2413" i="35" s="1"/>
  <c r="EX72" i="1"/>
  <c r="Z2097" i="35" s="1"/>
  <c r="AA12" i="36"/>
  <c r="FH12" i="1"/>
  <c r="EX49" i="1"/>
  <c r="Z1361" i="35" s="1"/>
  <c r="BG63" i="1"/>
  <c r="Z1805" i="35" s="1"/>
  <c r="EX86" i="1"/>
  <c r="Z2545" i="35" s="1"/>
  <c r="AG30" i="36"/>
  <c r="GB30" i="1"/>
  <c r="DD71" i="1"/>
  <c r="Z2063" i="35" s="1"/>
  <c r="EX44" i="1"/>
  <c r="Z1201" i="35" s="1"/>
  <c r="GI9" i="1"/>
  <c r="HQ82" i="1"/>
  <c r="G2427" i="35" s="1"/>
  <c r="AA21" i="36"/>
  <c r="FH21" i="1"/>
  <c r="EX66" i="1"/>
  <c r="Z1905" i="35" s="1"/>
  <c r="EX29" i="1"/>
  <c r="AD23" i="36"/>
  <c r="FR23" i="1"/>
  <c r="EX54" i="1"/>
  <c r="Z1521" i="35" s="1"/>
  <c r="EX76" i="1"/>
  <c r="Z2225" i="35" s="1"/>
  <c r="DD57" i="1"/>
  <c r="Z1615" i="35" s="1"/>
  <c r="EX27" i="1"/>
  <c r="DD64" i="1"/>
  <c r="Z1839" i="35" s="1"/>
  <c r="DD68" i="1"/>
  <c r="Z1967" i="35" s="1"/>
  <c r="AD26" i="36"/>
  <c r="FR26" i="1"/>
  <c r="AA68" i="36"/>
  <c r="FH68" i="1"/>
  <c r="Z1972" i="35" s="1"/>
  <c r="DD88" i="1"/>
  <c r="FR76" i="1"/>
  <c r="Z2229" i="35" s="1"/>
  <c r="AD76" i="36"/>
  <c r="HQ39" i="1"/>
  <c r="G1051" i="35" s="1"/>
  <c r="HQ50" i="1"/>
  <c r="G1403" i="35" s="1"/>
  <c r="HQ65" i="1"/>
  <c r="G1883" i="35" s="1"/>
  <c r="HQ69" i="1"/>
  <c r="G2011" i="35" s="1"/>
  <c r="AG92" i="36"/>
  <c r="GB92" i="1"/>
  <c r="FR56" i="1"/>
  <c r="Z1589" i="35" s="1"/>
  <c r="AD56" i="36"/>
  <c r="EX74" i="1"/>
  <c r="Z2161" i="35" s="1"/>
  <c r="Y95" i="36"/>
  <c r="Y87" i="36"/>
  <c r="Y98" i="36"/>
  <c r="GF9" i="1"/>
  <c r="AG61" i="36"/>
  <c r="GB61" i="1"/>
  <c r="Z1750" i="35" s="1"/>
  <c r="AA92" i="36"/>
  <c r="FH92" i="1"/>
  <c r="DD44" i="1"/>
  <c r="Z1199" i="35" s="1"/>
  <c r="DD70" i="1"/>
  <c r="Z2031" i="35" s="1"/>
  <c r="DD87" i="1"/>
  <c r="DD69" i="1"/>
  <c r="Z1999" i="35" s="1"/>
  <c r="EX82" i="1"/>
  <c r="Z2417" i="35" s="1"/>
  <c r="FR39" i="1"/>
  <c r="Z1045" i="35" s="1"/>
  <c r="AD39" i="36"/>
  <c r="AG21" i="36"/>
  <c r="GB21" i="1"/>
  <c r="BG70" i="1"/>
  <c r="Z2029" i="35" s="1"/>
  <c r="EX60" i="1"/>
  <c r="Z1713" i="35" s="1"/>
  <c r="BG46" i="1"/>
  <c r="Z1261" i="35" s="1"/>
  <c r="DD43" i="1"/>
  <c r="Z1167" i="35" s="1"/>
  <c r="DD81" i="1"/>
  <c r="Z2383" i="35" s="1"/>
  <c r="AA40" i="36"/>
  <c r="FH40" i="1"/>
  <c r="Z1076" i="35" s="1"/>
  <c r="DD79" i="1"/>
  <c r="Z2319" i="35" s="1"/>
  <c r="DD85" i="1"/>
  <c r="Z2511" i="35" s="1"/>
  <c r="AG14" i="36"/>
  <c r="GB14" i="1"/>
  <c r="DD54" i="1"/>
  <c r="Z1519" i="35" s="1"/>
  <c r="EX42" i="1"/>
  <c r="Z1137" i="35" s="1"/>
  <c r="AA100" i="36"/>
  <c r="FH100" i="1"/>
  <c r="HQ47" i="1"/>
  <c r="G1307" i="35" s="1"/>
  <c r="EX36" i="1"/>
  <c r="EX59" i="1"/>
  <c r="Z1681" i="35" s="1"/>
  <c r="AG26" i="36"/>
  <c r="GB26" i="1"/>
  <c r="AG50" i="36"/>
  <c r="GB50" i="1"/>
  <c r="Z1398" i="35" s="1"/>
  <c r="BG103" i="1"/>
  <c r="EX47" i="1"/>
  <c r="Z1297" i="35" s="1"/>
  <c r="FH20" i="1"/>
  <c r="AA20" i="36"/>
  <c r="AG87" i="36"/>
  <c r="GB87" i="1"/>
  <c r="GB13" i="1"/>
  <c r="AG13" i="36"/>
  <c r="GB48" i="1"/>
  <c r="Z1334" i="35" s="1"/>
  <c r="AG48" i="36"/>
  <c r="HQ59" i="1"/>
  <c r="G1691" i="35" s="1"/>
  <c r="HQ22" i="1"/>
  <c r="BG86" i="1"/>
  <c r="Z2541" i="35" s="1"/>
  <c r="DD47" i="1"/>
  <c r="Z1295" i="35" s="1"/>
  <c r="AD43" i="36"/>
  <c r="FR43" i="1"/>
  <c r="Z1173" i="35" s="1"/>
  <c r="DD37" i="1"/>
  <c r="Z975" i="35" s="1"/>
  <c r="GF8" i="1"/>
  <c r="HQ8" i="1" s="1"/>
  <c r="AA23" i="36"/>
  <c r="FH23" i="1"/>
  <c r="FR58" i="1"/>
  <c r="Z1653" i="35" s="1"/>
  <c r="AD58" i="36"/>
  <c r="DD55" i="1"/>
  <c r="Z1551" i="35" s="1"/>
  <c r="HQ43" i="1"/>
  <c r="G1179" i="35" s="1"/>
  <c r="DD74" i="1"/>
  <c r="Z2159" i="35" s="1"/>
  <c r="AA70" i="36"/>
  <c r="FH70" i="1"/>
  <c r="Z2036" i="35" s="1"/>
  <c r="FR48" i="1"/>
  <c r="Z1333" i="35" s="1"/>
  <c r="AD48" i="36"/>
  <c r="EX65" i="1"/>
  <c r="Z1873" i="35" s="1"/>
  <c r="DD90" i="1"/>
  <c r="AG23" i="36"/>
  <c r="GB23" i="1"/>
  <c r="EX32" i="1"/>
  <c r="EX43" i="1"/>
  <c r="Z1169" i="35" s="1"/>
  <c r="DD40" i="1"/>
  <c r="Z1071" i="35" s="1"/>
  <c r="DD78" i="1"/>
  <c r="Z2287" i="35" s="1"/>
  <c r="AA28" i="36"/>
  <c r="FH28" i="1"/>
  <c r="DD52" i="1"/>
  <c r="Z1455" i="35" s="1"/>
  <c r="EX73" i="1"/>
  <c r="Z2129" i="35" s="1"/>
  <c r="HQ27" i="1"/>
  <c r="DD59" i="1"/>
  <c r="Z1679" i="35" s="1"/>
  <c r="AG95" i="36"/>
  <c r="GB95" i="1"/>
  <c r="DD42" i="1"/>
  <c r="Z1135" i="35" s="1"/>
  <c r="HQ66" i="1"/>
  <c r="G1915" i="35" s="1"/>
  <c r="DD66" i="1"/>
  <c r="Z1903" i="35" s="1"/>
  <c r="FR42" i="1"/>
  <c r="Z1141" i="35" s="1"/>
  <c r="AD42" i="36"/>
  <c r="AG58" i="36"/>
  <c r="GB58" i="1"/>
  <c r="Z1654" i="35" s="1"/>
  <c r="AG100" i="36"/>
  <c r="GB100" i="1"/>
  <c r="FH67" i="1"/>
  <c r="Z1940" i="35" s="1"/>
  <c r="AA67" i="36"/>
  <c r="EX50" i="1"/>
  <c r="Z1393" i="35" s="1"/>
  <c r="AA36" i="36"/>
  <c r="FH36" i="1"/>
  <c r="GB76" i="1"/>
  <c r="Z2230" i="35" s="1"/>
  <c r="AG76" i="36"/>
  <c r="AA42" i="36"/>
  <c r="FH42" i="1"/>
  <c r="Z1140" i="35" s="1"/>
  <c r="DD50" i="1"/>
  <c r="Z1391" i="35" s="1"/>
  <c r="AG53" i="36"/>
  <c r="GB53" i="1"/>
  <c r="Z1494" i="35" s="1"/>
  <c r="HQ78" i="1"/>
  <c r="G2299" i="35" s="1"/>
  <c r="HQ51" i="1"/>
  <c r="G1435" i="35" s="1"/>
  <c r="DD80" i="1"/>
  <c r="Z2351" i="35" s="1"/>
  <c r="GU99" i="1"/>
  <c r="DD45" i="1"/>
  <c r="Z1231" i="35" s="1"/>
  <c r="EX91" i="1"/>
  <c r="GU103" i="1"/>
  <c r="EB7" i="1"/>
  <c r="EB9" i="1"/>
  <c r="EB8" i="1"/>
  <c r="DZ6" i="1"/>
  <c r="EA6" i="1" s="1"/>
  <c r="EX89" i="1"/>
  <c r="GU93" i="1"/>
  <c r="EX12" i="1"/>
  <c r="HA98" i="1"/>
  <c r="IL9" i="1"/>
  <c r="BV112" i="1"/>
  <c r="IL8" i="1"/>
  <c r="BS112" i="1"/>
  <c r="Y100" i="36"/>
  <c r="AF8" i="36"/>
  <c r="GA8" i="1"/>
  <c r="HI8" i="1"/>
  <c r="IJ8" i="1"/>
  <c r="BS110" i="1"/>
  <c r="BF9" i="1"/>
  <c r="FR10" i="1"/>
  <c r="AD10" i="36"/>
  <c r="Y6" i="36"/>
  <c r="CF7" i="1"/>
  <c r="CF8" i="1"/>
  <c r="CF9" i="1"/>
  <c r="CD6" i="1"/>
  <c r="CE6" i="1" s="1"/>
  <c r="H8" i="3"/>
  <c r="H8" i="1"/>
  <c r="HQ30" i="1"/>
  <c r="AA54" i="36"/>
  <c r="FH54" i="1"/>
  <c r="Z1524" i="35" s="1"/>
  <c r="HQ12" i="1"/>
  <c r="Y104" i="36"/>
  <c r="Y93" i="36"/>
  <c r="AG22" i="36"/>
  <c r="GB22" i="1"/>
  <c r="BG64" i="1"/>
  <c r="Z1837" i="35" s="1"/>
  <c r="BV110" i="1"/>
  <c r="IJ9" i="1"/>
  <c r="IJ11" i="1"/>
  <c r="BZ110" i="1"/>
  <c r="DD49" i="1"/>
  <c r="Z1359" i="35" s="1"/>
  <c r="EX90" i="1"/>
  <c r="Y106" i="36"/>
  <c r="BG68" i="1"/>
  <c r="Z1965" i="35" s="1"/>
  <c r="AF9" i="36"/>
  <c r="GA9" i="1"/>
  <c r="HI9" i="1"/>
  <c r="GU106" i="1"/>
  <c r="Y86" i="36"/>
  <c r="Y94" i="36"/>
  <c r="HQ28" i="1"/>
  <c r="FR9" i="1"/>
  <c r="AD9" i="36"/>
  <c r="AG73" i="36"/>
  <c r="GB73" i="1"/>
  <c r="Z2134" i="35" s="1"/>
  <c r="EX81" i="1"/>
  <c r="Z2385" i="35" s="1"/>
  <c r="AD14" i="36"/>
  <c r="FR14" i="1"/>
  <c r="BG88" i="1"/>
  <c r="EX84" i="1"/>
  <c r="Z2481" i="35" s="1"/>
  <c r="GU94" i="1"/>
  <c r="HQ84" i="1"/>
  <c r="G2491" i="35" s="1"/>
  <c r="GU105" i="1"/>
  <c r="GU102" i="1"/>
  <c r="AF7" i="36"/>
  <c r="GA7" i="1"/>
  <c r="HI7" i="1"/>
  <c r="X22" i="35"/>
  <c r="IL12" i="1"/>
  <c r="CB112" i="1"/>
  <c r="GU98" i="1"/>
  <c r="Y97" i="36"/>
  <c r="GU96" i="1"/>
  <c r="Y89" i="36"/>
  <c r="AD8" i="36"/>
  <c r="FR8" i="1"/>
  <c r="BX110" i="1"/>
  <c r="IJ10" i="1"/>
  <c r="EX83" i="1"/>
  <c r="Z2449" i="35" s="1"/>
  <c r="AE7" i="36"/>
  <c r="HG7" i="1"/>
  <c r="Z21" i="35"/>
  <c r="EW7" i="1"/>
  <c r="BG36" i="1"/>
  <c r="EX28" i="1"/>
  <c r="AD38" i="36"/>
  <c r="FR38" i="1"/>
  <c r="Z1013" i="35" s="1"/>
  <c r="GU95" i="1"/>
  <c r="EX88" i="1"/>
  <c r="GU100" i="1"/>
  <c r="Z7" i="36"/>
  <c r="FG7" i="1"/>
  <c r="HC7" i="1"/>
  <c r="X20" i="35"/>
  <c r="Y105" i="36"/>
  <c r="BZ112" i="1"/>
  <c r="IL11" i="1"/>
  <c r="BX112" i="1"/>
  <c r="IL10" i="1"/>
  <c r="GU104" i="1"/>
  <c r="AD22" i="36"/>
  <c r="FR22" i="1"/>
  <c r="DD53" i="1"/>
  <c r="Z1487" i="35" s="1"/>
  <c r="GU97" i="1"/>
  <c r="GU101" i="1"/>
  <c r="CB110" i="1"/>
  <c r="IJ12" i="1"/>
  <c r="AA9" i="36"/>
  <c r="FH9" i="1"/>
  <c r="Z8" i="36"/>
  <c r="FG8" i="1"/>
  <c r="HC8" i="1"/>
  <c r="Y102" i="36"/>
  <c r="AI8" i="1"/>
  <c r="AI7" i="1"/>
  <c r="AI9" i="1"/>
  <c r="AG6" i="1"/>
  <c r="X11" i="35"/>
  <c r="BG54" i="1" l="1"/>
  <c r="Z1517" i="35" s="1"/>
  <c r="Y1517" i="35"/>
  <c r="BG74" i="1"/>
  <c r="Z2157" i="35" s="1"/>
  <c r="Y2157" i="35"/>
  <c r="EX67" i="1"/>
  <c r="Z1937" i="35" s="1"/>
  <c r="Y1937" i="35"/>
  <c r="EX61" i="1"/>
  <c r="Z1745" i="35" s="1"/>
  <c r="Y1745" i="35"/>
  <c r="EV38" i="3"/>
  <c r="S1017" i="35" s="1"/>
  <c r="O1017" i="35"/>
  <c r="DD60" i="1"/>
  <c r="Z1711" i="35" s="1"/>
  <c r="Y1711" i="35"/>
  <c r="DD48" i="1"/>
  <c r="Z1327" i="35" s="1"/>
  <c r="Y1327" i="35"/>
  <c r="AA83" i="36"/>
  <c r="Y2452" i="35"/>
  <c r="EX77" i="1"/>
  <c r="Z2257" i="35" s="1"/>
  <c r="Y2257" i="35"/>
  <c r="DD39" i="1"/>
  <c r="Z1039" i="35" s="1"/>
  <c r="Y1039" i="35"/>
  <c r="DD58" i="1"/>
  <c r="Z1647" i="35" s="1"/>
  <c r="Y1647" i="35"/>
  <c r="EV37" i="3"/>
  <c r="S985" i="35" s="1"/>
  <c r="O985" i="35"/>
  <c r="DD46" i="1"/>
  <c r="Z1263" i="35" s="1"/>
  <c r="Y1263" i="35"/>
  <c r="EX68" i="1"/>
  <c r="Z1969" i="35" s="1"/>
  <c r="Y1969" i="35"/>
  <c r="BG65" i="1"/>
  <c r="Z1869" i="35" s="1"/>
  <c r="Y1869" i="35"/>
  <c r="BG85" i="1"/>
  <c r="Z2509" i="35" s="1"/>
  <c r="Y2509" i="35"/>
  <c r="EX71" i="1"/>
  <c r="Z2065" i="35" s="1"/>
  <c r="Y2065" i="35"/>
  <c r="EX62" i="1"/>
  <c r="Z1777" i="35" s="1"/>
  <c r="Y1777" i="35"/>
  <c r="AA48" i="36"/>
  <c r="Y1332" i="35"/>
  <c r="EX69" i="1"/>
  <c r="Z2001" i="35" s="1"/>
  <c r="Y2001" i="35"/>
  <c r="EX80" i="1"/>
  <c r="Z2353" i="35" s="1"/>
  <c r="Y2353" i="35"/>
  <c r="BG52" i="1"/>
  <c r="Z1453" i="35" s="1"/>
  <c r="Y1453" i="35"/>
  <c r="EX64" i="1"/>
  <c r="Z1841" i="35" s="1"/>
  <c r="Y1841" i="35"/>
  <c r="EX45" i="1"/>
  <c r="Z1233" i="35" s="1"/>
  <c r="Y1233" i="35"/>
  <c r="EX78" i="1"/>
  <c r="Z2289" i="35" s="1"/>
  <c r="Y2289" i="35"/>
  <c r="DD38" i="1"/>
  <c r="Z1007" i="35" s="1"/>
  <c r="Y1007" i="35"/>
  <c r="DD62" i="1"/>
  <c r="Z1775" i="35" s="1"/>
  <c r="Y1775" i="35"/>
  <c r="GT7" i="1"/>
  <c r="X15" i="35"/>
  <c r="EW33" i="1"/>
  <c r="EX33" i="1" s="1"/>
  <c r="DC28" i="1"/>
  <c r="DD28" i="1" s="1"/>
  <c r="DC19" i="1"/>
  <c r="DD19" i="1" s="1"/>
  <c r="DC17" i="1"/>
  <c r="DD17" i="1" s="1"/>
  <c r="GY16" i="1"/>
  <c r="EW16" i="1"/>
  <c r="EX16" i="1" s="1"/>
  <c r="GY10" i="1"/>
  <c r="EW10" i="1"/>
  <c r="EX10" i="1" s="1"/>
  <c r="GY14" i="1"/>
  <c r="EW14" i="1"/>
  <c r="EX14" i="1" s="1"/>
  <c r="GY34" i="1"/>
  <c r="EW34" i="1"/>
  <c r="EX34" i="1" s="1"/>
  <c r="GY18" i="1"/>
  <c r="EW18" i="1"/>
  <c r="EX18" i="1" s="1"/>
  <c r="G8" i="35"/>
  <c r="GB16" i="1"/>
  <c r="FH48" i="1"/>
  <c r="Z1332" i="35" s="1"/>
  <c r="DC30" i="1"/>
  <c r="DD30" i="1" s="1"/>
  <c r="EW25" i="1"/>
  <c r="EX25" i="1" s="1"/>
  <c r="EW17" i="1"/>
  <c r="EX17" i="1" s="1"/>
  <c r="X14" i="35"/>
  <c r="GL7" i="1"/>
  <c r="HQ7" i="1" s="1"/>
  <c r="G27" i="35" s="1"/>
  <c r="AG27" i="36"/>
  <c r="DC16" i="1"/>
  <c r="DD16" i="1" s="1"/>
  <c r="DC21" i="1"/>
  <c r="DD21" i="1" s="1"/>
  <c r="EW21" i="1"/>
  <c r="EX21" i="1" s="1"/>
  <c r="HA21" i="1" s="1"/>
  <c r="EW35" i="1"/>
  <c r="EX35" i="1" s="1"/>
  <c r="GY30" i="1"/>
  <c r="EW30" i="1"/>
  <c r="EX30" i="1" s="1"/>
  <c r="HA30" i="1" s="1"/>
  <c r="HQ20" i="1"/>
  <c r="HQ36" i="1"/>
  <c r="HQ102" i="1"/>
  <c r="DC11" i="1"/>
  <c r="DD11" i="1" s="1"/>
  <c r="DC35" i="1"/>
  <c r="DD35" i="1" s="1"/>
  <c r="GU35" i="1" s="1"/>
  <c r="DC25" i="1"/>
  <c r="DD25" i="1" s="1"/>
  <c r="DC15" i="1"/>
  <c r="CD89" i="1"/>
  <c r="DC14" i="1"/>
  <c r="DC18" i="1"/>
  <c r="DC22" i="1"/>
  <c r="BF7" i="1"/>
  <c r="EX19" i="1"/>
  <c r="HA19" i="1" s="1"/>
  <c r="GS20" i="1"/>
  <c r="DC20" i="1"/>
  <c r="GS13" i="1"/>
  <c r="DC13" i="1"/>
  <c r="GS23" i="1"/>
  <c r="DC23" i="1"/>
  <c r="GS34" i="1"/>
  <c r="DC34" i="1"/>
  <c r="GS32" i="1"/>
  <c r="DC32" i="1"/>
  <c r="GS36" i="1"/>
  <c r="DC36" i="1"/>
  <c r="DC10" i="1"/>
  <c r="GS31" i="1"/>
  <c r="DC31" i="1"/>
  <c r="GS24" i="1"/>
  <c r="DC24" i="1"/>
  <c r="GS12" i="1"/>
  <c r="DC12" i="1"/>
  <c r="GS27" i="1"/>
  <c r="DC27" i="1"/>
  <c r="GS8" i="1"/>
  <c r="DC8" i="1"/>
  <c r="GS33" i="1"/>
  <c r="DC33" i="1"/>
  <c r="AG88" i="1"/>
  <c r="DZ99" i="1"/>
  <c r="GS9" i="1"/>
  <c r="DC9" i="1"/>
  <c r="GS7" i="1"/>
  <c r="DC7" i="1"/>
  <c r="GS29" i="1"/>
  <c r="DC29" i="1"/>
  <c r="DD41" i="1"/>
  <c r="Z1103" i="35" s="1"/>
  <c r="BF35" i="1"/>
  <c r="CD102" i="1"/>
  <c r="CE102" i="1" s="1"/>
  <c r="AG91" i="1"/>
  <c r="DZ93" i="1"/>
  <c r="EA93" i="1" s="1"/>
  <c r="AG23" i="1"/>
  <c r="AG72" i="1"/>
  <c r="AG92" i="1"/>
  <c r="HV14" i="1"/>
  <c r="HV9" i="1"/>
  <c r="HV10" i="1"/>
  <c r="ET16" i="3"/>
  <c r="EV16" i="3" s="1"/>
  <c r="HV79" i="1"/>
  <c r="ET57" i="3"/>
  <c r="EV57" i="3" s="1"/>
  <c r="ET69" i="3"/>
  <c r="EV69" i="3" s="1"/>
  <c r="ET66" i="3"/>
  <c r="EV66" i="3" s="1"/>
  <c r="ET68" i="3"/>
  <c r="EV68" i="3" s="1"/>
  <c r="ET47" i="3"/>
  <c r="EV47" i="3" s="1"/>
  <c r="ET55" i="3"/>
  <c r="EV55" i="3" s="1"/>
  <c r="ET77" i="3"/>
  <c r="EV77" i="3" s="1"/>
  <c r="ET49" i="3"/>
  <c r="EV49" i="3" s="1"/>
  <c r="ET17" i="3"/>
  <c r="EV17" i="3" s="1"/>
  <c r="ET75" i="3"/>
  <c r="EV75" i="3" s="1"/>
  <c r="ET52" i="3"/>
  <c r="EV52" i="3" s="1"/>
  <c r="ET50" i="3"/>
  <c r="EV50" i="3" s="1"/>
  <c r="ET89" i="3"/>
  <c r="EV89" i="3" s="1"/>
  <c r="ET35" i="3"/>
  <c r="EV35" i="3" s="1"/>
  <c r="K12" i="11"/>
  <c r="HX12" i="1"/>
  <c r="HV36" i="1"/>
  <c r="ET41" i="3"/>
  <c r="EV41" i="3" s="1"/>
  <c r="ET27" i="3"/>
  <c r="EV27" i="3" s="1"/>
  <c r="ET23" i="3"/>
  <c r="EV23" i="3" s="1"/>
  <c r="ET72" i="3"/>
  <c r="EV72" i="3" s="1"/>
  <c r="ET46" i="3"/>
  <c r="EV46" i="3" s="1"/>
  <c r="ET51" i="3"/>
  <c r="EV51" i="3" s="1"/>
  <c r="HV53" i="1"/>
  <c r="O25" i="35"/>
  <c r="EV7" i="3"/>
  <c r="HV21" i="1"/>
  <c r="ET48" i="3"/>
  <c r="EV48" i="3" s="1"/>
  <c r="ET11" i="3"/>
  <c r="EV11" i="3" s="1"/>
  <c r="ET31" i="3"/>
  <c r="EV31" i="3" s="1"/>
  <c r="ET61" i="3"/>
  <c r="EV61" i="3" s="1"/>
  <c r="ET43" i="3"/>
  <c r="EV43" i="3" s="1"/>
  <c r="ET25" i="3"/>
  <c r="EV25" i="3" s="1"/>
  <c r="ET24" i="3"/>
  <c r="EV24" i="3" s="1"/>
  <c r="ET84" i="3"/>
  <c r="EV84" i="3" s="1"/>
  <c r="HV15" i="1"/>
  <c r="ET40" i="3"/>
  <c r="EV40" i="3" s="1"/>
  <c r="HV32" i="1"/>
  <c r="ET70" i="3"/>
  <c r="EV70" i="3" s="1"/>
  <c r="ET62" i="3"/>
  <c r="EV62" i="3" s="1"/>
  <c r="HV8" i="1"/>
  <c r="ET42" i="3"/>
  <c r="EV42" i="3" s="1"/>
  <c r="ET20" i="3"/>
  <c r="EV20" i="3" s="1"/>
  <c r="ET34" i="3"/>
  <c r="EV34" i="3" s="1"/>
  <c r="ET87" i="3"/>
  <c r="EV87" i="3" s="1"/>
  <c r="ET56" i="3"/>
  <c r="EV56" i="3" s="1"/>
  <c r="ET45" i="3"/>
  <c r="EV45" i="3" s="1"/>
  <c r="HV29" i="1"/>
  <c r="ET33" i="3"/>
  <c r="EV33" i="3" s="1"/>
  <c r="ET74" i="3"/>
  <c r="EV74" i="3" s="1"/>
  <c r="ET78" i="3"/>
  <c r="EV78" i="3" s="1"/>
  <c r="ET22" i="3"/>
  <c r="EV22" i="3" s="1"/>
  <c r="ET80" i="3"/>
  <c r="EV80" i="3" s="1"/>
  <c r="ET82" i="3"/>
  <c r="EV82" i="3" s="1"/>
  <c r="ET71" i="3"/>
  <c r="EV71" i="3" s="1"/>
  <c r="HV26" i="1"/>
  <c r="ET64" i="3"/>
  <c r="EV64" i="3" s="1"/>
  <c r="ET65" i="3"/>
  <c r="EV65" i="3" s="1"/>
  <c r="ET83" i="3"/>
  <c r="EV83" i="3" s="1"/>
  <c r="HV54" i="1"/>
  <c r="HV37" i="1"/>
  <c r="ET76" i="3"/>
  <c r="EV76" i="3" s="1"/>
  <c r="ET85" i="3"/>
  <c r="EV85" i="3" s="1"/>
  <c r="ET18" i="3"/>
  <c r="EV18" i="3" s="1"/>
  <c r="ET73" i="3"/>
  <c r="EV73" i="3" s="1"/>
  <c r="ET44" i="3"/>
  <c r="EV44" i="3" s="1"/>
  <c r="HV28" i="1"/>
  <c r="ET81" i="3"/>
  <c r="EV81" i="3" s="1"/>
  <c r="ET86" i="3"/>
  <c r="EV86" i="3" s="1"/>
  <c r="ET30" i="3"/>
  <c r="EV30" i="3" s="1"/>
  <c r="ET88" i="3"/>
  <c r="EV88" i="3" s="1"/>
  <c r="ET67" i="3"/>
  <c r="EV67" i="3" s="1"/>
  <c r="HV59" i="1"/>
  <c r="ET58" i="3"/>
  <c r="EV58" i="3" s="1"/>
  <c r="ET60" i="3"/>
  <c r="EV60" i="3" s="1"/>
  <c r="ET39" i="3"/>
  <c r="EV39" i="3" s="1"/>
  <c r="HX13" i="1"/>
  <c r="K13" i="11"/>
  <c r="ET19" i="3"/>
  <c r="EV19" i="3" s="1"/>
  <c r="ET63" i="3"/>
  <c r="EV63" i="3" s="1"/>
  <c r="HV38" i="1"/>
  <c r="EX9" i="1"/>
  <c r="CD103" i="1"/>
  <c r="GH30" i="1"/>
  <c r="BF30" i="1"/>
  <c r="GH34" i="1"/>
  <c r="BF34" i="1"/>
  <c r="GH31" i="1"/>
  <c r="BF31" i="1"/>
  <c r="GH21" i="1"/>
  <c r="BF21" i="1"/>
  <c r="GH33" i="1"/>
  <c r="BF33" i="1"/>
  <c r="GH12" i="1"/>
  <c r="BF12" i="1"/>
  <c r="GH14" i="1"/>
  <c r="BF14" i="1"/>
  <c r="EX92" i="1"/>
  <c r="GH72" i="1"/>
  <c r="BF72" i="1"/>
  <c r="Y2093" i="35" s="1"/>
  <c r="EX101" i="1"/>
  <c r="EX103" i="1"/>
  <c r="GH44" i="1"/>
  <c r="BF44" i="1"/>
  <c r="Y1197" i="35" s="1"/>
  <c r="GH94" i="1"/>
  <c r="BF94" i="1"/>
  <c r="GH23" i="1"/>
  <c r="BF23" i="1"/>
  <c r="FH49" i="1"/>
  <c r="Z1364" i="35" s="1"/>
  <c r="AA49" i="36"/>
  <c r="FH22" i="1"/>
  <c r="AA22" i="36"/>
  <c r="FH39" i="1"/>
  <c r="Z1044" i="35" s="1"/>
  <c r="AA39" i="36"/>
  <c r="AA43" i="36"/>
  <c r="FH43" i="1"/>
  <c r="Z1172" i="35" s="1"/>
  <c r="AG37" i="36"/>
  <c r="GB37" i="1"/>
  <c r="Z982" i="35" s="1"/>
  <c r="GB81" i="1"/>
  <c r="Z2390" i="35" s="1"/>
  <c r="AG81" i="36"/>
  <c r="GB56" i="1"/>
  <c r="Z1590" i="35" s="1"/>
  <c r="AG56" i="36"/>
  <c r="GH48" i="1"/>
  <c r="BF48" i="1"/>
  <c r="Y1325" i="35" s="1"/>
  <c r="EA99" i="1"/>
  <c r="GH27" i="1"/>
  <c r="BF27" i="1"/>
  <c r="GH25" i="1"/>
  <c r="BF25" i="1"/>
  <c r="FH14" i="1"/>
  <c r="AA14" i="36"/>
  <c r="FH102" i="1"/>
  <c r="AA102" i="36"/>
  <c r="GB52" i="1"/>
  <c r="Z1462" i="35" s="1"/>
  <c r="AG52" i="36"/>
  <c r="GH100" i="1"/>
  <c r="BF100" i="1"/>
  <c r="GH62" i="1"/>
  <c r="BF62" i="1"/>
  <c r="Y1773" i="35" s="1"/>
  <c r="GH40" i="1"/>
  <c r="BF40" i="1"/>
  <c r="Y1069" i="35" s="1"/>
  <c r="EX94" i="1"/>
  <c r="GH15" i="1"/>
  <c r="BF15" i="1"/>
  <c r="FR65" i="1"/>
  <c r="Z1877" i="35" s="1"/>
  <c r="AD65" i="36"/>
  <c r="FR78" i="1"/>
  <c r="Z2293" i="35" s="1"/>
  <c r="AD78" i="36"/>
  <c r="FR30" i="1"/>
  <c r="AD30" i="36"/>
  <c r="FR36" i="1"/>
  <c r="AD36" i="36"/>
  <c r="AD72" i="36"/>
  <c r="FR72" i="1"/>
  <c r="Z2101" i="35" s="1"/>
  <c r="AA104" i="36"/>
  <c r="FH104" i="1"/>
  <c r="FH73" i="1"/>
  <c r="Z2132" i="35" s="1"/>
  <c r="AA73" i="36"/>
  <c r="FH76" i="1"/>
  <c r="Z2228" i="35" s="1"/>
  <c r="AA76" i="36"/>
  <c r="AA105" i="36"/>
  <c r="FH105" i="1"/>
  <c r="FH15" i="1"/>
  <c r="AA15" i="36"/>
  <c r="AG35" i="36"/>
  <c r="GB35" i="1"/>
  <c r="GH83" i="1"/>
  <c r="BF83" i="1"/>
  <c r="Y2445" i="35" s="1"/>
  <c r="AD90" i="36"/>
  <c r="FR90" i="1"/>
  <c r="AD54" i="36"/>
  <c r="FR54" i="1"/>
  <c r="Z1525" i="35" s="1"/>
  <c r="FH98" i="1"/>
  <c r="AA98" i="36"/>
  <c r="FH72" i="1"/>
  <c r="Z2100" i="35" s="1"/>
  <c r="AA72" i="36"/>
  <c r="EX93" i="1"/>
  <c r="GH66" i="1"/>
  <c r="BF66" i="1"/>
  <c r="Y1901" i="35" s="1"/>
  <c r="GH20" i="1"/>
  <c r="BF20" i="1"/>
  <c r="GH55" i="1"/>
  <c r="BF55" i="1"/>
  <c r="Y1549" i="35" s="1"/>
  <c r="FH94" i="1"/>
  <c r="AA94" i="36"/>
  <c r="FH78" i="1"/>
  <c r="Z2292" i="35" s="1"/>
  <c r="AA78" i="36"/>
  <c r="GH13" i="1"/>
  <c r="BF13" i="1"/>
  <c r="GH59" i="1"/>
  <c r="BF59" i="1"/>
  <c r="Y1677" i="35" s="1"/>
  <c r="FR40" i="1"/>
  <c r="Z1077" i="35" s="1"/>
  <c r="AD40" i="36"/>
  <c r="GB38" i="1"/>
  <c r="Z1014" i="35" s="1"/>
  <c r="AG38" i="36"/>
  <c r="GH57" i="1"/>
  <c r="BF57" i="1"/>
  <c r="Y1613" i="35" s="1"/>
  <c r="GH42" i="1"/>
  <c r="BF42" i="1"/>
  <c r="Y1133" i="35" s="1"/>
  <c r="GH26" i="1"/>
  <c r="BF26" i="1"/>
  <c r="GH87" i="1"/>
  <c r="BF87" i="1"/>
  <c r="GH60" i="1"/>
  <c r="BF60" i="1"/>
  <c r="Y1709" i="35" s="1"/>
  <c r="GH47" i="1"/>
  <c r="BF47" i="1"/>
  <c r="Y1293" i="35" s="1"/>
  <c r="AD91" i="36"/>
  <c r="FR91" i="1"/>
  <c r="FR11" i="1"/>
  <c r="AD11" i="36"/>
  <c r="GH37" i="1"/>
  <c r="BF37" i="1"/>
  <c r="Y973" i="35" s="1"/>
  <c r="FR35" i="1"/>
  <c r="AD35" i="36"/>
  <c r="AD19" i="36"/>
  <c r="FR19" i="1"/>
  <c r="FH34" i="1"/>
  <c r="AA34" i="36"/>
  <c r="FH17" i="1"/>
  <c r="AA17" i="36"/>
  <c r="GB34" i="1"/>
  <c r="AG34" i="36"/>
  <c r="AG39" i="36"/>
  <c r="GB39" i="1"/>
  <c r="Z1046" i="35" s="1"/>
  <c r="GB72" i="1"/>
  <c r="Z2102" i="35" s="1"/>
  <c r="AG72" i="36"/>
  <c r="AD37" i="36"/>
  <c r="FR37" i="1"/>
  <c r="Z981" i="35" s="1"/>
  <c r="FR73" i="1"/>
  <c r="Z2133" i="35" s="1"/>
  <c r="AD73" i="36"/>
  <c r="AA96" i="36"/>
  <c r="FH96" i="1"/>
  <c r="FH65" i="1"/>
  <c r="Z1876" i="35" s="1"/>
  <c r="AA65" i="36"/>
  <c r="GB57" i="1"/>
  <c r="Z1622" i="35" s="1"/>
  <c r="AG57" i="36"/>
  <c r="AG68" i="36"/>
  <c r="GB68" i="1"/>
  <c r="Z1974" i="35" s="1"/>
  <c r="AG74" i="36"/>
  <c r="GB74" i="1"/>
  <c r="Z2166" i="35" s="1"/>
  <c r="GB94" i="1"/>
  <c r="AG94" i="36"/>
  <c r="GB85" i="1"/>
  <c r="Z2518" i="35" s="1"/>
  <c r="AG85" i="36"/>
  <c r="AG15" i="36"/>
  <c r="GB15" i="1"/>
  <c r="GH80" i="1"/>
  <c r="BF80" i="1"/>
  <c r="Y2349" i="35" s="1"/>
  <c r="AD82" i="36"/>
  <c r="FR82" i="1"/>
  <c r="Z2421" i="35" s="1"/>
  <c r="AD50" i="36"/>
  <c r="FR50" i="1"/>
  <c r="Z1397" i="35" s="1"/>
  <c r="AD60" i="36"/>
  <c r="FR60" i="1"/>
  <c r="Z1717" i="35" s="1"/>
  <c r="GH106" i="1"/>
  <c r="BF106" i="1"/>
  <c r="GH102" i="1"/>
  <c r="BF102" i="1"/>
  <c r="GH71" i="1"/>
  <c r="BF71" i="1"/>
  <c r="Y2061" i="35" s="1"/>
  <c r="AG49" i="36"/>
  <c r="GB49" i="1"/>
  <c r="Z1366" i="35" s="1"/>
  <c r="AG47" i="36"/>
  <c r="GB47" i="1"/>
  <c r="Z1302" i="35" s="1"/>
  <c r="GH29" i="1"/>
  <c r="BF29" i="1"/>
  <c r="GH75" i="1"/>
  <c r="BF75" i="1"/>
  <c r="Y2189" i="35" s="1"/>
  <c r="GH73" i="1"/>
  <c r="BF73" i="1"/>
  <c r="Y2125" i="35" s="1"/>
  <c r="AA82" i="36"/>
  <c r="FH82" i="1"/>
  <c r="Z2420" i="35" s="1"/>
  <c r="AA50" i="36"/>
  <c r="FH50" i="1"/>
  <c r="Z1396" i="35" s="1"/>
  <c r="AD53" i="36"/>
  <c r="FR53" i="1"/>
  <c r="Z1493" i="35" s="1"/>
  <c r="AA45" i="36"/>
  <c r="FH45" i="1"/>
  <c r="Z1236" i="35" s="1"/>
  <c r="AA58" i="36"/>
  <c r="FH58" i="1"/>
  <c r="Z1652" i="35" s="1"/>
  <c r="AA86" i="36"/>
  <c r="FH86" i="1"/>
  <c r="Z2548" i="35" s="1"/>
  <c r="AA77" i="36"/>
  <c r="FH77" i="1"/>
  <c r="Z2260" i="35" s="1"/>
  <c r="AA84" i="36"/>
  <c r="FH84" i="1"/>
  <c r="Z2484" i="35" s="1"/>
  <c r="GB77" i="1"/>
  <c r="Z2262" i="35" s="1"/>
  <c r="AG77" i="36"/>
  <c r="GB101" i="1"/>
  <c r="AG101" i="36"/>
  <c r="AG55" i="36"/>
  <c r="GB55" i="1"/>
  <c r="Z1558" i="35" s="1"/>
  <c r="FR70" i="1"/>
  <c r="Z2037" i="35" s="1"/>
  <c r="AD70" i="36"/>
  <c r="AA38" i="36"/>
  <c r="FH38" i="1"/>
  <c r="Z1012" i="35" s="1"/>
  <c r="AA106" i="36"/>
  <c r="FH106" i="1"/>
  <c r="AG90" i="36"/>
  <c r="GB90" i="1"/>
  <c r="GB69" i="1"/>
  <c r="Z2006" i="35" s="1"/>
  <c r="AG69" i="36"/>
  <c r="AD45" i="36"/>
  <c r="FR45" i="1"/>
  <c r="Z1237" i="35" s="1"/>
  <c r="AD64" i="36"/>
  <c r="FR64" i="1"/>
  <c r="Z1845" i="35" s="1"/>
  <c r="AD68" i="36"/>
  <c r="FR68" i="1"/>
  <c r="Z1973" i="35" s="1"/>
  <c r="GK82" i="1"/>
  <c r="CD82" i="1"/>
  <c r="Y2414" i="35" s="1"/>
  <c r="GK35" i="1"/>
  <c r="CD35" i="1"/>
  <c r="GK94" i="1"/>
  <c r="CD94" i="1"/>
  <c r="GK72" i="1"/>
  <c r="CD72" i="1"/>
  <c r="Y2094" i="35" s="1"/>
  <c r="GK22" i="1"/>
  <c r="CD22" i="1"/>
  <c r="GK33" i="1"/>
  <c r="CD33" i="1"/>
  <c r="GK70" i="1"/>
  <c r="CD70" i="1"/>
  <c r="Y2030" i="35" s="1"/>
  <c r="GK34" i="1"/>
  <c r="CD34" i="1"/>
  <c r="GK46" i="1"/>
  <c r="CD46" i="1"/>
  <c r="Y1262" i="35" s="1"/>
  <c r="GK60" i="1"/>
  <c r="CD60" i="1"/>
  <c r="Y1710" i="35" s="1"/>
  <c r="GK30" i="1"/>
  <c r="CD30" i="1"/>
  <c r="GK54" i="1"/>
  <c r="CD54" i="1"/>
  <c r="Y1518" i="35" s="1"/>
  <c r="GK74" i="1"/>
  <c r="CD74" i="1"/>
  <c r="Y2158" i="35" s="1"/>
  <c r="GK11" i="1"/>
  <c r="CD11" i="1"/>
  <c r="GK41" i="1"/>
  <c r="CD41" i="1"/>
  <c r="Y1102" i="35" s="1"/>
  <c r="GK64" i="1"/>
  <c r="CD64" i="1"/>
  <c r="Y1838" i="35" s="1"/>
  <c r="GK38" i="1"/>
  <c r="CD38" i="1"/>
  <c r="Y1006" i="35" s="1"/>
  <c r="GK49" i="1"/>
  <c r="CD49" i="1"/>
  <c r="Y1358" i="35" s="1"/>
  <c r="GK62" i="1"/>
  <c r="CD62" i="1"/>
  <c r="Y1774" i="35" s="1"/>
  <c r="GK18" i="1"/>
  <c r="CD18" i="1"/>
  <c r="GK91" i="1"/>
  <c r="CD91" i="1"/>
  <c r="GK68" i="1"/>
  <c r="CD68" i="1"/>
  <c r="Y1966" i="35" s="1"/>
  <c r="GK14" i="1"/>
  <c r="CD14" i="1"/>
  <c r="GK43" i="1"/>
  <c r="CD43" i="1"/>
  <c r="Y1166" i="35" s="1"/>
  <c r="GV75" i="1"/>
  <c r="DZ75" i="1"/>
  <c r="Y2192" i="35" s="1"/>
  <c r="GV16" i="1"/>
  <c r="DZ16" i="1"/>
  <c r="GV24" i="1"/>
  <c r="DZ24" i="1"/>
  <c r="GV87" i="1"/>
  <c r="DZ87" i="1"/>
  <c r="GV36" i="1"/>
  <c r="DZ36" i="1"/>
  <c r="GV81" i="1"/>
  <c r="DZ81" i="1"/>
  <c r="Y2384" i="35" s="1"/>
  <c r="GV43" i="1"/>
  <c r="DZ43" i="1"/>
  <c r="Y1168" i="35" s="1"/>
  <c r="GV86" i="1"/>
  <c r="DZ86" i="1"/>
  <c r="Y2544" i="35" s="1"/>
  <c r="GV64" i="1"/>
  <c r="DZ64" i="1"/>
  <c r="Y1840" i="35" s="1"/>
  <c r="GV97" i="1"/>
  <c r="DZ97" i="1"/>
  <c r="GV23" i="1"/>
  <c r="DZ23" i="1"/>
  <c r="GV56" i="1"/>
  <c r="DZ56" i="1"/>
  <c r="Y1584" i="35" s="1"/>
  <c r="GV34" i="1"/>
  <c r="DZ34" i="1"/>
  <c r="GV10" i="1"/>
  <c r="DZ10" i="1"/>
  <c r="GV76" i="1"/>
  <c r="DZ76" i="1"/>
  <c r="Y2224" i="35" s="1"/>
  <c r="GV57" i="1"/>
  <c r="DZ57" i="1"/>
  <c r="Y1616" i="35" s="1"/>
  <c r="GV42" i="1"/>
  <c r="DZ42" i="1"/>
  <c r="Y1136" i="35" s="1"/>
  <c r="GV15" i="1"/>
  <c r="DZ15" i="1"/>
  <c r="GV88" i="1"/>
  <c r="DZ88" i="1"/>
  <c r="GV70" i="1"/>
  <c r="DZ70" i="1"/>
  <c r="Y2032" i="35" s="1"/>
  <c r="GV47" i="1"/>
  <c r="DZ47" i="1"/>
  <c r="Y1296" i="35" s="1"/>
  <c r="GV22" i="1"/>
  <c r="DZ22" i="1"/>
  <c r="GE56" i="1"/>
  <c r="AG56" i="1"/>
  <c r="Y1580" i="35" s="1"/>
  <c r="GE97" i="1"/>
  <c r="AG97" i="1"/>
  <c r="GE78" i="1"/>
  <c r="AG78" i="1"/>
  <c r="Y2284" i="35" s="1"/>
  <c r="GE59" i="1"/>
  <c r="AG59" i="1"/>
  <c r="Y1676" i="35" s="1"/>
  <c r="GE100" i="1"/>
  <c r="AG100" i="1"/>
  <c r="GE77" i="1"/>
  <c r="AG77" i="1"/>
  <c r="Y2252" i="35" s="1"/>
  <c r="GE11" i="1"/>
  <c r="AG11" i="1"/>
  <c r="GE46" i="1"/>
  <c r="AG46" i="1"/>
  <c r="Y1260" i="35" s="1"/>
  <c r="GE66" i="1"/>
  <c r="AG66" i="1"/>
  <c r="Y1900" i="35" s="1"/>
  <c r="GE17" i="1"/>
  <c r="AG17" i="1"/>
  <c r="GE104" i="1"/>
  <c r="AG104" i="1"/>
  <c r="GE65" i="1"/>
  <c r="AG65" i="1"/>
  <c r="Y1868" i="35" s="1"/>
  <c r="GE18" i="1"/>
  <c r="AG18" i="1"/>
  <c r="GE44" i="1"/>
  <c r="AG44" i="1"/>
  <c r="Y1196" i="35" s="1"/>
  <c r="GE70" i="1"/>
  <c r="AG70" i="1"/>
  <c r="Y2028" i="35" s="1"/>
  <c r="GE16" i="1"/>
  <c r="AG16" i="1"/>
  <c r="GE55" i="1"/>
  <c r="AG55" i="1"/>
  <c r="Y1548" i="35" s="1"/>
  <c r="GE69" i="1"/>
  <c r="AG69" i="1"/>
  <c r="Y1996" i="35" s="1"/>
  <c r="GE26" i="1"/>
  <c r="AG26" i="1"/>
  <c r="GE27" i="1"/>
  <c r="AG27" i="1"/>
  <c r="GE74" i="1"/>
  <c r="AG74" i="1"/>
  <c r="Y2156" i="35" s="1"/>
  <c r="GE24" i="1"/>
  <c r="AG24" i="1"/>
  <c r="GE47" i="1"/>
  <c r="AG47" i="1"/>
  <c r="Y1292" i="35" s="1"/>
  <c r="GE73" i="1"/>
  <c r="AG73" i="1"/>
  <c r="Y2124" i="35" s="1"/>
  <c r="GH81" i="1"/>
  <c r="BF81" i="1"/>
  <c r="Y2381" i="35" s="1"/>
  <c r="FR75" i="1"/>
  <c r="Z2197" i="35" s="1"/>
  <c r="AD75" i="36"/>
  <c r="AD105" i="36"/>
  <c r="FR105" i="1"/>
  <c r="GH10" i="1"/>
  <c r="BF10" i="1"/>
  <c r="EX96" i="1"/>
  <c r="GH90" i="1"/>
  <c r="BF90" i="1"/>
  <c r="GH18" i="1"/>
  <c r="BF18" i="1"/>
  <c r="GH39" i="1"/>
  <c r="BF39" i="1"/>
  <c r="Y1037" i="35" s="1"/>
  <c r="AA60" i="36"/>
  <c r="FH60" i="1"/>
  <c r="Z1716" i="35" s="1"/>
  <c r="AA93" i="36"/>
  <c r="FH93" i="1"/>
  <c r="AA66" i="36"/>
  <c r="FH66" i="1"/>
  <c r="Z1908" i="35" s="1"/>
  <c r="AA88" i="36"/>
  <c r="FH88" i="1"/>
  <c r="GB33" i="1"/>
  <c r="AG33" i="36"/>
  <c r="GB104" i="1"/>
  <c r="AG104" i="36"/>
  <c r="AG78" i="36"/>
  <c r="GB78" i="1"/>
  <c r="Z2294" i="35" s="1"/>
  <c r="GH22" i="1"/>
  <c r="BF22" i="1"/>
  <c r="DZ102" i="1"/>
  <c r="GH43" i="1"/>
  <c r="BF43" i="1"/>
  <c r="Y1165" i="35" s="1"/>
  <c r="GH41" i="1"/>
  <c r="BF41" i="1"/>
  <c r="Y1101" i="35" s="1"/>
  <c r="AA41" i="36"/>
  <c r="FH41" i="1"/>
  <c r="Z1108" i="35" s="1"/>
  <c r="FH46" i="1"/>
  <c r="Z1268" i="35" s="1"/>
  <c r="AA46" i="36"/>
  <c r="AG89" i="36"/>
  <c r="GB89" i="1"/>
  <c r="FR92" i="1"/>
  <c r="AD92" i="36"/>
  <c r="FR84" i="1"/>
  <c r="Z2485" i="35" s="1"/>
  <c r="AD84" i="36"/>
  <c r="FR86" i="1"/>
  <c r="Z2549" i="35" s="1"/>
  <c r="AD86" i="36"/>
  <c r="AD96" i="36"/>
  <c r="FR96" i="1"/>
  <c r="FR102" i="1"/>
  <c r="AD102" i="36"/>
  <c r="AG17" i="36"/>
  <c r="GB17" i="1"/>
  <c r="AG45" i="36"/>
  <c r="GB45" i="1"/>
  <c r="Z1238" i="35" s="1"/>
  <c r="AG86" i="36"/>
  <c r="GB86" i="1"/>
  <c r="Z2550" i="35" s="1"/>
  <c r="FH80" i="1"/>
  <c r="Z2356" i="35" s="1"/>
  <c r="AA80" i="36"/>
  <c r="AG102" i="36"/>
  <c r="GB102" i="1"/>
  <c r="AD80" i="36"/>
  <c r="FR80" i="1"/>
  <c r="Z2357" i="35" s="1"/>
  <c r="GK24" i="1"/>
  <c r="CD24" i="1"/>
  <c r="GK42" i="1"/>
  <c r="CD42" i="1"/>
  <c r="Y1134" i="35" s="1"/>
  <c r="GK63" i="1"/>
  <c r="CD63" i="1"/>
  <c r="Y1806" i="35" s="1"/>
  <c r="GK12" i="1"/>
  <c r="CD12" i="1"/>
  <c r="GK88" i="1"/>
  <c r="HP88" i="1" s="1"/>
  <c r="CD88" i="1"/>
  <c r="GK31" i="1"/>
  <c r="CD31" i="1"/>
  <c r="GK96" i="1"/>
  <c r="CD96" i="1"/>
  <c r="GK86" i="1"/>
  <c r="CD86" i="1"/>
  <c r="Y2542" i="35" s="1"/>
  <c r="GK40" i="1"/>
  <c r="CD40" i="1"/>
  <c r="Y1070" i="35" s="1"/>
  <c r="GK98" i="1"/>
  <c r="CD98" i="1"/>
  <c r="GK76" i="1"/>
  <c r="CD76" i="1"/>
  <c r="Y2222" i="35" s="1"/>
  <c r="GK48" i="1"/>
  <c r="CD48" i="1"/>
  <c r="Y1326" i="35" s="1"/>
  <c r="GK100" i="1"/>
  <c r="CD100" i="1"/>
  <c r="GK90" i="1"/>
  <c r="CD90" i="1"/>
  <c r="GK55" i="1"/>
  <c r="CD55" i="1"/>
  <c r="Y1550" i="35" s="1"/>
  <c r="GK80" i="1"/>
  <c r="CD80" i="1"/>
  <c r="Y2350" i="35" s="1"/>
  <c r="GK57" i="1"/>
  <c r="CD57" i="1"/>
  <c r="Y1614" i="35" s="1"/>
  <c r="GK105" i="1"/>
  <c r="CD105" i="1"/>
  <c r="GK78" i="1"/>
  <c r="CD78" i="1"/>
  <c r="Y2286" i="35" s="1"/>
  <c r="GK19" i="1"/>
  <c r="CD19" i="1"/>
  <c r="GK104" i="1"/>
  <c r="CD104" i="1"/>
  <c r="GK84" i="1"/>
  <c r="CD84" i="1"/>
  <c r="Y2478" i="35" s="1"/>
  <c r="GK15" i="1"/>
  <c r="CD15" i="1"/>
  <c r="GK92" i="1"/>
  <c r="CD92" i="1"/>
  <c r="GV103" i="1"/>
  <c r="DZ103" i="1"/>
  <c r="GV32" i="1"/>
  <c r="DZ32" i="1"/>
  <c r="GV40" i="1"/>
  <c r="DZ40" i="1"/>
  <c r="Y1072" i="35" s="1"/>
  <c r="GV20" i="1"/>
  <c r="DZ20" i="1"/>
  <c r="GV63" i="1"/>
  <c r="DZ63" i="1"/>
  <c r="Y1808" i="35" s="1"/>
  <c r="GV105" i="1"/>
  <c r="DZ105" i="1"/>
  <c r="GV68" i="1"/>
  <c r="DZ68" i="1"/>
  <c r="Y1968" i="35" s="1"/>
  <c r="GV30" i="1"/>
  <c r="DZ30" i="1"/>
  <c r="GV84" i="1"/>
  <c r="DZ84" i="1"/>
  <c r="Y2480" i="35" s="1"/>
  <c r="GV33" i="1"/>
  <c r="DZ33" i="1"/>
  <c r="GV78" i="1"/>
  <c r="DZ78" i="1"/>
  <c r="Y2288" i="35" s="1"/>
  <c r="GV17" i="1"/>
  <c r="DZ17" i="1"/>
  <c r="GV38" i="1"/>
  <c r="DZ38" i="1"/>
  <c r="Y1008" i="35" s="1"/>
  <c r="GV29" i="1"/>
  <c r="DZ29" i="1"/>
  <c r="GV101" i="1"/>
  <c r="DZ101" i="1"/>
  <c r="GV66" i="1"/>
  <c r="DZ66" i="1"/>
  <c r="Y1904" i="35" s="1"/>
  <c r="GV55" i="1"/>
  <c r="DZ55" i="1"/>
  <c r="Y1552" i="35" s="1"/>
  <c r="GV41" i="1"/>
  <c r="DZ41" i="1"/>
  <c r="Y1104" i="35" s="1"/>
  <c r="GV14" i="1"/>
  <c r="DZ14" i="1"/>
  <c r="GV94" i="1"/>
  <c r="DZ94" i="1"/>
  <c r="GV85" i="1"/>
  <c r="DZ85" i="1"/>
  <c r="Y2512" i="35" s="1"/>
  <c r="GV62" i="1"/>
  <c r="DZ62" i="1"/>
  <c r="Y1776" i="35" s="1"/>
  <c r="GV46" i="1"/>
  <c r="DZ46" i="1"/>
  <c r="Y1264" i="35" s="1"/>
  <c r="GV21" i="1"/>
  <c r="DZ21" i="1"/>
  <c r="GE14" i="1"/>
  <c r="AG14" i="1"/>
  <c r="GE37" i="1"/>
  <c r="AG37" i="1"/>
  <c r="Y972" i="35" s="1"/>
  <c r="GE75" i="1"/>
  <c r="AG75" i="1"/>
  <c r="Y2188" i="35" s="1"/>
  <c r="GE12" i="1"/>
  <c r="AG12" i="1"/>
  <c r="GE31" i="1"/>
  <c r="AG31" i="1"/>
  <c r="GE60" i="1"/>
  <c r="AG60" i="1"/>
  <c r="Y1708" i="35" s="1"/>
  <c r="GE101" i="1"/>
  <c r="AG101" i="1"/>
  <c r="GE82" i="1"/>
  <c r="AG82" i="1"/>
  <c r="Y2412" i="35" s="1"/>
  <c r="GE63" i="1"/>
  <c r="AG63" i="1"/>
  <c r="Y1804" i="35" s="1"/>
  <c r="GE105" i="1"/>
  <c r="AG105" i="1"/>
  <c r="GE81" i="1"/>
  <c r="AG81" i="1"/>
  <c r="Y2380" i="35" s="1"/>
  <c r="GE19" i="1"/>
  <c r="AG19" i="1"/>
  <c r="GE106" i="1"/>
  <c r="AG106" i="1"/>
  <c r="GE86" i="1"/>
  <c r="AG86" i="1"/>
  <c r="Y2540" i="35" s="1"/>
  <c r="GE35" i="1"/>
  <c r="AG35" i="1"/>
  <c r="GE85" i="1"/>
  <c r="AG85" i="1"/>
  <c r="Y2508" i="35" s="1"/>
  <c r="GE41" i="1"/>
  <c r="AG41" i="1"/>
  <c r="Y1100" i="35" s="1"/>
  <c r="GE93" i="1"/>
  <c r="AG93" i="1"/>
  <c r="GE90" i="1"/>
  <c r="AG90" i="1"/>
  <c r="GE53" i="1"/>
  <c r="AG53" i="1"/>
  <c r="Y1484" i="35" s="1"/>
  <c r="GE96" i="1"/>
  <c r="AG96" i="1"/>
  <c r="GE89" i="1"/>
  <c r="AG89" i="1"/>
  <c r="GH76" i="1"/>
  <c r="BF76" i="1"/>
  <c r="Y2221" i="35" s="1"/>
  <c r="GH95" i="1"/>
  <c r="BF95" i="1"/>
  <c r="GH98" i="1"/>
  <c r="BF98" i="1"/>
  <c r="AA27" i="36"/>
  <c r="FH27" i="1"/>
  <c r="GH77" i="1"/>
  <c r="BF77" i="1"/>
  <c r="Y2253" i="35" s="1"/>
  <c r="GH16" i="1"/>
  <c r="BF16" i="1"/>
  <c r="AA89" i="36"/>
  <c r="FH89" i="1"/>
  <c r="AG62" i="36"/>
  <c r="GB62" i="1"/>
  <c r="Z1782" i="35" s="1"/>
  <c r="AG60" i="36"/>
  <c r="GB60" i="1"/>
  <c r="Z1718" i="35" s="1"/>
  <c r="AG82" i="36"/>
  <c r="GB82" i="1"/>
  <c r="Z2422" i="35" s="1"/>
  <c r="AG10" i="36"/>
  <c r="GB10" i="1"/>
  <c r="EX95" i="1"/>
  <c r="GH28" i="1"/>
  <c r="BF28" i="1"/>
  <c r="GH84" i="1"/>
  <c r="BF84" i="1"/>
  <c r="Y2477" i="35" s="1"/>
  <c r="GH96" i="1"/>
  <c r="BF96" i="1"/>
  <c r="FR41" i="1"/>
  <c r="Z1109" i="35" s="1"/>
  <c r="AD41" i="36"/>
  <c r="GH101" i="1"/>
  <c r="BF101" i="1"/>
  <c r="AD98" i="36"/>
  <c r="FR98" i="1"/>
  <c r="AA26" i="36"/>
  <c r="FH26" i="1"/>
  <c r="AG96" i="36"/>
  <c r="GB96" i="1"/>
  <c r="GB43" i="1"/>
  <c r="Z1174" i="35" s="1"/>
  <c r="AG43" i="36"/>
  <c r="GH51" i="1"/>
  <c r="BF51" i="1"/>
  <c r="Y1421" i="35" s="1"/>
  <c r="AD25" i="36"/>
  <c r="FR25" i="1"/>
  <c r="AD33" i="36"/>
  <c r="FR33" i="1"/>
  <c r="AA90" i="36"/>
  <c r="FH90" i="1"/>
  <c r="GH49" i="1"/>
  <c r="BF49" i="1"/>
  <c r="Y1357" i="35" s="1"/>
  <c r="GH50" i="1"/>
  <c r="BF50" i="1"/>
  <c r="Y1389" i="35" s="1"/>
  <c r="GH24" i="1"/>
  <c r="BF24" i="1"/>
  <c r="EX100" i="1"/>
  <c r="FH37" i="1"/>
  <c r="Z980" i="35" s="1"/>
  <c r="AA37" i="36"/>
  <c r="FH81" i="1"/>
  <c r="Z2388" i="35" s="1"/>
  <c r="AA81" i="36"/>
  <c r="GH93" i="1"/>
  <c r="BF93" i="1"/>
  <c r="AD49" i="36"/>
  <c r="FR49" i="1"/>
  <c r="Z1365" i="35" s="1"/>
  <c r="GH11" i="1"/>
  <c r="BF11" i="1"/>
  <c r="AA10" i="36"/>
  <c r="FH10" i="1"/>
  <c r="AA55" i="36"/>
  <c r="FH55" i="1"/>
  <c r="Z1556" i="35" s="1"/>
  <c r="AA47" i="36"/>
  <c r="FH47" i="1"/>
  <c r="Z1300" i="35" s="1"/>
  <c r="GB88" i="1"/>
  <c r="AG88" i="36"/>
  <c r="GB106" i="1"/>
  <c r="AG106" i="36"/>
  <c r="GB97" i="1"/>
  <c r="AG97" i="36"/>
  <c r="AG64" i="36"/>
  <c r="GB64" i="1"/>
  <c r="Z1846" i="35" s="1"/>
  <c r="EX104" i="1"/>
  <c r="FR28" i="1"/>
  <c r="AD28" i="36"/>
  <c r="FR18" i="1"/>
  <c r="AD18" i="36"/>
  <c r="AD67" i="36"/>
  <c r="FR67" i="1"/>
  <c r="Z1941" i="35" s="1"/>
  <c r="GB80" i="1"/>
  <c r="Z2358" i="35" s="1"/>
  <c r="AG80" i="36"/>
  <c r="AD59" i="36"/>
  <c r="FR59" i="1"/>
  <c r="Z1685" i="35" s="1"/>
  <c r="AD97" i="36"/>
  <c r="FR97" i="1"/>
  <c r="AD106" i="36"/>
  <c r="FR106" i="1"/>
  <c r="FH85" i="1"/>
  <c r="Z2516" i="35" s="1"/>
  <c r="AA85" i="36"/>
  <c r="FH51" i="1"/>
  <c r="Z1428" i="35" s="1"/>
  <c r="AA51" i="36"/>
  <c r="FH62" i="1"/>
  <c r="Z1780" i="35" s="1"/>
  <c r="AA62" i="36"/>
  <c r="FR93" i="1"/>
  <c r="AD93" i="36"/>
  <c r="GK37" i="1"/>
  <c r="CD37" i="1"/>
  <c r="Y974" i="35" s="1"/>
  <c r="GK97" i="1"/>
  <c r="CD97" i="1"/>
  <c r="GK79" i="1"/>
  <c r="CD79" i="1"/>
  <c r="Y2318" i="35" s="1"/>
  <c r="GK13" i="1"/>
  <c r="CD13" i="1"/>
  <c r="GK45" i="1"/>
  <c r="CD45" i="1"/>
  <c r="Y1230" i="35" s="1"/>
  <c r="GK65" i="1"/>
  <c r="CD65" i="1"/>
  <c r="Y1870" i="35" s="1"/>
  <c r="GK32" i="1"/>
  <c r="CD32" i="1"/>
  <c r="GK29" i="1"/>
  <c r="CD29" i="1"/>
  <c r="GK67" i="1"/>
  <c r="CD67" i="1"/>
  <c r="Y1934" i="35" s="1"/>
  <c r="GK20" i="1"/>
  <c r="CD20" i="1"/>
  <c r="GK39" i="1"/>
  <c r="CD39" i="1"/>
  <c r="Y1038" i="35" s="1"/>
  <c r="GK69" i="1"/>
  <c r="CD69" i="1"/>
  <c r="Y1998" i="35" s="1"/>
  <c r="GK17" i="1"/>
  <c r="CD17" i="1"/>
  <c r="GK53" i="1"/>
  <c r="CD53" i="1"/>
  <c r="Y1486" i="35" s="1"/>
  <c r="GK71" i="1"/>
  <c r="CD71" i="1"/>
  <c r="Y2062" i="35" s="1"/>
  <c r="GK28" i="1"/>
  <c r="CD28" i="1"/>
  <c r="GK23" i="1"/>
  <c r="CD23" i="1"/>
  <c r="GK73" i="1"/>
  <c r="CD73" i="1"/>
  <c r="Y2126" i="35" s="1"/>
  <c r="GK16" i="1"/>
  <c r="CD16" i="1"/>
  <c r="GK47" i="1"/>
  <c r="CD47" i="1"/>
  <c r="Y1294" i="35" s="1"/>
  <c r="GK59" i="1"/>
  <c r="CD59" i="1"/>
  <c r="Y1678" i="35" s="1"/>
  <c r="GK36" i="1"/>
  <c r="CD36" i="1"/>
  <c r="GK50" i="1"/>
  <c r="CD50" i="1"/>
  <c r="Y1390" i="35" s="1"/>
  <c r="GK61" i="1"/>
  <c r="CD61" i="1"/>
  <c r="Y1742" i="35" s="1"/>
  <c r="GV12" i="1"/>
  <c r="DZ12" i="1"/>
  <c r="GV28" i="1"/>
  <c r="DZ28" i="1"/>
  <c r="GV83" i="1"/>
  <c r="DZ83" i="1"/>
  <c r="Y2448" i="35" s="1"/>
  <c r="GV48" i="1"/>
  <c r="DZ48" i="1"/>
  <c r="Y1328" i="35" s="1"/>
  <c r="GV95" i="1"/>
  <c r="DZ95" i="1"/>
  <c r="GV59" i="1"/>
  <c r="DZ59" i="1"/>
  <c r="Y1680" i="35" s="1"/>
  <c r="GV100" i="1"/>
  <c r="DZ100" i="1"/>
  <c r="GV60" i="1"/>
  <c r="DZ60" i="1"/>
  <c r="Y1712" i="35" s="1"/>
  <c r="GV18" i="1"/>
  <c r="DZ18" i="1"/>
  <c r="GV77" i="1"/>
  <c r="DZ77" i="1"/>
  <c r="Y2256" i="35" s="1"/>
  <c r="GV19" i="1"/>
  <c r="DZ19" i="1"/>
  <c r="GV73" i="1"/>
  <c r="DZ73" i="1"/>
  <c r="Y2128" i="35" s="1"/>
  <c r="GV96" i="1"/>
  <c r="DZ96" i="1"/>
  <c r="GV45" i="1"/>
  <c r="DZ45" i="1"/>
  <c r="Y1232" i="35" s="1"/>
  <c r="GV26" i="1"/>
  <c r="DZ26" i="1"/>
  <c r="GV90" i="1"/>
  <c r="DZ90" i="1"/>
  <c r="GV65" i="1"/>
  <c r="DZ65" i="1"/>
  <c r="Y1872" i="35" s="1"/>
  <c r="GV54" i="1"/>
  <c r="DZ54" i="1"/>
  <c r="Y1520" i="35" s="1"/>
  <c r="GV39" i="1"/>
  <c r="DZ39" i="1"/>
  <c r="Y1040" i="35" s="1"/>
  <c r="GV13" i="1"/>
  <c r="DZ13" i="1"/>
  <c r="GV82" i="1"/>
  <c r="DZ82" i="1"/>
  <c r="Y2416" i="35" s="1"/>
  <c r="GV61" i="1"/>
  <c r="DZ61" i="1"/>
  <c r="Y1744" i="35" s="1"/>
  <c r="GV35" i="1"/>
  <c r="DZ35" i="1"/>
  <c r="GV11" i="1"/>
  <c r="DZ11" i="1"/>
  <c r="GE15" i="1"/>
  <c r="AG15" i="1"/>
  <c r="GE54" i="1"/>
  <c r="AG54" i="1"/>
  <c r="Y1516" i="35" s="1"/>
  <c r="GE13" i="1"/>
  <c r="AG13" i="1"/>
  <c r="GE50" i="1"/>
  <c r="AG50" i="1"/>
  <c r="Y1388" i="35" s="1"/>
  <c r="GE76" i="1"/>
  <c r="AG76" i="1"/>
  <c r="Y2220" i="35" s="1"/>
  <c r="GE22" i="1"/>
  <c r="AG22" i="1"/>
  <c r="GE52" i="1"/>
  <c r="AG52" i="1"/>
  <c r="Y1452" i="35" s="1"/>
  <c r="GE79" i="1"/>
  <c r="AG79" i="1"/>
  <c r="Y2316" i="35" s="1"/>
  <c r="GE20" i="1"/>
  <c r="AG20" i="1"/>
  <c r="GE48" i="1"/>
  <c r="AG48" i="1"/>
  <c r="Y1324" i="35" s="1"/>
  <c r="GE64" i="1"/>
  <c r="AG64" i="1"/>
  <c r="Y1836" i="35" s="1"/>
  <c r="GE30" i="1"/>
  <c r="AG30" i="1"/>
  <c r="GE43" i="1"/>
  <c r="AG43" i="1"/>
  <c r="Y1164" i="35" s="1"/>
  <c r="GE67" i="1"/>
  <c r="AG67" i="1"/>
  <c r="Y1932" i="35" s="1"/>
  <c r="GE28" i="1"/>
  <c r="AG28" i="1"/>
  <c r="GE39" i="1"/>
  <c r="AG39" i="1"/>
  <c r="Y1036" i="35" s="1"/>
  <c r="GE68" i="1"/>
  <c r="AG68" i="1"/>
  <c r="Y1964" i="35" s="1"/>
  <c r="GE38" i="1"/>
  <c r="AG38" i="1"/>
  <c r="Y1004" i="35" s="1"/>
  <c r="GE33" i="1"/>
  <c r="AG33" i="1"/>
  <c r="GE71" i="1"/>
  <c r="AG71" i="1"/>
  <c r="Y2060" i="35" s="1"/>
  <c r="GE36" i="1"/>
  <c r="AG36" i="1"/>
  <c r="EX105" i="1"/>
  <c r="EX106" i="1"/>
  <c r="GH91" i="1"/>
  <c r="BF91" i="1"/>
  <c r="GH78" i="1"/>
  <c r="BF78" i="1"/>
  <c r="Y2285" i="35" s="1"/>
  <c r="GH32" i="1"/>
  <c r="BF32" i="1"/>
  <c r="FH19" i="1"/>
  <c r="AA19" i="36"/>
  <c r="GB84" i="1"/>
  <c r="Z2486" i="35" s="1"/>
  <c r="AG84" i="36"/>
  <c r="GB105" i="1"/>
  <c r="AG105" i="36"/>
  <c r="AG93" i="36"/>
  <c r="GB93" i="1"/>
  <c r="GH45" i="1"/>
  <c r="BF45" i="1"/>
  <c r="Y1229" i="35" s="1"/>
  <c r="AA13" i="36"/>
  <c r="FH13" i="1"/>
  <c r="GH89" i="1"/>
  <c r="BF89" i="1"/>
  <c r="FH29" i="1"/>
  <c r="AA29" i="36"/>
  <c r="FH30" i="1"/>
  <c r="AA30" i="36"/>
  <c r="AA61" i="36"/>
  <c r="FH61" i="1"/>
  <c r="Z1748" i="35" s="1"/>
  <c r="FH97" i="1"/>
  <c r="AA97" i="36"/>
  <c r="AA69" i="36"/>
  <c r="FH69" i="1"/>
  <c r="Z2004" i="35" s="1"/>
  <c r="GB41" i="1"/>
  <c r="Z1110" i="35" s="1"/>
  <c r="AG41" i="36"/>
  <c r="AG66" i="36"/>
  <c r="GB66" i="1"/>
  <c r="Z1910" i="35" s="1"/>
  <c r="GH38" i="1"/>
  <c r="BF38" i="1"/>
  <c r="Y1005" i="35" s="1"/>
  <c r="GH56" i="1"/>
  <c r="BF56" i="1"/>
  <c r="Y1581" i="35" s="1"/>
  <c r="GH79" i="1"/>
  <c r="BF79" i="1"/>
  <c r="Y2317" i="35" s="1"/>
  <c r="AD104" i="36"/>
  <c r="FR104" i="1"/>
  <c r="AD81" i="36"/>
  <c r="FR81" i="1"/>
  <c r="Z2389" i="35" s="1"/>
  <c r="GH69" i="1"/>
  <c r="BF69" i="1"/>
  <c r="Y1997" i="35" s="1"/>
  <c r="AD77" i="36"/>
  <c r="FR77" i="1"/>
  <c r="Z2261" i="35" s="1"/>
  <c r="AG19" i="36"/>
  <c r="GB19" i="1"/>
  <c r="GH19" i="1"/>
  <c r="BF19" i="1"/>
  <c r="AD85" i="36"/>
  <c r="FR85" i="1"/>
  <c r="Z2517" i="35" s="1"/>
  <c r="AD51" i="36"/>
  <c r="FR51" i="1"/>
  <c r="Z1429" i="35" s="1"/>
  <c r="GH17" i="1"/>
  <c r="BF17" i="1"/>
  <c r="AD89" i="36"/>
  <c r="FR89" i="1"/>
  <c r="AD34" i="36"/>
  <c r="FR34" i="1"/>
  <c r="EX97" i="1"/>
  <c r="EX99" i="1"/>
  <c r="GH92" i="1"/>
  <c r="BF92" i="1"/>
  <c r="GH104" i="1"/>
  <c r="BF104" i="1"/>
  <c r="EX102" i="1"/>
  <c r="FH33" i="1"/>
  <c r="AA33" i="36"/>
  <c r="GH61" i="1"/>
  <c r="BF61" i="1"/>
  <c r="Y1741" i="35" s="1"/>
  <c r="GH105" i="1"/>
  <c r="BF105" i="1"/>
  <c r="AA101" i="36"/>
  <c r="FH101" i="1"/>
  <c r="GB29" i="1"/>
  <c r="AG29" i="36"/>
  <c r="FR88" i="1"/>
  <c r="AD88" i="36"/>
  <c r="AD57" i="36"/>
  <c r="FR57" i="1"/>
  <c r="Z1621" i="35" s="1"/>
  <c r="FR46" i="1"/>
  <c r="Z1269" i="35" s="1"/>
  <c r="AD46" i="36"/>
  <c r="FR100" i="1"/>
  <c r="AD100" i="36"/>
  <c r="GB42" i="1"/>
  <c r="Z1142" i="35" s="1"/>
  <c r="AG42" i="36"/>
  <c r="FR94" i="1"/>
  <c r="AD94" i="36"/>
  <c r="FH64" i="1"/>
  <c r="Z1844" i="35" s="1"/>
  <c r="AA64" i="36"/>
  <c r="AG28" i="36"/>
  <c r="GB28" i="1"/>
  <c r="FR29" i="1"/>
  <c r="AD29" i="36"/>
  <c r="AD69" i="36"/>
  <c r="FR69" i="1"/>
  <c r="Z2005" i="35" s="1"/>
  <c r="AD31" i="36"/>
  <c r="FR31" i="1"/>
  <c r="FH56" i="1"/>
  <c r="Z1588" i="35" s="1"/>
  <c r="AA56" i="36"/>
  <c r="GB98" i="1"/>
  <c r="AG98" i="36"/>
  <c r="AD27" i="36"/>
  <c r="FR27" i="1"/>
  <c r="AD101" i="36"/>
  <c r="FR101" i="1"/>
  <c r="FH53" i="1"/>
  <c r="Z1492" i="35" s="1"/>
  <c r="AA53" i="36"/>
  <c r="GK66" i="1"/>
  <c r="CD66" i="1"/>
  <c r="Y1902" i="35" s="1"/>
  <c r="GK26" i="1"/>
  <c r="CD26" i="1"/>
  <c r="GK51" i="1"/>
  <c r="CD51" i="1"/>
  <c r="Y1422" i="35" s="1"/>
  <c r="GK56" i="1"/>
  <c r="CD56" i="1"/>
  <c r="Y1582" i="35" s="1"/>
  <c r="GK81" i="1"/>
  <c r="CD81" i="1"/>
  <c r="Y2382" i="35" s="1"/>
  <c r="GK52" i="1"/>
  <c r="CD52" i="1"/>
  <c r="Y1454" i="35" s="1"/>
  <c r="GK101" i="1"/>
  <c r="CD101" i="1"/>
  <c r="GK83" i="1"/>
  <c r="CD83" i="1"/>
  <c r="Y2446" i="35" s="1"/>
  <c r="GK21" i="1"/>
  <c r="CD21" i="1"/>
  <c r="GK106" i="1"/>
  <c r="CD106" i="1"/>
  <c r="GK85" i="1"/>
  <c r="CD85" i="1"/>
  <c r="Y2510" i="35" s="1"/>
  <c r="GK58" i="1"/>
  <c r="CD58" i="1"/>
  <c r="Y1646" i="35" s="1"/>
  <c r="GK10" i="1"/>
  <c r="CD10" i="1"/>
  <c r="GK87" i="1"/>
  <c r="CD87" i="1"/>
  <c r="GK25" i="1"/>
  <c r="CD25" i="1"/>
  <c r="GK95" i="1"/>
  <c r="CD95" i="1"/>
  <c r="GK27" i="1"/>
  <c r="CD27" i="1"/>
  <c r="GK93" i="1"/>
  <c r="CD93" i="1"/>
  <c r="GK75" i="1"/>
  <c r="CD75" i="1"/>
  <c r="Y2190" i="35" s="1"/>
  <c r="GK44" i="1"/>
  <c r="CD44" i="1"/>
  <c r="Y1198" i="35" s="1"/>
  <c r="GK99" i="1"/>
  <c r="CD99" i="1"/>
  <c r="GK77" i="1"/>
  <c r="CD77" i="1"/>
  <c r="Y2254" i="35" s="1"/>
  <c r="GV44" i="1"/>
  <c r="DZ44" i="1"/>
  <c r="Y1200" i="35" s="1"/>
  <c r="GV79" i="1"/>
  <c r="DZ79" i="1"/>
  <c r="Y2320" i="35" s="1"/>
  <c r="GV67" i="1"/>
  <c r="DZ67" i="1"/>
  <c r="Y1936" i="35" s="1"/>
  <c r="GV71" i="1"/>
  <c r="DZ71" i="1"/>
  <c r="Y2064" i="35" s="1"/>
  <c r="GV52" i="1"/>
  <c r="DZ52" i="1"/>
  <c r="Y1456" i="35" s="1"/>
  <c r="GV91" i="1"/>
  <c r="DZ91" i="1"/>
  <c r="GV89" i="1"/>
  <c r="DZ89" i="1"/>
  <c r="GV51" i="1"/>
  <c r="DZ51" i="1"/>
  <c r="Y1424" i="35" s="1"/>
  <c r="GV98" i="1"/>
  <c r="DZ98" i="1"/>
  <c r="GV69" i="1"/>
  <c r="DZ69" i="1"/>
  <c r="Y2000" i="35" s="1"/>
  <c r="GV106" i="1"/>
  <c r="DZ106" i="1"/>
  <c r="GV50" i="1"/>
  <c r="DZ50" i="1"/>
  <c r="Y1392" i="35" s="1"/>
  <c r="GV74" i="1"/>
  <c r="DZ74" i="1"/>
  <c r="Y2160" i="35" s="1"/>
  <c r="GV37" i="1"/>
  <c r="DZ37" i="1"/>
  <c r="Y976" i="35" s="1"/>
  <c r="GV25" i="1"/>
  <c r="DZ25" i="1"/>
  <c r="GV80" i="1"/>
  <c r="DZ80" i="1"/>
  <c r="Y2352" i="35" s="1"/>
  <c r="GV58" i="1"/>
  <c r="DZ58" i="1"/>
  <c r="Y1648" i="35" s="1"/>
  <c r="GV53" i="1"/>
  <c r="DZ53" i="1"/>
  <c r="Y1488" i="35" s="1"/>
  <c r="GV31" i="1"/>
  <c r="DZ31" i="1"/>
  <c r="GV104" i="1"/>
  <c r="DZ104" i="1"/>
  <c r="GV92" i="1"/>
  <c r="DZ92" i="1"/>
  <c r="GV72" i="1"/>
  <c r="DZ72" i="1"/>
  <c r="Y2096" i="35" s="1"/>
  <c r="GV49" i="1"/>
  <c r="DZ49" i="1"/>
  <c r="Y1360" i="35" s="1"/>
  <c r="GV27" i="1"/>
  <c r="DZ27" i="1"/>
  <c r="GE34" i="1"/>
  <c r="AG34" i="1"/>
  <c r="GE51" i="1"/>
  <c r="AG51" i="1"/>
  <c r="Y1420" i="35" s="1"/>
  <c r="GE62" i="1"/>
  <c r="AG62" i="1"/>
  <c r="Y1772" i="35" s="1"/>
  <c r="GE32" i="1"/>
  <c r="AG32" i="1"/>
  <c r="GE42" i="1"/>
  <c r="AG42" i="1"/>
  <c r="Y1132" i="35" s="1"/>
  <c r="GE61" i="1"/>
  <c r="AG61" i="1"/>
  <c r="Y1740" i="35" s="1"/>
  <c r="GE10" i="1"/>
  <c r="AG10" i="1"/>
  <c r="GE25" i="1"/>
  <c r="AG25" i="1"/>
  <c r="GE29" i="1"/>
  <c r="AG29" i="1"/>
  <c r="GE95" i="1"/>
  <c r="AG95" i="1"/>
  <c r="GE40" i="1"/>
  <c r="AG40" i="1"/>
  <c r="Y1068" i="35" s="1"/>
  <c r="GE21" i="1"/>
  <c r="AG21" i="1"/>
  <c r="GE94" i="1"/>
  <c r="AG94" i="1"/>
  <c r="GE80" i="1"/>
  <c r="AG80" i="1"/>
  <c r="Y2348" i="35" s="1"/>
  <c r="GE49" i="1"/>
  <c r="AG49" i="1"/>
  <c r="Y1356" i="35" s="1"/>
  <c r="GE99" i="1"/>
  <c r="AG99" i="1"/>
  <c r="GE83" i="1"/>
  <c r="AG83" i="1"/>
  <c r="Y2444" i="35" s="1"/>
  <c r="GE45" i="1"/>
  <c r="AG45" i="1"/>
  <c r="Y1228" i="35" s="1"/>
  <c r="GE98" i="1"/>
  <c r="AG98" i="1"/>
  <c r="GE84" i="1"/>
  <c r="AG84" i="1"/>
  <c r="Y2476" i="35" s="1"/>
  <c r="GE58" i="1"/>
  <c r="AG58" i="1"/>
  <c r="Y1644" i="35" s="1"/>
  <c r="GE103" i="1"/>
  <c r="AG103" i="1"/>
  <c r="GE87" i="1"/>
  <c r="AG87" i="1"/>
  <c r="GE57" i="1"/>
  <c r="AG57" i="1"/>
  <c r="Y1612" i="35" s="1"/>
  <c r="GE102" i="1"/>
  <c r="AG102" i="1"/>
  <c r="AH88" i="1"/>
  <c r="GU92" i="1"/>
  <c r="AH91" i="1"/>
  <c r="CE89" i="1"/>
  <c r="HA15" i="1"/>
  <c r="GU83" i="1"/>
  <c r="HD99" i="1"/>
  <c r="AB99" i="36"/>
  <c r="AE66" i="36"/>
  <c r="HG66" i="1"/>
  <c r="HJ65" i="1"/>
  <c r="AH65" i="36"/>
  <c r="HD31" i="1"/>
  <c r="AB31" i="36"/>
  <c r="AB71" i="36"/>
  <c r="HD71" i="1"/>
  <c r="AH46" i="36"/>
  <c r="HJ46" i="1"/>
  <c r="HG61" i="1"/>
  <c r="AE61" i="36"/>
  <c r="AH79" i="36"/>
  <c r="HJ79" i="1"/>
  <c r="AE55" i="36"/>
  <c r="HG55" i="1"/>
  <c r="GJ65" i="1"/>
  <c r="AE15" i="36"/>
  <c r="HG15" i="1"/>
  <c r="AH31" i="36"/>
  <c r="HJ31" i="1"/>
  <c r="AE24" i="36"/>
  <c r="HG24" i="1"/>
  <c r="AH54" i="36"/>
  <c r="HJ54" i="1"/>
  <c r="AE47" i="36"/>
  <c r="HG47" i="1"/>
  <c r="HD75" i="1"/>
  <c r="AB75" i="36"/>
  <c r="AH51" i="36"/>
  <c r="HJ51" i="1"/>
  <c r="AE62" i="36"/>
  <c r="HG62" i="1"/>
  <c r="AB91" i="36"/>
  <c r="HD91" i="1"/>
  <c r="HD57" i="1"/>
  <c r="AB57" i="36"/>
  <c r="HJ27" i="1"/>
  <c r="AH27" i="36"/>
  <c r="HG103" i="1"/>
  <c r="AE103" i="36"/>
  <c r="HD18" i="1"/>
  <c r="AB18" i="36"/>
  <c r="AB35" i="36"/>
  <c r="HD35" i="1"/>
  <c r="AH18" i="36"/>
  <c r="HJ18" i="1"/>
  <c r="AH83" i="36"/>
  <c r="HJ83" i="1"/>
  <c r="HJ11" i="1"/>
  <c r="AH11" i="36"/>
  <c r="HD83" i="1"/>
  <c r="AB83" i="36"/>
  <c r="AE20" i="36"/>
  <c r="HG20" i="1"/>
  <c r="AE99" i="36"/>
  <c r="HG99" i="1"/>
  <c r="AH20" i="36"/>
  <c r="HJ20" i="1"/>
  <c r="HJ71" i="1"/>
  <c r="AH71" i="36"/>
  <c r="HJ99" i="1"/>
  <c r="AH99" i="36"/>
  <c r="AB95" i="36"/>
  <c r="HD95" i="1"/>
  <c r="HD79" i="1"/>
  <c r="AB79" i="36"/>
  <c r="AB11" i="36"/>
  <c r="HD11" i="1"/>
  <c r="AE87" i="36"/>
  <c r="HG87" i="1"/>
  <c r="HD48" i="1"/>
  <c r="AB48" i="36"/>
  <c r="HD103" i="1"/>
  <c r="AB103" i="36"/>
  <c r="AH75" i="36"/>
  <c r="HJ75" i="1"/>
  <c r="AE83" i="36"/>
  <c r="HG83" i="1"/>
  <c r="AE12" i="36"/>
  <c r="HG12" i="1"/>
  <c r="AH91" i="36"/>
  <c r="HJ91" i="1"/>
  <c r="HJ36" i="1"/>
  <c r="AH36" i="36"/>
  <c r="AE16" i="36"/>
  <c r="HG16" i="1"/>
  <c r="AE71" i="36"/>
  <c r="HG71" i="1"/>
  <c r="AH40" i="36"/>
  <c r="HJ40" i="1"/>
  <c r="AB16" i="36"/>
  <c r="HD16" i="1"/>
  <c r="AE95" i="36"/>
  <c r="HG95" i="1"/>
  <c r="HJ16" i="1"/>
  <c r="AH16" i="36"/>
  <c r="AB87" i="36"/>
  <c r="HD87" i="1"/>
  <c r="HJ103" i="1"/>
  <c r="AH103" i="36"/>
  <c r="HG79" i="1"/>
  <c r="AE79" i="36"/>
  <c r="HA62" i="1"/>
  <c r="AH25" i="36"/>
  <c r="HJ25" i="1"/>
  <c r="AH44" i="36"/>
  <c r="HJ44" i="1"/>
  <c r="AH59" i="36"/>
  <c r="HJ59" i="1"/>
  <c r="HA63" i="1"/>
  <c r="AE52" i="36"/>
  <c r="HG52" i="1"/>
  <c r="AH32" i="36"/>
  <c r="HJ32" i="1"/>
  <c r="AH70" i="36"/>
  <c r="HJ70" i="1"/>
  <c r="AB32" i="36"/>
  <c r="HD32" i="1"/>
  <c r="HG13" i="1"/>
  <c r="AE13" i="36"/>
  <c r="AE44" i="36"/>
  <c r="HG44" i="1"/>
  <c r="AB44" i="36"/>
  <c r="HD44" i="1"/>
  <c r="AE74" i="36"/>
  <c r="HG74" i="1"/>
  <c r="AH67" i="36"/>
  <c r="HJ67" i="1"/>
  <c r="HD25" i="1"/>
  <c r="AB25" i="36"/>
  <c r="HD52" i="1"/>
  <c r="AB52" i="36"/>
  <c r="AB63" i="36"/>
  <c r="HD63" i="1"/>
  <c r="HQ9" i="1"/>
  <c r="AE32" i="36"/>
  <c r="HG32" i="1"/>
  <c r="AB74" i="36"/>
  <c r="HD74" i="1"/>
  <c r="AE63" i="36"/>
  <c r="HG63" i="1"/>
  <c r="AE17" i="36"/>
  <c r="HG17" i="1"/>
  <c r="AE21" i="36"/>
  <c r="HG21" i="1"/>
  <c r="AB59" i="36"/>
  <c r="HD59" i="1"/>
  <c r="GU73" i="1"/>
  <c r="HA46" i="1"/>
  <c r="GU89" i="1"/>
  <c r="GU67" i="1"/>
  <c r="GJ99" i="1"/>
  <c r="HA45" i="1"/>
  <c r="GJ74" i="1"/>
  <c r="GU28" i="1"/>
  <c r="GJ58" i="1"/>
  <c r="GU84" i="1"/>
  <c r="HA38" i="1"/>
  <c r="GU61" i="1"/>
  <c r="HA41" i="1"/>
  <c r="HA67" i="1"/>
  <c r="HA79" i="1"/>
  <c r="GU72" i="1"/>
  <c r="HA23" i="1"/>
  <c r="HA75" i="1"/>
  <c r="HA35" i="1"/>
  <c r="HA56" i="1"/>
  <c r="GJ97" i="1"/>
  <c r="HA25" i="1"/>
  <c r="GU26" i="1"/>
  <c r="HA31" i="1"/>
  <c r="HA51" i="1"/>
  <c r="GJ67" i="1"/>
  <c r="HA57" i="1"/>
  <c r="HA33" i="1"/>
  <c r="GU51" i="1"/>
  <c r="GU86" i="1"/>
  <c r="HA40" i="1"/>
  <c r="GU91" i="1"/>
  <c r="HA70" i="1"/>
  <c r="HA58" i="1"/>
  <c r="HA77" i="1"/>
  <c r="HA86" i="1"/>
  <c r="GJ63" i="1"/>
  <c r="GJ85" i="1"/>
  <c r="HA48" i="1"/>
  <c r="AB24" i="36"/>
  <c r="HD24" i="1"/>
  <c r="HA64" i="1"/>
  <c r="HA52" i="1"/>
  <c r="GU82" i="1"/>
  <c r="HA26" i="1"/>
  <c r="GU39" i="1"/>
  <c r="GU71" i="1"/>
  <c r="HA49" i="1"/>
  <c r="HA61" i="1"/>
  <c r="HA53" i="1"/>
  <c r="GU30" i="1"/>
  <c r="GU75" i="1"/>
  <c r="GU65" i="1"/>
  <c r="GU63" i="1"/>
  <c r="GU60" i="1"/>
  <c r="AH30" i="36"/>
  <c r="HJ30" i="1"/>
  <c r="AH24" i="36"/>
  <c r="HJ24" i="1"/>
  <c r="GJ53" i="1"/>
  <c r="GU77" i="1"/>
  <c r="HA55" i="1"/>
  <c r="HA17" i="1"/>
  <c r="HA13" i="1"/>
  <c r="HA11" i="1"/>
  <c r="GU56" i="1"/>
  <c r="GU62" i="1"/>
  <c r="HA39" i="1"/>
  <c r="GU38" i="1"/>
  <c r="GU16" i="1"/>
  <c r="GU58" i="1"/>
  <c r="GU76" i="1"/>
  <c r="HA37" i="1"/>
  <c r="HA44" i="1"/>
  <c r="AB12" i="36"/>
  <c r="HD12" i="1"/>
  <c r="HA72" i="1"/>
  <c r="GJ82" i="1"/>
  <c r="AH63" i="36"/>
  <c r="HJ63" i="1"/>
  <c r="AH12" i="36"/>
  <c r="HJ12" i="1"/>
  <c r="HA85" i="1"/>
  <c r="GU50" i="1"/>
  <c r="AB42" i="36"/>
  <c r="HD42" i="1"/>
  <c r="AH76" i="36"/>
  <c r="HJ76" i="1"/>
  <c r="GU52" i="1"/>
  <c r="HA65" i="1"/>
  <c r="HA22" i="1"/>
  <c r="AE58" i="36"/>
  <c r="HG58" i="1"/>
  <c r="GU47" i="1"/>
  <c r="AB20" i="36"/>
  <c r="HD20" i="1"/>
  <c r="GJ103" i="1"/>
  <c r="HA36" i="1"/>
  <c r="GU79" i="1"/>
  <c r="GU81" i="1"/>
  <c r="AH92" i="36"/>
  <c r="HJ92" i="1"/>
  <c r="HA80" i="1"/>
  <c r="GU57" i="1"/>
  <c r="HA66" i="1"/>
  <c r="GJ54" i="1"/>
  <c r="GU66" i="1"/>
  <c r="HJ95" i="1"/>
  <c r="AH95" i="36"/>
  <c r="HA68" i="1"/>
  <c r="HA71" i="1"/>
  <c r="GU40" i="1"/>
  <c r="AE48" i="36"/>
  <c r="HG48" i="1"/>
  <c r="AB23" i="36"/>
  <c r="HD23" i="1"/>
  <c r="HA78" i="1"/>
  <c r="HA69" i="1"/>
  <c r="AB100" i="36"/>
  <c r="HD100" i="1"/>
  <c r="GU54" i="1"/>
  <c r="GU85" i="1"/>
  <c r="HA87" i="1"/>
  <c r="GJ70" i="1"/>
  <c r="HA82" i="1"/>
  <c r="GU44" i="1"/>
  <c r="AH61" i="36"/>
  <c r="HJ61" i="1"/>
  <c r="AE76" i="36"/>
  <c r="HG76" i="1"/>
  <c r="GU68" i="1"/>
  <c r="HA76" i="1"/>
  <c r="AE23" i="36"/>
  <c r="HG23" i="1"/>
  <c r="HA29" i="1"/>
  <c r="AH53" i="36"/>
  <c r="HJ53" i="1"/>
  <c r="AB36" i="36"/>
  <c r="HD36" i="1"/>
  <c r="AB67" i="36"/>
  <c r="HD67" i="1"/>
  <c r="AH58" i="36"/>
  <c r="HJ58" i="1"/>
  <c r="GU42" i="1"/>
  <c r="GU59" i="1"/>
  <c r="GU48" i="1"/>
  <c r="HA73" i="1"/>
  <c r="GU78" i="1"/>
  <c r="GU90" i="1"/>
  <c r="AB70" i="36"/>
  <c r="HD70" i="1"/>
  <c r="GU74" i="1"/>
  <c r="AE43" i="36"/>
  <c r="HG43" i="1"/>
  <c r="GJ86" i="1"/>
  <c r="AH13" i="36"/>
  <c r="HJ13" i="1"/>
  <c r="HA47" i="1"/>
  <c r="AH26" i="36"/>
  <c r="HJ26" i="1"/>
  <c r="HA59" i="1"/>
  <c r="AB40" i="36"/>
  <c r="HD40" i="1"/>
  <c r="GJ46" i="1"/>
  <c r="HA60" i="1"/>
  <c r="AH21" i="36"/>
  <c r="HJ21" i="1"/>
  <c r="AB92" i="36"/>
  <c r="HD92" i="1"/>
  <c r="HA74" i="1"/>
  <c r="GU46" i="1"/>
  <c r="AE26" i="36"/>
  <c r="HG26" i="1"/>
  <c r="GU64" i="1"/>
  <c r="GU80" i="1"/>
  <c r="HA50" i="1"/>
  <c r="AH100" i="36"/>
  <c r="HJ100" i="1"/>
  <c r="AE42" i="36"/>
  <c r="HG42" i="1"/>
  <c r="AB28" i="36"/>
  <c r="HD28" i="1"/>
  <c r="HA43" i="1"/>
  <c r="HA32" i="1"/>
  <c r="AH23" i="36"/>
  <c r="HJ23" i="1"/>
  <c r="GU55" i="1"/>
  <c r="GU37" i="1"/>
  <c r="HJ48" i="1"/>
  <c r="AH48" i="36"/>
  <c r="AH87" i="36"/>
  <c r="HJ87" i="1"/>
  <c r="AH50" i="36"/>
  <c r="HJ50" i="1"/>
  <c r="HA42" i="1"/>
  <c r="HJ14" i="1"/>
  <c r="AH14" i="36"/>
  <c r="GU43" i="1"/>
  <c r="AE39" i="36"/>
  <c r="HG39" i="1"/>
  <c r="GU69" i="1"/>
  <c r="GU87" i="1"/>
  <c r="GU70" i="1"/>
  <c r="AE56" i="36"/>
  <c r="HG56" i="1"/>
  <c r="GU88" i="1"/>
  <c r="AB68" i="36"/>
  <c r="HD68" i="1"/>
  <c r="HA27" i="1"/>
  <c r="HA54" i="1"/>
  <c r="HA24" i="1"/>
  <c r="AB21" i="36"/>
  <c r="HD21" i="1"/>
  <c r="GE7" i="1"/>
  <c r="AG7" i="1"/>
  <c r="AB9" i="36"/>
  <c r="HD9" i="1"/>
  <c r="AA7" i="36"/>
  <c r="FH7" i="1"/>
  <c r="Y20" i="35"/>
  <c r="GJ36" i="1"/>
  <c r="HA83" i="1"/>
  <c r="AE8" i="36"/>
  <c r="HG8" i="1"/>
  <c r="AE9" i="36"/>
  <c r="HG9" i="1"/>
  <c r="BG7" i="1"/>
  <c r="Y13" i="35"/>
  <c r="AG9" i="36"/>
  <c r="GB9" i="1"/>
  <c r="GU11" i="1"/>
  <c r="H8" i="36"/>
  <c r="GK8" i="1"/>
  <c r="CD8" i="1"/>
  <c r="GU19" i="1"/>
  <c r="AH6" i="1"/>
  <c r="Y11" i="35"/>
  <c r="FH8" i="1"/>
  <c r="AA8" i="36"/>
  <c r="HA16" i="1"/>
  <c r="AE38" i="36"/>
  <c r="HG38" i="1"/>
  <c r="GU21" i="1"/>
  <c r="GJ8" i="1"/>
  <c r="HA20" i="1"/>
  <c r="GJ68" i="1"/>
  <c r="HA90" i="1"/>
  <c r="HA34" i="1"/>
  <c r="GU49" i="1"/>
  <c r="AB54" i="36"/>
  <c r="HD54" i="1"/>
  <c r="GK7" i="1"/>
  <c r="CD7" i="1"/>
  <c r="AE10" i="36"/>
  <c r="HG10" i="1"/>
  <c r="CD112" i="1"/>
  <c r="HA12" i="1"/>
  <c r="HA89" i="1"/>
  <c r="GV8" i="1"/>
  <c r="DZ8" i="1"/>
  <c r="GE8" i="1"/>
  <c r="AG8" i="1"/>
  <c r="HA28" i="1"/>
  <c r="HA14" i="1"/>
  <c r="HA81" i="1"/>
  <c r="AH73" i="36"/>
  <c r="HJ73" i="1"/>
  <c r="GU17" i="1"/>
  <c r="BG9" i="1"/>
  <c r="CD110" i="1"/>
  <c r="AG8" i="36"/>
  <c r="GB8" i="1"/>
  <c r="IL13" i="1"/>
  <c r="IL14" i="1" s="1"/>
  <c r="GJ52" i="1"/>
  <c r="GV9" i="1"/>
  <c r="DZ9" i="1"/>
  <c r="GE9" i="1"/>
  <c r="AG9" i="1"/>
  <c r="HA18" i="1"/>
  <c r="GU53" i="1"/>
  <c r="AE22" i="36"/>
  <c r="HG22" i="1"/>
  <c r="HA88" i="1"/>
  <c r="EX7" i="1"/>
  <c r="Y17" i="35"/>
  <c r="AG7" i="36"/>
  <c r="GB7" i="1"/>
  <c r="Y22" i="35"/>
  <c r="HA84" i="1"/>
  <c r="GJ88" i="1"/>
  <c r="AE14" i="36"/>
  <c r="HG14" i="1"/>
  <c r="HA9" i="1"/>
  <c r="GU25" i="1"/>
  <c r="GJ64" i="1"/>
  <c r="AH22" i="36"/>
  <c r="HJ22" i="1"/>
  <c r="HA8" i="1"/>
  <c r="HA10" i="1"/>
  <c r="GK9" i="1"/>
  <c r="CD9" i="1"/>
  <c r="IJ13" i="1"/>
  <c r="IJ14" i="1" s="1"/>
  <c r="GU41" i="1"/>
  <c r="GV7" i="1"/>
  <c r="DZ7" i="1"/>
  <c r="HA91" i="1"/>
  <c r="GU45" i="1"/>
  <c r="AH72" i="1" l="1"/>
  <c r="Y2092" i="35"/>
  <c r="DD15" i="1"/>
  <c r="DD18" i="1"/>
  <c r="DD14" i="1"/>
  <c r="DD22" i="1"/>
  <c r="HP103" i="1"/>
  <c r="HR103" i="1" s="1"/>
  <c r="HP61" i="1"/>
  <c r="DD36" i="1"/>
  <c r="DD34" i="1"/>
  <c r="DD13" i="1"/>
  <c r="DD8" i="1"/>
  <c r="DD12" i="1"/>
  <c r="DD31" i="1"/>
  <c r="DD32" i="1"/>
  <c r="DD23" i="1"/>
  <c r="DD20" i="1"/>
  <c r="DD33" i="1"/>
  <c r="DD27" i="1"/>
  <c r="DD24" i="1"/>
  <c r="DD10" i="1"/>
  <c r="DD7" i="1"/>
  <c r="Y15" i="35"/>
  <c r="DD29" i="1"/>
  <c r="DD9" i="1"/>
  <c r="BG35" i="1"/>
  <c r="AH23" i="1"/>
  <c r="AH92" i="1"/>
  <c r="HV16" i="1"/>
  <c r="HX9" i="1"/>
  <c r="K9" i="11"/>
  <c r="K10" i="11"/>
  <c r="HX10" i="1"/>
  <c r="K14" i="11"/>
  <c r="HX14" i="1"/>
  <c r="K28" i="11"/>
  <c r="HX28" i="1"/>
  <c r="HX8" i="1"/>
  <c r="K8" i="11"/>
  <c r="HX53" i="1"/>
  <c r="K53" i="11"/>
  <c r="HV63" i="1"/>
  <c r="HV60" i="1"/>
  <c r="HX59" i="1"/>
  <c r="K59" i="11"/>
  <c r="HV88" i="1"/>
  <c r="HV86" i="1"/>
  <c r="HV73" i="1"/>
  <c r="HV85" i="1"/>
  <c r="HX37" i="1"/>
  <c r="K37" i="11"/>
  <c r="HV83" i="1"/>
  <c r="HV64" i="1"/>
  <c r="HV71" i="1"/>
  <c r="HV80" i="1"/>
  <c r="HV78" i="1"/>
  <c r="HV33" i="1"/>
  <c r="HV45" i="1"/>
  <c r="HV87" i="1"/>
  <c r="HV20" i="1"/>
  <c r="HV70" i="1"/>
  <c r="HV40" i="1"/>
  <c r="HV84" i="1"/>
  <c r="HV25" i="1"/>
  <c r="HV61" i="1"/>
  <c r="HV11" i="1"/>
  <c r="EV107" i="3"/>
  <c r="HX21" i="1"/>
  <c r="K21" i="11"/>
  <c r="HV46" i="1"/>
  <c r="HV23" i="1"/>
  <c r="HV41" i="1"/>
  <c r="HV89" i="1"/>
  <c r="HV52" i="1"/>
  <c r="HV17" i="1"/>
  <c r="HV77" i="1"/>
  <c r="HV47" i="1"/>
  <c r="HV66" i="1"/>
  <c r="HV57" i="1"/>
  <c r="HV19" i="1"/>
  <c r="HV39" i="1"/>
  <c r="HV58" i="1"/>
  <c r="HV67" i="1"/>
  <c r="HV30" i="1"/>
  <c r="HV81" i="1"/>
  <c r="HV44" i="1"/>
  <c r="HV18" i="1"/>
  <c r="HV76" i="1"/>
  <c r="HV65" i="1"/>
  <c r="HV82" i="1"/>
  <c r="HV22" i="1"/>
  <c r="HV74" i="1"/>
  <c r="HX29" i="1"/>
  <c r="K29" i="11"/>
  <c r="HV56" i="1"/>
  <c r="HV34" i="1"/>
  <c r="HV42" i="1"/>
  <c r="HV62" i="1"/>
  <c r="K15" i="11"/>
  <c r="HX15" i="1"/>
  <c r="HV24" i="1"/>
  <c r="HV43" i="1"/>
  <c r="HV31" i="1"/>
  <c r="HV48" i="1"/>
  <c r="HV7" i="1"/>
  <c r="S25" i="35"/>
  <c r="HV51" i="1"/>
  <c r="HV72" i="1"/>
  <c r="HV27" i="1"/>
  <c r="HV35" i="1"/>
  <c r="HV50" i="1"/>
  <c r="HV75" i="1"/>
  <c r="HV49" i="1"/>
  <c r="HV55" i="1"/>
  <c r="HV68" i="1"/>
  <c r="HV69" i="1"/>
  <c r="K38" i="11"/>
  <c r="HX38" i="1"/>
  <c r="K54" i="11"/>
  <c r="HX54" i="1"/>
  <c r="K26" i="11"/>
  <c r="HX26" i="1"/>
  <c r="K32" i="11"/>
  <c r="HX32" i="1"/>
  <c r="K36" i="11"/>
  <c r="HX36" i="1"/>
  <c r="K79" i="11"/>
  <c r="HX79" i="1"/>
  <c r="HR88" i="1"/>
  <c r="HP76" i="1"/>
  <c r="HP84" i="1"/>
  <c r="D2491" i="35" s="1"/>
  <c r="HP80" i="1"/>
  <c r="D2363" i="35" s="1"/>
  <c r="HP39" i="1"/>
  <c r="D1051" i="35" s="1"/>
  <c r="HP99" i="1"/>
  <c r="HR99" i="1" s="1"/>
  <c r="HP95" i="1"/>
  <c r="HP25" i="1"/>
  <c r="HR25" i="1" s="1"/>
  <c r="HP23" i="1"/>
  <c r="CE103" i="1"/>
  <c r="HP102" i="1"/>
  <c r="HP40" i="1"/>
  <c r="D1083" i="35" s="1"/>
  <c r="HP15" i="1"/>
  <c r="HP57" i="1"/>
  <c r="D1627" i="35" s="1"/>
  <c r="HP45" i="1"/>
  <c r="D1243" i="35" s="1"/>
  <c r="HP21" i="1"/>
  <c r="HP32" i="1"/>
  <c r="HP51" i="1"/>
  <c r="HP91" i="1"/>
  <c r="HR91" i="1" s="1"/>
  <c r="BG12" i="1"/>
  <c r="BG21" i="1"/>
  <c r="BG34" i="1"/>
  <c r="HP36" i="1"/>
  <c r="HP13" i="1"/>
  <c r="HP24" i="1"/>
  <c r="HP16" i="1"/>
  <c r="BG14" i="1"/>
  <c r="BG33" i="1"/>
  <c r="BG31" i="1"/>
  <c r="BG30" i="1"/>
  <c r="HP73" i="1"/>
  <c r="D2139" i="35" s="1"/>
  <c r="HP65" i="1"/>
  <c r="D1883" i="35" s="1"/>
  <c r="HP46" i="1"/>
  <c r="D1275" i="35" s="1"/>
  <c r="HP59" i="1"/>
  <c r="D1691" i="35" s="1"/>
  <c r="HP97" i="1"/>
  <c r="HP92" i="1"/>
  <c r="HP72" i="1"/>
  <c r="HP90" i="1"/>
  <c r="HP41" i="1"/>
  <c r="D1115" i="35" s="1"/>
  <c r="HA92" i="1"/>
  <c r="AB56" i="36"/>
  <c r="HD56" i="1"/>
  <c r="AE100" i="36"/>
  <c r="HG100" i="1"/>
  <c r="AE46" i="36"/>
  <c r="HG46" i="1"/>
  <c r="BG92" i="1"/>
  <c r="BG17" i="1"/>
  <c r="BG19" i="1"/>
  <c r="BG69" i="1"/>
  <c r="Z1997" i="35" s="1"/>
  <c r="BG79" i="1"/>
  <c r="Z2317" i="35" s="1"/>
  <c r="BG38" i="1"/>
  <c r="Z1005" i="35" s="1"/>
  <c r="AB69" i="36"/>
  <c r="HD69" i="1"/>
  <c r="BG45" i="1"/>
  <c r="Z1229" i="35" s="1"/>
  <c r="AB19" i="36"/>
  <c r="HD19" i="1"/>
  <c r="BG78" i="1"/>
  <c r="Z2285" i="35" s="1"/>
  <c r="AH71" i="1"/>
  <c r="Z2060" i="35" s="1"/>
  <c r="AH38" i="1"/>
  <c r="Z1004" i="35" s="1"/>
  <c r="AH39" i="1"/>
  <c r="Z1036" i="35" s="1"/>
  <c r="AH67" i="1"/>
  <c r="Z1932" i="35" s="1"/>
  <c r="AH30" i="1"/>
  <c r="AH48" i="1"/>
  <c r="Z1324" i="35" s="1"/>
  <c r="AH79" i="1"/>
  <c r="Z2316" i="35" s="1"/>
  <c r="AH22" i="1"/>
  <c r="AH50" i="1"/>
  <c r="Z1388" i="35" s="1"/>
  <c r="EA35" i="1"/>
  <c r="EA82" i="1"/>
  <c r="Z2416" i="35" s="1"/>
  <c r="EA39" i="1"/>
  <c r="Z1040" i="35" s="1"/>
  <c r="EA65" i="1"/>
  <c r="Z1872" i="35" s="1"/>
  <c r="EA26" i="1"/>
  <c r="EA96" i="1"/>
  <c r="EA19" i="1"/>
  <c r="EA18" i="1"/>
  <c r="EA100" i="1"/>
  <c r="EA95" i="1"/>
  <c r="EA83" i="1"/>
  <c r="Z2448" i="35" s="1"/>
  <c r="EA12" i="1"/>
  <c r="CE50" i="1"/>
  <c r="Z1390" i="35" s="1"/>
  <c r="CE59" i="1"/>
  <c r="Z1678" i="35" s="1"/>
  <c r="CE16" i="1"/>
  <c r="CE23" i="1"/>
  <c r="CE71" i="1"/>
  <c r="Z2062" i="35" s="1"/>
  <c r="CE17" i="1"/>
  <c r="CE39" i="1"/>
  <c r="Z1038" i="35" s="1"/>
  <c r="CE67" i="1"/>
  <c r="Z1934" i="35" s="1"/>
  <c r="CE32" i="1"/>
  <c r="CE45" i="1"/>
  <c r="Z1230" i="35" s="1"/>
  <c r="CE79" i="1"/>
  <c r="Z2318" i="35" s="1"/>
  <c r="CE37" i="1"/>
  <c r="Z974" i="35" s="1"/>
  <c r="HG93" i="1"/>
  <c r="AE93" i="36"/>
  <c r="AE59" i="36"/>
  <c r="HG59" i="1"/>
  <c r="AH88" i="36"/>
  <c r="HJ88" i="1"/>
  <c r="AE49" i="36"/>
  <c r="HG49" i="1"/>
  <c r="BG51" i="1"/>
  <c r="Z1421" i="35" s="1"/>
  <c r="AH43" i="36"/>
  <c r="HJ43" i="1"/>
  <c r="HD26" i="1"/>
  <c r="AB26" i="36"/>
  <c r="AH62" i="36"/>
  <c r="HJ62" i="1"/>
  <c r="HD89" i="1"/>
  <c r="AB89" i="36"/>
  <c r="BG77" i="1"/>
  <c r="Z2253" i="35" s="1"/>
  <c r="HP96" i="1"/>
  <c r="AH35" i="1"/>
  <c r="AH106" i="1"/>
  <c r="AH81" i="1"/>
  <c r="Z2380" i="35" s="1"/>
  <c r="AH63" i="1"/>
  <c r="Z1804" i="35" s="1"/>
  <c r="AH101" i="1"/>
  <c r="AH31" i="1"/>
  <c r="AH75" i="1"/>
  <c r="Z2188" i="35" s="1"/>
  <c r="AH14" i="1"/>
  <c r="HJ86" i="1"/>
  <c r="AH86" i="36"/>
  <c r="HG96" i="1"/>
  <c r="AE96" i="36"/>
  <c r="AH89" i="36"/>
  <c r="HJ89" i="1"/>
  <c r="AB46" i="36"/>
  <c r="HD46" i="1"/>
  <c r="AH78" i="36"/>
  <c r="HJ78" i="1"/>
  <c r="HD66" i="1"/>
  <c r="AB66" i="36"/>
  <c r="AE105" i="36"/>
  <c r="HG105" i="1"/>
  <c r="HP27" i="1"/>
  <c r="HP69" i="1"/>
  <c r="D2011" i="35" s="1"/>
  <c r="HP44" i="1"/>
  <c r="D1211" i="35" s="1"/>
  <c r="HP17" i="1"/>
  <c r="HP77" i="1"/>
  <c r="D2267" i="35" s="1"/>
  <c r="AE68" i="36"/>
  <c r="HG68" i="1"/>
  <c r="AB84" i="36"/>
  <c r="HD84" i="1"/>
  <c r="AB45" i="36"/>
  <c r="HD45" i="1"/>
  <c r="AE53" i="36"/>
  <c r="HG53" i="1"/>
  <c r="BG73" i="1"/>
  <c r="Z2125" i="35" s="1"/>
  <c r="BG29" i="1"/>
  <c r="BG71" i="1"/>
  <c r="Z2061" i="35" s="1"/>
  <c r="BG106" i="1"/>
  <c r="AE82" i="36"/>
  <c r="HG82" i="1"/>
  <c r="AH72" i="36"/>
  <c r="HJ72" i="1"/>
  <c r="BG37" i="1"/>
  <c r="Z973" i="35" s="1"/>
  <c r="BG47" i="1"/>
  <c r="Z1293" i="35" s="1"/>
  <c r="BG87" i="1"/>
  <c r="BG42" i="1"/>
  <c r="Z1133" i="35" s="1"/>
  <c r="AE40" i="36"/>
  <c r="HG40" i="1"/>
  <c r="BG13" i="1"/>
  <c r="AB78" i="36"/>
  <c r="HD78" i="1"/>
  <c r="GX93" i="1"/>
  <c r="BG20" i="1"/>
  <c r="AE54" i="36"/>
  <c r="HG54" i="1"/>
  <c r="AE90" i="36"/>
  <c r="HG90" i="1"/>
  <c r="HD15" i="1"/>
  <c r="AB15" i="36"/>
  <c r="HD104" i="1"/>
  <c r="AB104" i="36"/>
  <c r="AE65" i="36"/>
  <c r="HG65" i="1"/>
  <c r="HA94" i="1"/>
  <c r="BG25" i="1"/>
  <c r="GX99" i="1"/>
  <c r="HJ81" i="1"/>
  <c r="AH81" i="36"/>
  <c r="AH102" i="1"/>
  <c r="AH87" i="1"/>
  <c r="AH58" i="1"/>
  <c r="Z1644" i="35" s="1"/>
  <c r="AH98" i="1"/>
  <c r="AH83" i="1"/>
  <c r="Z2444" i="35" s="1"/>
  <c r="AH49" i="1"/>
  <c r="Z1356" i="35" s="1"/>
  <c r="AH94" i="1"/>
  <c r="AH40" i="1"/>
  <c r="Z1068" i="35" s="1"/>
  <c r="AH29" i="1"/>
  <c r="AH10" i="1"/>
  <c r="AH42" i="1"/>
  <c r="Z1132" i="35" s="1"/>
  <c r="AH62" i="1"/>
  <c r="Z1772" i="35" s="1"/>
  <c r="AH34" i="1"/>
  <c r="EA49" i="1"/>
  <c r="Z1360" i="35" s="1"/>
  <c r="EA92" i="1"/>
  <c r="EA31" i="1"/>
  <c r="EA58" i="1"/>
  <c r="Z1648" i="35" s="1"/>
  <c r="EA25" i="1"/>
  <c r="EA74" i="1"/>
  <c r="Z2160" i="35" s="1"/>
  <c r="EA106" i="1"/>
  <c r="EA98" i="1"/>
  <c r="EA89" i="1"/>
  <c r="EA52" i="1"/>
  <c r="Z1456" i="35" s="1"/>
  <c r="EA67" i="1"/>
  <c r="Z1936" i="35" s="1"/>
  <c r="EA44" i="1"/>
  <c r="Z1200" i="35" s="1"/>
  <c r="CE99" i="1"/>
  <c r="CE75" i="1"/>
  <c r="Z2190" i="35" s="1"/>
  <c r="CE27" i="1"/>
  <c r="CE25" i="1"/>
  <c r="CE10" i="1"/>
  <c r="CE85" i="1"/>
  <c r="Z2510" i="35" s="1"/>
  <c r="CE21" i="1"/>
  <c r="CE101" i="1"/>
  <c r="CE81" i="1"/>
  <c r="Z2382" i="35" s="1"/>
  <c r="CE51" i="1"/>
  <c r="Z1422" i="35" s="1"/>
  <c r="CE66" i="1"/>
  <c r="Z1902" i="35" s="1"/>
  <c r="AB53" i="36"/>
  <c r="HD53" i="1"/>
  <c r="AE27" i="36"/>
  <c r="HG27" i="1"/>
  <c r="AE69" i="36"/>
  <c r="HG69" i="1"/>
  <c r="AE29" i="36"/>
  <c r="HG29" i="1"/>
  <c r="HG57" i="1"/>
  <c r="AE57" i="36"/>
  <c r="HJ29" i="1"/>
  <c r="AH29" i="36"/>
  <c r="BG105" i="1"/>
  <c r="HA102" i="1"/>
  <c r="HA97" i="1"/>
  <c r="AE89" i="36"/>
  <c r="HG89" i="1"/>
  <c r="HG85" i="1"/>
  <c r="AE85" i="36"/>
  <c r="AE104" i="36"/>
  <c r="HG104" i="1"/>
  <c r="AB97" i="36"/>
  <c r="HD97" i="1"/>
  <c r="AB29" i="36"/>
  <c r="HD29" i="1"/>
  <c r="HA106" i="1"/>
  <c r="HP71" i="1"/>
  <c r="D2075" i="35" s="1"/>
  <c r="HP38" i="1"/>
  <c r="D1019" i="35" s="1"/>
  <c r="HP67" i="1"/>
  <c r="D1947" i="35" s="1"/>
  <c r="HP30" i="1"/>
  <c r="HP48" i="1"/>
  <c r="D1339" i="35" s="1"/>
  <c r="HP79" i="1"/>
  <c r="D2331" i="35" s="1"/>
  <c r="HP22" i="1"/>
  <c r="HP50" i="1"/>
  <c r="D1403" i="35" s="1"/>
  <c r="AH54" i="1"/>
  <c r="Z1516" i="35" s="1"/>
  <c r="AB85" i="36"/>
  <c r="HD85" i="1"/>
  <c r="HG97" i="1"/>
  <c r="AE97" i="36"/>
  <c r="AH80" i="36"/>
  <c r="HJ80" i="1"/>
  <c r="AH97" i="36"/>
  <c r="HJ97" i="1"/>
  <c r="AH106" i="36"/>
  <c r="HJ106" i="1"/>
  <c r="HD47" i="1"/>
  <c r="AB47" i="36"/>
  <c r="AB55" i="36"/>
  <c r="HD55" i="1"/>
  <c r="AB37" i="36"/>
  <c r="HD37" i="1"/>
  <c r="BG24" i="1"/>
  <c r="BG49" i="1"/>
  <c r="Z1357" i="35" s="1"/>
  <c r="AH96" i="36"/>
  <c r="HJ96" i="1"/>
  <c r="BG84" i="1"/>
  <c r="Z2477" i="35" s="1"/>
  <c r="AH60" i="36"/>
  <c r="HJ60" i="1"/>
  <c r="BG98" i="1"/>
  <c r="BG76" i="1"/>
  <c r="Z2221" i="35" s="1"/>
  <c r="AH89" i="1"/>
  <c r="AH53" i="1"/>
  <c r="Z1484" i="35" s="1"/>
  <c r="AH93" i="1"/>
  <c r="AH85" i="1"/>
  <c r="Z2508" i="35" s="1"/>
  <c r="HP35" i="1"/>
  <c r="HP106" i="1"/>
  <c r="HP81" i="1"/>
  <c r="D2395" i="35" s="1"/>
  <c r="HP63" i="1"/>
  <c r="D1819" i="35" s="1"/>
  <c r="HP101" i="1"/>
  <c r="HP31" i="1"/>
  <c r="HP75" i="1"/>
  <c r="D2203" i="35" s="1"/>
  <c r="HP14" i="1"/>
  <c r="EA46" i="1"/>
  <c r="Z1264" i="35" s="1"/>
  <c r="EA85" i="1"/>
  <c r="Z2512" i="35" s="1"/>
  <c r="EA14" i="1"/>
  <c r="EA55" i="1"/>
  <c r="Z1552" i="35" s="1"/>
  <c r="EA101" i="1"/>
  <c r="EA38" i="1"/>
  <c r="Z1008" i="35" s="1"/>
  <c r="EA78" i="1"/>
  <c r="Z2288" i="35" s="1"/>
  <c r="EA84" i="1"/>
  <c r="Z2480" i="35" s="1"/>
  <c r="EA68" i="1"/>
  <c r="Z1968" i="35" s="1"/>
  <c r="EA63" i="1"/>
  <c r="Z1808" i="35" s="1"/>
  <c r="EA40" i="1"/>
  <c r="Z1072" i="35" s="1"/>
  <c r="EA103" i="1"/>
  <c r="CE15" i="1"/>
  <c r="CE104" i="1"/>
  <c r="CE78" i="1"/>
  <c r="Z2286" i="35" s="1"/>
  <c r="CE57" i="1"/>
  <c r="Z1614" i="35" s="1"/>
  <c r="CE55" i="1"/>
  <c r="Z1550" i="35" s="1"/>
  <c r="CE100" i="1"/>
  <c r="CE76" i="1"/>
  <c r="Z2222" i="35" s="1"/>
  <c r="CE40" i="1"/>
  <c r="Z1070" i="35" s="1"/>
  <c r="CE96" i="1"/>
  <c r="CE88" i="1"/>
  <c r="CE63" i="1"/>
  <c r="Z1806" i="35" s="1"/>
  <c r="CE24" i="1"/>
  <c r="HG86" i="1"/>
  <c r="AE86" i="36"/>
  <c r="BG41" i="1"/>
  <c r="Z1101" i="35" s="1"/>
  <c r="EA102" i="1"/>
  <c r="AH104" i="36"/>
  <c r="HJ104" i="1"/>
  <c r="AB88" i="36"/>
  <c r="HD88" i="1"/>
  <c r="BG39" i="1"/>
  <c r="Z1037" i="35" s="1"/>
  <c r="BG90" i="1"/>
  <c r="BG10" i="1"/>
  <c r="BG81" i="1"/>
  <c r="Z2381" i="35" s="1"/>
  <c r="AH47" i="1"/>
  <c r="Z1292" i="35" s="1"/>
  <c r="AH74" i="1"/>
  <c r="Z2156" i="35" s="1"/>
  <c r="AH26" i="1"/>
  <c r="AH55" i="1"/>
  <c r="Z1548" i="35" s="1"/>
  <c r="AH70" i="1"/>
  <c r="Z2028" i="35" s="1"/>
  <c r="AH18" i="1"/>
  <c r="AH104" i="1"/>
  <c r="AH66" i="1"/>
  <c r="Z1900" i="35" s="1"/>
  <c r="AH11" i="1"/>
  <c r="AH100" i="1"/>
  <c r="AH78" i="1"/>
  <c r="Z2284" i="35" s="1"/>
  <c r="AH56" i="1"/>
  <c r="Z1580" i="35" s="1"/>
  <c r="EA47" i="1"/>
  <c r="Z1296" i="35" s="1"/>
  <c r="EA88" i="1"/>
  <c r="EA42" i="1"/>
  <c r="Z1136" i="35" s="1"/>
  <c r="EA76" i="1"/>
  <c r="Z2224" i="35" s="1"/>
  <c r="EA34" i="1"/>
  <c r="EA23" i="1"/>
  <c r="EA64" i="1"/>
  <c r="Z1840" i="35" s="1"/>
  <c r="EA43" i="1"/>
  <c r="Z1168" i="35" s="1"/>
  <c r="EA36" i="1"/>
  <c r="EA24" i="1"/>
  <c r="EA75" i="1"/>
  <c r="Z2192" i="35" s="1"/>
  <c r="CE14" i="1"/>
  <c r="CE91" i="1"/>
  <c r="CE62" i="1"/>
  <c r="Z1774" i="35" s="1"/>
  <c r="CE38" i="1"/>
  <c r="Z1006" i="35" s="1"/>
  <c r="CE41" i="1"/>
  <c r="Z1102" i="35" s="1"/>
  <c r="CE74" i="1"/>
  <c r="Z2158" i="35" s="1"/>
  <c r="CE30" i="1"/>
  <c r="CE46" i="1"/>
  <c r="Z1262" i="35" s="1"/>
  <c r="CE70" i="1"/>
  <c r="Z2030" i="35" s="1"/>
  <c r="CE22" i="1"/>
  <c r="CE94" i="1"/>
  <c r="CE82" i="1"/>
  <c r="Z2414" i="35" s="1"/>
  <c r="AE45" i="36"/>
  <c r="HG45" i="1"/>
  <c r="HD38" i="1"/>
  <c r="AB38" i="36"/>
  <c r="HG70" i="1"/>
  <c r="AE70" i="36"/>
  <c r="AB82" i="36"/>
  <c r="HD82" i="1"/>
  <c r="AH49" i="36"/>
  <c r="HJ49" i="1"/>
  <c r="HJ15" i="1"/>
  <c r="AH15" i="36"/>
  <c r="HJ85" i="1"/>
  <c r="AH85" i="36"/>
  <c r="AH94" i="36"/>
  <c r="HJ94" i="1"/>
  <c r="AB65" i="36"/>
  <c r="HD65" i="1"/>
  <c r="AE37" i="36"/>
  <c r="HG37" i="1"/>
  <c r="AB34" i="36"/>
  <c r="HD34" i="1"/>
  <c r="HG91" i="1"/>
  <c r="AE91" i="36"/>
  <c r="AH38" i="36"/>
  <c r="HJ38" i="1"/>
  <c r="HA93" i="1"/>
  <c r="HJ35" i="1"/>
  <c r="AH35" i="36"/>
  <c r="AE30" i="36"/>
  <c r="HG30" i="1"/>
  <c r="AE78" i="36"/>
  <c r="HG78" i="1"/>
  <c r="BG15" i="1"/>
  <c r="BG40" i="1"/>
  <c r="Z1069" i="35" s="1"/>
  <c r="BG100" i="1"/>
  <c r="AH52" i="36"/>
  <c r="HJ52" i="1"/>
  <c r="HD43" i="1"/>
  <c r="AB43" i="36"/>
  <c r="AB22" i="36"/>
  <c r="HD22" i="1"/>
  <c r="BG23" i="1"/>
  <c r="BG44" i="1"/>
  <c r="Z1197" i="35" s="1"/>
  <c r="HP87" i="1"/>
  <c r="HP58" i="1"/>
  <c r="D1659" i="35" s="1"/>
  <c r="HP98" i="1"/>
  <c r="HP83" i="1"/>
  <c r="D2459" i="35" s="1"/>
  <c r="HP49" i="1"/>
  <c r="D1371" i="35" s="1"/>
  <c r="HP94" i="1"/>
  <c r="HP29" i="1"/>
  <c r="HP10" i="1"/>
  <c r="HP42" i="1"/>
  <c r="D1147" i="35" s="1"/>
  <c r="HP62" i="1"/>
  <c r="D1787" i="35" s="1"/>
  <c r="HP34" i="1"/>
  <c r="AE101" i="36"/>
  <c r="HG101" i="1"/>
  <c r="HJ98" i="1"/>
  <c r="AH98" i="36"/>
  <c r="HG31" i="1"/>
  <c r="AE31" i="36"/>
  <c r="HG94" i="1"/>
  <c r="AE94" i="36"/>
  <c r="AH42" i="36"/>
  <c r="HJ42" i="1"/>
  <c r="AE88" i="36"/>
  <c r="HG88" i="1"/>
  <c r="HD33" i="1"/>
  <c r="AB33" i="36"/>
  <c r="BG104" i="1"/>
  <c r="HG34" i="1"/>
  <c r="AE34" i="36"/>
  <c r="AE51" i="36"/>
  <c r="HG51" i="1"/>
  <c r="AH19" i="36"/>
  <c r="HJ19" i="1"/>
  <c r="AE77" i="36"/>
  <c r="HG77" i="1"/>
  <c r="HG81" i="1"/>
  <c r="AE81" i="36"/>
  <c r="BG56" i="1"/>
  <c r="Z1581" i="35" s="1"/>
  <c r="AB61" i="36"/>
  <c r="HD61" i="1"/>
  <c r="HD30" i="1"/>
  <c r="AB30" i="36"/>
  <c r="AB13" i="36"/>
  <c r="HD13" i="1"/>
  <c r="AH93" i="36"/>
  <c r="HJ93" i="1"/>
  <c r="AH84" i="36"/>
  <c r="HJ84" i="1"/>
  <c r="BG32" i="1"/>
  <c r="BG91" i="1"/>
  <c r="HA105" i="1"/>
  <c r="AH36" i="1"/>
  <c r="AH33" i="1"/>
  <c r="AH68" i="1"/>
  <c r="Z1964" i="35" s="1"/>
  <c r="AH28" i="1"/>
  <c r="AH43" i="1"/>
  <c r="Z1164" i="35" s="1"/>
  <c r="AH64" i="1"/>
  <c r="Z1836" i="35" s="1"/>
  <c r="AH20" i="1"/>
  <c r="AH52" i="1"/>
  <c r="Z1452" i="35" s="1"/>
  <c r="AH76" i="1"/>
  <c r="Z2220" i="35" s="1"/>
  <c r="AH13" i="1"/>
  <c r="HP54" i="1"/>
  <c r="D1531" i="35" s="1"/>
  <c r="EA11" i="1"/>
  <c r="EA61" i="1"/>
  <c r="Z1744" i="35" s="1"/>
  <c r="EA13" i="1"/>
  <c r="EA54" i="1"/>
  <c r="Z1520" i="35" s="1"/>
  <c r="EA90" i="1"/>
  <c r="EA45" i="1"/>
  <c r="Z1232" i="35" s="1"/>
  <c r="EA73" i="1"/>
  <c r="Z2128" i="35" s="1"/>
  <c r="EA77" i="1"/>
  <c r="Z2256" i="35" s="1"/>
  <c r="EA60" i="1"/>
  <c r="Z1712" i="35" s="1"/>
  <c r="EA59" i="1"/>
  <c r="Z1680" i="35" s="1"/>
  <c r="EA48" i="1"/>
  <c r="Z1328" i="35" s="1"/>
  <c r="EA28" i="1"/>
  <c r="CE61" i="1"/>
  <c r="Z1742" i="35" s="1"/>
  <c r="CE36" i="1"/>
  <c r="CE47" i="1"/>
  <c r="Z1294" i="35" s="1"/>
  <c r="CE73" i="1"/>
  <c r="Z2126" i="35" s="1"/>
  <c r="CE28" i="1"/>
  <c r="CE53" i="1"/>
  <c r="Z1486" i="35" s="1"/>
  <c r="CE69" i="1"/>
  <c r="Z1998" i="35" s="1"/>
  <c r="CE20" i="1"/>
  <c r="CE29" i="1"/>
  <c r="CE65" i="1"/>
  <c r="Z1870" i="35" s="1"/>
  <c r="CE13" i="1"/>
  <c r="CE97" i="1"/>
  <c r="HD51" i="1"/>
  <c r="AB51" i="36"/>
  <c r="AE106" i="36"/>
  <c r="HG106" i="1"/>
  <c r="AE67" i="36"/>
  <c r="HG67" i="1"/>
  <c r="AE28" i="36"/>
  <c r="HG28" i="1"/>
  <c r="HJ64" i="1"/>
  <c r="AH64" i="36"/>
  <c r="BG11" i="1"/>
  <c r="AB81" i="36"/>
  <c r="HD81" i="1"/>
  <c r="HG25" i="1"/>
  <c r="AE25" i="36"/>
  <c r="BG101" i="1"/>
  <c r="HG41" i="1"/>
  <c r="AE41" i="36"/>
  <c r="HA95" i="1"/>
  <c r="AH82" i="36"/>
  <c r="HJ82" i="1"/>
  <c r="BG16" i="1"/>
  <c r="HD27" i="1"/>
  <c r="AB27" i="36"/>
  <c r="HP89" i="1"/>
  <c r="HP53" i="1"/>
  <c r="D1499" i="35" s="1"/>
  <c r="HP93" i="1"/>
  <c r="HP85" i="1"/>
  <c r="D2523" i="35" s="1"/>
  <c r="AH86" i="1"/>
  <c r="Z2540" i="35" s="1"/>
  <c r="AH19" i="1"/>
  <c r="AH105" i="1"/>
  <c r="AH82" i="1"/>
  <c r="Z2412" i="35" s="1"/>
  <c r="AH60" i="1"/>
  <c r="Z1708" i="35" s="1"/>
  <c r="AH12" i="1"/>
  <c r="AH37" i="1"/>
  <c r="Z972" i="35" s="1"/>
  <c r="HJ102" i="1"/>
  <c r="AH102" i="36"/>
  <c r="HD80" i="1"/>
  <c r="AB80" i="36"/>
  <c r="HJ17" i="1"/>
  <c r="AH17" i="36"/>
  <c r="BG22" i="1"/>
  <c r="AB60" i="36"/>
  <c r="HD60" i="1"/>
  <c r="HP47" i="1"/>
  <c r="D1307" i="35" s="1"/>
  <c r="HP74" i="1"/>
  <c r="D2171" i="35" s="1"/>
  <c r="HP26" i="1"/>
  <c r="HP55" i="1"/>
  <c r="D1563" i="35" s="1"/>
  <c r="HP70" i="1"/>
  <c r="D2043" i="35" s="1"/>
  <c r="HP18" i="1"/>
  <c r="HP104" i="1"/>
  <c r="HP66" i="1"/>
  <c r="D1915" i="35" s="1"/>
  <c r="HP11" i="1"/>
  <c r="HP100" i="1"/>
  <c r="HP78" i="1"/>
  <c r="D2299" i="35" s="1"/>
  <c r="HP56" i="1"/>
  <c r="D1595" i="35" s="1"/>
  <c r="AE64" i="36"/>
  <c r="HG64" i="1"/>
  <c r="AH69" i="36"/>
  <c r="HJ69" i="1"/>
  <c r="HJ77" i="1"/>
  <c r="AH77" i="36"/>
  <c r="AB86" i="36"/>
  <c r="HD86" i="1"/>
  <c r="HD58" i="1"/>
  <c r="AB58" i="36"/>
  <c r="HD50" i="1"/>
  <c r="AB50" i="36"/>
  <c r="BG75" i="1"/>
  <c r="Z2189" i="35" s="1"/>
  <c r="BG102" i="1"/>
  <c r="AE50" i="36"/>
  <c r="HG50" i="1"/>
  <c r="AH68" i="36"/>
  <c r="HJ68" i="1"/>
  <c r="HJ57" i="1"/>
  <c r="AH57" i="36"/>
  <c r="AB96" i="36"/>
  <c r="HD96" i="1"/>
  <c r="HG73" i="1"/>
  <c r="AE73" i="36"/>
  <c r="AH39" i="36"/>
  <c r="HJ39" i="1"/>
  <c r="HD17" i="1"/>
  <c r="AB17" i="36"/>
  <c r="AE19" i="36"/>
  <c r="HG19" i="1"/>
  <c r="BG60" i="1"/>
  <c r="Z1709" i="35" s="1"/>
  <c r="BG26" i="1"/>
  <c r="BG57" i="1"/>
  <c r="Z1613" i="35" s="1"/>
  <c r="BG59" i="1"/>
  <c r="Z1677" i="35" s="1"/>
  <c r="AB94" i="36"/>
  <c r="HD94" i="1"/>
  <c r="BG55" i="1"/>
  <c r="Z1549" i="35" s="1"/>
  <c r="BG66" i="1"/>
  <c r="Z1901" i="35" s="1"/>
  <c r="AB98" i="36"/>
  <c r="HD98" i="1"/>
  <c r="BG83" i="1"/>
  <c r="Z2445" i="35" s="1"/>
  <c r="AB105" i="36"/>
  <c r="HD105" i="1"/>
  <c r="AB73" i="36"/>
  <c r="HD73" i="1"/>
  <c r="AE72" i="36"/>
  <c r="HG72" i="1"/>
  <c r="AE36" i="36"/>
  <c r="HG36" i="1"/>
  <c r="BG27" i="1"/>
  <c r="BG48" i="1"/>
  <c r="Z1325" i="35" s="1"/>
  <c r="HJ56" i="1"/>
  <c r="AH56" i="36"/>
  <c r="AB39" i="36"/>
  <c r="HD39" i="1"/>
  <c r="HA101" i="1"/>
  <c r="AH57" i="1"/>
  <c r="Z1612" i="35" s="1"/>
  <c r="AH103" i="1"/>
  <c r="AH84" i="1"/>
  <c r="Z2476" i="35" s="1"/>
  <c r="AH45" i="1"/>
  <c r="Z1228" i="35" s="1"/>
  <c r="AH99" i="1"/>
  <c r="AH80" i="1"/>
  <c r="Z2348" i="35" s="1"/>
  <c r="AH21" i="1"/>
  <c r="AH95" i="1"/>
  <c r="AH25" i="1"/>
  <c r="AH61" i="1"/>
  <c r="Z1740" i="35" s="1"/>
  <c r="AH32" i="1"/>
  <c r="AH51" i="1"/>
  <c r="Z1420" i="35" s="1"/>
  <c r="EA27" i="1"/>
  <c r="EA72" i="1"/>
  <c r="Z2096" i="35" s="1"/>
  <c r="EA104" i="1"/>
  <c r="EA53" i="1"/>
  <c r="Z1488" i="35" s="1"/>
  <c r="EA80" i="1"/>
  <c r="Z2352" i="35" s="1"/>
  <c r="EA37" i="1"/>
  <c r="Z976" i="35" s="1"/>
  <c r="EA50" i="1"/>
  <c r="Z1392" i="35" s="1"/>
  <c r="EA69" i="1"/>
  <c r="Z2000" i="35" s="1"/>
  <c r="EA51" i="1"/>
  <c r="Z1424" i="35" s="1"/>
  <c r="EA91" i="1"/>
  <c r="EA71" i="1"/>
  <c r="Z2064" i="35" s="1"/>
  <c r="EA79" i="1"/>
  <c r="Z2320" i="35" s="1"/>
  <c r="CE77" i="1"/>
  <c r="Z2254" i="35" s="1"/>
  <c r="CE44" i="1"/>
  <c r="Z1198" i="35" s="1"/>
  <c r="CE93" i="1"/>
  <c r="CE95" i="1"/>
  <c r="CE87" i="1"/>
  <c r="CE58" i="1"/>
  <c r="Z1646" i="35" s="1"/>
  <c r="CE106" i="1"/>
  <c r="CE83" i="1"/>
  <c r="Z2446" i="35" s="1"/>
  <c r="CE52" i="1"/>
  <c r="Z1454" i="35" s="1"/>
  <c r="CE56" i="1"/>
  <c r="Z1582" i="35" s="1"/>
  <c r="CE26" i="1"/>
  <c r="AH28" i="36"/>
  <c r="HJ28" i="1"/>
  <c r="AB64" i="36"/>
  <c r="HD64" i="1"/>
  <c r="AB101" i="36"/>
  <c r="HD101" i="1"/>
  <c r="BG61" i="1"/>
  <c r="Z1741" i="35" s="1"/>
  <c r="HA99" i="1"/>
  <c r="AH66" i="36"/>
  <c r="HJ66" i="1"/>
  <c r="AH41" i="36"/>
  <c r="HJ41" i="1"/>
  <c r="BG89" i="1"/>
  <c r="AH105" i="36"/>
  <c r="HJ105" i="1"/>
  <c r="HP33" i="1"/>
  <c r="HP68" i="1"/>
  <c r="D1979" i="35" s="1"/>
  <c r="HP28" i="1"/>
  <c r="HP43" i="1"/>
  <c r="D1179" i="35" s="1"/>
  <c r="HP64" i="1"/>
  <c r="D1851" i="35" s="1"/>
  <c r="HP20" i="1"/>
  <c r="HP52" i="1"/>
  <c r="D1467" i="35" s="1"/>
  <c r="AH15" i="1"/>
  <c r="HD62" i="1"/>
  <c r="AB62" i="36"/>
  <c r="HG18" i="1"/>
  <c r="AE18" i="36"/>
  <c r="HA104" i="1"/>
  <c r="AB10" i="36"/>
  <c r="HD10" i="1"/>
  <c r="BG93" i="1"/>
  <c r="HA100" i="1"/>
  <c r="BG50" i="1"/>
  <c r="Z1389" i="35" s="1"/>
  <c r="HD90" i="1"/>
  <c r="AB90" i="36"/>
  <c r="HG33" i="1"/>
  <c r="AE33" i="36"/>
  <c r="HG98" i="1"/>
  <c r="AE98" i="36"/>
  <c r="BG96" i="1"/>
  <c r="BG28" i="1"/>
  <c r="AH10" i="36"/>
  <c r="HJ10" i="1"/>
  <c r="BG95" i="1"/>
  <c r="AH96" i="1"/>
  <c r="AH90" i="1"/>
  <c r="AH41" i="1"/>
  <c r="Z1100" i="35" s="1"/>
  <c r="HP86" i="1"/>
  <c r="D2555" i="35" s="1"/>
  <c r="HP19" i="1"/>
  <c r="HP105" i="1"/>
  <c r="HP82" i="1"/>
  <c r="D2427" i="35" s="1"/>
  <c r="HP60" i="1"/>
  <c r="D1723" i="35" s="1"/>
  <c r="HP12" i="1"/>
  <c r="HP37" i="1"/>
  <c r="D987" i="35" s="1"/>
  <c r="EA21" i="1"/>
  <c r="EA62" i="1"/>
  <c r="Z1776" i="35" s="1"/>
  <c r="EA94" i="1"/>
  <c r="EA41" i="1"/>
  <c r="Z1104" i="35" s="1"/>
  <c r="EA66" i="1"/>
  <c r="Z1904" i="35" s="1"/>
  <c r="EA29" i="1"/>
  <c r="EA17" i="1"/>
  <c r="EA33" i="1"/>
  <c r="EA30" i="1"/>
  <c r="EA105" i="1"/>
  <c r="EA20" i="1"/>
  <c r="EA32" i="1"/>
  <c r="CE92" i="1"/>
  <c r="CE84" i="1"/>
  <c r="Z2478" i="35" s="1"/>
  <c r="CE19" i="1"/>
  <c r="CE105" i="1"/>
  <c r="CE80" i="1"/>
  <c r="Z2350" i="35" s="1"/>
  <c r="CE90" i="1"/>
  <c r="CE48" i="1"/>
  <c r="Z1326" i="35" s="1"/>
  <c r="CE98" i="1"/>
  <c r="CE86" i="1"/>
  <c r="Z2542" i="35" s="1"/>
  <c r="CE31" i="1"/>
  <c r="CE12" i="1"/>
  <c r="CE42" i="1"/>
  <c r="Z1134" i="35" s="1"/>
  <c r="AE80" i="36"/>
  <c r="HG80" i="1"/>
  <c r="HJ45" i="1"/>
  <c r="AH45" i="36"/>
  <c r="AE102" i="36"/>
  <c r="HG102" i="1"/>
  <c r="AE84" i="36"/>
  <c r="HG84" i="1"/>
  <c r="HG92" i="1"/>
  <c r="AE92" i="36"/>
  <c r="HD41" i="1"/>
  <c r="AB41" i="36"/>
  <c r="BG43" i="1"/>
  <c r="Z1165" i="35" s="1"/>
  <c r="HJ33" i="1"/>
  <c r="AH33" i="36"/>
  <c r="AB93" i="36"/>
  <c r="HD93" i="1"/>
  <c r="BG18" i="1"/>
  <c r="HA96" i="1"/>
  <c r="AE75" i="36"/>
  <c r="HG75" i="1"/>
  <c r="AH73" i="1"/>
  <c r="Z2124" i="35" s="1"/>
  <c r="AH24" i="1"/>
  <c r="AH27" i="1"/>
  <c r="AH69" i="1"/>
  <c r="Z1996" i="35" s="1"/>
  <c r="AH16" i="1"/>
  <c r="AH44" i="1"/>
  <c r="Z1196" i="35" s="1"/>
  <c r="AH65" i="1"/>
  <c r="Z1868" i="35" s="1"/>
  <c r="AH17" i="1"/>
  <c r="AH46" i="1"/>
  <c r="Z1260" i="35" s="1"/>
  <c r="AH77" i="1"/>
  <c r="Z2252" i="35" s="1"/>
  <c r="AH59" i="1"/>
  <c r="Z1676" i="35" s="1"/>
  <c r="AH97" i="1"/>
  <c r="EA22" i="1"/>
  <c r="EA70" i="1"/>
  <c r="Z2032" i="35" s="1"/>
  <c r="EA15" i="1"/>
  <c r="EA57" i="1"/>
  <c r="Z1616" i="35" s="1"/>
  <c r="EA10" i="1"/>
  <c r="EA56" i="1"/>
  <c r="Z1584" i="35" s="1"/>
  <c r="EA97" i="1"/>
  <c r="EA86" i="1"/>
  <c r="Z2544" i="35" s="1"/>
  <c r="EA81" i="1"/>
  <c r="Z2384" i="35" s="1"/>
  <c r="EA87" i="1"/>
  <c r="EA16" i="1"/>
  <c r="CE43" i="1"/>
  <c r="Z1166" i="35" s="1"/>
  <c r="CE68" i="1"/>
  <c r="Z1966" i="35" s="1"/>
  <c r="CE18" i="1"/>
  <c r="CE49" i="1"/>
  <c r="Z1358" i="35" s="1"/>
  <c r="CE64" i="1"/>
  <c r="Z1838" i="35" s="1"/>
  <c r="CE11" i="1"/>
  <c r="CE54" i="1"/>
  <c r="Z1518" i="35" s="1"/>
  <c r="CE60" i="1"/>
  <c r="Z1710" i="35" s="1"/>
  <c r="CE34" i="1"/>
  <c r="CE33" i="1"/>
  <c r="CE72" i="1"/>
  <c r="Z2094" i="35" s="1"/>
  <c r="CE35" i="1"/>
  <c r="AH90" i="36"/>
  <c r="HJ90" i="1"/>
  <c r="AB106" i="36"/>
  <c r="HD106" i="1"/>
  <c r="AH55" i="36"/>
  <c r="HJ55" i="1"/>
  <c r="HJ101" i="1"/>
  <c r="AH101" i="36"/>
  <c r="AB77" i="36"/>
  <c r="HD77" i="1"/>
  <c r="HJ47" i="1"/>
  <c r="AH47" i="36"/>
  <c r="AE60" i="36"/>
  <c r="HG60" i="1"/>
  <c r="BG80" i="1"/>
  <c r="Z2349" i="35" s="1"/>
  <c r="AH74" i="36"/>
  <c r="HJ74" i="1"/>
  <c r="HJ34" i="1"/>
  <c r="AH34" i="36"/>
  <c r="AE35" i="36"/>
  <c r="HG35" i="1"/>
  <c r="AE11" i="36"/>
  <c r="HG11" i="1"/>
  <c r="HD72" i="1"/>
  <c r="AB72" i="36"/>
  <c r="AB76" i="36"/>
  <c r="HD76" i="1"/>
  <c r="BG62" i="1"/>
  <c r="Z1773" i="35" s="1"/>
  <c r="AB102" i="36"/>
  <c r="HD102" i="1"/>
  <c r="AB14" i="36"/>
  <c r="HD14" i="1"/>
  <c r="AH37" i="36"/>
  <c r="HJ37" i="1"/>
  <c r="AB49" i="36"/>
  <c r="HD49" i="1"/>
  <c r="BG94" i="1"/>
  <c r="HA103" i="1"/>
  <c r="BG72" i="1"/>
  <c r="Z2093" i="35" s="1"/>
  <c r="GM102" i="1"/>
  <c r="GN102" i="1" s="1"/>
  <c r="GM89" i="1"/>
  <c r="GG88" i="1"/>
  <c r="GG91" i="1"/>
  <c r="AH9" i="1"/>
  <c r="EA7" i="1"/>
  <c r="Y16" i="35"/>
  <c r="HP9" i="1"/>
  <c r="AH8" i="1"/>
  <c r="EA9" i="1"/>
  <c r="CE9" i="1"/>
  <c r="HA7" i="1"/>
  <c r="Z17" i="35"/>
  <c r="HP8" i="1"/>
  <c r="AB8" i="36"/>
  <c r="HD8" i="1"/>
  <c r="CE8" i="1"/>
  <c r="GJ7" i="1"/>
  <c r="Z13" i="35"/>
  <c r="AB7" i="36"/>
  <c r="HD7" i="1"/>
  <c r="Z20" i="35"/>
  <c r="GJ9" i="1"/>
  <c r="AH7" i="36"/>
  <c r="HJ7" i="1"/>
  <c r="Z22" i="35"/>
  <c r="EA8" i="1"/>
  <c r="CE7" i="1"/>
  <c r="Y14" i="35"/>
  <c r="Z11" i="35"/>
  <c r="AH9" i="36"/>
  <c r="HJ9" i="1"/>
  <c r="AH7" i="1"/>
  <c r="Y12" i="35"/>
  <c r="AH8" i="36"/>
  <c r="HJ8" i="1"/>
  <c r="HP7" i="1"/>
  <c r="HR61" i="1" l="1"/>
  <c r="O1755" i="35" s="1"/>
  <c r="D1755" i="35"/>
  <c r="HR51" i="1"/>
  <c r="O1435" i="35" s="1"/>
  <c r="D1435" i="35"/>
  <c r="HR76" i="1"/>
  <c r="O2235" i="35" s="1"/>
  <c r="D2235" i="35"/>
  <c r="HR72" i="1"/>
  <c r="O2107" i="35" s="1"/>
  <c r="D2107" i="35"/>
  <c r="Z2092" i="35"/>
  <c r="GG72" i="1"/>
  <c r="GU15" i="1"/>
  <c r="GU14" i="1"/>
  <c r="GU18" i="1"/>
  <c r="GU22" i="1"/>
  <c r="GU8" i="1"/>
  <c r="GU24" i="1"/>
  <c r="GU33" i="1"/>
  <c r="GU23" i="1"/>
  <c r="GU31" i="1"/>
  <c r="GU34" i="1"/>
  <c r="GU12" i="1"/>
  <c r="GU10" i="1"/>
  <c r="GU27" i="1"/>
  <c r="GU20" i="1"/>
  <c r="GU32" i="1"/>
  <c r="GU13" i="1"/>
  <c r="GU36" i="1"/>
  <c r="HR80" i="1"/>
  <c r="O2363" i="35" s="1"/>
  <c r="HR95" i="1"/>
  <c r="GU29" i="1"/>
  <c r="GU9" i="1"/>
  <c r="GU7" i="1"/>
  <c r="Z15" i="35"/>
  <c r="GJ35" i="1"/>
  <c r="HE108" i="1"/>
  <c r="GG23" i="1"/>
  <c r="HR23" i="1"/>
  <c r="HR102" i="1"/>
  <c r="GG92" i="1"/>
  <c r="HE111" i="1"/>
  <c r="HR39" i="1"/>
  <c r="O1051" i="35" s="1"/>
  <c r="HE110" i="1"/>
  <c r="IQ10" i="1" s="1"/>
  <c r="K16" i="11"/>
  <c r="HX16" i="1"/>
  <c r="HR57" i="1"/>
  <c r="O1627" i="35" s="1"/>
  <c r="K49" i="11"/>
  <c r="HX49" i="1"/>
  <c r="K51" i="11"/>
  <c r="HX51" i="1"/>
  <c r="K48" i="11"/>
  <c r="HX48" i="1"/>
  <c r="K42" i="11"/>
  <c r="HX42" i="1"/>
  <c r="K56" i="11"/>
  <c r="HX56" i="1"/>
  <c r="K76" i="11"/>
  <c r="HX76" i="1"/>
  <c r="K66" i="11"/>
  <c r="HX66" i="1"/>
  <c r="HX77" i="1"/>
  <c r="K77" i="11"/>
  <c r="HX25" i="1"/>
  <c r="K25" i="11"/>
  <c r="K40" i="11"/>
  <c r="HX40" i="1"/>
  <c r="K20" i="11"/>
  <c r="HX20" i="1"/>
  <c r="HX45" i="1"/>
  <c r="K45" i="11"/>
  <c r="K78" i="11"/>
  <c r="HX78" i="1"/>
  <c r="K83" i="11"/>
  <c r="HX83" i="1"/>
  <c r="HX85" i="1"/>
  <c r="K85" i="11"/>
  <c r="K86" i="11"/>
  <c r="HX86" i="1"/>
  <c r="HX69" i="1"/>
  <c r="K69" i="11"/>
  <c r="K75" i="11"/>
  <c r="HX75" i="1"/>
  <c r="K35" i="11"/>
  <c r="HX35" i="1"/>
  <c r="K72" i="11"/>
  <c r="HX72" i="1"/>
  <c r="K24" i="11"/>
  <c r="HX24" i="1"/>
  <c r="K62" i="11"/>
  <c r="HX62" i="1"/>
  <c r="K34" i="11"/>
  <c r="HX34" i="1"/>
  <c r="K22" i="11"/>
  <c r="HX22" i="1"/>
  <c r="K65" i="11"/>
  <c r="HX65" i="1"/>
  <c r="K18" i="11"/>
  <c r="HX18" i="1"/>
  <c r="K67" i="11"/>
  <c r="HX67" i="1"/>
  <c r="HX39" i="1"/>
  <c r="K39" i="11"/>
  <c r="HX57" i="1"/>
  <c r="K57" i="11"/>
  <c r="K11" i="11"/>
  <c r="HX11" i="1"/>
  <c r="K71" i="11"/>
  <c r="HX71" i="1"/>
  <c r="K63" i="11"/>
  <c r="HX63" i="1"/>
  <c r="K55" i="11"/>
  <c r="HX55" i="1"/>
  <c r="K7" i="11"/>
  <c r="HX7" i="1"/>
  <c r="K31" i="11"/>
  <c r="HX31" i="1"/>
  <c r="HX81" i="1"/>
  <c r="K81" i="11"/>
  <c r="K47" i="11"/>
  <c r="HX47" i="1"/>
  <c r="HX17" i="1"/>
  <c r="K17" i="11"/>
  <c r="HX89" i="1"/>
  <c r="K89" i="11"/>
  <c r="K23" i="11"/>
  <c r="HX23" i="1"/>
  <c r="K84" i="11"/>
  <c r="HX84" i="1"/>
  <c r="HX70" i="1"/>
  <c r="K70" i="11"/>
  <c r="K87" i="11"/>
  <c r="HX87" i="1"/>
  <c r="K80" i="11"/>
  <c r="HX80" i="1"/>
  <c r="K88" i="11"/>
  <c r="HX88" i="1"/>
  <c r="K68" i="11"/>
  <c r="HX68" i="1"/>
  <c r="HX50" i="1"/>
  <c r="K50" i="11"/>
  <c r="K27" i="11"/>
  <c r="HX27" i="1"/>
  <c r="K43" i="11"/>
  <c r="HX43" i="1"/>
  <c r="K74" i="11"/>
  <c r="HX74" i="1"/>
  <c r="K82" i="11"/>
  <c r="HX82" i="1"/>
  <c r="K44" i="11"/>
  <c r="HX44" i="1"/>
  <c r="K30" i="11"/>
  <c r="HX30" i="1"/>
  <c r="K58" i="11"/>
  <c r="HX58" i="1"/>
  <c r="HX19" i="1"/>
  <c r="K19" i="11"/>
  <c r="K52" i="11"/>
  <c r="HX52" i="1"/>
  <c r="HX41" i="1"/>
  <c r="K41" i="11"/>
  <c r="K46" i="11"/>
  <c r="HX46" i="1"/>
  <c r="HX61" i="1"/>
  <c r="K61" i="11"/>
  <c r="K33" i="11"/>
  <c r="HX33" i="1"/>
  <c r="K64" i="11"/>
  <c r="HX64" i="1"/>
  <c r="HX73" i="1"/>
  <c r="K73" i="11"/>
  <c r="K60" i="11"/>
  <c r="HX60" i="1"/>
  <c r="HR84" i="1"/>
  <c r="O2491" i="35" s="1"/>
  <c r="HR24" i="1"/>
  <c r="HR15" i="1"/>
  <c r="HR32" i="1"/>
  <c r="HR21" i="1"/>
  <c r="HR40" i="1"/>
  <c r="O1083" i="35" s="1"/>
  <c r="HR45" i="1"/>
  <c r="O1243" i="35" s="1"/>
  <c r="GM103" i="1"/>
  <c r="GN103" i="1" s="1"/>
  <c r="HR97" i="1"/>
  <c r="HR16" i="1"/>
  <c r="HR73" i="1"/>
  <c r="O2139" i="35" s="1"/>
  <c r="HR36" i="1"/>
  <c r="HR13" i="1"/>
  <c r="HE107" i="1"/>
  <c r="IQ7" i="1" s="1"/>
  <c r="GJ31" i="1"/>
  <c r="GJ14" i="1"/>
  <c r="GJ21" i="1"/>
  <c r="GJ33" i="1"/>
  <c r="GJ34" i="1"/>
  <c r="GJ30" i="1"/>
  <c r="GJ12" i="1"/>
  <c r="HR92" i="1"/>
  <c r="HR41" i="1"/>
  <c r="O1115" i="35" s="1"/>
  <c r="HR59" i="1"/>
  <c r="O1691" i="35" s="1"/>
  <c r="HR46" i="1"/>
  <c r="O1275" i="35" s="1"/>
  <c r="FK109" i="1"/>
  <c r="HE112" i="1"/>
  <c r="IQ12" i="1" s="1"/>
  <c r="HR65" i="1"/>
  <c r="O1883" i="35" s="1"/>
  <c r="HE109" i="1"/>
  <c r="IQ9" i="1" s="1"/>
  <c r="HR90" i="1"/>
  <c r="GM35" i="1"/>
  <c r="GN35" i="1" s="1"/>
  <c r="GM60" i="1"/>
  <c r="GN60" i="1" s="1"/>
  <c r="GX16" i="1"/>
  <c r="GX97" i="1"/>
  <c r="GX10" i="1"/>
  <c r="GX22" i="1"/>
  <c r="GG59" i="1"/>
  <c r="GG65" i="1"/>
  <c r="GG27" i="1"/>
  <c r="GM42" i="1"/>
  <c r="GN42" i="1" s="1"/>
  <c r="GM31" i="1"/>
  <c r="GN31" i="1" s="1"/>
  <c r="GM98" i="1"/>
  <c r="GN98" i="1" s="1"/>
  <c r="GX29" i="1"/>
  <c r="HR12" i="1"/>
  <c r="HR19" i="1"/>
  <c r="GJ96" i="1"/>
  <c r="GJ50" i="1"/>
  <c r="GJ93" i="1"/>
  <c r="HR52" i="1"/>
  <c r="O1467" i="35" s="1"/>
  <c r="HR28" i="1"/>
  <c r="GJ61" i="1"/>
  <c r="GM87" i="1"/>
  <c r="GN87" i="1" s="1"/>
  <c r="GM77" i="1"/>
  <c r="GN77" i="1" s="1"/>
  <c r="GX71" i="1"/>
  <c r="GX51" i="1"/>
  <c r="GX104" i="1"/>
  <c r="GG32" i="1"/>
  <c r="GG25" i="1"/>
  <c r="GG99" i="1"/>
  <c r="GJ83" i="1"/>
  <c r="GJ55" i="1"/>
  <c r="GJ59" i="1"/>
  <c r="GJ26" i="1"/>
  <c r="HR100" i="1"/>
  <c r="HR18" i="1"/>
  <c r="HR74" i="1"/>
  <c r="O2171" i="35" s="1"/>
  <c r="GG60" i="1"/>
  <c r="HR53" i="1"/>
  <c r="O1499" i="35" s="1"/>
  <c r="GJ11" i="1"/>
  <c r="GM20" i="1"/>
  <c r="GN20" i="1" s="1"/>
  <c r="GM53" i="1"/>
  <c r="GN53" i="1" s="1"/>
  <c r="GM73" i="1"/>
  <c r="GN73" i="1" s="1"/>
  <c r="GX59" i="1"/>
  <c r="GX77" i="1"/>
  <c r="GX45" i="1"/>
  <c r="GX54" i="1"/>
  <c r="HR54" i="1"/>
  <c r="O1531" i="35" s="1"/>
  <c r="GG20" i="1"/>
  <c r="GG36" i="1"/>
  <c r="HR42" i="1"/>
  <c r="O1147" i="35" s="1"/>
  <c r="HR49" i="1"/>
  <c r="O1371" i="35" s="1"/>
  <c r="HR87" i="1"/>
  <c r="GJ23" i="1"/>
  <c r="GJ15" i="1"/>
  <c r="GM82" i="1"/>
  <c r="GN82" i="1" s="1"/>
  <c r="GM22" i="1"/>
  <c r="GN22" i="1" s="1"/>
  <c r="GM46" i="1"/>
  <c r="GN46" i="1" s="1"/>
  <c r="GX75" i="1"/>
  <c r="GX34" i="1"/>
  <c r="GX47" i="1"/>
  <c r="GG78" i="1"/>
  <c r="GG11" i="1"/>
  <c r="GG104" i="1"/>
  <c r="GG26" i="1"/>
  <c r="GG47" i="1"/>
  <c r="GJ10" i="1"/>
  <c r="GX102" i="1"/>
  <c r="GM24" i="1"/>
  <c r="GN24" i="1" s="1"/>
  <c r="GM100" i="1"/>
  <c r="GN100" i="1" s="1"/>
  <c r="GM104" i="1"/>
  <c r="GN104" i="1" s="1"/>
  <c r="GX63" i="1"/>
  <c r="GX85" i="1"/>
  <c r="HR75" i="1"/>
  <c r="O2203" i="35" s="1"/>
  <c r="HR81" i="1"/>
  <c r="O2395" i="35" s="1"/>
  <c r="GG53" i="1"/>
  <c r="GJ76" i="1"/>
  <c r="HR48" i="1"/>
  <c r="O1339" i="35" s="1"/>
  <c r="HR71" i="1"/>
  <c r="O2075" i="35" s="1"/>
  <c r="GM101" i="1"/>
  <c r="GN101" i="1" s="1"/>
  <c r="GM85" i="1"/>
  <c r="GN85" i="1" s="1"/>
  <c r="GM25" i="1"/>
  <c r="GN25" i="1" s="1"/>
  <c r="GM75" i="1"/>
  <c r="GN75" i="1" s="1"/>
  <c r="GX52" i="1"/>
  <c r="GX98" i="1"/>
  <c r="GX74" i="1"/>
  <c r="GX92" i="1"/>
  <c r="GG42" i="1"/>
  <c r="GG29" i="1"/>
  <c r="GG94" i="1"/>
  <c r="GG58" i="1"/>
  <c r="GJ42" i="1"/>
  <c r="GJ47" i="1"/>
  <c r="GJ73" i="1"/>
  <c r="HR17" i="1"/>
  <c r="HR69" i="1"/>
  <c r="O2011" i="35" s="1"/>
  <c r="GG14" i="1"/>
  <c r="GG63" i="1"/>
  <c r="GG106" i="1"/>
  <c r="GJ51" i="1"/>
  <c r="GM79" i="1"/>
  <c r="GN79" i="1" s="1"/>
  <c r="GM50" i="1"/>
  <c r="GN50" i="1" s="1"/>
  <c r="GX19" i="1"/>
  <c r="GX26" i="1"/>
  <c r="GG50" i="1"/>
  <c r="GG30" i="1"/>
  <c r="GG71" i="1"/>
  <c r="GJ38" i="1"/>
  <c r="GJ17" i="1"/>
  <c r="GJ62" i="1"/>
  <c r="GJ80" i="1"/>
  <c r="GM33" i="1"/>
  <c r="GN33" i="1" s="1"/>
  <c r="GM11" i="1"/>
  <c r="GN11" i="1" s="1"/>
  <c r="GM49" i="1"/>
  <c r="GN49" i="1" s="1"/>
  <c r="GM68" i="1"/>
  <c r="GN68" i="1" s="1"/>
  <c r="GX81" i="1"/>
  <c r="GX15" i="1"/>
  <c r="GG46" i="1"/>
  <c r="GG16" i="1"/>
  <c r="GG73" i="1"/>
  <c r="GM12" i="1"/>
  <c r="GN12" i="1" s="1"/>
  <c r="GM48" i="1"/>
  <c r="GN48" i="1" s="1"/>
  <c r="GM19" i="1"/>
  <c r="GN19" i="1" s="1"/>
  <c r="GX20" i="1"/>
  <c r="GX17" i="1"/>
  <c r="GX66" i="1"/>
  <c r="GX21" i="1"/>
  <c r="HR60" i="1"/>
  <c r="O1723" i="35" s="1"/>
  <c r="HR86" i="1"/>
  <c r="O2555" i="35" s="1"/>
  <c r="GG90" i="1"/>
  <c r="GJ95" i="1"/>
  <c r="GG15" i="1"/>
  <c r="HR20" i="1"/>
  <c r="HR68" i="1"/>
  <c r="O1979" i="35" s="1"/>
  <c r="GM58" i="1"/>
  <c r="GN58" i="1" s="1"/>
  <c r="GM44" i="1"/>
  <c r="GN44" i="1" s="1"/>
  <c r="GX91" i="1"/>
  <c r="GX37" i="1"/>
  <c r="GX53" i="1"/>
  <c r="GX72" i="1"/>
  <c r="GG95" i="1"/>
  <c r="GG80" i="1"/>
  <c r="GG45" i="1"/>
  <c r="GG103" i="1"/>
  <c r="GJ48" i="1"/>
  <c r="GJ66" i="1"/>
  <c r="GJ102" i="1"/>
  <c r="HR11" i="1"/>
  <c r="HR70" i="1"/>
  <c r="O2043" i="35" s="1"/>
  <c r="HR47" i="1"/>
  <c r="O1307" i="35" s="1"/>
  <c r="GJ22" i="1"/>
  <c r="GG37" i="1"/>
  <c r="GG105" i="1"/>
  <c r="GG86" i="1"/>
  <c r="HR89" i="1"/>
  <c r="GM97" i="1"/>
  <c r="GN97" i="1" s="1"/>
  <c r="GM65" i="1"/>
  <c r="GN65" i="1" s="1"/>
  <c r="GM36" i="1"/>
  <c r="GN36" i="1" s="1"/>
  <c r="GX28" i="1"/>
  <c r="GX61" i="1"/>
  <c r="GG52" i="1"/>
  <c r="GG64" i="1"/>
  <c r="GG28" i="1"/>
  <c r="GG33" i="1"/>
  <c r="HR10" i="1"/>
  <c r="HR83" i="1"/>
  <c r="O2459" i="35" s="1"/>
  <c r="GM74" i="1"/>
  <c r="GN74" i="1" s="1"/>
  <c r="GM38" i="1"/>
  <c r="GN38" i="1" s="1"/>
  <c r="GM91" i="1"/>
  <c r="GN91" i="1" s="1"/>
  <c r="GX36" i="1"/>
  <c r="GX64" i="1"/>
  <c r="GX42" i="1"/>
  <c r="GG70" i="1"/>
  <c r="GJ39" i="1"/>
  <c r="GM96" i="1"/>
  <c r="GN96" i="1" s="1"/>
  <c r="GM55" i="1"/>
  <c r="GN55" i="1" s="1"/>
  <c r="GM15" i="1"/>
  <c r="GN15" i="1" s="1"/>
  <c r="GX40" i="1"/>
  <c r="GX68" i="1"/>
  <c r="GX14" i="1"/>
  <c r="GX46" i="1"/>
  <c r="HR31" i="1"/>
  <c r="HR106" i="1"/>
  <c r="GG89" i="1"/>
  <c r="GJ24" i="1"/>
  <c r="HR50" i="1"/>
  <c r="O1403" i="35" s="1"/>
  <c r="HR30" i="1"/>
  <c r="GM51" i="1"/>
  <c r="GN51" i="1" s="1"/>
  <c r="GX44" i="1"/>
  <c r="GX58" i="1"/>
  <c r="GG34" i="1"/>
  <c r="GG83" i="1"/>
  <c r="GG102" i="1"/>
  <c r="GJ25" i="1"/>
  <c r="GJ87" i="1"/>
  <c r="GJ37" i="1"/>
  <c r="GJ29" i="1"/>
  <c r="HR44" i="1"/>
  <c r="O1211" i="35" s="1"/>
  <c r="HR27" i="1"/>
  <c r="GG101" i="1"/>
  <c r="GJ77" i="1"/>
  <c r="GM17" i="1"/>
  <c r="GN17" i="1" s="1"/>
  <c r="GM23" i="1"/>
  <c r="GN23" i="1" s="1"/>
  <c r="GX12" i="1"/>
  <c r="GX18" i="1"/>
  <c r="GJ78" i="1"/>
  <c r="GJ79" i="1"/>
  <c r="GJ92" i="1"/>
  <c r="GM72" i="1"/>
  <c r="GN72" i="1" s="1"/>
  <c r="GM43" i="1"/>
  <c r="GN43" i="1" s="1"/>
  <c r="GX57" i="1"/>
  <c r="GX70" i="1"/>
  <c r="GG44" i="1"/>
  <c r="GG69" i="1"/>
  <c r="GG24" i="1"/>
  <c r="GM86" i="1"/>
  <c r="GN86" i="1" s="1"/>
  <c r="GM80" i="1"/>
  <c r="GN80" i="1" s="1"/>
  <c r="GM92" i="1"/>
  <c r="GN92" i="1" s="1"/>
  <c r="GX30" i="1"/>
  <c r="GX94" i="1"/>
  <c r="HR82" i="1"/>
  <c r="O2427" i="35" s="1"/>
  <c r="GG41" i="1"/>
  <c r="GG96" i="1"/>
  <c r="GJ28" i="1"/>
  <c r="HR64" i="1"/>
  <c r="O1851" i="35" s="1"/>
  <c r="HR33" i="1"/>
  <c r="GM56" i="1"/>
  <c r="GN56" i="1" s="1"/>
  <c r="GM83" i="1"/>
  <c r="GN83" i="1" s="1"/>
  <c r="GM95" i="1"/>
  <c r="GN95" i="1" s="1"/>
  <c r="GX79" i="1"/>
  <c r="GX69" i="1"/>
  <c r="GG51" i="1"/>
  <c r="GG61" i="1"/>
  <c r="GJ27" i="1"/>
  <c r="GJ75" i="1"/>
  <c r="HR56" i="1"/>
  <c r="O1595" i="35" s="1"/>
  <c r="HR66" i="1"/>
  <c r="O1915" i="35" s="1"/>
  <c r="HR55" i="1"/>
  <c r="O1563" i="35" s="1"/>
  <c r="GG12" i="1"/>
  <c r="HR85" i="1"/>
  <c r="O2523" i="35" s="1"/>
  <c r="GJ16" i="1"/>
  <c r="GM29" i="1"/>
  <c r="GN29" i="1" s="1"/>
  <c r="GM28" i="1"/>
  <c r="GN28" i="1" s="1"/>
  <c r="GM47" i="1"/>
  <c r="GN47" i="1" s="1"/>
  <c r="GM61" i="1"/>
  <c r="GN61" i="1" s="1"/>
  <c r="GX60" i="1"/>
  <c r="GG13" i="1"/>
  <c r="GJ32" i="1"/>
  <c r="GJ56" i="1"/>
  <c r="HR34" i="1"/>
  <c r="HR29" i="1"/>
  <c r="HR98" i="1"/>
  <c r="GJ44" i="1"/>
  <c r="GJ40" i="1"/>
  <c r="GM94" i="1"/>
  <c r="GN94" i="1" s="1"/>
  <c r="GM30" i="1"/>
  <c r="GN30" i="1" s="1"/>
  <c r="GM41" i="1"/>
  <c r="GN41" i="1" s="1"/>
  <c r="GM62" i="1"/>
  <c r="GN62" i="1" s="1"/>
  <c r="GX24" i="1"/>
  <c r="GX43" i="1"/>
  <c r="GX76" i="1"/>
  <c r="GG56" i="1"/>
  <c r="GG100" i="1"/>
  <c r="GG66" i="1"/>
  <c r="GG18" i="1"/>
  <c r="GG55" i="1"/>
  <c r="GG74" i="1"/>
  <c r="GJ81" i="1"/>
  <c r="GJ90" i="1"/>
  <c r="GM63" i="1"/>
  <c r="GN63" i="1" s="1"/>
  <c r="GM76" i="1"/>
  <c r="GN76" i="1" s="1"/>
  <c r="GM78" i="1"/>
  <c r="GN78" i="1" s="1"/>
  <c r="GX78" i="1"/>
  <c r="GX101" i="1"/>
  <c r="HR101" i="1"/>
  <c r="HR35" i="1"/>
  <c r="GG93" i="1"/>
  <c r="GJ98" i="1"/>
  <c r="HR22" i="1"/>
  <c r="HR67" i="1"/>
  <c r="O1947" i="35" s="1"/>
  <c r="GM21" i="1"/>
  <c r="GN21" i="1" s="1"/>
  <c r="GM10" i="1"/>
  <c r="GN10" i="1" s="1"/>
  <c r="GX89" i="1"/>
  <c r="GG62" i="1"/>
  <c r="GG87" i="1"/>
  <c r="GJ13" i="1"/>
  <c r="GJ106" i="1"/>
  <c r="GG75" i="1"/>
  <c r="GG81" i="1"/>
  <c r="GG35" i="1"/>
  <c r="GM37" i="1"/>
  <c r="GN37" i="1" s="1"/>
  <c r="GM45" i="1"/>
  <c r="GN45" i="1" s="1"/>
  <c r="GM67" i="1"/>
  <c r="GN67" i="1" s="1"/>
  <c r="GM59" i="1"/>
  <c r="GN59" i="1" s="1"/>
  <c r="GX95" i="1"/>
  <c r="GX96" i="1"/>
  <c r="GX65" i="1"/>
  <c r="GX82" i="1"/>
  <c r="GG22" i="1"/>
  <c r="GG48" i="1"/>
  <c r="GG67" i="1"/>
  <c r="GG38" i="1"/>
  <c r="GJ45" i="1"/>
  <c r="GJ19" i="1"/>
  <c r="GJ72" i="1"/>
  <c r="GJ94" i="1"/>
  <c r="GM34" i="1"/>
  <c r="GN34" i="1" s="1"/>
  <c r="GM54" i="1"/>
  <c r="GN54" i="1" s="1"/>
  <c r="GM64" i="1"/>
  <c r="GN64" i="1" s="1"/>
  <c r="GM18" i="1"/>
  <c r="GN18" i="1" s="1"/>
  <c r="GX87" i="1"/>
  <c r="GX86" i="1"/>
  <c r="GX56" i="1"/>
  <c r="GG97" i="1"/>
  <c r="GG77" i="1"/>
  <c r="GG17" i="1"/>
  <c r="GJ18" i="1"/>
  <c r="GJ43" i="1"/>
  <c r="GM90" i="1"/>
  <c r="GN90" i="1" s="1"/>
  <c r="GM105" i="1"/>
  <c r="GN105" i="1" s="1"/>
  <c r="GM84" i="1"/>
  <c r="GN84" i="1" s="1"/>
  <c r="GX32" i="1"/>
  <c r="GX105" i="1"/>
  <c r="GX33" i="1"/>
  <c r="GX41" i="1"/>
  <c r="GX62" i="1"/>
  <c r="HR37" i="1"/>
  <c r="O987" i="35" s="1"/>
  <c r="HR105" i="1"/>
  <c r="HR43" i="1"/>
  <c r="O1179" i="35" s="1"/>
  <c r="GJ89" i="1"/>
  <c r="GM26" i="1"/>
  <c r="GN26" i="1" s="1"/>
  <c r="GM52" i="1"/>
  <c r="GN52" i="1" s="1"/>
  <c r="GM106" i="1"/>
  <c r="GN106" i="1" s="1"/>
  <c r="GM93" i="1"/>
  <c r="GN93" i="1" s="1"/>
  <c r="GX50" i="1"/>
  <c r="GX80" i="1"/>
  <c r="GX27" i="1"/>
  <c r="GG21" i="1"/>
  <c r="GG84" i="1"/>
  <c r="GG57" i="1"/>
  <c r="GJ57" i="1"/>
  <c r="GJ60" i="1"/>
  <c r="HR78" i="1"/>
  <c r="O2299" i="35" s="1"/>
  <c r="HR104" i="1"/>
  <c r="HR26" i="1"/>
  <c r="GG82" i="1"/>
  <c r="GG19" i="1"/>
  <c r="HR93" i="1"/>
  <c r="GJ101" i="1"/>
  <c r="GM13" i="1"/>
  <c r="GN13" i="1" s="1"/>
  <c r="GM69" i="1"/>
  <c r="GN69" i="1" s="1"/>
  <c r="GX48" i="1"/>
  <c r="GX73" i="1"/>
  <c r="GX90" i="1"/>
  <c r="GX13" i="1"/>
  <c r="GX11" i="1"/>
  <c r="GG76" i="1"/>
  <c r="GG43" i="1"/>
  <c r="GG68" i="1"/>
  <c r="GJ91" i="1"/>
  <c r="GJ104" i="1"/>
  <c r="HR62" i="1"/>
  <c r="O1787" i="35" s="1"/>
  <c r="HR94" i="1"/>
  <c r="HR58" i="1"/>
  <c r="O1659" i="35" s="1"/>
  <c r="GJ100" i="1"/>
  <c r="GM70" i="1"/>
  <c r="GN70" i="1" s="1"/>
  <c r="GM14" i="1"/>
  <c r="GN14" i="1" s="1"/>
  <c r="GX23" i="1"/>
  <c r="GX88" i="1"/>
  <c r="GJ41" i="1"/>
  <c r="GM88" i="1"/>
  <c r="GM40" i="1"/>
  <c r="GN40" i="1" s="1"/>
  <c r="GM57" i="1"/>
  <c r="GN57" i="1" s="1"/>
  <c r="GX103" i="1"/>
  <c r="GX84" i="1"/>
  <c r="GX38" i="1"/>
  <c r="GX55" i="1"/>
  <c r="HR14" i="1"/>
  <c r="HR63" i="1"/>
  <c r="O1819" i="35" s="1"/>
  <c r="GG85" i="1"/>
  <c r="GJ84" i="1"/>
  <c r="GJ49" i="1"/>
  <c r="GG54" i="1"/>
  <c r="HR79" i="1"/>
  <c r="O2331" i="35" s="1"/>
  <c r="HR38" i="1"/>
  <c r="O1019" i="35" s="1"/>
  <c r="GJ105" i="1"/>
  <c r="GM66" i="1"/>
  <c r="GN66" i="1" s="1"/>
  <c r="GM81" i="1"/>
  <c r="GN81" i="1" s="1"/>
  <c r="GM27" i="1"/>
  <c r="GN27" i="1" s="1"/>
  <c r="GM99" i="1"/>
  <c r="GN99" i="1" s="1"/>
  <c r="GX67" i="1"/>
  <c r="GX106" i="1"/>
  <c r="GX25" i="1"/>
  <c r="GX31" i="1"/>
  <c r="GX49" i="1"/>
  <c r="GG10" i="1"/>
  <c r="GG40" i="1"/>
  <c r="GG49" i="1"/>
  <c r="GG98" i="1"/>
  <c r="GJ20" i="1"/>
  <c r="GJ71" i="1"/>
  <c r="HR77" i="1"/>
  <c r="O2267" i="35" s="1"/>
  <c r="GG31" i="1"/>
  <c r="HR96" i="1"/>
  <c r="GM32" i="1"/>
  <c r="GN32" i="1" s="1"/>
  <c r="GM39" i="1"/>
  <c r="GN39" i="1" s="1"/>
  <c r="GM71" i="1"/>
  <c r="GN71" i="1" s="1"/>
  <c r="GM16" i="1"/>
  <c r="GN16" i="1" s="1"/>
  <c r="GX83" i="1"/>
  <c r="GX100" i="1"/>
  <c r="GX39" i="1"/>
  <c r="GX35" i="1"/>
  <c r="GG79" i="1"/>
  <c r="GG39" i="1"/>
  <c r="GJ69" i="1"/>
  <c r="GN89" i="1"/>
  <c r="FN110" i="1"/>
  <c r="FL110" i="1"/>
  <c r="IQ8" i="1"/>
  <c r="GG8" i="1"/>
  <c r="GX7" i="1"/>
  <c r="Z16" i="35"/>
  <c r="HB107" i="1"/>
  <c r="IP7" i="1" s="1"/>
  <c r="FA109" i="1"/>
  <c r="HB108" i="1"/>
  <c r="HB110" i="1"/>
  <c r="HB112" i="1"/>
  <c r="HB109" i="1"/>
  <c r="HB111" i="1"/>
  <c r="GM9" i="1"/>
  <c r="HR9" i="1"/>
  <c r="D27" i="35"/>
  <c r="HR7" i="1"/>
  <c r="GX8" i="1"/>
  <c r="GM8" i="1"/>
  <c r="HR8" i="1"/>
  <c r="GG9" i="1"/>
  <c r="GG7" i="1"/>
  <c r="Z12" i="35"/>
  <c r="GM7" i="1"/>
  <c r="Z14" i="35"/>
  <c r="HH107" i="1"/>
  <c r="IR7" i="1" s="1"/>
  <c r="HH109" i="1"/>
  <c r="HH111" i="1"/>
  <c r="FU109" i="1"/>
  <c r="HH112" i="1"/>
  <c r="HH108" i="1"/>
  <c r="HH110" i="1"/>
  <c r="FR110" i="1"/>
  <c r="IQ11" i="1"/>
  <c r="GY107" i="1"/>
  <c r="IO7" i="1" s="1"/>
  <c r="ED109" i="1"/>
  <c r="GY108" i="1"/>
  <c r="GY110" i="1"/>
  <c r="GY112" i="1"/>
  <c r="GY109" i="1"/>
  <c r="GY111" i="1"/>
  <c r="GX9" i="1"/>
  <c r="FT110" i="1" l="1"/>
  <c r="FP110" i="1"/>
  <c r="HM102" i="1"/>
  <c r="GS109" i="1"/>
  <c r="GS110" i="1"/>
  <c r="GS107" i="1"/>
  <c r="IM7" i="1" s="1"/>
  <c r="GS111" i="1"/>
  <c r="CH109" i="1"/>
  <c r="GS112" i="1"/>
  <c r="GS108" i="1"/>
  <c r="HK91" i="1"/>
  <c r="HL91" i="1"/>
  <c r="GH110" i="1"/>
  <c r="IF10" i="1" s="1"/>
  <c r="HN91" i="1"/>
  <c r="HM89" i="1"/>
  <c r="AK109" i="1"/>
  <c r="GH109" i="1"/>
  <c r="IF9" i="1" s="1"/>
  <c r="GH108" i="1"/>
  <c r="IF8" i="1" s="1"/>
  <c r="GH112" i="1"/>
  <c r="HK89" i="1"/>
  <c r="GH111" i="1"/>
  <c r="IF11" i="1" s="1"/>
  <c r="GH107" i="1"/>
  <c r="IF7" i="1" s="1"/>
  <c r="HK101" i="1"/>
  <c r="HM49" i="1"/>
  <c r="HN49" i="1"/>
  <c r="HK49" i="1"/>
  <c r="HL49" i="1"/>
  <c r="HK85" i="1"/>
  <c r="HN85" i="1"/>
  <c r="HM85" i="1"/>
  <c r="HL85" i="1"/>
  <c r="HM43" i="1"/>
  <c r="HK43" i="1"/>
  <c r="HL43" i="1"/>
  <c r="HN43" i="1"/>
  <c r="HK57" i="1"/>
  <c r="HM57" i="1"/>
  <c r="HN57" i="1"/>
  <c r="HL57" i="1"/>
  <c r="HK21" i="1"/>
  <c r="HM21" i="1"/>
  <c r="HN21" i="1"/>
  <c r="HL21" i="1"/>
  <c r="HN17" i="1"/>
  <c r="HM17" i="1"/>
  <c r="HK17" i="1"/>
  <c r="HL17" i="1"/>
  <c r="HM91" i="1"/>
  <c r="HO91" i="1" s="1"/>
  <c r="HN22" i="1"/>
  <c r="HM22" i="1"/>
  <c r="HL22" i="1"/>
  <c r="HK22" i="1"/>
  <c r="HN81" i="1"/>
  <c r="HK81" i="1"/>
  <c r="HL81" i="1"/>
  <c r="HM81" i="1"/>
  <c r="HK93" i="1"/>
  <c r="HL93" i="1"/>
  <c r="HM93" i="1"/>
  <c r="HN93" i="1"/>
  <c r="HL74" i="1"/>
  <c r="HM74" i="1"/>
  <c r="HN74" i="1"/>
  <c r="HK74" i="1"/>
  <c r="HO74" i="1" s="1"/>
  <c r="HN18" i="1"/>
  <c r="HK18" i="1"/>
  <c r="HL18" i="1"/>
  <c r="HM18" i="1"/>
  <c r="HM100" i="1"/>
  <c r="HL100" i="1"/>
  <c r="HN100" i="1"/>
  <c r="HK100" i="1"/>
  <c r="HO100" i="1" s="1"/>
  <c r="J100" i="11" s="1"/>
  <c r="HM12" i="1"/>
  <c r="HN12" i="1"/>
  <c r="HK12" i="1"/>
  <c r="HL12" i="1"/>
  <c r="HK61" i="1"/>
  <c r="HM61" i="1"/>
  <c r="HN61" i="1"/>
  <c r="HL61" i="1"/>
  <c r="HM96" i="1"/>
  <c r="HN96" i="1"/>
  <c r="HL96" i="1"/>
  <c r="HK96" i="1"/>
  <c r="HO96" i="1" s="1"/>
  <c r="HU96" i="1" s="1"/>
  <c r="HM24" i="1"/>
  <c r="HK24" i="1"/>
  <c r="HL24" i="1"/>
  <c r="HN24" i="1"/>
  <c r="HL44" i="1"/>
  <c r="HN44" i="1"/>
  <c r="HM44" i="1"/>
  <c r="HK44" i="1"/>
  <c r="HO44" i="1" s="1"/>
  <c r="W1211" i="35" s="1"/>
  <c r="HK34" i="1"/>
  <c r="HN34" i="1"/>
  <c r="HL34" i="1"/>
  <c r="HM34" i="1"/>
  <c r="HN28" i="1"/>
  <c r="HL28" i="1"/>
  <c r="HK28" i="1"/>
  <c r="HM28" i="1"/>
  <c r="HM52" i="1"/>
  <c r="HK52" i="1"/>
  <c r="HL52" i="1"/>
  <c r="HN52" i="1"/>
  <c r="HN105" i="1"/>
  <c r="HM105" i="1"/>
  <c r="HK105" i="1"/>
  <c r="HL105" i="1"/>
  <c r="HL95" i="1"/>
  <c r="HK16" i="1"/>
  <c r="HL16" i="1"/>
  <c r="HM16" i="1"/>
  <c r="HN16" i="1"/>
  <c r="HL71" i="1"/>
  <c r="HK71" i="1"/>
  <c r="HM71" i="1"/>
  <c r="HN71" i="1"/>
  <c r="HK106" i="1"/>
  <c r="HN106" i="1"/>
  <c r="HL106" i="1"/>
  <c r="HM106" i="1"/>
  <c r="HL14" i="1"/>
  <c r="HM14" i="1"/>
  <c r="HN14" i="1"/>
  <c r="HK14" i="1"/>
  <c r="HK58" i="1"/>
  <c r="HM58" i="1"/>
  <c r="HN58" i="1"/>
  <c r="HL58" i="1"/>
  <c r="HM29" i="1"/>
  <c r="HL29" i="1"/>
  <c r="HK29" i="1"/>
  <c r="HN29" i="1"/>
  <c r="HM26" i="1"/>
  <c r="HN26" i="1"/>
  <c r="HK26" i="1"/>
  <c r="HL26" i="1"/>
  <c r="HL11" i="1"/>
  <c r="HN11" i="1"/>
  <c r="HK11" i="1"/>
  <c r="HM11" i="1"/>
  <c r="HN20" i="1"/>
  <c r="HK20" i="1"/>
  <c r="HL20" i="1"/>
  <c r="HM20" i="1"/>
  <c r="HM39" i="1"/>
  <c r="HK39" i="1"/>
  <c r="HL39" i="1"/>
  <c r="HN39" i="1"/>
  <c r="HL10" i="1"/>
  <c r="HM10" i="1"/>
  <c r="HN10" i="1"/>
  <c r="HK10" i="1"/>
  <c r="HK82" i="1"/>
  <c r="HM82" i="1"/>
  <c r="HN82" i="1"/>
  <c r="HL82" i="1"/>
  <c r="HK97" i="1"/>
  <c r="HN97" i="1"/>
  <c r="HM97" i="1"/>
  <c r="HL97" i="1"/>
  <c r="HL35" i="1"/>
  <c r="HN35" i="1"/>
  <c r="HM35" i="1"/>
  <c r="HK35" i="1"/>
  <c r="HK55" i="1"/>
  <c r="HL55" i="1"/>
  <c r="HN55" i="1"/>
  <c r="HM55" i="1"/>
  <c r="HL41" i="1"/>
  <c r="HM41" i="1"/>
  <c r="HN41" i="1"/>
  <c r="HK41" i="1"/>
  <c r="HM101" i="1"/>
  <c r="HN101" i="1"/>
  <c r="HL101" i="1"/>
  <c r="HO101" i="1" s="1"/>
  <c r="HS101" i="1" s="1"/>
  <c r="HL83" i="1"/>
  <c r="HK83" i="1"/>
  <c r="HM83" i="1"/>
  <c r="HN83" i="1"/>
  <c r="HN33" i="1"/>
  <c r="HK33" i="1"/>
  <c r="HM33" i="1"/>
  <c r="HL33" i="1"/>
  <c r="HM64" i="1"/>
  <c r="HN64" i="1"/>
  <c r="HL64" i="1"/>
  <c r="HK64" i="1"/>
  <c r="HO64" i="1" s="1"/>
  <c r="W1851" i="35" s="1"/>
  <c r="HL103" i="1"/>
  <c r="HK103" i="1"/>
  <c r="HN103" i="1"/>
  <c r="HM103" i="1"/>
  <c r="HO103" i="1" s="1"/>
  <c r="HK15" i="1"/>
  <c r="HL15" i="1"/>
  <c r="HM15" i="1"/>
  <c r="HN15" i="1"/>
  <c r="HN90" i="1"/>
  <c r="HK90" i="1"/>
  <c r="HL90" i="1"/>
  <c r="HM90" i="1"/>
  <c r="HL73" i="1"/>
  <c r="HK73" i="1"/>
  <c r="HM73" i="1"/>
  <c r="HN73" i="1"/>
  <c r="HN50" i="1"/>
  <c r="HL50" i="1"/>
  <c r="HM50" i="1"/>
  <c r="HK50" i="1"/>
  <c r="HO50" i="1" s="1"/>
  <c r="HL25" i="1"/>
  <c r="HK25" i="1"/>
  <c r="HN25" i="1"/>
  <c r="HM25" i="1"/>
  <c r="HK65" i="1"/>
  <c r="HL65" i="1"/>
  <c r="HM65" i="1"/>
  <c r="HN65" i="1"/>
  <c r="HN79" i="1"/>
  <c r="HL79" i="1"/>
  <c r="HK79" i="1"/>
  <c r="HM79" i="1"/>
  <c r="HN31" i="1"/>
  <c r="HK31" i="1"/>
  <c r="HM31" i="1"/>
  <c r="HL31" i="1"/>
  <c r="HN98" i="1"/>
  <c r="HL98" i="1"/>
  <c r="HM98" i="1"/>
  <c r="HK98" i="1"/>
  <c r="HO98" i="1" s="1"/>
  <c r="J98" i="11" s="1"/>
  <c r="GN88" i="1"/>
  <c r="HN88" i="1" s="1"/>
  <c r="HN68" i="1"/>
  <c r="HK68" i="1"/>
  <c r="HL68" i="1"/>
  <c r="HM68" i="1"/>
  <c r="HM76" i="1"/>
  <c r="HN76" i="1"/>
  <c r="HK76" i="1"/>
  <c r="HL76" i="1"/>
  <c r="HK72" i="1"/>
  <c r="HL72" i="1"/>
  <c r="HM72" i="1"/>
  <c r="HN72" i="1"/>
  <c r="HM38" i="1"/>
  <c r="HK38" i="1"/>
  <c r="HN38" i="1"/>
  <c r="HL38" i="1"/>
  <c r="HL48" i="1"/>
  <c r="HN48" i="1"/>
  <c r="HM48" i="1"/>
  <c r="HK48" i="1"/>
  <c r="HN75" i="1"/>
  <c r="HK75" i="1"/>
  <c r="HL75" i="1"/>
  <c r="HM75" i="1"/>
  <c r="HK62" i="1"/>
  <c r="HM62" i="1"/>
  <c r="HN62" i="1"/>
  <c r="HL62" i="1"/>
  <c r="HN66" i="1"/>
  <c r="HK66" i="1"/>
  <c r="HL66" i="1"/>
  <c r="HM66" i="1"/>
  <c r="HK56" i="1"/>
  <c r="HM56" i="1"/>
  <c r="HN56" i="1"/>
  <c r="HL56" i="1"/>
  <c r="HN51" i="1"/>
  <c r="HM51" i="1"/>
  <c r="HK51" i="1"/>
  <c r="HL51" i="1"/>
  <c r="HL69" i="1"/>
  <c r="HM69" i="1"/>
  <c r="HN69" i="1"/>
  <c r="HK69" i="1"/>
  <c r="HK92" i="1"/>
  <c r="HL92" i="1"/>
  <c r="HN92" i="1"/>
  <c r="HM92" i="1"/>
  <c r="HM86" i="1"/>
  <c r="HK86" i="1"/>
  <c r="HL86" i="1"/>
  <c r="HN86" i="1"/>
  <c r="HN37" i="1"/>
  <c r="HL37" i="1"/>
  <c r="HK37" i="1"/>
  <c r="HM37" i="1"/>
  <c r="HM80" i="1"/>
  <c r="HN80" i="1"/>
  <c r="HK80" i="1"/>
  <c r="HL80" i="1"/>
  <c r="HL46" i="1"/>
  <c r="HM46" i="1"/>
  <c r="HK46" i="1"/>
  <c r="HN46" i="1"/>
  <c r="HK30" i="1"/>
  <c r="HL30" i="1"/>
  <c r="HM30" i="1"/>
  <c r="HN30" i="1"/>
  <c r="HK63" i="1"/>
  <c r="HM63" i="1"/>
  <c r="HN63" i="1"/>
  <c r="HL63" i="1"/>
  <c r="HL47" i="1"/>
  <c r="HN47" i="1"/>
  <c r="HM47" i="1"/>
  <c r="HK47" i="1"/>
  <c r="HM104" i="1"/>
  <c r="HL104" i="1"/>
  <c r="HN104" i="1"/>
  <c r="HK104" i="1"/>
  <c r="HN23" i="1"/>
  <c r="HL23" i="1"/>
  <c r="HK23" i="1"/>
  <c r="HM23" i="1"/>
  <c r="HL32" i="1"/>
  <c r="HK32" i="1"/>
  <c r="HN32" i="1"/>
  <c r="HM32" i="1"/>
  <c r="HM27" i="1"/>
  <c r="HK27" i="1"/>
  <c r="HL27" i="1"/>
  <c r="HN27" i="1"/>
  <c r="HN40" i="1"/>
  <c r="HM40" i="1"/>
  <c r="HK40" i="1"/>
  <c r="HL40" i="1"/>
  <c r="HN54" i="1"/>
  <c r="HM54" i="1"/>
  <c r="HK54" i="1"/>
  <c r="HL54" i="1"/>
  <c r="HL19" i="1"/>
  <c r="HN19" i="1"/>
  <c r="HM19" i="1"/>
  <c r="HK19" i="1"/>
  <c r="HM84" i="1"/>
  <c r="HL84" i="1"/>
  <c r="HN84" i="1"/>
  <c r="HK84" i="1"/>
  <c r="HM77" i="1"/>
  <c r="HN77" i="1"/>
  <c r="HK77" i="1"/>
  <c r="HL77" i="1"/>
  <c r="HK67" i="1"/>
  <c r="HM67" i="1"/>
  <c r="HN67" i="1"/>
  <c r="HL67" i="1"/>
  <c r="HK87" i="1"/>
  <c r="HN87" i="1"/>
  <c r="HM87" i="1"/>
  <c r="HL87" i="1"/>
  <c r="HM13" i="1"/>
  <c r="HN13" i="1"/>
  <c r="HK13" i="1"/>
  <c r="HL13" i="1"/>
  <c r="HN102" i="1"/>
  <c r="HK102" i="1"/>
  <c r="HL102" i="1"/>
  <c r="HN70" i="1"/>
  <c r="HL70" i="1"/>
  <c r="HK70" i="1"/>
  <c r="HM70" i="1"/>
  <c r="HK45" i="1"/>
  <c r="HL45" i="1"/>
  <c r="HM45" i="1"/>
  <c r="HN45" i="1"/>
  <c r="HK95" i="1"/>
  <c r="HM95" i="1"/>
  <c r="HN95" i="1"/>
  <c r="HM94" i="1"/>
  <c r="HL94" i="1"/>
  <c r="HN94" i="1"/>
  <c r="HK94" i="1"/>
  <c r="HK42" i="1"/>
  <c r="HN42" i="1"/>
  <c r="HL42" i="1"/>
  <c r="HM42" i="1"/>
  <c r="HL53" i="1"/>
  <c r="HM53" i="1"/>
  <c r="HN53" i="1"/>
  <c r="HK53" i="1"/>
  <c r="HM78" i="1"/>
  <c r="HN78" i="1"/>
  <c r="HK78" i="1"/>
  <c r="HL78" i="1"/>
  <c r="HK36" i="1"/>
  <c r="HM36" i="1"/>
  <c r="HL36" i="1"/>
  <c r="HN36" i="1"/>
  <c r="HM60" i="1"/>
  <c r="HN60" i="1"/>
  <c r="HL60" i="1"/>
  <c r="HK60" i="1"/>
  <c r="HL99" i="1"/>
  <c r="HN99" i="1"/>
  <c r="HK99" i="1"/>
  <c r="HM99" i="1"/>
  <c r="HM59" i="1"/>
  <c r="HN59" i="1"/>
  <c r="HL59" i="1"/>
  <c r="HK59" i="1"/>
  <c r="J101" i="11"/>
  <c r="HL89" i="1"/>
  <c r="HN89" i="1"/>
  <c r="GO8" i="1"/>
  <c r="BL109" i="1" s="1"/>
  <c r="GN8" i="1"/>
  <c r="GQ9" i="1"/>
  <c r="BL111" i="1" s="1"/>
  <c r="GN9" i="1"/>
  <c r="FF110" i="1"/>
  <c r="IP10" i="1"/>
  <c r="EO110" i="1"/>
  <c r="IO10" i="1"/>
  <c r="O27" i="35"/>
  <c r="FH110" i="1"/>
  <c r="IP11" i="1"/>
  <c r="IP8" i="1"/>
  <c r="FB110" i="1"/>
  <c r="GV107" i="1"/>
  <c r="IN7" i="1" s="1"/>
  <c r="GV109" i="1"/>
  <c r="GV111" i="1"/>
  <c r="GV112" i="1"/>
  <c r="DG109" i="1"/>
  <c r="GV108" i="1"/>
  <c r="GV110" i="1"/>
  <c r="IQ13" i="1"/>
  <c r="IQ14" i="1" s="1"/>
  <c r="GG107" i="1"/>
  <c r="IE7" i="1" s="1"/>
  <c r="GG110" i="1"/>
  <c r="M109" i="1"/>
  <c r="GG109" i="1"/>
  <c r="GG112" i="1"/>
  <c r="GG108" i="1"/>
  <c r="GG111" i="1"/>
  <c r="ES110" i="1"/>
  <c r="IO11" i="1"/>
  <c r="IO8" i="1"/>
  <c r="EF110" i="1"/>
  <c r="IR10" i="1"/>
  <c r="FZ110" i="1"/>
  <c r="GB110" i="1"/>
  <c r="IR11" i="1"/>
  <c r="GN7" i="1"/>
  <c r="HN7" i="1" s="1"/>
  <c r="GK107" i="1"/>
  <c r="IG7" i="1" s="1"/>
  <c r="GK110" i="1"/>
  <c r="IG10" i="1" s="1"/>
  <c r="GK111" i="1"/>
  <c r="IG11" i="1" s="1"/>
  <c r="GK109" i="1"/>
  <c r="IG9" i="1" s="1"/>
  <c r="GK112" i="1"/>
  <c r="IG12" i="1" s="1"/>
  <c r="GK108" i="1"/>
  <c r="IG8" i="1" s="1"/>
  <c r="IP9" i="1"/>
  <c r="FD110" i="1"/>
  <c r="IF12" i="1"/>
  <c r="BF110" i="1"/>
  <c r="FK111" i="1"/>
  <c r="FK112" i="1" s="1"/>
  <c r="IO12" i="1"/>
  <c r="EW110" i="1"/>
  <c r="GD110" i="1"/>
  <c r="IR12" i="1"/>
  <c r="EJ110" i="1"/>
  <c r="IO9" i="1"/>
  <c r="IR8" i="1"/>
  <c r="FV110" i="1"/>
  <c r="FX110" i="1"/>
  <c r="IR9" i="1"/>
  <c r="IP12" i="1"/>
  <c r="FJ110" i="1"/>
  <c r="HS50" i="1" l="1"/>
  <c r="W1403" i="35"/>
  <c r="J74" i="11"/>
  <c r="W2171" i="35"/>
  <c r="HO70" i="1"/>
  <c r="HO102" i="1"/>
  <c r="HO86" i="1"/>
  <c r="HO66" i="1"/>
  <c r="W1915" i="35" s="1"/>
  <c r="HO75" i="1"/>
  <c r="HO38" i="1"/>
  <c r="W1019" i="35" s="1"/>
  <c r="HO68" i="1"/>
  <c r="HO99" i="1"/>
  <c r="HS99" i="1" s="1"/>
  <c r="HO78" i="1"/>
  <c r="W2299" i="35" s="1"/>
  <c r="HS96" i="1"/>
  <c r="HS100" i="1"/>
  <c r="HS64" i="1"/>
  <c r="J44" i="11"/>
  <c r="HS44" i="1"/>
  <c r="J96" i="11"/>
  <c r="HU44" i="1"/>
  <c r="J1211" i="35" s="1"/>
  <c r="HU100" i="1"/>
  <c r="HU64" i="1"/>
  <c r="J1851" i="35" s="1"/>
  <c r="HU74" i="1"/>
  <c r="J2171" i="35" s="1"/>
  <c r="HU50" i="1"/>
  <c r="J1403" i="35" s="1"/>
  <c r="HS74" i="1"/>
  <c r="HS38" i="1"/>
  <c r="J75" i="11"/>
  <c r="GO110" i="1"/>
  <c r="II10" i="1" s="1"/>
  <c r="J78" i="11"/>
  <c r="J38" i="11"/>
  <c r="GO107" i="1"/>
  <c r="II7" i="1" s="1"/>
  <c r="HU68" i="1"/>
  <c r="J1979" i="35" s="1"/>
  <c r="J70" i="11"/>
  <c r="HU75" i="1"/>
  <c r="J2203" i="35" s="1"/>
  <c r="AM110" i="1"/>
  <c r="CX110" i="1"/>
  <c r="IM11" i="1"/>
  <c r="IM8" i="1"/>
  <c r="CJ110" i="1"/>
  <c r="DC110" i="1"/>
  <c r="IM12" i="1"/>
  <c r="IM10" i="1"/>
  <c r="CS110" i="1"/>
  <c r="CN110" i="1"/>
  <c r="IM9" i="1"/>
  <c r="AV110" i="1"/>
  <c r="BA110" i="1"/>
  <c r="AQ110" i="1"/>
  <c r="HM88" i="1"/>
  <c r="HS98" i="1"/>
  <c r="GQ112" i="1"/>
  <c r="IK12" i="1" s="1"/>
  <c r="HU38" i="1"/>
  <c r="J1019" i="35" s="1"/>
  <c r="J64" i="11"/>
  <c r="J50" i="11"/>
  <c r="GQ111" i="1"/>
  <c r="BZ111" i="1" s="1"/>
  <c r="GQ110" i="1"/>
  <c r="BX111" i="1" s="1"/>
  <c r="GQ109" i="1"/>
  <c r="BV111" i="1" s="1"/>
  <c r="GQ108" i="1"/>
  <c r="IK8" i="1" s="1"/>
  <c r="HL9" i="1"/>
  <c r="GO109" i="1"/>
  <c r="BV109" i="1" s="1"/>
  <c r="GO108" i="1"/>
  <c r="BS109" i="1" s="1"/>
  <c r="GO111" i="1"/>
  <c r="II11" i="1" s="1"/>
  <c r="HL8" i="1"/>
  <c r="GO112" i="1"/>
  <c r="II12" i="1" s="1"/>
  <c r="HN8" i="1"/>
  <c r="GQ107" i="1"/>
  <c r="IK7" i="1" s="1"/>
  <c r="HU78" i="1"/>
  <c r="J2299" i="35" s="1"/>
  <c r="HU98" i="1"/>
  <c r="HS78" i="1"/>
  <c r="HO27" i="1"/>
  <c r="HO32" i="1"/>
  <c r="HO11" i="1"/>
  <c r="HO26" i="1"/>
  <c r="J26" i="11" s="1"/>
  <c r="HO29" i="1"/>
  <c r="HO22" i="1"/>
  <c r="HO21" i="1"/>
  <c r="J99" i="11"/>
  <c r="J102" i="11"/>
  <c r="HS102" i="1"/>
  <c r="HU102" i="1"/>
  <c r="HS91" i="1"/>
  <c r="J91" i="11"/>
  <c r="HU91" i="1"/>
  <c r="HO59" i="1"/>
  <c r="W1691" i="35" s="1"/>
  <c r="HO60" i="1"/>
  <c r="W1723" i="35" s="1"/>
  <c r="HO53" i="1"/>
  <c r="W1499" i="35" s="1"/>
  <c r="HO94" i="1"/>
  <c r="HO13" i="1"/>
  <c r="HO77" i="1"/>
  <c r="W2267" i="35" s="1"/>
  <c r="HO54" i="1"/>
  <c r="W1531" i="35" s="1"/>
  <c r="HO40" i="1"/>
  <c r="W1083" i="35" s="1"/>
  <c r="HO23" i="1"/>
  <c r="HO46" i="1"/>
  <c r="W1275" i="35" s="1"/>
  <c r="HO80" i="1"/>
  <c r="W2363" i="35" s="1"/>
  <c r="HO37" i="1"/>
  <c r="W987" i="35" s="1"/>
  <c r="HO51" i="1"/>
  <c r="W1435" i="35" s="1"/>
  <c r="HO76" i="1"/>
  <c r="W2235" i="35" s="1"/>
  <c r="HK88" i="1"/>
  <c r="HL88" i="1"/>
  <c r="HO65" i="1"/>
  <c r="W1883" i="35" s="1"/>
  <c r="HO15" i="1"/>
  <c r="HO41" i="1"/>
  <c r="W1115" i="35" s="1"/>
  <c r="HO35" i="1"/>
  <c r="HO10" i="1"/>
  <c r="HO14" i="1"/>
  <c r="HO34" i="1"/>
  <c r="HO61" i="1"/>
  <c r="W1755" i="35" s="1"/>
  <c r="HO93" i="1"/>
  <c r="HO43" i="1"/>
  <c r="W1179" i="35" s="1"/>
  <c r="HS70" i="1"/>
  <c r="HS86" i="1"/>
  <c r="HU86" i="1"/>
  <c r="J2555" i="35" s="1"/>
  <c r="HU103" i="1"/>
  <c r="J103" i="11"/>
  <c r="HS103" i="1"/>
  <c r="HU101" i="1"/>
  <c r="HO57" i="1"/>
  <c r="W1627" i="35" s="1"/>
  <c r="HO85" i="1"/>
  <c r="W2523" i="35" s="1"/>
  <c r="HM8" i="1"/>
  <c r="HU99" i="1"/>
  <c r="HO87" i="1"/>
  <c r="HO67" i="1"/>
  <c r="W1947" i="35" s="1"/>
  <c r="HO63" i="1"/>
  <c r="W1819" i="35" s="1"/>
  <c r="HO30" i="1"/>
  <c r="HO92" i="1"/>
  <c r="HO56" i="1"/>
  <c r="W1595" i="35" s="1"/>
  <c r="HO62" i="1"/>
  <c r="W1787" i="35" s="1"/>
  <c r="HO72" i="1"/>
  <c r="W2107" i="35" s="1"/>
  <c r="HO79" i="1"/>
  <c r="W2331" i="35" s="1"/>
  <c r="HO39" i="1"/>
  <c r="W1051" i="35" s="1"/>
  <c r="HO20" i="1"/>
  <c r="HO71" i="1"/>
  <c r="W2075" i="35" s="1"/>
  <c r="HO105" i="1"/>
  <c r="HO28" i="1"/>
  <c r="HO12" i="1"/>
  <c r="HO36" i="1"/>
  <c r="HO42" i="1"/>
  <c r="W1147" i="35" s="1"/>
  <c r="HO95" i="1"/>
  <c r="HO45" i="1"/>
  <c r="W1243" i="35" s="1"/>
  <c r="HO84" i="1"/>
  <c r="W2491" i="35" s="1"/>
  <c r="HO19" i="1"/>
  <c r="HO104" i="1"/>
  <c r="HO47" i="1"/>
  <c r="W1307" i="35" s="1"/>
  <c r="HO69" i="1"/>
  <c r="W2011" i="35" s="1"/>
  <c r="HO48" i="1"/>
  <c r="W1339" i="35" s="1"/>
  <c r="HO31" i="1"/>
  <c r="HO25" i="1"/>
  <c r="HO73" i="1"/>
  <c r="W2139" i="35" s="1"/>
  <c r="HO90" i="1"/>
  <c r="HO33" i="1"/>
  <c r="HO83" i="1"/>
  <c r="W2459" i="35" s="1"/>
  <c r="HO55" i="1"/>
  <c r="W1563" i="35" s="1"/>
  <c r="HO97" i="1"/>
  <c r="HO82" i="1"/>
  <c r="W2427" i="35" s="1"/>
  <c r="HO58" i="1"/>
  <c r="W1659" i="35" s="1"/>
  <c r="HO106" i="1"/>
  <c r="HO16" i="1"/>
  <c r="HO52" i="1"/>
  <c r="W1467" i="35" s="1"/>
  <c r="HO24" i="1"/>
  <c r="HO18" i="1"/>
  <c r="HO81" i="1"/>
  <c r="W2395" i="35" s="1"/>
  <c r="HO17" i="1"/>
  <c r="HO49" i="1"/>
  <c r="W1371" i="35" s="1"/>
  <c r="HK8" i="1"/>
  <c r="HM9" i="1"/>
  <c r="HO89" i="1"/>
  <c r="HU89" i="1" s="1"/>
  <c r="HK9" i="1"/>
  <c r="HN9" i="1"/>
  <c r="IF13" i="1"/>
  <c r="IF14" i="1" s="1"/>
  <c r="FU111" i="1"/>
  <c r="FU112" i="1" s="1"/>
  <c r="IR13" i="1"/>
  <c r="IR14" i="1" s="1"/>
  <c r="IE9" i="1"/>
  <c r="S110" i="1"/>
  <c r="IN8" i="1"/>
  <c r="DI110" i="1"/>
  <c r="DM110" i="1"/>
  <c r="IN9" i="1"/>
  <c r="BL108" i="1"/>
  <c r="GN108" i="1"/>
  <c r="GN110" i="1"/>
  <c r="GN107" i="1"/>
  <c r="IH7" i="1" s="1"/>
  <c r="GN112" i="1"/>
  <c r="GN109" i="1"/>
  <c r="GN111" i="1"/>
  <c r="HM7" i="1"/>
  <c r="IE11" i="1"/>
  <c r="AD110" i="1"/>
  <c r="ED111" i="1"/>
  <c r="ED112" i="1" s="1"/>
  <c r="HL7" i="1"/>
  <c r="IE8" i="1"/>
  <c r="O110" i="1"/>
  <c r="IE10" i="1"/>
  <c r="Y110" i="1"/>
  <c r="DZ110" i="1"/>
  <c r="IN12" i="1"/>
  <c r="FA111" i="1"/>
  <c r="FA112" i="1" s="1"/>
  <c r="IG13" i="1"/>
  <c r="IG14" i="1" s="1"/>
  <c r="IO13" i="1"/>
  <c r="IO14" i="1" s="1"/>
  <c r="HK7" i="1"/>
  <c r="AH110" i="1"/>
  <c r="IE12" i="1"/>
  <c r="IN10" i="1"/>
  <c r="DR110" i="1"/>
  <c r="DV110" i="1"/>
  <c r="IN11" i="1"/>
  <c r="IP13" i="1"/>
  <c r="IP14" i="1" s="1"/>
  <c r="HS68" i="1" l="1"/>
  <c r="W1979" i="35"/>
  <c r="J86" i="11"/>
  <c r="W2555" i="35"/>
  <c r="HO88" i="1"/>
  <c r="HU66" i="1"/>
  <c r="J1915" i="35" s="1"/>
  <c r="J66" i="11"/>
  <c r="J68" i="11"/>
  <c r="HS66" i="1"/>
  <c r="HS75" i="1"/>
  <c r="W2203" i="35"/>
  <c r="HU70" i="1"/>
  <c r="J2043" i="35" s="1"/>
  <c r="W2043" i="35"/>
  <c r="BX109" i="1"/>
  <c r="J27" i="11"/>
  <c r="II9" i="1"/>
  <c r="AK111" i="1"/>
  <c r="AK112" i="1" s="1"/>
  <c r="CH111" i="1"/>
  <c r="CH112" i="1" s="1"/>
  <c r="IM13" i="1"/>
  <c r="IM14" i="1" s="1"/>
  <c r="BS111" i="1"/>
  <c r="CD111" i="1" s="1"/>
  <c r="CF111" i="1" s="1"/>
  <c r="CB111" i="1"/>
  <c r="IK9" i="1"/>
  <c r="BZ109" i="1"/>
  <c r="IK10" i="1"/>
  <c r="II8" i="1"/>
  <c r="IK11" i="1"/>
  <c r="CB109" i="1"/>
  <c r="HU11" i="1"/>
  <c r="J11" i="11"/>
  <c r="HU26" i="1"/>
  <c r="HS11" i="1"/>
  <c r="HO8" i="1"/>
  <c r="J8" i="11" s="1"/>
  <c r="P8" i="11" s="1"/>
  <c r="HS27" i="1"/>
  <c r="HU27" i="1"/>
  <c r="J29" i="11"/>
  <c r="HS29" i="1"/>
  <c r="HU29" i="1"/>
  <c r="HS26" i="1"/>
  <c r="J21" i="11"/>
  <c r="HS21" i="1"/>
  <c r="HU21" i="1"/>
  <c r="HS22" i="1"/>
  <c r="J22" i="11"/>
  <c r="HU22" i="1"/>
  <c r="J32" i="11"/>
  <c r="HS32" i="1"/>
  <c r="HU32" i="1"/>
  <c r="HS49" i="1"/>
  <c r="J49" i="11"/>
  <c r="HU49" i="1"/>
  <c r="J1371" i="35" s="1"/>
  <c r="J24" i="11"/>
  <c r="HS24" i="1"/>
  <c r="HU24" i="1"/>
  <c r="J58" i="11"/>
  <c r="HS58" i="1"/>
  <c r="HU58" i="1"/>
  <c r="J1659" i="35" s="1"/>
  <c r="J83" i="11"/>
  <c r="HS83" i="1"/>
  <c r="HU83" i="1"/>
  <c r="J2459" i="35" s="1"/>
  <c r="HS25" i="1"/>
  <c r="J25" i="11"/>
  <c r="HU25" i="1"/>
  <c r="HU47" i="1"/>
  <c r="J1307" i="35" s="1"/>
  <c r="J47" i="11"/>
  <c r="HS47" i="1"/>
  <c r="HU45" i="1"/>
  <c r="J1243" i="35" s="1"/>
  <c r="HS45" i="1"/>
  <c r="J45" i="11"/>
  <c r="J12" i="11"/>
  <c r="HS12" i="1"/>
  <c r="HU12" i="1"/>
  <c r="HU20" i="1"/>
  <c r="HS20" i="1"/>
  <c r="J20" i="11"/>
  <c r="J62" i="11"/>
  <c r="HS62" i="1"/>
  <c r="HU62" i="1"/>
  <c r="J1787" i="35" s="1"/>
  <c r="HS63" i="1"/>
  <c r="J63" i="11"/>
  <c r="HU63" i="1"/>
  <c r="J1819" i="35" s="1"/>
  <c r="J61" i="11"/>
  <c r="HS61" i="1"/>
  <c r="HU61" i="1"/>
  <c r="J1755" i="35" s="1"/>
  <c r="J35" i="11"/>
  <c r="HS35" i="1"/>
  <c r="HU35" i="1"/>
  <c r="HU37" i="1"/>
  <c r="J987" i="35" s="1"/>
  <c r="J37" i="11"/>
  <c r="HS37" i="1"/>
  <c r="HU40" i="1"/>
  <c r="J1083" i="35" s="1"/>
  <c r="J40" i="11"/>
  <c r="HS40" i="1"/>
  <c r="J94" i="11"/>
  <c r="HU94" i="1"/>
  <c r="HS94" i="1"/>
  <c r="HU17" i="1"/>
  <c r="HS17" i="1"/>
  <c r="J17" i="11"/>
  <c r="J52" i="11"/>
  <c r="HS52" i="1"/>
  <c r="HU52" i="1"/>
  <c r="J1467" i="35" s="1"/>
  <c r="HU82" i="1"/>
  <c r="J2427" i="35" s="1"/>
  <c r="J82" i="11"/>
  <c r="HS82" i="1"/>
  <c r="J33" i="11"/>
  <c r="HS33" i="1"/>
  <c r="HU33" i="1"/>
  <c r="HU31" i="1"/>
  <c r="J31" i="11"/>
  <c r="HS31" i="1"/>
  <c r="HS104" i="1"/>
  <c r="J104" i="11"/>
  <c r="HU104" i="1"/>
  <c r="J95" i="11"/>
  <c r="HU95" i="1"/>
  <c r="HS95" i="1"/>
  <c r="HU28" i="1"/>
  <c r="HS28" i="1"/>
  <c r="J28" i="11"/>
  <c r="J39" i="11"/>
  <c r="HS39" i="1"/>
  <c r="HU39" i="1"/>
  <c r="J1051" i="35" s="1"/>
  <c r="J56" i="11"/>
  <c r="HS56" i="1"/>
  <c r="HU56" i="1"/>
  <c r="J1595" i="35" s="1"/>
  <c r="HU67" i="1"/>
  <c r="J1947" i="35" s="1"/>
  <c r="HS67" i="1"/>
  <c r="J67" i="11"/>
  <c r="HS34" i="1"/>
  <c r="J34" i="11"/>
  <c r="HU34" i="1"/>
  <c r="J41" i="11"/>
  <c r="HS41" i="1"/>
  <c r="HU41" i="1"/>
  <c r="J1115" i="35" s="1"/>
  <c r="J88" i="11"/>
  <c r="HS88" i="1"/>
  <c r="HU88" i="1"/>
  <c r="J80" i="11"/>
  <c r="HS80" i="1"/>
  <c r="HU80" i="1"/>
  <c r="J2363" i="35" s="1"/>
  <c r="J54" i="11"/>
  <c r="HS54" i="1"/>
  <c r="HU54" i="1"/>
  <c r="J1531" i="35" s="1"/>
  <c r="HU53" i="1"/>
  <c r="J1499" i="35" s="1"/>
  <c r="HS53" i="1"/>
  <c r="J53" i="11"/>
  <c r="HS81" i="1"/>
  <c r="J81" i="11"/>
  <c r="HU81" i="1"/>
  <c r="J2395" i="35" s="1"/>
  <c r="J16" i="11"/>
  <c r="HU16" i="1"/>
  <c r="HS16" i="1"/>
  <c r="HS97" i="1"/>
  <c r="J97" i="11"/>
  <c r="HU97" i="1"/>
  <c r="HS90" i="1"/>
  <c r="J90" i="11"/>
  <c r="HU90" i="1"/>
  <c r="J48" i="11"/>
  <c r="HS48" i="1"/>
  <c r="HU48" i="1"/>
  <c r="J1339" i="35" s="1"/>
  <c r="J19" i="11"/>
  <c r="HU19" i="1"/>
  <c r="HS19" i="1"/>
  <c r="J42" i="11"/>
  <c r="HS42" i="1"/>
  <c r="HU42" i="1"/>
  <c r="J1147" i="35" s="1"/>
  <c r="J105" i="11"/>
  <c r="HS105" i="1"/>
  <c r="HU105" i="1"/>
  <c r="HS79" i="1"/>
  <c r="J79" i="11"/>
  <c r="HU79" i="1"/>
  <c r="J2331" i="35" s="1"/>
  <c r="HS92" i="1"/>
  <c r="J92" i="11"/>
  <c r="HU92" i="1"/>
  <c r="HS87" i="1"/>
  <c r="J87" i="11"/>
  <c r="HU87" i="1"/>
  <c r="J85" i="11"/>
  <c r="HS85" i="1"/>
  <c r="HU85" i="1"/>
  <c r="J2523" i="35" s="1"/>
  <c r="J43" i="11"/>
  <c r="HS43" i="1"/>
  <c r="HU43" i="1"/>
  <c r="J1179" i="35" s="1"/>
  <c r="J14" i="11"/>
  <c r="HS14" i="1"/>
  <c r="HU14" i="1"/>
  <c r="HS15" i="1"/>
  <c r="HU15" i="1"/>
  <c r="J15" i="11"/>
  <c r="J76" i="11"/>
  <c r="HS76" i="1"/>
  <c r="HU76" i="1"/>
  <c r="J2235" i="35" s="1"/>
  <c r="J46" i="11"/>
  <c r="HS46" i="1"/>
  <c r="HU46" i="1"/>
  <c r="J1275" i="35" s="1"/>
  <c r="J77" i="11"/>
  <c r="HS77" i="1"/>
  <c r="HU77" i="1"/>
  <c r="J2267" i="35" s="1"/>
  <c r="J60" i="11"/>
  <c r="HS60" i="1"/>
  <c r="HU60" i="1"/>
  <c r="J1723" i="35" s="1"/>
  <c r="J18" i="11"/>
  <c r="HS18" i="1"/>
  <c r="HU18" i="1"/>
  <c r="HS106" i="1"/>
  <c r="HU106" i="1"/>
  <c r="J106" i="11"/>
  <c r="J55" i="11"/>
  <c r="HU55" i="1"/>
  <c r="J1563" i="35" s="1"/>
  <c r="HS55" i="1"/>
  <c r="J73" i="11"/>
  <c r="HS73" i="1"/>
  <c r="HU73" i="1"/>
  <c r="J2139" i="35" s="1"/>
  <c r="J69" i="11"/>
  <c r="HS69" i="1"/>
  <c r="HU69" i="1"/>
  <c r="J2011" i="35" s="1"/>
  <c r="J84" i="11"/>
  <c r="HS84" i="1"/>
  <c r="HU84" i="1"/>
  <c r="J2491" i="35" s="1"/>
  <c r="HU36" i="1"/>
  <c r="J36" i="11"/>
  <c r="HS36" i="1"/>
  <c r="HS71" i="1"/>
  <c r="J71" i="11"/>
  <c r="HU71" i="1"/>
  <c r="J2075" i="35" s="1"/>
  <c r="HS72" i="1"/>
  <c r="J72" i="11"/>
  <c r="HU72" i="1"/>
  <c r="J2107" i="35" s="1"/>
  <c r="HS30" i="1"/>
  <c r="HU30" i="1"/>
  <c r="J30" i="11"/>
  <c r="HS57" i="1"/>
  <c r="J57" i="11"/>
  <c r="HU57" i="1"/>
  <c r="J1627" i="35" s="1"/>
  <c r="HU93" i="1"/>
  <c r="J93" i="11"/>
  <c r="HS93" i="1"/>
  <c r="J10" i="11"/>
  <c r="HS10" i="1"/>
  <c r="HU10" i="1"/>
  <c r="J65" i="11"/>
  <c r="HU65" i="1"/>
  <c r="J1883" i="35" s="1"/>
  <c r="HS65" i="1"/>
  <c r="J51" i="11"/>
  <c r="HS51" i="1"/>
  <c r="HU51" i="1"/>
  <c r="J1435" i="35" s="1"/>
  <c r="J23" i="11"/>
  <c r="HS23" i="1"/>
  <c r="HU23" i="1"/>
  <c r="J13" i="11"/>
  <c r="HS13" i="1"/>
  <c r="HU13" i="1"/>
  <c r="HS59" i="1"/>
  <c r="J59" i="11"/>
  <c r="HU59" i="1"/>
  <c r="J1691" i="35" s="1"/>
  <c r="J89" i="11"/>
  <c r="HS89" i="1"/>
  <c r="HO9" i="1"/>
  <c r="HU9" i="1" s="1"/>
  <c r="IE13" i="1"/>
  <c r="IE14" i="1" s="1"/>
  <c r="HO7" i="1"/>
  <c r="J7" i="11" s="1"/>
  <c r="M111" i="1"/>
  <c r="M112" i="1" s="1"/>
  <c r="CD109" i="1"/>
  <c r="CF109" i="1" s="1"/>
  <c r="IN13" i="1"/>
  <c r="IN14" i="1" s="1"/>
  <c r="BV108" i="1"/>
  <c r="IH9" i="1"/>
  <c r="IH8" i="1"/>
  <c r="BS108" i="1"/>
  <c r="DG111" i="1"/>
  <c r="DG112" i="1" s="1"/>
  <c r="IH12" i="1"/>
  <c r="CB108" i="1"/>
  <c r="BZ108" i="1"/>
  <c r="IH11" i="1"/>
  <c r="BX108" i="1"/>
  <c r="IH10" i="1"/>
  <c r="II13" i="1" l="1"/>
  <c r="II14" i="1" s="1"/>
  <c r="HU8" i="1"/>
  <c r="HS8" i="1"/>
  <c r="IK13" i="1"/>
  <c r="IK14" i="1" s="1"/>
  <c r="J9" i="11"/>
  <c r="P9" i="11" s="1"/>
  <c r="HS9" i="1"/>
  <c r="J111" i="1"/>
  <c r="J110" i="1"/>
  <c r="HU7" i="1"/>
  <c r="H111" i="1"/>
  <c r="J108" i="1" s="1"/>
  <c r="F107" i="11" s="1"/>
  <c r="HS7" i="1"/>
  <c r="J109" i="1"/>
  <c r="HN110" i="1"/>
  <c r="HN109" i="1"/>
  <c r="W27" i="35"/>
  <c r="P7" i="11"/>
  <c r="CD108" i="1"/>
  <c r="CF108" i="1" s="1"/>
  <c r="IH13" i="1"/>
  <c r="IH14" i="1" s="1"/>
  <c r="F109" i="11" l="1"/>
  <c r="F108" i="11"/>
  <c r="HP108" i="1"/>
  <c r="HT7" i="1"/>
  <c r="S27" i="35" s="1"/>
  <c r="HP111" i="1"/>
  <c r="HT60" i="1"/>
  <c r="S1723" i="35" s="1"/>
  <c r="HT74" i="1"/>
  <c r="S2171" i="35" s="1"/>
  <c r="HT42" i="1"/>
  <c r="S1147" i="35" s="1"/>
  <c r="HT65" i="1"/>
  <c r="S1883" i="35" s="1"/>
  <c r="HT34" i="1"/>
  <c r="S891" i="35" s="1"/>
  <c r="HT75" i="1"/>
  <c r="S2203" i="35" s="1"/>
  <c r="HT24" i="1"/>
  <c r="S571" i="35" s="1"/>
  <c r="HT66" i="1"/>
  <c r="S1915" i="35" s="1"/>
  <c r="HT14" i="1"/>
  <c r="S251" i="35" s="1"/>
  <c r="HT100" i="1"/>
  <c r="HT30" i="1"/>
  <c r="S763" i="35" s="1"/>
  <c r="HT90" i="1"/>
  <c r="HT25" i="1"/>
  <c r="S603" i="35" s="1"/>
  <c r="HT78" i="1"/>
  <c r="S2299" i="35" s="1"/>
  <c r="HT57" i="1"/>
  <c r="S1627" i="35" s="1"/>
  <c r="HT64" i="1"/>
  <c r="S1851" i="35" s="1"/>
  <c r="HT106" i="1"/>
  <c r="HT70" i="1"/>
  <c r="S2043" i="35" s="1"/>
  <c r="HT105" i="1"/>
  <c r="HT46" i="1"/>
  <c r="S1275" i="35" s="1"/>
  <c r="HT91" i="1"/>
  <c r="HT59" i="1"/>
  <c r="S1691" i="35" s="1"/>
  <c r="HT41" i="1"/>
  <c r="S1115" i="35" s="1"/>
  <c r="HT38" i="1"/>
  <c r="S1019" i="35" s="1"/>
  <c r="HT49" i="1"/>
  <c r="S1371" i="35" s="1"/>
  <c r="HT83" i="1"/>
  <c r="S2459" i="35" s="1"/>
  <c r="HT18" i="1"/>
  <c r="S379" i="35" s="1"/>
  <c r="HT72" i="1"/>
  <c r="S2107" i="35" s="1"/>
  <c r="HT94" i="1"/>
  <c r="HT81" i="1"/>
  <c r="S2395" i="35" s="1"/>
  <c r="HT84" i="1"/>
  <c r="S2491" i="35" s="1"/>
  <c r="HT58" i="1"/>
  <c r="S1659" i="35" s="1"/>
  <c r="HT21" i="1"/>
  <c r="S475" i="35" s="1"/>
  <c r="HT29" i="1"/>
  <c r="S731" i="35" s="1"/>
  <c r="HT35" i="1"/>
  <c r="S923" i="35" s="1"/>
  <c r="HT44" i="1"/>
  <c r="S1211" i="35" s="1"/>
  <c r="HT23" i="1"/>
  <c r="S539" i="35" s="1"/>
  <c r="HT80" i="1"/>
  <c r="S2363" i="35" s="1"/>
  <c r="HT28" i="1"/>
  <c r="S699" i="35" s="1"/>
  <c r="HT62" i="1"/>
  <c r="S1787" i="35" s="1"/>
  <c r="HT10" i="1"/>
  <c r="S123" i="35" s="1"/>
  <c r="HT82" i="1"/>
  <c r="S2427" i="35" s="1"/>
  <c r="HT103" i="1"/>
  <c r="HT11" i="1"/>
  <c r="S155" i="35" s="1"/>
  <c r="HT51" i="1"/>
  <c r="S1435" i="35" s="1"/>
  <c r="HT36" i="1"/>
  <c r="S955" i="35" s="1"/>
  <c r="HT67" i="1"/>
  <c r="S1947" i="35" s="1"/>
  <c r="HT26" i="1"/>
  <c r="S635" i="35" s="1"/>
  <c r="HP110" i="1"/>
  <c r="HT50" i="1"/>
  <c r="S1403" i="35" s="1"/>
  <c r="HT79" i="1"/>
  <c r="S2331" i="35" s="1"/>
  <c r="HT88" i="1"/>
  <c r="HT104" i="1"/>
  <c r="HT76" i="1"/>
  <c r="S2235" i="35" s="1"/>
  <c r="HT92" i="1"/>
  <c r="HT32" i="1"/>
  <c r="S827" i="35" s="1"/>
  <c r="HT85" i="1"/>
  <c r="S2523" i="35" s="1"/>
  <c r="HT39" i="1"/>
  <c r="S1051" i="35" s="1"/>
  <c r="HT15" i="1"/>
  <c r="S283" i="35" s="1"/>
  <c r="HT95" i="1"/>
  <c r="HT27" i="1"/>
  <c r="S667" i="35" s="1"/>
  <c r="HT99" i="1"/>
  <c r="HT19" i="1"/>
  <c r="S411" i="35" s="1"/>
  <c r="HT53" i="1"/>
  <c r="S1499" i="35" s="1"/>
  <c r="HT47" i="1"/>
  <c r="S1307" i="35" s="1"/>
  <c r="HT17" i="1"/>
  <c r="S347" i="35" s="1"/>
  <c r="HT16" i="1"/>
  <c r="S315" i="35" s="1"/>
  <c r="HT31" i="1"/>
  <c r="S795" i="35" s="1"/>
  <c r="HT61" i="1"/>
  <c r="S1755" i="35" s="1"/>
  <c r="HT43" i="1"/>
  <c r="S1179" i="35" s="1"/>
  <c r="HT68" i="1"/>
  <c r="S1979" i="35" s="1"/>
  <c r="HT22" i="1"/>
  <c r="S507" i="35" s="1"/>
  <c r="HT96" i="1"/>
  <c r="HP112" i="1"/>
  <c r="HT89" i="1"/>
  <c r="HT63" i="1"/>
  <c r="S1819" i="35" s="1"/>
  <c r="HT71" i="1"/>
  <c r="S2075" i="35" s="1"/>
  <c r="HT77" i="1"/>
  <c r="S2267" i="35" s="1"/>
  <c r="HT52" i="1"/>
  <c r="S1467" i="35" s="1"/>
  <c r="HT69" i="1"/>
  <c r="S2011" i="35" s="1"/>
  <c r="HT56" i="1"/>
  <c r="S1595" i="35" s="1"/>
  <c r="HT54" i="1"/>
  <c r="S1531" i="35" s="1"/>
  <c r="HT87" i="1"/>
  <c r="HT97" i="1"/>
  <c r="HT73" i="1"/>
  <c r="S2139" i="35" s="1"/>
  <c r="HT48" i="1"/>
  <c r="S1339" i="35" s="1"/>
  <c r="HT12" i="1"/>
  <c r="S187" i="35" s="1"/>
  <c r="HT102" i="1"/>
  <c r="HT33" i="1"/>
  <c r="S859" i="35" s="1"/>
  <c r="HT37" i="1"/>
  <c r="S987" i="35" s="1"/>
  <c r="HT93" i="1"/>
  <c r="HT101" i="1"/>
  <c r="HT55" i="1"/>
  <c r="S1563" i="35" s="1"/>
  <c r="HT20" i="1"/>
  <c r="S443" i="35" s="1"/>
  <c r="HT40" i="1"/>
  <c r="S1083" i="35" s="1"/>
  <c r="HT13" i="1"/>
  <c r="S219" i="35" s="1"/>
  <c r="HT45" i="1"/>
  <c r="S1243" i="35" s="1"/>
  <c r="HT86" i="1"/>
  <c r="S2555" i="35" s="1"/>
  <c r="HT98" i="1"/>
  <c r="HP109" i="1"/>
  <c r="J112" i="1"/>
  <c r="HN112" i="1"/>
  <c r="HP107" i="1" s="1"/>
  <c r="J27" i="35"/>
  <c r="F110" i="11"/>
  <c r="HT8" i="1"/>
  <c r="S59" i="35" s="1"/>
  <c r="HT9" i="1"/>
  <c r="S91" i="35" s="1"/>
  <c r="P110" i="11"/>
  <c r="P112" i="11"/>
  <c r="P114" i="11"/>
  <c r="P111" i="11"/>
  <c r="P113" i="11"/>
  <c r="P109" i="11"/>
  <c r="AB109" i="11" l="1"/>
  <c r="P115" i="11"/>
  <c r="IE26" i="1" s="1"/>
  <c r="IE20" i="1"/>
  <c r="AB111" i="11"/>
  <c r="IQ22" i="1" s="1"/>
  <c r="IE22" i="1"/>
  <c r="AB114" i="11"/>
  <c r="IQ25" i="1" s="1"/>
  <c r="IE25" i="1"/>
  <c r="IE23" i="1"/>
  <c r="AB112" i="11"/>
  <c r="IQ23" i="1" s="1"/>
  <c r="IE24" i="1"/>
  <c r="AB113" i="11"/>
  <c r="IQ24" i="1" s="1"/>
  <c r="AB110" i="11"/>
  <c r="IQ21" i="1" s="1"/>
  <c r="IE21" i="1"/>
  <c r="AB115" i="11" l="1"/>
  <c r="IQ26" i="1" s="1"/>
  <c r="IQ20"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 K</author>
  </authors>
  <commentList>
    <comment ref="HT5" authorId="0" shapeId="0" xr:uid="{00000000-0006-0000-0300-000001000000}">
      <text>
        <r>
          <rPr>
            <b/>
            <sz val="9"/>
            <color rgb="FF000000"/>
            <rFont val="Calibri"/>
            <family val="2"/>
          </rPr>
          <t>PLZ. CHECK RANK MANUALLY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D Kavita</author>
  </authors>
  <commentList>
    <comment ref="AA1" authorId="0" shapeId="0" xr:uid="{00000000-0006-0000-0400-000001000000}">
      <text>
        <r>
          <rPr>
            <b/>
            <sz val="9"/>
            <color rgb="FF000000"/>
            <rFont val="Arial"/>
            <family val="2"/>
          </rPr>
          <t>Print the Progress Reports on A4 (8.27X11.69 ) size paper.</t>
        </r>
      </text>
    </comment>
  </commentList>
</comments>
</file>

<file path=xl/sharedStrings.xml><?xml version="1.0" encoding="utf-8"?>
<sst xmlns="http://schemas.openxmlformats.org/spreadsheetml/2006/main" count="7718" uniqueCount="426">
  <si>
    <t>EXEMPTION</t>
  </si>
  <si>
    <t>D</t>
  </si>
  <si>
    <t>G</t>
  </si>
  <si>
    <t>tkfrokj ifj.kke</t>
  </si>
  <si>
    <t>SC BOYS</t>
  </si>
  <si>
    <t>SC GIRLS</t>
  </si>
  <si>
    <t>ST BOYS</t>
  </si>
  <si>
    <t>ST GIRLS</t>
  </si>
  <si>
    <t>OBC BOYS</t>
  </si>
  <si>
    <t>OBC GIRLS</t>
  </si>
  <si>
    <t>GEN BOYS</t>
  </si>
  <si>
    <t>GEN GIRLS</t>
  </si>
  <si>
    <t>MIN BOYS</t>
  </si>
  <si>
    <t>MIN GIRLS</t>
  </si>
  <si>
    <t>B</t>
  </si>
  <si>
    <t>A</t>
  </si>
  <si>
    <t>C</t>
  </si>
  <si>
    <t xml:space="preserve">This application has been designed for the Secondary and Higher Secondary schools of Rajasthan. All rights are reserved with the director of Secondary Education, Bikaner, Rajasthan. </t>
  </si>
  <si>
    <t>In cooperation with</t>
  </si>
  <si>
    <t>NAME OF THE STUDENT</t>
  </si>
  <si>
    <t>FATHER'S NAME</t>
  </si>
  <si>
    <t>MOTHER'S NAME</t>
  </si>
  <si>
    <t>GEN</t>
  </si>
  <si>
    <t>SBC</t>
  </si>
  <si>
    <t>SBC BYS</t>
  </si>
  <si>
    <t>SBC GRL</t>
  </si>
  <si>
    <t>TOTAL</t>
  </si>
  <si>
    <t>SC</t>
  </si>
  <si>
    <t>OBC</t>
  </si>
  <si>
    <t>ST</t>
  </si>
  <si>
    <t>MIN</t>
  </si>
  <si>
    <t>SECTION</t>
  </si>
  <si>
    <t>E</t>
  </si>
  <si>
    <t>CICK HERE TO VIEW THE RESULT AT A GLANCE</t>
  </si>
  <si>
    <t>s</t>
  </si>
  <si>
    <t>MATHEMATICS</t>
  </si>
  <si>
    <t>ekg dh dqy mi-</t>
  </si>
  <si>
    <t>nSfud vkSlr mi-</t>
  </si>
  <si>
    <t>CHITTAURGARH</t>
  </si>
  <si>
    <t>CLICK HERE TO SELECT</t>
  </si>
  <si>
    <t>B.E.O.</t>
  </si>
  <si>
    <t>D.E.O.</t>
  </si>
  <si>
    <t>ELEMENTARY</t>
  </si>
  <si>
    <t>SECONDARY</t>
  </si>
  <si>
    <t>English</t>
  </si>
  <si>
    <t>Hindi</t>
  </si>
  <si>
    <t>Year</t>
  </si>
  <si>
    <t>In Words</t>
  </si>
  <si>
    <t>YY</t>
  </si>
  <si>
    <t>MM</t>
  </si>
  <si>
    <t>DD</t>
  </si>
  <si>
    <t>The Day on the Date</t>
  </si>
  <si>
    <t>In Figures</t>
  </si>
  <si>
    <t>S. No.</t>
  </si>
  <si>
    <t>Date &amp; Day of Birth in words in Hindi from 1960 to 2025</t>
  </si>
  <si>
    <t>Vishvambhar Presents New Effort to write it</t>
  </si>
  <si>
    <t>Labourious Critical Formulas. Please Don't Destroy My EFFORT…..</t>
  </si>
  <si>
    <t>Date of Birth In Words</t>
  </si>
  <si>
    <t>fjtYV odZcqd ds iz;ksx esa vkusokyh lkekU; leL;k,¡ o lek/kku</t>
  </si>
  <si>
    <t>If you do not not want to enter monthly attendance and enter the total,</t>
  </si>
  <si>
    <t>Unprotect the sheet and do what you want to ( but take your principal’s permission for it.)</t>
  </si>
  <si>
    <t>SUBJECT CODE</t>
  </si>
  <si>
    <t xml:space="preserve">d{kk 6 ls 9 rd r`rh; Hkk’kk ds dksM gSa </t>
  </si>
  <si>
    <t>CLICK HERE FOR HELP</t>
  </si>
  <si>
    <t>grade 'A'</t>
  </si>
  <si>
    <t>grade 'B'</t>
  </si>
  <si>
    <t>grade 'C'</t>
  </si>
  <si>
    <t>grade 'D'</t>
  </si>
  <si>
    <t>grade 'E'</t>
  </si>
  <si>
    <t>GRADE</t>
  </si>
  <si>
    <t>MR</t>
  </si>
  <si>
    <t>COUNT BLANK</t>
  </si>
  <si>
    <t>COUNT 'E'</t>
  </si>
  <si>
    <t>PANCHAYAT SAMITI AND DISTRICT</t>
  </si>
  <si>
    <t>NIMBAHERA</t>
  </si>
  <si>
    <t xml:space="preserve">COUNTER SIGNATURE OF </t>
  </si>
  <si>
    <t>S.NO.</t>
  </si>
  <si>
    <t>CATEGORY</t>
  </si>
  <si>
    <t>GENDER</t>
  </si>
  <si>
    <t>S.R. NO.</t>
  </si>
  <si>
    <t>DATE OF BIRTH IN FIGURES</t>
  </si>
  <si>
    <t>DATE OF BIRTH IN WORDS</t>
  </si>
  <si>
    <t>ENGLISH</t>
  </si>
  <si>
    <t>HINDI</t>
  </si>
  <si>
    <t>THIRD LANGUAGE</t>
  </si>
  <si>
    <t>SCIENCE</t>
  </si>
  <si>
    <t>SOCIAL STUDIES</t>
  </si>
  <si>
    <t>FIRST TEST</t>
  </si>
  <si>
    <t>SECOND TEST</t>
  </si>
  <si>
    <t>HALF YEARLY EXAM</t>
  </si>
  <si>
    <t>ANNUAL EXAM</t>
  </si>
  <si>
    <t>APRIL</t>
  </si>
  <si>
    <t>MAY</t>
  </si>
  <si>
    <t>JULY</t>
  </si>
  <si>
    <t>AUGUST</t>
  </si>
  <si>
    <t>SEPTEMBER</t>
  </si>
  <si>
    <t>OCTOBER</t>
  </si>
  <si>
    <t>NOVEMBER</t>
  </si>
  <si>
    <t>DECEMBER</t>
  </si>
  <si>
    <t>JANUARY</t>
  </si>
  <si>
    <t>FEBRUARY</t>
  </si>
  <si>
    <t>MARCH</t>
  </si>
  <si>
    <t>MEETINGS</t>
  </si>
  <si>
    <t>STUDENT ATTENDANCE</t>
  </si>
  <si>
    <t>IN HINID</t>
  </si>
  <si>
    <t>IN ENGLISH</t>
  </si>
  <si>
    <t>WRITTEN  BY TEACHER</t>
  </si>
  <si>
    <t>ACTIVITY, ORAL, PROJECT, PRACTICAL BY TEACHER</t>
  </si>
  <si>
    <t>WORK EXPERIENCE</t>
  </si>
  <si>
    <t>ART EDUCATION</t>
  </si>
  <si>
    <t>PHYSICIAL EDUCATION</t>
  </si>
  <si>
    <t>REMARKS</t>
  </si>
  <si>
    <t>FIRST EVALUATION</t>
  </si>
  <si>
    <t>SECOND EVALUATION</t>
  </si>
  <si>
    <t>THIRD EVALUATION</t>
  </si>
  <si>
    <t>FOURTH EVALUATION</t>
  </si>
  <si>
    <t>FIFTH EVALUATION</t>
  </si>
  <si>
    <t>SESSION</t>
  </si>
  <si>
    <t>DATE OF RESULT DECLARATION</t>
  </si>
  <si>
    <t>MONTHLY ATTENDANCE</t>
  </si>
  <si>
    <t>TOTAL ATTENDANCE</t>
  </si>
  <si>
    <t>TOTAL ATTENDANCE UPTO</t>
  </si>
  <si>
    <t>FEBURARY</t>
  </si>
  <si>
    <t>GRAND TOAL</t>
  </si>
  <si>
    <t>RESULT</t>
  </si>
  <si>
    <t>RESUSLT</t>
  </si>
  <si>
    <t>SANSKRIT</t>
  </si>
  <si>
    <t>URDU</t>
  </si>
  <si>
    <t>GUJRATI</t>
  </si>
  <si>
    <t>PUNJABI</t>
  </si>
  <si>
    <t>SINDHI</t>
  </si>
  <si>
    <t>TOTAL APPEARED</t>
  </si>
  <si>
    <t>SIGN. CL. TEACHER</t>
  </si>
  <si>
    <t>SIGN. CHECKER</t>
  </si>
  <si>
    <t>SIGN. EXAM. INCHARGE</t>
  </si>
  <si>
    <t>SIGN. HEAD MASTER</t>
  </si>
  <si>
    <t>RESULT OF THE CLASS</t>
  </si>
  <si>
    <t>NO. OF ST. APPEARED</t>
  </si>
  <si>
    <t>NO. OF ST. PASSED</t>
  </si>
  <si>
    <t>PROMOTED</t>
  </si>
  <si>
    <t>TRANSFERRED</t>
  </si>
  <si>
    <t>PASS PERCENTAGE</t>
  </si>
  <si>
    <t>NAME OF THE SUB. TEACHER</t>
  </si>
  <si>
    <t>SUBJECT</t>
  </si>
  <si>
    <t>SINGHI</t>
  </si>
  <si>
    <t>APPEARED</t>
  </si>
  <si>
    <t>TEACHER</t>
  </si>
  <si>
    <t>PERCENTAGE</t>
  </si>
  <si>
    <t>PERCENTGE OBTAINED</t>
  </si>
  <si>
    <t>GRADE OBTAINED</t>
  </si>
  <si>
    <t>TOTAL UPTO HALF YEARLY EXAM.</t>
  </si>
  <si>
    <t>CATEGORY-WISE RESULT</t>
  </si>
  <si>
    <r>
      <t xml:space="preserve">SUBJECT </t>
    </r>
    <r>
      <rPr>
        <sz val="10"/>
        <color rgb="FFFF0000"/>
        <rFont val="Wingdings"/>
        <charset val="2"/>
      </rPr>
      <t></t>
    </r>
  </si>
  <si>
    <t>NO. OF STUDENTS APPEARED</t>
  </si>
  <si>
    <t>NO. OF STUNDENTS PASSED</t>
  </si>
  <si>
    <t>TOTAL MEETINGS</t>
  </si>
  <si>
    <t>ST. ATTENDANCE</t>
  </si>
  <si>
    <t>NAME OF THE STUDENT:</t>
  </si>
  <si>
    <t>CLASS AND SECTION:</t>
  </si>
  <si>
    <t>ROLL NO.</t>
  </si>
  <si>
    <t>SUBJECT:</t>
  </si>
  <si>
    <t>SIGN. OF THE CHECKER</t>
  </si>
  <si>
    <t>SIGN. OF THE EXAM. INCHARGE</t>
  </si>
  <si>
    <t>SIGN. OF THE HEAD OF THE INSTITUTION</t>
  </si>
  <si>
    <t>TC</t>
  </si>
  <si>
    <t>TEST/EXAM.</t>
  </si>
  <si>
    <t>MAX. MARKS:</t>
  </si>
  <si>
    <t>FIRST</t>
  </si>
  <si>
    <t>SECOND</t>
  </si>
  <si>
    <t>THIRD</t>
  </si>
  <si>
    <t xml:space="preserve">HALF YRLY EXAM. </t>
  </si>
  <si>
    <t>DATE OF BIRTH</t>
  </si>
  <si>
    <t>ACTIVITY BASED EVALUATION</t>
  </si>
  <si>
    <t>ATTENDANCE</t>
  </si>
  <si>
    <t>MEETINGS UPTO</t>
  </si>
  <si>
    <t>STUDENT ATTENDANCE UPTO</t>
  </si>
  <si>
    <t>SIGN. OF THE CLASS TEACHER</t>
  </si>
  <si>
    <t>FOURTH</t>
  </si>
  <si>
    <t>DEPARTMENT OF EDUCATION</t>
  </si>
  <si>
    <t>SEAL</t>
  </si>
  <si>
    <t>PASSED</t>
  </si>
  <si>
    <t>PASSED %age</t>
  </si>
  <si>
    <t>PASSED PERCENTAGE</t>
  </si>
  <si>
    <t>TOTAL PASSED</t>
  </si>
  <si>
    <t>TOTAL NO. OF ST. PASSED</t>
  </si>
  <si>
    <t>SCHOOL DISE CODE</t>
  </si>
  <si>
    <t>monthly att.</t>
  </si>
  <si>
    <t>SUBJECT TOTAL OBTAINED</t>
  </si>
  <si>
    <t>SUBJECT TOTAL MAX.</t>
  </si>
  <si>
    <t>MAX. MARKS</t>
  </si>
  <si>
    <t>MARKS OBT.</t>
  </si>
  <si>
    <t>GRAND TOTAL</t>
  </si>
  <si>
    <t>TOTAL MARKS OBTAINED</t>
  </si>
  <si>
    <t>OVERALL GRADE</t>
  </si>
  <si>
    <t>DROP</t>
  </si>
  <si>
    <t>RANK</t>
  </si>
  <si>
    <r>
      <t xml:space="preserve">Anil Kumar Somani 
Lecturer in Physics  
Govt. Hr. Sec. School, Nimbahera,  
Distt. Chittaurgarh,
Rajasthan 
</t>
    </r>
    <r>
      <rPr>
        <sz val="22"/>
        <color theme="1" tint="4.9989318521683403E-2"/>
        <rFont val="Wingdings"/>
        <charset val="2"/>
      </rPr>
      <t/>
    </r>
  </si>
  <si>
    <t>ATTENDANCE %AGE</t>
  </si>
  <si>
    <t>F</t>
  </si>
  <si>
    <t>H</t>
  </si>
  <si>
    <t>I</t>
  </si>
  <si>
    <t>J</t>
  </si>
  <si>
    <t>K</t>
  </si>
  <si>
    <t>L</t>
  </si>
  <si>
    <t>M</t>
  </si>
  <si>
    <t>N</t>
  </si>
  <si>
    <t>BLANK</t>
  </si>
  <si>
    <t>08291009401</t>
  </si>
  <si>
    <t>AB</t>
  </si>
  <si>
    <t>COUNT ABSENT</t>
  </si>
  <si>
    <t>ML</t>
  </si>
  <si>
    <t>COUNT ML</t>
  </si>
  <si>
    <t>COUNT</t>
  </si>
  <si>
    <t>AB+ML</t>
  </si>
  <si>
    <t>Print the report card from the sheet named 'Full Report'</t>
  </si>
  <si>
    <t>CSWN</t>
  </si>
  <si>
    <t>TTL UPTO HYE</t>
  </si>
  <si>
    <t>WRT</t>
  </si>
  <si>
    <t>ORAL</t>
  </si>
  <si>
    <t>TTL</t>
  </si>
  <si>
    <t>%AGE</t>
  </si>
  <si>
    <t>FIFTH</t>
  </si>
  <si>
    <t>OVERAL GRADE</t>
  </si>
  <si>
    <t>PARENT'S SIGNATURE</t>
  </si>
  <si>
    <t>.</t>
  </si>
  <si>
    <t>R. NO.  BOARD</t>
  </si>
  <si>
    <t>R. NO. LOCAL</t>
  </si>
  <si>
    <t>LOCAL EXAMINATION RESULT</t>
  </si>
  <si>
    <t>SUBJECT-WISE LOCAL EXAM. RESULT</t>
  </si>
  <si>
    <t>LOCAL EXAMINATION RESULT SHEET</t>
  </si>
  <si>
    <t>LOCAL EXAM. RESULT</t>
  </si>
  <si>
    <t xml:space="preserve">LOCAL EXAM. RESULT CATEGORY-WISE </t>
  </si>
  <si>
    <t>FINAL RESULT LOCAL EXAM.</t>
  </si>
  <si>
    <t>designed by  
D. Kavita
Lecturer in English  
Govt. Girls' Hr. Sec. School,  Nimbahera,   
Distt. Chittaurgarh, Rajasthan  
kavita.fadnavis@gmail.com</t>
  </si>
  <si>
    <r>
      <t>Pushpendra Kumar Sharma                        Principal 
Govt. Hr. Sec. School, Veerpura  
Distt. Udaipur,
Rajasthan</t>
    </r>
    <r>
      <rPr>
        <sz val="22"/>
        <color theme="1" tint="4.9989318521683403E-2"/>
        <rFont val="Wingdings"/>
        <charset val="2"/>
      </rPr>
      <t/>
    </r>
  </si>
  <si>
    <t>Arvind Kumar Sharma
Sr.Teacher (Maths)
Govt. Girls Sec. School Ramsar, Srinagar (Ajmer) Distt. Ajmer,  
Rajasthan</t>
  </si>
  <si>
    <t>Plz. Read all instructions given in this pages carefully before you proceed. For more help you can download the training videos from www.ctor.in</t>
  </si>
  <si>
    <r>
      <rPr>
        <sz val="14"/>
        <rFont val="Cambria"/>
        <family val="1"/>
        <scheme val="major"/>
      </rPr>
      <t xml:space="preserve">This workbook can prepare results of 100 students of a class. According the the the departmental norms we can split the class into two sections as soon as the strength crosses 60 students, yet this workbooks supports result upto a strength of 100 students. Please limit your class strength not to exceed </t>
    </r>
    <r>
      <rPr>
        <sz val="14"/>
        <color rgb="FF0000FF"/>
        <rFont val="Cambria"/>
        <family val="1"/>
        <scheme val="major"/>
      </rPr>
      <t>If there occur any errors in your result due to accidental deletion or feeding in wrong sheets, you can rectify all such errors by using a fresh workbook and just copying the 'details' of your old workbook into the new one.</t>
    </r>
    <r>
      <rPr>
        <sz val="14"/>
        <color indexed="11"/>
        <rFont val="Cambria"/>
        <family val="1"/>
        <scheme val="major"/>
      </rPr>
      <t xml:space="preserve"> </t>
    </r>
    <r>
      <rPr>
        <sz val="14"/>
        <color rgb="FF9933FF"/>
        <rFont val="Cambria"/>
        <family val="1"/>
        <scheme val="major"/>
      </rPr>
      <t xml:space="preserve">Password to enter </t>
    </r>
    <r>
      <rPr>
        <sz val="14"/>
        <color rgb="FFFF0000"/>
        <rFont val="Cambria"/>
        <family val="1"/>
        <scheme val="major"/>
      </rPr>
      <t xml:space="preserve">details  entries </t>
    </r>
    <r>
      <rPr>
        <sz val="14"/>
        <color rgb="FF9933FF"/>
        <rFont val="Cambria"/>
        <family val="1"/>
        <scheme val="major"/>
      </rPr>
      <t>is '</t>
    </r>
    <r>
      <rPr>
        <sz val="14"/>
        <color rgb="FFFF0000"/>
        <rFont val="Cambria"/>
        <family val="1"/>
        <scheme val="major"/>
      </rPr>
      <t>shivira</t>
    </r>
    <r>
      <rPr>
        <sz val="14"/>
        <color rgb="FF9933FF"/>
        <rFont val="Cambria"/>
        <family val="1"/>
        <scheme val="major"/>
      </rPr>
      <t>'.  All  sheets are protected.</t>
    </r>
    <r>
      <rPr>
        <sz val="14"/>
        <color indexed="10"/>
        <rFont val="Cambria"/>
        <family val="1"/>
        <scheme val="major"/>
      </rPr>
      <t xml:space="preserve"> The password to unprotect sheets is 'dkf'. </t>
    </r>
    <r>
      <rPr>
        <sz val="14"/>
        <rFont val="Cambria"/>
        <family val="1"/>
        <scheme val="major"/>
      </rPr>
      <t xml:space="preserve">For any queries regarding the use of this application, drop a mail to </t>
    </r>
    <r>
      <rPr>
        <u/>
        <sz val="14"/>
        <color rgb="FFFF0000"/>
        <rFont val="Cambria"/>
        <family val="1"/>
        <scheme val="major"/>
      </rPr>
      <t>kavita.fadnavis@gmail.com</t>
    </r>
    <r>
      <rPr>
        <sz val="14"/>
        <rFont val="Cambria"/>
        <family val="1"/>
        <scheme val="major"/>
      </rPr>
      <t xml:space="preserve">  You may also contact the master trainers of your own district.         </t>
    </r>
    <r>
      <rPr>
        <sz val="14"/>
        <color indexed="10"/>
        <rFont val="Cambria"/>
        <family val="1"/>
        <scheme val="major"/>
      </rPr>
      <t xml:space="preserve">         
</t>
    </r>
    <r>
      <rPr>
        <sz val="14"/>
        <rFont val="Cambria"/>
        <family val="1"/>
        <scheme val="major"/>
      </rPr>
      <t>D. Kavita</t>
    </r>
  </si>
  <si>
    <t>Plz. Read the class promotion rules before you begin to work on this workbook. Use this workbook only if you find it as per rules. The cell pertaining to the result of a student of class 8th is deliberately left blank in case he/she sobtains grade 'e' in any of the subjects. Fill it using your own understanding of the rules.</t>
  </si>
  <si>
    <r>
      <t xml:space="preserve">IN case of class 11 and 12, plz. note that you can put together theory and practical subjects in one place ( for example in the place of optional 1 or 2 or 3) but you </t>
    </r>
    <r>
      <rPr>
        <sz val="14"/>
        <color rgb="FFFF0000"/>
        <rFont val="Cambria"/>
        <family val="1"/>
        <scheme val="major"/>
      </rPr>
      <t>can not</t>
    </r>
    <r>
      <rPr>
        <sz val="14"/>
        <rFont val="Cambria"/>
        <family val="1"/>
        <scheme val="major"/>
      </rPr>
      <t xml:space="preserve"> put two practical subjects of different marking scheme together. It means you </t>
    </r>
    <r>
      <rPr>
        <sz val="14"/>
        <color rgb="FFFF0000"/>
        <rFont val="Cambria"/>
        <family val="1"/>
        <scheme val="major"/>
      </rPr>
      <t>can put</t>
    </r>
    <r>
      <rPr>
        <sz val="14"/>
        <rFont val="Cambria"/>
        <family val="1"/>
        <scheme val="major"/>
      </rPr>
      <t xml:space="preserve"> music, drawing and physical education together (30+70 scheme) scheme, physics, geography, homescience together (70+30 scheme),  typing seperate and shorthand seperate. Plz. do not make any changes to row no. 6 in details sheet. Especially the cells containing the maximum marks in optional subjects.</t>
    </r>
  </si>
  <si>
    <t>CLICK HERE TO GO BACK TO DETAILS TO CONTINUE DATA ENTRY</t>
  </si>
  <si>
    <t>HOW TO MAKE ENTRIES?</t>
  </si>
  <si>
    <t>The current sheet, 'from the developer's desk' is only to read and undestand as to how to prepare result, do not try to unprotect it, you need not make any entries here.</t>
  </si>
  <si>
    <t>When you try to type in any cell for the first time, you are requested to enter the password. The password is 'shivira'</t>
  </si>
  <si>
    <t>Enter students' details and marks only in the sheet named 'details' and no where else.</t>
  </si>
  <si>
    <t>Enter the marks of after supplementary exam. in the sheet named 'Result Subject-wise'</t>
  </si>
  <si>
    <t>WHAT IS PASTE SPECIAL, WHERE AND WHY TO USE IT?</t>
  </si>
  <si>
    <r>
      <t xml:space="preserve">vki viuh iqjkuh odZcqd ds </t>
    </r>
    <r>
      <rPr>
        <sz val="14"/>
        <color rgb="FF000000"/>
        <rFont val="Cambria"/>
        <family val="1"/>
      </rPr>
      <t>details</t>
    </r>
    <r>
      <rPr>
        <sz val="14"/>
        <color rgb="FF000000"/>
        <rFont val="Kruti Dev 010"/>
      </rPr>
      <t xml:space="preserve"> ls </t>
    </r>
    <r>
      <rPr>
        <sz val="14"/>
        <color rgb="FF000000"/>
        <rFont val="Cambria"/>
        <family val="1"/>
      </rPr>
      <t>data</t>
    </r>
    <r>
      <rPr>
        <sz val="14"/>
        <color rgb="FF000000"/>
        <rFont val="Kruti Dev 010"/>
      </rPr>
      <t xml:space="preserve"> dks </t>
    </r>
    <r>
      <rPr>
        <sz val="14"/>
        <color rgb="FF000000"/>
        <rFont val="Cambria"/>
        <family val="1"/>
      </rPr>
      <t>copy</t>
    </r>
    <r>
      <rPr>
        <sz val="14"/>
        <color rgb="FF000000"/>
        <rFont val="Kruti Dev 010"/>
      </rPr>
      <t xml:space="preserve"> dj ubZ “khV esa </t>
    </r>
    <r>
      <rPr>
        <sz val="14"/>
        <color rgb="FF000000"/>
        <rFont val="Cambria"/>
        <family val="1"/>
      </rPr>
      <t>paste</t>
    </r>
    <r>
      <rPr>
        <sz val="14"/>
        <color rgb="FF000000"/>
        <rFont val="Kruti Dev 010"/>
      </rPr>
      <t xml:space="preserve"> djuk pkgsa rks </t>
    </r>
    <r>
      <rPr>
        <sz val="14"/>
        <color rgb="FF000000"/>
        <rFont val="Cambria"/>
        <family val="1"/>
      </rPr>
      <t>paste special option</t>
    </r>
    <r>
      <rPr>
        <sz val="14"/>
        <color rgb="FF000000"/>
        <rFont val="Kruti Dev 010"/>
      </rPr>
      <t xml:space="preserve"> dk gh iz;ksx djsa ,slk djus ij ubZ odZcqd ds </t>
    </r>
    <r>
      <rPr>
        <sz val="14"/>
        <color rgb="FF000000"/>
        <rFont val="Cambria"/>
        <family val="1"/>
      </rPr>
      <t>formatting</t>
    </r>
    <r>
      <rPr>
        <sz val="14"/>
        <color rgb="FF000000"/>
        <rFont val="Kruti Dev 010"/>
      </rPr>
      <t xml:space="preserve"> vkSj </t>
    </r>
    <r>
      <rPr>
        <sz val="14"/>
        <color rgb="FF000000"/>
        <rFont val="Cambria"/>
        <family val="1"/>
      </rPr>
      <t>data validation</t>
    </r>
    <r>
      <rPr>
        <sz val="14"/>
        <color rgb="FF000000"/>
        <rFont val="Kruti Dev 010"/>
      </rPr>
      <t xml:space="preserve"> ugha fcxMsaxsA</t>
    </r>
  </si>
  <si>
    <r>
      <t>Paste special</t>
    </r>
    <r>
      <rPr>
        <sz val="14"/>
        <color rgb="FF000000"/>
        <rFont val="Kruti Dev 010"/>
      </rPr>
      <t xml:space="preserve"> ds fy, tgk¡ </t>
    </r>
    <r>
      <rPr>
        <sz val="14"/>
        <color rgb="FF000000"/>
        <rFont val="Cambria"/>
        <family val="1"/>
      </rPr>
      <t>paste</t>
    </r>
    <r>
      <rPr>
        <sz val="14"/>
        <color rgb="FF000000"/>
        <rFont val="Kruti Dev 010"/>
      </rPr>
      <t xml:space="preserve"> djuk gks ogk¡ </t>
    </r>
    <r>
      <rPr>
        <sz val="14"/>
        <color rgb="FF000000"/>
        <rFont val="Cambria"/>
        <family val="1"/>
      </rPr>
      <t>right</t>
    </r>
    <r>
      <rPr>
        <sz val="14"/>
        <color rgb="FF000000"/>
        <rFont val="Kruti Dev 010"/>
      </rPr>
      <t xml:space="preserve"> </t>
    </r>
    <r>
      <rPr>
        <sz val="14"/>
        <color rgb="FF000000"/>
        <rFont val="Cambria"/>
        <family val="1"/>
      </rPr>
      <t>click</t>
    </r>
    <r>
      <rPr>
        <sz val="14"/>
        <color rgb="FF000000"/>
        <rFont val="Kruti Dev 010"/>
      </rPr>
      <t xml:space="preserve"> dj </t>
    </r>
    <r>
      <rPr>
        <sz val="14"/>
        <color rgb="FF000000"/>
        <rFont val="Cambria"/>
        <family val="1"/>
      </rPr>
      <t>paste special</t>
    </r>
    <r>
      <rPr>
        <sz val="14"/>
        <color rgb="FF000000"/>
        <rFont val="Kruti Dev 010"/>
      </rPr>
      <t xml:space="preserve"> ls </t>
    </r>
    <r>
      <rPr>
        <sz val="14"/>
        <color rgb="FF000000"/>
        <rFont val="Cambria"/>
        <family val="1"/>
      </rPr>
      <t>paste</t>
    </r>
    <r>
      <rPr>
        <sz val="14"/>
        <color rgb="FF000000"/>
        <rFont val="Kruti Dev 010"/>
      </rPr>
      <t xml:space="preserve"> </t>
    </r>
    <r>
      <rPr>
        <sz val="14"/>
        <color rgb="FF000000"/>
        <rFont val="Cambria"/>
        <family val="1"/>
      </rPr>
      <t>values</t>
    </r>
    <r>
      <rPr>
        <sz val="14"/>
        <color rgb="FF000000"/>
        <rFont val="Kruti Dev 010"/>
      </rPr>
      <t xml:space="preserve"> dk </t>
    </r>
    <r>
      <rPr>
        <sz val="14"/>
        <color rgb="FF000000"/>
        <rFont val="Cambria"/>
        <family val="1"/>
      </rPr>
      <t xml:space="preserve">option select </t>
    </r>
    <r>
      <rPr>
        <sz val="14"/>
        <color rgb="FF000000"/>
        <rFont val="Kruti Dev 010"/>
      </rPr>
      <t xml:space="preserve">djsaA </t>
    </r>
    <r>
      <rPr>
        <sz val="14"/>
        <color rgb="FFFF0000"/>
        <rFont val="Cambria"/>
        <family val="1"/>
        <scheme val="major"/>
      </rPr>
      <t>Cut Paste</t>
    </r>
    <r>
      <rPr>
        <sz val="14"/>
        <color rgb="FF000000"/>
        <rFont val="Kruti Dev 010"/>
      </rPr>
      <t xml:space="preserve"> fcYdqy u djsaA fdlh Hkh </t>
    </r>
    <r>
      <rPr>
        <sz val="14"/>
        <color rgb="FFFF0000"/>
        <rFont val="Cambria"/>
        <family val="1"/>
        <scheme val="major"/>
      </rPr>
      <t>Cell</t>
    </r>
    <r>
      <rPr>
        <sz val="14"/>
        <color rgb="FF000000"/>
        <rFont val="Kruti Dev 010"/>
      </rPr>
      <t xml:space="preserve"> dks </t>
    </r>
    <r>
      <rPr>
        <sz val="14"/>
        <color rgb="FFFF0000"/>
        <rFont val="Cambria"/>
        <family val="1"/>
        <scheme val="major"/>
      </rPr>
      <t xml:space="preserve">delete </t>
    </r>
    <r>
      <rPr>
        <sz val="14"/>
        <color rgb="FF000000"/>
        <rFont val="Kruti Dev 010"/>
      </rPr>
      <t>ua djsaA</t>
    </r>
  </si>
  <si>
    <t>WHY AND HOW TO SET DATE FORMAT?</t>
  </si>
  <si>
    <r>
      <t xml:space="preserve">izfof’V;k¡ izkjEHk djus ls igys vius dEI;wVj dk </t>
    </r>
    <r>
      <rPr>
        <sz val="14"/>
        <color rgb="FF000000"/>
        <rFont val="Calibri"/>
        <family val="2"/>
      </rPr>
      <t>date format set</t>
    </r>
    <r>
      <rPr>
        <sz val="14"/>
        <color rgb="FF000000"/>
        <rFont val="Kruti Dev 010"/>
      </rPr>
      <t xml:space="preserve"> djsa D;ksa fd </t>
    </r>
    <r>
      <rPr>
        <sz val="14"/>
        <color rgb="FF000000"/>
        <rFont val="Cambria"/>
        <family val="1"/>
      </rPr>
      <t xml:space="preserve">by default </t>
    </r>
    <r>
      <rPr>
        <sz val="14"/>
        <color rgb="FF000000"/>
        <rFont val="Kruti Dev 010"/>
      </rPr>
      <t>;g</t>
    </r>
    <r>
      <rPr>
        <sz val="14"/>
        <color rgb="FF000000"/>
        <rFont val="Cambria"/>
        <family val="1"/>
      </rPr>
      <t xml:space="preserve"> mm/dd/yy</t>
    </r>
    <r>
      <rPr>
        <sz val="14"/>
        <color rgb="FF000000"/>
        <rFont val="Kruti Dev 010"/>
      </rPr>
      <t xml:space="preserve"> gksrk gS tc fd ges </t>
    </r>
    <r>
      <rPr>
        <sz val="14"/>
        <color rgb="FF000000"/>
        <rFont val="Camrbria"/>
      </rPr>
      <t>dd/mm/yy</t>
    </r>
    <r>
      <rPr>
        <sz val="14"/>
        <color rgb="FF000000"/>
        <rFont val="Kruti Dev 010"/>
      </rPr>
      <t xml:space="preserve"> dh vko';drk gksrh gSA</t>
    </r>
  </si>
  <si>
    <r>
      <t xml:space="preserve">date format </t>
    </r>
    <r>
      <rPr>
        <sz val="14"/>
        <color theme="1"/>
        <rFont val="Kruti Dev 010"/>
      </rPr>
      <t xml:space="preserve">dks cnyus ds fy;s </t>
    </r>
    <r>
      <rPr>
        <sz val="14"/>
        <color theme="1"/>
        <rFont val="Calibri"/>
        <family val="2"/>
      </rPr>
      <t xml:space="preserve">control panel </t>
    </r>
    <r>
      <rPr>
        <sz val="14"/>
        <color theme="1"/>
        <rFont val="Kruti Dev 010"/>
      </rPr>
      <t xml:space="preserve">esa </t>
    </r>
    <r>
      <rPr>
        <sz val="14"/>
        <color theme="1"/>
        <rFont val="Calibri"/>
        <family val="2"/>
      </rPr>
      <t xml:space="preserve">regional language setting  </t>
    </r>
    <r>
      <rPr>
        <sz val="14"/>
        <color theme="1"/>
        <rFont val="Kruti Dev 010"/>
      </rPr>
      <t xml:space="preserve">esa </t>
    </r>
    <r>
      <rPr>
        <sz val="14"/>
        <color theme="1"/>
        <rFont val="Times New Roman"/>
        <family val="1"/>
      </rPr>
      <t>date format mm/dd/yy</t>
    </r>
    <r>
      <rPr>
        <sz val="14"/>
        <color theme="1"/>
        <rFont val="Kruti Dev 010"/>
      </rPr>
      <t xml:space="preserve"> ds LFkku ij </t>
    </r>
    <r>
      <rPr>
        <sz val="14"/>
        <color theme="1"/>
        <rFont val="Times New Roman"/>
        <family val="1"/>
      </rPr>
      <t>dd/mm/yy</t>
    </r>
    <r>
      <rPr>
        <sz val="14"/>
        <color theme="1"/>
        <rFont val="Kruti Dev 010"/>
      </rPr>
      <t>djsaA</t>
    </r>
  </si>
  <si>
    <t>WHY AND HOW TO UNPROTECT SHEET?</t>
  </si>
  <si>
    <t>There is no need to unprotect any sheet unless you want to change any formula and if you do so, you will be responsible for the errors thereafter. To Unprotect a sheet follow these steps….</t>
  </si>
  <si>
    <r>
      <t>1.</t>
    </r>
    <r>
      <rPr>
        <sz val="14"/>
        <color rgb="FF0000FF"/>
        <rFont val="Times New Roman"/>
        <family val="1"/>
      </rPr>
      <t xml:space="preserve">    </t>
    </r>
    <r>
      <rPr>
        <sz val="14"/>
        <color rgb="FF0000FF"/>
        <rFont val="Calibri"/>
        <family val="2"/>
      </rPr>
      <t>Click on the review Tab</t>
    </r>
  </si>
  <si>
    <r>
      <t>2.</t>
    </r>
    <r>
      <rPr>
        <sz val="14"/>
        <color rgb="FF0000FF"/>
        <rFont val="Times New Roman"/>
        <family val="1"/>
      </rPr>
      <t xml:space="preserve">    </t>
    </r>
    <r>
      <rPr>
        <sz val="14"/>
        <color rgb="FF0000FF"/>
        <rFont val="Calibri"/>
        <family val="2"/>
      </rPr>
      <t>Select the option ‘Unprotect Sheet’</t>
    </r>
  </si>
  <si>
    <r>
      <t>3.</t>
    </r>
    <r>
      <rPr>
        <sz val="14"/>
        <color rgb="FF0000FF"/>
        <rFont val="Times New Roman"/>
        <family val="1"/>
      </rPr>
      <t xml:space="preserve">    </t>
    </r>
    <r>
      <rPr>
        <sz val="14"/>
        <color rgb="FF0000FF"/>
        <rFont val="Calibri"/>
        <family val="2"/>
      </rPr>
      <t>Write the password ‘dkf’</t>
    </r>
  </si>
  <si>
    <r>
      <t>4.</t>
    </r>
    <r>
      <rPr>
        <sz val="14"/>
        <color rgb="FF0000FF"/>
        <rFont val="Times New Roman"/>
        <family val="1"/>
      </rPr>
      <t xml:space="preserve">    </t>
    </r>
    <r>
      <rPr>
        <sz val="14"/>
        <color rgb="FF0000FF"/>
        <rFont val="Calibri"/>
        <family val="2"/>
      </rPr>
      <t>Click OK</t>
    </r>
  </si>
  <si>
    <t>HOW TO ENTER TOTAL ATTENDANCE?</t>
  </si>
  <si>
    <t>WHERE TO GET WORKBOOKS FROM?</t>
  </si>
  <si>
    <r>
      <t xml:space="preserve">fdlh Hkh d{kk ds odZcqd dks </t>
    </r>
    <r>
      <rPr>
        <sz val="14"/>
        <color theme="1"/>
        <rFont val="Cambria"/>
        <family val="1"/>
        <scheme val="major"/>
      </rPr>
      <t xml:space="preserve">www.ctor.in  </t>
    </r>
    <r>
      <rPr>
        <sz val="14"/>
        <color theme="1"/>
        <rFont val="Kruti Dev 010"/>
      </rPr>
      <t xml:space="preserve">ls </t>
    </r>
    <r>
      <rPr>
        <sz val="14"/>
        <color theme="1"/>
        <rFont val="Cambria"/>
        <family val="1"/>
        <scheme val="major"/>
      </rPr>
      <t>download</t>
    </r>
    <r>
      <rPr>
        <sz val="14"/>
        <color theme="1"/>
        <rFont val="Kruti Dev 010"/>
      </rPr>
      <t xml:space="preserve"> djus ds Ik”pkr</t>
    </r>
    <r>
      <rPr>
        <sz val="14"/>
        <color theme="1"/>
        <rFont val="Cambria"/>
        <family val="1"/>
        <scheme val="major"/>
      </rPr>
      <t xml:space="preserve"> save</t>
    </r>
    <r>
      <rPr>
        <sz val="14"/>
        <color theme="1"/>
        <rFont val="Kruti Dev 010"/>
      </rPr>
      <t xml:space="preserve"> djsa o d{kk ds</t>
    </r>
    <r>
      <rPr>
        <sz val="14"/>
        <color theme="1"/>
        <rFont val="Cambria"/>
        <family val="1"/>
        <scheme val="major"/>
      </rPr>
      <t xml:space="preserve"> sections</t>
    </r>
    <r>
      <rPr>
        <sz val="14"/>
        <color theme="1"/>
        <rFont val="Kruti Dev 010"/>
      </rPr>
      <t xml:space="preserve"> dh la[;kuqlkj mldh izfrfyfi;k¡ cukdj muesa izfof’V;k¡ djsaA  </t>
    </r>
  </si>
  <si>
    <r>
      <t xml:space="preserve">odZcqd esa dsoy </t>
    </r>
    <r>
      <rPr>
        <sz val="14"/>
        <color rgb="FF000000"/>
        <rFont val="Calibri"/>
        <family val="2"/>
      </rPr>
      <t>details</t>
    </r>
    <r>
      <rPr>
        <sz val="14"/>
        <color rgb="FF000000"/>
        <rFont val="Kruti Dev 010"/>
      </rPr>
      <t xml:space="preserve"> ds </t>
    </r>
    <r>
      <rPr>
        <sz val="14"/>
        <color rgb="FF000000"/>
        <rFont val="Calibri"/>
        <family val="2"/>
      </rPr>
      <t>page</t>
    </r>
    <r>
      <rPr>
        <sz val="14"/>
        <color rgb="FF000000"/>
        <rFont val="Kruti Dev 010"/>
      </rPr>
      <t xml:space="preserve"> dks HkjsaA vU; ist dsoy v/;;u o fjdkMZ izkIr djus ds fy, gSa] muesa izfof’V;k¡ lEHko ugha gSaA</t>
    </r>
  </si>
  <si>
    <r>
      <t xml:space="preserve">fjtYV odZcqd fgUnh o vaxzsth esa miyC/k gSaA viuh vko”;drkuqlkj iz;ksx djsaA </t>
    </r>
    <r>
      <rPr>
        <sz val="14"/>
        <color rgb="FF000000"/>
        <rFont val="Calibri"/>
        <family val="2"/>
      </rPr>
      <t>Font Change</t>
    </r>
    <r>
      <rPr>
        <sz val="14"/>
        <color rgb="FF000000"/>
        <rFont val="Kruti Dev 010"/>
      </rPr>
      <t xml:space="preserve"> u djsaA</t>
    </r>
  </si>
  <si>
    <r>
      <t>iz;sd odZcqd esa</t>
    </r>
    <r>
      <rPr>
        <sz val="14"/>
        <color rgb="FF0033CC"/>
        <rFont val="Times New Roman"/>
        <family val="1"/>
      </rPr>
      <t xml:space="preserve"> krutidev 10 </t>
    </r>
    <r>
      <rPr>
        <sz val="14"/>
        <color rgb="FF000000"/>
        <rFont val="Kruti Dev 010"/>
      </rPr>
      <t>fgUnh</t>
    </r>
    <r>
      <rPr>
        <sz val="14"/>
        <color rgb="FF0033CC"/>
        <rFont val="Times New Roman"/>
        <family val="1"/>
      </rPr>
      <t xml:space="preserve"> font </t>
    </r>
    <r>
      <rPr>
        <sz val="14"/>
        <color rgb="FF000000"/>
        <rFont val="Kruti Dev 010"/>
      </rPr>
      <t>o</t>
    </r>
    <r>
      <rPr>
        <sz val="14"/>
        <color rgb="FF0033CC"/>
        <rFont val="Times New Roman"/>
        <family val="1"/>
      </rPr>
      <t xml:space="preserve"> cambria English font </t>
    </r>
    <r>
      <rPr>
        <sz val="14"/>
        <color rgb="FF000000"/>
        <rFont val="Kruti Dev 010"/>
      </rPr>
      <t xml:space="preserve">dk iz;ksx fd;k x;k gSA ;fn mDr </t>
    </r>
    <r>
      <rPr>
        <sz val="14"/>
        <color rgb="FF0033CC"/>
        <rFont val="Times New Roman"/>
        <family val="1"/>
      </rPr>
      <t xml:space="preserve">font </t>
    </r>
    <r>
      <rPr>
        <sz val="14"/>
        <color rgb="FF000000"/>
        <rFont val="Kruti Dev 010"/>
      </rPr>
      <t xml:space="preserve">vkids </t>
    </r>
    <r>
      <rPr>
        <sz val="14"/>
        <color rgb="FF0033CC"/>
        <rFont val="Times New Roman"/>
        <family val="1"/>
      </rPr>
      <t xml:space="preserve">computer </t>
    </r>
    <r>
      <rPr>
        <sz val="14"/>
        <color rgb="FF000000"/>
        <rFont val="Kruti Dev 010"/>
      </rPr>
      <t>esa</t>
    </r>
    <r>
      <rPr>
        <sz val="14"/>
        <color rgb="FF0033CC"/>
        <rFont val="Times New Roman"/>
        <family val="1"/>
      </rPr>
      <t xml:space="preserve"> installed </t>
    </r>
    <r>
      <rPr>
        <sz val="14"/>
        <color rgb="FF000000"/>
        <rFont val="Kruti Dev 010"/>
      </rPr>
      <t>u gksa rks</t>
    </r>
    <r>
      <rPr>
        <sz val="14"/>
        <color rgb="FF0033CC"/>
        <rFont val="Times New Roman"/>
        <family val="1"/>
      </rPr>
      <t xml:space="preserve"> website </t>
    </r>
    <r>
      <rPr>
        <sz val="14"/>
        <color rgb="FF000000"/>
        <rFont val="Kruti Dev 010"/>
      </rPr>
      <t>ls</t>
    </r>
    <r>
      <rPr>
        <sz val="14"/>
        <color rgb="FF0033CC"/>
        <rFont val="Times New Roman"/>
        <family val="1"/>
      </rPr>
      <t xml:space="preserve"> download </t>
    </r>
    <r>
      <rPr>
        <sz val="14"/>
        <color rgb="FF000000"/>
        <rFont val="Kruti Dev 010"/>
      </rPr>
      <t xml:space="preserve">dj </t>
    </r>
    <r>
      <rPr>
        <sz val="14"/>
        <color rgb="FF0033CC"/>
        <rFont val="Times New Roman"/>
        <family val="1"/>
      </rPr>
      <t xml:space="preserve">save </t>
    </r>
    <r>
      <rPr>
        <sz val="14"/>
        <color rgb="FF000000"/>
        <rFont val="Kruti Dev 010"/>
      </rPr>
      <t>djus ds Ik”pkr fuEukuqlkj</t>
    </r>
    <r>
      <rPr>
        <sz val="14"/>
        <color rgb="FF0033CC"/>
        <rFont val="Times New Roman"/>
        <family val="1"/>
      </rPr>
      <t xml:space="preserve"> install </t>
    </r>
    <r>
      <rPr>
        <sz val="14"/>
        <color rgb="FF000000"/>
        <rFont val="Kruti Dev 010"/>
      </rPr>
      <t>djsaA</t>
    </r>
  </si>
  <si>
    <t>HOW TO INSTALL FONTS?</t>
  </si>
  <si>
    <r>
      <t xml:space="preserve">start menu </t>
    </r>
    <r>
      <rPr>
        <sz val="14"/>
        <color theme="1"/>
        <rFont val="Kruti Dev 010"/>
      </rPr>
      <t xml:space="preserve">ls </t>
    </r>
    <r>
      <rPr>
        <sz val="14"/>
        <color theme="1"/>
        <rFont val="Times New Roman"/>
        <family val="1"/>
      </rPr>
      <t xml:space="preserve">control pannel </t>
    </r>
    <r>
      <rPr>
        <sz val="14"/>
        <color theme="1"/>
        <rFont val="Kruti Dev 010"/>
      </rPr>
      <t>[kksysa</t>
    </r>
  </si>
  <si>
    <r>
      <t xml:space="preserve">control pannel </t>
    </r>
    <r>
      <rPr>
        <sz val="14"/>
        <color theme="1"/>
        <rFont val="Kruti Dev 010"/>
      </rPr>
      <t xml:space="preserve">esa </t>
    </r>
    <r>
      <rPr>
        <sz val="14"/>
        <color theme="1"/>
        <rFont val="Times New Roman"/>
        <family val="1"/>
      </rPr>
      <t xml:space="preserve">fonts </t>
    </r>
    <r>
      <rPr>
        <sz val="14"/>
        <color theme="1"/>
        <rFont val="Kruti Dev 010"/>
      </rPr>
      <t xml:space="preserve">uke ds </t>
    </r>
    <r>
      <rPr>
        <sz val="14"/>
        <color theme="1"/>
        <rFont val="Times New Roman"/>
        <family val="1"/>
      </rPr>
      <t xml:space="preserve">folder </t>
    </r>
    <r>
      <rPr>
        <sz val="14"/>
        <color theme="1"/>
        <rFont val="Kruti Dev 010"/>
      </rPr>
      <t xml:space="preserve">ij </t>
    </r>
    <r>
      <rPr>
        <sz val="14"/>
        <color theme="1"/>
        <rFont val="Times New Roman"/>
        <family val="1"/>
      </rPr>
      <t xml:space="preserve">right click </t>
    </r>
    <r>
      <rPr>
        <sz val="14"/>
        <color theme="1"/>
        <rFont val="Kruti Dev 010"/>
      </rPr>
      <t xml:space="preserve">djsa vkSj </t>
    </r>
    <r>
      <rPr>
        <sz val="14"/>
        <color theme="1"/>
        <rFont val="Times New Roman"/>
        <family val="1"/>
      </rPr>
      <t xml:space="preserve">paste </t>
    </r>
    <r>
      <rPr>
        <sz val="14"/>
        <color theme="1"/>
        <rFont val="Kruti Dev 010"/>
      </rPr>
      <t xml:space="preserve">djasA </t>
    </r>
  </si>
  <si>
    <r>
      <t xml:space="preserve">laLd`r ds fy, </t>
    </r>
    <r>
      <rPr>
        <sz val="14"/>
        <color rgb="FFFF0000"/>
        <rFont val="Times New Roman"/>
        <family val="1"/>
      </rPr>
      <t>s</t>
    </r>
    <r>
      <rPr>
        <sz val="14"/>
        <color rgb="FF000000"/>
        <rFont val="Times New Roman"/>
        <family val="1"/>
      </rPr>
      <t>,</t>
    </r>
  </si>
  <si>
    <r>
      <t xml:space="preserve">mnwZ ds fy, </t>
    </r>
    <r>
      <rPr>
        <sz val="14"/>
        <color rgb="FFFF0000"/>
        <rFont val="Times New Roman"/>
        <family val="1"/>
      </rPr>
      <t>u</t>
    </r>
    <r>
      <rPr>
        <sz val="14"/>
        <color rgb="FF000000"/>
        <rFont val="Times New Roman"/>
        <family val="1"/>
      </rPr>
      <t>,</t>
    </r>
  </si>
  <si>
    <r>
      <t xml:space="preserve">xqtjkrh ds fy, </t>
    </r>
    <r>
      <rPr>
        <sz val="14"/>
        <color rgb="FFFF0000"/>
        <rFont val="Times New Roman"/>
        <family val="1"/>
      </rPr>
      <t>g</t>
    </r>
    <r>
      <rPr>
        <sz val="14"/>
        <color rgb="FF000000"/>
        <rFont val="Times New Roman"/>
        <family val="1"/>
      </rPr>
      <t xml:space="preserve">, </t>
    </r>
  </si>
  <si>
    <r>
      <t xml:space="preserve">iatkch ds fy, </t>
    </r>
    <r>
      <rPr>
        <sz val="14"/>
        <color rgb="FFFF0000"/>
        <rFont val="Times New Roman"/>
        <family val="1"/>
      </rPr>
      <t>p</t>
    </r>
    <r>
      <rPr>
        <sz val="14"/>
        <color rgb="FF000000"/>
        <rFont val="Times New Roman"/>
        <family val="1"/>
      </rPr>
      <t>,</t>
    </r>
  </si>
  <si>
    <r>
      <t xml:space="preserve">fla/kh ds fy, </t>
    </r>
    <r>
      <rPr>
        <sz val="14"/>
        <color rgb="FFFF0000"/>
        <rFont val="Times New Roman"/>
        <family val="1"/>
      </rPr>
      <t>sd</t>
    </r>
    <r>
      <rPr>
        <sz val="14"/>
        <color rgb="FF000000"/>
        <rFont val="Times New Roman"/>
        <family val="1"/>
      </rPr>
      <t>,</t>
    </r>
  </si>
  <si>
    <r>
      <t>d{kk 11 o 12 esa fofHkUu oSdfYid fo’k; ds dksM gSa dsoy</t>
    </r>
    <r>
      <rPr>
        <sz val="14"/>
        <color rgb="FFFF0000"/>
        <rFont val="Times New Roman"/>
        <family val="1"/>
      </rPr>
      <t xml:space="preserve">a, b, c, d </t>
    </r>
    <r>
      <rPr>
        <sz val="14"/>
        <color rgb="FF000000"/>
        <rFont val="Kruti Dev 010"/>
      </rPr>
      <t>gh gSa o budk laca/k oSdfYid  fo’k; ls u gksdj LFkku ds Øekuqlkj gSA</t>
    </r>
  </si>
  <si>
    <t>HOW TO DEAL WITH ABSENTEES?</t>
  </si>
  <si>
    <r>
      <t xml:space="preserve">esfMdy ds fy, </t>
    </r>
    <r>
      <rPr>
        <sz val="14"/>
        <color rgb="FFFF0000"/>
        <rFont val="Times New Roman"/>
        <family val="1"/>
      </rPr>
      <t>ml</t>
    </r>
    <r>
      <rPr>
        <sz val="14"/>
        <color rgb="FF000000"/>
        <rFont val="Times New Roman"/>
        <family val="1"/>
      </rPr>
      <t>,</t>
    </r>
    <r>
      <rPr>
        <sz val="14"/>
        <color rgb="FF000000"/>
        <rFont val="Kruti Dev 010"/>
      </rPr>
      <t xml:space="preserve"> vuqifLFkr ds fy, </t>
    </r>
    <r>
      <rPr>
        <sz val="14"/>
        <color rgb="FFFF0000"/>
        <rFont val="Times New Roman"/>
        <family val="1"/>
      </rPr>
      <t>ab</t>
    </r>
    <r>
      <rPr>
        <sz val="14"/>
        <color rgb="FF000000"/>
        <rFont val="Times New Roman"/>
        <family val="1"/>
      </rPr>
      <t>,</t>
    </r>
    <r>
      <rPr>
        <sz val="14"/>
        <color rgb="FF000000"/>
        <rFont val="Kruti Dev 010"/>
      </rPr>
      <t>vadksa ds LFkku ij fy[ksaA</t>
    </r>
  </si>
  <si>
    <r>
      <t xml:space="preserve">iwjd mRrh.kZ vFkok fdlh vU; dkj.k ls nsj ls izos”k ikus okys Nk=ksa ds ml fo’k; ds vadksa ds LFkku ij </t>
    </r>
    <r>
      <rPr>
        <sz val="14"/>
        <color rgb="FFFF0000"/>
        <rFont val="Times New Roman"/>
        <family val="1"/>
      </rPr>
      <t xml:space="preserve">na </t>
    </r>
    <r>
      <rPr>
        <sz val="14"/>
        <color rgb="FF000000"/>
        <rFont val="Kruti Dev 010"/>
      </rPr>
      <t>fy[ksaA</t>
    </r>
  </si>
  <si>
    <r>
      <t xml:space="preserve">fdlh Nk= dk uke fdlh Hkh dkj.k ls fo|ky; ls i`Fkd fd;k x;k gks ¼d{kk 9 ls 12½ rks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mlds </t>
    </r>
    <r>
      <rPr>
        <u/>
        <sz val="14"/>
        <color rgb="FFFF0000"/>
        <rFont val="Kruti Dev 010"/>
      </rPr>
      <t>ukekad ds LFkku</t>
    </r>
    <r>
      <rPr>
        <u/>
        <sz val="14"/>
        <color rgb="FF000000"/>
        <rFont val="Kruti Dev 010"/>
      </rPr>
      <t xml:space="preserve"> ij</t>
    </r>
    <r>
      <rPr>
        <sz val="14"/>
        <color rgb="FF000000"/>
        <rFont val="Kruti Dev 010"/>
      </rPr>
      <t xml:space="preserve"> </t>
    </r>
    <r>
      <rPr>
        <sz val="14"/>
        <color rgb="FFFF0000"/>
        <rFont val="Times New Roman"/>
        <family val="1"/>
      </rPr>
      <t>nso</t>
    </r>
    <r>
      <rPr>
        <sz val="14"/>
        <color rgb="FF000000"/>
        <rFont val="Kruti Dev 010"/>
      </rPr>
      <t xml:space="preserve"> fy[ksaA ,slk djus ij izfo"V Nk=k la[;k ?kV tkrh gSA d{kk 3 ls 8 ds Nk=ksa ds vU;= LFkkukarj.k gksus ij ukekad ds LFkku ij </t>
    </r>
    <r>
      <rPr>
        <sz val="14"/>
        <color rgb="FF000000"/>
        <rFont val="Cambria"/>
        <family val="1"/>
      </rPr>
      <t>TC</t>
    </r>
    <r>
      <rPr>
        <sz val="14"/>
        <color rgb="FF000000"/>
        <rFont val="Kruti Dev 010"/>
      </rPr>
      <t xml:space="preserve"> vafdr djsa </t>
    </r>
    <r>
      <rPr>
        <sz val="14"/>
        <color rgb="FF000000"/>
        <rFont val="Cambria"/>
        <family val="1"/>
      </rPr>
      <t>nso</t>
    </r>
    <r>
      <rPr>
        <sz val="14"/>
        <color rgb="FF000000"/>
        <rFont val="Kruti Dev 010"/>
      </rPr>
      <t xml:space="preserve"> ugha fy[ksa D;ksa fd vki d{kk 8 rd ds fdlh Hkh Nk= dk uke fo|ky; ls i`Fkd ugha dj ldrsA LosPNkk ls fo|ky; NksMus okys Nk=ksa ds fy, </t>
    </r>
    <r>
      <rPr>
        <sz val="14"/>
        <color rgb="FF000000"/>
        <rFont val="Cambria"/>
        <family val="1"/>
      </rPr>
      <t>drop</t>
    </r>
    <r>
      <rPr>
        <sz val="14"/>
        <color rgb="FF000000"/>
        <rFont val="Kruti Dev 010"/>
      </rPr>
      <t xml:space="preserve"> fy[kk tk ldrk gSA</t>
    </r>
  </si>
  <si>
    <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 xml:space="preserve">esa fdlh Hkh </t>
    </r>
    <r>
      <rPr>
        <sz val="14"/>
        <color rgb="FF000000"/>
        <rFont val="Calibri"/>
        <family val="2"/>
      </rPr>
      <t>cell</t>
    </r>
    <r>
      <rPr>
        <sz val="14"/>
        <color rgb="FF000000"/>
        <rFont val="Kruti Dev 010"/>
      </rPr>
      <t xml:space="preserve"> dks </t>
    </r>
    <r>
      <rPr>
        <sz val="14"/>
        <color rgb="FF000000"/>
        <rFont val="Calibri"/>
        <family val="2"/>
      </rPr>
      <t>delete</t>
    </r>
    <r>
      <rPr>
        <sz val="14"/>
        <color rgb="FF000000"/>
        <rFont val="Kruti Dev 010"/>
      </rPr>
      <t xml:space="preserve"> ugh djsa  u gh </t>
    </r>
    <r>
      <rPr>
        <sz val="14"/>
        <color rgb="FF000000"/>
        <rFont val="Calibri"/>
        <family val="2"/>
      </rPr>
      <t>cut  paste</t>
    </r>
    <r>
      <rPr>
        <sz val="14"/>
        <color rgb="FF000000"/>
        <rFont val="Kruti Dev 010"/>
      </rPr>
      <t xml:space="preserve"> djsaA izfof’V;ksa dks </t>
    </r>
    <r>
      <rPr>
        <sz val="14"/>
        <color rgb="FF000000"/>
        <rFont val="Calibri"/>
        <family val="2"/>
      </rPr>
      <t>delete</t>
    </r>
    <r>
      <rPr>
        <sz val="14"/>
        <color rgb="FF000000"/>
        <rFont val="Kruti Dev 010"/>
      </rPr>
      <t xml:space="preserve"> djus ds fy, </t>
    </r>
    <r>
      <rPr>
        <sz val="14"/>
        <color rgb="FF000000"/>
        <rFont val="Calibri"/>
        <family val="2"/>
      </rPr>
      <t>keyboard</t>
    </r>
    <r>
      <rPr>
        <sz val="14"/>
        <color rgb="FF000000"/>
        <rFont val="Kruti Dev 010"/>
      </rPr>
      <t xml:space="preserve"> ds </t>
    </r>
    <r>
      <rPr>
        <sz val="14"/>
        <color rgb="FF000000"/>
        <rFont val="Calibri"/>
        <family val="2"/>
      </rPr>
      <t xml:space="preserve">delete </t>
    </r>
    <r>
      <rPr>
        <sz val="14"/>
        <color rgb="FF000000"/>
        <rFont val="Kruti Dev 010"/>
      </rPr>
      <t>cVu dk iz;ksx djsa vFkok '</t>
    </r>
    <r>
      <rPr>
        <sz val="14"/>
        <color rgb="FF000000"/>
        <rFont val="Cambria"/>
        <family val="1"/>
      </rPr>
      <t>clear content' option</t>
    </r>
    <r>
      <rPr>
        <sz val="14"/>
        <color rgb="FF000000"/>
        <rFont val="Kruti Dev 010"/>
      </rPr>
      <t xml:space="preserve"> dk iz;ksx djsaA</t>
    </r>
  </si>
  <si>
    <r>
      <t xml:space="preserve">izR;sd Nk= dh </t>
    </r>
    <r>
      <rPr>
        <sz val="14"/>
        <color rgb="FF000000"/>
        <rFont val="Times New Roman"/>
        <family val="1"/>
      </rPr>
      <t xml:space="preserve">details </t>
    </r>
    <r>
      <rPr>
        <sz val="14"/>
        <color rgb="FF000000"/>
        <rFont val="Kruti Dev 010"/>
      </rPr>
      <t xml:space="preserve">dh </t>
    </r>
    <r>
      <rPr>
        <sz val="14"/>
        <color rgb="FF000000"/>
        <rFont val="Times New Roman"/>
        <family val="1"/>
      </rPr>
      <t xml:space="preserve">sheet </t>
    </r>
    <r>
      <rPr>
        <sz val="14"/>
        <color rgb="FF000000"/>
        <rFont val="Kruti Dev 010"/>
      </rPr>
      <t>esa dqy ehfVax o mifLFkfri`Fkd&amp;i`Fkd ntZ djsaA</t>
    </r>
  </si>
  <si>
    <t>iw.kkZad dSls cnysa\</t>
  </si>
  <si>
    <r>
      <t xml:space="preserve">d{kk 11 o 12 dh odZcqDl foKku] okf.kT; ,oa dyk lHkh ladk;ksa o lHkh fo"k;ksa ds fy, mi;qDr gSaA ijUrq d`i;k </t>
    </r>
    <r>
      <rPr>
        <sz val="14"/>
        <color rgb="FF0033CC"/>
        <rFont val="Cambria"/>
        <family val="1"/>
        <scheme val="major"/>
      </rPr>
      <t>details sheet</t>
    </r>
    <r>
      <rPr>
        <sz val="14"/>
        <color rgb="FF0033CC"/>
        <rFont val="Kruti Dev 010"/>
      </rPr>
      <t xml:space="preserve"> ds </t>
    </r>
    <r>
      <rPr>
        <sz val="14"/>
        <color rgb="FF0033CC"/>
        <rFont val="Cambria"/>
        <family val="1"/>
        <scheme val="major"/>
      </rPr>
      <t>row no</t>
    </r>
    <r>
      <rPr>
        <sz val="14"/>
        <color rgb="FF0033CC"/>
        <rFont val="Kruti Dev 010"/>
      </rPr>
      <t xml:space="preserve"> 6 esa fdlh Hkh rjg dk ifjorZu u djsaA vko';drk gksus ij dsoy ,sfPNd fo"k;ksa ds izk;ksfxd o lS)kafrd iw.kkZad gh cnysaA</t>
    </r>
  </si>
  <si>
    <r>
      <t xml:space="preserve">Hkwyo”k dksbZ </t>
    </r>
    <r>
      <rPr>
        <sz val="14"/>
        <color rgb="FF0033CC"/>
        <rFont val="Times New Roman"/>
        <family val="1"/>
      </rPr>
      <t xml:space="preserve">errors </t>
    </r>
    <r>
      <rPr>
        <sz val="14"/>
        <color rgb="FF0033CC"/>
        <rFont val="Kruti Dev 010"/>
      </rPr>
      <t xml:space="preserve">mRiUu u gksus ij dsoy </t>
    </r>
    <r>
      <rPr>
        <sz val="14"/>
        <color rgb="FF0033CC"/>
        <rFont val="Times New Roman"/>
        <family val="1"/>
      </rPr>
      <t xml:space="preserve">details </t>
    </r>
    <r>
      <rPr>
        <sz val="14"/>
        <color rgb="FF0033CC"/>
        <rFont val="Kruti Dev 010"/>
      </rPr>
      <t xml:space="preserve"> esa lq/kkj djsa o rduhdh </t>
    </r>
    <r>
      <rPr>
        <sz val="14"/>
        <color rgb="FF0033CC"/>
        <rFont val="Times New Roman"/>
        <family val="1"/>
      </rPr>
      <t>error</t>
    </r>
    <r>
      <rPr>
        <sz val="14"/>
        <color rgb="FF0033CC"/>
        <rFont val="Kruti Dev 010"/>
      </rPr>
      <t xml:space="preserve"> vkus ij iqu% izfof’V;k¡ u djsa] ,d vU; odZcqd </t>
    </r>
    <r>
      <rPr>
        <sz val="14"/>
        <color rgb="FF0033CC"/>
        <rFont val="Times New Roman"/>
        <family val="1"/>
      </rPr>
      <t>copy</t>
    </r>
    <r>
      <rPr>
        <sz val="14"/>
        <color rgb="FF0033CC"/>
        <rFont val="Kruti Dev 010"/>
      </rPr>
      <t xml:space="preserve"> dj ml esa </t>
    </r>
    <r>
      <rPr>
        <sz val="14"/>
        <color rgb="FF0033CC"/>
        <rFont val="Times New Roman"/>
        <family val="1"/>
      </rPr>
      <t>details</t>
    </r>
    <r>
      <rPr>
        <sz val="14"/>
        <color rgb="FF0033CC"/>
        <rFont val="Kruti Dev 010"/>
      </rPr>
      <t xml:space="preserve"> dh izfof’V;ksa dks </t>
    </r>
    <r>
      <rPr>
        <sz val="14"/>
        <color rgb="FF0033CC"/>
        <rFont val="Times New Roman"/>
        <family val="1"/>
      </rPr>
      <t>paste</t>
    </r>
    <r>
      <rPr>
        <sz val="14"/>
        <color rgb="FF0033CC"/>
        <rFont val="Kruti Dev 010"/>
      </rPr>
      <t xml:space="preserve"> djsaA </t>
    </r>
    <r>
      <rPr>
        <sz val="14"/>
        <color rgb="FF0033CC"/>
        <rFont val="Cambria"/>
        <family val="1"/>
        <scheme val="major"/>
      </rPr>
      <t>paste special (paste values) only.</t>
    </r>
  </si>
  <si>
    <r>
      <t xml:space="preserve">rduhdh </t>
    </r>
    <r>
      <rPr>
        <sz val="14"/>
        <color rgb="FF0033CC"/>
        <rFont val="Times New Roman"/>
        <family val="1"/>
      </rPr>
      <t xml:space="preserve">error </t>
    </r>
    <r>
      <rPr>
        <sz val="14"/>
        <color rgb="FF0033CC"/>
        <rFont val="Kruti Dev 010"/>
      </rPr>
      <t xml:space="preserve">vkus ij </t>
    </r>
    <r>
      <rPr>
        <sz val="14"/>
        <color rgb="FF0033CC"/>
        <rFont val="Times New Roman"/>
        <family val="1"/>
      </rPr>
      <t xml:space="preserve">statement of marks </t>
    </r>
    <r>
      <rPr>
        <sz val="14"/>
        <color rgb="FF0033CC"/>
        <rFont val="Kruti Dev 010"/>
      </rPr>
      <t>o</t>
    </r>
    <r>
      <rPr>
        <sz val="14"/>
        <color rgb="FF0033CC"/>
        <rFont val="Times New Roman"/>
        <family val="1"/>
      </rPr>
      <t xml:space="preserve"> progress reports </t>
    </r>
    <r>
      <rPr>
        <sz val="14"/>
        <color rgb="FF0033CC"/>
        <rFont val="Kruti Dev 010"/>
      </rPr>
      <t>ds</t>
    </r>
    <r>
      <rPr>
        <sz val="14"/>
        <color rgb="FF0033CC"/>
        <rFont val="Times New Roman"/>
        <family val="1"/>
      </rPr>
      <t xml:space="preserve">cell </t>
    </r>
    <r>
      <rPr>
        <sz val="14"/>
        <color rgb="FF0033CC"/>
        <rFont val="Kruti Dev 010"/>
      </rPr>
      <t>esa</t>
    </r>
    <r>
      <rPr>
        <sz val="14"/>
        <color rgb="FFFF0000"/>
        <rFont val="Times New Roman"/>
        <family val="1"/>
      </rPr>
      <t>####, frm, value?</t>
    </r>
    <r>
      <rPr>
        <sz val="14"/>
        <color rgb="FF0033CC"/>
        <rFont val="Kruti Dev 010"/>
      </rPr>
      <t>bl izdkj fn[kkbZ nsaxsA</t>
    </r>
  </si>
  <si>
    <t xml:space="preserve">HOW  AND WHEN TO SET ROW AND COLUMN SIZE? </t>
  </si>
  <si>
    <r>
      <t xml:space="preserve">Column size </t>
    </r>
    <r>
      <rPr>
        <sz val="14"/>
        <color rgb="FF0000FF"/>
        <rFont val="Kruti Dev 010"/>
      </rPr>
      <t xml:space="preserve">NksVk gksusij </t>
    </r>
    <r>
      <rPr>
        <sz val="14"/>
        <color rgb="FF0000FF"/>
        <rFont val="Times New Roman"/>
        <family val="1"/>
      </rPr>
      <t xml:space="preserve">#### </t>
    </r>
    <r>
      <rPr>
        <sz val="14"/>
        <color rgb="FF0000FF"/>
        <rFont val="Kruti Dev 010"/>
      </rPr>
      <t xml:space="preserve">fn[kkbZ nsxkA ,slh fLFfr esa </t>
    </r>
    <r>
      <rPr>
        <sz val="14"/>
        <color rgb="FF0000FF"/>
        <rFont val="Times New Roman"/>
        <family val="1"/>
      </rPr>
      <t>Column size</t>
    </r>
    <r>
      <rPr>
        <sz val="14"/>
        <color rgb="FF0000FF"/>
        <rFont val="Kruti Dev 010"/>
      </rPr>
      <t xml:space="preserve"> cM+k djsaA</t>
    </r>
  </si>
  <si>
    <r>
      <t xml:space="preserve">Row size </t>
    </r>
    <r>
      <rPr>
        <sz val="14"/>
        <color rgb="FF0000FF"/>
        <rFont val="Kruti Dev 010"/>
      </rPr>
      <t xml:space="preserve">cMk gksusij ,d Nk= ds izxfr i= dk dqN Hkkx vxys Nk= ds izxfr i= esa pyk tkrk gSA ,slh fLFfr esa </t>
    </r>
    <r>
      <rPr>
        <sz val="14"/>
        <color rgb="FF0000FF"/>
        <rFont val="Times New Roman"/>
        <family val="1"/>
      </rPr>
      <t xml:space="preserve">page setup </t>
    </r>
    <r>
      <rPr>
        <sz val="14"/>
        <color rgb="FF0000FF"/>
        <rFont val="Kruti Dev 010"/>
      </rPr>
      <t xml:space="preserve">dks </t>
    </r>
    <r>
      <rPr>
        <sz val="14"/>
        <color rgb="FF0000FF"/>
        <rFont val="Times New Roman"/>
        <family val="1"/>
      </rPr>
      <t xml:space="preserve">check </t>
    </r>
    <r>
      <rPr>
        <sz val="14"/>
        <color rgb="FF0000FF"/>
        <rFont val="Kruti Dev 010"/>
      </rPr>
      <t>djsaavFkok</t>
    </r>
    <r>
      <rPr>
        <sz val="14"/>
        <color rgb="FF0000FF"/>
        <rFont val="Times New Roman"/>
        <family val="1"/>
      </rPr>
      <t xml:space="preserve"> control +A </t>
    </r>
    <r>
      <rPr>
        <sz val="14"/>
        <color rgb="FF0000FF"/>
        <rFont val="Kruti Dev 010"/>
      </rPr>
      <t>ds lkFk iwjh</t>
    </r>
    <r>
      <rPr>
        <sz val="14"/>
        <color rgb="FF0000FF"/>
        <rFont val="Times New Roman"/>
        <family val="1"/>
      </rPr>
      <t xml:space="preserve"> sheet select </t>
    </r>
    <r>
      <rPr>
        <sz val="14"/>
        <color rgb="FF0000FF"/>
        <rFont val="Kruti Dev 010"/>
      </rPr>
      <t>dj</t>
    </r>
    <r>
      <rPr>
        <sz val="14"/>
        <color rgb="FF0000FF"/>
        <rFont val="Times New Roman"/>
        <family val="1"/>
      </rPr>
      <t xml:space="preserve"> row height </t>
    </r>
    <r>
      <rPr>
        <sz val="14"/>
        <color rgb="FF0000FF"/>
        <rFont val="Kruti Dev 010"/>
      </rPr>
      <t>de djsaA</t>
    </r>
  </si>
  <si>
    <t>HOW AND WHICH SHEETS TO PRINT?</t>
  </si>
  <si>
    <r>
      <t xml:space="preserve">Details </t>
    </r>
    <r>
      <rPr>
        <sz val="14"/>
        <color rgb="FF0000FF"/>
        <rFont val="Kruti Dev 010"/>
      </rPr>
      <t xml:space="preserve">dh </t>
    </r>
    <r>
      <rPr>
        <sz val="14"/>
        <color rgb="FF0000FF"/>
        <rFont val="Times New Roman"/>
        <family val="1"/>
      </rPr>
      <t xml:space="preserve">sheet </t>
    </r>
    <r>
      <rPr>
        <sz val="14"/>
        <color rgb="FF0000FF"/>
        <rFont val="Kruti Dev 010"/>
      </rPr>
      <t>dks fiazV u djsaA</t>
    </r>
  </si>
  <si>
    <r>
      <t>Statement of Marks, Aggregate Result and Subject-wise Result</t>
    </r>
    <r>
      <rPr>
        <sz val="14"/>
        <color rgb="FF0000FF"/>
        <rFont val="Kruti Dev 010"/>
      </rPr>
      <t>dks</t>
    </r>
    <r>
      <rPr>
        <sz val="14"/>
        <color rgb="FF0000FF"/>
        <rFont val="Times New Roman"/>
        <family val="1"/>
      </rPr>
      <t xml:space="preserve"> legal size papers, landscape </t>
    </r>
    <r>
      <rPr>
        <sz val="14"/>
        <color rgb="FF0000FF"/>
        <rFont val="Kruti Dev 010"/>
      </rPr>
      <t>esa</t>
    </r>
    <r>
      <rPr>
        <sz val="14"/>
        <color rgb="FF0000FF"/>
        <rFont val="Times New Roman"/>
        <family val="1"/>
      </rPr>
      <t xml:space="preserve"> (14X8.5 inches) </t>
    </r>
    <r>
      <rPr>
        <sz val="14"/>
        <color rgb="FF0000FF"/>
        <rFont val="Kruti Dev 010"/>
      </rPr>
      <t>ij</t>
    </r>
    <r>
      <rPr>
        <sz val="14"/>
        <color rgb="FF0000FF"/>
        <rFont val="Times New Roman"/>
        <family val="1"/>
      </rPr>
      <t xml:space="preserve"> print </t>
    </r>
    <r>
      <rPr>
        <sz val="14"/>
        <color rgb="FF0000FF"/>
        <rFont val="Kruti Dev 010"/>
      </rPr>
      <t>djsa o</t>
    </r>
    <r>
      <rPr>
        <sz val="14"/>
        <color rgb="FF0000FF"/>
        <rFont val="Times New Roman"/>
        <family val="1"/>
      </rPr>
      <t xml:space="preserve"> pages </t>
    </r>
    <r>
      <rPr>
        <sz val="14"/>
        <color rgb="FF0000FF"/>
        <rFont val="Kruti Dev 010"/>
      </rPr>
      <t>dks xksan ls fpidk nsaA</t>
    </r>
  </si>
  <si>
    <r>
      <t xml:space="preserve">fizaV ls igys </t>
    </r>
    <r>
      <rPr>
        <sz val="14"/>
        <color rgb="FF0000FF"/>
        <rFont val="Times New Roman"/>
        <family val="1"/>
      </rPr>
      <t xml:space="preserve">Statement of Marks, Aggregate Result and Subject-wise Result </t>
    </r>
    <r>
      <rPr>
        <sz val="14"/>
        <color rgb="FF0000FF"/>
        <rFont val="Kruti Dev 010"/>
      </rPr>
      <t xml:space="preserve">ds vuqi;ksxh </t>
    </r>
    <r>
      <rPr>
        <sz val="14"/>
        <color rgb="FF0000FF"/>
        <rFont val="Times New Roman"/>
        <family val="1"/>
      </rPr>
      <t>rows</t>
    </r>
    <r>
      <rPr>
        <sz val="14"/>
        <color rgb="FF0000FF"/>
        <rFont val="Kruti Dev 010"/>
      </rPr>
      <t xml:space="preserve"> dks  </t>
    </r>
    <r>
      <rPr>
        <sz val="14"/>
        <color rgb="FF0000FF"/>
        <rFont val="Times New Roman"/>
        <family val="1"/>
      </rPr>
      <t>hide</t>
    </r>
    <r>
      <rPr>
        <sz val="14"/>
        <color rgb="FF0000FF"/>
        <rFont val="Kruti Dev 010"/>
      </rPr>
      <t xml:space="preserve"> djsaA</t>
    </r>
  </si>
  <si>
    <r>
      <t xml:space="preserve">Hide </t>
    </r>
    <r>
      <rPr>
        <sz val="14"/>
        <color rgb="FF0000FF"/>
        <rFont val="Kruti Dev 010"/>
      </rPr>
      <t xml:space="preserve">djus ds fy, vuqi;ksxh </t>
    </r>
    <r>
      <rPr>
        <sz val="14"/>
        <color rgb="FF0000FF"/>
        <rFont val="Times New Roman"/>
        <family val="1"/>
      </rPr>
      <t>rows</t>
    </r>
    <r>
      <rPr>
        <sz val="14"/>
        <color rgb="FF0000FF"/>
        <rFont val="Kruti Dev 010"/>
      </rPr>
      <t xml:space="preserve"> ds </t>
    </r>
    <r>
      <rPr>
        <sz val="14"/>
        <color rgb="FF0000FF"/>
        <rFont val="Times New Roman"/>
        <family val="1"/>
      </rPr>
      <t xml:space="preserve">header </t>
    </r>
    <r>
      <rPr>
        <sz val="14"/>
        <color rgb="FF0000FF"/>
        <rFont val="Kruti Dev 010"/>
      </rPr>
      <t>dks</t>
    </r>
    <r>
      <rPr>
        <sz val="14"/>
        <color rgb="FF0000FF"/>
        <rFont val="Times New Roman"/>
        <family val="1"/>
      </rPr>
      <t xml:space="preserve"> select</t>
    </r>
    <r>
      <rPr>
        <sz val="14"/>
        <color rgb="FF0000FF"/>
        <rFont val="Kruti Dev 010"/>
      </rPr>
      <t xml:space="preserve"> dj </t>
    </r>
    <r>
      <rPr>
        <sz val="14"/>
        <color rgb="FF0000FF"/>
        <rFont val="Times New Roman"/>
        <family val="1"/>
      </rPr>
      <t>right click</t>
    </r>
    <r>
      <rPr>
        <sz val="14"/>
        <color rgb="FF0000FF"/>
        <rFont val="Kruti Dev 010"/>
      </rPr>
      <t xml:space="preserve"> djsa o </t>
    </r>
    <r>
      <rPr>
        <sz val="14"/>
        <color rgb="FF0000FF"/>
        <rFont val="Times New Roman"/>
        <family val="1"/>
      </rPr>
      <t>hide option</t>
    </r>
    <r>
      <rPr>
        <sz val="14"/>
        <color rgb="FF0000FF"/>
        <rFont val="Kruti Dev 010"/>
      </rPr>
      <t xml:space="preserve"> ij </t>
    </r>
    <r>
      <rPr>
        <sz val="14"/>
        <color rgb="FF0000FF"/>
        <rFont val="Times New Roman"/>
        <family val="1"/>
      </rPr>
      <t>click</t>
    </r>
    <r>
      <rPr>
        <sz val="14"/>
        <color rgb="FF0000FF"/>
        <rFont val="Kruti Dev 010"/>
      </rPr>
      <t xml:space="preserve"> djsaA</t>
    </r>
  </si>
  <si>
    <r>
      <t xml:space="preserve">Ikzxfr i=ksa dks </t>
    </r>
    <r>
      <rPr>
        <sz val="14"/>
        <color rgb="FFFF0000"/>
        <rFont val="Calibri"/>
        <family val="2"/>
      </rPr>
      <t>print</t>
    </r>
    <r>
      <rPr>
        <sz val="14"/>
        <color rgb="FFFF0000"/>
        <rFont val="Kruti Dev 010"/>
      </rPr>
      <t xml:space="preserve"> djus gsrq isij lkbTk+</t>
    </r>
  </si>
  <si>
    <r>
      <t>Class 6</t>
    </r>
    <r>
      <rPr>
        <vertAlign val="superscript"/>
        <sz val="14"/>
        <color rgb="FF0000FF"/>
        <rFont val="Calibri"/>
        <family val="2"/>
      </rPr>
      <t>th</t>
    </r>
    <r>
      <rPr>
        <sz val="14"/>
        <color rgb="FF0000FF"/>
        <rFont val="Calibri"/>
        <family val="2"/>
      </rPr>
      <t xml:space="preserve"> to   8</t>
    </r>
    <r>
      <rPr>
        <vertAlign val="superscript"/>
        <sz val="14"/>
        <color rgb="FF0000FF"/>
        <rFont val="Calibri"/>
        <family val="2"/>
      </rPr>
      <t xml:space="preserve">th   A5 size ( 8.23X5.87 inches)    </t>
    </r>
    <r>
      <rPr>
        <sz val="14"/>
        <color rgb="FF0000FF"/>
        <rFont val="DevLys 010"/>
      </rPr>
      <t>esa</t>
    </r>
  </si>
  <si>
    <r>
      <t xml:space="preserve">Class </t>
    </r>
    <r>
      <rPr>
        <vertAlign val="superscript"/>
        <sz val="14"/>
        <color rgb="FF0000FF"/>
        <rFont val="Calibri"/>
        <family val="2"/>
      </rPr>
      <t xml:space="preserve"> </t>
    </r>
    <r>
      <rPr>
        <sz val="14"/>
        <color rgb="FF0000FF"/>
        <rFont val="Calibri"/>
        <family val="2"/>
      </rPr>
      <t>10</t>
    </r>
    <r>
      <rPr>
        <vertAlign val="superscript"/>
        <sz val="14"/>
        <color rgb="FF0000FF"/>
        <rFont val="Calibri"/>
        <family val="2"/>
      </rPr>
      <t xml:space="preserve">th   and   </t>
    </r>
    <r>
      <rPr>
        <sz val="14"/>
        <color rgb="FF0000FF"/>
        <rFont val="Calibri"/>
        <family val="2"/>
      </rPr>
      <t>12</t>
    </r>
    <r>
      <rPr>
        <vertAlign val="superscript"/>
        <sz val="14"/>
        <color rgb="FF0000FF"/>
        <rFont val="Calibri"/>
        <family val="2"/>
      </rPr>
      <t>th   half legal (8.5X7 inches)</t>
    </r>
    <r>
      <rPr>
        <sz val="14"/>
        <color rgb="FF0000FF"/>
        <rFont val="DevLys 010"/>
      </rPr>
      <t xml:space="preserve">   esa</t>
    </r>
  </si>
  <si>
    <r>
      <t>Class  9th and 11</t>
    </r>
    <r>
      <rPr>
        <vertAlign val="superscript"/>
        <sz val="14"/>
        <color rgb="FF0000FF"/>
        <rFont val="Calibri"/>
        <family val="2"/>
      </rPr>
      <t>th   A4 size (8.23X511.7 inches)</t>
    </r>
    <r>
      <rPr>
        <sz val="14"/>
        <color rgb="FF0000FF"/>
        <rFont val="DevLys 010"/>
      </rPr>
      <t xml:space="preserve">   esa</t>
    </r>
  </si>
  <si>
    <t>vf/kd lg;ksx pkgus gsrq ohfM;ks ns[ksaA</t>
  </si>
  <si>
    <t>ABSENT</t>
  </si>
  <si>
    <t>ASHOK KUMAR SHREEMALI</t>
  </si>
  <si>
    <t>SAROJ PORWAL</t>
  </si>
  <si>
    <t>RADHE SHYAM DHAKER</t>
  </si>
  <si>
    <t>SURAJ KUMAR MEENA</t>
  </si>
  <si>
    <t>NAME OF THE PRINCIPAL</t>
  </si>
  <si>
    <t xml:space="preserve">CLASS </t>
  </si>
  <si>
    <t>MAY+JUNE</t>
  </si>
  <si>
    <t>sessional marks</t>
  </si>
  <si>
    <t>SUBJECTS</t>
  </si>
  <si>
    <t>NAME OF THE CLASS TEACHER</t>
  </si>
  <si>
    <t>NAMES OF THE SUBJECT TEACHERS</t>
  </si>
  <si>
    <t>SIGNATURES OF THE SUB. TEACHERS</t>
  </si>
  <si>
    <t>SIGNATURE OF THE CLASS TEACHER</t>
  </si>
  <si>
    <t>SIGNATURE OF THE HEAD OF THE INSTITUTION WITH SEAL</t>
  </si>
  <si>
    <t/>
  </si>
  <si>
    <t>xfrfof/k] ekSf[kd] izkstsDV] izk;ksfxd f'k{kd }kjk</t>
  </si>
  <si>
    <t>fyf[kr f'k- }kjk</t>
  </si>
  <si>
    <t>;ksx</t>
  </si>
  <si>
    <t>BHANWAR LAL THANNA</t>
  </si>
  <si>
    <t>BHAGGA LAL RAWAT</t>
  </si>
  <si>
    <t>D. KAVITA</t>
  </si>
  <si>
    <t>NAME OF THE    CL. TEACHER</t>
  </si>
  <si>
    <t>Mr. BHAGGA LAL RAWAT</t>
  </si>
  <si>
    <t>SHREE RAM RAWAT</t>
  </si>
  <si>
    <t>A1</t>
  </si>
  <si>
    <t>B1</t>
  </si>
  <si>
    <t>C1</t>
  </si>
  <si>
    <t>u</t>
  </si>
  <si>
    <t>g</t>
  </si>
  <si>
    <t>p</t>
  </si>
  <si>
    <t>sd</t>
  </si>
  <si>
    <t>A2</t>
  </si>
  <si>
    <t>B2</t>
  </si>
  <si>
    <t>C2</t>
  </si>
  <si>
    <t>A3</t>
  </si>
  <si>
    <t>B3</t>
  </si>
  <si>
    <t>C3</t>
  </si>
  <si>
    <t>A4</t>
  </si>
  <si>
    <t>B4</t>
  </si>
  <si>
    <t>C4</t>
  </si>
  <si>
    <t>A5</t>
  </si>
  <si>
    <t>B5</t>
  </si>
  <si>
    <t>C5</t>
  </si>
  <si>
    <t>A6</t>
  </si>
  <si>
    <t>B6</t>
  </si>
  <si>
    <t>C6</t>
  </si>
  <si>
    <t>A7</t>
  </si>
  <si>
    <t>B7</t>
  </si>
  <si>
    <t>C7</t>
  </si>
  <si>
    <t>A8</t>
  </si>
  <si>
    <t>B8</t>
  </si>
  <si>
    <t>C8</t>
  </si>
  <si>
    <t>A9</t>
  </si>
  <si>
    <t>B9</t>
  </si>
  <si>
    <t>C9</t>
  </si>
  <si>
    <t>A10</t>
  </si>
  <si>
    <t>B10</t>
  </si>
  <si>
    <t>C10</t>
  </si>
  <si>
    <t>A11</t>
  </si>
  <si>
    <t>B11</t>
  </si>
  <si>
    <t>C11</t>
  </si>
  <si>
    <t>A12</t>
  </si>
  <si>
    <t>B12</t>
  </si>
  <si>
    <t>C12</t>
  </si>
  <si>
    <t>A13</t>
  </si>
  <si>
    <t>B13</t>
  </si>
  <si>
    <t>C13</t>
  </si>
  <si>
    <t>A14</t>
  </si>
  <si>
    <t>B14</t>
  </si>
  <si>
    <t>C14</t>
  </si>
  <si>
    <t>A15</t>
  </si>
  <si>
    <t>B15</t>
  </si>
  <si>
    <t>C15</t>
  </si>
  <si>
    <t>A16</t>
  </si>
  <si>
    <t>B16</t>
  </si>
  <si>
    <t>C16</t>
  </si>
  <si>
    <t>A17</t>
  </si>
  <si>
    <t>B17</t>
  </si>
  <si>
    <t>C17</t>
  </si>
  <si>
    <t>A18</t>
  </si>
  <si>
    <t>B18</t>
  </si>
  <si>
    <t>C18</t>
  </si>
  <si>
    <t>A19</t>
  </si>
  <si>
    <t>B19</t>
  </si>
  <si>
    <t>C19</t>
  </si>
  <si>
    <t>A20</t>
  </si>
  <si>
    <t>B20</t>
  </si>
  <si>
    <t>C20</t>
  </si>
  <si>
    <t>A21</t>
  </si>
  <si>
    <t>B21</t>
  </si>
  <si>
    <t>C21</t>
  </si>
  <si>
    <t>A22</t>
  </si>
  <si>
    <t>B22</t>
  </si>
  <si>
    <t>C22</t>
  </si>
  <si>
    <t>A23</t>
  </si>
  <si>
    <t>B23</t>
  </si>
  <si>
    <t>C23</t>
  </si>
  <si>
    <t>A24</t>
  </si>
  <si>
    <t>B24</t>
  </si>
  <si>
    <t>C24</t>
  </si>
  <si>
    <t>A25</t>
  </si>
  <si>
    <t>B25</t>
  </si>
  <si>
    <t>C25</t>
  </si>
  <si>
    <t>A26</t>
  </si>
  <si>
    <t>B26</t>
  </si>
  <si>
    <t>C26</t>
  </si>
  <si>
    <t>A27</t>
  </si>
  <si>
    <t>B27</t>
  </si>
  <si>
    <t>C27</t>
  </si>
  <si>
    <t>A28</t>
  </si>
  <si>
    <t>B28</t>
  </si>
  <si>
    <t>C28</t>
  </si>
  <si>
    <t>A29</t>
  </si>
  <si>
    <t>B29</t>
  </si>
  <si>
    <t>C29</t>
  </si>
  <si>
    <t>A30</t>
  </si>
  <si>
    <t>B30</t>
  </si>
  <si>
    <t>C30</t>
  </si>
  <si>
    <t>Poorv Kaksha Dakshata Addharit Ankalan 1</t>
  </si>
  <si>
    <t>Poorv Kaksha Dakshata Addharit Ankalan 2</t>
  </si>
  <si>
    <t>THIRD TEST</t>
  </si>
  <si>
    <t>VRUKSHAROPAN</t>
  </si>
  <si>
    <t>2024-25</t>
  </si>
  <si>
    <t>TOTAL OF ALL TESTS</t>
  </si>
  <si>
    <t>PKDAA 1</t>
  </si>
  <si>
    <t>PKDAA 2</t>
  </si>
  <si>
    <t>GTTL</t>
  </si>
  <si>
    <t>GOVT. HR. SEC. SCHOOL, _________________</t>
  </si>
  <si>
    <t>SUBJECT PERFORMANCE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</si>
</sst>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dd\-mm\-yy"/>
    <numFmt numFmtId="165" formatCode="0.0"/>
    <numFmt numFmtId="166" formatCode="[$-14009]dd/mm/yyyy;@"/>
    <numFmt numFmtId="167" formatCode="dd\-mm\-yyyy"/>
  </numFmts>
  <fonts count="165">
    <font>
      <sz val="10"/>
      <name val="Arial"/>
    </font>
    <font>
      <sz val="10"/>
      <name val="Arial"/>
      <family val="2"/>
    </font>
    <font>
      <sz val="8"/>
      <name val="Arial"/>
      <family val="2"/>
    </font>
    <font>
      <b/>
      <sz val="14"/>
      <name val="Calibri"/>
      <family val="2"/>
    </font>
    <font>
      <sz val="11"/>
      <name val="Kruti Dev 010"/>
    </font>
    <font>
      <sz val="10"/>
      <color indexed="8"/>
      <name val="Arial"/>
      <family val="2"/>
    </font>
    <font>
      <u/>
      <sz val="10"/>
      <color theme="10"/>
      <name val="Arial"/>
      <family val="2"/>
    </font>
    <font>
      <b/>
      <sz val="22"/>
      <color rgb="FFFF0000"/>
      <name val="Calibri"/>
      <family val="2"/>
      <scheme val="minor"/>
    </font>
    <font>
      <sz val="10"/>
      <name val="Arial"/>
      <family val="2"/>
    </font>
    <font>
      <u/>
      <sz val="10"/>
      <color theme="11"/>
      <name val="Arial"/>
      <family val="2"/>
    </font>
    <font>
      <sz val="14"/>
      <color theme="1"/>
      <name val="Kruti Dev 010"/>
    </font>
    <font>
      <b/>
      <sz val="10"/>
      <color theme="0"/>
      <name val="Arial"/>
      <family val="2"/>
    </font>
    <font>
      <b/>
      <sz val="11"/>
      <color theme="1"/>
      <name val="Calibri"/>
      <family val="2"/>
      <scheme val="minor"/>
    </font>
    <font>
      <b/>
      <sz val="16"/>
      <color theme="1"/>
      <name val="Calibri"/>
      <family val="2"/>
      <scheme val="minor"/>
    </font>
    <font>
      <sz val="11"/>
      <color theme="0"/>
      <name val="Calibri"/>
      <family val="2"/>
      <scheme val="minor"/>
    </font>
    <font>
      <sz val="20"/>
      <color theme="0"/>
      <name val="Calibri"/>
      <family val="2"/>
      <scheme val="minor"/>
    </font>
    <font>
      <sz val="22"/>
      <color rgb="FFFF0000"/>
      <name val="Kruti Dev 010"/>
    </font>
    <font>
      <sz val="22"/>
      <color theme="1" tint="4.9989318521683403E-2"/>
      <name val="Wingdings"/>
      <charset val="2"/>
    </font>
    <font>
      <sz val="11"/>
      <name val="Cambria"/>
      <family val="1"/>
    </font>
    <font>
      <b/>
      <sz val="9"/>
      <name val="Cambria"/>
      <family val="1"/>
    </font>
    <font>
      <b/>
      <sz val="8"/>
      <name val="Cambria"/>
      <family val="1"/>
    </font>
    <font>
      <b/>
      <sz val="8"/>
      <color rgb="FFE73121"/>
      <name val="Cambria"/>
      <family val="1"/>
    </font>
    <font>
      <b/>
      <sz val="8"/>
      <color indexed="12"/>
      <name val="Cambria"/>
      <family val="1"/>
    </font>
    <font>
      <b/>
      <sz val="11"/>
      <color indexed="10"/>
      <name val="Cambria"/>
      <family val="1"/>
    </font>
    <font>
      <b/>
      <sz val="11"/>
      <name val="Cambria"/>
      <family val="1"/>
    </font>
    <font>
      <b/>
      <sz val="11"/>
      <color rgb="FFFF0000"/>
      <name val="Cambria"/>
      <family val="1"/>
    </font>
    <font>
      <b/>
      <sz val="12"/>
      <name val="Cambria"/>
      <family val="1"/>
    </font>
    <font>
      <b/>
      <sz val="10"/>
      <name val="Cambria"/>
      <family val="1"/>
    </font>
    <font>
      <b/>
      <sz val="11"/>
      <color indexed="8"/>
      <name val="Cambria"/>
      <family val="1"/>
    </font>
    <font>
      <b/>
      <sz val="10"/>
      <color rgb="FF0000FF"/>
      <name val="Cambria"/>
      <family val="1"/>
    </font>
    <font>
      <sz val="10"/>
      <name val="Cambria"/>
      <family val="1"/>
    </font>
    <font>
      <sz val="14"/>
      <color theme="1"/>
      <name val="Cambria"/>
      <family val="1"/>
    </font>
    <font>
      <b/>
      <sz val="16"/>
      <color theme="1"/>
      <name val="Cambria"/>
      <family val="1"/>
    </font>
    <font>
      <b/>
      <sz val="20"/>
      <color theme="1"/>
      <name val="Cambria"/>
      <family val="1"/>
    </font>
    <font>
      <sz val="16"/>
      <color theme="1"/>
      <name val="Cambria"/>
      <family val="1"/>
    </font>
    <font>
      <b/>
      <sz val="11"/>
      <color theme="0"/>
      <name val="Camabria"/>
    </font>
    <font>
      <b/>
      <sz val="10"/>
      <color theme="0"/>
      <name val="Camabria"/>
    </font>
    <font>
      <sz val="11"/>
      <name val="Camabria"/>
    </font>
    <font>
      <sz val="10"/>
      <name val="Camabria"/>
    </font>
    <font>
      <sz val="11"/>
      <color theme="0"/>
      <name val="Camabria"/>
    </font>
    <font>
      <b/>
      <sz val="16"/>
      <name val="Cambria"/>
      <family val="1"/>
    </font>
    <font>
      <b/>
      <sz val="14"/>
      <name val="Cambria"/>
      <family val="1"/>
    </font>
    <font>
      <b/>
      <sz val="11"/>
      <color indexed="12"/>
      <name val="Cambria"/>
      <family val="1"/>
    </font>
    <font>
      <b/>
      <sz val="12"/>
      <color indexed="10"/>
      <name val="Cambria"/>
      <family val="1"/>
    </font>
    <font>
      <b/>
      <sz val="12"/>
      <color rgb="FFFF0000"/>
      <name val="Cambria"/>
      <family val="1"/>
    </font>
    <font>
      <sz val="12"/>
      <name val="Cambria"/>
      <family val="1"/>
    </font>
    <font>
      <b/>
      <sz val="14"/>
      <color indexed="10"/>
      <name val="Cambria"/>
      <family val="1"/>
    </font>
    <font>
      <b/>
      <sz val="11"/>
      <color rgb="FFFFFFCC"/>
      <name val="Cambria"/>
      <family val="1"/>
    </font>
    <font>
      <b/>
      <sz val="11"/>
      <color theme="3" tint="0.79998168889431442"/>
      <name val="Cambria"/>
      <family val="1"/>
    </font>
    <font>
      <sz val="11"/>
      <color indexed="8"/>
      <name val="Cambria"/>
      <family val="1"/>
    </font>
    <font>
      <sz val="11"/>
      <color theme="0" tint="-0.14999847407452621"/>
      <name val="Cambria"/>
      <family val="1"/>
    </font>
    <font>
      <b/>
      <sz val="10"/>
      <color rgb="FFFF0000"/>
      <name val="Cambria"/>
      <family val="1"/>
    </font>
    <font>
      <b/>
      <sz val="10"/>
      <color indexed="14"/>
      <name val="Cambria"/>
      <family val="1"/>
    </font>
    <font>
      <b/>
      <sz val="9"/>
      <color rgb="FFFF0000"/>
      <name val="Cambria"/>
      <family val="1"/>
    </font>
    <font>
      <b/>
      <sz val="10"/>
      <color indexed="10"/>
      <name val="Cambria"/>
      <family val="1"/>
    </font>
    <font>
      <sz val="9"/>
      <name val="Cambria"/>
      <family val="1"/>
    </font>
    <font>
      <b/>
      <sz val="8"/>
      <color indexed="14"/>
      <name val="Cambria"/>
      <family val="1"/>
    </font>
    <font>
      <sz val="8"/>
      <name val="Cambria"/>
      <family val="1"/>
    </font>
    <font>
      <b/>
      <u/>
      <sz val="9"/>
      <color theme="10"/>
      <name val="Cambria"/>
      <family val="1"/>
    </font>
    <font>
      <b/>
      <sz val="8"/>
      <color rgb="FFFF0000"/>
      <name val="Cambria"/>
      <family val="1"/>
    </font>
    <font>
      <b/>
      <sz val="8"/>
      <color rgb="FF022DFE"/>
      <name val="Cambria"/>
      <family val="1"/>
    </font>
    <font>
      <b/>
      <sz val="8"/>
      <color rgb="FFD64EE3"/>
      <name val="Cambria"/>
      <family val="1"/>
    </font>
    <font>
      <b/>
      <sz val="8"/>
      <color rgb="FF0F00F2"/>
      <name val="Cambria"/>
      <family val="1"/>
    </font>
    <font>
      <b/>
      <sz val="8"/>
      <color rgb="FF0000FF"/>
      <name val="Cambria"/>
      <family val="1"/>
    </font>
    <font>
      <b/>
      <sz val="9"/>
      <color indexed="10"/>
      <name val="Cambria"/>
      <family val="1"/>
    </font>
    <font>
      <b/>
      <sz val="9"/>
      <color indexed="12"/>
      <name val="Cambria"/>
      <family val="1"/>
    </font>
    <font>
      <b/>
      <sz val="9"/>
      <color rgb="FFFF6600"/>
      <name val="Cambria"/>
      <family val="1"/>
    </font>
    <font>
      <b/>
      <sz val="8"/>
      <color rgb="FFFF6600"/>
      <name val="Cambria"/>
      <family val="1"/>
    </font>
    <font>
      <b/>
      <sz val="9"/>
      <color rgb="FF281FE7"/>
      <name val="Cambria"/>
      <family val="1"/>
    </font>
    <font>
      <sz val="9"/>
      <color indexed="12"/>
      <name val="Cambria"/>
      <family val="1"/>
    </font>
    <font>
      <b/>
      <sz val="10"/>
      <color rgb="FF008000"/>
      <name val="Cambria"/>
      <family val="1"/>
    </font>
    <font>
      <b/>
      <sz val="8"/>
      <color indexed="17"/>
      <name val="Cambria"/>
      <family val="1"/>
    </font>
    <font>
      <b/>
      <sz val="6"/>
      <name val="Cambria"/>
      <family val="1"/>
    </font>
    <font>
      <b/>
      <sz val="6"/>
      <color indexed="12"/>
      <name val="Cambria"/>
      <family val="1"/>
    </font>
    <font>
      <b/>
      <sz val="8"/>
      <color indexed="10"/>
      <name val="Cambria"/>
      <family val="1"/>
    </font>
    <font>
      <b/>
      <sz val="6"/>
      <color rgb="FFFF6600"/>
      <name val="Cambria"/>
      <family val="1"/>
    </font>
    <font>
      <b/>
      <sz val="8"/>
      <color theme="6" tint="-0.499984740745262"/>
      <name val="Cambria"/>
      <family val="1"/>
    </font>
    <font>
      <b/>
      <sz val="8"/>
      <color rgb="FFFF00FF"/>
      <name val="Cambria"/>
      <family val="1"/>
    </font>
    <font>
      <b/>
      <sz val="16"/>
      <color indexed="10"/>
      <name val="Cambria"/>
      <family val="1"/>
    </font>
    <font>
      <b/>
      <sz val="14"/>
      <color indexed="17"/>
      <name val="Cambria"/>
      <family val="1"/>
    </font>
    <font>
      <b/>
      <sz val="14"/>
      <color indexed="14"/>
      <name val="Cambria"/>
      <family val="1"/>
    </font>
    <font>
      <b/>
      <sz val="18"/>
      <color indexed="10"/>
      <name val="Cambria"/>
      <family val="1"/>
    </font>
    <font>
      <b/>
      <sz val="18"/>
      <name val="Cambria"/>
      <family val="1"/>
    </font>
    <font>
      <sz val="10"/>
      <color indexed="12"/>
      <name val="Cambria"/>
      <family val="1"/>
    </font>
    <font>
      <sz val="10"/>
      <color rgb="FFFF0000"/>
      <name val="Wingdings"/>
      <charset val="2"/>
    </font>
    <font>
      <b/>
      <sz val="8"/>
      <color rgb="FF008000"/>
      <name val="Cambria"/>
      <family val="1"/>
    </font>
    <font>
      <u/>
      <sz val="10"/>
      <color theme="10"/>
      <name val="Cambria"/>
      <family val="1"/>
      <scheme val="major"/>
    </font>
    <font>
      <sz val="9"/>
      <name val="Cambria"/>
      <family val="1"/>
    </font>
    <font>
      <u/>
      <sz val="9"/>
      <color theme="10"/>
      <name val="Cambria"/>
      <family val="1"/>
    </font>
    <font>
      <b/>
      <sz val="9"/>
      <color rgb="FFFF0000"/>
      <name val="Cambria"/>
      <family val="1"/>
    </font>
    <font>
      <b/>
      <sz val="9"/>
      <color rgb="FF0000FF"/>
      <name val="Cambria"/>
      <family val="1"/>
    </font>
    <font>
      <b/>
      <sz val="9"/>
      <color indexed="12"/>
      <name val="Cambria"/>
      <family val="1"/>
    </font>
    <font>
      <b/>
      <sz val="9"/>
      <color indexed="10"/>
      <name val="Cambria"/>
      <family val="1"/>
    </font>
    <font>
      <b/>
      <sz val="9"/>
      <color rgb="FF1EB218"/>
      <name val="Cambria"/>
      <family val="1"/>
    </font>
    <font>
      <b/>
      <sz val="8"/>
      <color rgb="FF133E0E"/>
      <name val="Cambria"/>
      <family val="1"/>
    </font>
    <font>
      <b/>
      <sz val="8"/>
      <color rgb="FFFF0000"/>
      <name val="Cambria"/>
      <family val="1"/>
      <scheme val="major"/>
    </font>
    <font>
      <b/>
      <sz val="8"/>
      <color rgb="FF0000FA"/>
      <name val="Cambria"/>
      <family val="1"/>
    </font>
    <font>
      <b/>
      <sz val="8"/>
      <color indexed="9"/>
      <name val="Cambria"/>
      <family val="1"/>
      <scheme val="major"/>
    </font>
    <font>
      <b/>
      <sz val="11"/>
      <color rgb="FFFF0000"/>
      <name val="Cambria"/>
      <family val="1"/>
      <scheme val="major"/>
    </font>
    <font>
      <b/>
      <sz val="9"/>
      <color indexed="12"/>
      <name val="Cambria"/>
      <family val="1"/>
      <scheme val="major"/>
    </font>
    <font>
      <b/>
      <sz val="8"/>
      <color rgb="FF2D9D13"/>
      <name val="Cambria"/>
      <family val="1"/>
      <scheme val="major"/>
    </font>
    <font>
      <b/>
      <sz val="9"/>
      <color rgb="FFFF0000"/>
      <name val="Cambria"/>
      <family val="1"/>
      <scheme val="major"/>
    </font>
    <font>
      <b/>
      <sz val="14"/>
      <color theme="0"/>
      <name val="Cambria"/>
      <family val="1"/>
      <scheme val="major"/>
    </font>
    <font>
      <b/>
      <sz val="8"/>
      <color theme="0" tint="-0.14999847407452621"/>
      <name val="Cambria"/>
      <family val="1"/>
    </font>
    <font>
      <b/>
      <sz val="10"/>
      <color rgb="FFFF6600"/>
      <name val="Cambria"/>
      <family val="1"/>
    </font>
    <font>
      <b/>
      <sz val="10"/>
      <color rgb="FFFF2E22"/>
      <name val="Cambria"/>
      <family val="1"/>
    </font>
    <font>
      <b/>
      <sz val="7.5"/>
      <color rgb="FF279313"/>
      <name val="Cambria"/>
      <family val="1"/>
    </font>
    <font>
      <b/>
      <sz val="9"/>
      <color theme="0"/>
      <name val="Cambria"/>
      <family val="1"/>
    </font>
    <font>
      <b/>
      <sz val="10"/>
      <color theme="0"/>
      <name val="Cambria"/>
      <family val="1"/>
    </font>
    <font>
      <sz val="14"/>
      <name val="Cambria"/>
      <family val="1"/>
      <scheme val="major"/>
    </font>
    <font>
      <sz val="14"/>
      <color rgb="FFC00000"/>
      <name val="Cambria"/>
      <family val="1"/>
      <scheme val="major"/>
    </font>
    <font>
      <sz val="14"/>
      <color rgb="FF0000FF"/>
      <name val="Cambria"/>
      <family val="1"/>
      <scheme val="major"/>
    </font>
    <font>
      <sz val="14"/>
      <color theme="1" tint="4.9989318521683403E-2"/>
      <name val="Cambria"/>
      <family val="1"/>
      <scheme val="major"/>
    </font>
    <font>
      <sz val="14"/>
      <color rgb="FFFF0000"/>
      <name val="Cambria"/>
      <family val="1"/>
      <scheme val="major"/>
    </font>
    <font>
      <sz val="14"/>
      <color indexed="11"/>
      <name val="Cambria"/>
      <family val="1"/>
      <scheme val="major"/>
    </font>
    <font>
      <sz val="14"/>
      <color rgb="FF9933FF"/>
      <name val="Cambria"/>
      <family val="1"/>
      <scheme val="major"/>
    </font>
    <font>
      <sz val="14"/>
      <color indexed="10"/>
      <name val="Cambria"/>
      <family val="1"/>
      <scheme val="major"/>
    </font>
    <font>
      <u/>
      <sz val="14"/>
      <color rgb="FFFF0000"/>
      <name val="Cambria"/>
      <family val="1"/>
      <scheme val="major"/>
    </font>
    <font>
      <sz val="18"/>
      <color theme="1"/>
      <name val="DevLys 010"/>
    </font>
    <font>
      <sz val="14"/>
      <color theme="10"/>
      <name val="Cambria"/>
      <family val="1"/>
      <scheme val="major"/>
    </font>
    <font>
      <sz val="14"/>
      <name val="Calibri"/>
      <family val="2"/>
      <scheme val="minor"/>
    </font>
    <font>
      <sz val="14"/>
      <color rgb="FF0000FF"/>
      <name val="Calibri"/>
      <family val="2"/>
      <scheme val="minor"/>
    </font>
    <font>
      <sz val="16"/>
      <color rgb="FFFF0000"/>
      <name val="Cambria"/>
      <family val="1"/>
    </font>
    <font>
      <sz val="14"/>
      <color rgb="FF000000"/>
      <name val="Kruti Dev 010"/>
    </font>
    <font>
      <sz val="14"/>
      <color rgb="FF000000"/>
      <name val="Cambria"/>
      <family val="1"/>
    </font>
    <font>
      <sz val="14"/>
      <color rgb="FFFF0000"/>
      <name val="Cambria"/>
      <family val="2"/>
    </font>
    <font>
      <sz val="14"/>
      <color rgb="FF000000"/>
      <name val="Calibri"/>
      <family val="2"/>
    </font>
    <font>
      <sz val="14"/>
      <color rgb="FF000000"/>
      <name val="Camrbria"/>
    </font>
    <font>
      <sz val="14"/>
      <color theme="1"/>
      <name val="Times New Roman"/>
      <family val="1"/>
    </font>
    <font>
      <sz val="14"/>
      <color theme="1"/>
      <name val="Calibri"/>
      <family val="2"/>
    </font>
    <font>
      <sz val="14"/>
      <color rgb="FF0000FF"/>
      <name val="Calibri"/>
      <family val="2"/>
    </font>
    <font>
      <sz val="14"/>
      <color rgb="FF0000FF"/>
      <name val="Times New Roman"/>
      <family val="1"/>
    </font>
    <font>
      <sz val="14"/>
      <color theme="1"/>
      <name val="Cambria"/>
      <family val="1"/>
      <scheme val="major"/>
    </font>
    <font>
      <sz val="14"/>
      <color rgb="FF0033CC"/>
      <name val="Times New Roman"/>
      <family val="1"/>
    </font>
    <font>
      <sz val="14"/>
      <color rgb="FFFF0000"/>
      <name val="Times New Roman"/>
      <family val="1"/>
    </font>
    <font>
      <sz val="14"/>
      <color rgb="FF000000"/>
      <name val="Times New Roman"/>
      <family val="1"/>
    </font>
    <font>
      <u/>
      <sz val="14"/>
      <color rgb="FFFF0000"/>
      <name val="Kruti Dev 010"/>
    </font>
    <font>
      <u/>
      <sz val="14"/>
      <color rgb="FF000000"/>
      <name val="Kruti Dev 010"/>
    </font>
    <font>
      <sz val="20"/>
      <color rgb="FFFF6600"/>
      <name val="Kruti Dev 010"/>
    </font>
    <font>
      <sz val="14"/>
      <color rgb="FF0033CC"/>
      <name val="Kruti Dev 010"/>
    </font>
    <font>
      <sz val="14"/>
      <color rgb="FF0033CC"/>
      <name val="Cambria"/>
      <family val="1"/>
      <scheme val="major"/>
    </font>
    <font>
      <sz val="14"/>
      <color rgb="FF0000FF"/>
      <name val="Kruti Dev 010"/>
    </font>
    <font>
      <sz val="14"/>
      <color rgb="FFFF0000"/>
      <name val="Kruti Dev 010"/>
    </font>
    <font>
      <sz val="14"/>
      <color rgb="FFFF0000"/>
      <name val="Calibri"/>
      <family val="2"/>
    </font>
    <font>
      <vertAlign val="superscript"/>
      <sz val="14"/>
      <color rgb="FF0000FF"/>
      <name val="Calibri"/>
      <family val="2"/>
    </font>
    <font>
      <sz val="14"/>
      <color rgb="FF0000FF"/>
      <name val="DevLys 010"/>
    </font>
    <font>
      <sz val="14"/>
      <color rgb="FFC34AFF"/>
      <name val="Cambria"/>
      <family val="1"/>
      <scheme val="major"/>
    </font>
    <font>
      <sz val="11"/>
      <color rgb="FFFF0000"/>
      <name val="Cambria"/>
      <family val="1"/>
    </font>
    <font>
      <b/>
      <sz val="10"/>
      <color rgb="FFFF0000"/>
      <name val="Cambria"/>
      <family val="1"/>
      <scheme val="major"/>
    </font>
    <font>
      <b/>
      <sz val="9"/>
      <name val="Cambria"/>
      <family val="1"/>
      <scheme val="major"/>
    </font>
    <font>
      <u/>
      <sz val="8"/>
      <color theme="10"/>
      <name val="Cambria"/>
      <family val="1"/>
    </font>
    <font>
      <b/>
      <sz val="9"/>
      <color rgb="FFFFFFFF"/>
      <name val="Cambria"/>
      <family val="1"/>
    </font>
    <font>
      <b/>
      <sz val="9"/>
      <color rgb="FF000000"/>
      <name val="Cambria"/>
      <family val="1"/>
    </font>
    <font>
      <b/>
      <sz val="6"/>
      <color rgb="FF000000"/>
      <name val="Cambria"/>
      <family val="1"/>
    </font>
    <font>
      <b/>
      <sz val="8"/>
      <color rgb="FF000000"/>
      <name val="Cambria"/>
      <family val="1"/>
    </font>
    <font>
      <b/>
      <sz val="11"/>
      <color rgb="FF0000FF"/>
      <name val="Cambria"/>
      <family val="1"/>
    </font>
    <font>
      <b/>
      <sz val="9"/>
      <color rgb="FF000000"/>
      <name val="Calibri"/>
      <family val="2"/>
    </font>
    <font>
      <b/>
      <sz val="9"/>
      <color rgb="FF000000"/>
      <name val="Arial"/>
      <family val="2"/>
    </font>
    <font>
      <b/>
      <sz val="6"/>
      <color rgb="FF0000FF"/>
      <name val="Cambria"/>
      <family val="1"/>
    </font>
    <font>
      <b/>
      <sz val="8"/>
      <color theme="1"/>
      <name val="Cambria"/>
      <family val="1"/>
    </font>
    <font>
      <b/>
      <sz val="10"/>
      <color theme="1"/>
      <name val="Cambria"/>
      <family val="1"/>
    </font>
    <font>
      <b/>
      <sz val="6"/>
      <color rgb="FFFF0000"/>
      <name val="Cambria"/>
      <family val="1"/>
    </font>
    <font>
      <b/>
      <sz val="6"/>
      <color theme="1"/>
      <name val="Cambria"/>
      <family val="1"/>
    </font>
    <font>
      <b/>
      <sz val="9"/>
      <color rgb="FF008000"/>
      <name val="Cambria"/>
      <family val="1"/>
    </font>
    <font>
      <b/>
      <sz val="7"/>
      <color rgb="FF0000FF"/>
      <name val="Cambria"/>
      <family val="1"/>
    </font>
  </fonts>
  <fills count="16">
    <fill>
      <patternFill patternType="none"/>
    </fill>
    <fill>
      <patternFill patternType="gray125"/>
    </fill>
    <fill>
      <patternFill patternType="solid">
        <fgColor indexed="26"/>
        <bgColor indexed="64"/>
      </patternFill>
    </fill>
    <fill>
      <patternFill patternType="solid">
        <fgColor indexed="31"/>
        <bgColor indexed="64"/>
      </patternFill>
    </fill>
    <fill>
      <patternFill patternType="solid">
        <fgColor rgb="FFFFFFCC"/>
        <bgColor indexed="64"/>
      </patternFill>
    </fill>
    <fill>
      <patternFill patternType="solid">
        <fgColor theme="3" tint="0.79998168889431442"/>
        <bgColor indexed="64"/>
      </patternFill>
    </fill>
    <fill>
      <patternFill patternType="solid">
        <fgColor theme="9" tint="0.79998168889431442"/>
        <bgColor indexed="64"/>
      </patternFill>
    </fill>
    <fill>
      <patternFill patternType="solid">
        <fgColor theme="6" tint="0.79998168889431442"/>
        <bgColor indexed="64"/>
      </patternFill>
    </fill>
    <fill>
      <patternFill patternType="solid">
        <fgColor theme="0" tint="-4.9989318521683403E-2"/>
        <bgColor indexed="64"/>
      </patternFill>
    </fill>
    <fill>
      <patternFill patternType="solid">
        <fgColor theme="6" tint="0.59999389629810485"/>
        <bgColor indexed="64"/>
      </patternFill>
    </fill>
    <fill>
      <patternFill patternType="solid">
        <fgColor theme="9" tint="-0.249977111117893"/>
        <bgColor indexed="64"/>
      </patternFill>
    </fill>
    <fill>
      <patternFill patternType="solid">
        <fgColor rgb="FFFFC000"/>
        <bgColor indexed="64"/>
      </patternFill>
    </fill>
    <fill>
      <patternFill patternType="solid">
        <fgColor theme="0" tint="-0.14999847407452621"/>
        <bgColor indexed="64"/>
      </patternFill>
    </fill>
    <fill>
      <patternFill patternType="solid">
        <fgColor rgb="FFFCFFB9"/>
        <bgColor indexed="64"/>
      </patternFill>
    </fill>
    <fill>
      <patternFill patternType="solid">
        <fgColor theme="7" tint="0.79998168889431442"/>
        <bgColor indexed="64"/>
      </patternFill>
    </fill>
    <fill>
      <patternFill patternType="solid">
        <fgColor theme="2"/>
        <bgColor indexed="64"/>
      </patternFill>
    </fill>
  </fills>
  <borders count="122">
    <border>
      <left/>
      <right/>
      <top/>
      <bottom/>
      <diagonal/>
    </border>
    <border>
      <left style="thin">
        <color indexed="46"/>
      </left>
      <right style="thin">
        <color indexed="46"/>
      </right>
      <top style="thin">
        <color indexed="46"/>
      </top>
      <bottom style="thin">
        <color indexed="46"/>
      </bottom>
      <diagonal/>
    </border>
    <border>
      <left style="thin">
        <color indexed="46"/>
      </left>
      <right style="thin">
        <color indexed="46"/>
      </right>
      <top style="medium">
        <color indexed="10"/>
      </top>
      <bottom style="thin">
        <color indexed="46"/>
      </bottom>
      <diagonal/>
    </border>
    <border>
      <left style="thin">
        <color indexed="46"/>
      </left>
      <right style="thin">
        <color indexed="46"/>
      </right>
      <top style="thin">
        <color indexed="46"/>
      </top>
      <bottom style="medium">
        <color indexed="10"/>
      </bottom>
      <diagonal/>
    </border>
    <border>
      <left style="medium">
        <color indexed="10"/>
      </left>
      <right style="thin">
        <color indexed="46"/>
      </right>
      <top style="thin">
        <color indexed="46"/>
      </top>
      <bottom style="thin">
        <color indexed="46"/>
      </bottom>
      <diagonal/>
    </border>
    <border>
      <left style="medium">
        <color indexed="10"/>
      </left>
      <right style="thin">
        <color indexed="46"/>
      </right>
      <top style="thin">
        <color indexed="46"/>
      </top>
      <bottom style="medium">
        <color indexed="10"/>
      </bottom>
      <diagonal/>
    </border>
    <border>
      <left/>
      <right/>
      <top style="thin">
        <color indexed="46"/>
      </top>
      <bottom style="thin">
        <color indexed="46"/>
      </bottom>
      <diagonal/>
    </border>
    <border>
      <left style="medium">
        <color indexed="10"/>
      </left>
      <right style="thin">
        <color indexed="46"/>
      </right>
      <top/>
      <bottom style="thin">
        <color indexed="46"/>
      </bottom>
      <diagonal/>
    </border>
    <border>
      <left style="thin">
        <color indexed="46"/>
      </left>
      <right style="thin">
        <color indexed="46"/>
      </right>
      <top/>
      <bottom style="thin">
        <color indexed="46"/>
      </bottom>
      <diagonal/>
    </border>
    <border>
      <left style="thin">
        <color indexed="46"/>
      </left>
      <right/>
      <top style="medium">
        <color indexed="10"/>
      </top>
      <bottom style="thin">
        <color indexed="46"/>
      </bottom>
      <diagonal/>
    </border>
    <border>
      <left style="thin">
        <color indexed="46"/>
      </left>
      <right/>
      <top style="thin">
        <color indexed="46"/>
      </top>
      <bottom style="thin">
        <color indexed="46"/>
      </bottom>
      <diagonal/>
    </border>
    <border>
      <left/>
      <right style="thin">
        <color indexed="46"/>
      </right>
      <top style="thin">
        <color indexed="46"/>
      </top>
      <bottom style="thin">
        <color indexed="46"/>
      </bottom>
      <diagonal/>
    </border>
    <border>
      <left style="thin">
        <color indexed="46"/>
      </left>
      <right/>
      <top/>
      <bottom style="thin">
        <color indexed="46"/>
      </bottom>
      <diagonal/>
    </border>
    <border>
      <left/>
      <right/>
      <top/>
      <bottom style="thin">
        <color indexed="46"/>
      </bottom>
      <diagonal/>
    </border>
    <border>
      <left style="thin">
        <color rgb="FFCC99FF"/>
      </left>
      <right style="thin">
        <color rgb="FFCC99FF"/>
      </right>
      <top style="thin">
        <color rgb="FFCC99FF"/>
      </top>
      <bottom style="thin">
        <color rgb="FFCC99FF"/>
      </bottom>
      <diagonal/>
    </border>
    <border>
      <left style="thin">
        <color rgb="FFFF0000"/>
      </left>
      <right/>
      <top style="thin">
        <color rgb="FFFF0000"/>
      </top>
      <bottom style="thin">
        <color rgb="FFCC99FF"/>
      </bottom>
      <diagonal/>
    </border>
    <border>
      <left/>
      <right/>
      <top style="thin">
        <color rgb="FFFF0000"/>
      </top>
      <bottom style="thin">
        <color rgb="FFCC99FF"/>
      </bottom>
      <diagonal/>
    </border>
    <border>
      <left/>
      <right/>
      <top style="thin">
        <color rgb="FFCC99FF"/>
      </top>
      <bottom style="thin">
        <color rgb="FFFF0000"/>
      </bottom>
      <diagonal/>
    </border>
    <border>
      <left style="thin">
        <color rgb="FFFF0000"/>
      </left>
      <right/>
      <top style="thin">
        <color rgb="FFFF0000"/>
      </top>
      <bottom style="thin">
        <color rgb="FFFF0000"/>
      </bottom>
      <diagonal/>
    </border>
    <border>
      <left/>
      <right/>
      <top style="thin">
        <color rgb="FFFF0000"/>
      </top>
      <bottom style="thin">
        <color rgb="FFFF0000"/>
      </bottom>
      <diagonal/>
    </border>
    <border>
      <left style="thin">
        <color rgb="FFFF0000"/>
      </left>
      <right/>
      <top style="thin">
        <color rgb="FFCC99FF"/>
      </top>
      <bottom style="thin">
        <color rgb="FFFF0000"/>
      </bottom>
      <diagonal/>
    </border>
    <border>
      <left style="medium">
        <color indexed="10"/>
      </left>
      <right style="thin">
        <color rgb="FFCC99FF"/>
      </right>
      <top style="thin">
        <color rgb="FFCC99FF"/>
      </top>
      <bottom style="thin">
        <color rgb="FFCC99FF"/>
      </bottom>
      <diagonal/>
    </border>
    <border>
      <left style="thin">
        <color rgb="FFCC99FF"/>
      </left>
      <right style="medium">
        <color indexed="10"/>
      </right>
      <top style="thin">
        <color rgb="FFCC99FF"/>
      </top>
      <bottom style="thin">
        <color rgb="FFCC99FF"/>
      </bottom>
      <diagonal/>
    </border>
    <border>
      <left style="medium">
        <color indexed="10"/>
      </left>
      <right style="thin">
        <color rgb="FFCC99FF"/>
      </right>
      <top style="thin">
        <color rgb="FFCC99FF"/>
      </top>
      <bottom style="medium">
        <color indexed="10"/>
      </bottom>
      <diagonal/>
    </border>
    <border>
      <left style="thin">
        <color rgb="FFCC99FF"/>
      </left>
      <right style="thin">
        <color rgb="FFCC99FF"/>
      </right>
      <top style="thin">
        <color rgb="FFCC99FF"/>
      </top>
      <bottom style="medium">
        <color indexed="10"/>
      </bottom>
      <diagonal/>
    </border>
    <border>
      <left style="thin">
        <color rgb="FFCC99FF"/>
      </left>
      <right style="medium">
        <color indexed="10"/>
      </right>
      <top style="thin">
        <color rgb="FFCC99FF"/>
      </top>
      <bottom style="medium">
        <color indexed="10"/>
      </bottom>
      <diagonal/>
    </border>
    <border>
      <left style="thin">
        <color indexed="46"/>
      </left>
      <right style="thin">
        <color indexed="46"/>
      </right>
      <top style="thin">
        <color indexed="46"/>
      </top>
      <bottom/>
      <diagonal/>
    </border>
    <border>
      <left style="thin">
        <color indexed="46"/>
      </left>
      <right/>
      <top style="thin">
        <color indexed="46"/>
      </top>
      <bottom/>
      <diagonal/>
    </border>
    <border>
      <left/>
      <right/>
      <top style="thin">
        <color indexed="46"/>
      </top>
      <bottom/>
      <diagonal/>
    </border>
    <border>
      <left/>
      <right style="thin">
        <color indexed="46"/>
      </right>
      <top style="thin">
        <color indexed="46"/>
      </top>
      <bottom/>
      <diagonal/>
    </border>
    <border>
      <left/>
      <right/>
      <top style="thin">
        <color rgb="FFFF0000"/>
      </top>
      <bottom/>
      <diagonal/>
    </border>
    <border>
      <left/>
      <right style="thin">
        <color indexed="46"/>
      </right>
      <top/>
      <bottom/>
      <diagonal/>
    </border>
    <border>
      <left/>
      <right/>
      <top style="medium">
        <color indexed="10"/>
      </top>
      <bottom style="thin">
        <color indexed="46"/>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thin">
        <color auto="1"/>
      </bottom>
      <diagonal/>
    </border>
    <border>
      <left/>
      <right style="thin">
        <color rgb="FFFF0000"/>
      </right>
      <top/>
      <bottom/>
      <diagonal/>
    </border>
    <border>
      <left style="thin">
        <color indexed="46"/>
      </left>
      <right style="medium">
        <color indexed="10"/>
      </right>
      <top/>
      <bottom style="thin">
        <color indexed="46"/>
      </bottom>
      <diagonal/>
    </border>
    <border>
      <left style="medium">
        <color indexed="10"/>
      </left>
      <right/>
      <top style="medium">
        <color indexed="10"/>
      </top>
      <bottom style="thin">
        <color indexed="46"/>
      </bottom>
      <diagonal/>
    </border>
    <border>
      <left/>
      <right style="medium">
        <color indexed="10"/>
      </right>
      <top style="medium">
        <color indexed="10"/>
      </top>
      <bottom style="thin">
        <color indexed="46"/>
      </bottom>
      <diagonal/>
    </border>
    <border>
      <left/>
      <right style="thin">
        <color indexed="46"/>
      </right>
      <top/>
      <bottom style="thin">
        <color indexed="46"/>
      </bottom>
      <diagonal/>
    </border>
    <border>
      <left style="medium">
        <color indexed="10"/>
      </left>
      <right style="thin">
        <color indexed="46"/>
      </right>
      <top style="medium">
        <color indexed="10"/>
      </top>
      <bottom style="thin">
        <color indexed="46"/>
      </bottom>
      <diagonal/>
    </border>
    <border>
      <left style="thin">
        <color indexed="46"/>
      </left>
      <right style="medium">
        <color indexed="10"/>
      </right>
      <top style="thin">
        <color indexed="46"/>
      </top>
      <bottom style="thin">
        <color indexed="46"/>
      </bottom>
      <diagonal/>
    </border>
    <border>
      <left/>
      <right style="medium">
        <color indexed="10"/>
      </right>
      <top style="thin">
        <color indexed="46"/>
      </top>
      <bottom style="thin">
        <color indexed="46"/>
      </bottom>
      <diagonal/>
    </border>
    <border>
      <left style="thin">
        <color indexed="46"/>
      </left>
      <right/>
      <top style="thin">
        <color indexed="46"/>
      </top>
      <bottom style="medium">
        <color indexed="10"/>
      </bottom>
      <diagonal/>
    </border>
    <border>
      <left/>
      <right/>
      <top style="thin">
        <color indexed="46"/>
      </top>
      <bottom style="medium">
        <color indexed="10"/>
      </bottom>
      <diagonal/>
    </border>
    <border>
      <left/>
      <right style="medium">
        <color indexed="10"/>
      </right>
      <top style="thin">
        <color indexed="46"/>
      </top>
      <bottom style="medium">
        <color indexed="10"/>
      </bottom>
      <diagonal/>
    </border>
    <border>
      <left/>
      <right/>
      <top style="medium">
        <color indexed="10"/>
      </top>
      <bottom/>
      <diagonal/>
    </border>
    <border>
      <left style="thin">
        <color indexed="46"/>
      </left>
      <right style="medium">
        <color indexed="10"/>
      </right>
      <top style="thin">
        <color indexed="46"/>
      </top>
      <bottom style="medium">
        <color indexed="10"/>
      </bottom>
      <diagonal/>
    </border>
    <border>
      <left style="thin">
        <color indexed="46"/>
      </left>
      <right style="medium">
        <color indexed="10"/>
      </right>
      <top style="medium">
        <color indexed="10"/>
      </top>
      <bottom style="thin">
        <color indexed="46"/>
      </bottom>
      <diagonal/>
    </border>
    <border>
      <left style="thin">
        <color indexed="46"/>
      </left>
      <right style="thin">
        <color indexed="46"/>
      </right>
      <top style="thin">
        <color indexed="46"/>
      </top>
      <bottom style="medium">
        <color indexed="14"/>
      </bottom>
      <diagonal/>
    </border>
    <border>
      <left style="thin">
        <color indexed="46"/>
      </left>
      <right style="thin">
        <color indexed="46"/>
      </right>
      <top/>
      <bottom/>
      <diagonal/>
    </border>
    <border>
      <left style="thin">
        <color indexed="46"/>
      </left>
      <right/>
      <top/>
      <bottom/>
      <diagonal/>
    </border>
    <border>
      <left style="medium">
        <color indexed="10"/>
      </left>
      <right/>
      <top/>
      <bottom style="medium">
        <color indexed="10"/>
      </bottom>
      <diagonal/>
    </border>
    <border>
      <left/>
      <right style="thin">
        <color indexed="46"/>
      </right>
      <top style="thin">
        <color indexed="46"/>
      </top>
      <bottom style="medium">
        <color indexed="10"/>
      </bottom>
      <diagonal/>
    </border>
    <border>
      <left style="thin">
        <color indexed="46"/>
      </left>
      <right style="double">
        <color indexed="14"/>
      </right>
      <top style="thin">
        <color indexed="46"/>
      </top>
      <bottom style="thin">
        <color indexed="46"/>
      </bottom>
      <diagonal/>
    </border>
    <border>
      <left style="medium">
        <color indexed="10"/>
      </left>
      <right style="thin">
        <color indexed="10"/>
      </right>
      <top/>
      <bottom/>
      <diagonal/>
    </border>
    <border>
      <left style="medium">
        <color indexed="10"/>
      </left>
      <right style="thin">
        <color indexed="10"/>
      </right>
      <top/>
      <bottom style="thin">
        <color indexed="46"/>
      </bottom>
      <diagonal/>
    </border>
    <border>
      <left style="medium">
        <color indexed="10"/>
      </left>
      <right style="thin">
        <color indexed="10"/>
      </right>
      <top style="thin">
        <color indexed="46"/>
      </top>
      <bottom style="medium">
        <color indexed="10"/>
      </bottom>
      <diagonal/>
    </border>
    <border>
      <left style="medium">
        <color indexed="10"/>
      </left>
      <right/>
      <top style="thin">
        <color indexed="46"/>
      </top>
      <bottom style="thin">
        <color indexed="46"/>
      </bottom>
      <diagonal/>
    </border>
    <border>
      <left/>
      <right style="thin">
        <color indexed="14"/>
      </right>
      <top style="thin">
        <color indexed="46"/>
      </top>
      <bottom style="thin">
        <color indexed="46"/>
      </bottom>
      <diagonal/>
    </border>
    <border>
      <left/>
      <right style="thin">
        <color indexed="14"/>
      </right>
      <top style="thin">
        <color indexed="46"/>
      </top>
      <bottom style="medium">
        <color indexed="10"/>
      </bottom>
      <diagonal/>
    </border>
    <border>
      <left/>
      <right style="thin">
        <color indexed="14"/>
      </right>
      <top/>
      <bottom style="thin">
        <color indexed="46"/>
      </bottom>
      <diagonal/>
    </border>
    <border>
      <left style="thin">
        <color rgb="FFCC99FF"/>
      </left>
      <right style="thin">
        <color rgb="FFCC99FF"/>
      </right>
      <top style="thin">
        <color indexed="10"/>
      </top>
      <bottom style="thin">
        <color rgb="FFCC99FF"/>
      </bottom>
      <diagonal/>
    </border>
    <border>
      <left style="medium">
        <color indexed="10"/>
      </left>
      <right style="thin">
        <color rgb="FFCC99FF"/>
      </right>
      <top style="thin">
        <color indexed="10"/>
      </top>
      <bottom style="thin">
        <color rgb="FFCC99FF"/>
      </bottom>
      <diagonal/>
    </border>
    <border>
      <left style="thin">
        <color rgb="FFCC99FF"/>
      </left>
      <right style="medium">
        <color indexed="10"/>
      </right>
      <top style="thin">
        <color indexed="10"/>
      </top>
      <bottom style="thin">
        <color rgb="FFCC99FF"/>
      </bottom>
      <diagonal/>
    </border>
    <border>
      <left style="thin">
        <color indexed="46"/>
      </left>
      <right style="thin">
        <color indexed="46"/>
      </right>
      <top/>
      <bottom style="medium">
        <color indexed="10"/>
      </bottom>
      <diagonal/>
    </border>
    <border>
      <left style="thin">
        <color indexed="46"/>
      </left>
      <right style="thin">
        <color indexed="46"/>
      </right>
      <top style="thin">
        <color indexed="46"/>
      </top>
      <bottom style="medium">
        <color indexed="53"/>
      </bottom>
      <diagonal/>
    </border>
    <border>
      <left style="medium">
        <color indexed="10"/>
      </left>
      <right style="thin">
        <color indexed="46"/>
      </right>
      <top style="thin">
        <color indexed="46"/>
      </top>
      <bottom style="medium">
        <color indexed="48"/>
      </bottom>
      <diagonal/>
    </border>
    <border>
      <left style="thin">
        <color indexed="46"/>
      </left>
      <right style="thin">
        <color indexed="46"/>
      </right>
      <top style="thin">
        <color indexed="46"/>
      </top>
      <bottom style="medium">
        <color indexed="48"/>
      </bottom>
      <diagonal/>
    </border>
    <border>
      <left style="thin">
        <color rgb="FFCC99FF"/>
      </left>
      <right style="thin">
        <color rgb="FFCC99FF"/>
      </right>
      <top style="thin">
        <color rgb="FFCC99FF"/>
      </top>
      <bottom style="medium">
        <color indexed="48"/>
      </bottom>
      <diagonal/>
    </border>
    <border>
      <left style="thin">
        <color indexed="46"/>
      </left>
      <right/>
      <top style="thin">
        <color indexed="46"/>
      </top>
      <bottom style="medium">
        <color indexed="48"/>
      </bottom>
      <diagonal/>
    </border>
    <border>
      <left style="thin">
        <color indexed="46"/>
      </left>
      <right style="medium">
        <color indexed="10"/>
      </right>
      <top style="thin">
        <color indexed="46"/>
      </top>
      <bottom style="medium">
        <color indexed="48"/>
      </bottom>
      <diagonal/>
    </border>
    <border>
      <left style="medium">
        <color indexed="46"/>
      </left>
      <right/>
      <top style="thin">
        <color indexed="46"/>
      </top>
      <bottom style="thin">
        <color indexed="46"/>
      </bottom>
      <diagonal/>
    </border>
    <border>
      <left style="medium">
        <color indexed="46"/>
      </left>
      <right/>
      <top/>
      <bottom style="thin">
        <color indexed="46"/>
      </bottom>
      <diagonal/>
    </border>
    <border>
      <left style="medium">
        <color indexed="46"/>
      </left>
      <right/>
      <top style="thin">
        <color indexed="46"/>
      </top>
      <bottom/>
      <diagonal/>
    </border>
    <border>
      <left style="medium">
        <color indexed="46"/>
      </left>
      <right/>
      <top style="medium">
        <color indexed="46"/>
      </top>
      <bottom style="thin">
        <color indexed="46"/>
      </bottom>
      <diagonal/>
    </border>
    <border>
      <left style="medium">
        <color indexed="10"/>
      </left>
      <right/>
      <top style="thin">
        <color indexed="46"/>
      </top>
      <bottom style="medium">
        <color indexed="10"/>
      </bottom>
      <diagonal/>
    </border>
    <border>
      <left style="thin">
        <color rgb="FFCC99FF"/>
      </left>
      <right style="thin">
        <color indexed="46"/>
      </right>
      <top style="thin">
        <color indexed="46"/>
      </top>
      <bottom style="medium">
        <color indexed="12"/>
      </bottom>
      <diagonal/>
    </border>
    <border>
      <left style="thin">
        <color indexed="46"/>
      </left>
      <right style="thin">
        <color indexed="46"/>
      </right>
      <top style="thin">
        <color indexed="46"/>
      </top>
      <bottom style="medium">
        <color rgb="FF0000FF"/>
      </bottom>
      <diagonal/>
    </border>
    <border>
      <left style="thin">
        <color indexed="46"/>
      </left>
      <right style="thin">
        <color indexed="46"/>
      </right>
      <top style="thin">
        <color indexed="46"/>
      </top>
      <bottom style="medium">
        <color indexed="12"/>
      </bottom>
      <diagonal/>
    </border>
    <border>
      <left style="thin">
        <color indexed="46"/>
      </left>
      <right/>
      <top style="medium">
        <color indexed="48"/>
      </top>
      <bottom style="thin">
        <color indexed="46"/>
      </bottom>
      <diagonal/>
    </border>
    <border>
      <left/>
      <right/>
      <top style="medium">
        <color indexed="48"/>
      </top>
      <bottom style="thin">
        <color indexed="46"/>
      </bottom>
      <diagonal/>
    </border>
    <border>
      <left/>
      <right style="thin">
        <color indexed="46"/>
      </right>
      <top style="medium">
        <color indexed="48"/>
      </top>
      <bottom style="thin">
        <color indexed="46"/>
      </bottom>
      <diagonal/>
    </border>
    <border>
      <left style="double">
        <color indexed="14"/>
      </left>
      <right style="thin">
        <color indexed="46"/>
      </right>
      <top style="double">
        <color indexed="14"/>
      </top>
      <bottom style="thin">
        <color indexed="46"/>
      </bottom>
      <diagonal/>
    </border>
    <border>
      <left style="thin">
        <color indexed="46"/>
      </left>
      <right style="thin">
        <color indexed="46"/>
      </right>
      <top style="double">
        <color indexed="14"/>
      </top>
      <bottom style="thin">
        <color indexed="46"/>
      </bottom>
      <diagonal/>
    </border>
    <border>
      <left style="thin">
        <color indexed="46"/>
      </left>
      <right style="double">
        <color indexed="14"/>
      </right>
      <top style="double">
        <color indexed="14"/>
      </top>
      <bottom style="thin">
        <color indexed="46"/>
      </bottom>
      <diagonal/>
    </border>
    <border>
      <left style="double">
        <color indexed="14"/>
      </left>
      <right style="thin">
        <color indexed="46"/>
      </right>
      <top style="thin">
        <color indexed="46"/>
      </top>
      <bottom style="thin">
        <color indexed="46"/>
      </bottom>
      <diagonal/>
    </border>
    <border>
      <left style="double">
        <color indexed="14"/>
      </left>
      <right style="thin">
        <color indexed="46"/>
      </right>
      <top style="thin">
        <color indexed="46"/>
      </top>
      <bottom style="double">
        <color indexed="14"/>
      </bottom>
      <diagonal/>
    </border>
    <border>
      <left style="thin">
        <color indexed="46"/>
      </left>
      <right style="thin">
        <color indexed="46"/>
      </right>
      <top style="thin">
        <color indexed="46"/>
      </top>
      <bottom style="double">
        <color indexed="14"/>
      </bottom>
      <diagonal/>
    </border>
    <border>
      <left style="thin">
        <color indexed="46"/>
      </left>
      <right style="double">
        <color indexed="14"/>
      </right>
      <top style="thin">
        <color indexed="46"/>
      </top>
      <bottom style="double">
        <color indexed="14"/>
      </bottom>
      <diagonal/>
    </border>
    <border>
      <left style="medium">
        <color indexed="10"/>
      </left>
      <right/>
      <top style="thin">
        <color indexed="46"/>
      </top>
      <bottom/>
      <diagonal/>
    </border>
    <border>
      <left style="medium">
        <color indexed="10"/>
      </left>
      <right/>
      <top/>
      <bottom/>
      <diagonal/>
    </border>
    <border>
      <left/>
      <right/>
      <top/>
      <bottom style="medium">
        <color indexed="10"/>
      </bottom>
      <diagonal/>
    </border>
    <border>
      <left style="medium">
        <color indexed="10"/>
      </left>
      <right/>
      <top style="medium">
        <color indexed="10"/>
      </top>
      <bottom/>
      <diagonal/>
    </border>
    <border>
      <left/>
      <right style="medium">
        <color indexed="10"/>
      </right>
      <top style="medium">
        <color indexed="10"/>
      </top>
      <bottom/>
      <diagonal/>
    </border>
    <border>
      <left/>
      <right style="medium">
        <color indexed="10"/>
      </right>
      <top/>
      <bottom/>
      <diagonal/>
    </border>
    <border>
      <left/>
      <right style="medium">
        <color indexed="10"/>
      </right>
      <top/>
      <bottom style="thin">
        <color indexed="46"/>
      </bottom>
      <diagonal/>
    </border>
    <border>
      <left/>
      <right style="medium">
        <color indexed="10"/>
      </right>
      <top style="thin">
        <color indexed="46"/>
      </top>
      <bottom/>
      <diagonal/>
    </border>
    <border>
      <left/>
      <right style="thin">
        <color indexed="46"/>
      </right>
      <top style="medium">
        <color indexed="10"/>
      </top>
      <bottom style="thin">
        <color indexed="46"/>
      </bottom>
      <diagonal/>
    </border>
    <border>
      <left style="thin">
        <color indexed="14"/>
      </left>
      <right style="thin">
        <color indexed="46"/>
      </right>
      <top style="thin">
        <color indexed="14"/>
      </top>
      <bottom style="thin">
        <color indexed="46"/>
      </bottom>
      <diagonal/>
    </border>
    <border>
      <left style="thin">
        <color indexed="46"/>
      </left>
      <right style="thin">
        <color indexed="46"/>
      </right>
      <top style="thin">
        <color indexed="14"/>
      </top>
      <bottom style="thin">
        <color indexed="46"/>
      </bottom>
      <diagonal/>
    </border>
    <border>
      <left style="thin">
        <color indexed="46"/>
      </left>
      <right style="thin">
        <color indexed="14"/>
      </right>
      <top style="thin">
        <color indexed="14"/>
      </top>
      <bottom style="thin">
        <color indexed="46"/>
      </bottom>
      <diagonal/>
    </border>
    <border>
      <left style="thin">
        <color indexed="14"/>
      </left>
      <right style="thin">
        <color indexed="46"/>
      </right>
      <top style="thin">
        <color indexed="46"/>
      </top>
      <bottom style="thin">
        <color indexed="46"/>
      </bottom>
      <diagonal/>
    </border>
    <border>
      <left style="thin">
        <color indexed="46"/>
      </left>
      <right style="thin">
        <color indexed="14"/>
      </right>
      <top style="thin">
        <color indexed="46"/>
      </top>
      <bottom style="thin">
        <color indexed="46"/>
      </bottom>
      <diagonal/>
    </border>
    <border>
      <left style="thin">
        <color indexed="14"/>
      </left>
      <right style="thin">
        <color indexed="46"/>
      </right>
      <top style="thin">
        <color indexed="46"/>
      </top>
      <bottom style="thin">
        <color indexed="14"/>
      </bottom>
      <diagonal/>
    </border>
    <border>
      <left style="thin">
        <color indexed="46"/>
      </left>
      <right style="thin">
        <color indexed="46"/>
      </right>
      <top style="thin">
        <color indexed="46"/>
      </top>
      <bottom style="thin">
        <color indexed="14"/>
      </bottom>
      <diagonal/>
    </border>
    <border>
      <left style="thin">
        <color indexed="46"/>
      </left>
      <right style="thin">
        <color indexed="14"/>
      </right>
      <top style="thin">
        <color indexed="46"/>
      </top>
      <bottom style="thin">
        <color indexed="14"/>
      </bottom>
      <diagonal/>
    </border>
    <border>
      <left style="medium">
        <color rgb="FF008000"/>
      </left>
      <right style="thin">
        <color rgb="FFCC99FF"/>
      </right>
      <top style="medium">
        <color rgb="FF008000"/>
      </top>
      <bottom style="thin">
        <color rgb="FFCC99FF"/>
      </bottom>
      <diagonal/>
    </border>
    <border>
      <left style="thin">
        <color rgb="FFCC99FF"/>
      </left>
      <right style="thin">
        <color rgb="FFCC99FF"/>
      </right>
      <top style="medium">
        <color rgb="FF008000"/>
      </top>
      <bottom style="thin">
        <color rgb="FFCC99FF"/>
      </bottom>
      <diagonal/>
    </border>
    <border>
      <left style="thin">
        <color rgb="FFCC99FF"/>
      </left>
      <right style="medium">
        <color rgb="FF008000"/>
      </right>
      <top style="medium">
        <color rgb="FF008000"/>
      </top>
      <bottom style="thin">
        <color rgb="FFCC99FF"/>
      </bottom>
      <diagonal/>
    </border>
    <border>
      <left style="medium">
        <color rgb="FF008000"/>
      </left>
      <right style="thin">
        <color rgb="FFCC99FF"/>
      </right>
      <top style="thin">
        <color rgb="FFCC99FF"/>
      </top>
      <bottom style="thin">
        <color rgb="FFCC99FF"/>
      </bottom>
      <diagonal/>
    </border>
    <border>
      <left style="thin">
        <color rgb="FFCC99FF"/>
      </left>
      <right style="medium">
        <color rgb="FF008000"/>
      </right>
      <top style="thin">
        <color rgb="FFCC99FF"/>
      </top>
      <bottom style="thin">
        <color rgb="FFCC99FF"/>
      </bottom>
      <diagonal/>
    </border>
    <border>
      <left style="medium">
        <color rgb="FF008000"/>
      </left>
      <right style="thin">
        <color rgb="FFCC99FF"/>
      </right>
      <top style="thin">
        <color rgb="FFCC99FF"/>
      </top>
      <bottom style="medium">
        <color rgb="FF008000"/>
      </bottom>
      <diagonal/>
    </border>
    <border>
      <left style="thin">
        <color rgb="FFCC99FF"/>
      </left>
      <right style="thin">
        <color rgb="FFCC99FF"/>
      </right>
      <top style="thin">
        <color rgb="FFCC99FF"/>
      </top>
      <bottom style="medium">
        <color rgb="FF008000"/>
      </bottom>
      <diagonal/>
    </border>
    <border>
      <left style="thin">
        <color rgb="FFCC99FF"/>
      </left>
      <right style="medium">
        <color rgb="FF008000"/>
      </right>
      <top style="thin">
        <color rgb="FFCC99FF"/>
      </top>
      <bottom style="medium">
        <color rgb="FF008000"/>
      </bottom>
      <diagonal/>
    </border>
    <border>
      <left style="thin">
        <color rgb="FFCC99FF"/>
      </left>
      <right/>
      <top style="thin">
        <color rgb="FFCC99FF"/>
      </top>
      <bottom style="thin">
        <color rgb="FFCC99FF"/>
      </bottom>
      <diagonal/>
    </border>
    <border>
      <left/>
      <right/>
      <top style="thin">
        <color rgb="FFCC99FF"/>
      </top>
      <bottom style="thin">
        <color rgb="FFCC99FF"/>
      </bottom>
      <diagonal/>
    </border>
    <border>
      <left/>
      <right style="thin">
        <color rgb="FFCC99FF"/>
      </right>
      <top style="thin">
        <color rgb="FFCC99FF"/>
      </top>
      <bottom style="thin">
        <color rgb="FFCC99FF"/>
      </bottom>
      <diagonal/>
    </border>
  </borders>
  <cellStyleXfs count="835">
    <xf numFmtId="0" fontId="0" fillId="0" borderId="0"/>
    <xf numFmtId="0" fontId="6" fillId="0" borderId="0" applyNumberFormat="0" applyFill="0" applyBorder="0" applyAlignment="0" applyProtection="0">
      <alignment vertical="top"/>
      <protection locked="0"/>
    </xf>
    <xf numFmtId="0" fontId="1" fillId="0" borderId="0"/>
    <xf numFmtId="0" fontId="5" fillId="0" borderId="0"/>
    <xf numFmtId="9" fontId="8" fillId="0" borderId="0" applyFon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27" fillId="0" borderId="14" applyFill="0" applyAlignment="0">
      <alignment horizontal="center" vertical="center" wrapText="1"/>
    </xf>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cellStyleXfs>
  <cellXfs count="936">
    <xf numFmtId="0" fontId="0" fillId="0" borderId="0" xfId="0"/>
    <xf numFmtId="0" fontId="7" fillId="0" borderId="0" xfId="0" applyFont="1" applyAlignment="1">
      <alignment vertical="center" wrapText="1"/>
    </xf>
    <xf numFmtId="0" fontId="3" fillId="0" borderId="0" xfId="0" applyFont="1" applyAlignment="1">
      <alignment vertical="center" wrapText="1"/>
    </xf>
    <xf numFmtId="0" fontId="4" fillId="6" borderId="33" xfId="0" applyFont="1" applyFill="1" applyBorder="1" applyAlignment="1">
      <alignment horizontal="left" vertical="center"/>
    </xf>
    <xf numFmtId="0" fontId="4" fillId="6" borderId="33" xfId="0" applyFont="1" applyFill="1" applyBorder="1" applyAlignment="1">
      <alignment horizontal="center" vertical="center"/>
    </xf>
    <xf numFmtId="0" fontId="0" fillId="0" borderId="0" xfId="0" applyAlignment="1">
      <alignment vertical="center" wrapText="1"/>
    </xf>
    <xf numFmtId="0" fontId="11" fillId="10" borderId="33" xfId="0" applyFont="1" applyFill="1" applyBorder="1" applyAlignment="1">
      <alignment horizontal="center" vertical="center"/>
    </xf>
    <xf numFmtId="0" fontId="14" fillId="10" borderId="33" xfId="0" applyFont="1" applyFill="1" applyBorder="1" applyAlignment="1">
      <alignment horizontal="center" vertical="center" wrapText="1"/>
    </xf>
    <xf numFmtId="0" fontId="0" fillId="5" borderId="33" xfId="0" applyFill="1" applyBorder="1" applyAlignment="1">
      <alignment horizontal="center" vertical="center" wrapText="1"/>
    </xf>
    <xf numFmtId="0" fontId="12" fillId="5" borderId="33" xfId="0" applyFont="1" applyFill="1" applyBorder="1" applyAlignment="1">
      <alignment horizontal="center" vertical="center" wrapText="1"/>
    </xf>
    <xf numFmtId="0" fontId="13" fillId="5" borderId="33" xfId="0" applyFont="1" applyFill="1" applyBorder="1" applyAlignment="1">
      <alignment horizontal="center" vertical="center" wrapText="1"/>
    </xf>
    <xf numFmtId="0" fontId="12" fillId="5" borderId="33" xfId="0" applyFont="1" applyFill="1" applyBorder="1" applyAlignment="1">
      <alignment horizontal="left" vertical="center" wrapText="1"/>
    </xf>
    <xf numFmtId="0" fontId="10" fillId="5" borderId="33" xfId="0" applyFont="1" applyFill="1" applyBorder="1" applyAlignment="1" applyProtection="1">
      <alignment vertical="center"/>
      <protection hidden="1"/>
    </xf>
    <xf numFmtId="0" fontId="0" fillId="0" borderId="0" xfId="0" applyAlignment="1">
      <alignment horizontal="center"/>
    </xf>
    <xf numFmtId="0" fontId="19" fillId="0" borderId="45" xfId="0" applyFont="1" applyBorder="1" applyAlignment="1">
      <alignment horizontal="center" vertical="center"/>
    </xf>
    <xf numFmtId="0" fontId="28" fillId="5" borderId="1" xfId="3" applyFont="1" applyFill="1" applyBorder="1" applyAlignment="1">
      <alignment horizontal="center" vertical="center" wrapText="1"/>
    </xf>
    <xf numFmtId="0" fontId="31" fillId="5" borderId="33" xfId="0" applyFont="1" applyFill="1" applyBorder="1" applyAlignment="1" applyProtection="1">
      <alignment vertical="center"/>
      <protection hidden="1"/>
    </xf>
    <xf numFmtId="0" fontId="31" fillId="5" borderId="33" xfId="0" applyFont="1" applyFill="1" applyBorder="1" applyAlignment="1">
      <alignment horizontal="center" vertical="center" wrapText="1"/>
    </xf>
    <xf numFmtId="0" fontId="31" fillId="5" borderId="33" xfId="0" applyFont="1" applyFill="1" applyBorder="1" applyAlignment="1" applyProtection="1">
      <alignment horizontal="left" vertical="center"/>
      <protection hidden="1"/>
    </xf>
    <xf numFmtId="14" fontId="31" fillId="5" borderId="33" xfId="0" applyNumberFormat="1" applyFont="1" applyFill="1" applyBorder="1" applyAlignment="1">
      <alignment horizontal="center" vertical="center" wrapText="1"/>
    </xf>
    <xf numFmtId="0" fontId="37" fillId="6" borderId="33" xfId="0" applyFont="1" applyFill="1" applyBorder="1" applyAlignment="1">
      <alignment horizontal="center" vertical="center"/>
    </xf>
    <xf numFmtId="0" fontId="38" fillId="0" borderId="0" xfId="0" applyFont="1"/>
    <xf numFmtId="0" fontId="36" fillId="10" borderId="33" xfId="0" applyFont="1" applyFill="1" applyBorder="1" applyAlignment="1">
      <alignment horizontal="center" vertical="center"/>
    </xf>
    <xf numFmtId="0" fontId="37" fillId="6" borderId="33" xfId="0" applyFont="1" applyFill="1" applyBorder="1" applyAlignment="1">
      <alignment horizontal="left" vertical="center"/>
    </xf>
    <xf numFmtId="0" fontId="39" fillId="10" borderId="33" xfId="0" applyFont="1" applyFill="1" applyBorder="1" applyAlignment="1">
      <alignment horizontal="center" vertical="center" wrapText="1"/>
    </xf>
    <xf numFmtId="0" fontId="24" fillId="0" borderId="0" xfId="0" applyFont="1" applyAlignment="1">
      <alignment vertical="center"/>
    </xf>
    <xf numFmtId="0" fontId="23" fillId="0" borderId="0" xfId="0" applyFont="1" applyAlignment="1">
      <alignment horizontal="center" vertical="center" textRotation="90"/>
    </xf>
    <xf numFmtId="0" fontId="24" fillId="0" borderId="1" xfId="0" applyFont="1" applyBorder="1" applyAlignment="1">
      <alignment vertical="center"/>
    </xf>
    <xf numFmtId="0" fontId="28" fillId="2" borderId="4" xfId="0" applyFont="1" applyFill="1" applyBorder="1" applyAlignment="1">
      <alignment horizontal="center" vertical="center"/>
    </xf>
    <xf numFmtId="0" fontId="28" fillId="4" borderId="1" xfId="3" applyFont="1" applyFill="1" applyBorder="1" applyAlignment="1">
      <alignment horizontal="center" vertical="center" wrapText="1"/>
    </xf>
    <xf numFmtId="0" fontId="24" fillId="4" borderId="3" xfId="0" applyFont="1" applyFill="1" applyBorder="1" applyAlignment="1">
      <alignment horizontal="center" vertical="center" wrapText="1"/>
    </xf>
    <xf numFmtId="0" fontId="24" fillId="9" borderId="2" xfId="0" applyFont="1" applyFill="1" applyBorder="1" applyAlignment="1">
      <alignment horizontal="center" vertical="center"/>
    </xf>
    <xf numFmtId="0" fontId="24" fillId="9" borderId="2" xfId="0" applyFont="1" applyFill="1" applyBorder="1" applyAlignment="1">
      <alignment horizontal="center" vertical="center" wrapText="1"/>
    </xf>
    <xf numFmtId="49" fontId="24" fillId="9" borderId="2" xfId="0" applyNumberFormat="1" applyFont="1" applyFill="1" applyBorder="1" applyAlignment="1">
      <alignment horizontal="center" vertical="center"/>
    </xf>
    <xf numFmtId="0" fontId="24" fillId="0" borderId="30" xfId="0" applyFont="1" applyBorder="1" applyAlignment="1">
      <alignment vertical="center"/>
    </xf>
    <xf numFmtId="0" fontId="24" fillId="0" borderId="2" xfId="0" applyFont="1" applyBorder="1" applyAlignment="1">
      <alignment vertical="center"/>
    </xf>
    <xf numFmtId="0" fontId="24" fillId="3" borderId="0" xfId="0" applyFont="1" applyFill="1" applyAlignment="1">
      <alignment vertical="center"/>
    </xf>
    <xf numFmtId="0" fontId="24" fillId="3" borderId="39" xfId="0" applyFont="1" applyFill="1" applyBorder="1" applyAlignment="1">
      <alignment vertical="center"/>
    </xf>
    <xf numFmtId="0" fontId="24" fillId="0" borderId="7" xfId="0" applyFont="1" applyBorder="1" applyAlignment="1">
      <alignment vertical="center"/>
    </xf>
    <xf numFmtId="0" fontId="24" fillId="0" borderId="8" xfId="0" applyFont="1" applyBorder="1" applyAlignment="1">
      <alignment vertical="center"/>
    </xf>
    <xf numFmtId="0" fontId="24" fillId="0" borderId="40" xfId="0" applyFont="1" applyBorder="1" applyAlignment="1">
      <alignment vertical="center"/>
    </xf>
    <xf numFmtId="0" fontId="24" fillId="6" borderId="1" xfId="0" applyFont="1" applyFill="1" applyBorder="1" applyAlignment="1">
      <alignment horizontal="center" vertical="center"/>
    </xf>
    <xf numFmtId="0" fontId="24" fillId="5" borderId="1" xfId="0" applyFont="1" applyFill="1" applyBorder="1" applyAlignment="1">
      <alignment horizontal="center" vertical="center" wrapText="1"/>
    </xf>
    <xf numFmtId="0" fontId="25" fillId="6" borderId="21" xfId="0" applyFont="1" applyFill="1" applyBorder="1" applyAlignment="1">
      <alignment horizontal="center" vertical="center" textRotation="90" wrapText="1"/>
    </xf>
    <xf numFmtId="0" fontId="42" fillId="6" borderId="14" xfId="0" applyFont="1" applyFill="1" applyBorder="1" applyAlignment="1">
      <alignment horizontal="center" vertical="center" textRotation="90" wrapText="1"/>
    </xf>
    <xf numFmtId="0" fontId="25" fillId="6" borderId="14" xfId="0" applyFont="1" applyFill="1" applyBorder="1" applyAlignment="1">
      <alignment horizontal="center" vertical="center" textRotation="90" wrapText="1"/>
    </xf>
    <xf numFmtId="0" fontId="42" fillId="6" borderId="22" xfId="0" applyFont="1" applyFill="1" applyBorder="1" applyAlignment="1">
      <alignment horizontal="center" vertical="center" textRotation="90" wrapText="1"/>
    </xf>
    <xf numFmtId="0" fontId="48" fillId="5" borderId="1" xfId="3" applyFont="1" applyFill="1" applyBorder="1" applyAlignment="1">
      <alignment horizontal="center" vertical="center" wrapText="1"/>
    </xf>
    <xf numFmtId="0" fontId="47" fillId="4" borderId="1" xfId="0" applyFont="1" applyFill="1" applyBorder="1" applyAlignment="1">
      <alignment vertical="center" wrapText="1"/>
    </xf>
    <xf numFmtId="0" fontId="42" fillId="6" borderId="1" xfId="0" applyFont="1" applyFill="1" applyBorder="1" applyAlignment="1">
      <alignment horizontal="center" vertical="center" wrapText="1"/>
    </xf>
    <xf numFmtId="0" fontId="23" fillId="6" borderId="1" xfId="0" applyFont="1" applyFill="1" applyBorder="1" applyAlignment="1">
      <alignment horizontal="center" vertical="center" wrapText="1"/>
    </xf>
    <xf numFmtId="0" fontId="42" fillId="4" borderId="1" xfId="0" applyFont="1" applyFill="1" applyBorder="1" applyAlignment="1">
      <alignment horizontal="center" vertical="center" wrapText="1"/>
    </xf>
    <xf numFmtId="0" fontId="23" fillId="4" borderId="1" xfId="0" applyFont="1" applyFill="1" applyBorder="1" applyAlignment="1">
      <alignment horizontal="center" vertical="center" wrapText="1"/>
    </xf>
    <xf numFmtId="1" fontId="23" fillId="0" borderId="0" xfId="0" applyNumberFormat="1" applyFont="1" applyAlignment="1">
      <alignment horizontal="center" vertical="center"/>
    </xf>
    <xf numFmtId="0" fontId="24" fillId="6" borderId="3" xfId="0" applyFont="1" applyFill="1" applyBorder="1" applyAlignment="1">
      <alignment horizontal="center" vertical="center" wrapText="1"/>
    </xf>
    <xf numFmtId="0" fontId="42" fillId="6" borderId="3" xfId="0" applyFont="1" applyFill="1" applyBorder="1" applyAlignment="1">
      <alignment horizontal="center" vertical="center" wrapText="1"/>
    </xf>
    <xf numFmtId="0" fontId="23" fillId="6" borderId="3" xfId="0" applyFont="1" applyFill="1" applyBorder="1" applyAlignment="1">
      <alignment horizontal="center" vertical="center" wrapText="1"/>
    </xf>
    <xf numFmtId="0" fontId="42" fillId="4" borderId="3" xfId="0" applyFont="1" applyFill="1" applyBorder="1" applyAlignment="1">
      <alignment horizontal="center" vertical="center" wrapText="1"/>
    </xf>
    <xf numFmtId="0" fontId="23" fillId="4" borderId="3" xfId="0" applyFont="1" applyFill="1" applyBorder="1" applyAlignment="1">
      <alignment horizontal="center" vertical="center" wrapText="1"/>
    </xf>
    <xf numFmtId="0" fontId="24" fillId="0" borderId="0" xfId="0" applyFont="1" applyAlignment="1">
      <alignment horizontal="center" vertical="center"/>
    </xf>
    <xf numFmtId="2" fontId="25" fillId="2" borderId="23" xfId="0" applyNumberFormat="1" applyFont="1" applyFill="1" applyBorder="1" applyAlignment="1">
      <alignment horizontal="center" vertical="center" textRotation="90" wrapText="1"/>
    </xf>
    <xf numFmtId="2" fontId="25" fillId="2" borderId="24" xfId="0" applyNumberFormat="1" applyFont="1" applyFill="1" applyBorder="1" applyAlignment="1">
      <alignment horizontal="center" vertical="center" textRotation="90" wrapText="1"/>
    </xf>
    <xf numFmtId="0" fontId="19" fillId="0" borderId="45" xfId="0" applyFont="1" applyBorder="1" applyAlignment="1">
      <alignment horizontal="center"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87" fillId="0" borderId="0" xfId="0" applyFont="1"/>
    <xf numFmtId="0" fontId="87" fillId="0" borderId="4" xfId="0" applyFont="1" applyBorder="1"/>
    <xf numFmtId="0" fontId="87" fillId="0" borderId="1" xfId="0" applyFont="1" applyBorder="1"/>
    <xf numFmtId="0" fontId="87" fillId="0" borderId="45" xfId="0" applyFont="1" applyBorder="1"/>
    <xf numFmtId="0" fontId="19" fillId="0" borderId="4" xfId="0" applyFont="1" applyBorder="1" applyAlignment="1">
      <alignment vertical="center" wrapText="1"/>
    </xf>
    <xf numFmtId="0" fontId="19" fillId="0" borderId="4" xfId="0" applyFont="1" applyBorder="1" applyAlignment="1">
      <alignment horizontal="center" vertical="center"/>
    </xf>
    <xf numFmtId="0" fontId="19" fillId="0" borderId="1" xfId="0" applyFont="1" applyBorder="1" applyAlignment="1">
      <alignment horizontal="center" vertical="center"/>
    </xf>
    <xf numFmtId="14" fontId="19" fillId="0" borderId="1" xfId="0" applyNumberFormat="1" applyFont="1" applyBorder="1" applyAlignment="1">
      <alignment horizontal="center" vertical="center"/>
    </xf>
    <xf numFmtId="0" fontId="19" fillId="0" borderId="1" xfId="0" applyFont="1" applyBorder="1" applyAlignment="1">
      <alignment horizontal="left" vertical="center" wrapText="1"/>
    </xf>
    <xf numFmtId="1" fontId="89" fillId="0" borderId="1" xfId="0" applyNumberFormat="1" applyFont="1" applyBorder="1" applyAlignment="1">
      <alignment horizontal="center" vertical="center"/>
    </xf>
    <xf numFmtId="1" fontId="19" fillId="0" borderId="45" xfId="0" applyNumberFormat="1" applyFont="1" applyBorder="1" applyAlignment="1">
      <alignment horizontal="center" vertical="center"/>
    </xf>
    <xf numFmtId="1" fontId="90" fillId="0" borderId="45" xfId="0" applyNumberFormat="1" applyFont="1" applyBorder="1" applyAlignment="1">
      <alignment horizontal="center" vertical="center"/>
    </xf>
    <xf numFmtId="0" fontId="87" fillId="0" borderId="4" xfId="0" applyFont="1" applyBorder="1" applyAlignment="1">
      <alignment horizontal="center" vertical="center"/>
    </xf>
    <xf numFmtId="0" fontId="19" fillId="0" borderId="4" xfId="0" applyFont="1" applyBorder="1" applyAlignment="1">
      <alignment vertical="center"/>
    </xf>
    <xf numFmtId="0" fontId="89" fillId="0" borderId="3" xfId="0" applyFont="1" applyBorder="1" applyAlignment="1">
      <alignment horizontal="center" vertical="center"/>
    </xf>
    <xf numFmtId="0" fontId="91" fillId="0" borderId="0" xfId="0" applyFont="1" applyAlignment="1">
      <alignment vertical="center" wrapText="1"/>
    </xf>
    <xf numFmtId="0" fontId="91" fillId="0" borderId="4" xfId="0" applyFont="1" applyBorder="1" applyAlignment="1">
      <alignment vertical="center"/>
    </xf>
    <xf numFmtId="0" fontId="89" fillId="0" borderId="1" xfId="0" applyFont="1" applyBorder="1" applyAlignment="1">
      <alignment horizontal="center" vertical="center"/>
    </xf>
    <xf numFmtId="0" fontId="91" fillId="0" borderId="5" xfId="0" applyFont="1" applyBorder="1" applyAlignment="1">
      <alignment vertical="center"/>
    </xf>
    <xf numFmtId="0" fontId="87" fillId="0" borderId="0" xfId="0" applyFont="1" applyAlignment="1">
      <alignment horizontal="center"/>
    </xf>
    <xf numFmtId="0" fontId="87" fillId="0" borderId="0" xfId="0" applyFont="1" applyAlignment="1">
      <alignment vertical="center"/>
    </xf>
    <xf numFmtId="0" fontId="20" fillId="0" borderId="45" xfId="0" applyFont="1" applyBorder="1" applyAlignment="1">
      <alignment horizontal="center" vertical="center" wrapText="1"/>
    </xf>
    <xf numFmtId="0" fontId="24" fillId="7" borderId="59" xfId="0" applyFont="1" applyFill="1" applyBorder="1" applyAlignment="1" applyProtection="1">
      <alignment horizontal="center" vertical="center"/>
      <protection locked="0"/>
    </xf>
    <xf numFmtId="0" fontId="24" fillId="7" borderId="59" xfId="0" applyFont="1" applyFill="1" applyBorder="1" applyAlignment="1" applyProtection="1">
      <alignment vertical="center"/>
      <protection locked="0"/>
    </xf>
    <xf numFmtId="0" fontId="24" fillId="0" borderId="0" xfId="0" applyFont="1" applyAlignment="1" applyProtection="1">
      <alignment vertical="center"/>
      <protection locked="0"/>
    </xf>
    <xf numFmtId="0" fontId="24" fillId="13" borderId="1" xfId="0" applyFont="1" applyFill="1" applyBorder="1" applyAlignment="1">
      <alignment vertical="center"/>
    </xf>
    <xf numFmtId="1" fontId="53" fillId="0" borderId="1" xfId="0" applyNumberFormat="1" applyFont="1" applyBorder="1" applyAlignment="1">
      <alignment horizontal="center" vertical="center" wrapText="1"/>
    </xf>
    <xf numFmtId="2" fontId="53" fillId="0" borderId="1" xfId="0" applyNumberFormat="1" applyFont="1" applyBorder="1" applyAlignment="1">
      <alignment horizontal="center" vertical="center" wrapText="1"/>
    </xf>
    <xf numFmtId="0" fontId="95" fillId="0" borderId="1" xfId="0" applyFont="1" applyBorder="1" applyAlignment="1">
      <alignment horizontal="center" vertical="center" wrapText="1"/>
    </xf>
    <xf numFmtId="0" fontId="20" fillId="0" borderId="1" xfId="0" applyFont="1" applyBorder="1" applyAlignment="1">
      <alignment horizontal="center" vertical="center"/>
    </xf>
    <xf numFmtId="0" fontId="59" fillId="0" borderId="1" xfId="0" applyFont="1" applyBorder="1" applyAlignment="1">
      <alignment horizontal="center" vertical="center" wrapText="1"/>
    </xf>
    <xf numFmtId="0" fontId="19" fillId="0" borderId="10" xfId="0" applyFont="1" applyBorder="1" applyAlignment="1">
      <alignment horizontal="center" vertical="center"/>
    </xf>
    <xf numFmtId="0" fontId="19" fillId="0" borderId="11" xfId="0" applyFont="1" applyBorder="1" applyAlignment="1">
      <alignment horizontal="center" vertical="center"/>
    </xf>
    <xf numFmtId="0" fontId="19" fillId="0" borderId="0" xfId="0" applyFont="1" applyAlignment="1">
      <alignment horizontal="center" vertical="center"/>
    </xf>
    <xf numFmtId="0" fontId="27" fillId="0" borderId="45" xfId="0" applyFont="1" applyBorder="1" applyAlignment="1">
      <alignment horizontal="center" vertical="center" wrapText="1"/>
    </xf>
    <xf numFmtId="0" fontId="30" fillId="0" borderId="45" xfId="0" applyFont="1" applyBorder="1" applyAlignment="1">
      <alignment horizontal="left" vertical="center"/>
    </xf>
    <xf numFmtId="0" fontId="18" fillId="0" borderId="52" xfId="0" applyFont="1" applyBorder="1" applyAlignment="1">
      <alignment horizontal="center" vertical="center"/>
    </xf>
    <xf numFmtId="0" fontId="45" fillId="0" borderId="0" xfId="0" applyFont="1" applyAlignment="1">
      <alignment horizontal="center" vertical="center"/>
    </xf>
    <xf numFmtId="0" fontId="26" fillId="0" borderId="4" xfId="0" applyFont="1" applyBorder="1" applyAlignment="1">
      <alignment horizontal="center" vertical="center"/>
    </xf>
    <xf numFmtId="0" fontId="26" fillId="0" borderId="1" xfId="0" applyFont="1" applyBorder="1" applyAlignment="1">
      <alignment horizontal="center" vertical="center"/>
    </xf>
    <xf numFmtId="0" fontId="45" fillId="0" borderId="45" xfId="0" applyFont="1" applyBorder="1" applyAlignment="1">
      <alignment horizontal="center" vertical="center"/>
    </xf>
    <xf numFmtId="0" fontId="18" fillId="0" borderId="45" xfId="0" applyFont="1" applyBorder="1" applyAlignment="1">
      <alignment horizontal="center" vertical="center"/>
    </xf>
    <xf numFmtId="0" fontId="18" fillId="0" borderId="0" xfId="0" applyFont="1" applyAlignment="1">
      <alignment horizontal="center" vertical="center"/>
    </xf>
    <xf numFmtId="9" fontId="46" fillId="0" borderId="0" xfId="4" applyFont="1" applyFill="1" applyBorder="1" applyAlignment="1" applyProtection="1">
      <alignment vertical="center"/>
    </xf>
    <xf numFmtId="9" fontId="23" fillId="0" borderId="0" xfId="4" applyFont="1" applyFill="1" applyBorder="1" applyAlignment="1" applyProtection="1">
      <alignment vertical="center"/>
    </xf>
    <xf numFmtId="9" fontId="40" fillId="0" borderId="0" xfId="4" applyFont="1" applyBorder="1" applyAlignment="1" applyProtection="1">
      <alignment vertical="center"/>
    </xf>
    <xf numFmtId="0" fontId="44" fillId="0" borderId="6" xfId="0" applyFont="1" applyBorder="1" applyAlignment="1">
      <alignment vertical="center" wrapText="1"/>
    </xf>
    <xf numFmtId="0" fontId="44" fillId="0" borderId="11" xfId="0" applyFont="1" applyBorder="1" applyAlignment="1">
      <alignment vertical="center" wrapText="1"/>
    </xf>
    <xf numFmtId="0" fontId="55" fillId="0" borderId="0" xfId="0" applyFont="1" applyAlignment="1">
      <alignment horizontal="center" vertical="center" wrapText="1"/>
    </xf>
    <xf numFmtId="0" fontId="55" fillId="0" borderId="45" xfId="0" applyFont="1" applyBorder="1" applyAlignment="1">
      <alignment horizontal="center" vertical="center" wrapText="1"/>
    </xf>
    <xf numFmtId="0" fontId="51" fillId="0" borderId="4" xfId="0" applyFont="1" applyBorder="1" applyAlignment="1">
      <alignment horizontal="center" vertical="center"/>
    </xf>
    <xf numFmtId="9" fontId="20" fillId="0" borderId="1" xfId="4" applyFont="1" applyBorder="1" applyAlignment="1" applyProtection="1">
      <alignment horizontal="center" vertical="center" wrapText="1"/>
    </xf>
    <xf numFmtId="0" fontId="24" fillId="0" borderId="0" xfId="0" applyFont="1" applyAlignment="1">
      <alignment vertical="center" wrapText="1"/>
    </xf>
    <xf numFmtId="0" fontId="20" fillId="0" borderId="1" xfId="0" applyFont="1" applyBorder="1" applyAlignment="1">
      <alignment horizontal="center" vertical="center" textRotation="90" wrapText="1"/>
    </xf>
    <xf numFmtId="0" fontId="56" fillId="0" borderId="1" xfId="0" applyFont="1" applyBorder="1" applyAlignment="1">
      <alignment horizontal="center" vertical="center" textRotation="90" wrapText="1"/>
    </xf>
    <xf numFmtId="0" fontId="27" fillId="0" borderId="1" xfId="0" applyFont="1" applyBorder="1" applyAlignment="1">
      <alignment horizontal="center" vertical="center" textRotation="90" wrapText="1"/>
    </xf>
    <xf numFmtId="0" fontId="51" fillId="0" borderId="1" xfId="0" applyFont="1" applyBorder="1" applyAlignment="1">
      <alignment horizontal="center" vertical="center" textRotation="90" wrapText="1"/>
    </xf>
    <xf numFmtId="0" fontId="29" fillId="0" borderId="1" xfId="0" applyFont="1" applyBorder="1" applyAlignment="1">
      <alignment horizontal="center" vertical="center" textRotation="90" wrapText="1"/>
    </xf>
    <xf numFmtId="0" fontId="27" fillId="0" borderId="1" xfId="0" applyFont="1" applyBorder="1" applyAlignment="1">
      <alignment horizontal="center" vertical="center" textRotation="90"/>
    </xf>
    <xf numFmtId="0" fontId="27" fillId="0" borderId="10" xfId="0" applyFont="1" applyBorder="1" applyAlignment="1">
      <alignment horizontal="center" vertical="center" textRotation="90" wrapText="1"/>
    </xf>
    <xf numFmtId="0" fontId="57" fillId="0" borderId="45" xfId="0" applyFont="1" applyBorder="1" applyAlignment="1">
      <alignment horizontal="center" vertical="center" wrapText="1"/>
    </xf>
    <xf numFmtId="0" fontId="57" fillId="0" borderId="0" xfId="0" applyFont="1" applyAlignment="1">
      <alignment horizontal="center" vertical="center" wrapText="1"/>
    </xf>
    <xf numFmtId="9" fontId="55" fillId="0" borderId="4" xfId="4" applyFont="1" applyFill="1" applyBorder="1" applyAlignment="1" applyProtection="1">
      <alignment vertical="center"/>
    </xf>
    <xf numFmtId="9" fontId="27" fillId="0" borderId="1" xfId="4" applyFont="1" applyBorder="1" applyAlignment="1" applyProtection="1">
      <alignment horizontal="center" vertical="center" textRotation="90" wrapText="1"/>
    </xf>
    <xf numFmtId="0" fontId="27" fillId="0" borderId="45" xfId="0" applyFont="1" applyBorder="1" applyAlignment="1">
      <alignment horizontal="center" vertical="center" textRotation="90" wrapText="1"/>
    </xf>
    <xf numFmtId="0" fontId="19" fillId="12" borderId="4" xfId="0" applyFont="1" applyFill="1" applyBorder="1" applyAlignment="1">
      <alignment horizontal="center" vertical="center" wrapText="1"/>
    </xf>
    <xf numFmtId="0" fontId="58" fillId="12" borderId="1" xfId="1" applyFont="1" applyFill="1" applyBorder="1" applyAlignment="1" applyProtection="1">
      <alignment horizontal="center" vertical="center" wrapText="1"/>
    </xf>
    <xf numFmtId="0" fontId="59" fillId="12" borderId="1" xfId="0" applyFont="1" applyFill="1" applyBorder="1" applyAlignment="1">
      <alignment horizontal="center" vertical="center" wrapText="1"/>
    </xf>
    <xf numFmtId="0" fontId="60" fillId="12" borderId="1" xfId="0" applyFont="1" applyFill="1" applyBorder="1" applyAlignment="1">
      <alignment horizontal="center" vertical="center" wrapText="1"/>
    </xf>
    <xf numFmtId="1" fontId="59" fillId="12" borderId="1" xfId="0" applyNumberFormat="1" applyFont="1" applyFill="1" applyBorder="1" applyAlignment="1">
      <alignment horizontal="center" vertical="center" wrapText="1"/>
    </xf>
    <xf numFmtId="0" fontId="20" fillId="12" borderId="1" xfId="0" applyFont="1" applyFill="1" applyBorder="1" applyAlignment="1">
      <alignment horizontal="center" vertical="center" wrapText="1"/>
    </xf>
    <xf numFmtId="0" fontId="20" fillId="5" borderId="1" xfId="0" applyFont="1" applyFill="1" applyBorder="1" applyAlignment="1">
      <alignment horizontal="center" vertical="center" wrapText="1"/>
    </xf>
    <xf numFmtId="0" fontId="30" fillId="12" borderId="1" xfId="0" applyFont="1" applyFill="1" applyBorder="1" applyAlignment="1">
      <alignment horizontal="center" vertical="center" wrapText="1"/>
    </xf>
    <xf numFmtId="0" fontId="19" fillId="12" borderId="1" xfId="0" applyFont="1" applyFill="1" applyBorder="1" applyAlignment="1">
      <alignment horizontal="center" vertical="center" wrapText="1"/>
    </xf>
    <xf numFmtId="1" fontId="19" fillId="12" borderId="10" xfId="0" applyNumberFormat="1" applyFont="1" applyFill="1" applyBorder="1" applyAlignment="1">
      <alignment horizontal="center" vertical="center"/>
    </xf>
    <xf numFmtId="0" fontId="27" fillId="0" borderId="0" xfId="0" applyFont="1" applyAlignment="1">
      <alignment horizontal="center" vertical="center" wrapText="1"/>
    </xf>
    <xf numFmtId="9" fontId="24" fillId="0" borderId="1" xfId="4" applyFont="1" applyBorder="1" applyAlignment="1" applyProtection="1">
      <alignment horizontal="center" vertical="center" wrapText="1"/>
    </xf>
    <xf numFmtId="0" fontId="24" fillId="0" borderId="1" xfId="0" applyFont="1" applyBorder="1" applyAlignment="1">
      <alignment horizontal="center" vertical="center"/>
    </xf>
    <xf numFmtId="0" fontId="24" fillId="0" borderId="1" xfId="0" applyFont="1" applyBorder="1" applyAlignment="1">
      <alignment horizontal="center" vertical="center" wrapText="1"/>
    </xf>
    <xf numFmtId="0" fontId="24" fillId="0" borderId="45" xfId="0" applyFont="1" applyBorder="1" applyAlignment="1">
      <alignment horizontal="center" vertical="center" wrapText="1"/>
    </xf>
    <xf numFmtId="0" fontId="20" fillId="0" borderId="4" xfId="0" applyFont="1" applyBorder="1" applyAlignment="1">
      <alignment horizontal="center" vertical="center" wrapText="1"/>
    </xf>
    <xf numFmtId="164" fontId="20" fillId="0" borderId="1" xfId="0" applyNumberFormat="1" applyFont="1" applyBorder="1" applyAlignment="1">
      <alignment horizontal="left" vertical="center" wrapText="1"/>
    </xf>
    <xf numFmtId="0" fontId="20" fillId="0" borderId="1" xfId="0" applyFont="1" applyBorder="1" applyAlignment="1">
      <alignment horizontal="left" vertical="center" wrapText="1"/>
    </xf>
    <xf numFmtId="0" fontId="61" fillId="0" borderId="1" xfId="0" applyFont="1" applyBorder="1" applyAlignment="1">
      <alignment horizontal="center" vertical="center" wrapText="1"/>
    </xf>
    <xf numFmtId="0" fontId="62" fillId="0" borderId="1" xfId="0" applyFont="1" applyBorder="1" applyAlignment="1">
      <alignment horizontal="center" vertical="center" wrapText="1"/>
    </xf>
    <xf numFmtId="1" fontId="59" fillId="0" borderId="1" xfId="0" applyNumberFormat="1" applyFont="1" applyBorder="1" applyAlignment="1">
      <alignment horizontal="center" vertical="center" wrapText="1"/>
    </xf>
    <xf numFmtId="0" fontId="30" fillId="0" borderId="1" xfId="0" applyFont="1" applyBorder="1" applyAlignment="1">
      <alignment horizontal="center" vertical="center" wrapText="1"/>
    </xf>
    <xf numFmtId="0" fontId="59" fillId="0" borderId="1" xfId="0" applyFont="1" applyBorder="1" applyAlignment="1">
      <alignment horizontal="center" vertical="center"/>
    </xf>
    <xf numFmtId="1" fontId="20" fillId="0" borderId="1" xfId="0" applyNumberFormat="1" applyFont="1" applyBorder="1" applyAlignment="1">
      <alignment horizontal="center" vertical="center"/>
    </xf>
    <xf numFmtId="1" fontId="59" fillId="0" borderId="1" xfId="0" applyNumberFormat="1" applyFont="1" applyBorder="1" applyAlignment="1">
      <alignment horizontal="center" vertical="center"/>
    </xf>
    <xf numFmtId="1" fontId="63" fillId="0" borderId="10" xfId="0" applyNumberFormat="1" applyFont="1" applyBorder="1" applyAlignment="1">
      <alignment horizontal="center" vertical="center"/>
    </xf>
    <xf numFmtId="0" fontId="30" fillId="0" borderId="0" xfId="0" applyFont="1" applyAlignment="1">
      <alignment horizontal="center" vertical="center"/>
    </xf>
    <xf numFmtId="0" fontId="19" fillId="0" borderId="0" xfId="0" applyFont="1" applyAlignment="1">
      <alignment vertical="center"/>
    </xf>
    <xf numFmtId="0" fontId="18" fillId="0" borderId="4" xfId="0" applyFont="1" applyBorder="1" applyAlignment="1">
      <alignment horizontal="center" vertical="center"/>
    </xf>
    <xf numFmtId="0" fontId="45" fillId="0" borderId="4" xfId="0" applyFont="1" applyBorder="1" applyAlignment="1">
      <alignment horizontal="center" vertical="center"/>
    </xf>
    <xf numFmtId="0" fontId="45" fillId="0" borderId="5" xfId="0" applyFont="1" applyBorder="1" applyAlignment="1">
      <alignment horizontal="center" vertical="center"/>
    </xf>
    <xf numFmtId="2" fontId="19" fillId="0" borderId="3" xfId="0" applyNumberFormat="1" applyFont="1" applyBorder="1" applyAlignment="1">
      <alignment horizontal="center" vertical="center"/>
    </xf>
    <xf numFmtId="2" fontId="19" fillId="0" borderId="51" xfId="0" applyNumberFormat="1" applyFont="1" applyBorder="1" applyAlignment="1">
      <alignment horizontal="center" vertical="center"/>
    </xf>
    <xf numFmtId="0" fontId="55" fillId="0" borderId="0" xfId="0" applyFont="1" applyAlignment="1">
      <alignment vertical="center"/>
    </xf>
    <xf numFmtId="9" fontId="78" fillId="0" borderId="0" xfId="4" applyFont="1" applyFill="1" applyBorder="1" applyAlignment="1" applyProtection="1">
      <alignment horizontal="center" vertical="center" wrapText="1"/>
    </xf>
    <xf numFmtId="9" fontId="23" fillId="0" borderId="0" xfId="4" applyFont="1" applyFill="1" applyBorder="1" applyAlignment="1" applyProtection="1">
      <alignment horizontal="center" vertical="center" wrapText="1"/>
    </xf>
    <xf numFmtId="9" fontId="78" fillId="0" borderId="0" xfId="4" applyFont="1" applyFill="1" applyBorder="1" applyAlignment="1" applyProtection="1">
      <alignment vertical="center" wrapText="1"/>
    </xf>
    <xf numFmtId="9" fontId="23" fillId="0" borderId="0" xfId="4" applyFont="1" applyFill="1" applyBorder="1" applyAlignment="1" applyProtection="1">
      <alignment vertical="center" wrapText="1"/>
    </xf>
    <xf numFmtId="9" fontId="20" fillId="0" borderId="0" xfId="4" applyFont="1" applyBorder="1" applyAlignment="1" applyProtection="1">
      <alignment horizontal="center" vertical="center" wrapText="1"/>
    </xf>
    <xf numFmtId="9" fontId="19" fillId="0" borderId="0" xfId="4" applyFont="1" applyBorder="1" applyAlignment="1" applyProtection="1">
      <alignment vertical="center" wrapText="1"/>
    </xf>
    <xf numFmtId="1" fontId="19" fillId="0" borderId="0" xfId="4" applyNumberFormat="1" applyFont="1" applyBorder="1" applyAlignment="1" applyProtection="1">
      <alignment horizontal="center" vertical="center" wrapText="1"/>
    </xf>
    <xf numFmtId="1" fontId="19" fillId="0" borderId="0" xfId="4" applyNumberFormat="1" applyFont="1" applyBorder="1" applyAlignment="1" applyProtection="1">
      <alignment vertical="center" wrapText="1"/>
    </xf>
    <xf numFmtId="1" fontId="19" fillId="0" borderId="1" xfId="4" applyNumberFormat="1" applyFont="1" applyBorder="1" applyAlignment="1" applyProtection="1">
      <alignment horizontal="center" vertical="center" wrapText="1"/>
    </xf>
    <xf numFmtId="0" fontId="19" fillId="0" borderId="8" xfId="0" applyFont="1" applyBorder="1" applyAlignment="1">
      <alignment vertical="center"/>
    </xf>
    <xf numFmtId="0" fontId="67" fillId="0" borderId="8" xfId="0" applyFont="1" applyBorder="1" applyAlignment="1">
      <alignment horizontal="center" vertical="center"/>
    </xf>
    <xf numFmtId="0" fontId="72" fillId="0" borderId="8" xfId="0" applyFont="1" applyBorder="1" applyAlignment="1">
      <alignment horizontal="center" vertical="center" wrapText="1"/>
    </xf>
    <xf numFmtId="0" fontId="55" fillId="0" borderId="40" xfId="0" applyFont="1" applyBorder="1" applyAlignment="1">
      <alignment horizontal="center" vertical="center"/>
    </xf>
    <xf numFmtId="0" fontId="55" fillId="0" borderId="0" xfId="0" applyFont="1" applyAlignment="1">
      <alignment horizontal="center" vertical="center"/>
    </xf>
    <xf numFmtId="0" fontId="69" fillId="0" borderId="0" xfId="0" applyFont="1" applyAlignment="1">
      <alignment horizontal="center" vertical="center"/>
    </xf>
    <xf numFmtId="0" fontId="22" fillId="0" borderId="1" xfId="0" applyFont="1" applyBorder="1" applyAlignment="1">
      <alignment horizontal="center" vertical="center"/>
    </xf>
    <xf numFmtId="0" fontId="22" fillId="0" borderId="1" xfId="0" applyFont="1" applyBorder="1" applyAlignment="1">
      <alignment vertical="center"/>
    </xf>
    <xf numFmtId="0" fontId="69" fillId="0" borderId="45" xfId="0" applyFont="1" applyBorder="1" applyAlignment="1">
      <alignment horizontal="center" vertical="center"/>
    </xf>
    <xf numFmtId="0" fontId="46" fillId="0" borderId="0" xfId="0" applyFont="1"/>
    <xf numFmtId="0" fontId="55" fillId="0" borderId="45" xfId="0" applyFont="1" applyBorder="1" applyAlignment="1">
      <alignment horizontal="center" vertical="center"/>
    </xf>
    <xf numFmtId="0" fontId="22" fillId="0" borderId="1" xfId="0" applyFont="1" applyBorder="1" applyAlignment="1">
      <alignment vertical="center" wrapText="1"/>
    </xf>
    <xf numFmtId="0" fontId="55" fillId="0" borderId="1" xfId="0" applyFont="1" applyBorder="1" applyAlignment="1">
      <alignment horizontal="center" vertical="center"/>
    </xf>
    <xf numFmtId="0" fontId="74" fillId="0" borderId="1" xfId="0" applyFont="1" applyBorder="1" applyAlignment="1">
      <alignment vertical="center"/>
    </xf>
    <xf numFmtId="0" fontId="64" fillId="0" borderId="1" xfId="0" applyFont="1" applyBorder="1" applyAlignment="1">
      <alignment horizontal="center" vertical="center"/>
    </xf>
    <xf numFmtId="0" fontId="79" fillId="0" borderId="0" xfId="0" applyFont="1"/>
    <xf numFmtId="0" fontId="70" fillId="0" borderId="56" xfId="0" applyFont="1" applyBorder="1" applyAlignment="1">
      <alignment vertical="center"/>
    </xf>
    <xf numFmtId="0" fontId="22" fillId="0" borderId="3" xfId="0" applyFont="1" applyBorder="1" applyAlignment="1">
      <alignment vertical="center" wrapText="1"/>
    </xf>
    <xf numFmtId="2" fontId="22" fillId="0" borderId="3" xfId="0" applyNumberFormat="1" applyFont="1" applyBorder="1" applyAlignment="1">
      <alignment horizontal="center" vertical="center"/>
    </xf>
    <xf numFmtId="0" fontId="20" fillId="0" borderId="3" xfId="0" applyFont="1" applyBorder="1" applyAlignment="1">
      <alignment horizontal="center" vertical="center"/>
    </xf>
    <xf numFmtId="0" fontId="20" fillId="0" borderId="3" xfId="0" applyFont="1" applyBorder="1" applyAlignment="1">
      <alignment horizontal="center" vertical="center" wrapText="1"/>
    </xf>
    <xf numFmtId="0" fontId="55" fillId="0" borderId="51" xfId="0" applyFont="1" applyBorder="1" applyAlignment="1">
      <alignment horizontal="center" vertical="center"/>
    </xf>
    <xf numFmtId="0" fontId="64" fillId="0" borderId="0" xfId="0" applyFont="1" applyAlignment="1">
      <alignment horizontal="right" vertical="center"/>
    </xf>
    <xf numFmtId="0" fontId="64" fillId="0" borderId="0" xfId="0" applyFont="1" applyAlignment="1">
      <alignment horizontal="center" vertical="center"/>
    </xf>
    <xf numFmtId="0" fontId="80" fillId="0" borderId="0" xfId="0" applyFont="1"/>
    <xf numFmtId="9" fontId="64" fillId="0" borderId="0" xfId="4" applyFont="1" applyFill="1" applyBorder="1" applyAlignment="1" applyProtection="1">
      <alignment horizontal="right" vertical="center"/>
    </xf>
    <xf numFmtId="9" fontId="64" fillId="0" borderId="0" xfId="4" applyFont="1" applyFill="1" applyBorder="1" applyAlignment="1" applyProtection="1">
      <alignment horizontal="center" vertical="center"/>
    </xf>
    <xf numFmtId="0" fontId="64" fillId="0" borderId="0" xfId="4" applyNumberFormat="1" applyFont="1" applyFill="1" applyBorder="1" applyAlignment="1" applyProtection="1">
      <alignment horizontal="center" vertical="center"/>
    </xf>
    <xf numFmtId="9" fontId="55" fillId="0" borderId="0" xfId="4" applyFont="1" applyFill="1" applyBorder="1" applyAlignment="1" applyProtection="1">
      <alignment horizontal="center" vertical="center"/>
    </xf>
    <xf numFmtId="9" fontId="55" fillId="0" borderId="0" xfId="4" applyFont="1" applyBorder="1" applyAlignment="1" applyProtection="1">
      <alignment horizontal="center" vertical="center"/>
    </xf>
    <xf numFmtId="0" fontId="41" fillId="0" borderId="0" xfId="0" applyFont="1" applyAlignment="1">
      <alignment vertical="center"/>
    </xf>
    <xf numFmtId="9" fontId="81" fillId="0" borderId="0" xfId="4" applyFont="1" applyFill="1" applyBorder="1" applyAlignment="1" applyProtection="1">
      <alignment vertical="center" wrapText="1"/>
    </xf>
    <xf numFmtId="0" fontId="20" fillId="0" borderId="0" xfId="0" applyFont="1" applyAlignment="1">
      <alignment vertical="center" wrapText="1"/>
    </xf>
    <xf numFmtId="0" fontId="82" fillId="0" borderId="0" xfId="0" applyFont="1" applyAlignment="1">
      <alignment vertical="center"/>
    </xf>
    <xf numFmtId="2" fontId="27" fillId="0" borderId="0" xfId="0" applyNumberFormat="1" applyFont="1" applyAlignment="1">
      <alignment horizontal="center" vertical="center" textRotation="90"/>
    </xf>
    <xf numFmtId="0" fontId="83" fillId="0" borderId="0" xfId="0" applyFont="1" applyAlignment="1">
      <alignment horizontal="center" vertical="center"/>
    </xf>
    <xf numFmtId="0" fontId="26" fillId="0" borderId="0" xfId="0" applyFont="1" applyAlignment="1">
      <alignment vertical="center" wrapText="1"/>
    </xf>
    <xf numFmtId="0" fontId="64" fillId="0" borderId="0" xfId="0" applyFont="1" applyAlignment="1">
      <alignment vertical="center"/>
    </xf>
    <xf numFmtId="9" fontId="19" fillId="0" borderId="0" xfId="4" applyFont="1" applyBorder="1" applyAlignment="1" applyProtection="1">
      <alignment horizontal="center" vertical="center" wrapText="1"/>
    </xf>
    <xf numFmtId="2" fontId="19" fillId="0" borderId="0" xfId="4" applyNumberFormat="1" applyFont="1" applyBorder="1" applyAlignment="1" applyProtection="1">
      <alignment vertical="center" wrapText="1"/>
    </xf>
    <xf numFmtId="0" fontId="30" fillId="0" borderId="0" xfId="0" applyFont="1" applyAlignment="1">
      <alignment horizontal="left" vertical="center"/>
    </xf>
    <xf numFmtId="2" fontId="19" fillId="5" borderId="1" xfId="0" applyNumberFormat="1" applyFont="1" applyFill="1" applyBorder="1" applyAlignment="1">
      <alignment horizontal="center" vertical="center" wrapText="1"/>
    </xf>
    <xf numFmtId="0" fontId="97" fillId="0" borderId="14" xfId="0" applyFont="1" applyBorder="1" applyAlignment="1">
      <alignment horizontal="center" vertical="center" wrapText="1"/>
    </xf>
    <xf numFmtId="0" fontId="26" fillId="0" borderId="9" xfId="0" applyFont="1" applyBorder="1" applyAlignment="1">
      <alignment horizontal="center" vertical="center"/>
    </xf>
    <xf numFmtId="0" fontId="26" fillId="0" borderId="10" xfId="0" applyFont="1" applyBorder="1" applyAlignment="1">
      <alignment horizontal="center" vertical="center"/>
    </xf>
    <xf numFmtId="165" fontId="100" fillId="0" borderId="14" xfId="0" applyNumberFormat="1" applyFont="1" applyBorder="1" applyAlignment="1">
      <alignment horizontal="center" vertical="center" wrapText="1"/>
    </xf>
    <xf numFmtId="1" fontId="101" fillId="14" borderId="14" xfId="0" applyNumberFormat="1" applyFont="1" applyFill="1" applyBorder="1" applyAlignment="1">
      <alignment horizontal="center" vertical="center" wrapText="1"/>
    </xf>
    <xf numFmtId="1" fontId="25" fillId="4" borderId="66" xfId="0" applyNumberFormat="1" applyFont="1" applyFill="1" applyBorder="1" applyAlignment="1">
      <alignment horizontal="center" vertical="center" textRotation="90" wrapText="1"/>
    </xf>
    <xf numFmtId="1" fontId="25" fillId="2" borderId="66" xfId="0" applyNumberFormat="1" applyFont="1" applyFill="1" applyBorder="1" applyAlignment="1">
      <alignment horizontal="center" vertical="center" textRotation="90" wrapText="1"/>
    </xf>
    <xf numFmtId="1" fontId="99" fillId="14" borderId="22" xfId="0" applyNumberFormat="1" applyFont="1" applyFill="1" applyBorder="1" applyAlignment="1">
      <alignment horizontal="center" vertical="center" wrapText="1"/>
    </xf>
    <xf numFmtId="1" fontId="25" fillId="4" borderId="67" xfId="0" applyNumberFormat="1" applyFont="1" applyFill="1" applyBorder="1" applyAlignment="1">
      <alignment horizontal="center" vertical="center" textRotation="90" wrapText="1"/>
    </xf>
    <xf numFmtId="0" fontId="102" fillId="0" borderId="0" xfId="0" applyFont="1" applyAlignment="1">
      <alignment horizontal="center" vertical="center" wrapText="1"/>
    </xf>
    <xf numFmtId="0" fontId="24" fillId="9" borderId="1" xfId="0" applyFont="1" applyFill="1" applyBorder="1" applyAlignment="1">
      <alignment horizontal="center" vertical="center"/>
    </xf>
    <xf numFmtId="0" fontId="70" fillId="0" borderId="48" xfId="0" applyFont="1" applyBorder="1" applyAlignment="1">
      <alignment vertical="center"/>
    </xf>
    <xf numFmtId="0" fontId="70" fillId="0" borderId="57" xfId="0" applyFont="1" applyBorder="1" applyAlignment="1">
      <alignment vertical="center"/>
    </xf>
    <xf numFmtId="0" fontId="22" fillId="0" borderId="47" xfId="0" applyFont="1" applyBorder="1" applyAlignment="1">
      <alignment vertical="center"/>
    </xf>
    <xf numFmtId="0" fontId="103" fillId="0" borderId="11" xfId="0" applyFont="1" applyBorder="1" applyAlignment="1">
      <alignment horizontal="right"/>
    </xf>
    <xf numFmtId="0" fontId="103" fillId="0" borderId="1" xfId="0" applyFont="1" applyBorder="1" applyAlignment="1">
      <alignment horizontal="left" vertical="center"/>
    </xf>
    <xf numFmtId="0" fontId="103" fillId="0" borderId="11" xfId="0" applyFont="1" applyBorder="1"/>
    <xf numFmtId="0" fontId="27" fillId="5" borderId="1" xfId="0" applyFont="1" applyFill="1" applyBorder="1" applyAlignment="1">
      <alignment horizontal="center" vertical="center" textRotation="90" wrapText="1"/>
    </xf>
    <xf numFmtId="0" fontId="20" fillId="0" borderId="71" xfId="0" applyFont="1" applyBorder="1" applyAlignment="1">
      <alignment horizontal="center" vertical="center" wrapText="1"/>
    </xf>
    <xf numFmtId="0" fontId="20" fillId="0" borderId="72" xfId="0" applyFont="1" applyBorder="1" applyAlignment="1">
      <alignment horizontal="center" vertical="center" wrapText="1"/>
    </xf>
    <xf numFmtId="0" fontId="59" fillId="0" borderId="72" xfId="0" applyFont="1" applyBorder="1" applyAlignment="1">
      <alignment horizontal="center" vertical="center" wrapText="1"/>
    </xf>
    <xf numFmtId="164" fontId="20" fillId="0" borderId="72" xfId="0" applyNumberFormat="1" applyFont="1" applyBorder="1" applyAlignment="1">
      <alignment horizontal="left" vertical="center" wrapText="1"/>
    </xf>
    <xf numFmtId="0" fontId="20" fillId="0" borderId="72" xfId="0" applyFont="1" applyBorder="1" applyAlignment="1">
      <alignment horizontal="left" vertical="center" wrapText="1"/>
    </xf>
    <xf numFmtId="0" fontId="61" fillId="0" borderId="72" xfId="0" applyFont="1" applyBorder="1" applyAlignment="1">
      <alignment horizontal="center" vertical="center" wrapText="1"/>
    </xf>
    <xf numFmtId="0" fontId="62" fillId="0" borderId="72" xfId="0" applyFont="1" applyBorder="1" applyAlignment="1">
      <alignment horizontal="center" vertical="center" wrapText="1"/>
    </xf>
    <xf numFmtId="1" fontId="59" fillId="0" borderId="72" xfId="0" applyNumberFormat="1" applyFont="1" applyBorder="1" applyAlignment="1">
      <alignment horizontal="center" vertical="center" wrapText="1"/>
    </xf>
    <xf numFmtId="0" fontId="20" fillId="5" borderId="72" xfId="0" applyFont="1" applyFill="1" applyBorder="1" applyAlignment="1">
      <alignment horizontal="center" vertical="center" wrapText="1"/>
    </xf>
    <xf numFmtId="0" fontId="30" fillId="0" borderId="72" xfId="0" applyFont="1" applyBorder="1" applyAlignment="1">
      <alignment horizontal="center" vertical="center" wrapText="1"/>
    </xf>
    <xf numFmtId="0" fontId="20" fillId="0" borderId="72" xfId="0" applyFont="1" applyBorder="1" applyAlignment="1">
      <alignment horizontal="center" vertical="center"/>
    </xf>
    <xf numFmtId="0" fontId="59" fillId="0" borderId="72" xfId="0" applyFont="1" applyBorder="1" applyAlignment="1">
      <alignment horizontal="center" vertical="center"/>
    </xf>
    <xf numFmtId="1" fontId="20" fillId="0" borderId="72" xfId="0" applyNumberFormat="1" applyFont="1" applyBorder="1" applyAlignment="1">
      <alignment horizontal="center" vertical="center"/>
    </xf>
    <xf numFmtId="1" fontId="53" fillId="0" borderId="72" xfId="0" applyNumberFormat="1" applyFont="1" applyBorder="1" applyAlignment="1">
      <alignment horizontal="center" vertical="center" wrapText="1"/>
    </xf>
    <xf numFmtId="2" fontId="53" fillId="0" borderId="72" xfId="0" applyNumberFormat="1" applyFont="1" applyBorder="1" applyAlignment="1">
      <alignment horizontal="center" vertical="center" wrapText="1"/>
    </xf>
    <xf numFmtId="2" fontId="19" fillId="5" borderId="72" xfId="0" applyNumberFormat="1" applyFont="1" applyFill="1" applyBorder="1" applyAlignment="1">
      <alignment horizontal="center" vertical="center" wrapText="1"/>
    </xf>
    <xf numFmtId="0" fontId="97" fillId="0" borderId="73" xfId="0" applyFont="1" applyBorder="1" applyAlignment="1">
      <alignment horizontal="center" vertical="center" wrapText="1"/>
    </xf>
    <xf numFmtId="1" fontId="59" fillId="0" borderId="72" xfId="0" applyNumberFormat="1" applyFont="1" applyBorder="1" applyAlignment="1">
      <alignment horizontal="center" vertical="center"/>
    </xf>
    <xf numFmtId="1" fontId="63" fillId="0" borderId="74" xfId="0" applyNumberFormat="1" applyFont="1" applyBorder="1" applyAlignment="1">
      <alignment horizontal="center" vertical="center"/>
    </xf>
    <xf numFmtId="165" fontId="100" fillId="0" borderId="73" xfId="0" applyNumberFormat="1" applyFont="1" applyBorder="1" applyAlignment="1">
      <alignment horizontal="center" vertical="center" wrapText="1"/>
    </xf>
    <xf numFmtId="0" fontId="30" fillId="0" borderId="75" xfId="0" applyFont="1" applyBorder="1" applyAlignment="1">
      <alignment horizontal="left" vertical="center"/>
    </xf>
    <xf numFmtId="0" fontId="19" fillId="5" borderId="1" xfId="0" applyFont="1" applyFill="1" applyBorder="1" applyAlignment="1">
      <alignment horizontal="center" vertical="center" wrapText="1"/>
    </xf>
    <xf numFmtId="1" fontId="20" fillId="5" borderId="1" xfId="0" applyNumberFormat="1" applyFont="1" applyFill="1" applyBorder="1" applyAlignment="1">
      <alignment horizontal="center" vertical="center"/>
    </xf>
    <xf numFmtId="1" fontId="20" fillId="5" borderId="72" xfId="0" applyNumberFormat="1" applyFont="1" applyFill="1" applyBorder="1" applyAlignment="1">
      <alignment horizontal="center" vertical="center"/>
    </xf>
    <xf numFmtId="0" fontId="103" fillId="0" borderId="57" xfId="0" applyFont="1" applyBorder="1" applyAlignment="1">
      <alignment horizontal="right"/>
    </xf>
    <xf numFmtId="0" fontId="103" fillId="0" borderId="57" xfId="0" applyFont="1" applyBorder="1" applyAlignment="1">
      <alignment horizontal="left" vertical="center"/>
    </xf>
    <xf numFmtId="0" fontId="0" fillId="0" borderId="0" xfId="0" applyAlignment="1">
      <alignment vertical="center"/>
    </xf>
    <xf numFmtId="0" fontId="92" fillId="0" borderId="1" xfId="0" applyFont="1" applyBorder="1" applyAlignment="1">
      <alignment horizontal="center" vertical="center" wrapText="1"/>
    </xf>
    <xf numFmtId="0" fontId="57" fillId="0" borderId="76" xfId="0" applyFont="1" applyBorder="1"/>
    <xf numFmtId="0" fontId="57" fillId="8" borderId="76" xfId="0" applyFont="1" applyFill="1" applyBorder="1"/>
    <xf numFmtId="0" fontId="57" fillId="0" borderId="79" xfId="0" applyFont="1" applyBorder="1"/>
    <xf numFmtId="0" fontId="24" fillId="12" borderId="1" xfId="0" applyFont="1" applyFill="1" applyBorder="1" applyAlignment="1">
      <alignment horizontal="center" vertical="center" wrapText="1"/>
    </xf>
    <xf numFmtId="0" fontId="91" fillId="0" borderId="62" xfId="0" applyFont="1" applyBorder="1" applyAlignment="1">
      <alignment vertical="center" wrapText="1"/>
    </xf>
    <xf numFmtId="0" fontId="91" fillId="0" borderId="80" xfId="0" applyFont="1" applyBorder="1" applyAlignment="1">
      <alignment vertical="center" wrapText="1"/>
    </xf>
    <xf numFmtId="0" fontId="107" fillId="0" borderId="6" xfId="0" applyFont="1" applyBorder="1" applyAlignment="1">
      <alignment horizontal="center" vertical="center" wrapText="1"/>
    </xf>
    <xf numFmtId="0" fontId="107" fillId="0" borderId="48" xfId="0" applyFont="1" applyBorder="1" applyAlignment="1">
      <alignment horizontal="center" vertical="center" wrapText="1"/>
    </xf>
    <xf numFmtId="0" fontId="19" fillId="0" borderId="1" xfId="0" applyFont="1" applyBorder="1" applyAlignment="1">
      <alignment vertical="center" wrapText="1"/>
    </xf>
    <xf numFmtId="0" fontId="89" fillId="0" borderId="1" xfId="0" applyFont="1" applyBorder="1" applyAlignment="1">
      <alignment vertical="center" wrapText="1"/>
    </xf>
    <xf numFmtId="0" fontId="90" fillId="0" borderId="1" xfId="0" applyFont="1" applyBorder="1" applyAlignment="1">
      <alignment vertical="center" wrapText="1"/>
    </xf>
    <xf numFmtId="0" fontId="93" fillId="0" borderId="3" xfId="0" applyFont="1" applyBorder="1" applyAlignment="1">
      <alignment vertical="center" wrapText="1"/>
    </xf>
    <xf numFmtId="0" fontId="87" fillId="0" borderId="0" xfId="0" applyFont="1" applyAlignment="1">
      <alignment horizontal="center" vertical="center"/>
    </xf>
    <xf numFmtId="0" fontId="72" fillId="0" borderId="0" xfId="0" applyFont="1" applyAlignment="1">
      <alignment horizontal="center" vertical="center"/>
    </xf>
    <xf numFmtId="0" fontId="108" fillId="0" borderId="48" xfId="0" applyFont="1" applyBorder="1" applyAlignment="1">
      <alignment vertical="center"/>
    </xf>
    <xf numFmtId="0" fontId="95" fillId="0" borderId="81" xfId="0" applyFont="1" applyBorder="1" applyAlignment="1">
      <alignment horizontal="center" vertical="center" wrapText="1"/>
    </xf>
    <xf numFmtId="0" fontId="67" fillId="5" borderId="54" xfId="0" applyFont="1" applyFill="1" applyBorder="1" applyAlignment="1">
      <alignment horizontal="center" vertical="center"/>
    </xf>
    <xf numFmtId="0" fontId="67" fillId="5" borderId="54" xfId="0" applyFont="1" applyFill="1" applyBorder="1" applyAlignment="1">
      <alignment horizontal="center" vertical="center" wrapText="1"/>
    </xf>
    <xf numFmtId="0" fontId="20" fillId="5" borderId="54" xfId="0" applyFont="1" applyFill="1" applyBorder="1" applyAlignment="1">
      <alignment horizontal="center" vertical="center" wrapText="1"/>
    </xf>
    <xf numFmtId="0" fontId="20" fillId="5" borderId="8" xfId="0" applyFont="1" applyFill="1" applyBorder="1" applyAlignment="1">
      <alignment horizontal="center" vertical="center"/>
    </xf>
    <xf numFmtId="0" fontId="20" fillId="5" borderId="26" xfId="0" applyFont="1" applyFill="1" applyBorder="1" applyAlignment="1">
      <alignment horizontal="center" vertical="center" wrapText="1"/>
    </xf>
    <xf numFmtId="0" fontId="20" fillId="5" borderId="26" xfId="0" applyFont="1" applyFill="1" applyBorder="1" applyAlignment="1">
      <alignment horizontal="center" vertical="center"/>
    </xf>
    <xf numFmtId="0" fontId="20" fillId="5" borderId="69" xfId="0" applyFont="1" applyFill="1" applyBorder="1" applyAlignment="1">
      <alignment horizontal="center" vertical="center"/>
    </xf>
    <xf numFmtId="0" fontId="19" fillId="5" borderId="0" xfId="0" applyFont="1" applyFill="1" applyAlignment="1">
      <alignment horizontal="center" vertical="center"/>
    </xf>
    <xf numFmtId="0" fontId="72" fillId="5" borderId="70" xfId="0" applyFont="1" applyFill="1" applyBorder="1" applyAlignment="1">
      <alignment horizontal="center" vertical="center"/>
    </xf>
    <xf numFmtId="0" fontId="19" fillId="5" borderId="70" xfId="0" applyFont="1" applyFill="1" applyBorder="1" applyAlignment="1">
      <alignment horizontal="center" vertical="center"/>
    </xf>
    <xf numFmtId="0" fontId="72" fillId="5" borderId="1" xfId="0" applyFont="1" applyFill="1" applyBorder="1" applyAlignment="1">
      <alignment horizontal="center" vertical="center" wrapText="1"/>
    </xf>
    <xf numFmtId="0" fontId="20" fillId="5" borderId="82" xfId="0" applyFont="1" applyFill="1" applyBorder="1" applyAlignment="1">
      <alignment horizontal="center" vertical="center" wrapText="1"/>
    </xf>
    <xf numFmtId="0" fontId="20" fillId="5" borderId="83" xfId="0" applyFont="1" applyFill="1" applyBorder="1" applyAlignment="1">
      <alignment horizontal="center" vertical="center" wrapText="1"/>
    </xf>
    <xf numFmtId="166" fontId="20" fillId="0" borderId="1" xfId="0" applyNumberFormat="1" applyFont="1" applyBorder="1" applyAlignment="1">
      <alignment horizontal="center" vertical="center" wrapText="1"/>
    </xf>
    <xf numFmtId="166" fontId="20" fillId="0" borderId="72" xfId="0" applyNumberFormat="1" applyFont="1" applyBorder="1" applyAlignment="1">
      <alignment horizontal="center" vertical="center" wrapText="1"/>
    </xf>
    <xf numFmtId="9" fontId="30" fillId="0" borderId="90" xfId="4" applyFont="1" applyBorder="1" applyAlignment="1" applyProtection="1">
      <alignment horizontal="center" vertical="center"/>
    </xf>
    <xf numFmtId="9" fontId="20" fillId="0" borderId="58" xfId="4" applyFont="1" applyBorder="1" applyAlignment="1" applyProtection="1">
      <alignment horizontal="center" vertical="center" wrapText="1"/>
    </xf>
    <xf numFmtId="1" fontId="19" fillId="0" borderId="90" xfId="4" applyNumberFormat="1" applyFont="1" applyBorder="1" applyAlignment="1" applyProtection="1">
      <alignment horizontal="left" vertical="center" wrapText="1"/>
    </xf>
    <xf numFmtId="1" fontId="19" fillId="0" borderId="58" xfId="4" applyNumberFormat="1" applyFont="1" applyBorder="1" applyAlignment="1" applyProtection="1">
      <alignment horizontal="center" vertical="center" wrapText="1"/>
    </xf>
    <xf numFmtId="1" fontId="19" fillId="0" borderId="91" xfId="4" applyNumberFormat="1" applyFont="1" applyBorder="1" applyAlignment="1" applyProtection="1">
      <alignment horizontal="left" vertical="center" wrapText="1"/>
    </xf>
    <xf numFmtId="2" fontId="19" fillId="0" borderId="92" xfId="4" applyNumberFormat="1" applyFont="1" applyBorder="1" applyAlignment="1" applyProtection="1">
      <alignment horizontal="center" vertical="center" wrapText="1"/>
    </xf>
    <xf numFmtId="2" fontId="19" fillId="0" borderId="93" xfId="4" applyNumberFormat="1" applyFont="1" applyBorder="1" applyAlignment="1" applyProtection="1">
      <alignment horizontal="center" vertical="center" wrapText="1"/>
    </xf>
    <xf numFmtId="0" fontId="25" fillId="0" borderId="0" xfId="0" applyFont="1" applyAlignment="1">
      <alignment horizontal="center" vertical="center"/>
    </xf>
    <xf numFmtId="0" fontId="25" fillId="0" borderId="0" xfId="0" applyFont="1" applyAlignment="1">
      <alignment vertical="center"/>
    </xf>
    <xf numFmtId="0" fontId="25" fillId="0" borderId="0" xfId="0" applyFont="1" applyAlignment="1" applyProtection="1">
      <alignment vertical="center"/>
      <protection locked="0"/>
    </xf>
    <xf numFmtId="1" fontId="25" fillId="6" borderId="68" xfId="0" applyNumberFormat="1" applyFont="1" applyFill="1" applyBorder="1" applyAlignment="1">
      <alignment horizontal="center" vertical="center" textRotation="90" wrapText="1"/>
    </xf>
    <xf numFmtId="0" fontId="25" fillId="0" borderId="1" xfId="0" applyFont="1" applyBorder="1" applyAlignment="1">
      <alignment vertical="center"/>
    </xf>
    <xf numFmtId="2" fontId="25" fillId="2" borderId="25" xfId="0" applyNumberFormat="1" applyFont="1" applyFill="1" applyBorder="1" applyAlignment="1">
      <alignment horizontal="center" vertical="center" textRotation="90" wrapText="1"/>
    </xf>
    <xf numFmtId="0" fontId="25" fillId="0" borderId="3" xfId="0" applyFont="1" applyBorder="1" applyAlignment="1">
      <alignment vertical="center"/>
    </xf>
    <xf numFmtId="0" fontId="0" fillId="0" borderId="0" xfId="0" applyAlignment="1">
      <alignment wrapText="1"/>
    </xf>
    <xf numFmtId="0" fontId="24" fillId="9" borderId="44" xfId="0" applyFont="1" applyFill="1" applyBorder="1" applyAlignment="1">
      <alignment vertical="center"/>
    </xf>
    <xf numFmtId="0" fontId="24" fillId="9" borderId="2" xfId="0" applyFont="1" applyFill="1" applyBorder="1" applyAlignment="1">
      <alignment vertical="center"/>
    </xf>
    <xf numFmtId="0" fontId="24" fillId="7" borderId="52" xfId="0" applyFont="1" applyFill="1" applyBorder="1" applyAlignment="1">
      <alignment horizontal="center" vertical="center"/>
    </xf>
    <xf numFmtId="0" fontId="24" fillId="9" borderId="4" xfId="0" applyFont="1" applyFill="1" applyBorder="1" applyAlignment="1">
      <alignment vertical="center"/>
    </xf>
    <xf numFmtId="0" fontId="24" fillId="9" borderId="1" xfId="0" applyFont="1" applyFill="1" applyBorder="1" applyAlignment="1">
      <alignment vertical="center"/>
    </xf>
    <xf numFmtId="0" fontId="24" fillId="4" borderId="1" xfId="0" applyFont="1" applyFill="1" applyBorder="1" applyAlignment="1">
      <alignment horizontal="center" vertical="center"/>
    </xf>
    <xf numFmtId="0" fontId="24" fillId="7" borderId="45" xfId="0" applyFont="1" applyFill="1" applyBorder="1" applyAlignment="1">
      <alignment vertical="center"/>
    </xf>
    <xf numFmtId="0" fontId="26" fillId="9" borderId="1" xfId="0" applyFont="1" applyFill="1" applyBorder="1" applyAlignment="1">
      <alignment horizontal="center" vertical="center" wrapText="1"/>
    </xf>
    <xf numFmtId="0" fontId="27" fillId="9" borderId="1" xfId="0" applyFont="1" applyFill="1" applyBorder="1" applyAlignment="1">
      <alignment horizontal="center" vertical="center" wrapText="1"/>
    </xf>
    <xf numFmtId="14" fontId="27" fillId="9" borderId="1" xfId="0" applyNumberFormat="1" applyFont="1" applyFill="1" applyBorder="1" applyAlignment="1">
      <alignment horizontal="center" vertical="center" wrapText="1"/>
    </xf>
    <xf numFmtId="0" fontId="24" fillId="2" borderId="4" xfId="0" applyFont="1" applyFill="1" applyBorder="1" applyAlignment="1">
      <alignment horizontal="center" vertical="center" textRotation="90" wrapText="1"/>
    </xf>
    <xf numFmtId="0" fontId="24" fillId="5" borderId="1" xfId="0" applyFont="1" applyFill="1" applyBorder="1" applyAlignment="1">
      <alignment horizontal="center" vertical="center" textRotation="90" wrapText="1"/>
    </xf>
    <xf numFmtId="0" fontId="48" fillId="5" borderId="1" xfId="0" applyFont="1" applyFill="1" applyBorder="1" applyAlignment="1">
      <alignment horizontal="center" vertical="center" wrapText="1"/>
    </xf>
    <xf numFmtId="0" fontId="47" fillId="4" borderId="1" xfId="3" applyFont="1" applyFill="1" applyBorder="1" applyAlignment="1">
      <alignment horizontal="center" vertical="center" wrapText="1"/>
    </xf>
    <xf numFmtId="0" fontId="24" fillId="7" borderId="51" xfId="0" applyFont="1" applyFill="1" applyBorder="1" applyAlignment="1">
      <alignment vertical="center"/>
    </xf>
    <xf numFmtId="167" fontId="28" fillId="5" borderId="1" xfId="3" applyNumberFormat="1" applyFont="1" applyFill="1" applyBorder="1" applyAlignment="1">
      <alignment horizontal="center" vertical="center" wrapText="1"/>
    </xf>
    <xf numFmtId="0" fontId="28" fillId="5" borderId="1" xfId="3" applyFont="1" applyFill="1" applyBorder="1" applyAlignment="1">
      <alignment vertical="center" wrapText="1"/>
    </xf>
    <xf numFmtId="0" fontId="28" fillId="4" borderId="1" xfId="3" applyFont="1" applyFill="1" applyBorder="1" applyAlignment="1">
      <alignment vertical="center" wrapText="1"/>
    </xf>
    <xf numFmtId="0" fontId="49" fillId="4" borderId="60" xfId="3" applyFont="1" applyFill="1" applyBorder="1" applyAlignment="1" applyProtection="1">
      <alignment vertical="center" wrapText="1"/>
      <protection locked="0"/>
    </xf>
    <xf numFmtId="0" fontId="49" fillId="4" borderId="61" xfId="3" applyFont="1" applyFill="1" applyBorder="1" applyAlignment="1" applyProtection="1">
      <alignment vertical="center" wrapText="1"/>
      <protection locked="0"/>
    </xf>
    <xf numFmtId="1" fontId="99" fillId="7" borderId="14" xfId="0" applyNumberFormat="1" applyFont="1" applyFill="1" applyBorder="1" applyAlignment="1">
      <alignment horizontal="center" vertical="center" wrapText="1"/>
    </xf>
    <xf numFmtId="1" fontId="101" fillId="7" borderId="14" xfId="0" applyNumberFormat="1" applyFont="1" applyFill="1" applyBorder="1" applyAlignment="1">
      <alignment horizontal="center" vertical="center" wrapText="1"/>
    </xf>
    <xf numFmtId="0" fontId="149" fillId="0" borderId="0" xfId="0" applyFont="1"/>
    <xf numFmtId="1" fontId="99" fillId="14" borderId="14" xfId="0" applyNumberFormat="1" applyFont="1" applyFill="1" applyBorder="1" applyAlignment="1">
      <alignment horizontal="center" vertical="center" wrapText="1"/>
    </xf>
    <xf numFmtId="0" fontId="24" fillId="0" borderId="10" xfId="0" applyFont="1" applyBorder="1" applyAlignment="1">
      <alignment vertical="center"/>
    </xf>
    <xf numFmtId="1" fontId="101" fillId="7" borderId="21" xfId="0" applyNumberFormat="1" applyFont="1" applyFill="1" applyBorder="1" applyAlignment="1">
      <alignment horizontal="center" vertical="center" wrapText="1"/>
    </xf>
    <xf numFmtId="1" fontId="99" fillId="7" borderId="22" xfId="0" applyNumberFormat="1" applyFont="1" applyFill="1" applyBorder="1" applyAlignment="1">
      <alignment horizontal="center" vertical="center" wrapText="1"/>
    </xf>
    <xf numFmtId="1" fontId="101" fillId="14" borderId="21" xfId="0" applyNumberFormat="1" applyFont="1" applyFill="1" applyBorder="1" applyAlignment="1">
      <alignment horizontal="center" vertical="center" wrapText="1"/>
    </xf>
    <xf numFmtId="0" fontId="63" fillId="12" borderId="1" xfId="0" applyFont="1" applyFill="1" applyBorder="1" applyAlignment="1">
      <alignment horizontal="center" vertical="center" wrapText="1"/>
    </xf>
    <xf numFmtId="164" fontId="20" fillId="0" borderId="1" xfId="0" applyNumberFormat="1" applyFont="1" applyBorder="1" applyAlignment="1">
      <alignment horizontal="center" vertical="center" wrapText="1"/>
    </xf>
    <xf numFmtId="49" fontId="19" fillId="0" borderId="11" xfId="0" applyNumberFormat="1" applyFont="1" applyBorder="1" applyAlignment="1">
      <alignment horizontal="center" vertical="center" wrapText="1"/>
    </xf>
    <xf numFmtId="0" fontId="19" fillId="0" borderId="11" xfId="0" applyFont="1" applyBorder="1" applyAlignment="1">
      <alignment horizontal="center" vertical="center" wrapText="1"/>
    </xf>
    <xf numFmtId="0" fontId="19" fillId="0" borderId="10" xfId="0" applyFont="1" applyBorder="1" applyAlignment="1">
      <alignment horizontal="center" vertical="center" wrapText="1"/>
    </xf>
    <xf numFmtId="49" fontId="19" fillId="0" borderId="1" xfId="0" applyNumberFormat="1" applyFont="1" applyBorder="1" applyAlignment="1">
      <alignment horizontal="center" vertical="center" wrapText="1"/>
    </xf>
    <xf numFmtId="0" fontId="24" fillId="0" borderId="1" xfId="0" applyFont="1" applyBorder="1" applyAlignment="1">
      <alignment vertical="center" wrapText="1"/>
    </xf>
    <xf numFmtId="0" fontId="63" fillId="0" borderId="1" xfId="0" applyFont="1" applyBorder="1" applyAlignment="1">
      <alignment horizontal="center" vertical="center" wrapText="1"/>
    </xf>
    <xf numFmtId="0" fontId="152" fillId="0" borderId="1" xfId="0" applyFont="1" applyBorder="1" applyAlignment="1">
      <alignment horizontal="center" vertical="center" wrapText="1"/>
    </xf>
    <xf numFmtId="0" fontId="0" fillId="0" borderId="3" xfId="0" applyBorder="1"/>
    <xf numFmtId="0" fontId="152" fillId="0" borderId="48" xfId="0" applyFont="1" applyBorder="1" applyAlignment="1">
      <alignment wrapText="1"/>
    </xf>
    <xf numFmtId="0" fontId="152" fillId="0" borderId="57" xfId="0" applyFont="1" applyBorder="1" applyAlignment="1">
      <alignment wrapText="1"/>
    </xf>
    <xf numFmtId="0" fontId="30" fillId="0" borderId="0" xfId="0" applyFont="1"/>
    <xf numFmtId="0" fontId="152" fillId="0" borderId="6" xfId="0" applyFont="1" applyBorder="1" applyAlignment="1">
      <alignment vertical="center" wrapText="1"/>
    </xf>
    <xf numFmtId="0" fontId="152" fillId="0" borderId="94" xfId="0" applyFont="1" applyBorder="1" applyAlignment="1">
      <alignment wrapText="1"/>
    </xf>
    <xf numFmtId="0" fontId="152" fillId="0" borderId="28" xfId="0" applyFont="1" applyBorder="1" applyAlignment="1">
      <alignment wrapText="1"/>
    </xf>
    <xf numFmtId="0" fontId="152" fillId="0" borderId="95" xfId="0" applyFont="1" applyBorder="1" applyAlignment="1">
      <alignment wrapText="1"/>
    </xf>
    <xf numFmtId="0" fontId="152" fillId="0" borderId="0" xfId="0" applyFont="1" applyAlignment="1">
      <alignment wrapText="1"/>
    </xf>
    <xf numFmtId="0" fontId="152" fillId="0" borderId="56" xfId="0" applyFont="1" applyBorder="1" applyAlignment="1">
      <alignment wrapText="1"/>
    </xf>
    <xf numFmtId="0" fontId="152" fillId="0" borderId="96" xfId="0" applyFont="1" applyBorder="1" applyAlignment="1">
      <alignment wrapText="1"/>
    </xf>
    <xf numFmtId="0" fontId="24" fillId="4" borderId="1" xfId="0" applyFont="1" applyFill="1" applyBorder="1" applyAlignment="1">
      <alignment horizontal="center" vertical="center" textRotation="90" wrapText="1"/>
    </xf>
    <xf numFmtId="0" fontId="24" fillId="6" borderId="1" xfId="0" applyFont="1" applyFill="1" applyBorder="1" applyAlignment="1">
      <alignment horizontal="center" vertical="center" textRotation="90" wrapText="1"/>
    </xf>
    <xf numFmtId="0" fontId="18" fillId="11" borderId="1" xfId="1" applyFont="1" applyFill="1" applyBorder="1" applyAlignment="1" applyProtection="1">
      <alignment horizontal="center" vertical="center" wrapText="1"/>
    </xf>
    <xf numFmtId="0" fontId="18" fillId="0" borderId="1" xfId="1" applyFont="1" applyBorder="1" applyAlignment="1" applyProtection="1">
      <alignment vertical="center"/>
    </xf>
    <xf numFmtId="0" fontId="24" fillId="6" borderId="1" xfId="0" applyFont="1" applyFill="1" applyBorder="1" applyAlignment="1">
      <alignment horizontal="center" vertical="center" wrapText="1"/>
    </xf>
    <xf numFmtId="0" fontId="24" fillId="4" borderId="1" xfId="0" applyFont="1" applyFill="1" applyBorder="1" applyAlignment="1">
      <alignment horizontal="center" vertical="center" wrapText="1"/>
    </xf>
    <xf numFmtId="0" fontId="24" fillId="9" borderId="1" xfId="0" applyFont="1" applyFill="1" applyBorder="1" applyAlignment="1">
      <alignment horizontal="center" vertical="center" wrapText="1"/>
    </xf>
    <xf numFmtId="0" fontId="27" fillId="0" borderId="1" xfId="0" applyFont="1" applyBorder="1" applyAlignment="1">
      <alignment horizontal="center" vertical="center" wrapText="1"/>
    </xf>
    <xf numFmtId="0" fontId="27" fillId="0" borderId="26" xfId="0" applyFont="1" applyBorder="1" applyAlignment="1">
      <alignment horizontal="center" vertical="center" wrapText="1"/>
    </xf>
    <xf numFmtId="0" fontId="26" fillId="0" borderId="0" xfId="0" applyFont="1" applyAlignment="1">
      <alignment horizontal="center" vertical="center"/>
    </xf>
    <xf numFmtId="0" fontId="0" fillId="0" borderId="99" xfId="0" applyBorder="1"/>
    <xf numFmtId="0" fontId="63" fillId="12" borderId="45" xfId="0" applyFont="1" applyFill="1" applyBorder="1" applyAlignment="1">
      <alignment horizontal="center" vertical="center" wrapText="1"/>
    </xf>
    <xf numFmtId="0" fontId="63" fillId="0" borderId="45" xfId="0" applyFont="1" applyBorder="1" applyAlignment="1">
      <alignment horizontal="center" vertical="center" wrapText="1"/>
    </xf>
    <xf numFmtId="0" fontId="47" fillId="2" borderId="4" xfId="0" applyFont="1" applyFill="1" applyBorder="1" applyAlignment="1">
      <alignment horizontal="center" vertical="center" wrapText="1"/>
    </xf>
    <xf numFmtId="0" fontId="28" fillId="5" borderId="1" xfId="0" applyFont="1" applyFill="1" applyBorder="1" applyAlignment="1">
      <alignment horizontal="center" vertical="center"/>
    </xf>
    <xf numFmtId="0" fontId="152" fillId="0" borderId="6" xfId="0" applyFont="1" applyBorder="1" applyAlignment="1">
      <alignment horizontal="center" vertical="center" wrapText="1"/>
    </xf>
    <xf numFmtId="0" fontId="154" fillId="0" borderId="6" xfId="0" applyFont="1" applyBorder="1" applyAlignment="1">
      <alignment horizontal="center" vertical="center" wrapText="1"/>
    </xf>
    <xf numFmtId="0" fontId="152" fillId="0" borderId="28" xfId="0" applyFont="1" applyBorder="1" applyAlignment="1">
      <alignment horizontal="center" vertical="center" wrapText="1"/>
    </xf>
    <xf numFmtId="0" fontId="152" fillId="0" borderId="0" xfId="0" applyFont="1" applyAlignment="1">
      <alignment horizontal="center" vertical="center" wrapText="1"/>
    </xf>
    <xf numFmtId="0" fontId="152" fillId="0" borderId="13" xfId="0" applyFont="1" applyBorder="1" applyAlignment="1">
      <alignment horizontal="center" vertical="center" wrapText="1"/>
    </xf>
    <xf numFmtId="0" fontId="25" fillId="6" borderId="1" xfId="0" applyFont="1" applyFill="1" applyBorder="1" applyAlignment="1">
      <alignment horizontal="center" vertical="center" wrapText="1"/>
    </xf>
    <xf numFmtId="0" fontId="24" fillId="3" borderId="1" xfId="0" applyFont="1" applyFill="1" applyBorder="1" applyAlignment="1">
      <alignment vertical="center"/>
    </xf>
    <xf numFmtId="0" fontId="25" fillId="8" borderId="1" xfId="0" applyFont="1" applyFill="1" applyBorder="1" applyAlignment="1">
      <alignment horizontal="center" vertical="center" textRotation="90" wrapText="1"/>
    </xf>
    <xf numFmtId="0" fontId="42" fillId="4" borderId="1" xfId="0" applyFont="1" applyFill="1" applyBorder="1" applyAlignment="1">
      <alignment horizontal="center" vertical="center" textRotation="90" wrapText="1"/>
    </xf>
    <xf numFmtId="1" fontId="25" fillId="8" borderId="1" xfId="0" applyNumberFormat="1" applyFont="1" applyFill="1" applyBorder="1" applyAlignment="1">
      <alignment horizontal="center" vertical="center" wrapText="1"/>
    </xf>
    <xf numFmtId="1" fontId="42" fillId="4" borderId="1" xfId="0" applyNumberFormat="1" applyFont="1" applyFill="1" applyBorder="1" applyAlignment="1">
      <alignment horizontal="center" vertical="center" wrapText="1"/>
    </xf>
    <xf numFmtId="1" fontId="148" fillId="7" borderId="1" xfId="0" applyNumberFormat="1" applyFont="1" applyFill="1" applyBorder="1" applyAlignment="1">
      <alignment horizontal="center" vertical="center" wrapText="1"/>
    </xf>
    <xf numFmtId="1" fontId="98" fillId="8" borderId="1" xfId="0" applyNumberFormat="1" applyFont="1" applyFill="1" applyBorder="1" applyAlignment="1">
      <alignment horizontal="center" vertical="center" wrapText="1"/>
    </xf>
    <xf numFmtId="1" fontId="99" fillId="4" borderId="1" xfId="0" applyNumberFormat="1" applyFont="1" applyFill="1" applyBorder="1" applyAlignment="1">
      <alignment horizontal="center" vertical="center" wrapText="1"/>
    </xf>
    <xf numFmtId="1" fontId="25" fillId="2" borderId="1" xfId="0" applyNumberFormat="1" applyFont="1" applyFill="1" applyBorder="1" applyAlignment="1">
      <alignment horizontal="center" vertical="center" textRotation="90" wrapText="1"/>
    </xf>
    <xf numFmtId="1" fontId="25" fillId="4" borderId="1" xfId="0" applyNumberFormat="1" applyFont="1" applyFill="1" applyBorder="1" applyAlignment="1">
      <alignment horizontal="center" vertical="center" textRotation="90" wrapText="1"/>
    </xf>
    <xf numFmtId="0" fontId="24" fillId="3" borderId="106" xfId="0" applyFont="1" applyFill="1" applyBorder="1" applyAlignment="1">
      <alignment vertical="center"/>
    </xf>
    <xf numFmtId="0" fontId="24" fillId="3" borderId="107" xfId="0" applyFont="1" applyFill="1" applyBorder="1" applyAlignment="1">
      <alignment vertical="center"/>
    </xf>
    <xf numFmtId="0" fontId="25" fillId="8" borderId="106" xfId="0" applyFont="1" applyFill="1" applyBorder="1" applyAlignment="1">
      <alignment horizontal="center" vertical="center" textRotation="90" wrapText="1"/>
    </xf>
    <xf numFmtId="0" fontId="42" fillId="4" borderId="107" xfId="0" applyFont="1" applyFill="1" applyBorder="1" applyAlignment="1">
      <alignment horizontal="center" vertical="center" textRotation="90" wrapText="1"/>
    </xf>
    <xf numFmtId="1" fontId="25" fillId="8" borderId="106" xfId="0" applyNumberFormat="1" applyFont="1" applyFill="1" applyBorder="1" applyAlignment="1">
      <alignment horizontal="center" vertical="center" wrapText="1"/>
    </xf>
    <xf numFmtId="1" fontId="42" fillId="4" borderId="107" xfId="0" applyNumberFormat="1" applyFont="1" applyFill="1" applyBorder="1" applyAlignment="1">
      <alignment horizontal="center" vertical="center" wrapText="1"/>
    </xf>
    <xf numFmtId="1" fontId="98" fillId="8" borderId="106" xfId="0" applyNumberFormat="1" applyFont="1" applyFill="1" applyBorder="1" applyAlignment="1">
      <alignment horizontal="center" vertical="center" wrapText="1"/>
    </xf>
    <xf numFmtId="1" fontId="99" fillId="4" borderId="107" xfId="0" applyNumberFormat="1" applyFont="1" applyFill="1" applyBorder="1" applyAlignment="1">
      <alignment horizontal="center" vertical="center" wrapText="1"/>
    </xf>
    <xf numFmtId="1" fontId="148" fillId="7" borderId="106" xfId="0" applyNumberFormat="1" applyFont="1" applyFill="1" applyBorder="1" applyAlignment="1">
      <alignment horizontal="center" vertical="center" wrapText="1"/>
    </xf>
    <xf numFmtId="1" fontId="25" fillId="2" borderId="106" xfId="0" applyNumberFormat="1" applyFont="1" applyFill="1" applyBorder="1" applyAlignment="1">
      <alignment horizontal="center" vertical="center" textRotation="90" wrapText="1"/>
    </xf>
    <xf numFmtId="1" fontId="25" fillId="4" borderId="107" xfId="0" applyNumberFormat="1" applyFont="1" applyFill="1" applyBorder="1" applyAlignment="1">
      <alignment horizontal="center" vertical="center" textRotation="90" wrapText="1"/>
    </xf>
    <xf numFmtId="2" fontId="25" fillId="2" borderId="108" xfId="0" applyNumberFormat="1" applyFont="1" applyFill="1" applyBorder="1" applyAlignment="1">
      <alignment horizontal="center" vertical="center" textRotation="90" wrapText="1"/>
    </xf>
    <xf numFmtId="2" fontId="25" fillId="2" borderId="109" xfId="0" applyNumberFormat="1" applyFont="1" applyFill="1" applyBorder="1" applyAlignment="1">
      <alignment horizontal="center" vertical="center" textRotation="90" wrapText="1"/>
    </xf>
    <xf numFmtId="2" fontId="25" fillId="2" borderId="110" xfId="0" applyNumberFormat="1" applyFont="1" applyFill="1" applyBorder="1" applyAlignment="1">
      <alignment horizontal="center" vertical="center" textRotation="90" wrapText="1"/>
    </xf>
    <xf numFmtId="0" fontId="24" fillId="13" borderId="3" xfId="0" applyFont="1" applyFill="1" applyBorder="1" applyAlignment="1">
      <alignment vertical="center"/>
    </xf>
    <xf numFmtId="0" fontId="50" fillId="0" borderId="0" xfId="0" applyFont="1" applyAlignment="1">
      <alignment horizontal="center" vertical="center"/>
    </xf>
    <xf numFmtId="0" fontId="25" fillId="0" borderId="39" xfId="0" applyFont="1" applyBorder="1" applyAlignment="1">
      <alignment horizontal="center" vertical="center"/>
    </xf>
    <xf numFmtId="0" fontId="24" fillId="0" borderId="4" xfId="0" applyFont="1" applyBorder="1" applyAlignment="1">
      <alignment horizontal="center" vertical="center" wrapText="1"/>
    </xf>
    <xf numFmtId="0" fontId="28" fillId="2" borderId="5" xfId="0" applyFont="1" applyFill="1" applyBorder="1" applyAlignment="1">
      <alignment horizontal="center" vertical="center"/>
    </xf>
    <xf numFmtId="0" fontId="28" fillId="5" borderId="3" xfId="0" applyFont="1" applyFill="1" applyBorder="1" applyAlignment="1">
      <alignment horizontal="center" vertical="center"/>
    </xf>
    <xf numFmtId="0" fontId="28" fillId="5" borderId="3" xfId="3" applyFont="1" applyFill="1" applyBorder="1" applyAlignment="1">
      <alignment horizontal="center" vertical="center" wrapText="1"/>
    </xf>
    <xf numFmtId="0" fontId="28" fillId="4" borderId="3" xfId="3" applyFont="1" applyFill="1" applyBorder="1" applyAlignment="1">
      <alignment horizontal="center" vertical="center" wrapText="1"/>
    </xf>
    <xf numFmtId="167" fontId="28" fillId="5" borderId="3" xfId="3" applyNumberFormat="1" applyFont="1" applyFill="1" applyBorder="1" applyAlignment="1">
      <alignment horizontal="center" vertical="center" wrapText="1"/>
    </xf>
    <xf numFmtId="0" fontId="28" fillId="5" borderId="3" xfId="3" applyFont="1" applyFill="1" applyBorder="1" applyAlignment="1">
      <alignment vertical="center" wrapText="1"/>
    </xf>
    <xf numFmtId="0" fontId="28" fillId="4" borderId="3" xfId="3" applyFont="1" applyFill="1" applyBorder="1" applyAlignment="1">
      <alignment vertical="center" wrapText="1"/>
    </xf>
    <xf numFmtId="0" fontId="155" fillId="12" borderId="1" xfId="0" applyFont="1" applyFill="1" applyBorder="1" applyAlignment="1">
      <alignment horizontal="center" vertical="center" wrapText="1"/>
    </xf>
    <xf numFmtId="0" fontId="155" fillId="6" borderId="1" xfId="0" applyFont="1" applyFill="1" applyBorder="1" applyAlignment="1">
      <alignment horizontal="center" vertical="center" wrapText="1"/>
    </xf>
    <xf numFmtId="0" fontId="25" fillId="12" borderId="1" xfId="0" applyFont="1" applyFill="1" applyBorder="1" applyAlignment="1">
      <alignment horizontal="center" vertical="center" wrapText="1"/>
    </xf>
    <xf numFmtId="0" fontId="155" fillId="4" borderId="1" xfId="0" applyFont="1" applyFill="1" applyBorder="1" applyAlignment="1">
      <alignment horizontal="center" vertical="center" wrapText="1"/>
    </xf>
    <xf numFmtId="0" fontId="25" fillId="4" borderId="1" xfId="0" applyFont="1" applyFill="1" applyBorder="1" applyAlignment="1">
      <alignment horizontal="center" vertical="center" wrapText="1"/>
    </xf>
    <xf numFmtId="0" fontId="155" fillId="6" borderId="3" xfId="0" applyFont="1" applyFill="1" applyBorder="1" applyAlignment="1">
      <alignment horizontal="center" vertical="center" wrapText="1"/>
    </xf>
    <xf numFmtId="0" fontId="25" fillId="6" borderId="3" xfId="0" applyFont="1" applyFill="1" applyBorder="1" applyAlignment="1">
      <alignment horizontal="center" vertical="center" wrapText="1"/>
    </xf>
    <xf numFmtId="0" fontId="155" fillId="4" borderId="3" xfId="0" applyFont="1" applyFill="1" applyBorder="1" applyAlignment="1">
      <alignment horizontal="center" vertical="center" wrapText="1"/>
    </xf>
    <xf numFmtId="0" fontId="25" fillId="4" borderId="3" xfId="0" applyFont="1" applyFill="1" applyBorder="1" applyAlignment="1">
      <alignment horizontal="center" vertical="center" wrapText="1"/>
    </xf>
    <xf numFmtId="0" fontId="26" fillId="0" borderId="2" xfId="0" applyFont="1" applyBorder="1" applyAlignment="1">
      <alignment horizontal="center" vertical="center"/>
    </xf>
    <xf numFmtId="0" fontId="59" fillId="6" borderId="1" xfId="0" applyFont="1" applyFill="1" applyBorder="1" applyAlignment="1">
      <alignment horizontal="center" vertical="center" textRotation="90" wrapText="1"/>
    </xf>
    <xf numFmtId="0" fontId="59" fillId="4" borderId="1" xfId="0" applyFont="1" applyFill="1" applyBorder="1" applyAlignment="1">
      <alignment horizontal="center" vertical="center" textRotation="90" wrapText="1"/>
    </xf>
    <xf numFmtId="0" fontId="57" fillId="0" borderId="78" xfId="0" applyFont="1" applyBorder="1"/>
    <xf numFmtId="0" fontId="57" fillId="0" borderId="0" xfId="0" applyFont="1"/>
    <xf numFmtId="0" fontId="57" fillId="8" borderId="0" xfId="0" applyFont="1" applyFill="1"/>
    <xf numFmtId="0" fontId="57" fillId="0" borderId="0" xfId="0" applyFont="1" applyAlignment="1">
      <alignment horizontal="center"/>
    </xf>
    <xf numFmtId="0" fontId="159" fillId="0" borderId="1" xfId="0" applyFont="1" applyBorder="1" applyAlignment="1">
      <alignment horizontal="center" vertical="center" wrapText="1"/>
    </xf>
    <xf numFmtId="0" fontId="29" fillId="0" borderId="14" xfId="0" applyFont="1" applyBorder="1" applyAlignment="1">
      <alignment horizontal="left" vertical="center"/>
    </xf>
    <xf numFmtId="0" fontId="29" fillId="0" borderId="14" xfId="0" applyFont="1" applyBorder="1" applyAlignment="1">
      <alignment horizontal="right" vertical="center" wrapText="1"/>
    </xf>
    <xf numFmtId="1" fontId="29" fillId="0" borderId="14" xfId="0" applyNumberFormat="1" applyFont="1" applyBorder="1" applyAlignment="1">
      <alignment horizontal="center" vertical="center" wrapText="1"/>
    </xf>
    <xf numFmtId="1" fontId="90" fillId="0" borderId="14" xfId="0" applyNumberFormat="1" applyFont="1" applyBorder="1" applyAlignment="1">
      <alignment horizontal="center" vertical="center" wrapText="1"/>
    </xf>
    <xf numFmtId="1" fontId="66" fillId="0" borderId="14" xfId="0" applyNumberFormat="1" applyFont="1" applyBorder="1" applyAlignment="1">
      <alignment horizontal="center" vertical="center" wrapText="1"/>
    </xf>
    <xf numFmtId="1" fontId="53" fillId="0" borderId="14" xfId="0" applyNumberFormat="1" applyFont="1" applyBorder="1" applyAlignment="1">
      <alignment horizontal="center" vertical="center" wrapText="1"/>
    </xf>
    <xf numFmtId="1" fontId="158" fillId="0" borderId="14" xfId="0" applyNumberFormat="1" applyFont="1" applyBorder="1" applyAlignment="1">
      <alignment horizontal="center" vertical="center" wrapText="1"/>
    </xf>
    <xf numFmtId="1" fontId="85" fillId="0" borderId="14" xfId="0" applyNumberFormat="1" applyFont="1" applyBorder="1" applyAlignment="1">
      <alignment horizontal="center" vertical="center" wrapText="1"/>
    </xf>
    <xf numFmtId="1" fontId="29" fillId="8" borderId="14" xfId="0" applyNumberFormat="1" applyFont="1" applyFill="1" applyBorder="1" applyAlignment="1">
      <alignment horizontal="center" vertical="center" wrapText="1"/>
    </xf>
    <xf numFmtId="1" fontId="104" fillId="8" borderId="14" xfId="0" applyNumberFormat="1" applyFont="1" applyFill="1" applyBorder="1" applyAlignment="1">
      <alignment horizontal="center" vertical="center" wrapText="1"/>
    </xf>
    <xf numFmtId="1" fontId="51" fillId="8" borderId="14" xfId="0" applyNumberFormat="1" applyFont="1" applyFill="1" applyBorder="1" applyAlignment="1">
      <alignment horizontal="center" vertical="center" wrapText="1"/>
    </xf>
    <xf numFmtId="1" fontId="160" fillId="8" borderId="14" xfId="0" applyNumberFormat="1" applyFont="1" applyFill="1" applyBorder="1" applyAlignment="1">
      <alignment horizontal="center" vertical="center" wrapText="1"/>
    </xf>
    <xf numFmtId="1" fontId="27" fillId="8" borderId="14" xfId="0" applyNumberFormat="1" applyFont="1" applyFill="1" applyBorder="1" applyAlignment="1">
      <alignment horizontal="center" vertical="center" wrapText="1"/>
    </xf>
    <xf numFmtId="1" fontId="70" fillId="8" borderId="14" xfId="0" applyNumberFormat="1" applyFont="1" applyFill="1" applyBorder="1" applyAlignment="1">
      <alignment horizontal="center" vertical="center" wrapText="1"/>
    </xf>
    <xf numFmtId="1" fontId="104" fillId="0" borderId="14" xfId="0" applyNumberFormat="1" applyFont="1" applyBorder="1" applyAlignment="1">
      <alignment horizontal="center" vertical="center" wrapText="1"/>
    </xf>
    <xf numFmtId="1" fontId="51" fillId="0" borderId="14" xfId="0" applyNumberFormat="1" applyFont="1" applyBorder="1" applyAlignment="1">
      <alignment horizontal="center" vertical="center" wrapText="1"/>
    </xf>
    <xf numFmtId="1" fontId="160" fillId="0" borderId="14" xfId="0" applyNumberFormat="1" applyFont="1" applyBorder="1" applyAlignment="1">
      <alignment horizontal="center" vertical="center" wrapText="1"/>
    </xf>
    <xf numFmtId="1" fontId="27" fillId="0" borderId="14" xfId="0" applyNumberFormat="1" applyFont="1" applyBorder="1" applyAlignment="1">
      <alignment horizontal="center" vertical="center" wrapText="1"/>
    </xf>
    <xf numFmtId="1" fontId="70" fillId="0" borderId="14" xfId="0" applyNumberFormat="1" applyFont="1" applyBorder="1" applyAlignment="1">
      <alignment horizontal="center" vertical="center" wrapText="1"/>
    </xf>
    <xf numFmtId="0" fontId="29" fillId="0" borderId="14" xfId="0" applyFont="1" applyBorder="1" applyAlignment="1">
      <alignment horizontal="center" vertical="center"/>
    </xf>
    <xf numFmtId="0" fontId="29" fillId="8" borderId="14" xfId="0" applyFont="1" applyFill="1" applyBorder="1" applyAlignment="1">
      <alignment horizontal="center" vertical="center"/>
    </xf>
    <xf numFmtId="0" fontId="29" fillId="0" borderId="114" xfId="0" applyFont="1" applyBorder="1" applyAlignment="1">
      <alignment horizontal="left" vertical="center"/>
    </xf>
    <xf numFmtId="0" fontId="29" fillId="0" borderId="114" xfId="0" applyFont="1" applyBorder="1" applyAlignment="1">
      <alignment vertical="center" wrapText="1"/>
    </xf>
    <xf numFmtId="1" fontId="63" fillId="0" borderId="115" xfId="0" applyNumberFormat="1" applyFont="1" applyBorder="1" applyAlignment="1">
      <alignment horizontal="center" vertical="center" wrapText="1"/>
    </xf>
    <xf numFmtId="1" fontId="29" fillId="8" borderId="115" xfId="0" applyNumberFormat="1" applyFont="1" applyFill="1" applyBorder="1" applyAlignment="1">
      <alignment horizontal="center" vertical="center" wrapText="1"/>
    </xf>
    <xf numFmtId="1" fontId="29" fillId="0" borderId="115" xfId="0" applyNumberFormat="1" applyFont="1" applyBorder="1" applyAlignment="1">
      <alignment horizontal="center" vertical="center" wrapText="1"/>
    </xf>
    <xf numFmtId="0" fontId="29" fillId="0" borderId="115" xfId="0" applyFont="1" applyBorder="1" applyAlignment="1">
      <alignment horizontal="center" vertical="center"/>
    </xf>
    <xf numFmtId="0" fontId="113" fillId="0" borderId="27" xfId="0" applyFont="1" applyBorder="1" applyAlignment="1">
      <alignment horizontal="left" vertical="center" wrapText="1"/>
    </xf>
    <xf numFmtId="0" fontId="113" fillId="0" borderId="28" xfId="0" applyFont="1" applyBorder="1" applyAlignment="1">
      <alignment horizontal="left" vertical="center" wrapText="1"/>
    </xf>
    <xf numFmtId="0" fontId="113" fillId="0" borderId="29" xfId="0" applyFont="1" applyBorder="1" applyAlignment="1">
      <alignment horizontal="left" vertical="center" wrapText="1"/>
    </xf>
    <xf numFmtId="0" fontId="113" fillId="0" borderId="55" xfId="0" applyFont="1" applyBorder="1" applyAlignment="1">
      <alignment horizontal="left" vertical="center" wrapText="1"/>
    </xf>
    <xf numFmtId="0" fontId="113" fillId="0" borderId="0" xfId="0" applyFont="1" applyAlignment="1">
      <alignment horizontal="left" vertical="center" wrapText="1"/>
    </xf>
    <xf numFmtId="0" fontId="113" fillId="0" borderId="31" xfId="0" applyFont="1" applyBorder="1" applyAlignment="1">
      <alignment horizontal="left" vertical="center" wrapText="1"/>
    </xf>
    <xf numFmtId="0" fontId="113" fillId="0" borderId="12" xfId="0" applyFont="1" applyBorder="1" applyAlignment="1">
      <alignment horizontal="left" vertical="center" wrapText="1"/>
    </xf>
    <xf numFmtId="0" fontId="113" fillId="0" borderId="13" xfId="0" applyFont="1" applyBorder="1" applyAlignment="1">
      <alignment horizontal="left" vertical="center" wrapText="1"/>
    </xf>
    <xf numFmtId="0" fontId="113" fillId="0" borderId="43" xfId="0" applyFont="1" applyBorder="1" applyAlignment="1">
      <alignment horizontal="left" vertical="center" wrapText="1"/>
    </xf>
    <xf numFmtId="0" fontId="31" fillId="0" borderId="27" xfId="0" applyFont="1" applyBorder="1" applyAlignment="1">
      <alignment horizontal="left" vertical="center" wrapText="1"/>
    </xf>
    <xf numFmtId="0" fontId="31" fillId="0" borderId="28" xfId="0" applyFont="1" applyBorder="1" applyAlignment="1">
      <alignment horizontal="left" vertical="center" wrapText="1"/>
    </xf>
    <xf numFmtId="0" fontId="31" fillId="0" borderId="29" xfId="0" applyFont="1" applyBorder="1" applyAlignment="1">
      <alignment horizontal="left" vertical="center" wrapText="1"/>
    </xf>
    <xf numFmtId="0" fontId="31" fillId="0" borderId="55" xfId="0" applyFont="1" applyBorder="1" applyAlignment="1">
      <alignment horizontal="left" vertical="center" wrapText="1"/>
    </xf>
    <xf numFmtId="0" fontId="31" fillId="0" borderId="0" xfId="0" applyFont="1" applyAlignment="1">
      <alignment horizontal="left" vertical="center" wrapText="1"/>
    </xf>
    <xf numFmtId="0" fontId="31" fillId="0" borderId="31" xfId="0" applyFont="1" applyBorder="1" applyAlignment="1">
      <alignment horizontal="left" vertical="center" wrapText="1"/>
    </xf>
    <xf numFmtId="0" fontId="31" fillId="0" borderId="12" xfId="0" applyFont="1" applyBorder="1" applyAlignment="1">
      <alignment horizontal="left" vertical="center" wrapText="1"/>
    </xf>
    <xf numFmtId="0" fontId="31" fillId="0" borderId="13" xfId="0" applyFont="1" applyBorder="1" applyAlignment="1">
      <alignment horizontal="left" vertical="center" wrapText="1"/>
    </xf>
    <xf numFmtId="0" fontId="31" fillId="0" borderId="43" xfId="0" applyFont="1" applyBorder="1" applyAlignment="1">
      <alignment horizontal="left" vertical="center" wrapText="1"/>
    </xf>
    <xf numFmtId="0" fontId="125" fillId="8" borderId="10" xfId="0" applyFont="1" applyFill="1" applyBorder="1" applyAlignment="1">
      <alignment horizontal="center" vertical="center" wrapText="1"/>
    </xf>
    <xf numFmtId="0" fontId="125" fillId="8" borderId="6" xfId="0" applyFont="1" applyFill="1" applyBorder="1" applyAlignment="1">
      <alignment horizontal="center" vertical="center" wrapText="1"/>
    </xf>
    <xf numFmtId="0" fontId="125" fillId="8" borderId="11" xfId="0" applyFont="1" applyFill="1" applyBorder="1" applyAlignment="1">
      <alignment horizontal="center" vertical="center" wrapText="1"/>
    </xf>
    <xf numFmtId="0" fontId="130" fillId="0" borderId="1" xfId="0" applyFont="1" applyBorder="1" applyAlignment="1">
      <alignment vertical="center" wrapText="1"/>
    </xf>
    <xf numFmtId="0" fontId="123" fillId="0" borderId="1" xfId="0" applyFont="1" applyBorder="1" applyAlignment="1">
      <alignment vertical="center" wrapText="1"/>
    </xf>
    <xf numFmtId="0" fontId="118" fillId="11" borderId="1" xfId="0" applyFont="1" applyFill="1" applyBorder="1" applyAlignment="1">
      <alignment horizontal="center" vertical="center" wrapText="1"/>
    </xf>
    <xf numFmtId="0" fontId="109" fillId="0" borderId="1" xfId="1" applyFont="1" applyFill="1" applyBorder="1" applyAlignment="1" applyProtection="1">
      <alignment horizontal="center" vertical="center" wrapText="1"/>
    </xf>
    <xf numFmtId="0" fontId="109" fillId="6" borderId="27" xfId="0" applyFont="1" applyFill="1" applyBorder="1" applyAlignment="1">
      <alignment horizontal="center" vertical="center" wrapText="1"/>
    </xf>
    <xf numFmtId="0" fontId="109" fillId="6" borderId="28" xfId="0" applyFont="1" applyFill="1" applyBorder="1" applyAlignment="1">
      <alignment horizontal="center" vertical="center" wrapText="1"/>
    </xf>
    <xf numFmtId="0" fontId="109" fillId="6" borderId="29" xfId="0" applyFont="1" applyFill="1" applyBorder="1" applyAlignment="1">
      <alignment horizontal="center" vertical="center" wrapText="1"/>
    </xf>
    <xf numFmtId="0" fontId="109" fillId="6" borderId="12" xfId="0" applyFont="1" applyFill="1" applyBorder="1" applyAlignment="1">
      <alignment horizontal="center" vertical="center" wrapText="1"/>
    </xf>
    <xf numFmtId="0" fontId="109" fillId="6" borderId="13" xfId="0" applyFont="1" applyFill="1" applyBorder="1" applyAlignment="1">
      <alignment horizontal="center" vertical="center" wrapText="1"/>
    </xf>
    <xf numFmtId="0" fontId="109" fillId="6" borderId="43" xfId="0" applyFont="1" applyFill="1" applyBorder="1" applyAlignment="1">
      <alignment horizontal="center" vertical="center" wrapText="1"/>
    </xf>
    <xf numFmtId="0" fontId="110" fillId="6" borderId="27" xfId="0" applyFont="1" applyFill="1" applyBorder="1" applyAlignment="1">
      <alignment horizontal="center" vertical="center" wrapText="1"/>
    </xf>
    <xf numFmtId="0" fontId="110" fillId="6" borderId="28" xfId="0" applyFont="1" applyFill="1" applyBorder="1" applyAlignment="1">
      <alignment horizontal="center" vertical="center" wrapText="1"/>
    </xf>
    <xf numFmtId="0" fontId="110" fillId="6" borderId="29" xfId="0" applyFont="1" applyFill="1" applyBorder="1" applyAlignment="1">
      <alignment horizontal="center" vertical="center" wrapText="1"/>
    </xf>
    <xf numFmtId="0" fontId="110" fillId="6" borderId="55" xfId="0" applyFont="1" applyFill="1" applyBorder="1" applyAlignment="1">
      <alignment horizontal="center" vertical="center" wrapText="1"/>
    </xf>
    <xf numFmtId="0" fontId="110" fillId="6" borderId="0" xfId="0" applyFont="1" applyFill="1" applyAlignment="1">
      <alignment horizontal="center" vertical="center" wrapText="1"/>
    </xf>
    <xf numFmtId="0" fontId="110" fillId="6" borderId="31" xfId="0" applyFont="1" applyFill="1" applyBorder="1" applyAlignment="1">
      <alignment horizontal="center" vertical="center" wrapText="1"/>
    </xf>
    <xf numFmtId="0" fontId="110" fillId="6" borderId="12" xfId="0" applyFont="1" applyFill="1" applyBorder="1" applyAlignment="1">
      <alignment horizontal="center" vertical="center" wrapText="1"/>
    </xf>
    <xf numFmtId="0" fontId="110" fillId="6" borderId="13" xfId="0" applyFont="1" applyFill="1" applyBorder="1" applyAlignment="1">
      <alignment horizontal="center" vertical="center" wrapText="1"/>
    </xf>
    <xf numFmtId="0" fontId="110" fillId="6" borderId="43" xfId="0" applyFont="1" applyFill="1" applyBorder="1" applyAlignment="1">
      <alignment horizontal="center" vertical="center" wrapText="1"/>
    </xf>
    <xf numFmtId="0" fontId="146" fillId="7" borderId="1" xfId="0" applyFont="1" applyFill="1" applyBorder="1" applyAlignment="1">
      <alignment horizontal="center" vertical="center" wrapText="1"/>
    </xf>
    <xf numFmtId="0" fontId="112" fillId="4" borderId="26" xfId="0" applyFont="1" applyFill="1" applyBorder="1" applyAlignment="1">
      <alignment horizontal="center" vertical="center" wrapText="1"/>
    </xf>
    <xf numFmtId="0" fontId="112" fillId="4" borderId="54" xfId="0" applyFont="1" applyFill="1" applyBorder="1" applyAlignment="1">
      <alignment horizontal="center" vertical="center" wrapText="1"/>
    </xf>
    <xf numFmtId="0" fontId="112" fillId="4" borderId="8" xfId="0" applyFont="1" applyFill="1" applyBorder="1" applyAlignment="1">
      <alignment horizontal="center" vertical="center" wrapText="1"/>
    </xf>
    <xf numFmtId="0" fontId="31" fillId="6" borderId="27" xfId="0" applyFont="1" applyFill="1" applyBorder="1" applyAlignment="1">
      <alignment horizontal="center" vertical="center" wrapText="1"/>
    </xf>
    <xf numFmtId="0" fontId="31" fillId="6" borderId="28" xfId="0" applyFont="1" applyFill="1" applyBorder="1" applyAlignment="1">
      <alignment horizontal="center" vertical="center" wrapText="1"/>
    </xf>
    <xf numFmtId="0" fontId="31" fillId="6" borderId="29" xfId="0" applyFont="1" applyFill="1" applyBorder="1" applyAlignment="1">
      <alignment horizontal="center" vertical="center" wrapText="1"/>
    </xf>
    <xf numFmtId="0" fontId="31" fillId="6" borderId="12" xfId="0" applyFont="1" applyFill="1" applyBorder="1" applyAlignment="1">
      <alignment horizontal="center" vertical="center" wrapText="1"/>
    </xf>
    <xf numFmtId="0" fontId="31" fillId="6" borderId="13" xfId="0" applyFont="1" applyFill="1" applyBorder="1" applyAlignment="1">
      <alignment horizontal="center" vertical="center" wrapText="1"/>
    </xf>
    <xf numFmtId="0" fontId="31" fillId="6" borderId="43" xfId="0" applyFont="1" applyFill="1" applyBorder="1" applyAlignment="1">
      <alignment horizontal="center" vertical="center" wrapText="1"/>
    </xf>
    <xf numFmtId="0" fontId="113" fillId="8" borderId="10" xfId="1" applyFont="1" applyFill="1" applyBorder="1" applyAlignment="1" applyProtection="1">
      <alignment horizontal="center" vertical="center" wrapText="1"/>
    </xf>
    <xf numFmtId="0" fontId="113" fillId="8" borderId="6" xfId="1" applyFont="1" applyFill="1" applyBorder="1" applyAlignment="1" applyProtection="1">
      <alignment horizontal="center" vertical="center" wrapText="1"/>
    </xf>
    <xf numFmtId="0" fontId="113" fillId="8" borderId="11" xfId="1" applyFont="1" applyFill="1" applyBorder="1" applyAlignment="1" applyProtection="1">
      <alignment horizontal="center" vertical="center" wrapText="1"/>
    </xf>
    <xf numFmtId="0" fontId="112" fillId="0" borderId="27" xfId="1" applyFont="1" applyFill="1" applyBorder="1" applyAlignment="1" applyProtection="1">
      <alignment horizontal="left" vertical="center" wrapText="1"/>
    </xf>
    <xf numFmtId="0" fontId="112" fillId="0" borderId="28" xfId="1" applyFont="1" applyFill="1" applyBorder="1" applyAlignment="1" applyProtection="1">
      <alignment horizontal="left" vertical="center" wrapText="1"/>
    </xf>
    <xf numFmtId="0" fontId="112" fillId="0" borderId="29" xfId="1" applyFont="1" applyFill="1" applyBorder="1" applyAlignment="1" applyProtection="1">
      <alignment horizontal="left" vertical="center" wrapText="1"/>
    </xf>
    <xf numFmtId="0" fontId="112" fillId="0" borderId="12" xfId="1" applyFont="1" applyFill="1" applyBorder="1" applyAlignment="1" applyProtection="1">
      <alignment horizontal="left" vertical="center" wrapText="1"/>
    </xf>
    <xf numFmtId="0" fontId="112" fillId="0" borderId="13" xfId="1" applyFont="1" applyFill="1" applyBorder="1" applyAlignment="1" applyProtection="1">
      <alignment horizontal="left" vertical="center" wrapText="1"/>
    </xf>
    <xf numFmtId="0" fontId="112" fillId="0" borderId="43" xfId="1" applyFont="1" applyFill="1" applyBorder="1" applyAlignment="1" applyProtection="1">
      <alignment horizontal="left" vertical="center" wrapText="1"/>
    </xf>
    <xf numFmtId="0" fontId="119" fillId="0" borderId="27" xfId="1" applyFont="1" applyFill="1" applyBorder="1" applyAlignment="1" applyProtection="1">
      <alignment horizontal="left" vertical="center" wrapText="1"/>
    </xf>
    <xf numFmtId="0" fontId="119" fillId="0" borderId="28" xfId="1" applyFont="1" applyFill="1" applyBorder="1" applyAlignment="1" applyProtection="1">
      <alignment horizontal="left" vertical="center" wrapText="1"/>
    </xf>
    <xf numFmtId="0" fontId="119" fillId="0" borderId="29" xfId="1" applyFont="1" applyFill="1" applyBorder="1" applyAlignment="1" applyProtection="1">
      <alignment horizontal="left" vertical="center" wrapText="1"/>
    </xf>
    <xf numFmtId="0" fontId="119" fillId="0" borderId="12" xfId="1" applyFont="1" applyFill="1" applyBorder="1" applyAlignment="1" applyProtection="1">
      <alignment horizontal="left" vertical="center" wrapText="1"/>
    </xf>
    <xf numFmtId="0" fontId="119" fillId="0" borderId="13" xfId="1" applyFont="1" applyFill="1" applyBorder="1" applyAlignment="1" applyProtection="1">
      <alignment horizontal="left" vertical="center" wrapText="1"/>
    </xf>
    <xf numFmtId="0" fontId="119" fillId="0" borderId="43" xfId="1" applyFont="1" applyFill="1" applyBorder="1" applyAlignment="1" applyProtection="1">
      <alignment horizontal="left" vertical="center" wrapText="1"/>
    </xf>
    <xf numFmtId="0" fontId="119" fillId="0" borderId="1" xfId="1" applyFont="1" applyFill="1" applyBorder="1" applyAlignment="1" applyProtection="1">
      <alignment vertical="center" wrapText="1"/>
    </xf>
    <xf numFmtId="0" fontId="10" fillId="0" borderId="27" xfId="0" applyFont="1" applyBorder="1" applyAlignment="1">
      <alignment horizontal="left" vertical="center" wrapText="1"/>
    </xf>
    <xf numFmtId="0" fontId="10" fillId="0" borderId="28" xfId="0" applyFont="1" applyBorder="1" applyAlignment="1">
      <alignment horizontal="left" vertical="center" wrapText="1"/>
    </xf>
    <xf numFmtId="0" fontId="10" fillId="0" borderId="29" xfId="0" applyFont="1" applyBorder="1" applyAlignment="1">
      <alignment horizontal="left" vertical="center" wrapText="1"/>
    </xf>
    <xf numFmtId="0" fontId="10" fillId="0" borderId="12" xfId="0" applyFont="1" applyBorder="1" applyAlignment="1">
      <alignment horizontal="left" vertical="center" wrapText="1"/>
    </xf>
    <xf numFmtId="0" fontId="10" fillId="0" borderId="13" xfId="0" applyFont="1" applyBorder="1" applyAlignment="1">
      <alignment horizontal="left" vertical="center" wrapText="1"/>
    </xf>
    <xf numFmtId="0" fontId="10" fillId="0" borderId="43" xfId="0" applyFont="1" applyBorder="1" applyAlignment="1">
      <alignment horizontal="left" vertical="center" wrapText="1"/>
    </xf>
    <xf numFmtId="0" fontId="109" fillId="0" borderId="27" xfId="0" applyFont="1" applyBorder="1" applyAlignment="1">
      <alignment horizontal="left" vertical="center" wrapText="1"/>
    </xf>
    <xf numFmtId="0" fontId="109" fillId="0" borderId="28" xfId="0" applyFont="1" applyBorder="1" applyAlignment="1">
      <alignment horizontal="left" vertical="center" wrapText="1"/>
    </xf>
    <xf numFmtId="0" fontId="109" fillId="0" borderId="29" xfId="0" applyFont="1" applyBorder="1" applyAlignment="1">
      <alignment horizontal="left" vertical="center" wrapText="1"/>
    </xf>
    <xf numFmtId="0" fontId="109" fillId="0" borderId="55" xfId="0" applyFont="1" applyBorder="1" applyAlignment="1">
      <alignment horizontal="left" vertical="center" wrapText="1"/>
    </xf>
    <xf numFmtId="0" fontId="109" fillId="0" borderId="0" xfId="0" applyFont="1" applyAlignment="1">
      <alignment horizontal="left" vertical="center" wrapText="1"/>
    </xf>
    <xf numFmtId="0" fontId="109" fillId="0" borderId="31" xfId="0" applyFont="1" applyBorder="1" applyAlignment="1">
      <alignment horizontal="left" vertical="center" wrapText="1"/>
    </xf>
    <xf numFmtId="0" fontId="109" fillId="0" borderId="12" xfId="0" applyFont="1" applyBorder="1" applyAlignment="1">
      <alignment horizontal="left" vertical="center" wrapText="1"/>
    </xf>
    <xf numFmtId="0" fontId="109" fillId="0" borderId="13" xfId="0" applyFont="1" applyBorder="1" applyAlignment="1">
      <alignment horizontal="left" vertical="center" wrapText="1"/>
    </xf>
    <xf numFmtId="0" fontId="109" fillId="0" borderId="43" xfId="0" applyFont="1" applyBorder="1" applyAlignment="1">
      <alignment horizontal="left" vertical="center" wrapText="1"/>
    </xf>
    <xf numFmtId="0" fontId="120" fillId="0" borderId="1" xfId="0" applyFont="1" applyBorder="1" applyAlignment="1">
      <alignment vertical="center" wrapText="1"/>
    </xf>
    <xf numFmtId="0" fontId="121" fillId="0" borderId="1" xfId="0" applyFont="1" applyBorder="1" applyAlignment="1">
      <alignment vertical="center" wrapText="1"/>
    </xf>
    <xf numFmtId="0" fontId="122" fillId="8" borderId="10" xfId="0" applyFont="1" applyFill="1" applyBorder="1" applyAlignment="1">
      <alignment horizontal="center" vertical="center" wrapText="1"/>
    </xf>
    <xf numFmtId="0" fontId="122" fillId="8" borderId="6" xfId="0" applyFont="1" applyFill="1" applyBorder="1" applyAlignment="1">
      <alignment horizontal="center" vertical="center" wrapText="1"/>
    </xf>
    <xf numFmtId="0" fontId="122" fillId="8" borderId="11" xfId="0" applyFont="1" applyFill="1" applyBorder="1" applyAlignment="1">
      <alignment horizontal="center" vertical="center" wrapText="1"/>
    </xf>
    <xf numFmtId="0" fontId="123" fillId="0" borderId="27" xfId="0" applyFont="1" applyBorder="1" applyAlignment="1">
      <alignment horizontal="left" vertical="center" wrapText="1"/>
    </xf>
    <xf numFmtId="0" fontId="123" fillId="0" borderId="28" xfId="0" applyFont="1" applyBorder="1" applyAlignment="1">
      <alignment horizontal="left" vertical="center" wrapText="1"/>
    </xf>
    <xf numFmtId="0" fontId="123" fillId="0" borderId="29" xfId="0" applyFont="1" applyBorder="1" applyAlignment="1">
      <alignment horizontal="left" vertical="center" wrapText="1"/>
    </xf>
    <xf numFmtId="0" fontId="123" fillId="0" borderId="12" xfId="0" applyFont="1" applyBorder="1" applyAlignment="1">
      <alignment horizontal="left" vertical="center" wrapText="1"/>
    </xf>
    <xf numFmtId="0" fontId="123" fillId="0" borderId="13" xfId="0" applyFont="1" applyBorder="1" applyAlignment="1">
      <alignment horizontal="left" vertical="center" wrapText="1"/>
    </xf>
    <xf numFmtId="0" fontId="123" fillId="0" borderId="43" xfId="0" applyFont="1" applyBorder="1" applyAlignment="1">
      <alignment horizontal="left" vertical="center" wrapText="1"/>
    </xf>
    <xf numFmtId="0" fontId="124" fillId="0" borderId="27" xfId="0" applyFont="1" applyBorder="1" applyAlignment="1">
      <alignment horizontal="left" vertical="center" wrapText="1"/>
    </xf>
    <xf numFmtId="0" fontId="124" fillId="0" borderId="28" xfId="0" applyFont="1" applyBorder="1" applyAlignment="1">
      <alignment horizontal="left" vertical="center" wrapText="1"/>
    </xf>
    <xf numFmtId="0" fontId="124" fillId="0" borderId="29" xfId="0" applyFont="1" applyBorder="1" applyAlignment="1">
      <alignment horizontal="left" vertical="center" wrapText="1"/>
    </xf>
    <xf numFmtId="0" fontId="124" fillId="0" borderId="12" xfId="0" applyFont="1" applyBorder="1" applyAlignment="1">
      <alignment horizontal="left" vertical="center" wrapText="1"/>
    </xf>
    <xf numFmtId="0" fontId="124" fillId="0" borderId="13" xfId="0" applyFont="1" applyBorder="1" applyAlignment="1">
      <alignment horizontal="left" vertical="center" wrapText="1"/>
    </xf>
    <xf numFmtId="0" fontId="124" fillId="0" borderId="43" xfId="0" applyFont="1" applyBorder="1" applyAlignment="1">
      <alignment horizontal="left" vertical="center" wrapText="1"/>
    </xf>
    <xf numFmtId="0" fontId="128" fillId="0" borderId="27" xfId="0" applyFont="1" applyBorder="1" applyAlignment="1">
      <alignment horizontal="left" vertical="center" wrapText="1"/>
    </xf>
    <xf numFmtId="0" fontId="128" fillId="0" borderId="28" xfId="0" applyFont="1" applyBorder="1" applyAlignment="1">
      <alignment horizontal="left" vertical="center" wrapText="1"/>
    </xf>
    <xf numFmtId="0" fontId="128" fillId="0" borderId="29" xfId="0" applyFont="1" applyBorder="1" applyAlignment="1">
      <alignment horizontal="left" vertical="center" wrapText="1"/>
    </xf>
    <xf numFmtId="0" fontId="128" fillId="0" borderId="12" xfId="0" applyFont="1" applyBorder="1" applyAlignment="1">
      <alignment horizontal="left" vertical="center" wrapText="1"/>
    </xf>
    <xf numFmtId="0" fontId="128" fillId="0" borderId="13" xfId="0" applyFont="1" applyBorder="1" applyAlignment="1">
      <alignment horizontal="left" vertical="center" wrapText="1"/>
    </xf>
    <xf numFmtId="0" fontId="128" fillId="0" borderId="43" xfId="0" applyFont="1" applyBorder="1" applyAlignment="1">
      <alignment horizontal="left" vertical="center" wrapText="1"/>
    </xf>
    <xf numFmtId="0" fontId="111" fillId="0" borderId="27" xfId="1" applyFont="1" applyFill="1" applyBorder="1" applyAlignment="1" applyProtection="1">
      <alignment horizontal="center" vertical="center" wrapText="1"/>
    </xf>
    <xf numFmtId="0" fontId="111" fillId="0" borderId="28" xfId="1" applyFont="1" applyFill="1" applyBorder="1" applyAlignment="1" applyProtection="1">
      <alignment horizontal="center" vertical="center" wrapText="1"/>
    </xf>
    <xf numFmtId="0" fontId="111" fillId="0" borderId="29" xfId="1" applyFont="1" applyFill="1" applyBorder="1" applyAlignment="1" applyProtection="1">
      <alignment horizontal="center" vertical="center" wrapText="1"/>
    </xf>
    <xf numFmtId="0" fontId="111" fillId="0" borderId="12" xfId="1" applyFont="1" applyFill="1" applyBorder="1" applyAlignment="1" applyProtection="1">
      <alignment horizontal="center" vertical="center" wrapText="1"/>
    </xf>
    <xf numFmtId="0" fontId="111" fillId="0" borderId="13" xfId="1" applyFont="1" applyFill="1" applyBorder="1" applyAlignment="1" applyProtection="1">
      <alignment horizontal="center" vertical="center" wrapText="1"/>
    </xf>
    <xf numFmtId="0" fontId="111" fillId="0" borderId="43" xfId="1" applyFont="1" applyFill="1" applyBorder="1" applyAlignment="1" applyProtection="1">
      <alignment horizontal="center" vertical="center" wrapText="1"/>
    </xf>
    <xf numFmtId="0" fontId="113" fillId="8" borderId="10" xfId="0" applyFont="1" applyFill="1" applyBorder="1" applyAlignment="1">
      <alignment horizontal="center" vertical="center" wrapText="1"/>
    </xf>
    <xf numFmtId="0" fontId="113" fillId="8" borderId="6" xfId="0" applyFont="1" applyFill="1" applyBorder="1" applyAlignment="1">
      <alignment horizontal="center" vertical="center" wrapText="1"/>
    </xf>
    <xf numFmtId="0" fontId="113" fillId="8" borderId="11" xfId="0" applyFont="1" applyFill="1" applyBorder="1" applyAlignment="1">
      <alignment horizontal="center" vertical="center" wrapText="1"/>
    </xf>
    <xf numFmtId="0" fontId="128" fillId="0" borderId="1" xfId="0" applyFont="1" applyBorder="1" applyAlignment="1">
      <alignment vertical="center" wrapText="1"/>
    </xf>
    <xf numFmtId="0" fontId="16" fillId="8" borderId="1" xfId="0" applyFont="1" applyFill="1" applyBorder="1" applyAlignment="1">
      <alignment horizontal="center" vertical="center" wrapText="1"/>
    </xf>
    <xf numFmtId="0" fontId="138" fillId="8" borderId="10" xfId="0" applyFont="1" applyFill="1" applyBorder="1" applyAlignment="1">
      <alignment horizontal="center" vertical="center" wrapText="1"/>
    </xf>
    <xf numFmtId="0" fontId="138" fillId="8" borderId="6" xfId="0" applyFont="1" applyFill="1" applyBorder="1" applyAlignment="1">
      <alignment horizontal="center" vertical="center" wrapText="1"/>
    </xf>
    <xf numFmtId="0" fontId="138" fillId="8" borderId="11" xfId="0" applyFont="1" applyFill="1" applyBorder="1" applyAlignment="1">
      <alignment horizontal="center" vertical="center" wrapText="1"/>
    </xf>
    <xf numFmtId="0" fontId="139" fillId="0" borderId="27" xfId="0" applyFont="1" applyBorder="1" applyAlignment="1">
      <alignment horizontal="left" vertical="center" wrapText="1"/>
    </xf>
    <xf numFmtId="0" fontId="139" fillId="0" borderId="28" xfId="0" applyFont="1" applyBorder="1" applyAlignment="1">
      <alignment horizontal="left" vertical="center" wrapText="1"/>
    </xf>
    <xf numFmtId="0" fontId="139" fillId="0" borderId="29" xfId="0" applyFont="1" applyBorder="1" applyAlignment="1">
      <alignment horizontal="left" vertical="center" wrapText="1"/>
    </xf>
    <xf numFmtId="0" fontId="139" fillId="0" borderId="12" xfId="0" applyFont="1" applyBorder="1" applyAlignment="1">
      <alignment horizontal="left" vertical="center" wrapText="1"/>
    </xf>
    <xf numFmtId="0" fontId="139" fillId="0" borderId="13" xfId="0" applyFont="1" applyBorder="1" applyAlignment="1">
      <alignment horizontal="left" vertical="center" wrapText="1"/>
    </xf>
    <xf numFmtId="0" fontId="139" fillId="0" borderId="43" xfId="0" applyFont="1" applyBorder="1" applyAlignment="1">
      <alignment horizontal="left" vertical="center" wrapText="1"/>
    </xf>
    <xf numFmtId="0" fontId="139" fillId="0" borderId="1" xfId="0" applyFont="1" applyBorder="1" applyAlignment="1">
      <alignment vertical="center" wrapText="1"/>
    </xf>
    <xf numFmtId="0" fontId="134" fillId="8" borderId="10" xfId="0" applyFont="1" applyFill="1" applyBorder="1" applyAlignment="1">
      <alignment horizontal="center" vertical="center" wrapText="1"/>
    </xf>
    <xf numFmtId="0" fontId="134" fillId="8" borderId="6" xfId="0" applyFont="1" applyFill="1" applyBorder="1" applyAlignment="1">
      <alignment horizontal="center" vertical="center" wrapText="1"/>
    </xf>
    <xf numFmtId="0" fontId="134" fillId="8" borderId="11" xfId="0" applyFont="1" applyFill="1" applyBorder="1" applyAlignment="1">
      <alignment horizontal="center" vertical="center" wrapText="1"/>
    </xf>
    <xf numFmtId="0" fontId="131" fillId="0" borderId="1" xfId="0" applyFont="1" applyBorder="1" applyAlignment="1">
      <alignment vertical="center" wrapText="1"/>
    </xf>
    <xf numFmtId="0" fontId="131" fillId="0" borderId="27" xfId="0" applyFont="1" applyBorder="1" applyAlignment="1">
      <alignment horizontal="left" vertical="center" wrapText="1"/>
    </xf>
    <xf numFmtId="0" fontId="131" fillId="0" borderId="28" xfId="0" applyFont="1" applyBorder="1" applyAlignment="1">
      <alignment horizontal="left" vertical="center" wrapText="1"/>
    </xf>
    <xf numFmtId="0" fontId="131" fillId="0" borderId="29" xfId="0" applyFont="1" applyBorder="1" applyAlignment="1">
      <alignment horizontal="left" vertical="center" wrapText="1"/>
    </xf>
    <xf numFmtId="0" fontId="131" fillId="0" borderId="12" xfId="0" applyFont="1" applyBorder="1" applyAlignment="1">
      <alignment horizontal="left" vertical="center" wrapText="1"/>
    </xf>
    <xf numFmtId="0" fontId="131" fillId="0" borderId="13" xfId="0" applyFont="1" applyBorder="1" applyAlignment="1">
      <alignment horizontal="left" vertical="center" wrapText="1"/>
    </xf>
    <xf numFmtId="0" fontId="131" fillId="0" borderId="43" xfId="0" applyFont="1" applyBorder="1" applyAlignment="1">
      <alignment horizontal="left" vertical="center" wrapText="1"/>
    </xf>
    <xf numFmtId="0" fontId="141" fillId="0" borderId="1" xfId="0" applyFont="1" applyBorder="1" applyAlignment="1">
      <alignment vertical="center" wrapText="1"/>
    </xf>
    <xf numFmtId="0" fontId="142" fillId="0" borderId="1" xfId="0" applyFont="1" applyBorder="1" applyAlignment="1">
      <alignment vertical="center" wrapText="1"/>
    </xf>
    <xf numFmtId="0" fontId="123" fillId="0" borderId="55" xfId="0" applyFont="1" applyBorder="1" applyAlignment="1">
      <alignment horizontal="left" vertical="center" wrapText="1"/>
    </xf>
    <xf numFmtId="0" fontId="123" fillId="0" borderId="0" xfId="0" applyFont="1" applyAlignment="1">
      <alignment horizontal="left" vertical="center" wrapText="1"/>
    </xf>
    <xf numFmtId="0" fontId="123" fillId="0" borderId="31" xfId="0" applyFont="1" applyBorder="1" applyAlignment="1">
      <alignment horizontal="left" vertical="center" wrapText="1"/>
    </xf>
    <xf numFmtId="0" fontId="135" fillId="0" borderId="27" xfId="0" applyFont="1" applyBorder="1" applyAlignment="1">
      <alignment horizontal="left" vertical="center" wrapText="1"/>
    </xf>
    <xf numFmtId="0" fontId="135" fillId="0" borderId="28" xfId="0" applyFont="1" applyBorder="1" applyAlignment="1">
      <alignment horizontal="left" vertical="center" wrapText="1"/>
    </xf>
    <xf numFmtId="0" fontId="135" fillId="0" borderId="29" xfId="0" applyFont="1" applyBorder="1" applyAlignment="1">
      <alignment horizontal="left" vertical="center" wrapText="1"/>
    </xf>
    <xf numFmtId="0" fontId="135" fillId="0" borderId="12" xfId="0" applyFont="1" applyBorder="1" applyAlignment="1">
      <alignment horizontal="left" vertical="center" wrapText="1"/>
    </xf>
    <xf numFmtId="0" fontId="135" fillId="0" borderId="13" xfId="0" applyFont="1" applyBorder="1" applyAlignment="1">
      <alignment horizontal="left" vertical="center" wrapText="1"/>
    </xf>
    <xf numFmtId="0" fontId="135" fillId="0" borderId="43" xfId="0" applyFont="1" applyBorder="1" applyAlignment="1">
      <alignment horizontal="left" vertical="center" wrapText="1"/>
    </xf>
    <xf numFmtId="0" fontId="24" fillId="6" borderId="10" xfId="0" applyFont="1" applyFill="1" applyBorder="1" applyAlignment="1">
      <alignment horizontal="center" vertical="center" wrapText="1"/>
    </xf>
    <xf numFmtId="0" fontId="24" fillId="6" borderId="6" xfId="0" applyFont="1" applyFill="1" applyBorder="1" applyAlignment="1">
      <alignment horizontal="center" vertical="center" wrapText="1"/>
    </xf>
    <xf numFmtId="0" fontId="59" fillId="6" borderId="29" xfId="0" applyFont="1" applyFill="1" applyBorder="1" applyAlignment="1">
      <alignment horizontal="center" vertical="center" textRotation="90" wrapText="1"/>
    </xf>
    <xf numFmtId="0" fontId="59" fillId="6" borderId="43" xfId="0" applyFont="1" applyFill="1" applyBorder="1" applyAlignment="1">
      <alignment horizontal="center" vertical="center" textRotation="90" wrapText="1"/>
    </xf>
    <xf numFmtId="0" fontId="24" fillId="4" borderId="10" xfId="0" applyFont="1" applyFill="1" applyBorder="1" applyAlignment="1">
      <alignment horizontal="center" vertical="center" wrapText="1"/>
    </xf>
    <xf numFmtId="0" fontId="24" fillId="4" borderId="6" xfId="0" applyFont="1" applyFill="1" applyBorder="1" applyAlignment="1">
      <alignment horizontal="center" vertical="center" wrapText="1"/>
    </xf>
    <xf numFmtId="0" fontId="59" fillId="4" borderId="29" xfId="0" applyFont="1" applyFill="1" applyBorder="1" applyAlignment="1">
      <alignment horizontal="center" vertical="center" textRotation="90" wrapText="1"/>
    </xf>
    <xf numFmtId="0" fontId="59" fillId="4" borderId="43" xfId="0" applyFont="1" applyFill="1" applyBorder="1" applyAlignment="1">
      <alignment horizontal="center" vertical="center" textRotation="90" wrapText="1"/>
    </xf>
    <xf numFmtId="0" fontId="24" fillId="9" borderId="62" xfId="0" applyFont="1" applyFill="1" applyBorder="1" applyAlignment="1">
      <alignment horizontal="center" vertical="center" wrapText="1"/>
    </xf>
    <xf numFmtId="0" fontId="24" fillId="9" borderId="6" xfId="0" applyFont="1" applyFill="1" applyBorder="1" applyAlignment="1">
      <alignment horizontal="center" vertical="center" wrapText="1"/>
    </xf>
    <xf numFmtId="0" fontId="24" fillId="9" borderId="11" xfId="0" applyFont="1" applyFill="1" applyBorder="1" applyAlignment="1">
      <alignment horizontal="center" vertical="center" wrapText="1"/>
    </xf>
    <xf numFmtId="0" fontId="24" fillId="9" borderId="10" xfId="0" applyFont="1" applyFill="1" applyBorder="1" applyAlignment="1" applyProtection="1">
      <alignment horizontal="center" vertical="center" wrapText="1"/>
      <protection locked="0"/>
    </xf>
    <xf numFmtId="0" fontId="24" fillId="9" borderId="11" xfId="0" applyFont="1" applyFill="1" applyBorder="1" applyAlignment="1" applyProtection="1">
      <alignment horizontal="center" vertical="center" wrapText="1"/>
      <protection locked="0"/>
    </xf>
    <xf numFmtId="0" fontId="24" fillId="5" borderId="103" xfId="0" applyFont="1" applyFill="1" applyBorder="1" applyAlignment="1">
      <alignment horizontal="center" vertical="center"/>
    </xf>
    <xf numFmtId="0" fontId="24" fillId="5" borderId="104" xfId="0" applyFont="1" applyFill="1" applyBorder="1" applyAlignment="1">
      <alignment horizontal="center" vertical="center"/>
    </xf>
    <xf numFmtId="0" fontId="24" fillId="5" borderId="105" xfId="0" applyFont="1" applyFill="1" applyBorder="1" applyAlignment="1">
      <alignment horizontal="center" vertical="center"/>
    </xf>
    <xf numFmtId="0" fontId="24" fillId="5" borderId="41" xfId="0" applyFont="1" applyFill="1" applyBorder="1" applyAlignment="1">
      <alignment horizontal="center" vertical="center"/>
    </xf>
    <xf numFmtId="0" fontId="24" fillId="5" borderId="32" xfId="0" applyFont="1" applyFill="1" applyBorder="1" applyAlignment="1">
      <alignment horizontal="center" vertical="center"/>
    </xf>
    <xf numFmtId="0" fontId="24" fillId="5" borderId="42" xfId="0" applyFont="1" applyFill="1" applyBorder="1" applyAlignment="1">
      <alignment horizontal="center" vertical="center"/>
    </xf>
    <xf numFmtId="0" fontId="25" fillId="8" borderId="1" xfId="0" applyFont="1" applyFill="1" applyBorder="1" applyAlignment="1">
      <alignment horizontal="center" vertical="center" textRotation="90" wrapText="1"/>
    </xf>
    <xf numFmtId="0" fontId="42" fillId="4" borderId="1" xfId="0" applyFont="1" applyFill="1" applyBorder="1" applyAlignment="1">
      <alignment horizontal="center" vertical="center" textRotation="90" wrapText="1"/>
    </xf>
    <xf numFmtId="0" fontId="42" fillId="6" borderId="14" xfId="0" applyFont="1" applyFill="1" applyBorder="1" applyAlignment="1">
      <alignment horizontal="center" vertical="center" wrapText="1"/>
    </xf>
    <xf numFmtId="0" fontId="25" fillId="8" borderId="106" xfId="0" applyFont="1" applyFill="1" applyBorder="1" applyAlignment="1">
      <alignment horizontal="center" vertical="center" textRotation="90" wrapText="1"/>
    </xf>
    <xf numFmtId="0" fontId="42" fillId="6" borderId="22" xfId="0" applyFont="1" applyFill="1" applyBorder="1" applyAlignment="1">
      <alignment horizontal="center" vertical="center" wrapText="1"/>
    </xf>
    <xf numFmtId="0" fontId="42" fillId="4" borderId="107" xfId="0" applyFont="1" applyFill="1" applyBorder="1" applyAlignment="1">
      <alignment horizontal="center" vertical="center" textRotation="90" wrapText="1"/>
    </xf>
    <xf numFmtId="0" fontId="147" fillId="4" borderId="20" xfId="0" applyFont="1" applyFill="1" applyBorder="1" applyAlignment="1">
      <alignment horizontal="center" vertical="center" wrapText="1"/>
    </xf>
    <xf numFmtId="0" fontId="147" fillId="4" borderId="17" xfId="0" applyFont="1" applyFill="1" applyBorder="1" applyAlignment="1">
      <alignment horizontal="center" vertical="center" wrapText="1"/>
    </xf>
    <xf numFmtId="0" fontId="25" fillId="8" borderId="18" xfId="0" applyFont="1" applyFill="1" applyBorder="1" applyAlignment="1">
      <alignment horizontal="center" vertical="center" wrapText="1"/>
    </xf>
    <xf numFmtId="0" fontId="25" fillId="8" borderId="19" xfId="0" applyFont="1" applyFill="1" applyBorder="1" applyAlignment="1">
      <alignment horizontal="center" vertical="center" wrapText="1"/>
    </xf>
    <xf numFmtId="0" fontId="147" fillId="4" borderId="15" xfId="0" applyFont="1" applyFill="1" applyBorder="1" applyAlignment="1">
      <alignment horizontal="center" vertical="center" wrapText="1"/>
    </xf>
    <xf numFmtId="0" fontId="147" fillId="4" borderId="16" xfId="0" applyFont="1" applyFill="1" applyBorder="1" applyAlignment="1">
      <alignment horizontal="center" vertical="center" wrapText="1"/>
    </xf>
    <xf numFmtId="0" fontId="42" fillId="6" borderId="21" xfId="0" applyFont="1" applyFill="1" applyBorder="1" applyAlignment="1">
      <alignment horizontal="center" vertical="center" wrapText="1"/>
    </xf>
    <xf numFmtId="0" fontId="24" fillId="6" borderId="9" xfId="0" applyFont="1" applyFill="1" applyBorder="1" applyAlignment="1">
      <alignment horizontal="center" vertical="center"/>
    </xf>
    <xf numFmtId="0" fontId="24" fillId="6" borderId="32" xfId="0" applyFont="1" applyFill="1" applyBorder="1" applyAlignment="1">
      <alignment horizontal="center" vertical="center"/>
    </xf>
    <xf numFmtId="0" fontId="24" fillId="6" borderId="102" xfId="0" applyFont="1" applyFill="1" applyBorder="1" applyAlignment="1">
      <alignment horizontal="center" vertical="center"/>
    </xf>
    <xf numFmtId="0" fontId="24" fillId="4" borderId="9" xfId="0" applyFont="1" applyFill="1" applyBorder="1" applyAlignment="1">
      <alignment horizontal="center" vertical="center"/>
    </xf>
    <xf numFmtId="0" fontId="24" fillId="4" borderId="32" xfId="0" applyFont="1" applyFill="1" applyBorder="1" applyAlignment="1">
      <alignment horizontal="center" vertical="center"/>
    </xf>
    <xf numFmtId="0" fontId="24" fillId="4" borderId="102" xfId="0" applyFont="1" applyFill="1" applyBorder="1" applyAlignment="1">
      <alignment horizontal="center" vertical="center"/>
    </xf>
    <xf numFmtId="0" fontId="24" fillId="6" borderId="11" xfId="0" applyFont="1" applyFill="1" applyBorder="1" applyAlignment="1">
      <alignment horizontal="center" vertical="center" wrapText="1"/>
    </xf>
    <xf numFmtId="0" fontId="24" fillId="4" borderId="11" xfId="0" applyFont="1" applyFill="1" applyBorder="1" applyAlignment="1">
      <alignment horizontal="center" vertical="center" wrapText="1"/>
    </xf>
    <xf numFmtId="0" fontId="24" fillId="6" borderId="26" xfId="0" applyFont="1" applyFill="1" applyBorder="1" applyAlignment="1">
      <alignment horizontal="center" vertical="center" textRotation="90" wrapText="1"/>
    </xf>
    <xf numFmtId="0" fontId="24" fillId="6" borderId="8" xfId="0" applyFont="1" applyFill="1" applyBorder="1" applyAlignment="1">
      <alignment horizontal="center" vertical="center" textRotation="90" wrapText="1"/>
    </xf>
    <xf numFmtId="0" fontId="24" fillId="4" borderId="26" xfId="0" applyFont="1" applyFill="1" applyBorder="1" applyAlignment="1">
      <alignment horizontal="center" vertical="center" textRotation="90" wrapText="1"/>
    </xf>
    <xf numFmtId="0" fontId="24" fillId="4" borderId="8" xfId="0" applyFont="1" applyFill="1" applyBorder="1" applyAlignment="1">
      <alignment horizontal="center" vertical="center" textRotation="90" wrapText="1"/>
    </xf>
    <xf numFmtId="0" fontId="15" fillId="10" borderId="0" xfId="0" applyFont="1" applyFill="1" applyAlignment="1">
      <alignment horizontal="center" vertical="center" wrapText="1"/>
    </xf>
    <xf numFmtId="0" fontId="15" fillId="10" borderId="38" xfId="0" applyFont="1" applyFill="1" applyBorder="1" applyAlignment="1">
      <alignment horizontal="center" vertical="center" wrapText="1"/>
    </xf>
    <xf numFmtId="0" fontId="33" fillId="5" borderId="33" xfId="0" applyFont="1" applyFill="1" applyBorder="1" applyAlignment="1">
      <alignment horizontal="center" vertical="center" wrapText="1"/>
    </xf>
    <xf numFmtId="0" fontId="31" fillId="5" borderId="33" xfId="0" applyFont="1" applyFill="1" applyBorder="1" applyAlignment="1">
      <alignment horizontal="center" vertical="center" wrapText="1"/>
    </xf>
    <xf numFmtId="0" fontId="32" fillId="5" borderId="33" xfId="0" applyFont="1" applyFill="1" applyBorder="1" applyAlignment="1">
      <alignment horizontal="center" vertical="center" wrapText="1"/>
    </xf>
    <xf numFmtId="0" fontId="34" fillId="5" borderId="33" xfId="0" applyFont="1" applyFill="1" applyBorder="1" applyAlignment="1">
      <alignment horizontal="center" vertical="center" wrapText="1"/>
    </xf>
    <xf numFmtId="0" fontId="11" fillId="10" borderId="33" xfId="0" applyFont="1" applyFill="1" applyBorder="1" applyAlignment="1">
      <alignment horizontal="center" vertical="center"/>
    </xf>
    <xf numFmtId="0" fontId="11" fillId="10" borderId="36" xfId="0" applyFont="1" applyFill="1" applyBorder="1" applyAlignment="1">
      <alignment horizontal="center" vertical="center"/>
    </xf>
    <xf numFmtId="0" fontId="11" fillId="10" borderId="35" xfId="0" applyFont="1" applyFill="1" applyBorder="1" applyAlignment="1">
      <alignment horizontal="center" vertical="center"/>
    </xf>
    <xf numFmtId="0" fontId="35" fillId="10" borderId="37" xfId="0" applyFont="1" applyFill="1" applyBorder="1" applyAlignment="1">
      <alignment horizontal="center" vertical="center" wrapText="1"/>
    </xf>
    <xf numFmtId="0" fontId="35" fillId="10" borderId="34" xfId="0" applyFont="1" applyFill="1" applyBorder="1" applyAlignment="1">
      <alignment horizontal="center" vertical="center" wrapText="1"/>
    </xf>
    <xf numFmtId="0" fontId="36" fillId="10" borderId="37" xfId="0" applyFont="1" applyFill="1" applyBorder="1" applyAlignment="1">
      <alignment horizontal="center" vertical="center"/>
    </xf>
    <xf numFmtId="0" fontId="36" fillId="10" borderId="34" xfId="0" applyFont="1" applyFill="1" applyBorder="1" applyAlignment="1">
      <alignment horizontal="center" vertical="center"/>
    </xf>
    <xf numFmtId="0" fontId="27" fillId="0" borderId="1" xfId="0" applyFont="1" applyBorder="1" applyAlignment="1">
      <alignment horizontal="center" vertical="center" textRotation="90" wrapText="1"/>
    </xf>
    <xf numFmtId="0" fontId="59" fillId="5" borderId="6" xfId="0" applyFont="1" applyFill="1" applyBorder="1" applyAlignment="1">
      <alignment horizontal="center" vertical="center" wrapText="1"/>
    </xf>
    <xf numFmtId="0" fontId="59" fillId="5" borderId="11" xfId="0" applyFont="1" applyFill="1" applyBorder="1" applyAlignment="1">
      <alignment horizontal="center" vertical="center" wrapText="1"/>
    </xf>
    <xf numFmtId="0" fontId="67" fillId="0" borderId="10" xfId="0" applyFont="1" applyBorder="1" applyAlignment="1">
      <alignment horizontal="left"/>
    </xf>
    <xf numFmtId="0" fontId="67" fillId="0" borderId="6" xfId="0" applyFont="1" applyBorder="1" applyAlignment="1">
      <alignment horizontal="left"/>
    </xf>
    <xf numFmtId="0" fontId="77" fillId="0" borderId="10" xfId="0" applyFont="1" applyBorder="1" applyAlignment="1">
      <alignment horizontal="left"/>
    </xf>
    <xf numFmtId="0" fontId="77" fillId="0" borderId="6" xfId="0" applyFont="1" applyBorder="1" applyAlignment="1">
      <alignment horizontal="left"/>
    </xf>
    <xf numFmtId="0" fontId="76" fillId="0" borderId="10" xfId="0" applyFont="1" applyBorder="1" applyAlignment="1">
      <alignment horizontal="left"/>
    </xf>
    <xf numFmtId="0" fontId="76" fillId="0" borderId="6" xfId="0" applyFont="1" applyBorder="1" applyAlignment="1">
      <alignment horizontal="left"/>
    </xf>
    <xf numFmtId="0" fontId="20" fillId="0" borderId="1" xfId="0" applyFont="1" applyBorder="1" applyAlignment="1">
      <alignment horizontal="center" vertical="center"/>
    </xf>
    <xf numFmtId="0" fontId="67" fillId="0" borderId="84" xfId="0" applyFont="1" applyBorder="1" applyAlignment="1">
      <alignment horizontal="center" vertical="center"/>
    </xf>
    <xf numFmtId="0" fontId="67" fillId="0" borderId="85" xfId="0" applyFont="1" applyBorder="1" applyAlignment="1">
      <alignment horizontal="center" vertical="center"/>
    </xf>
    <xf numFmtId="0" fontId="67" fillId="0" borderId="86" xfId="0" applyFont="1" applyBorder="1" applyAlignment="1">
      <alignment horizontal="center" vertical="center"/>
    </xf>
    <xf numFmtId="0" fontId="27" fillId="5" borderId="1" xfId="0" applyFont="1" applyFill="1" applyBorder="1" applyAlignment="1">
      <alignment horizontal="center" vertical="center" textRotation="90" wrapText="1"/>
    </xf>
    <xf numFmtId="0" fontId="73" fillId="0" borderId="55" xfId="0" applyFont="1" applyBorder="1" applyAlignment="1">
      <alignment horizontal="center" vertical="center" wrapText="1"/>
    </xf>
    <xf numFmtId="0" fontId="73" fillId="0" borderId="0" xfId="0" applyFont="1" applyAlignment="1">
      <alignment horizontal="center" vertical="center" wrapText="1"/>
    </xf>
    <xf numFmtId="0" fontId="73" fillId="0" borderId="31" xfId="0" applyFont="1" applyBorder="1" applyAlignment="1">
      <alignment horizontal="center" vertical="center" wrapText="1"/>
    </xf>
    <xf numFmtId="14" fontId="19" fillId="0" borderId="8" xfId="0" applyNumberFormat="1" applyFont="1" applyBorder="1" applyAlignment="1">
      <alignment horizontal="left" vertical="center"/>
    </xf>
    <xf numFmtId="0" fontId="74" fillId="0" borderId="1" xfId="0" applyFont="1" applyBorder="1" applyAlignment="1">
      <alignment horizontal="left"/>
    </xf>
    <xf numFmtId="0" fontId="96" fillId="0" borderId="1" xfId="0" applyFont="1" applyBorder="1" applyAlignment="1">
      <alignment horizontal="left"/>
    </xf>
    <xf numFmtId="0" fontId="94" fillId="0" borderId="3" xfId="0" applyFont="1" applyBorder="1" applyAlignment="1">
      <alignment horizontal="left"/>
    </xf>
    <xf numFmtId="0" fontId="20" fillId="0" borderId="3" xfId="0" applyFont="1" applyBorder="1" applyAlignment="1">
      <alignment horizontal="center" vertical="center"/>
    </xf>
    <xf numFmtId="0" fontId="24" fillId="0" borderId="55" xfId="0" applyFont="1" applyBorder="1" applyAlignment="1">
      <alignment horizontal="center" vertical="center"/>
    </xf>
    <xf numFmtId="0" fontId="24" fillId="0" borderId="0" xfId="0" applyFont="1" applyAlignment="1">
      <alignment horizontal="center" vertical="center"/>
    </xf>
    <xf numFmtId="0" fontId="24" fillId="0" borderId="12" xfId="0" applyFont="1" applyBorder="1" applyAlignment="1">
      <alignment horizontal="center" vertical="center"/>
    </xf>
    <xf numFmtId="0" fontId="24" fillId="0" borderId="13" xfId="0" applyFont="1" applyBorder="1" applyAlignment="1">
      <alignment horizontal="center" vertical="center"/>
    </xf>
    <xf numFmtId="0" fontId="44" fillId="0" borderId="27" xfId="0" applyFont="1" applyBorder="1" applyAlignment="1">
      <alignment horizontal="center" vertical="center" wrapText="1"/>
    </xf>
    <xf numFmtId="0" fontId="44" fillId="0" borderId="28" xfId="0" applyFont="1" applyBorder="1" applyAlignment="1">
      <alignment horizontal="center" vertical="center" wrapText="1"/>
    </xf>
    <xf numFmtId="0" fontId="44" fillId="0" borderId="29" xfId="0" applyFont="1" applyBorder="1" applyAlignment="1">
      <alignment horizontal="center" vertical="center" wrapText="1"/>
    </xf>
    <xf numFmtId="0" fontId="44" fillId="0" borderId="55" xfId="0" applyFont="1" applyBorder="1" applyAlignment="1">
      <alignment horizontal="center" vertical="center" wrapText="1"/>
    </xf>
    <xf numFmtId="0" fontId="44" fillId="0" borderId="0" xfId="0" applyFont="1" applyAlignment="1">
      <alignment horizontal="center" vertical="center" wrapText="1"/>
    </xf>
    <xf numFmtId="0" fontId="44" fillId="0" borderId="31" xfId="0" applyFont="1" applyBorder="1" applyAlignment="1">
      <alignment horizontal="center" vertical="center" wrapText="1"/>
    </xf>
    <xf numFmtId="0" fontId="44" fillId="0" borderId="12" xfId="0" applyFont="1" applyBorder="1" applyAlignment="1">
      <alignment horizontal="center" vertical="center" wrapText="1"/>
    </xf>
    <xf numFmtId="0" fontId="44" fillId="0" borderId="13" xfId="0" applyFont="1" applyBorder="1" applyAlignment="1">
      <alignment horizontal="center" vertical="center" wrapText="1"/>
    </xf>
    <xf numFmtId="0" fontId="44" fillId="0" borderId="43" xfId="0" applyFont="1" applyBorder="1" applyAlignment="1">
      <alignment horizontal="center" vertical="center" wrapText="1"/>
    </xf>
    <xf numFmtId="0" fontId="53" fillId="0" borderId="10" xfId="0" applyFont="1" applyBorder="1" applyAlignment="1">
      <alignment horizontal="center" vertical="center" wrapText="1"/>
    </xf>
    <xf numFmtId="0" fontId="53" fillId="0" borderId="6" xfId="0" applyFont="1" applyBorder="1" applyAlignment="1">
      <alignment horizontal="center" vertical="center" wrapText="1"/>
    </xf>
    <xf numFmtId="0" fontId="59" fillId="0" borderId="10" xfId="0" applyFont="1" applyBorder="1" applyAlignment="1">
      <alignment horizontal="center" vertical="center" wrapText="1"/>
    </xf>
    <xf numFmtId="0" fontId="59" fillId="0" borderId="6" xfId="0" applyFont="1" applyBorder="1" applyAlignment="1">
      <alignment horizontal="center" vertical="center" wrapText="1"/>
    </xf>
    <xf numFmtId="0" fontId="19" fillId="0" borderId="1" xfId="0" applyFont="1" applyBorder="1" applyAlignment="1">
      <alignment horizontal="center" vertical="center" textRotation="90" wrapText="1"/>
    </xf>
    <xf numFmtId="0" fontId="54" fillId="0" borderId="1" xfId="0" applyFont="1" applyBorder="1" applyAlignment="1">
      <alignment horizontal="center" vertical="center" textRotation="90" wrapText="1"/>
    </xf>
    <xf numFmtId="2" fontId="71" fillId="0" borderId="3" xfId="0" applyNumberFormat="1" applyFont="1" applyBorder="1" applyAlignment="1">
      <alignment horizontal="center" vertical="center"/>
    </xf>
    <xf numFmtId="1" fontId="20" fillId="0" borderId="1" xfId="0" applyNumberFormat="1" applyFont="1" applyBorder="1" applyAlignment="1">
      <alignment horizontal="center" vertical="center" wrapText="1"/>
    </xf>
    <xf numFmtId="0" fontId="20" fillId="0" borderId="1" xfId="0" applyFont="1" applyBorder="1" applyAlignment="1">
      <alignment horizontal="center" vertical="center" wrapText="1"/>
    </xf>
    <xf numFmtId="0" fontId="65" fillId="0" borderId="1" xfId="0" applyFont="1" applyBorder="1" applyAlignment="1">
      <alignment horizontal="center" vertical="center" wrapText="1"/>
    </xf>
    <xf numFmtId="0" fontId="72" fillId="0" borderId="12" xfId="0" applyFont="1" applyBorder="1" applyAlignment="1">
      <alignment horizontal="center" vertical="center" wrapText="1"/>
    </xf>
    <xf numFmtId="0" fontId="72" fillId="0" borderId="65" xfId="0" applyFont="1" applyBorder="1" applyAlignment="1">
      <alignment horizontal="center" vertical="center" wrapText="1"/>
    </xf>
    <xf numFmtId="0" fontId="20" fillId="0" borderId="10" xfId="0" applyFont="1" applyBorder="1" applyAlignment="1">
      <alignment horizontal="center" vertical="center" wrapText="1"/>
    </xf>
    <xf numFmtId="0" fontId="20" fillId="0" borderId="63" xfId="0" applyFont="1" applyBorder="1" applyAlignment="1">
      <alignment horizontal="center" vertical="center" wrapText="1"/>
    </xf>
    <xf numFmtId="0" fontId="65" fillId="0" borderId="8" xfId="0" applyFont="1" applyBorder="1" applyAlignment="1">
      <alignment horizontal="center" vertical="center" wrapText="1"/>
    </xf>
    <xf numFmtId="0" fontId="20" fillId="0" borderId="47" xfId="0" applyFont="1" applyBorder="1" applyAlignment="1">
      <alignment horizontal="center" vertical="center" wrapText="1"/>
    </xf>
    <xf numFmtId="0" fontId="20" fillId="0" borderId="64" xfId="0" applyFont="1" applyBorder="1" applyAlignment="1">
      <alignment horizontal="center" vertical="center" wrapText="1"/>
    </xf>
    <xf numFmtId="0" fontId="26" fillId="0" borderId="2" xfId="0" applyFont="1" applyBorder="1" applyAlignment="1">
      <alignment horizontal="center" vertical="center"/>
    </xf>
    <xf numFmtId="0" fontId="24" fillId="0" borderId="1" xfId="0" applyFont="1" applyBorder="1" applyAlignment="1">
      <alignment horizontal="center" vertical="center"/>
    </xf>
    <xf numFmtId="0" fontId="19" fillId="0" borderId="1" xfId="0" applyFont="1" applyBorder="1" applyAlignment="1">
      <alignment horizontal="center" vertical="center" wrapText="1"/>
    </xf>
    <xf numFmtId="0" fontId="26" fillId="0" borderId="9" xfId="0" applyFont="1" applyBorder="1" applyAlignment="1">
      <alignment horizontal="center" vertical="center"/>
    </xf>
    <xf numFmtId="0" fontId="26" fillId="0" borderId="32" xfId="0" applyFont="1" applyBorder="1" applyAlignment="1">
      <alignment horizontal="center" vertical="center"/>
    </xf>
    <xf numFmtId="0" fontId="53" fillId="0" borderId="1" xfId="0" applyFont="1" applyBorder="1" applyAlignment="1">
      <alignment horizontal="center" vertical="center" textRotation="90" wrapText="1"/>
    </xf>
    <xf numFmtId="0" fontId="52" fillId="0" borderId="1" xfId="0" applyFont="1" applyBorder="1" applyAlignment="1">
      <alignment horizontal="center" vertical="center" textRotation="90" wrapText="1"/>
    </xf>
    <xf numFmtId="0" fontId="20" fillId="0" borderId="26" xfId="0" applyFont="1" applyBorder="1" applyAlignment="1">
      <alignment horizontal="center" vertical="center" textRotation="90" wrapText="1"/>
    </xf>
    <xf numFmtId="0" fontId="20" fillId="0" borderId="8" xfId="0" applyFont="1" applyBorder="1" applyAlignment="1">
      <alignment horizontal="center" vertical="center" textRotation="90" wrapText="1"/>
    </xf>
    <xf numFmtId="0" fontId="67" fillId="0" borderId="8" xfId="0" applyFont="1" applyBorder="1" applyAlignment="1">
      <alignment horizontal="center" vertical="center" wrapText="1"/>
    </xf>
    <xf numFmtId="0" fontId="73" fillId="0" borderId="8" xfId="0" applyFont="1" applyBorder="1" applyAlignment="1">
      <alignment horizontal="center" vertical="center" wrapText="1"/>
    </xf>
    <xf numFmtId="0" fontId="21" fillId="0" borderId="1" xfId="0" applyFont="1" applyBorder="1" applyAlignment="1">
      <alignment horizontal="center" vertical="center"/>
    </xf>
    <xf numFmtId="0" fontId="21" fillId="0" borderId="8" xfId="0" applyFont="1" applyBorder="1" applyAlignment="1">
      <alignment horizontal="center" vertical="center"/>
    </xf>
    <xf numFmtId="0" fontId="22" fillId="0" borderId="1" xfId="0" applyFont="1" applyBorder="1" applyAlignment="1">
      <alignment horizontal="center" vertical="center"/>
    </xf>
    <xf numFmtId="0" fontId="57" fillId="0" borderId="1" xfId="0" applyFont="1" applyBorder="1" applyAlignment="1">
      <alignment horizontal="center" vertical="center"/>
    </xf>
    <xf numFmtId="2" fontId="22" fillId="0" borderId="1" xfId="0" applyNumberFormat="1" applyFont="1" applyBorder="1" applyAlignment="1">
      <alignment horizontal="center" vertical="center" wrapText="1"/>
    </xf>
    <xf numFmtId="0" fontId="22" fillId="0" borderId="1" xfId="0" applyFont="1" applyBorder="1" applyAlignment="1">
      <alignment horizontal="center" vertical="center" wrapText="1"/>
    </xf>
    <xf numFmtId="0" fontId="26" fillId="0" borderId="44" xfId="0" applyFont="1" applyBorder="1" applyAlignment="1">
      <alignment horizontal="center" vertical="center"/>
    </xf>
    <xf numFmtId="0" fontId="27" fillId="0" borderId="1" xfId="0" applyFont="1" applyBorder="1" applyAlignment="1">
      <alignment horizontal="center" vertical="center" wrapText="1"/>
    </xf>
    <xf numFmtId="0" fontId="27" fillId="0" borderId="4" xfId="0" applyFont="1" applyBorder="1" applyAlignment="1">
      <alignment horizontal="center" vertical="center" textRotation="90" wrapText="1"/>
    </xf>
    <xf numFmtId="0" fontId="51" fillId="0" borderId="1" xfId="0" applyFont="1" applyBorder="1" applyAlignment="1">
      <alignment horizontal="center" vertical="center" textRotation="90" wrapText="1"/>
    </xf>
    <xf numFmtId="0" fontId="27" fillId="0" borderId="26" xfId="0" applyFont="1" applyBorder="1" applyAlignment="1">
      <alignment horizontal="center" vertical="center" wrapText="1"/>
    </xf>
    <xf numFmtId="0" fontId="27" fillId="0" borderId="8" xfId="0" applyFont="1" applyBorder="1" applyAlignment="1">
      <alignment horizontal="center" vertical="center" wrapText="1"/>
    </xf>
    <xf numFmtId="0" fontId="20" fillId="0" borderId="26" xfId="0" applyFont="1" applyBorder="1" applyAlignment="1">
      <alignment horizontal="center" vertical="center" wrapText="1"/>
    </xf>
    <xf numFmtId="0" fontId="20" fillId="0" borderId="8" xfId="0" applyFont="1" applyBorder="1" applyAlignment="1">
      <alignment horizontal="center" vertical="center" wrapText="1"/>
    </xf>
    <xf numFmtId="0" fontId="66" fillId="0" borderId="8" xfId="0" applyFont="1" applyBorder="1" applyAlignment="1">
      <alignment horizontal="center" vertical="center" wrapText="1"/>
    </xf>
    <xf numFmtId="0" fontId="68" fillId="0" borderId="1" xfId="0" applyFont="1" applyBorder="1" applyAlignment="1">
      <alignment horizontal="left" vertical="center" wrapText="1"/>
    </xf>
    <xf numFmtId="0" fontId="75" fillId="0" borderId="8" xfId="0" applyFont="1" applyBorder="1" applyAlignment="1">
      <alignment horizontal="center" vertical="center" wrapText="1"/>
    </xf>
    <xf numFmtId="0" fontId="86" fillId="12" borderId="1" xfId="1" applyFont="1" applyFill="1" applyBorder="1" applyAlignment="1" applyProtection="1">
      <alignment horizontal="center" vertical="center" wrapText="1"/>
    </xf>
    <xf numFmtId="0" fontId="64" fillId="0" borderId="7" xfId="0" applyFont="1" applyBorder="1" applyAlignment="1">
      <alignment horizontal="center" vertical="center"/>
    </xf>
    <xf numFmtId="0" fontId="64" fillId="0" borderId="8" xfId="0" applyFont="1" applyBorder="1" applyAlignment="1">
      <alignment horizontal="center" vertical="center"/>
    </xf>
    <xf numFmtId="0" fontId="22" fillId="0" borderId="10" xfId="0" applyFont="1" applyBorder="1" applyAlignment="1">
      <alignment horizontal="left" vertical="center"/>
    </xf>
    <xf numFmtId="0" fontId="22" fillId="0" borderId="11" xfId="0" applyFont="1" applyBorder="1" applyAlignment="1">
      <alignment horizontal="left" vertical="center"/>
    </xf>
    <xf numFmtId="0" fontId="20" fillId="0" borderId="10" xfId="0" applyFont="1" applyBorder="1" applyAlignment="1">
      <alignment horizontal="left" vertical="center"/>
    </xf>
    <xf numFmtId="0" fontId="20" fillId="0" borderId="11" xfId="0" applyFont="1" applyBorder="1" applyAlignment="1">
      <alignment horizontal="left" vertical="center"/>
    </xf>
    <xf numFmtId="0" fontId="63" fillId="0" borderId="10" xfId="0" applyFont="1" applyBorder="1" applyAlignment="1">
      <alignment horizontal="left"/>
    </xf>
    <xf numFmtId="0" fontId="63" fillId="0" borderId="6" xfId="0" applyFont="1" applyBorder="1" applyAlignment="1">
      <alignment horizontal="left"/>
    </xf>
    <xf numFmtId="0" fontId="71" fillId="0" borderId="47" xfId="0" applyFont="1" applyBorder="1" applyAlignment="1">
      <alignment horizontal="left" vertical="center"/>
    </xf>
    <xf numFmtId="0" fontId="71" fillId="0" borderId="57" xfId="0" applyFont="1" applyBorder="1" applyAlignment="1">
      <alignment horizontal="left" vertical="center"/>
    </xf>
    <xf numFmtId="9" fontId="23" fillId="0" borderId="2" xfId="4" applyFont="1" applyFill="1" applyBorder="1" applyAlignment="1" applyProtection="1">
      <alignment horizontal="center" vertical="center"/>
    </xf>
    <xf numFmtId="9" fontId="23" fillId="0" borderId="1" xfId="4" applyFont="1" applyFill="1" applyBorder="1" applyAlignment="1" applyProtection="1">
      <alignment horizontal="center" vertical="center"/>
    </xf>
    <xf numFmtId="9" fontId="44" fillId="0" borderId="2" xfId="4" applyFont="1" applyBorder="1" applyAlignment="1" applyProtection="1">
      <alignment horizontal="center" vertical="center"/>
    </xf>
    <xf numFmtId="9" fontId="44" fillId="0" borderId="52" xfId="4" applyFont="1" applyBorder="1" applyAlignment="1" applyProtection="1">
      <alignment horizontal="center" vertical="center"/>
    </xf>
    <xf numFmtId="9" fontId="44" fillId="0" borderId="1" xfId="4" applyFont="1" applyBorder="1" applyAlignment="1" applyProtection="1">
      <alignment horizontal="center" vertical="center"/>
    </xf>
    <xf numFmtId="9" fontId="44" fillId="0" borderId="45" xfId="4" applyFont="1" applyBorder="1" applyAlignment="1" applyProtection="1">
      <alignment horizontal="center" vertical="center"/>
    </xf>
    <xf numFmtId="9" fontId="43" fillId="0" borderId="87" xfId="4" applyFont="1" applyFill="1" applyBorder="1" applyAlignment="1" applyProtection="1">
      <alignment horizontal="center" vertical="center" wrapText="1"/>
    </xf>
    <xf numFmtId="9" fontId="43" fillId="0" borderId="88" xfId="4" applyFont="1" applyFill="1" applyBorder="1" applyAlignment="1" applyProtection="1">
      <alignment horizontal="center" vertical="center" wrapText="1"/>
    </xf>
    <xf numFmtId="9" fontId="43" fillId="0" borderId="90" xfId="4" applyFont="1" applyFill="1" applyBorder="1" applyAlignment="1" applyProtection="1">
      <alignment horizontal="center" vertical="center" wrapText="1"/>
    </xf>
    <xf numFmtId="9" fontId="43" fillId="0" borderId="1" xfId="4" applyFont="1" applyFill="1" applyBorder="1" applyAlignment="1" applyProtection="1">
      <alignment horizontal="center" vertical="center" wrapText="1"/>
    </xf>
    <xf numFmtId="9" fontId="64" fillId="0" borderId="88" xfId="4" applyFont="1" applyFill="1" applyBorder="1" applyAlignment="1" applyProtection="1">
      <alignment horizontal="center" vertical="center" wrapText="1"/>
    </xf>
    <xf numFmtId="9" fontId="64" fillId="0" borderId="1" xfId="4" applyFont="1" applyFill="1" applyBorder="1" applyAlignment="1" applyProtection="1">
      <alignment horizontal="center" vertical="center" wrapText="1"/>
    </xf>
    <xf numFmtId="9" fontId="23" fillId="0" borderId="88" xfId="4" applyFont="1" applyFill="1" applyBorder="1" applyAlignment="1" applyProtection="1">
      <alignment horizontal="center" vertical="center" wrapText="1"/>
    </xf>
    <xf numFmtId="9" fontId="23" fillId="0" borderId="89" xfId="4" applyFont="1" applyFill="1" applyBorder="1" applyAlignment="1" applyProtection="1">
      <alignment horizontal="center" vertical="center" wrapText="1"/>
    </xf>
    <xf numFmtId="9" fontId="23" fillId="0" borderId="1" xfId="4" applyFont="1" applyFill="1" applyBorder="1" applyAlignment="1" applyProtection="1">
      <alignment horizontal="center" vertical="center" wrapText="1"/>
    </xf>
    <xf numFmtId="9" fontId="23" fillId="0" borderId="58" xfId="4" applyFont="1" applyFill="1" applyBorder="1" applyAlignment="1" applyProtection="1">
      <alignment horizontal="center" vertical="center" wrapText="1"/>
    </xf>
    <xf numFmtId="0" fontId="30" fillId="0" borderId="0" xfId="0" applyFont="1" applyAlignment="1">
      <alignment horizontal="center" vertical="center"/>
    </xf>
    <xf numFmtId="0" fontId="55" fillId="0" borderId="50" xfId="0" applyFont="1" applyBorder="1" applyAlignment="1">
      <alignment horizontal="center" vertical="center"/>
    </xf>
    <xf numFmtId="0" fontId="26" fillId="0" borderId="1" xfId="0" applyFont="1" applyBorder="1" applyAlignment="1">
      <alignment horizontal="center" vertical="center"/>
    </xf>
    <xf numFmtId="0" fontId="26" fillId="0" borderId="10" xfId="0" applyFont="1" applyBorder="1" applyAlignment="1">
      <alignment horizontal="center" vertical="center"/>
    </xf>
    <xf numFmtId="9" fontId="43" fillId="0" borderId="44" xfId="4" applyFont="1" applyFill="1" applyBorder="1" applyAlignment="1" applyProtection="1">
      <alignment horizontal="center" vertical="center"/>
    </xf>
    <xf numFmtId="9" fontId="43" fillId="0" borderId="2" xfId="4" applyFont="1" applyFill="1" applyBorder="1" applyAlignment="1" applyProtection="1">
      <alignment horizontal="center" vertical="center"/>
    </xf>
    <xf numFmtId="9" fontId="43" fillId="0" borderId="4" xfId="4" applyFont="1" applyFill="1" applyBorder="1" applyAlignment="1" applyProtection="1">
      <alignment horizontal="center" vertical="center"/>
    </xf>
    <xf numFmtId="9" fontId="43" fillId="0" borderId="1" xfId="4" applyFont="1" applyFill="1" applyBorder="1" applyAlignment="1" applyProtection="1">
      <alignment horizontal="center" vertical="center"/>
    </xf>
    <xf numFmtId="9" fontId="54" fillId="0" borderId="2" xfId="4" applyFont="1" applyFill="1" applyBorder="1" applyAlignment="1" applyProtection="1">
      <alignment horizontal="center" vertical="center"/>
    </xf>
    <xf numFmtId="9" fontId="54" fillId="0" borderId="1" xfId="4" applyFont="1" applyFill="1" applyBorder="1" applyAlignment="1" applyProtection="1">
      <alignment horizontal="center" vertical="center"/>
    </xf>
    <xf numFmtId="0" fontId="55" fillId="0" borderId="10" xfId="0" applyFont="1" applyBorder="1" applyAlignment="1">
      <alignment horizontal="center" vertical="center" wrapText="1"/>
    </xf>
    <xf numFmtId="0" fontId="55" fillId="0" borderId="6" xfId="0" applyFont="1" applyBorder="1" applyAlignment="1">
      <alignment horizontal="center" vertical="center" wrapText="1"/>
    </xf>
    <xf numFmtId="0" fontId="55" fillId="0" borderId="11" xfId="0" applyFont="1" applyBorder="1" applyAlignment="1">
      <alignment horizontal="center" vertical="center" wrapText="1"/>
    </xf>
    <xf numFmtId="0" fontId="65" fillId="0" borderId="26" xfId="0" applyFont="1" applyBorder="1" applyAlignment="1">
      <alignment horizontal="center" vertical="center" wrapText="1"/>
    </xf>
    <xf numFmtId="0" fontId="21" fillId="0" borderId="3" xfId="0" applyFont="1" applyBorder="1" applyAlignment="1">
      <alignment horizontal="center" vertical="center"/>
    </xf>
    <xf numFmtId="0" fontId="22" fillId="0" borderId="3" xfId="0" applyFont="1" applyBorder="1" applyAlignment="1">
      <alignment horizontal="center" vertical="center" wrapText="1"/>
    </xf>
    <xf numFmtId="0" fontId="65" fillId="0" borderId="53" xfId="0" applyFont="1" applyBorder="1" applyAlignment="1">
      <alignment horizontal="center" vertical="center" wrapText="1"/>
    </xf>
    <xf numFmtId="0" fontId="68" fillId="0" borderId="3" xfId="0" applyFont="1" applyBorder="1" applyAlignment="1">
      <alignment horizontal="left" vertical="center" wrapText="1"/>
    </xf>
    <xf numFmtId="0" fontId="20" fillId="0" borderId="62" xfId="0" applyFont="1" applyBorder="1" applyAlignment="1">
      <alignment horizontal="center" vertical="center"/>
    </xf>
    <xf numFmtId="0" fontId="20" fillId="0" borderId="6" xfId="0" applyFont="1" applyBorder="1" applyAlignment="1">
      <alignment horizontal="center" vertical="center"/>
    </xf>
    <xf numFmtId="2" fontId="22" fillId="0" borderId="70" xfId="0" applyNumberFormat="1" applyFont="1" applyBorder="1" applyAlignment="1">
      <alignment horizontal="center" vertical="center" wrapText="1"/>
    </xf>
    <xf numFmtId="0" fontId="27" fillId="0" borderId="116" xfId="0" applyFont="1" applyBorder="1" applyAlignment="1">
      <alignment vertical="center" wrapText="1"/>
    </xf>
    <xf numFmtId="0" fontId="27" fillId="0" borderId="117" xfId="0" applyFont="1" applyBorder="1" applyAlignment="1">
      <alignment vertical="center" wrapText="1"/>
    </xf>
    <xf numFmtId="0" fontId="29" fillId="0" borderId="117" xfId="0" applyFont="1" applyBorder="1" applyAlignment="1">
      <alignment horizontal="center" vertical="center" wrapText="1"/>
    </xf>
    <xf numFmtId="0" fontId="90" fillId="0" borderId="117" xfId="0" applyFont="1" applyBorder="1" applyAlignment="1">
      <alignment horizontal="center" vertical="center" wrapText="1"/>
    </xf>
    <xf numFmtId="0" fontId="163" fillId="0" borderId="117" xfId="0" applyFont="1" applyBorder="1" applyAlignment="1">
      <alignment horizontal="center" vertical="center" wrapText="1"/>
    </xf>
    <xf numFmtId="0" fontId="163" fillId="0" borderId="118" xfId="0" applyFont="1" applyBorder="1" applyAlignment="1">
      <alignment horizontal="center" vertical="center" wrapText="1"/>
    </xf>
    <xf numFmtId="0" fontId="29" fillId="0" borderId="114" xfId="0" applyFont="1" applyBorder="1" applyAlignment="1">
      <alignment vertical="center" wrapText="1"/>
    </xf>
    <xf numFmtId="0" fontId="29" fillId="0" borderId="14" xfId="0" applyFont="1" applyBorder="1" applyAlignment="1">
      <alignment vertical="center" wrapText="1"/>
    </xf>
    <xf numFmtId="0" fontId="29" fillId="0" borderId="14" xfId="0" applyFont="1" applyBorder="1" applyAlignment="1">
      <alignment horizontal="center" vertical="center" wrapText="1"/>
    </xf>
    <xf numFmtId="0" fontId="90" fillId="0" borderId="14" xfId="0" applyFont="1" applyBorder="1" applyAlignment="1">
      <alignment horizontal="center" vertical="center" wrapText="1"/>
    </xf>
    <xf numFmtId="0" fontId="163" fillId="0" borderId="14" xfId="0" applyFont="1" applyBorder="1" applyAlignment="1">
      <alignment horizontal="center" vertical="center" wrapText="1"/>
    </xf>
    <xf numFmtId="0" fontId="163" fillId="0" borderId="115" xfId="0" applyFont="1" applyBorder="1" applyAlignment="1">
      <alignment horizontal="center" vertical="center" wrapText="1"/>
    </xf>
    <xf numFmtId="0" fontId="106" fillId="0" borderId="114" xfId="0" applyFont="1" applyBorder="1" applyAlignment="1">
      <alignment vertical="center" wrapText="1"/>
    </xf>
    <xf numFmtId="0" fontId="106" fillId="0" borderId="14" xfId="0" applyFont="1" applyBorder="1" applyAlignment="1">
      <alignment vertical="center" wrapText="1"/>
    </xf>
    <xf numFmtId="0" fontId="29" fillId="0" borderId="115" xfId="0" applyFont="1" applyBorder="1" applyAlignment="1">
      <alignment horizontal="center" vertical="center" wrapText="1"/>
    </xf>
    <xf numFmtId="0" fontId="51" fillId="0" borderId="114" xfId="0" applyFont="1" applyBorder="1" applyAlignment="1">
      <alignment vertical="center"/>
    </xf>
    <xf numFmtId="0" fontId="51" fillId="0" borderId="14" xfId="0" applyFont="1" applyBorder="1" applyAlignment="1">
      <alignment vertical="center"/>
    </xf>
    <xf numFmtId="0" fontId="70" fillId="0" borderId="114" xfId="0" applyFont="1" applyBorder="1" applyAlignment="1">
      <alignment horizontal="left" vertical="center"/>
    </xf>
    <xf numFmtId="0" fontId="70" fillId="0" borderId="14" xfId="0" applyFont="1" applyBorder="1" applyAlignment="1">
      <alignment horizontal="left" vertical="center"/>
    </xf>
    <xf numFmtId="1" fontId="70" fillId="0" borderId="14" xfId="0" applyNumberFormat="1" applyFont="1" applyBorder="1" applyAlignment="1">
      <alignment horizontal="center" vertical="center"/>
    </xf>
    <xf numFmtId="1" fontId="70" fillId="0" borderId="14" xfId="0" applyNumberFormat="1" applyFont="1" applyBorder="1" applyAlignment="1">
      <alignment horizontal="center" vertical="center" wrapText="1"/>
    </xf>
    <xf numFmtId="1" fontId="70" fillId="0" borderId="115" xfId="0" applyNumberFormat="1" applyFont="1" applyBorder="1" applyAlignment="1">
      <alignment horizontal="center" vertical="center"/>
    </xf>
    <xf numFmtId="2" fontId="70" fillId="0" borderId="14" xfId="0" applyNumberFormat="1" applyFont="1" applyBorder="1" applyAlignment="1">
      <alignment horizontal="center" vertical="center"/>
    </xf>
    <xf numFmtId="1" fontId="70" fillId="15" borderId="14" xfId="0" applyNumberFormat="1" applyFont="1" applyFill="1" applyBorder="1" applyAlignment="1">
      <alignment horizontal="center" vertical="center"/>
    </xf>
    <xf numFmtId="1" fontId="70" fillId="15" borderId="115" xfId="0" applyNumberFormat="1" applyFont="1" applyFill="1" applyBorder="1" applyAlignment="1">
      <alignment horizontal="center" vertical="center"/>
    </xf>
    <xf numFmtId="1" fontId="90" fillId="0" borderId="14" xfId="0" applyNumberFormat="1" applyFont="1" applyBorder="1" applyAlignment="1">
      <alignment horizontal="center" vertical="center" wrapText="1"/>
    </xf>
    <xf numFmtId="1" fontId="90" fillId="0" borderId="115" xfId="0" applyNumberFormat="1" applyFont="1" applyBorder="1" applyAlignment="1">
      <alignment horizontal="center" vertical="center" wrapText="1"/>
    </xf>
    <xf numFmtId="0" fontId="29" fillId="0" borderId="114" xfId="0" applyFont="1" applyBorder="1" applyAlignment="1">
      <alignment horizontal="left" vertical="center"/>
    </xf>
    <xf numFmtId="0" fontId="29" fillId="0" borderId="14" xfId="0" applyFont="1" applyBorder="1" applyAlignment="1">
      <alignment horizontal="left" vertical="center"/>
    </xf>
    <xf numFmtId="1" fontId="29" fillId="0" borderId="14" xfId="0" applyNumberFormat="1" applyFont="1" applyBorder="1" applyAlignment="1">
      <alignment horizontal="center" vertical="center"/>
    </xf>
    <xf numFmtId="1" fontId="29" fillId="0" borderId="14" xfId="0" applyNumberFormat="1" applyFont="1" applyBorder="1" applyAlignment="1">
      <alignment horizontal="center" vertical="center" wrapText="1"/>
    </xf>
    <xf numFmtId="0" fontId="29" fillId="0" borderId="14" xfId="0" applyFont="1" applyBorder="1" applyAlignment="1">
      <alignment horizontal="center" vertical="center"/>
    </xf>
    <xf numFmtId="0" fontId="105" fillId="0" borderId="114" xfId="0" applyFont="1" applyBorder="1" applyAlignment="1">
      <alignment horizontal="left" vertical="center"/>
    </xf>
    <xf numFmtId="0" fontId="105" fillId="0" borderId="14" xfId="0" applyFont="1" applyBorder="1" applyAlignment="1">
      <alignment horizontal="left" vertical="center"/>
    </xf>
    <xf numFmtId="1" fontId="104" fillId="0" borderId="14" xfId="0" applyNumberFormat="1" applyFont="1" applyBorder="1" applyAlignment="1">
      <alignment horizontal="center" vertical="center"/>
    </xf>
    <xf numFmtId="14" fontId="29" fillId="0" borderId="14" xfId="0" applyNumberFormat="1" applyFont="1" applyBorder="1" applyAlignment="1">
      <alignment horizontal="center" vertical="center" wrapText="1"/>
    </xf>
    <xf numFmtId="14" fontId="29" fillId="0" borderId="115" xfId="0" applyNumberFormat="1" applyFont="1" applyBorder="1" applyAlignment="1">
      <alignment horizontal="center" vertical="center" wrapText="1"/>
    </xf>
    <xf numFmtId="0" fontId="164" fillId="0" borderId="14" xfId="0" applyFont="1" applyBorder="1" applyAlignment="1">
      <alignment horizontal="center" vertical="center"/>
    </xf>
    <xf numFmtId="0" fontId="164" fillId="0" borderId="115" xfId="0" applyFont="1" applyBorder="1" applyAlignment="1">
      <alignment horizontal="center" vertical="center"/>
    </xf>
    <xf numFmtId="0" fontId="29" fillId="8" borderId="114" xfId="0" applyFont="1" applyFill="1" applyBorder="1" applyAlignment="1">
      <alignment horizontal="left" vertical="center"/>
    </xf>
    <xf numFmtId="0" fontId="29" fillId="8" borderId="14" xfId="0" applyFont="1" applyFill="1" applyBorder="1" applyAlignment="1">
      <alignment horizontal="left" vertical="center"/>
    </xf>
    <xf numFmtId="1" fontId="29" fillId="8" borderId="14" xfId="0" applyNumberFormat="1" applyFont="1" applyFill="1" applyBorder="1" applyAlignment="1">
      <alignment horizontal="center" vertical="center" wrapText="1"/>
    </xf>
    <xf numFmtId="0" fontId="29" fillId="8" borderId="114" xfId="0" applyFont="1" applyFill="1" applyBorder="1" applyAlignment="1">
      <alignment horizontal="right" vertical="center"/>
    </xf>
    <xf numFmtId="0" fontId="29" fillId="8" borderId="14" xfId="0" applyFont="1" applyFill="1" applyBorder="1" applyAlignment="1">
      <alignment horizontal="right" vertical="center"/>
    </xf>
    <xf numFmtId="166" fontId="29" fillId="0" borderId="14" xfId="0" applyNumberFormat="1" applyFont="1" applyBorder="1" applyAlignment="1">
      <alignment horizontal="left" vertical="center"/>
    </xf>
    <xf numFmtId="164" fontId="29" fillId="0" borderId="14" xfId="0" applyNumberFormat="1" applyFont="1" applyBorder="1" applyAlignment="1">
      <alignment horizontal="left" vertical="center"/>
    </xf>
    <xf numFmtId="0" fontId="29" fillId="0" borderId="115" xfId="0" applyFont="1" applyBorder="1" applyAlignment="1">
      <alignment horizontal="left" vertical="center"/>
    </xf>
    <xf numFmtId="1" fontId="161" fillId="8" borderId="14" xfId="0" applyNumberFormat="1" applyFont="1" applyFill="1" applyBorder="1" applyAlignment="1">
      <alignment horizontal="center" vertical="center" wrapText="1"/>
    </xf>
    <xf numFmtId="1" fontId="162" fillId="8" borderId="14" xfId="0" applyNumberFormat="1" applyFont="1" applyFill="1" applyBorder="1" applyAlignment="1">
      <alignment horizontal="center" vertical="center" wrapText="1"/>
    </xf>
    <xf numFmtId="1" fontId="20" fillId="0" borderId="14" xfId="0" applyNumberFormat="1" applyFont="1" applyBorder="1" applyAlignment="1">
      <alignment horizontal="center" vertical="center" wrapText="1"/>
    </xf>
    <xf numFmtId="0" fontId="29" fillId="0" borderId="119" xfId="0" applyFont="1" applyBorder="1" applyAlignment="1">
      <alignment horizontal="left" vertical="center"/>
    </xf>
    <xf numFmtId="0" fontId="29" fillId="0" borderId="120" xfId="0" applyFont="1" applyBorder="1" applyAlignment="1">
      <alignment horizontal="left" vertical="center"/>
    </xf>
    <xf numFmtId="0" fontId="29" fillId="0" borderId="121" xfId="0" applyFont="1" applyBorder="1" applyAlignment="1">
      <alignment horizontal="left" vertical="center"/>
    </xf>
    <xf numFmtId="0" fontId="70" fillId="0" borderId="111" xfId="0" applyFont="1" applyBorder="1" applyAlignment="1">
      <alignment horizontal="center" vertical="center" wrapText="1"/>
    </xf>
    <xf numFmtId="0" fontId="70" fillId="0" borderId="112" xfId="0" applyFont="1" applyBorder="1" applyAlignment="1">
      <alignment horizontal="center" vertical="center" wrapText="1"/>
    </xf>
    <xf numFmtId="0" fontId="70" fillId="0" borderId="113" xfId="0" applyFont="1" applyBorder="1" applyAlignment="1">
      <alignment horizontal="center" vertical="center" wrapText="1"/>
    </xf>
    <xf numFmtId="0" fontId="51" fillId="0" borderId="114" xfId="0" applyFont="1" applyBorder="1" applyAlignment="1">
      <alignment horizontal="center" vertical="center" wrapText="1"/>
    </xf>
    <xf numFmtId="0" fontId="51" fillId="0" borderId="14" xfId="0" applyFont="1" applyBorder="1" applyAlignment="1">
      <alignment horizontal="center" vertical="center" wrapText="1"/>
    </xf>
    <xf numFmtId="0" fontId="51" fillId="0" borderId="115" xfId="0" applyFont="1" applyBorder="1" applyAlignment="1">
      <alignment horizontal="center" vertical="center" wrapText="1"/>
    </xf>
    <xf numFmtId="0" fontId="57" fillId="0" borderId="78" xfId="0" applyFont="1" applyBorder="1" applyAlignment="1">
      <alignment horizontal="center"/>
    </xf>
    <xf numFmtId="0" fontId="57" fillId="0" borderId="77" xfId="0" applyFont="1" applyBorder="1" applyAlignment="1">
      <alignment horizontal="center"/>
    </xf>
    <xf numFmtId="0" fontId="26" fillId="0" borderId="44" xfId="0" applyFont="1" applyBorder="1" applyAlignment="1">
      <alignment horizontal="center" vertical="center" wrapText="1"/>
    </xf>
    <xf numFmtId="0" fontId="26" fillId="0" borderId="2" xfId="0" applyFont="1" applyBorder="1" applyAlignment="1">
      <alignment horizontal="center" vertical="center" wrapText="1"/>
    </xf>
    <xf numFmtId="0" fontId="19" fillId="0" borderId="26" xfId="0" applyFont="1" applyBorder="1" applyAlignment="1">
      <alignment horizontal="center" vertical="center" wrapText="1"/>
    </xf>
    <xf numFmtId="0" fontId="19" fillId="0" borderId="54" xfId="0" applyFont="1" applyBorder="1" applyAlignment="1">
      <alignment horizontal="center" vertical="center" wrapText="1"/>
    </xf>
    <xf numFmtId="0" fontId="19" fillId="0" borderId="8" xfId="0" applyFont="1" applyBorder="1" applyAlignment="1">
      <alignment horizontal="center" vertical="center" wrapText="1"/>
    </xf>
    <xf numFmtId="0" fontId="87" fillId="0" borderId="44" xfId="0" applyFont="1" applyBorder="1" applyAlignment="1">
      <alignment horizontal="center" vertical="center"/>
    </xf>
    <xf numFmtId="0" fontId="87" fillId="0" borderId="2" xfId="0" applyFont="1" applyBorder="1" applyAlignment="1">
      <alignment horizontal="center" vertical="center"/>
    </xf>
    <xf numFmtId="0" fontId="87" fillId="0" borderId="52" xfId="0" applyFont="1" applyBorder="1" applyAlignment="1">
      <alignment horizontal="center" vertical="center"/>
    </xf>
    <xf numFmtId="0" fontId="19" fillId="0" borderId="45" xfId="0" applyFont="1" applyBorder="1" applyAlignment="1">
      <alignment horizontal="center" vertical="center" textRotation="90" wrapText="1"/>
    </xf>
    <xf numFmtId="0" fontId="24" fillId="0" borderId="9" xfId="0" applyFont="1" applyBorder="1" applyAlignment="1">
      <alignment horizontal="center" vertical="center" wrapText="1"/>
    </xf>
    <xf numFmtId="0" fontId="24" fillId="0" borderId="32" xfId="0" applyFont="1" applyBorder="1" applyAlignment="1">
      <alignment horizontal="center" vertical="center" wrapText="1"/>
    </xf>
    <xf numFmtId="0" fontId="24" fillId="0" borderId="42" xfId="0" applyFont="1" applyBorder="1" applyAlignment="1">
      <alignment horizontal="center" vertical="center" wrapText="1"/>
    </xf>
    <xf numFmtId="0" fontId="91" fillId="0" borderId="6" xfId="0" applyFont="1" applyBorder="1" applyAlignment="1">
      <alignment horizontal="center" vertical="center" wrapText="1"/>
    </xf>
    <xf numFmtId="0" fontId="91" fillId="0" borderId="11" xfId="0" applyFont="1" applyBorder="1" applyAlignment="1">
      <alignment horizontal="center" vertical="center" wrapText="1"/>
    </xf>
    <xf numFmtId="0" fontId="88" fillId="0" borderId="4" xfId="1" applyFont="1" applyFill="1" applyBorder="1" applyAlignment="1" applyProtection="1">
      <alignment horizontal="center" vertical="center" wrapText="1"/>
    </xf>
    <xf numFmtId="0" fontId="88" fillId="0" borderId="1" xfId="1" applyFont="1" applyFill="1" applyBorder="1" applyAlignment="1" applyProtection="1">
      <alignment horizontal="center" vertical="center" wrapText="1"/>
    </xf>
    <xf numFmtId="0" fontId="88" fillId="0" borderId="45" xfId="1" applyFont="1" applyFill="1" applyBorder="1" applyAlignment="1" applyProtection="1">
      <alignment horizontal="center" vertical="center" wrapText="1"/>
    </xf>
    <xf numFmtId="0" fontId="92" fillId="0" borderId="1" xfId="0" applyFont="1" applyBorder="1" applyAlignment="1">
      <alignment horizontal="center" vertical="center" wrapText="1"/>
    </xf>
    <xf numFmtId="0" fontId="92" fillId="0" borderId="45" xfId="0" applyFont="1" applyBorder="1" applyAlignment="1">
      <alignment horizontal="center" vertical="center" wrapText="1"/>
    </xf>
    <xf numFmtId="0" fontId="19" fillId="0" borderId="4" xfId="0" applyFont="1" applyBorder="1" applyAlignment="1">
      <alignment horizontal="center" vertical="center"/>
    </xf>
    <xf numFmtId="0" fontId="19" fillId="0" borderId="1" xfId="0" applyFont="1" applyBorder="1" applyAlignment="1">
      <alignment horizontal="center" vertical="center"/>
    </xf>
    <xf numFmtId="0" fontId="64" fillId="0" borderId="1" xfId="0" applyFont="1" applyBorder="1" applyAlignment="1">
      <alignment horizontal="center" vertical="center" wrapText="1"/>
    </xf>
    <xf numFmtId="0" fontId="91" fillId="0" borderId="48" xfId="0" applyFont="1" applyBorder="1" applyAlignment="1">
      <alignment horizontal="center" vertical="center" wrapText="1"/>
    </xf>
    <xf numFmtId="0" fontId="91" fillId="0" borderId="57"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4" xfId="0" applyFont="1" applyBorder="1" applyAlignment="1">
      <alignment horizontal="center" vertical="center" textRotation="90" wrapText="1"/>
    </xf>
    <xf numFmtId="0" fontId="19" fillId="0" borderId="26" xfId="0" applyFont="1" applyBorder="1" applyAlignment="1">
      <alignment horizontal="center" textRotation="90" wrapText="1"/>
    </xf>
    <xf numFmtId="0" fontId="19" fillId="0" borderId="54" xfId="0" applyFont="1" applyBorder="1" applyAlignment="1">
      <alignment horizontal="center" textRotation="90" wrapText="1"/>
    </xf>
    <xf numFmtId="0" fontId="19" fillId="0" borderId="8" xfId="0" applyFont="1" applyBorder="1" applyAlignment="1">
      <alignment horizontal="center" textRotation="90" wrapText="1"/>
    </xf>
    <xf numFmtId="0" fontId="19" fillId="0" borderId="10" xfId="0" applyFont="1" applyBorder="1" applyAlignment="1">
      <alignment horizontal="center" vertical="center" wrapText="1"/>
    </xf>
    <xf numFmtId="0" fontId="19" fillId="0" borderId="6"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47"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9" xfId="0" applyFont="1" applyBorder="1" applyAlignment="1">
      <alignment horizontal="center" vertical="center" wrapText="1"/>
    </xf>
    <xf numFmtId="0" fontId="19" fillId="0" borderId="11" xfId="0" applyFont="1" applyBorder="1" applyAlignment="1">
      <alignment horizontal="center" vertical="center" wrapText="1"/>
    </xf>
    <xf numFmtId="0" fontId="26" fillId="0" borderId="97" xfId="0" applyFont="1" applyBorder="1" applyAlignment="1">
      <alignment horizontal="center" vertical="center"/>
    </xf>
    <xf numFmtId="0" fontId="26" fillId="0" borderId="50" xfId="0" applyFont="1" applyBorder="1" applyAlignment="1">
      <alignment horizontal="center" vertical="center"/>
    </xf>
    <xf numFmtId="0" fontId="26" fillId="0" borderId="98" xfId="0" applyFont="1" applyBorder="1" applyAlignment="1">
      <alignment horizontal="center" vertical="center"/>
    </xf>
    <xf numFmtId="0" fontId="24" fillId="0" borderId="10"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1" xfId="0" applyFont="1" applyBorder="1" applyAlignment="1">
      <alignment horizontal="center" vertical="center" wrapText="1"/>
    </xf>
    <xf numFmtId="0" fontId="24" fillId="0" borderId="12" xfId="0" applyFont="1" applyBorder="1" applyAlignment="1">
      <alignment horizontal="center" vertical="center" wrapText="1"/>
    </xf>
    <xf numFmtId="0" fontId="24" fillId="0" borderId="13" xfId="0" applyFont="1" applyBorder="1" applyAlignment="1">
      <alignment horizontal="center" vertical="center" wrapText="1"/>
    </xf>
    <xf numFmtId="0" fontId="24" fillId="0" borderId="100" xfId="0" applyFont="1" applyBorder="1" applyAlignment="1">
      <alignment horizontal="center" vertical="center" wrapText="1"/>
    </xf>
    <xf numFmtId="0" fontId="53" fillId="0" borderId="45" xfId="0" applyFont="1" applyBorder="1" applyAlignment="1">
      <alignment horizontal="center" vertical="center" textRotation="90" wrapText="1"/>
    </xf>
    <xf numFmtId="0" fontId="27" fillId="0" borderId="26" xfId="0" applyFont="1" applyBorder="1" applyAlignment="1">
      <alignment horizontal="center" vertical="center" textRotation="90" wrapText="1"/>
    </xf>
    <xf numFmtId="0" fontId="27" fillId="0" borderId="54" xfId="0" applyFont="1" applyBorder="1" applyAlignment="1">
      <alignment horizontal="center" vertical="center" textRotation="90" wrapText="1"/>
    </xf>
    <xf numFmtId="0" fontId="27" fillId="0" borderId="8" xfId="0" applyFont="1" applyBorder="1" applyAlignment="1">
      <alignment horizontal="center" vertical="center" textRotation="90" wrapText="1"/>
    </xf>
    <xf numFmtId="0" fontId="27" fillId="0" borderId="12" xfId="0" applyFont="1" applyBorder="1" applyAlignment="1">
      <alignment horizontal="center" vertical="center" wrapText="1"/>
    </xf>
    <xf numFmtId="0" fontId="27" fillId="0" borderId="13" xfId="0" applyFont="1" applyBorder="1" applyAlignment="1">
      <alignment horizontal="center" vertical="center" wrapText="1"/>
    </xf>
    <xf numFmtId="0" fontId="19" fillId="0" borderId="54" xfId="0" applyFont="1" applyBorder="1" applyAlignment="1">
      <alignment horizontal="center" vertical="center" textRotation="90" wrapText="1"/>
    </xf>
    <xf numFmtId="0" fontId="19" fillId="0" borderId="8" xfId="0" applyFont="1" applyBorder="1" applyAlignment="1">
      <alignment horizontal="center" vertical="center" textRotation="90" wrapText="1"/>
    </xf>
    <xf numFmtId="0" fontId="24" fillId="0" borderId="62" xfId="0" applyFont="1" applyBorder="1" applyAlignment="1">
      <alignment horizontal="center" vertical="center" wrapText="1"/>
    </xf>
    <xf numFmtId="0" fontId="151" fillId="0" borderId="4" xfId="0" applyFont="1" applyBorder="1" applyAlignment="1">
      <alignment horizontal="center" wrapText="1"/>
    </xf>
    <xf numFmtId="0" fontId="151" fillId="0" borderId="1" xfId="0" applyFont="1" applyBorder="1" applyAlignment="1">
      <alignment horizontal="center" wrapText="1"/>
    </xf>
    <xf numFmtId="0" fontId="150" fillId="12" borderId="1" xfId="1" applyFont="1" applyFill="1" applyBorder="1" applyAlignment="1" applyProtection="1">
      <alignment horizontal="center" vertical="center" wrapText="1"/>
    </xf>
    <xf numFmtId="0" fontId="152" fillId="0" borderId="10" xfId="0" applyFont="1" applyBorder="1" applyAlignment="1">
      <alignment horizontal="center" vertical="center" wrapText="1"/>
    </xf>
    <xf numFmtId="0" fontId="152" fillId="0" borderId="6" xfId="0" applyFont="1" applyBorder="1" applyAlignment="1">
      <alignment horizontal="center" vertical="center" wrapText="1"/>
    </xf>
    <xf numFmtId="0" fontId="153" fillId="0" borderId="6" xfId="0" applyFont="1" applyBorder="1" applyAlignment="1">
      <alignment horizontal="center" vertical="center" wrapText="1"/>
    </xf>
    <xf numFmtId="0" fontId="153" fillId="0" borderId="46" xfId="0" applyFont="1" applyBorder="1" applyAlignment="1">
      <alignment horizontal="center" vertical="center" wrapText="1"/>
    </xf>
    <xf numFmtId="0" fontId="154" fillId="0" borderId="10" xfId="0" applyFont="1" applyBorder="1" applyAlignment="1">
      <alignment horizontal="center" vertical="center" wrapText="1"/>
    </xf>
    <xf numFmtId="0" fontId="154" fillId="0" borderId="6" xfId="0" applyFont="1" applyBorder="1" applyAlignment="1">
      <alignment horizontal="center" vertical="center" wrapText="1"/>
    </xf>
    <xf numFmtId="0" fontId="154" fillId="0" borderId="46" xfId="0" applyFont="1" applyBorder="1" applyAlignment="1">
      <alignment horizontal="center" vertical="center" wrapText="1"/>
    </xf>
    <xf numFmtId="0" fontId="152" fillId="0" borderId="95" xfId="0" applyFont="1" applyBorder="1" applyAlignment="1">
      <alignment horizontal="center" vertical="center" wrapText="1"/>
    </xf>
    <xf numFmtId="0" fontId="152" fillId="0" borderId="0" xfId="0" applyFont="1" applyAlignment="1">
      <alignment horizontal="center" vertical="center" wrapText="1"/>
    </xf>
    <xf numFmtId="0" fontId="152" fillId="0" borderId="0" xfId="0" applyFont="1" applyAlignment="1">
      <alignment horizontal="center" wrapText="1"/>
    </xf>
    <xf numFmtId="0" fontId="152" fillId="0" borderId="28" xfId="0" applyFont="1" applyBorder="1" applyAlignment="1">
      <alignment horizontal="right" vertical="center" wrapText="1"/>
    </xf>
    <xf numFmtId="0" fontId="152" fillId="0" borderId="0" xfId="0" applyFont="1" applyAlignment="1">
      <alignment horizontal="right" vertical="center" wrapText="1"/>
    </xf>
    <xf numFmtId="0" fontId="152" fillId="0" borderId="13" xfId="0" applyFont="1" applyBorder="1" applyAlignment="1">
      <alignment horizontal="right" vertical="center" wrapText="1"/>
    </xf>
    <xf numFmtId="0" fontId="152" fillId="0" borderId="31" xfId="0" applyFont="1" applyBorder="1" applyAlignment="1">
      <alignment horizontal="center" vertical="center" wrapText="1"/>
    </xf>
    <xf numFmtId="0" fontId="152" fillId="0" borderId="13" xfId="0" applyFont="1" applyBorder="1" applyAlignment="1">
      <alignment horizontal="center" vertical="center" wrapText="1"/>
    </xf>
    <xf numFmtId="0" fontId="152" fillId="0" borderId="3" xfId="0" applyFont="1" applyBorder="1" applyAlignment="1">
      <alignment horizontal="center" wrapText="1"/>
    </xf>
    <xf numFmtId="0" fontId="152" fillId="0" borderId="51" xfId="0" applyFont="1" applyBorder="1" applyAlignment="1">
      <alignment horizontal="center" wrapText="1"/>
    </xf>
    <xf numFmtId="0" fontId="152" fillId="0" borderId="11" xfId="0" applyFont="1" applyBorder="1" applyAlignment="1">
      <alignment horizontal="center" vertical="center" wrapText="1"/>
    </xf>
    <xf numFmtId="0" fontId="154" fillId="0" borderId="11" xfId="0" applyFont="1" applyBorder="1" applyAlignment="1">
      <alignment horizontal="center" vertical="center" wrapText="1"/>
    </xf>
    <xf numFmtId="0" fontId="152" fillId="0" borderId="28" xfId="0" applyFont="1" applyBorder="1" applyAlignment="1">
      <alignment horizontal="center" vertical="center" wrapText="1"/>
    </xf>
    <xf numFmtId="0" fontId="151" fillId="0" borderId="27" xfId="0" applyFont="1" applyBorder="1" applyAlignment="1">
      <alignment horizontal="center" vertical="center" textRotation="90" wrapText="1"/>
    </xf>
    <xf numFmtId="0" fontId="151" fillId="0" borderId="28" xfId="0" applyFont="1" applyBorder="1" applyAlignment="1">
      <alignment horizontal="center" vertical="center" textRotation="90" wrapText="1"/>
    </xf>
    <xf numFmtId="0" fontId="151" fillId="0" borderId="29" xfId="0" applyFont="1" applyBorder="1" applyAlignment="1">
      <alignment horizontal="center" vertical="center" textRotation="90" wrapText="1"/>
    </xf>
    <xf numFmtId="0" fontId="151" fillId="0" borderId="55" xfId="0" applyFont="1" applyBorder="1" applyAlignment="1">
      <alignment horizontal="center" vertical="center" textRotation="90" wrapText="1"/>
    </xf>
    <xf numFmtId="0" fontId="151" fillId="0" borderId="0" xfId="0" applyFont="1" applyAlignment="1">
      <alignment horizontal="center" vertical="center" textRotation="90" wrapText="1"/>
    </xf>
    <xf numFmtId="0" fontId="151" fillId="0" borderId="31" xfId="0" applyFont="1" applyBorder="1" applyAlignment="1">
      <alignment horizontal="center" vertical="center" textRotation="90" wrapText="1"/>
    </xf>
    <xf numFmtId="0" fontId="151" fillId="0" borderId="12" xfId="0" applyFont="1" applyBorder="1" applyAlignment="1">
      <alignment horizontal="center" vertical="center" textRotation="90" wrapText="1"/>
    </xf>
    <xf numFmtId="0" fontId="151" fillId="0" borderId="13" xfId="0" applyFont="1" applyBorder="1" applyAlignment="1">
      <alignment horizontal="center" vertical="center" textRotation="90" wrapText="1"/>
    </xf>
    <xf numFmtId="0" fontId="151" fillId="0" borderId="43" xfId="0" applyFont="1" applyBorder="1" applyAlignment="1">
      <alignment horizontal="center" vertical="center" textRotation="90" wrapText="1"/>
    </xf>
    <xf numFmtId="0" fontId="151" fillId="0" borderId="101" xfId="0" applyFont="1" applyBorder="1" applyAlignment="1">
      <alignment horizontal="center" vertical="center" textRotation="90" wrapText="1"/>
    </xf>
    <xf numFmtId="0" fontId="151" fillId="0" borderId="99" xfId="0" applyFont="1" applyBorder="1" applyAlignment="1">
      <alignment horizontal="center" vertical="center" textRotation="90" wrapText="1"/>
    </xf>
    <xf numFmtId="0" fontId="151" fillId="0" borderId="100" xfId="0" applyFont="1" applyBorder="1" applyAlignment="1">
      <alignment horizontal="center" vertical="center" textRotation="90" wrapText="1"/>
    </xf>
  </cellXfs>
  <cellStyles count="835">
    <cellStyle name="a1" xfId="473" xr:uid="{00000000-0005-0000-0000-000000000000}"/>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Followed Hyperlink" xfId="214" builtinId="9" hidden="1"/>
    <cellStyle name="Followed Hyperlink" xfId="215" builtinId="9" hidden="1"/>
    <cellStyle name="Followed Hyperlink" xfId="216" builtinId="9" hidden="1"/>
    <cellStyle name="Followed Hyperlink" xfId="217" builtinId="9" hidden="1"/>
    <cellStyle name="Followed Hyperlink" xfId="218" builtinId="9" hidden="1"/>
    <cellStyle name="Followed Hyperlink" xfId="219" builtinId="9" hidden="1"/>
    <cellStyle name="Followed Hyperlink" xfId="220" builtinId="9" hidden="1"/>
    <cellStyle name="Followed Hyperlink" xfId="221" builtinId="9" hidden="1"/>
    <cellStyle name="Followed Hyperlink" xfId="222" builtinId="9" hidden="1"/>
    <cellStyle name="Followed Hyperlink" xfId="223" builtinId="9" hidden="1"/>
    <cellStyle name="Followed Hyperlink" xfId="224" builtinId="9" hidden="1"/>
    <cellStyle name="Followed Hyperlink" xfId="225" builtinId="9" hidden="1"/>
    <cellStyle name="Followed Hyperlink" xfId="226" builtinId="9" hidden="1"/>
    <cellStyle name="Followed Hyperlink" xfId="227" builtinId="9" hidden="1"/>
    <cellStyle name="Followed Hyperlink" xfId="228" builtinId="9" hidden="1"/>
    <cellStyle name="Followed Hyperlink" xfId="229" builtinId="9" hidden="1"/>
    <cellStyle name="Followed Hyperlink" xfId="230" builtinId="9" hidden="1"/>
    <cellStyle name="Followed Hyperlink" xfId="231" builtinId="9" hidden="1"/>
    <cellStyle name="Followed Hyperlink" xfId="232" builtinId="9" hidden="1"/>
    <cellStyle name="Followed Hyperlink" xfId="233" builtinId="9" hidden="1"/>
    <cellStyle name="Followed Hyperlink" xfId="234" builtinId="9" hidden="1"/>
    <cellStyle name="Followed Hyperlink" xfId="235" builtinId="9" hidden="1"/>
    <cellStyle name="Followed Hyperlink" xfId="236" builtinId="9" hidden="1"/>
    <cellStyle name="Followed Hyperlink" xfId="237" builtinId="9" hidden="1"/>
    <cellStyle name="Followed Hyperlink" xfId="238" builtinId="9" hidden="1"/>
    <cellStyle name="Followed Hyperlink" xfId="239" builtinId="9" hidden="1"/>
    <cellStyle name="Followed Hyperlink" xfId="240" builtinId="9" hidden="1"/>
    <cellStyle name="Followed Hyperlink" xfId="241" builtinId="9" hidden="1"/>
    <cellStyle name="Followed Hyperlink" xfId="242" builtinId="9" hidden="1"/>
    <cellStyle name="Followed Hyperlink" xfId="243" builtinId="9" hidden="1"/>
    <cellStyle name="Followed Hyperlink" xfId="244" builtinId="9" hidden="1"/>
    <cellStyle name="Followed Hyperlink" xfId="245" builtinId="9" hidden="1"/>
    <cellStyle name="Followed Hyperlink" xfId="246" builtinId="9" hidden="1"/>
    <cellStyle name="Followed Hyperlink" xfId="247" builtinId="9" hidden="1"/>
    <cellStyle name="Followed Hyperlink" xfId="248" builtinId="9" hidden="1"/>
    <cellStyle name="Followed Hyperlink" xfId="249" builtinId="9" hidden="1"/>
    <cellStyle name="Followed Hyperlink" xfId="250" builtinId="9" hidden="1"/>
    <cellStyle name="Followed Hyperlink" xfId="251" builtinId="9" hidden="1"/>
    <cellStyle name="Followed Hyperlink" xfId="252" builtinId="9" hidden="1"/>
    <cellStyle name="Followed Hyperlink" xfId="253" builtinId="9" hidden="1"/>
    <cellStyle name="Followed Hyperlink" xfId="254" builtinId="9" hidden="1"/>
    <cellStyle name="Followed Hyperlink" xfId="255" builtinId="9" hidden="1"/>
    <cellStyle name="Followed Hyperlink" xfId="256" builtinId="9" hidden="1"/>
    <cellStyle name="Followed Hyperlink" xfId="257" builtinId="9" hidden="1"/>
    <cellStyle name="Followed Hyperlink" xfId="258" builtinId="9" hidden="1"/>
    <cellStyle name="Followed Hyperlink" xfId="259" builtinId="9" hidden="1"/>
    <cellStyle name="Followed Hyperlink" xfId="260" builtinId="9" hidden="1"/>
    <cellStyle name="Followed Hyperlink" xfId="261" builtinId="9" hidden="1"/>
    <cellStyle name="Followed Hyperlink" xfId="262" builtinId="9" hidden="1"/>
    <cellStyle name="Followed Hyperlink" xfId="263" builtinId="9" hidden="1"/>
    <cellStyle name="Followed Hyperlink" xfId="264" builtinId="9" hidden="1"/>
    <cellStyle name="Followed Hyperlink" xfId="265" builtinId="9" hidden="1"/>
    <cellStyle name="Followed Hyperlink" xfId="266" builtinId="9" hidden="1"/>
    <cellStyle name="Followed Hyperlink" xfId="267" builtinId="9" hidden="1"/>
    <cellStyle name="Followed Hyperlink" xfId="268" builtinId="9" hidden="1"/>
    <cellStyle name="Followed Hyperlink" xfId="269" builtinId="9" hidden="1"/>
    <cellStyle name="Followed Hyperlink" xfId="270" builtinId="9" hidden="1"/>
    <cellStyle name="Followed Hyperlink" xfId="271" builtinId="9" hidden="1"/>
    <cellStyle name="Followed Hyperlink" xfId="272" builtinId="9" hidden="1"/>
    <cellStyle name="Followed Hyperlink" xfId="273" builtinId="9" hidden="1"/>
    <cellStyle name="Followed Hyperlink" xfId="274" builtinId="9" hidden="1"/>
    <cellStyle name="Followed Hyperlink" xfId="275" builtinId="9" hidden="1"/>
    <cellStyle name="Followed Hyperlink" xfId="276" builtinId="9" hidden="1"/>
    <cellStyle name="Followed Hyperlink" xfId="277" builtinId="9" hidden="1"/>
    <cellStyle name="Followed Hyperlink" xfId="278" builtinId="9" hidden="1"/>
    <cellStyle name="Followed Hyperlink" xfId="279" builtinId="9" hidden="1"/>
    <cellStyle name="Followed Hyperlink" xfId="280" builtinId="9" hidden="1"/>
    <cellStyle name="Followed Hyperlink" xfId="281" builtinId="9" hidden="1"/>
    <cellStyle name="Followed Hyperlink" xfId="282" builtinId="9" hidden="1"/>
    <cellStyle name="Followed Hyperlink" xfId="283" builtinId="9" hidden="1"/>
    <cellStyle name="Followed Hyperlink" xfId="284" builtinId="9" hidden="1"/>
    <cellStyle name="Followed Hyperlink" xfId="285" builtinId="9" hidden="1"/>
    <cellStyle name="Followed Hyperlink" xfId="286" builtinId="9" hidden="1"/>
    <cellStyle name="Followed Hyperlink" xfId="287" builtinId="9" hidden="1"/>
    <cellStyle name="Followed Hyperlink" xfId="288" builtinId="9" hidden="1"/>
    <cellStyle name="Followed Hyperlink" xfId="289" builtinId="9" hidden="1"/>
    <cellStyle name="Followed Hyperlink" xfId="290" builtinId="9" hidden="1"/>
    <cellStyle name="Followed Hyperlink" xfId="291" builtinId="9" hidden="1"/>
    <cellStyle name="Followed Hyperlink" xfId="292" builtinId="9" hidden="1"/>
    <cellStyle name="Followed Hyperlink" xfId="293" builtinId="9" hidden="1"/>
    <cellStyle name="Followed Hyperlink" xfId="294" builtinId="9" hidden="1"/>
    <cellStyle name="Followed Hyperlink" xfId="295" builtinId="9" hidden="1"/>
    <cellStyle name="Followed Hyperlink" xfId="296" builtinId="9" hidden="1"/>
    <cellStyle name="Followed Hyperlink" xfId="297" builtinId="9" hidden="1"/>
    <cellStyle name="Followed Hyperlink" xfId="298" builtinId="9" hidden="1"/>
    <cellStyle name="Followed Hyperlink" xfId="299" builtinId="9" hidden="1"/>
    <cellStyle name="Followed Hyperlink" xfId="300" builtinId="9" hidden="1"/>
    <cellStyle name="Followed Hyperlink" xfId="301" builtinId="9" hidden="1"/>
    <cellStyle name="Followed Hyperlink" xfId="302" builtinId="9" hidden="1"/>
    <cellStyle name="Followed Hyperlink" xfId="303" builtinId="9" hidden="1"/>
    <cellStyle name="Followed Hyperlink" xfId="304" builtinId="9" hidden="1"/>
    <cellStyle name="Followed Hyperlink" xfId="305" builtinId="9" hidden="1"/>
    <cellStyle name="Followed Hyperlink" xfId="306" builtinId="9" hidden="1"/>
    <cellStyle name="Followed Hyperlink" xfId="307" builtinId="9" hidden="1"/>
    <cellStyle name="Followed Hyperlink" xfId="308" builtinId="9" hidden="1"/>
    <cellStyle name="Followed Hyperlink" xfId="309" builtinId="9" hidden="1"/>
    <cellStyle name="Followed Hyperlink" xfId="310" builtinId="9" hidden="1"/>
    <cellStyle name="Followed Hyperlink" xfId="311" builtinId="9" hidden="1"/>
    <cellStyle name="Followed Hyperlink" xfId="312" builtinId="9" hidden="1"/>
    <cellStyle name="Followed Hyperlink" xfId="313" builtinId="9" hidden="1"/>
    <cellStyle name="Followed Hyperlink" xfId="314" builtinId="9" hidden="1"/>
    <cellStyle name="Followed Hyperlink" xfId="315" builtinId="9" hidden="1"/>
    <cellStyle name="Followed Hyperlink" xfId="316" builtinId="9" hidden="1"/>
    <cellStyle name="Followed Hyperlink" xfId="317" builtinId="9" hidden="1"/>
    <cellStyle name="Followed Hyperlink" xfId="318" builtinId="9" hidden="1"/>
    <cellStyle name="Followed Hyperlink" xfId="319" builtinId="9" hidden="1"/>
    <cellStyle name="Followed Hyperlink" xfId="320" builtinId="9" hidden="1"/>
    <cellStyle name="Followed Hyperlink" xfId="321" builtinId="9" hidden="1"/>
    <cellStyle name="Followed Hyperlink" xfId="322" builtinId="9" hidden="1"/>
    <cellStyle name="Followed Hyperlink" xfId="323" builtinId="9" hidden="1"/>
    <cellStyle name="Followed Hyperlink" xfId="324" builtinId="9" hidden="1"/>
    <cellStyle name="Followed Hyperlink" xfId="325" builtinId="9" hidden="1"/>
    <cellStyle name="Followed Hyperlink" xfId="326" builtinId="9" hidden="1"/>
    <cellStyle name="Followed Hyperlink" xfId="327" builtinId="9" hidden="1"/>
    <cellStyle name="Followed Hyperlink" xfId="328" builtinId="9" hidden="1"/>
    <cellStyle name="Followed Hyperlink" xfId="329" builtinId="9" hidden="1"/>
    <cellStyle name="Followed Hyperlink" xfId="330" builtinId="9" hidden="1"/>
    <cellStyle name="Followed Hyperlink" xfId="331" builtinId="9" hidden="1"/>
    <cellStyle name="Followed Hyperlink" xfId="332" builtinId="9" hidden="1"/>
    <cellStyle name="Followed Hyperlink" xfId="333" builtinId="9" hidden="1"/>
    <cellStyle name="Followed Hyperlink" xfId="334" builtinId="9" hidden="1"/>
    <cellStyle name="Followed Hyperlink" xfId="335" builtinId="9" hidden="1"/>
    <cellStyle name="Followed Hyperlink" xfId="336" builtinId="9" hidden="1"/>
    <cellStyle name="Followed Hyperlink" xfId="337" builtinId="9" hidden="1"/>
    <cellStyle name="Followed Hyperlink" xfId="338" builtinId="9" hidden="1"/>
    <cellStyle name="Followed Hyperlink" xfId="339" builtinId="9" hidden="1"/>
    <cellStyle name="Followed Hyperlink" xfId="340" builtinId="9" hidden="1"/>
    <cellStyle name="Followed Hyperlink" xfId="341" builtinId="9" hidden="1"/>
    <cellStyle name="Followed Hyperlink" xfId="342" builtinId="9" hidden="1"/>
    <cellStyle name="Followed Hyperlink" xfId="343" builtinId="9" hidden="1"/>
    <cellStyle name="Followed Hyperlink" xfId="344" builtinId="9" hidden="1"/>
    <cellStyle name="Followed Hyperlink" xfId="345" builtinId="9" hidden="1"/>
    <cellStyle name="Followed Hyperlink" xfId="346" builtinId="9" hidden="1"/>
    <cellStyle name="Followed Hyperlink" xfId="347" builtinId="9" hidden="1"/>
    <cellStyle name="Followed Hyperlink" xfId="348" builtinId="9" hidden="1"/>
    <cellStyle name="Followed Hyperlink" xfId="349" builtinId="9" hidden="1"/>
    <cellStyle name="Followed Hyperlink" xfId="350" builtinId="9" hidden="1"/>
    <cellStyle name="Followed Hyperlink" xfId="351" builtinId="9" hidden="1"/>
    <cellStyle name="Followed Hyperlink" xfId="352" builtinId="9" hidden="1"/>
    <cellStyle name="Followed Hyperlink" xfId="353" builtinId="9" hidden="1"/>
    <cellStyle name="Followed Hyperlink" xfId="354" builtinId="9" hidden="1"/>
    <cellStyle name="Followed Hyperlink" xfId="355" builtinId="9" hidden="1"/>
    <cellStyle name="Followed Hyperlink" xfId="356" builtinId="9" hidden="1"/>
    <cellStyle name="Followed Hyperlink" xfId="357" builtinId="9" hidden="1"/>
    <cellStyle name="Followed Hyperlink" xfId="358" builtinId="9" hidden="1"/>
    <cellStyle name="Followed Hyperlink" xfId="359" builtinId="9" hidden="1"/>
    <cellStyle name="Followed Hyperlink" xfId="360" builtinId="9" hidden="1"/>
    <cellStyle name="Followed Hyperlink" xfId="361" builtinId="9" hidden="1"/>
    <cellStyle name="Followed Hyperlink" xfId="362" builtinId="9" hidden="1"/>
    <cellStyle name="Followed Hyperlink" xfId="363" builtinId="9" hidden="1"/>
    <cellStyle name="Followed Hyperlink" xfId="364" builtinId="9" hidden="1"/>
    <cellStyle name="Followed Hyperlink" xfId="365" builtinId="9" hidden="1"/>
    <cellStyle name="Followed Hyperlink" xfId="366" builtinId="9" hidden="1"/>
    <cellStyle name="Followed Hyperlink" xfId="367" builtinId="9" hidden="1"/>
    <cellStyle name="Followed Hyperlink" xfId="368" builtinId="9" hidden="1"/>
    <cellStyle name="Followed Hyperlink" xfId="369" builtinId="9" hidden="1"/>
    <cellStyle name="Followed Hyperlink" xfId="370" builtinId="9" hidden="1"/>
    <cellStyle name="Followed Hyperlink" xfId="371" builtinId="9" hidden="1"/>
    <cellStyle name="Followed Hyperlink" xfId="372" builtinId="9" hidden="1"/>
    <cellStyle name="Followed Hyperlink" xfId="373" builtinId="9" hidden="1"/>
    <cellStyle name="Followed Hyperlink" xfId="374" builtinId="9" hidden="1"/>
    <cellStyle name="Followed Hyperlink" xfId="375" builtinId="9" hidden="1"/>
    <cellStyle name="Followed Hyperlink" xfId="376" builtinId="9" hidden="1"/>
    <cellStyle name="Followed Hyperlink" xfId="377" builtinId="9" hidden="1"/>
    <cellStyle name="Followed Hyperlink" xfId="378" builtinId="9" hidden="1"/>
    <cellStyle name="Followed Hyperlink" xfId="379" builtinId="9" hidden="1"/>
    <cellStyle name="Followed Hyperlink" xfId="380" builtinId="9" hidden="1"/>
    <cellStyle name="Followed Hyperlink" xfId="381" builtinId="9" hidden="1"/>
    <cellStyle name="Followed Hyperlink" xfId="382" builtinId="9" hidden="1"/>
    <cellStyle name="Followed Hyperlink" xfId="383" builtinId="9" hidden="1"/>
    <cellStyle name="Followed Hyperlink" xfId="384" builtinId="9" hidden="1"/>
    <cellStyle name="Followed Hyperlink" xfId="385" builtinId="9" hidden="1"/>
    <cellStyle name="Followed Hyperlink" xfId="386" builtinId="9" hidden="1"/>
    <cellStyle name="Followed Hyperlink" xfId="387" builtinId="9" hidden="1"/>
    <cellStyle name="Followed Hyperlink" xfId="388" builtinId="9" hidden="1"/>
    <cellStyle name="Followed Hyperlink" xfId="389" builtinId="9" hidden="1"/>
    <cellStyle name="Followed Hyperlink" xfId="390" builtinId="9" hidden="1"/>
    <cellStyle name="Followed Hyperlink" xfId="391" builtinId="9" hidden="1"/>
    <cellStyle name="Followed Hyperlink" xfId="392" builtinId="9" hidden="1"/>
    <cellStyle name="Followed Hyperlink" xfId="393" builtinId="9" hidden="1"/>
    <cellStyle name="Followed Hyperlink" xfId="394" builtinId="9" hidden="1"/>
    <cellStyle name="Followed Hyperlink" xfId="395" builtinId="9" hidden="1"/>
    <cellStyle name="Followed Hyperlink" xfId="396" builtinId="9" hidden="1"/>
    <cellStyle name="Followed Hyperlink" xfId="397" builtinId="9" hidden="1"/>
    <cellStyle name="Followed Hyperlink" xfId="398" builtinId="9" hidden="1"/>
    <cellStyle name="Followed Hyperlink" xfId="399" builtinId="9" hidden="1"/>
    <cellStyle name="Followed Hyperlink" xfId="400" builtinId="9" hidden="1"/>
    <cellStyle name="Followed Hyperlink" xfId="401" builtinId="9" hidden="1"/>
    <cellStyle name="Followed Hyperlink" xfId="402" builtinId="9" hidden="1"/>
    <cellStyle name="Followed Hyperlink" xfId="403" builtinId="9" hidden="1"/>
    <cellStyle name="Followed Hyperlink" xfId="404" builtinId="9" hidden="1"/>
    <cellStyle name="Followed Hyperlink" xfId="405" builtinId="9" hidden="1"/>
    <cellStyle name="Followed Hyperlink" xfId="406" builtinId="9" hidden="1"/>
    <cellStyle name="Followed Hyperlink" xfId="407" builtinId="9" hidden="1"/>
    <cellStyle name="Followed Hyperlink" xfId="408" builtinId="9" hidden="1"/>
    <cellStyle name="Followed Hyperlink" xfId="409" builtinId="9" hidden="1"/>
    <cellStyle name="Followed Hyperlink" xfId="410" builtinId="9" hidden="1"/>
    <cellStyle name="Followed Hyperlink" xfId="411" builtinId="9" hidden="1"/>
    <cellStyle name="Followed Hyperlink" xfId="412" builtinId="9" hidden="1"/>
    <cellStyle name="Followed Hyperlink" xfId="413" builtinId="9" hidden="1"/>
    <cellStyle name="Followed Hyperlink" xfId="414" builtinId="9" hidden="1"/>
    <cellStyle name="Followed Hyperlink" xfId="415" builtinId="9" hidden="1"/>
    <cellStyle name="Followed Hyperlink" xfId="416" builtinId="9" hidden="1"/>
    <cellStyle name="Followed Hyperlink" xfId="417" builtinId="9" hidden="1"/>
    <cellStyle name="Followed Hyperlink" xfId="418" builtinId="9" hidden="1"/>
    <cellStyle name="Followed Hyperlink" xfId="419" builtinId="9" hidden="1"/>
    <cellStyle name="Followed Hyperlink" xfId="420" builtinId="9" hidden="1"/>
    <cellStyle name="Followed Hyperlink" xfId="421" builtinId="9" hidden="1"/>
    <cellStyle name="Followed Hyperlink" xfId="422" builtinId="9" hidden="1"/>
    <cellStyle name="Followed Hyperlink" xfId="423" builtinId="9" hidden="1"/>
    <cellStyle name="Followed Hyperlink" xfId="424" builtinId="9" hidden="1"/>
    <cellStyle name="Followed Hyperlink" xfId="425" builtinId="9" hidden="1"/>
    <cellStyle name="Followed Hyperlink" xfId="426" builtinId="9" hidden="1"/>
    <cellStyle name="Followed Hyperlink" xfId="427" builtinId="9" hidden="1"/>
    <cellStyle name="Followed Hyperlink" xfId="428" builtinId="9" hidden="1"/>
    <cellStyle name="Followed Hyperlink" xfId="429" builtinId="9" hidden="1"/>
    <cellStyle name="Followed Hyperlink" xfId="430" builtinId="9" hidden="1"/>
    <cellStyle name="Followed Hyperlink" xfId="431" builtinId="9" hidden="1"/>
    <cellStyle name="Followed Hyperlink" xfId="432" builtinId="9" hidden="1"/>
    <cellStyle name="Followed Hyperlink" xfId="433" builtinId="9" hidden="1"/>
    <cellStyle name="Followed Hyperlink" xfId="434" builtinId="9" hidden="1"/>
    <cellStyle name="Followed Hyperlink" xfId="435" builtinId="9" hidden="1"/>
    <cellStyle name="Followed Hyperlink" xfId="436" builtinId="9" hidden="1"/>
    <cellStyle name="Followed Hyperlink" xfId="437" builtinId="9" hidden="1"/>
    <cellStyle name="Followed Hyperlink" xfId="438" builtinId="9" hidden="1"/>
    <cellStyle name="Followed Hyperlink" xfId="439" builtinId="9" hidden="1"/>
    <cellStyle name="Followed Hyperlink" xfId="440" builtinId="9" hidden="1"/>
    <cellStyle name="Followed Hyperlink" xfId="441" builtinId="9" hidden="1"/>
    <cellStyle name="Followed Hyperlink" xfId="442" builtinId="9" hidden="1"/>
    <cellStyle name="Followed Hyperlink" xfId="443" builtinId="9" hidden="1"/>
    <cellStyle name="Followed Hyperlink" xfId="444" builtinId="9" hidden="1"/>
    <cellStyle name="Followed Hyperlink" xfId="445" builtinId="9" hidden="1"/>
    <cellStyle name="Followed Hyperlink" xfId="446" builtinId="9" hidden="1"/>
    <cellStyle name="Followed Hyperlink" xfId="447" builtinId="9" hidden="1"/>
    <cellStyle name="Followed Hyperlink" xfId="448" builtinId="9" hidden="1"/>
    <cellStyle name="Followed Hyperlink" xfId="449" builtinId="9" hidden="1"/>
    <cellStyle name="Followed Hyperlink" xfId="450" builtinId="9" hidden="1"/>
    <cellStyle name="Followed Hyperlink" xfId="451" builtinId="9" hidden="1"/>
    <cellStyle name="Followed Hyperlink" xfId="452" builtinId="9" hidden="1"/>
    <cellStyle name="Followed Hyperlink" xfId="453" builtinId="9" hidden="1"/>
    <cellStyle name="Followed Hyperlink" xfId="454" builtinId="9" hidden="1"/>
    <cellStyle name="Followed Hyperlink" xfId="455" builtinId="9" hidden="1"/>
    <cellStyle name="Followed Hyperlink" xfId="456" builtinId="9" hidden="1"/>
    <cellStyle name="Followed Hyperlink" xfId="457" builtinId="9" hidden="1"/>
    <cellStyle name="Followed Hyperlink" xfId="458" builtinId="9" hidden="1"/>
    <cellStyle name="Followed Hyperlink" xfId="459" builtinId="9" hidden="1"/>
    <cellStyle name="Followed Hyperlink" xfId="460" builtinId="9" hidden="1"/>
    <cellStyle name="Followed Hyperlink" xfId="461" builtinId="9" hidden="1"/>
    <cellStyle name="Followed Hyperlink" xfId="462" builtinId="9" hidden="1"/>
    <cellStyle name="Followed Hyperlink" xfId="463" builtinId="9" hidden="1"/>
    <cellStyle name="Followed Hyperlink" xfId="464" builtinId="9" hidden="1"/>
    <cellStyle name="Followed Hyperlink" xfId="465" builtinId="9" hidden="1"/>
    <cellStyle name="Followed Hyperlink" xfId="466" builtinId="9" hidden="1"/>
    <cellStyle name="Followed Hyperlink" xfId="467" builtinId="9" hidden="1"/>
    <cellStyle name="Followed Hyperlink" xfId="468" builtinId="9" hidden="1"/>
    <cellStyle name="Followed Hyperlink" xfId="469" builtinId="9" hidden="1"/>
    <cellStyle name="Followed Hyperlink" xfId="470" builtinId="9" hidden="1"/>
    <cellStyle name="Followed Hyperlink" xfId="471" builtinId="9" hidden="1"/>
    <cellStyle name="Followed Hyperlink" xfId="472" builtinId="9" hidden="1"/>
    <cellStyle name="Followed Hyperlink" xfId="474" builtinId="9" hidden="1"/>
    <cellStyle name="Followed Hyperlink" xfId="475" builtinId="9" hidden="1"/>
    <cellStyle name="Followed Hyperlink" xfId="476" builtinId="9" hidden="1"/>
    <cellStyle name="Followed Hyperlink" xfId="477" builtinId="9" hidden="1"/>
    <cellStyle name="Followed Hyperlink" xfId="478" builtinId="9" hidden="1"/>
    <cellStyle name="Followed Hyperlink" xfId="479" builtinId="9" hidden="1"/>
    <cellStyle name="Followed Hyperlink" xfId="480" builtinId="9" hidden="1"/>
    <cellStyle name="Followed Hyperlink" xfId="481" builtinId="9" hidden="1"/>
    <cellStyle name="Followed Hyperlink" xfId="482" builtinId="9" hidden="1"/>
    <cellStyle name="Followed Hyperlink" xfId="483" builtinId="9" hidden="1"/>
    <cellStyle name="Followed Hyperlink" xfId="484" builtinId="9" hidden="1"/>
    <cellStyle name="Followed Hyperlink" xfId="485" builtinId="9" hidden="1"/>
    <cellStyle name="Followed Hyperlink" xfId="486" builtinId="9" hidden="1"/>
    <cellStyle name="Followed Hyperlink" xfId="487" builtinId="9" hidden="1"/>
    <cellStyle name="Followed Hyperlink" xfId="488" builtinId="9" hidden="1"/>
    <cellStyle name="Followed Hyperlink" xfId="489" builtinId="9" hidden="1"/>
    <cellStyle name="Followed Hyperlink" xfId="490" builtinId="9" hidden="1"/>
    <cellStyle name="Followed Hyperlink" xfId="491" builtinId="9" hidden="1"/>
    <cellStyle name="Followed Hyperlink" xfId="492" builtinId="9" hidden="1"/>
    <cellStyle name="Followed Hyperlink" xfId="493" builtinId="9" hidden="1"/>
    <cellStyle name="Followed Hyperlink" xfId="494" builtinId="9" hidden="1"/>
    <cellStyle name="Followed Hyperlink" xfId="495" builtinId="9" hidden="1"/>
    <cellStyle name="Followed Hyperlink" xfId="496" builtinId="9" hidden="1"/>
    <cellStyle name="Followed Hyperlink" xfId="497" builtinId="9" hidden="1"/>
    <cellStyle name="Followed Hyperlink" xfId="498" builtinId="9" hidden="1"/>
    <cellStyle name="Followed Hyperlink" xfId="499" builtinId="9" hidden="1"/>
    <cellStyle name="Followed Hyperlink" xfId="500" builtinId="9" hidden="1"/>
    <cellStyle name="Followed Hyperlink" xfId="501" builtinId="9" hidden="1"/>
    <cellStyle name="Followed Hyperlink" xfId="502" builtinId="9" hidden="1"/>
    <cellStyle name="Followed Hyperlink" xfId="503" builtinId="9" hidden="1"/>
    <cellStyle name="Followed Hyperlink" xfId="504" builtinId="9" hidden="1"/>
    <cellStyle name="Followed Hyperlink" xfId="505" builtinId="9" hidden="1"/>
    <cellStyle name="Followed Hyperlink" xfId="506" builtinId="9" hidden="1"/>
    <cellStyle name="Followed Hyperlink" xfId="507" builtinId="9" hidden="1"/>
    <cellStyle name="Followed Hyperlink" xfId="508" builtinId="9" hidden="1"/>
    <cellStyle name="Followed Hyperlink" xfId="509" builtinId="9" hidden="1"/>
    <cellStyle name="Followed Hyperlink" xfId="510" builtinId="9" hidden="1"/>
    <cellStyle name="Followed Hyperlink" xfId="511" builtinId="9" hidden="1"/>
    <cellStyle name="Followed Hyperlink" xfId="512" builtinId="9" hidden="1"/>
    <cellStyle name="Followed Hyperlink" xfId="513" builtinId="9" hidden="1"/>
    <cellStyle name="Followed Hyperlink" xfId="514" builtinId="9" hidden="1"/>
    <cellStyle name="Followed Hyperlink" xfId="515" builtinId="9" hidden="1"/>
    <cellStyle name="Followed Hyperlink" xfId="516" builtinId="9" hidden="1"/>
    <cellStyle name="Followed Hyperlink" xfId="517" builtinId="9" hidden="1"/>
    <cellStyle name="Followed Hyperlink" xfId="518" builtinId="9" hidden="1"/>
    <cellStyle name="Followed Hyperlink" xfId="519" builtinId="9" hidden="1"/>
    <cellStyle name="Followed Hyperlink" xfId="520" builtinId="9" hidden="1"/>
    <cellStyle name="Followed Hyperlink" xfId="521" builtinId="9" hidden="1"/>
    <cellStyle name="Followed Hyperlink" xfId="522" builtinId="9" hidden="1"/>
    <cellStyle name="Followed Hyperlink" xfId="523" builtinId="9" hidden="1"/>
    <cellStyle name="Followed Hyperlink" xfId="524" builtinId="9" hidden="1"/>
    <cellStyle name="Followed Hyperlink" xfId="525" builtinId="9" hidden="1"/>
    <cellStyle name="Followed Hyperlink" xfId="526" builtinId="9" hidden="1"/>
    <cellStyle name="Followed Hyperlink" xfId="527" builtinId="9" hidden="1"/>
    <cellStyle name="Followed Hyperlink" xfId="528" builtinId="9" hidden="1"/>
    <cellStyle name="Followed Hyperlink" xfId="529" builtinId="9" hidden="1"/>
    <cellStyle name="Followed Hyperlink" xfId="530" builtinId="9" hidden="1"/>
    <cellStyle name="Followed Hyperlink" xfId="531" builtinId="9" hidden="1"/>
    <cellStyle name="Followed Hyperlink" xfId="532" builtinId="9" hidden="1"/>
    <cellStyle name="Followed Hyperlink" xfId="533" builtinId="9" hidden="1"/>
    <cellStyle name="Followed Hyperlink" xfId="534" builtinId="9" hidden="1"/>
    <cellStyle name="Followed Hyperlink" xfId="535" builtinId="9" hidden="1"/>
    <cellStyle name="Followed Hyperlink" xfId="536" builtinId="9" hidden="1"/>
    <cellStyle name="Followed Hyperlink" xfId="537" builtinId="9" hidden="1"/>
    <cellStyle name="Followed Hyperlink" xfId="538" builtinId="9" hidden="1"/>
    <cellStyle name="Followed Hyperlink" xfId="539" builtinId="9" hidden="1"/>
    <cellStyle name="Followed Hyperlink" xfId="540" builtinId="9" hidden="1"/>
    <cellStyle name="Followed Hyperlink" xfId="541" builtinId="9" hidden="1"/>
    <cellStyle name="Followed Hyperlink" xfId="542" builtinId="9" hidden="1"/>
    <cellStyle name="Followed Hyperlink" xfId="543" builtinId="9" hidden="1"/>
    <cellStyle name="Followed Hyperlink" xfId="544" builtinId="9" hidden="1"/>
    <cellStyle name="Followed Hyperlink" xfId="545" builtinId="9" hidden="1"/>
    <cellStyle name="Followed Hyperlink" xfId="546" builtinId="9" hidden="1"/>
    <cellStyle name="Followed Hyperlink" xfId="547" builtinId="9" hidden="1"/>
    <cellStyle name="Followed Hyperlink" xfId="548" builtinId="9" hidden="1"/>
    <cellStyle name="Followed Hyperlink" xfId="549" builtinId="9" hidden="1"/>
    <cellStyle name="Followed Hyperlink" xfId="550" builtinId="9" hidden="1"/>
    <cellStyle name="Followed Hyperlink" xfId="551" builtinId="9" hidden="1"/>
    <cellStyle name="Followed Hyperlink" xfId="552" builtinId="9" hidden="1"/>
    <cellStyle name="Followed Hyperlink" xfId="553" builtinId="9" hidden="1"/>
    <cellStyle name="Followed Hyperlink" xfId="554" builtinId="9" hidden="1"/>
    <cellStyle name="Followed Hyperlink" xfId="555" builtinId="9" hidden="1"/>
    <cellStyle name="Followed Hyperlink" xfId="556" builtinId="9" hidden="1"/>
    <cellStyle name="Followed Hyperlink" xfId="557" builtinId="9" hidden="1"/>
    <cellStyle name="Followed Hyperlink" xfId="558" builtinId="9" hidden="1"/>
    <cellStyle name="Followed Hyperlink" xfId="559" builtinId="9" hidden="1"/>
    <cellStyle name="Followed Hyperlink" xfId="560" builtinId="9" hidden="1"/>
    <cellStyle name="Followed Hyperlink" xfId="561" builtinId="9" hidden="1"/>
    <cellStyle name="Followed Hyperlink" xfId="562" builtinId="9" hidden="1"/>
    <cellStyle name="Followed Hyperlink" xfId="563" builtinId="9" hidden="1"/>
    <cellStyle name="Followed Hyperlink" xfId="564" builtinId="9" hidden="1"/>
    <cellStyle name="Followed Hyperlink" xfId="565" builtinId="9" hidden="1"/>
    <cellStyle name="Followed Hyperlink" xfId="566" builtinId="9" hidden="1"/>
    <cellStyle name="Followed Hyperlink" xfId="567" builtinId="9" hidden="1"/>
    <cellStyle name="Followed Hyperlink" xfId="568" builtinId="9" hidden="1"/>
    <cellStyle name="Followed Hyperlink" xfId="569" builtinId="9" hidden="1"/>
    <cellStyle name="Followed Hyperlink" xfId="570" builtinId="9" hidden="1"/>
    <cellStyle name="Followed Hyperlink" xfId="571" builtinId="9" hidden="1"/>
    <cellStyle name="Followed Hyperlink" xfId="572" builtinId="9" hidden="1"/>
    <cellStyle name="Followed Hyperlink" xfId="573" builtinId="9" hidden="1"/>
    <cellStyle name="Followed Hyperlink" xfId="574" builtinId="9" hidden="1"/>
    <cellStyle name="Followed Hyperlink" xfId="575" builtinId="9" hidden="1"/>
    <cellStyle name="Followed Hyperlink" xfId="576" builtinId="9" hidden="1"/>
    <cellStyle name="Followed Hyperlink" xfId="577" builtinId="9" hidden="1"/>
    <cellStyle name="Followed Hyperlink" xfId="578" builtinId="9" hidden="1"/>
    <cellStyle name="Followed Hyperlink" xfId="579" builtinId="9" hidden="1"/>
    <cellStyle name="Followed Hyperlink" xfId="580" builtinId="9" hidden="1"/>
    <cellStyle name="Followed Hyperlink" xfId="581" builtinId="9" hidden="1"/>
    <cellStyle name="Followed Hyperlink" xfId="582" builtinId="9" hidden="1"/>
    <cellStyle name="Followed Hyperlink" xfId="583" builtinId="9" hidden="1"/>
    <cellStyle name="Followed Hyperlink" xfId="584" builtinId="9" hidden="1"/>
    <cellStyle name="Followed Hyperlink" xfId="585" builtinId="9" hidden="1"/>
    <cellStyle name="Followed Hyperlink" xfId="586" builtinId="9" hidden="1"/>
    <cellStyle name="Followed Hyperlink" xfId="587" builtinId="9" hidden="1"/>
    <cellStyle name="Followed Hyperlink" xfId="588" builtinId="9" hidden="1"/>
    <cellStyle name="Followed Hyperlink" xfId="589" builtinId="9" hidden="1"/>
    <cellStyle name="Followed Hyperlink" xfId="590" builtinId="9" hidden="1"/>
    <cellStyle name="Followed Hyperlink" xfId="591" builtinId="9" hidden="1"/>
    <cellStyle name="Followed Hyperlink" xfId="592" builtinId="9" hidden="1"/>
    <cellStyle name="Followed Hyperlink" xfId="593" builtinId="9" hidden="1"/>
    <cellStyle name="Followed Hyperlink" xfId="594" builtinId="9" hidden="1"/>
    <cellStyle name="Followed Hyperlink" xfId="595" builtinId="9" hidden="1"/>
    <cellStyle name="Followed Hyperlink" xfId="596" builtinId="9" hidden="1"/>
    <cellStyle name="Followed Hyperlink" xfId="597" builtinId="9" hidden="1"/>
    <cellStyle name="Followed Hyperlink" xfId="598" builtinId="9" hidden="1"/>
    <cellStyle name="Followed Hyperlink" xfId="599" builtinId="9" hidden="1"/>
    <cellStyle name="Followed Hyperlink" xfId="600" builtinId="9" hidden="1"/>
    <cellStyle name="Followed Hyperlink" xfId="601" builtinId="9" hidden="1"/>
    <cellStyle name="Followed Hyperlink" xfId="602" builtinId="9" hidden="1"/>
    <cellStyle name="Followed Hyperlink" xfId="603" builtinId="9" hidden="1"/>
    <cellStyle name="Followed Hyperlink" xfId="604" builtinId="9" hidden="1"/>
    <cellStyle name="Followed Hyperlink" xfId="605" builtinId="9" hidden="1"/>
    <cellStyle name="Followed Hyperlink" xfId="606" builtinId="9" hidden="1"/>
    <cellStyle name="Followed Hyperlink" xfId="607" builtinId="9" hidden="1"/>
    <cellStyle name="Followed Hyperlink" xfId="608" builtinId="9" hidden="1"/>
    <cellStyle name="Followed Hyperlink" xfId="609" builtinId="9" hidden="1"/>
    <cellStyle name="Followed Hyperlink" xfId="610" builtinId="9" hidden="1"/>
    <cellStyle name="Followed Hyperlink" xfId="611" builtinId="9" hidden="1"/>
    <cellStyle name="Followed Hyperlink" xfId="612" builtinId="9" hidden="1"/>
    <cellStyle name="Followed Hyperlink" xfId="613" builtinId="9" hidden="1"/>
    <cellStyle name="Followed Hyperlink" xfId="614" builtinId="9" hidden="1"/>
    <cellStyle name="Followed Hyperlink" xfId="615" builtinId="9" hidden="1"/>
    <cellStyle name="Followed Hyperlink" xfId="616" builtinId="9" hidden="1"/>
    <cellStyle name="Followed Hyperlink" xfId="617" builtinId="9" hidden="1"/>
    <cellStyle name="Followed Hyperlink" xfId="618" builtinId="9" hidden="1"/>
    <cellStyle name="Followed Hyperlink" xfId="619" builtinId="9" hidden="1"/>
    <cellStyle name="Followed Hyperlink" xfId="620" builtinId="9" hidden="1"/>
    <cellStyle name="Followed Hyperlink" xfId="621" builtinId="9" hidden="1"/>
    <cellStyle name="Followed Hyperlink" xfId="622" builtinId="9" hidden="1"/>
    <cellStyle name="Followed Hyperlink" xfId="623" builtinId="9" hidden="1"/>
    <cellStyle name="Followed Hyperlink" xfId="624" builtinId="9" hidden="1"/>
    <cellStyle name="Followed Hyperlink" xfId="625" builtinId="9" hidden="1"/>
    <cellStyle name="Followed Hyperlink" xfId="626" builtinId="9" hidden="1"/>
    <cellStyle name="Followed Hyperlink" xfId="627" builtinId="9" hidden="1"/>
    <cellStyle name="Followed Hyperlink" xfId="628" builtinId="9" hidden="1"/>
    <cellStyle name="Followed Hyperlink" xfId="629" builtinId="9" hidden="1"/>
    <cellStyle name="Followed Hyperlink" xfId="630" builtinId="9" hidden="1"/>
    <cellStyle name="Followed Hyperlink" xfId="631" builtinId="9" hidden="1"/>
    <cellStyle name="Followed Hyperlink" xfId="632" builtinId="9" hidden="1"/>
    <cellStyle name="Followed Hyperlink" xfId="633" builtinId="9" hidden="1"/>
    <cellStyle name="Followed Hyperlink" xfId="634" builtinId="9" hidden="1"/>
    <cellStyle name="Followed Hyperlink" xfId="635" builtinId="9" hidden="1"/>
    <cellStyle name="Followed Hyperlink" xfId="636" builtinId="9" hidden="1"/>
    <cellStyle name="Followed Hyperlink" xfId="637" builtinId="9" hidden="1"/>
    <cellStyle name="Followed Hyperlink" xfId="638" builtinId="9" hidden="1"/>
    <cellStyle name="Followed Hyperlink" xfId="639" builtinId="9" hidden="1"/>
    <cellStyle name="Followed Hyperlink" xfId="640" builtinId="9" hidden="1"/>
    <cellStyle name="Followed Hyperlink" xfId="641" builtinId="9" hidden="1"/>
    <cellStyle name="Followed Hyperlink" xfId="642" builtinId="9" hidden="1"/>
    <cellStyle name="Followed Hyperlink" xfId="643" builtinId="9" hidden="1"/>
    <cellStyle name="Followed Hyperlink" xfId="644" builtinId="9" hidden="1"/>
    <cellStyle name="Followed Hyperlink" xfId="645" builtinId="9" hidden="1"/>
    <cellStyle name="Followed Hyperlink" xfId="646" builtinId="9" hidden="1"/>
    <cellStyle name="Followed Hyperlink" xfId="647" builtinId="9" hidden="1"/>
    <cellStyle name="Followed Hyperlink" xfId="648" builtinId="9" hidden="1"/>
    <cellStyle name="Followed Hyperlink" xfId="649" builtinId="9" hidden="1"/>
    <cellStyle name="Followed Hyperlink" xfId="650" builtinId="9" hidden="1"/>
    <cellStyle name="Followed Hyperlink" xfId="651" builtinId="9" hidden="1"/>
    <cellStyle name="Followed Hyperlink" xfId="652" builtinId="9" hidden="1"/>
    <cellStyle name="Followed Hyperlink" xfId="653" builtinId="9" hidden="1"/>
    <cellStyle name="Followed Hyperlink" xfId="654" builtinId="9" hidden="1"/>
    <cellStyle name="Followed Hyperlink" xfId="655" builtinId="9" hidden="1"/>
    <cellStyle name="Followed Hyperlink" xfId="656" builtinId="9" hidden="1"/>
    <cellStyle name="Followed Hyperlink" xfId="657" builtinId="9" hidden="1"/>
    <cellStyle name="Followed Hyperlink" xfId="658" builtinId="9" hidden="1"/>
    <cellStyle name="Followed Hyperlink" xfId="659" builtinId="9" hidden="1"/>
    <cellStyle name="Followed Hyperlink" xfId="660" builtinId="9" hidden="1"/>
    <cellStyle name="Followed Hyperlink" xfId="661" builtinId="9" hidden="1"/>
    <cellStyle name="Followed Hyperlink" xfId="662" builtinId="9" hidden="1"/>
    <cellStyle name="Followed Hyperlink" xfId="663" builtinId="9" hidden="1"/>
    <cellStyle name="Followed Hyperlink" xfId="664" builtinId="9" hidden="1"/>
    <cellStyle name="Followed Hyperlink" xfId="665" builtinId="9" hidden="1"/>
    <cellStyle name="Followed Hyperlink" xfId="666" builtinId="9" hidden="1"/>
    <cellStyle name="Followed Hyperlink" xfId="667" builtinId="9" hidden="1"/>
    <cellStyle name="Followed Hyperlink" xfId="668" builtinId="9" hidden="1"/>
    <cellStyle name="Followed Hyperlink" xfId="669" builtinId="9" hidden="1"/>
    <cellStyle name="Followed Hyperlink" xfId="670" builtinId="9" hidden="1"/>
    <cellStyle name="Followed Hyperlink" xfId="671" builtinId="9" hidden="1"/>
    <cellStyle name="Followed Hyperlink" xfId="672" builtinId="9" hidden="1"/>
    <cellStyle name="Followed Hyperlink" xfId="673" builtinId="9" hidden="1"/>
    <cellStyle name="Followed Hyperlink" xfId="674" builtinId="9" hidden="1"/>
    <cellStyle name="Followed Hyperlink" xfId="675" builtinId="9" hidden="1"/>
    <cellStyle name="Followed Hyperlink" xfId="676" builtinId="9" hidden="1"/>
    <cellStyle name="Followed Hyperlink" xfId="677" builtinId="9" hidden="1"/>
    <cellStyle name="Followed Hyperlink" xfId="678" builtinId="9" hidden="1"/>
    <cellStyle name="Followed Hyperlink" xfId="679" builtinId="9" hidden="1"/>
    <cellStyle name="Followed Hyperlink" xfId="680" builtinId="9" hidden="1"/>
    <cellStyle name="Followed Hyperlink" xfId="681" builtinId="9" hidden="1"/>
    <cellStyle name="Followed Hyperlink" xfId="682" builtinId="9" hidden="1"/>
    <cellStyle name="Followed Hyperlink" xfId="683" builtinId="9" hidden="1"/>
    <cellStyle name="Followed Hyperlink" xfId="684" builtinId="9" hidden="1"/>
    <cellStyle name="Followed Hyperlink" xfId="685" builtinId="9" hidden="1"/>
    <cellStyle name="Followed Hyperlink" xfId="686" builtinId="9" hidden="1"/>
    <cellStyle name="Followed Hyperlink" xfId="687" builtinId="9" hidden="1"/>
    <cellStyle name="Followed Hyperlink" xfId="688" builtinId="9" hidden="1"/>
    <cellStyle name="Followed Hyperlink" xfId="689" builtinId="9" hidden="1"/>
    <cellStyle name="Followed Hyperlink" xfId="690" builtinId="9" hidden="1"/>
    <cellStyle name="Followed Hyperlink" xfId="691" builtinId="9" hidden="1"/>
    <cellStyle name="Followed Hyperlink" xfId="692" builtinId="9" hidden="1"/>
    <cellStyle name="Followed Hyperlink" xfId="693" builtinId="9" hidden="1"/>
    <cellStyle name="Followed Hyperlink" xfId="694" builtinId="9" hidden="1"/>
    <cellStyle name="Followed Hyperlink" xfId="695" builtinId="9" hidden="1"/>
    <cellStyle name="Followed Hyperlink" xfId="696" builtinId="9" hidden="1"/>
    <cellStyle name="Followed Hyperlink" xfId="697" builtinId="9" hidden="1"/>
    <cellStyle name="Followed Hyperlink" xfId="698" builtinId="9" hidden="1"/>
    <cellStyle name="Followed Hyperlink" xfId="699" builtinId="9" hidden="1"/>
    <cellStyle name="Followed Hyperlink" xfId="700" builtinId="9" hidden="1"/>
    <cellStyle name="Followed Hyperlink" xfId="701" builtinId="9" hidden="1"/>
    <cellStyle name="Followed Hyperlink" xfId="702" builtinId="9" hidden="1"/>
    <cellStyle name="Followed Hyperlink" xfId="703" builtinId="9" hidden="1"/>
    <cellStyle name="Followed Hyperlink" xfId="704" builtinId="9" hidden="1"/>
    <cellStyle name="Followed Hyperlink" xfId="705" builtinId="9" hidden="1"/>
    <cellStyle name="Followed Hyperlink" xfId="706" builtinId="9" hidden="1"/>
    <cellStyle name="Followed Hyperlink" xfId="707" builtinId="9" hidden="1"/>
    <cellStyle name="Followed Hyperlink" xfId="708" builtinId="9" hidden="1"/>
    <cellStyle name="Followed Hyperlink" xfId="709" builtinId="9" hidden="1"/>
    <cellStyle name="Followed Hyperlink" xfId="710" builtinId="9" hidden="1"/>
    <cellStyle name="Followed Hyperlink" xfId="711" builtinId="9" hidden="1"/>
    <cellStyle name="Followed Hyperlink" xfId="712" builtinId="9" hidden="1"/>
    <cellStyle name="Followed Hyperlink" xfId="713" builtinId="9" hidden="1"/>
    <cellStyle name="Followed Hyperlink" xfId="714" builtinId="9" hidden="1"/>
    <cellStyle name="Followed Hyperlink" xfId="715" builtinId="9" hidden="1"/>
    <cellStyle name="Followed Hyperlink" xfId="716" builtinId="9" hidden="1"/>
    <cellStyle name="Followed Hyperlink" xfId="717" builtinId="9" hidden="1"/>
    <cellStyle name="Followed Hyperlink" xfId="718" builtinId="9" hidden="1"/>
    <cellStyle name="Followed Hyperlink" xfId="719" builtinId="9" hidden="1"/>
    <cellStyle name="Followed Hyperlink" xfId="720" builtinId="9" hidden="1"/>
    <cellStyle name="Followed Hyperlink" xfId="721" builtinId="9" hidden="1"/>
    <cellStyle name="Followed Hyperlink" xfId="722" builtinId="9" hidden="1"/>
    <cellStyle name="Followed Hyperlink" xfId="723" builtinId="9" hidden="1"/>
    <cellStyle name="Followed Hyperlink" xfId="724" builtinId="9" hidden="1"/>
    <cellStyle name="Followed Hyperlink" xfId="725" builtinId="9" hidden="1"/>
    <cellStyle name="Followed Hyperlink" xfId="726" builtinId="9" hidden="1"/>
    <cellStyle name="Followed Hyperlink" xfId="727" builtinId="9" hidden="1"/>
    <cellStyle name="Followed Hyperlink" xfId="728" builtinId="9" hidden="1"/>
    <cellStyle name="Followed Hyperlink" xfId="729" builtinId="9" hidden="1"/>
    <cellStyle name="Followed Hyperlink" xfId="730" builtinId="9" hidden="1"/>
    <cellStyle name="Followed Hyperlink" xfId="731" builtinId="9" hidden="1"/>
    <cellStyle name="Followed Hyperlink" xfId="732" builtinId="9" hidden="1"/>
    <cellStyle name="Followed Hyperlink" xfId="733" builtinId="9" hidden="1"/>
    <cellStyle name="Followed Hyperlink" xfId="734" builtinId="9" hidden="1"/>
    <cellStyle name="Followed Hyperlink" xfId="735" builtinId="9" hidden="1"/>
    <cellStyle name="Followed Hyperlink" xfId="736" builtinId="9" hidden="1"/>
    <cellStyle name="Followed Hyperlink" xfId="737" builtinId="9" hidden="1"/>
    <cellStyle name="Followed Hyperlink" xfId="738" builtinId="9" hidden="1"/>
    <cellStyle name="Followed Hyperlink" xfId="739" builtinId="9" hidden="1"/>
    <cellStyle name="Followed Hyperlink" xfId="740" builtinId="9" hidden="1"/>
    <cellStyle name="Followed Hyperlink" xfId="741" builtinId="9" hidden="1"/>
    <cellStyle name="Followed Hyperlink" xfId="742" builtinId="9" hidden="1"/>
    <cellStyle name="Followed Hyperlink" xfId="743" builtinId="9" hidden="1"/>
    <cellStyle name="Followed Hyperlink" xfId="744" builtinId="9" hidden="1"/>
    <cellStyle name="Followed Hyperlink" xfId="745" builtinId="9" hidden="1"/>
    <cellStyle name="Followed Hyperlink" xfId="746" builtinId="9" hidden="1"/>
    <cellStyle name="Followed Hyperlink" xfId="747" builtinId="9" hidden="1"/>
    <cellStyle name="Followed Hyperlink" xfId="748" builtinId="9" hidden="1"/>
    <cellStyle name="Followed Hyperlink" xfId="749" builtinId="9" hidden="1"/>
    <cellStyle name="Followed Hyperlink" xfId="750" builtinId="9" hidden="1"/>
    <cellStyle name="Followed Hyperlink" xfId="751" builtinId="9" hidden="1"/>
    <cellStyle name="Followed Hyperlink" xfId="752" builtinId="9" hidden="1"/>
    <cellStyle name="Followed Hyperlink" xfId="753" builtinId="9" hidden="1"/>
    <cellStyle name="Followed Hyperlink" xfId="754" builtinId="9" hidden="1"/>
    <cellStyle name="Followed Hyperlink" xfId="755" builtinId="9" hidden="1"/>
    <cellStyle name="Followed Hyperlink" xfId="756" builtinId="9" hidden="1"/>
    <cellStyle name="Followed Hyperlink" xfId="757" builtinId="9" hidden="1"/>
    <cellStyle name="Followed Hyperlink" xfId="758" builtinId="9" hidden="1"/>
    <cellStyle name="Followed Hyperlink" xfId="759" builtinId="9" hidden="1"/>
    <cellStyle name="Followed Hyperlink" xfId="760" builtinId="9" hidden="1"/>
    <cellStyle name="Followed Hyperlink" xfId="761" builtinId="9" hidden="1"/>
    <cellStyle name="Followed Hyperlink" xfId="762" builtinId="9" hidden="1"/>
    <cellStyle name="Followed Hyperlink" xfId="763" builtinId="9" hidden="1"/>
    <cellStyle name="Followed Hyperlink" xfId="764" builtinId="9" hidden="1"/>
    <cellStyle name="Followed Hyperlink" xfId="765" builtinId="9" hidden="1"/>
    <cellStyle name="Followed Hyperlink" xfId="766" builtinId="9" hidden="1"/>
    <cellStyle name="Followed Hyperlink" xfId="767" builtinId="9" hidden="1"/>
    <cellStyle name="Followed Hyperlink" xfId="768" builtinId="9" hidden="1"/>
    <cellStyle name="Followed Hyperlink" xfId="769" builtinId="9" hidden="1"/>
    <cellStyle name="Followed Hyperlink" xfId="770" builtinId="9" hidden="1"/>
    <cellStyle name="Followed Hyperlink" xfId="771" builtinId="9" hidden="1"/>
    <cellStyle name="Followed Hyperlink" xfId="772" builtinId="9" hidden="1"/>
    <cellStyle name="Followed Hyperlink" xfId="773" builtinId="9" hidden="1"/>
    <cellStyle name="Followed Hyperlink" xfId="774" builtinId="9" hidden="1"/>
    <cellStyle name="Followed Hyperlink" xfId="775" builtinId="9" hidden="1"/>
    <cellStyle name="Followed Hyperlink" xfId="776" builtinId="9" hidden="1"/>
    <cellStyle name="Followed Hyperlink" xfId="777" builtinId="9" hidden="1"/>
    <cellStyle name="Followed Hyperlink" xfId="778" builtinId="9" hidden="1"/>
    <cellStyle name="Followed Hyperlink" xfId="779" builtinId="9" hidden="1"/>
    <cellStyle name="Followed Hyperlink" xfId="780" builtinId="9" hidden="1"/>
    <cellStyle name="Followed Hyperlink" xfId="781" builtinId="9" hidden="1"/>
    <cellStyle name="Followed Hyperlink" xfId="782" builtinId="9" hidden="1"/>
    <cellStyle name="Followed Hyperlink" xfId="783" builtinId="9" hidden="1"/>
    <cellStyle name="Followed Hyperlink" xfId="784" builtinId="9" hidden="1"/>
    <cellStyle name="Followed Hyperlink" xfId="785" builtinId="9" hidden="1"/>
    <cellStyle name="Followed Hyperlink" xfId="786" builtinId="9" hidden="1"/>
    <cellStyle name="Followed Hyperlink" xfId="787" builtinId="9" hidden="1"/>
    <cellStyle name="Followed Hyperlink" xfId="788" builtinId="9" hidden="1"/>
    <cellStyle name="Followed Hyperlink" xfId="789" builtinId="9" hidden="1"/>
    <cellStyle name="Followed Hyperlink" xfId="790" builtinId="9" hidden="1"/>
    <cellStyle name="Followed Hyperlink" xfId="791" builtinId="9" hidden="1"/>
    <cellStyle name="Followed Hyperlink" xfId="792" builtinId="9" hidden="1"/>
    <cellStyle name="Followed Hyperlink" xfId="793" builtinId="9" hidden="1"/>
    <cellStyle name="Followed Hyperlink" xfId="794" builtinId="9" hidden="1"/>
    <cellStyle name="Followed Hyperlink" xfId="795" builtinId="9" hidden="1"/>
    <cellStyle name="Followed Hyperlink" xfId="796" builtinId="9" hidden="1"/>
    <cellStyle name="Followed Hyperlink" xfId="797" builtinId="9" hidden="1"/>
    <cellStyle name="Followed Hyperlink" xfId="798" builtinId="9" hidden="1"/>
    <cellStyle name="Followed Hyperlink" xfId="799" builtinId="9" hidden="1"/>
    <cellStyle name="Followed Hyperlink" xfId="800" builtinId="9" hidden="1"/>
    <cellStyle name="Followed Hyperlink" xfId="801" builtinId="9" hidden="1"/>
    <cellStyle name="Followed Hyperlink" xfId="802" builtinId="9" hidden="1"/>
    <cellStyle name="Followed Hyperlink" xfId="803" builtinId="9" hidden="1"/>
    <cellStyle name="Followed Hyperlink" xfId="804" builtinId="9" hidden="1"/>
    <cellStyle name="Followed Hyperlink" xfId="805" builtinId="9" hidden="1"/>
    <cellStyle name="Followed Hyperlink" xfId="806" builtinId="9" hidden="1"/>
    <cellStyle name="Followed Hyperlink" xfId="807" builtinId="9" hidden="1"/>
    <cellStyle name="Followed Hyperlink" xfId="808" builtinId="9" hidden="1"/>
    <cellStyle name="Followed Hyperlink" xfId="809" builtinId="9" hidden="1"/>
    <cellStyle name="Followed Hyperlink" xfId="810" builtinId="9" hidden="1"/>
    <cellStyle name="Followed Hyperlink" xfId="811" builtinId="9" hidden="1"/>
    <cellStyle name="Followed Hyperlink" xfId="812" builtinId="9" hidden="1"/>
    <cellStyle name="Followed Hyperlink" xfId="813" builtinId="9" hidden="1"/>
    <cellStyle name="Followed Hyperlink" xfId="814" builtinId="9" hidden="1"/>
    <cellStyle name="Followed Hyperlink" xfId="815" builtinId="9" hidden="1"/>
    <cellStyle name="Followed Hyperlink" xfId="816" builtinId="9" hidden="1"/>
    <cellStyle name="Followed Hyperlink" xfId="817" builtinId="9" hidden="1"/>
    <cellStyle name="Followed Hyperlink" xfId="818" builtinId="9" hidden="1"/>
    <cellStyle name="Followed Hyperlink" xfId="819" builtinId="9" hidden="1"/>
    <cellStyle name="Followed Hyperlink" xfId="820" builtinId="9" hidden="1"/>
    <cellStyle name="Followed Hyperlink" xfId="821" builtinId="9" hidden="1"/>
    <cellStyle name="Followed Hyperlink" xfId="822" builtinId="9" hidden="1"/>
    <cellStyle name="Followed Hyperlink" xfId="823" builtinId="9" hidden="1"/>
    <cellStyle name="Followed Hyperlink" xfId="824" builtinId="9" hidden="1"/>
    <cellStyle name="Followed Hyperlink" xfId="825" builtinId="9" hidden="1"/>
    <cellStyle name="Followed Hyperlink" xfId="826" builtinId="9" hidden="1"/>
    <cellStyle name="Followed Hyperlink" xfId="827" builtinId="9" hidden="1"/>
    <cellStyle name="Followed Hyperlink" xfId="828" builtinId="9" hidden="1"/>
    <cellStyle name="Followed Hyperlink" xfId="829" builtinId="9" hidden="1"/>
    <cellStyle name="Followed Hyperlink" xfId="830" builtinId="9" hidden="1"/>
    <cellStyle name="Followed Hyperlink" xfId="831" builtinId="9" hidden="1"/>
    <cellStyle name="Followed Hyperlink" xfId="832" builtinId="9" hidden="1"/>
    <cellStyle name="Followed Hyperlink" xfId="833" builtinId="9" hidden="1"/>
    <cellStyle name="Followed Hyperlink" xfId="834" builtinId="9" hidden="1"/>
    <cellStyle name="Hyperlink" xfId="1" builtinId="8"/>
    <cellStyle name="Normal" xfId="0" builtinId="0"/>
    <cellStyle name="Normal 2 2" xfId="2" xr:uid="{00000000-0005-0000-0000-000040030000}"/>
    <cellStyle name="Normal_Sheet1" xfId="3" xr:uid="{00000000-0005-0000-0000-000041030000}"/>
    <cellStyle name="Percent" xfId="4" builtinId="5"/>
  </cellStyles>
  <dxfs count="787">
    <dxf>
      <font>
        <color theme="0"/>
      </font>
      <fill>
        <patternFill patternType="none">
          <fgColor indexed="64"/>
          <bgColor auto="1"/>
        </patternFill>
      </fill>
    </dxf>
    <dxf>
      <font>
        <color theme="0"/>
      </font>
    </dxf>
    <dxf>
      <font>
        <color theme="0"/>
      </font>
    </dxf>
    <dxf>
      <font>
        <color theme="0"/>
      </font>
    </dxf>
    <dxf>
      <font>
        <color theme="0"/>
      </font>
      <fill>
        <patternFill patternType="none">
          <bgColor indexed="65"/>
        </patternFill>
      </fill>
    </dxf>
    <dxf>
      <font>
        <color rgb="FF211CE9"/>
      </font>
      <fill>
        <patternFill patternType="none">
          <fgColor indexed="64"/>
          <bgColor auto="1"/>
        </patternFill>
      </fill>
    </dxf>
    <dxf>
      <font>
        <color rgb="FFEA2719"/>
      </font>
    </dxf>
    <dxf>
      <font>
        <color theme="0"/>
      </font>
    </dxf>
    <dxf>
      <font>
        <color rgb="FFFF0000"/>
      </font>
      <fill>
        <patternFill patternType="none">
          <bgColor auto="1"/>
        </patternFill>
      </fill>
    </dxf>
    <dxf>
      <font>
        <color rgb="FFFF6600"/>
      </font>
      <fill>
        <patternFill patternType="none">
          <fgColor indexed="64"/>
          <bgColor auto="1"/>
        </patternFill>
      </fill>
    </dxf>
    <dxf>
      <font>
        <color rgb="FF0000FF"/>
      </font>
    </dxf>
    <dxf>
      <font>
        <condense val="0"/>
        <extend val="0"/>
        <color rgb="FF9C0006"/>
      </font>
      <fill>
        <patternFill>
          <bgColor rgb="FFFFC7CE"/>
        </patternFill>
      </fill>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FF0000"/>
      </font>
    </dxf>
    <dxf>
      <font>
        <color rgb="FF008000"/>
      </font>
    </dxf>
    <dxf>
      <font>
        <color rgb="FF0000FF"/>
      </font>
    </dxf>
    <dxf>
      <font>
        <color theme="0"/>
      </font>
    </dxf>
    <dxf>
      <font>
        <color theme="0"/>
      </font>
    </dxf>
    <dxf>
      <font>
        <color rgb="FFFF0000"/>
      </font>
    </dxf>
    <dxf>
      <font>
        <color rgb="FF008000"/>
      </font>
    </dxf>
    <dxf>
      <font>
        <color rgb="FF0000FF"/>
      </font>
    </dxf>
    <dxf>
      <font>
        <color theme="0"/>
      </font>
    </dxf>
    <dxf>
      <font>
        <color rgb="FF0000FF"/>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0000FF"/>
      </font>
    </dxf>
    <dxf>
      <font>
        <color theme="0"/>
      </font>
    </dxf>
    <dxf>
      <font>
        <color rgb="FF0000FF"/>
      </font>
    </dxf>
    <dxf>
      <font>
        <color rgb="FF008000"/>
      </font>
    </dxf>
    <dxf>
      <font>
        <color rgb="FFFF0000"/>
      </font>
    </dxf>
    <dxf>
      <font>
        <color theme="0"/>
      </font>
    </dxf>
    <dxf>
      <font>
        <color rgb="FF9C0006"/>
      </font>
      <fill>
        <patternFill>
          <bgColor rgb="FFFFC7CE"/>
        </patternFill>
      </fill>
    </dxf>
    <dxf>
      <font>
        <color theme="0"/>
      </font>
    </dxf>
    <dxf>
      <font>
        <color theme="0"/>
      </font>
    </dxf>
    <dxf>
      <font>
        <color rgb="FF0000FF"/>
      </font>
    </dxf>
    <dxf>
      <font>
        <b val="0"/>
        <i val="0"/>
        <color rgb="FF008000"/>
      </font>
    </dxf>
    <dxf>
      <font>
        <color rgb="FFFF0000"/>
      </font>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auto="1"/>
      </font>
    </dxf>
    <dxf>
      <font>
        <color rgb="FFFF0000"/>
      </font>
    </dxf>
    <dxf>
      <font>
        <color rgb="FFFF0000"/>
      </font>
    </dxf>
    <dxf>
      <font>
        <color rgb="FFFF6600"/>
      </font>
      <fill>
        <patternFill patternType="solid">
          <fgColor indexed="64"/>
          <bgColor theme="0"/>
        </patternFill>
      </fill>
    </dxf>
    <dxf>
      <font>
        <color rgb="FFFF33CC"/>
      </font>
    </dxf>
    <dxf>
      <font>
        <color rgb="FFFF0000"/>
      </font>
      <fill>
        <patternFill patternType="none">
          <bgColor auto="1"/>
        </patternFill>
      </fill>
    </dxf>
    <dxf>
      <font>
        <color rgb="FF0000FF"/>
      </font>
    </dxf>
    <dxf>
      <font>
        <color rgb="FFFF0000"/>
      </font>
      <fill>
        <patternFill patternType="none">
          <bgColor auto="1"/>
        </patternFill>
      </fill>
    </dxf>
    <dxf>
      <font>
        <color rgb="FF0000FF"/>
      </font>
    </dxf>
    <dxf>
      <font>
        <color rgb="FFFF6600"/>
      </font>
      <fill>
        <patternFill patternType="none">
          <fgColor indexed="64"/>
          <bgColor auto="1"/>
        </patternFill>
      </fill>
    </dxf>
    <dxf>
      <font>
        <color theme="0" tint="-4.9989318521683403E-2"/>
      </font>
      <fill>
        <patternFill patternType="none">
          <fgColor indexed="64"/>
          <bgColor auto="1"/>
        </patternFill>
      </fill>
    </dxf>
    <dxf>
      <font>
        <color rgb="FF0000FF"/>
      </font>
    </dxf>
    <dxf>
      <font>
        <color rgb="FFFF33CC"/>
      </font>
      <fill>
        <patternFill patternType="none">
          <bgColor auto="1"/>
        </patternFill>
      </fill>
    </dxf>
    <dxf>
      <font>
        <color rgb="FFFF0000"/>
      </font>
    </dxf>
    <dxf>
      <font>
        <color theme="0"/>
      </font>
      <fill>
        <patternFill patternType="none">
          <fgColor indexed="64"/>
          <bgColor auto="1"/>
        </patternFill>
      </fill>
    </dxf>
    <dxf>
      <font>
        <color theme="0"/>
      </font>
    </dxf>
    <dxf>
      <font>
        <color theme="0" tint="-4.9989318521683403E-2"/>
      </font>
    </dxf>
    <dxf>
      <font>
        <color theme="0"/>
      </font>
    </dxf>
    <dxf>
      <font>
        <color theme="0"/>
      </font>
    </dxf>
    <dxf>
      <font>
        <color theme="0"/>
      </font>
    </dxf>
    <dxf>
      <font>
        <color theme="0"/>
      </font>
    </dxf>
    <dxf>
      <font>
        <color auto="1"/>
        <name val="Cambria"/>
        <scheme val="none"/>
      </font>
      <fill>
        <patternFill>
          <bgColor theme="9" tint="0.79998168889431442"/>
        </patternFill>
      </fill>
    </dxf>
    <dxf>
      <font>
        <color rgb="FF0033CC"/>
      </font>
      <fill>
        <patternFill>
          <bgColor theme="4" tint="0.79998168889431442"/>
        </patternFill>
      </fill>
    </dxf>
    <dxf>
      <font>
        <condense val="0"/>
        <extend val="0"/>
        <color rgb="FF9C0006"/>
      </font>
      <fill>
        <patternFill>
          <bgColor rgb="FFFFC7CE"/>
        </patternFill>
      </fill>
    </dxf>
    <dxf>
      <font>
        <condense val="0"/>
        <extend val="0"/>
        <color rgb="FF9C0006"/>
      </font>
      <fill>
        <patternFill>
          <bgColor rgb="FFFFCCFF"/>
        </patternFill>
      </fill>
    </dxf>
    <dxf>
      <font>
        <color rgb="FFFF0000"/>
      </font>
      <fill>
        <patternFill>
          <bgColor rgb="FFFFFFCC"/>
        </patternFill>
      </fill>
    </dxf>
    <dxf>
      <font>
        <color rgb="FFFF0000"/>
      </font>
      <fill>
        <patternFill>
          <bgColor theme="9" tint="0.79998168889431442"/>
        </patternFill>
      </fill>
    </dxf>
    <dxf>
      <font>
        <color rgb="FF0066FF"/>
      </font>
      <fill>
        <patternFill>
          <bgColor theme="6" tint="0.59996337778862885"/>
        </patternFill>
      </fill>
    </dxf>
    <dxf>
      <font>
        <color rgb="FF0033CC"/>
      </font>
      <fill>
        <patternFill>
          <bgColor theme="8" tint="0.79998168889431442"/>
        </patternFill>
      </fill>
    </dxf>
    <dxf>
      <font>
        <color rgb="FF0033CC"/>
      </font>
      <fill>
        <patternFill>
          <bgColor theme="4" tint="0.79998168889431442"/>
        </patternFill>
      </fill>
    </dxf>
    <dxf>
      <font>
        <color theme="0"/>
      </font>
    </dxf>
    <dxf>
      <font>
        <color theme="0"/>
      </font>
    </dxf>
    <dxf>
      <font>
        <color theme="0" tint="-4.9989318521683403E-2"/>
      </font>
    </dxf>
    <dxf>
      <font>
        <color theme="0"/>
      </font>
    </dxf>
    <dxf>
      <font>
        <color theme="6" tint="0.79998168889431442"/>
      </font>
    </dxf>
    <dxf>
      <font>
        <color rgb="FFFFFFCC"/>
      </font>
    </dxf>
    <dxf>
      <font>
        <color rgb="FFFFFFCC"/>
      </font>
    </dxf>
    <dxf>
      <font>
        <color theme="6" tint="0.79998168889431442"/>
      </font>
    </dxf>
    <dxf>
      <font>
        <color theme="6" tint="0.79998168889431442"/>
      </font>
    </dxf>
    <dxf>
      <font>
        <color rgb="FFFFFFCC"/>
      </font>
    </dxf>
    <dxf>
      <font>
        <color rgb="FFFFFFCC"/>
      </font>
    </dxf>
    <dxf>
      <font>
        <color theme="6" tint="0.79998168889431442"/>
      </font>
    </dxf>
    <dxf>
      <font>
        <color rgb="FFFFFFCC"/>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rgb="FFFFFFCC"/>
      </font>
    </dxf>
    <dxf>
      <font>
        <color rgb="FFFFFFCC"/>
      </font>
    </dxf>
    <dxf>
      <font>
        <color theme="6" tint="0.79998168889431442"/>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rgb="FFFFFFCC"/>
      </font>
    </dxf>
    <dxf>
      <font>
        <color theme="6" tint="0.79998168889431442"/>
      </font>
    </dxf>
    <dxf>
      <font>
        <color theme="6" tint="0.79998168889431442"/>
      </font>
    </dxf>
    <dxf>
      <font>
        <color rgb="FFFFFFCC"/>
      </font>
    </dxf>
    <dxf>
      <font>
        <color theme="6" tint="0.79998168889431442"/>
      </font>
    </dxf>
    <dxf>
      <font>
        <color rgb="FFFFFFCC"/>
      </font>
    </dxf>
    <dxf>
      <font>
        <color theme="6" tint="0.79998168889431442"/>
      </font>
    </dxf>
    <dxf>
      <font>
        <color rgb="FFFFFFCC"/>
      </font>
    </dxf>
    <dxf>
      <font>
        <color theme="0"/>
      </font>
    </dxf>
    <dxf>
      <font>
        <color rgb="FF008000"/>
      </font>
    </dxf>
    <dxf>
      <font>
        <color rgb="FF0000FF"/>
      </font>
    </dxf>
    <dxf>
      <font>
        <color theme="0"/>
      </font>
    </dxf>
    <dxf>
      <font>
        <color rgb="FFFF0000"/>
      </font>
    </dxf>
  </dxfs>
  <tableStyles count="0" defaultTableStyle="TableStyleMedium9" defaultPivotStyle="PivotStyleLight16"/>
  <colors>
    <mruColors>
      <color rgb="FF008000"/>
      <color rgb="FFCC99FF"/>
      <color rgb="FF0000FF"/>
      <color rgb="FFFFFFCC"/>
      <color rgb="FFFFFF99"/>
      <color rgb="FF6699FF"/>
      <color rgb="FF00CC00"/>
      <color rgb="FFFF33CC"/>
      <color rgb="FF66FF66"/>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24</xdr:col>
      <xdr:colOff>116234</xdr:colOff>
      <xdr:row>0</xdr:row>
      <xdr:rowOff>86782</xdr:rowOff>
    </xdr:from>
    <xdr:to>
      <xdr:col>25</xdr:col>
      <xdr:colOff>193121</xdr:colOff>
      <xdr:row>3</xdr:row>
      <xdr:rowOff>4009</xdr:rowOff>
    </xdr:to>
    <xdr:pic>
      <xdr:nvPicPr>
        <xdr:cNvPr id="3" name="Picture 3" descr="saraswati 2.jpg">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a:srcRect/>
        <a:stretch>
          <a:fillRect/>
        </a:stretch>
      </xdr:blipFill>
      <xdr:spPr bwMode="auto">
        <a:xfrm>
          <a:off x="9395309" y="86782"/>
          <a:ext cx="510009" cy="489828"/>
        </a:xfrm>
        <a:prstGeom prst="rect">
          <a:avLst/>
        </a:prstGeom>
        <a:noFill/>
        <a:ln w="9525">
          <a:noFill/>
          <a:miter lim="800000"/>
          <a:headEnd/>
          <a:tailEnd/>
        </a:ln>
      </xdr:spPr>
    </xdr:pic>
    <xdr:clientData/>
  </xdr:twoCellAnchor>
  <xdr:oneCellAnchor>
    <xdr:from>
      <xdr:col>24</xdr:col>
      <xdr:colOff>116234</xdr:colOff>
      <xdr:row>32</xdr:row>
      <xdr:rowOff>86782</xdr:rowOff>
    </xdr:from>
    <xdr:ext cx="510545" cy="474788"/>
    <xdr:pic>
      <xdr:nvPicPr>
        <xdr:cNvPr id="4" name="Picture 3" descr="saraswati 2.jpg">
          <a:extLst>
            <a:ext uri="{FF2B5EF4-FFF2-40B4-BE49-F238E27FC236}">
              <a16:creationId xmlns:a16="http://schemas.microsoft.com/office/drawing/2014/main" id="{07A44401-4DAD-0A46-ACC5-0D3D025ED1F1}"/>
            </a:ext>
          </a:extLst>
        </xdr:cNvPr>
        <xdr:cNvPicPr>
          <a:picLocks noChangeAspect="1"/>
        </xdr:cNvPicPr>
      </xdr:nvPicPr>
      <xdr:blipFill>
        <a:blip xmlns:r="http://schemas.openxmlformats.org/officeDocument/2006/relationships" r:embed="rId1"/>
        <a:srcRect/>
        <a:stretch>
          <a:fillRect/>
        </a:stretch>
      </xdr:blipFill>
      <xdr:spPr bwMode="auto">
        <a:xfrm>
          <a:off x="9439893" y="86782"/>
          <a:ext cx="510545" cy="474788"/>
        </a:xfrm>
        <a:prstGeom prst="rect">
          <a:avLst/>
        </a:prstGeom>
        <a:noFill/>
        <a:ln w="9525">
          <a:noFill/>
          <a:miter lim="800000"/>
          <a:headEnd/>
          <a:tailEnd/>
        </a:ln>
      </xdr:spPr>
    </xdr:pic>
    <xdr:clientData/>
  </xdr:oneCellAnchor>
  <xdr:oneCellAnchor>
    <xdr:from>
      <xdr:col>24</xdr:col>
      <xdr:colOff>116234</xdr:colOff>
      <xdr:row>64</xdr:row>
      <xdr:rowOff>86782</xdr:rowOff>
    </xdr:from>
    <xdr:ext cx="510545" cy="474788"/>
    <xdr:pic>
      <xdr:nvPicPr>
        <xdr:cNvPr id="5" name="Picture 3" descr="saraswati 2.jpg">
          <a:extLst>
            <a:ext uri="{FF2B5EF4-FFF2-40B4-BE49-F238E27FC236}">
              <a16:creationId xmlns:a16="http://schemas.microsoft.com/office/drawing/2014/main" id="{6BB8AB57-F5DA-BC42-8ACB-537E4E62ADC1}"/>
            </a:ext>
          </a:extLst>
        </xdr:cNvPr>
        <xdr:cNvPicPr>
          <a:picLocks noChangeAspect="1"/>
        </xdr:cNvPicPr>
      </xdr:nvPicPr>
      <xdr:blipFill>
        <a:blip xmlns:r="http://schemas.openxmlformats.org/officeDocument/2006/relationships" r:embed="rId1"/>
        <a:srcRect/>
        <a:stretch>
          <a:fillRect/>
        </a:stretch>
      </xdr:blipFill>
      <xdr:spPr bwMode="auto">
        <a:xfrm>
          <a:off x="9439893" y="86782"/>
          <a:ext cx="510545" cy="474788"/>
        </a:xfrm>
        <a:prstGeom prst="rect">
          <a:avLst/>
        </a:prstGeom>
        <a:noFill/>
        <a:ln w="9525">
          <a:noFill/>
          <a:miter lim="800000"/>
          <a:headEnd/>
          <a:tailEnd/>
        </a:ln>
      </xdr:spPr>
    </xdr:pic>
    <xdr:clientData/>
  </xdr:oneCellAnchor>
  <xdr:oneCellAnchor>
    <xdr:from>
      <xdr:col>24</xdr:col>
      <xdr:colOff>116234</xdr:colOff>
      <xdr:row>96</xdr:row>
      <xdr:rowOff>86782</xdr:rowOff>
    </xdr:from>
    <xdr:ext cx="510545" cy="474788"/>
    <xdr:pic>
      <xdr:nvPicPr>
        <xdr:cNvPr id="6" name="Picture 5" descr="saraswati 2.jpg">
          <a:extLst>
            <a:ext uri="{FF2B5EF4-FFF2-40B4-BE49-F238E27FC236}">
              <a16:creationId xmlns:a16="http://schemas.microsoft.com/office/drawing/2014/main" id="{FCC0F677-8A77-E141-B367-F1CD4CC1B60F}"/>
            </a:ext>
          </a:extLst>
        </xdr:cNvPr>
        <xdr:cNvPicPr>
          <a:picLocks noChangeAspect="1"/>
        </xdr:cNvPicPr>
      </xdr:nvPicPr>
      <xdr:blipFill>
        <a:blip xmlns:r="http://schemas.openxmlformats.org/officeDocument/2006/relationships" r:embed="rId1"/>
        <a:srcRect/>
        <a:stretch>
          <a:fillRect/>
        </a:stretch>
      </xdr:blipFill>
      <xdr:spPr bwMode="auto">
        <a:xfrm>
          <a:off x="9439893" y="6034099"/>
          <a:ext cx="510545" cy="474788"/>
        </a:xfrm>
        <a:prstGeom prst="rect">
          <a:avLst/>
        </a:prstGeom>
        <a:noFill/>
        <a:ln w="9525">
          <a:noFill/>
          <a:miter lim="800000"/>
          <a:headEnd/>
          <a:tailEnd/>
        </a:ln>
      </xdr:spPr>
    </xdr:pic>
    <xdr:clientData/>
  </xdr:oneCellAnchor>
  <xdr:oneCellAnchor>
    <xdr:from>
      <xdr:col>24</xdr:col>
      <xdr:colOff>116234</xdr:colOff>
      <xdr:row>128</xdr:row>
      <xdr:rowOff>86782</xdr:rowOff>
    </xdr:from>
    <xdr:ext cx="510545" cy="474788"/>
    <xdr:pic>
      <xdr:nvPicPr>
        <xdr:cNvPr id="7" name="Picture 6" descr="saraswati 2.jpg">
          <a:extLst>
            <a:ext uri="{FF2B5EF4-FFF2-40B4-BE49-F238E27FC236}">
              <a16:creationId xmlns:a16="http://schemas.microsoft.com/office/drawing/2014/main" id="{0A49F36B-E373-DA49-93CB-3082E20739DF}"/>
            </a:ext>
          </a:extLst>
        </xdr:cNvPr>
        <xdr:cNvPicPr>
          <a:picLocks noChangeAspect="1"/>
        </xdr:cNvPicPr>
      </xdr:nvPicPr>
      <xdr:blipFill>
        <a:blip xmlns:r="http://schemas.openxmlformats.org/officeDocument/2006/relationships" r:embed="rId1"/>
        <a:srcRect/>
        <a:stretch>
          <a:fillRect/>
        </a:stretch>
      </xdr:blipFill>
      <xdr:spPr bwMode="auto">
        <a:xfrm>
          <a:off x="9439893" y="17928733"/>
          <a:ext cx="510545" cy="474788"/>
        </a:xfrm>
        <a:prstGeom prst="rect">
          <a:avLst/>
        </a:prstGeom>
        <a:noFill/>
        <a:ln w="9525">
          <a:noFill/>
          <a:miter lim="800000"/>
          <a:headEnd/>
          <a:tailEnd/>
        </a:ln>
      </xdr:spPr>
    </xdr:pic>
    <xdr:clientData/>
  </xdr:oneCellAnchor>
  <xdr:oneCellAnchor>
    <xdr:from>
      <xdr:col>24</xdr:col>
      <xdr:colOff>116234</xdr:colOff>
      <xdr:row>160</xdr:row>
      <xdr:rowOff>86782</xdr:rowOff>
    </xdr:from>
    <xdr:ext cx="510545" cy="474788"/>
    <xdr:pic>
      <xdr:nvPicPr>
        <xdr:cNvPr id="8" name="Picture 3" descr="saraswati 2.jpg">
          <a:extLst>
            <a:ext uri="{FF2B5EF4-FFF2-40B4-BE49-F238E27FC236}">
              <a16:creationId xmlns:a16="http://schemas.microsoft.com/office/drawing/2014/main" id="{F0516F70-4954-F545-9997-BFB68CEBADAB}"/>
            </a:ext>
          </a:extLst>
        </xdr:cNvPr>
        <xdr:cNvPicPr>
          <a:picLocks noChangeAspect="1"/>
        </xdr:cNvPicPr>
      </xdr:nvPicPr>
      <xdr:blipFill>
        <a:blip xmlns:r="http://schemas.openxmlformats.org/officeDocument/2006/relationships" r:embed="rId1"/>
        <a:srcRect/>
        <a:stretch>
          <a:fillRect/>
        </a:stretch>
      </xdr:blipFill>
      <xdr:spPr bwMode="auto">
        <a:xfrm>
          <a:off x="9439893" y="86782"/>
          <a:ext cx="510545" cy="474788"/>
        </a:xfrm>
        <a:prstGeom prst="rect">
          <a:avLst/>
        </a:prstGeom>
        <a:noFill/>
        <a:ln w="9525">
          <a:noFill/>
          <a:miter lim="800000"/>
          <a:headEnd/>
          <a:tailEnd/>
        </a:ln>
      </xdr:spPr>
    </xdr:pic>
    <xdr:clientData/>
  </xdr:oneCellAnchor>
  <xdr:oneCellAnchor>
    <xdr:from>
      <xdr:col>24</xdr:col>
      <xdr:colOff>116234</xdr:colOff>
      <xdr:row>192</xdr:row>
      <xdr:rowOff>86782</xdr:rowOff>
    </xdr:from>
    <xdr:ext cx="510545" cy="474788"/>
    <xdr:pic>
      <xdr:nvPicPr>
        <xdr:cNvPr id="9" name="Picture 8" descr="saraswati 2.jpg">
          <a:extLst>
            <a:ext uri="{FF2B5EF4-FFF2-40B4-BE49-F238E27FC236}">
              <a16:creationId xmlns:a16="http://schemas.microsoft.com/office/drawing/2014/main" id="{0B3E02AA-19A0-A249-A8D8-D4EBBCBAC0AD}"/>
            </a:ext>
          </a:extLst>
        </xdr:cNvPr>
        <xdr:cNvPicPr>
          <a:picLocks noChangeAspect="1"/>
        </xdr:cNvPicPr>
      </xdr:nvPicPr>
      <xdr:blipFill>
        <a:blip xmlns:r="http://schemas.openxmlformats.org/officeDocument/2006/relationships" r:embed="rId1"/>
        <a:srcRect/>
        <a:stretch>
          <a:fillRect/>
        </a:stretch>
      </xdr:blipFill>
      <xdr:spPr bwMode="auto">
        <a:xfrm>
          <a:off x="9439893" y="6034099"/>
          <a:ext cx="510545" cy="474788"/>
        </a:xfrm>
        <a:prstGeom prst="rect">
          <a:avLst/>
        </a:prstGeom>
        <a:noFill/>
        <a:ln w="9525">
          <a:noFill/>
          <a:miter lim="800000"/>
          <a:headEnd/>
          <a:tailEnd/>
        </a:ln>
      </xdr:spPr>
    </xdr:pic>
    <xdr:clientData/>
  </xdr:oneCellAnchor>
  <xdr:oneCellAnchor>
    <xdr:from>
      <xdr:col>24</xdr:col>
      <xdr:colOff>116234</xdr:colOff>
      <xdr:row>224</xdr:row>
      <xdr:rowOff>86782</xdr:rowOff>
    </xdr:from>
    <xdr:ext cx="510545" cy="474788"/>
    <xdr:pic>
      <xdr:nvPicPr>
        <xdr:cNvPr id="10" name="Picture 3" descr="saraswati 2.jpg">
          <a:extLst>
            <a:ext uri="{FF2B5EF4-FFF2-40B4-BE49-F238E27FC236}">
              <a16:creationId xmlns:a16="http://schemas.microsoft.com/office/drawing/2014/main" id="{5156F862-A5CC-E042-A8C9-3BD4DBE5D9A1}"/>
            </a:ext>
          </a:extLst>
        </xdr:cNvPr>
        <xdr:cNvPicPr>
          <a:picLocks noChangeAspect="1"/>
        </xdr:cNvPicPr>
      </xdr:nvPicPr>
      <xdr:blipFill>
        <a:blip xmlns:r="http://schemas.openxmlformats.org/officeDocument/2006/relationships" r:embed="rId1"/>
        <a:srcRect/>
        <a:stretch>
          <a:fillRect/>
        </a:stretch>
      </xdr:blipFill>
      <xdr:spPr bwMode="auto">
        <a:xfrm>
          <a:off x="9439893" y="11981416"/>
          <a:ext cx="510545" cy="474788"/>
        </a:xfrm>
        <a:prstGeom prst="rect">
          <a:avLst/>
        </a:prstGeom>
        <a:noFill/>
        <a:ln w="9525">
          <a:noFill/>
          <a:miter lim="800000"/>
          <a:headEnd/>
          <a:tailEnd/>
        </a:ln>
      </xdr:spPr>
    </xdr:pic>
    <xdr:clientData/>
  </xdr:oneCellAnchor>
  <xdr:oneCellAnchor>
    <xdr:from>
      <xdr:col>24</xdr:col>
      <xdr:colOff>116234</xdr:colOff>
      <xdr:row>256</xdr:row>
      <xdr:rowOff>86782</xdr:rowOff>
    </xdr:from>
    <xdr:ext cx="510545" cy="474788"/>
    <xdr:pic>
      <xdr:nvPicPr>
        <xdr:cNvPr id="11" name="Picture 10" descr="saraswati 2.jpg">
          <a:extLst>
            <a:ext uri="{FF2B5EF4-FFF2-40B4-BE49-F238E27FC236}">
              <a16:creationId xmlns:a16="http://schemas.microsoft.com/office/drawing/2014/main" id="{712D1190-AAC3-7F49-AA9C-A73A98647E9D}"/>
            </a:ext>
          </a:extLst>
        </xdr:cNvPr>
        <xdr:cNvPicPr>
          <a:picLocks noChangeAspect="1"/>
        </xdr:cNvPicPr>
      </xdr:nvPicPr>
      <xdr:blipFill>
        <a:blip xmlns:r="http://schemas.openxmlformats.org/officeDocument/2006/relationships" r:embed="rId1"/>
        <a:srcRect/>
        <a:stretch>
          <a:fillRect/>
        </a:stretch>
      </xdr:blipFill>
      <xdr:spPr bwMode="auto">
        <a:xfrm>
          <a:off x="9439893" y="17928733"/>
          <a:ext cx="510545" cy="474788"/>
        </a:xfrm>
        <a:prstGeom prst="rect">
          <a:avLst/>
        </a:prstGeom>
        <a:noFill/>
        <a:ln w="9525">
          <a:noFill/>
          <a:miter lim="800000"/>
          <a:headEnd/>
          <a:tailEnd/>
        </a:ln>
      </xdr:spPr>
    </xdr:pic>
    <xdr:clientData/>
  </xdr:oneCellAnchor>
  <xdr:oneCellAnchor>
    <xdr:from>
      <xdr:col>24</xdr:col>
      <xdr:colOff>116234</xdr:colOff>
      <xdr:row>288</xdr:row>
      <xdr:rowOff>86782</xdr:rowOff>
    </xdr:from>
    <xdr:ext cx="510545" cy="474788"/>
    <xdr:pic>
      <xdr:nvPicPr>
        <xdr:cNvPr id="12" name="Picture 11" descr="saraswati 2.jpg">
          <a:extLst>
            <a:ext uri="{FF2B5EF4-FFF2-40B4-BE49-F238E27FC236}">
              <a16:creationId xmlns:a16="http://schemas.microsoft.com/office/drawing/2014/main" id="{10FE51E6-5FEF-2042-A641-9CB56F7F1972}"/>
            </a:ext>
          </a:extLst>
        </xdr:cNvPr>
        <xdr:cNvPicPr>
          <a:picLocks noChangeAspect="1"/>
        </xdr:cNvPicPr>
      </xdr:nvPicPr>
      <xdr:blipFill>
        <a:blip xmlns:r="http://schemas.openxmlformats.org/officeDocument/2006/relationships" r:embed="rId1"/>
        <a:srcRect/>
        <a:stretch>
          <a:fillRect/>
        </a:stretch>
      </xdr:blipFill>
      <xdr:spPr bwMode="auto">
        <a:xfrm>
          <a:off x="9439893" y="23876050"/>
          <a:ext cx="510545" cy="474788"/>
        </a:xfrm>
        <a:prstGeom prst="rect">
          <a:avLst/>
        </a:prstGeom>
        <a:noFill/>
        <a:ln w="9525">
          <a:noFill/>
          <a:miter lim="800000"/>
          <a:headEnd/>
          <a:tailEnd/>
        </a:ln>
      </xdr:spPr>
    </xdr:pic>
    <xdr:clientData/>
  </xdr:oneCellAnchor>
  <xdr:oneCellAnchor>
    <xdr:from>
      <xdr:col>24</xdr:col>
      <xdr:colOff>116234</xdr:colOff>
      <xdr:row>320</xdr:row>
      <xdr:rowOff>86782</xdr:rowOff>
    </xdr:from>
    <xdr:ext cx="510545" cy="474788"/>
    <xdr:pic>
      <xdr:nvPicPr>
        <xdr:cNvPr id="13" name="Picture 3" descr="saraswati 2.jpg">
          <a:extLst>
            <a:ext uri="{FF2B5EF4-FFF2-40B4-BE49-F238E27FC236}">
              <a16:creationId xmlns:a16="http://schemas.microsoft.com/office/drawing/2014/main" id="{BB0D240A-0600-B747-8A37-0BE0A0B21980}"/>
            </a:ext>
          </a:extLst>
        </xdr:cNvPr>
        <xdr:cNvPicPr>
          <a:picLocks noChangeAspect="1"/>
        </xdr:cNvPicPr>
      </xdr:nvPicPr>
      <xdr:blipFill>
        <a:blip xmlns:r="http://schemas.openxmlformats.org/officeDocument/2006/relationships" r:embed="rId1"/>
        <a:srcRect/>
        <a:stretch>
          <a:fillRect/>
        </a:stretch>
      </xdr:blipFill>
      <xdr:spPr bwMode="auto">
        <a:xfrm>
          <a:off x="9439893" y="86782"/>
          <a:ext cx="510545" cy="474788"/>
        </a:xfrm>
        <a:prstGeom prst="rect">
          <a:avLst/>
        </a:prstGeom>
        <a:noFill/>
        <a:ln w="9525">
          <a:noFill/>
          <a:miter lim="800000"/>
          <a:headEnd/>
          <a:tailEnd/>
        </a:ln>
      </xdr:spPr>
    </xdr:pic>
    <xdr:clientData/>
  </xdr:oneCellAnchor>
  <xdr:oneCellAnchor>
    <xdr:from>
      <xdr:col>24</xdr:col>
      <xdr:colOff>116234</xdr:colOff>
      <xdr:row>352</xdr:row>
      <xdr:rowOff>86782</xdr:rowOff>
    </xdr:from>
    <xdr:ext cx="510545" cy="474788"/>
    <xdr:pic>
      <xdr:nvPicPr>
        <xdr:cNvPr id="14" name="Picture 13" descr="saraswati 2.jpg">
          <a:extLst>
            <a:ext uri="{FF2B5EF4-FFF2-40B4-BE49-F238E27FC236}">
              <a16:creationId xmlns:a16="http://schemas.microsoft.com/office/drawing/2014/main" id="{4C56B8E8-9E74-024D-8B92-6E1D1F4EC100}"/>
            </a:ext>
          </a:extLst>
        </xdr:cNvPr>
        <xdr:cNvPicPr>
          <a:picLocks noChangeAspect="1"/>
        </xdr:cNvPicPr>
      </xdr:nvPicPr>
      <xdr:blipFill>
        <a:blip xmlns:r="http://schemas.openxmlformats.org/officeDocument/2006/relationships" r:embed="rId1"/>
        <a:srcRect/>
        <a:stretch>
          <a:fillRect/>
        </a:stretch>
      </xdr:blipFill>
      <xdr:spPr bwMode="auto">
        <a:xfrm>
          <a:off x="9439893" y="6034099"/>
          <a:ext cx="510545" cy="474788"/>
        </a:xfrm>
        <a:prstGeom prst="rect">
          <a:avLst/>
        </a:prstGeom>
        <a:noFill/>
        <a:ln w="9525">
          <a:noFill/>
          <a:miter lim="800000"/>
          <a:headEnd/>
          <a:tailEnd/>
        </a:ln>
      </xdr:spPr>
    </xdr:pic>
    <xdr:clientData/>
  </xdr:oneCellAnchor>
  <xdr:oneCellAnchor>
    <xdr:from>
      <xdr:col>24</xdr:col>
      <xdr:colOff>116234</xdr:colOff>
      <xdr:row>384</xdr:row>
      <xdr:rowOff>86782</xdr:rowOff>
    </xdr:from>
    <xdr:ext cx="510545" cy="474788"/>
    <xdr:pic>
      <xdr:nvPicPr>
        <xdr:cNvPr id="15" name="Picture 3" descr="saraswati 2.jpg">
          <a:extLst>
            <a:ext uri="{FF2B5EF4-FFF2-40B4-BE49-F238E27FC236}">
              <a16:creationId xmlns:a16="http://schemas.microsoft.com/office/drawing/2014/main" id="{6B77E4BD-1742-D649-8E4A-11443EE76823}"/>
            </a:ext>
          </a:extLst>
        </xdr:cNvPr>
        <xdr:cNvPicPr>
          <a:picLocks noChangeAspect="1"/>
        </xdr:cNvPicPr>
      </xdr:nvPicPr>
      <xdr:blipFill>
        <a:blip xmlns:r="http://schemas.openxmlformats.org/officeDocument/2006/relationships" r:embed="rId1"/>
        <a:srcRect/>
        <a:stretch>
          <a:fillRect/>
        </a:stretch>
      </xdr:blipFill>
      <xdr:spPr bwMode="auto">
        <a:xfrm>
          <a:off x="9439893" y="11981416"/>
          <a:ext cx="510545" cy="474788"/>
        </a:xfrm>
        <a:prstGeom prst="rect">
          <a:avLst/>
        </a:prstGeom>
        <a:noFill/>
        <a:ln w="9525">
          <a:noFill/>
          <a:miter lim="800000"/>
          <a:headEnd/>
          <a:tailEnd/>
        </a:ln>
      </xdr:spPr>
    </xdr:pic>
    <xdr:clientData/>
  </xdr:oneCellAnchor>
  <xdr:oneCellAnchor>
    <xdr:from>
      <xdr:col>24</xdr:col>
      <xdr:colOff>116234</xdr:colOff>
      <xdr:row>416</xdr:row>
      <xdr:rowOff>86782</xdr:rowOff>
    </xdr:from>
    <xdr:ext cx="510545" cy="474788"/>
    <xdr:pic>
      <xdr:nvPicPr>
        <xdr:cNvPr id="16" name="Picture 15" descr="saraswati 2.jpg">
          <a:extLst>
            <a:ext uri="{FF2B5EF4-FFF2-40B4-BE49-F238E27FC236}">
              <a16:creationId xmlns:a16="http://schemas.microsoft.com/office/drawing/2014/main" id="{6D2E09C0-1311-374A-A5A7-99CD6E362104}"/>
            </a:ext>
          </a:extLst>
        </xdr:cNvPr>
        <xdr:cNvPicPr>
          <a:picLocks noChangeAspect="1"/>
        </xdr:cNvPicPr>
      </xdr:nvPicPr>
      <xdr:blipFill>
        <a:blip xmlns:r="http://schemas.openxmlformats.org/officeDocument/2006/relationships" r:embed="rId1"/>
        <a:srcRect/>
        <a:stretch>
          <a:fillRect/>
        </a:stretch>
      </xdr:blipFill>
      <xdr:spPr bwMode="auto">
        <a:xfrm>
          <a:off x="9439893" y="17928733"/>
          <a:ext cx="510545" cy="474788"/>
        </a:xfrm>
        <a:prstGeom prst="rect">
          <a:avLst/>
        </a:prstGeom>
        <a:noFill/>
        <a:ln w="9525">
          <a:noFill/>
          <a:miter lim="800000"/>
          <a:headEnd/>
          <a:tailEnd/>
        </a:ln>
      </xdr:spPr>
    </xdr:pic>
    <xdr:clientData/>
  </xdr:oneCellAnchor>
  <xdr:oneCellAnchor>
    <xdr:from>
      <xdr:col>24</xdr:col>
      <xdr:colOff>116234</xdr:colOff>
      <xdr:row>448</xdr:row>
      <xdr:rowOff>86782</xdr:rowOff>
    </xdr:from>
    <xdr:ext cx="510545" cy="474788"/>
    <xdr:pic>
      <xdr:nvPicPr>
        <xdr:cNvPr id="17" name="Picture 16" descr="saraswati 2.jpg">
          <a:extLst>
            <a:ext uri="{FF2B5EF4-FFF2-40B4-BE49-F238E27FC236}">
              <a16:creationId xmlns:a16="http://schemas.microsoft.com/office/drawing/2014/main" id="{080975E4-0B7A-DF4B-9D2F-0CD4189F466F}"/>
            </a:ext>
          </a:extLst>
        </xdr:cNvPr>
        <xdr:cNvPicPr>
          <a:picLocks noChangeAspect="1"/>
        </xdr:cNvPicPr>
      </xdr:nvPicPr>
      <xdr:blipFill>
        <a:blip xmlns:r="http://schemas.openxmlformats.org/officeDocument/2006/relationships" r:embed="rId1"/>
        <a:srcRect/>
        <a:stretch>
          <a:fillRect/>
        </a:stretch>
      </xdr:blipFill>
      <xdr:spPr bwMode="auto">
        <a:xfrm>
          <a:off x="9439893" y="23876050"/>
          <a:ext cx="510545" cy="474788"/>
        </a:xfrm>
        <a:prstGeom prst="rect">
          <a:avLst/>
        </a:prstGeom>
        <a:noFill/>
        <a:ln w="9525">
          <a:noFill/>
          <a:miter lim="800000"/>
          <a:headEnd/>
          <a:tailEnd/>
        </a:ln>
      </xdr:spPr>
    </xdr:pic>
    <xdr:clientData/>
  </xdr:oneCellAnchor>
  <xdr:oneCellAnchor>
    <xdr:from>
      <xdr:col>24</xdr:col>
      <xdr:colOff>116234</xdr:colOff>
      <xdr:row>480</xdr:row>
      <xdr:rowOff>86782</xdr:rowOff>
    </xdr:from>
    <xdr:ext cx="510545" cy="474788"/>
    <xdr:pic>
      <xdr:nvPicPr>
        <xdr:cNvPr id="18" name="Picture 3" descr="saraswati 2.jpg">
          <a:extLst>
            <a:ext uri="{FF2B5EF4-FFF2-40B4-BE49-F238E27FC236}">
              <a16:creationId xmlns:a16="http://schemas.microsoft.com/office/drawing/2014/main" id="{EF60E9DA-4D02-E645-A4A1-255BE3D96519}"/>
            </a:ext>
          </a:extLst>
        </xdr:cNvPr>
        <xdr:cNvPicPr>
          <a:picLocks noChangeAspect="1"/>
        </xdr:cNvPicPr>
      </xdr:nvPicPr>
      <xdr:blipFill>
        <a:blip xmlns:r="http://schemas.openxmlformats.org/officeDocument/2006/relationships" r:embed="rId1"/>
        <a:srcRect/>
        <a:stretch>
          <a:fillRect/>
        </a:stretch>
      </xdr:blipFill>
      <xdr:spPr bwMode="auto">
        <a:xfrm>
          <a:off x="9439893" y="29823367"/>
          <a:ext cx="510545" cy="474788"/>
        </a:xfrm>
        <a:prstGeom prst="rect">
          <a:avLst/>
        </a:prstGeom>
        <a:noFill/>
        <a:ln w="9525">
          <a:noFill/>
          <a:miter lim="800000"/>
          <a:headEnd/>
          <a:tailEnd/>
        </a:ln>
      </xdr:spPr>
    </xdr:pic>
    <xdr:clientData/>
  </xdr:oneCellAnchor>
  <xdr:oneCellAnchor>
    <xdr:from>
      <xdr:col>24</xdr:col>
      <xdr:colOff>116234</xdr:colOff>
      <xdr:row>512</xdr:row>
      <xdr:rowOff>86782</xdr:rowOff>
    </xdr:from>
    <xdr:ext cx="510545" cy="474788"/>
    <xdr:pic>
      <xdr:nvPicPr>
        <xdr:cNvPr id="19" name="Picture 18" descr="saraswati 2.jpg">
          <a:extLst>
            <a:ext uri="{FF2B5EF4-FFF2-40B4-BE49-F238E27FC236}">
              <a16:creationId xmlns:a16="http://schemas.microsoft.com/office/drawing/2014/main" id="{BF56FFF7-069B-CA40-B84F-360F8113F87D}"/>
            </a:ext>
          </a:extLst>
        </xdr:cNvPr>
        <xdr:cNvPicPr>
          <a:picLocks noChangeAspect="1"/>
        </xdr:cNvPicPr>
      </xdr:nvPicPr>
      <xdr:blipFill>
        <a:blip xmlns:r="http://schemas.openxmlformats.org/officeDocument/2006/relationships" r:embed="rId1"/>
        <a:srcRect/>
        <a:stretch>
          <a:fillRect/>
        </a:stretch>
      </xdr:blipFill>
      <xdr:spPr bwMode="auto">
        <a:xfrm>
          <a:off x="9439893" y="35770684"/>
          <a:ext cx="510545" cy="474788"/>
        </a:xfrm>
        <a:prstGeom prst="rect">
          <a:avLst/>
        </a:prstGeom>
        <a:noFill/>
        <a:ln w="9525">
          <a:noFill/>
          <a:miter lim="800000"/>
          <a:headEnd/>
          <a:tailEnd/>
        </a:ln>
      </xdr:spPr>
    </xdr:pic>
    <xdr:clientData/>
  </xdr:oneCellAnchor>
  <xdr:oneCellAnchor>
    <xdr:from>
      <xdr:col>24</xdr:col>
      <xdr:colOff>116234</xdr:colOff>
      <xdr:row>544</xdr:row>
      <xdr:rowOff>86782</xdr:rowOff>
    </xdr:from>
    <xdr:ext cx="510545" cy="474788"/>
    <xdr:pic>
      <xdr:nvPicPr>
        <xdr:cNvPr id="20" name="Picture 3" descr="saraswati 2.jpg">
          <a:extLst>
            <a:ext uri="{FF2B5EF4-FFF2-40B4-BE49-F238E27FC236}">
              <a16:creationId xmlns:a16="http://schemas.microsoft.com/office/drawing/2014/main" id="{F92E011F-B51D-6943-ADC1-2DBD1352633E}"/>
            </a:ext>
          </a:extLst>
        </xdr:cNvPr>
        <xdr:cNvPicPr>
          <a:picLocks noChangeAspect="1"/>
        </xdr:cNvPicPr>
      </xdr:nvPicPr>
      <xdr:blipFill>
        <a:blip xmlns:r="http://schemas.openxmlformats.org/officeDocument/2006/relationships" r:embed="rId1"/>
        <a:srcRect/>
        <a:stretch>
          <a:fillRect/>
        </a:stretch>
      </xdr:blipFill>
      <xdr:spPr bwMode="auto">
        <a:xfrm>
          <a:off x="9439893" y="41718002"/>
          <a:ext cx="510545" cy="474788"/>
        </a:xfrm>
        <a:prstGeom prst="rect">
          <a:avLst/>
        </a:prstGeom>
        <a:noFill/>
        <a:ln w="9525">
          <a:noFill/>
          <a:miter lim="800000"/>
          <a:headEnd/>
          <a:tailEnd/>
        </a:ln>
      </xdr:spPr>
    </xdr:pic>
    <xdr:clientData/>
  </xdr:oneCellAnchor>
  <xdr:oneCellAnchor>
    <xdr:from>
      <xdr:col>24</xdr:col>
      <xdr:colOff>116234</xdr:colOff>
      <xdr:row>576</xdr:row>
      <xdr:rowOff>86782</xdr:rowOff>
    </xdr:from>
    <xdr:ext cx="510545" cy="474788"/>
    <xdr:pic>
      <xdr:nvPicPr>
        <xdr:cNvPr id="21" name="Picture 20" descr="saraswati 2.jpg">
          <a:extLst>
            <a:ext uri="{FF2B5EF4-FFF2-40B4-BE49-F238E27FC236}">
              <a16:creationId xmlns:a16="http://schemas.microsoft.com/office/drawing/2014/main" id="{2332E24D-776D-574A-A9D3-94839841737C}"/>
            </a:ext>
          </a:extLst>
        </xdr:cNvPr>
        <xdr:cNvPicPr>
          <a:picLocks noChangeAspect="1"/>
        </xdr:cNvPicPr>
      </xdr:nvPicPr>
      <xdr:blipFill>
        <a:blip xmlns:r="http://schemas.openxmlformats.org/officeDocument/2006/relationships" r:embed="rId1"/>
        <a:srcRect/>
        <a:stretch>
          <a:fillRect/>
        </a:stretch>
      </xdr:blipFill>
      <xdr:spPr bwMode="auto">
        <a:xfrm>
          <a:off x="9439893" y="47665319"/>
          <a:ext cx="510545" cy="474788"/>
        </a:xfrm>
        <a:prstGeom prst="rect">
          <a:avLst/>
        </a:prstGeom>
        <a:noFill/>
        <a:ln w="9525">
          <a:noFill/>
          <a:miter lim="800000"/>
          <a:headEnd/>
          <a:tailEnd/>
        </a:ln>
      </xdr:spPr>
    </xdr:pic>
    <xdr:clientData/>
  </xdr:oneCellAnchor>
  <xdr:oneCellAnchor>
    <xdr:from>
      <xdr:col>24</xdr:col>
      <xdr:colOff>116234</xdr:colOff>
      <xdr:row>608</xdr:row>
      <xdr:rowOff>86782</xdr:rowOff>
    </xdr:from>
    <xdr:ext cx="510545" cy="474788"/>
    <xdr:pic>
      <xdr:nvPicPr>
        <xdr:cNvPr id="22" name="Picture 21" descr="saraswati 2.jpg">
          <a:extLst>
            <a:ext uri="{FF2B5EF4-FFF2-40B4-BE49-F238E27FC236}">
              <a16:creationId xmlns:a16="http://schemas.microsoft.com/office/drawing/2014/main" id="{5BD59C29-D127-EA4D-9707-823ED519FABB}"/>
            </a:ext>
          </a:extLst>
        </xdr:cNvPr>
        <xdr:cNvPicPr>
          <a:picLocks noChangeAspect="1"/>
        </xdr:cNvPicPr>
      </xdr:nvPicPr>
      <xdr:blipFill>
        <a:blip xmlns:r="http://schemas.openxmlformats.org/officeDocument/2006/relationships" r:embed="rId1"/>
        <a:srcRect/>
        <a:stretch>
          <a:fillRect/>
        </a:stretch>
      </xdr:blipFill>
      <xdr:spPr bwMode="auto">
        <a:xfrm>
          <a:off x="9439893" y="53612636"/>
          <a:ext cx="510545" cy="474788"/>
        </a:xfrm>
        <a:prstGeom prst="rect">
          <a:avLst/>
        </a:prstGeom>
        <a:noFill/>
        <a:ln w="9525">
          <a:noFill/>
          <a:miter lim="800000"/>
          <a:headEnd/>
          <a:tailEnd/>
        </a:ln>
      </xdr:spPr>
    </xdr:pic>
    <xdr:clientData/>
  </xdr:oneCellAnchor>
  <xdr:oneCellAnchor>
    <xdr:from>
      <xdr:col>24</xdr:col>
      <xdr:colOff>116234</xdr:colOff>
      <xdr:row>640</xdr:row>
      <xdr:rowOff>86782</xdr:rowOff>
    </xdr:from>
    <xdr:ext cx="510545" cy="474788"/>
    <xdr:pic>
      <xdr:nvPicPr>
        <xdr:cNvPr id="23" name="Picture 3" descr="saraswati 2.jpg">
          <a:extLst>
            <a:ext uri="{FF2B5EF4-FFF2-40B4-BE49-F238E27FC236}">
              <a16:creationId xmlns:a16="http://schemas.microsoft.com/office/drawing/2014/main" id="{151C07A6-F9FF-B245-965F-91751E1035B9}"/>
            </a:ext>
          </a:extLst>
        </xdr:cNvPr>
        <xdr:cNvPicPr>
          <a:picLocks noChangeAspect="1"/>
        </xdr:cNvPicPr>
      </xdr:nvPicPr>
      <xdr:blipFill>
        <a:blip xmlns:r="http://schemas.openxmlformats.org/officeDocument/2006/relationships" r:embed="rId1"/>
        <a:srcRect/>
        <a:stretch>
          <a:fillRect/>
        </a:stretch>
      </xdr:blipFill>
      <xdr:spPr bwMode="auto">
        <a:xfrm>
          <a:off x="9439893" y="86782"/>
          <a:ext cx="510545" cy="474788"/>
        </a:xfrm>
        <a:prstGeom prst="rect">
          <a:avLst/>
        </a:prstGeom>
        <a:noFill/>
        <a:ln w="9525">
          <a:noFill/>
          <a:miter lim="800000"/>
          <a:headEnd/>
          <a:tailEnd/>
        </a:ln>
      </xdr:spPr>
    </xdr:pic>
    <xdr:clientData/>
  </xdr:oneCellAnchor>
  <xdr:oneCellAnchor>
    <xdr:from>
      <xdr:col>24</xdr:col>
      <xdr:colOff>116234</xdr:colOff>
      <xdr:row>672</xdr:row>
      <xdr:rowOff>86782</xdr:rowOff>
    </xdr:from>
    <xdr:ext cx="510545" cy="474788"/>
    <xdr:pic>
      <xdr:nvPicPr>
        <xdr:cNvPr id="24" name="Picture 23" descr="saraswati 2.jpg">
          <a:extLst>
            <a:ext uri="{FF2B5EF4-FFF2-40B4-BE49-F238E27FC236}">
              <a16:creationId xmlns:a16="http://schemas.microsoft.com/office/drawing/2014/main" id="{6CA51C6D-59D5-854F-BC9A-70116142F06A}"/>
            </a:ext>
          </a:extLst>
        </xdr:cNvPr>
        <xdr:cNvPicPr>
          <a:picLocks noChangeAspect="1"/>
        </xdr:cNvPicPr>
      </xdr:nvPicPr>
      <xdr:blipFill>
        <a:blip xmlns:r="http://schemas.openxmlformats.org/officeDocument/2006/relationships" r:embed="rId1"/>
        <a:srcRect/>
        <a:stretch>
          <a:fillRect/>
        </a:stretch>
      </xdr:blipFill>
      <xdr:spPr bwMode="auto">
        <a:xfrm>
          <a:off x="9439893" y="6034099"/>
          <a:ext cx="510545" cy="474788"/>
        </a:xfrm>
        <a:prstGeom prst="rect">
          <a:avLst/>
        </a:prstGeom>
        <a:noFill/>
        <a:ln w="9525">
          <a:noFill/>
          <a:miter lim="800000"/>
          <a:headEnd/>
          <a:tailEnd/>
        </a:ln>
      </xdr:spPr>
    </xdr:pic>
    <xdr:clientData/>
  </xdr:oneCellAnchor>
  <xdr:oneCellAnchor>
    <xdr:from>
      <xdr:col>24</xdr:col>
      <xdr:colOff>116234</xdr:colOff>
      <xdr:row>704</xdr:row>
      <xdr:rowOff>86782</xdr:rowOff>
    </xdr:from>
    <xdr:ext cx="510545" cy="474788"/>
    <xdr:pic>
      <xdr:nvPicPr>
        <xdr:cNvPr id="25" name="Picture 3" descr="saraswati 2.jpg">
          <a:extLst>
            <a:ext uri="{FF2B5EF4-FFF2-40B4-BE49-F238E27FC236}">
              <a16:creationId xmlns:a16="http://schemas.microsoft.com/office/drawing/2014/main" id="{E7724CDD-4478-2E4F-BFBB-66C6B74E89FD}"/>
            </a:ext>
          </a:extLst>
        </xdr:cNvPr>
        <xdr:cNvPicPr>
          <a:picLocks noChangeAspect="1"/>
        </xdr:cNvPicPr>
      </xdr:nvPicPr>
      <xdr:blipFill>
        <a:blip xmlns:r="http://schemas.openxmlformats.org/officeDocument/2006/relationships" r:embed="rId1"/>
        <a:srcRect/>
        <a:stretch>
          <a:fillRect/>
        </a:stretch>
      </xdr:blipFill>
      <xdr:spPr bwMode="auto">
        <a:xfrm>
          <a:off x="9439893" y="11981416"/>
          <a:ext cx="510545" cy="474788"/>
        </a:xfrm>
        <a:prstGeom prst="rect">
          <a:avLst/>
        </a:prstGeom>
        <a:noFill/>
        <a:ln w="9525">
          <a:noFill/>
          <a:miter lim="800000"/>
          <a:headEnd/>
          <a:tailEnd/>
        </a:ln>
      </xdr:spPr>
    </xdr:pic>
    <xdr:clientData/>
  </xdr:oneCellAnchor>
  <xdr:oneCellAnchor>
    <xdr:from>
      <xdr:col>24</xdr:col>
      <xdr:colOff>116234</xdr:colOff>
      <xdr:row>736</xdr:row>
      <xdr:rowOff>86782</xdr:rowOff>
    </xdr:from>
    <xdr:ext cx="510545" cy="474788"/>
    <xdr:pic>
      <xdr:nvPicPr>
        <xdr:cNvPr id="26" name="Picture 25" descr="saraswati 2.jpg">
          <a:extLst>
            <a:ext uri="{FF2B5EF4-FFF2-40B4-BE49-F238E27FC236}">
              <a16:creationId xmlns:a16="http://schemas.microsoft.com/office/drawing/2014/main" id="{B5E09119-B1F0-A345-B39B-6286E64B06CC}"/>
            </a:ext>
          </a:extLst>
        </xdr:cNvPr>
        <xdr:cNvPicPr>
          <a:picLocks noChangeAspect="1"/>
        </xdr:cNvPicPr>
      </xdr:nvPicPr>
      <xdr:blipFill>
        <a:blip xmlns:r="http://schemas.openxmlformats.org/officeDocument/2006/relationships" r:embed="rId1"/>
        <a:srcRect/>
        <a:stretch>
          <a:fillRect/>
        </a:stretch>
      </xdr:blipFill>
      <xdr:spPr bwMode="auto">
        <a:xfrm>
          <a:off x="9439893" y="17928733"/>
          <a:ext cx="510545" cy="474788"/>
        </a:xfrm>
        <a:prstGeom prst="rect">
          <a:avLst/>
        </a:prstGeom>
        <a:noFill/>
        <a:ln w="9525">
          <a:noFill/>
          <a:miter lim="800000"/>
          <a:headEnd/>
          <a:tailEnd/>
        </a:ln>
      </xdr:spPr>
    </xdr:pic>
    <xdr:clientData/>
  </xdr:oneCellAnchor>
  <xdr:oneCellAnchor>
    <xdr:from>
      <xdr:col>24</xdr:col>
      <xdr:colOff>116234</xdr:colOff>
      <xdr:row>768</xdr:row>
      <xdr:rowOff>86782</xdr:rowOff>
    </xdr:from>
    <xdr:ext cx="510545" cy="474788"/>
    <xdr:pic>
      <xdr:nvPicPr>
        <xdr:cNvPr id="27" name="Picture 26" descr="saraswati 2.jpg">
          <a:extLst>
            <a:ext uri="{FF2B5EF4-FFF2-40B4-BE49-F238E27FC236}">
              <a16:creationId xmlns:a16="http://schemas.microsoft.com/office/drawing/2014/main" id="{CA801CF3-FDDB-FA43-92C9-5559A5877080}"/>
            </a:ext>
          </a:extLst>
        </xdr:cNvPr>
        <xdr:cNvPicPr>
          <a:picLocks noChangeAspect="1"/>
        </xdr:cNvPicPr>
      </xdr:nvPicPr>
      <xdr:blipFill>
        <a:blip xmlns:r="http://schemas.openxmlformats.org/officeDocument/2006/relationships" r:embed="rId1"/>
        <a:srcRect/>
        <a:stretch>
          <a:fillRect/>
        </a:stretch>
      </xdr:blipFill>
      <xdr:spPr bwMode="auto">
        <a:xfrm>
          <a:off x="9439893" y="23876050"/>
          <a:ext cx="510545" cy="474788"/>
        </a:xfrm>
        <a:prstGeom prst="rect">
          <a:avLst/>
        </a:prstGeom>
        <a:noFill/>
        <a:ln w="9525">
          <a:noFill/>
          <a:miter lim="800000"/>
          <a:headEnd/>
          <a:tailEnd/>
        </a:ln>
      </xdr:spPr>
    </xdr:pic>
    <xdr:clientData/>
  </xdr:oneCellAnchor>
  <xdr:oneCellAnchor>
    <xdr:from>
      <xdr:col>24</xdr:col>
      <xdr:colOff>116234</xdr:colOff>
      <xdr:row>800</xdr:row>
      <xdr:rowOff>86782</xdr:rowOff>
    </xdr:from>
    <xdr:ext cx="510545" cy="474788"/>
    <xdr:pic>
      <xdr:nvPicPr>
        <xdr:cNvPr id="28" name="Picture 3" descr="saraswati 2.jpg">
          <a:extLst>
            <a:ext uri="{FF2B5EF4-FFF2-40B4-BE49-F238E27FC236}">
              <a16:creationId xmlns:a16="http://schemas.microsoft.com/office/drawing/2014/main" id="{CBCBBF3E-A1EF-714D-9A11-8BCDAC3FEE21}"/>
            </a:ext>
          </a:extLst>
        </xdr:cNvPr>
        <xdr:cNvPicPr>
          <a:picLocks noChangeAspect="1"/>
        </xdr:cNvPicPr>
      </xdr:nvPicPr>
      <xdr:blipFill>
        <a:blip xmlns:r="http://schemas.openxmlformats.org/officeDocument/2006/relationships" r:embed="rId1"/>
        <a:srcRect/>
        <a:stretch>
          <a:fillRect/>
        </a:stretch>
      </xdr:blipFill>
      <xdr:spPr bwMode="auto">
        <a:xfrm>
          <a:off x="9439893" y="29823367"/>
          <a:ext cx="510545" cy="474788"/>
        </a:xfrm>
        <a:prstGeom prst="rect">
          <a:avLst/>
        </a:prstGeom>
        <a:noFill/>
        <a:ln w="9525">
          <a:noFill/>
          <a:miter lim="800000"/>
          <a:headEnd/>
          <a:tailEnd/>
        </a:ln>
      </xdr:spPr>
    </xdr:pic>
    <xdr:clientData/>
  </xdr:oneCellAnchor>
  <xdr:oneCellAnchor>
    <xdr:from>
      <xdr:col>24</xdr:col>
      <xdr:colOff>116234</xdr:colOff>
      <xdr:row>832</xdr:row>
      <xdr:rowOff>86782</xdr:rowOff>
    </xdr:from>
    <xdr:ext cx="510545" cy="474788"/>
    <xdr:pic>
      <xdr:nvPicPr>
        <xdr:cNvPr id="29" name="Picture 28" descr="saraswati 2.jpg">
          <a:extLst>
            <a:ext uri="{FF2B5EF4-FFF2-40B4-BE49-F238E27FC236}">
              <a16:creationId xmlns:a16="http://schemas.microsoft.com/office/drawing/2014/main" id="{1690E965-8C9F-3B47-A2BF-90D079E339FD}"/>
            </a:ext>
          </a:extLst>
        </xdr:cNvPr>
        <xdr:cNvPicPr>
          <a:picLocks noChangeAspect="1"/>
        </xdr:cNvPicPr>
      </xdr:nvPicPr>
      <xdr:blipFill>
        <a:blip xmlns:r="http://schemas.openxmlformats.org/officeDocument/2006/relationships" r:embed="rId1"/>
        <a:srcRect/>
        <a:stretch>
          <a:fillRect/>
        </a:stretch>
      </xdr:blipFill>
      <xdr:spPr bwMode="auto">
        <a:xfrm>
          <a:off x="9439893" y="35770684"/>
          <a:ext cx="510545" cy="474788"/>
        </a:xfrm>
        <a:prstGeom prst="rect">
          <a:avLst/>
        </a:prstGeom>
        <a:noFill/>
        <a:ln w="9525">
          <a:noFill/>
          <a:miter lim="800000"/>
          <a:headEnd/>
          <a:tailEnd/>
        </a:ln>
      </xdr:spPr>
    </xdr:pic>
    <xdr:clientData/>
  </xdr:oneCellAnchor>
  <xdr:oneCellAnchor>
    <xdr:from>
      <xdr:col>24</xdr:col>
      <xdr:colOff>116234</xdr:colOff>
      <xdr:row>864</xdr:row>
      <xdr:rowOff>86782</xdr:rowOff>
    </xdr:from>
    <xdr:ext cx="510545" cy="474788"/>
    <xdr:pic>
      <xdr:nvPicPr>
        <xdr:cNvPr id="30" name="Picture 3" descr="saraswati 2.jpg">
          <a:extLst>
            <a:ext uri="{FF2B5EF4-FFF2-40B4-BE49-F238E27FC236}">
              <a16:creationId xmlns:a16="http://schemas.microsoft.com/office/drawing/2014/main" id="{70272932-D587-E947-BDD1-D346C66713F9}"/>
            </a:ext>
          </a:extLst>
        </xdr:cNvPr>
        <xdr:cNvPicPr>
          <a:picLocks noChangeAspect="1"/>
        </xdr:cNvPicPr>
      </xdr:nvPicPr>
      <xdr:blipFill>
        <a:blip xmlns:r="http://schemas.openxmlformats.org/officeDocument/2006/relationships" r:embed="rId1"/>
        <a:srcRect/>
        <a:stretch>
          <a:fillRect/>
        </a:stretch>
      </xdr:blipFill>
      <xdr:spPr bwMode="auto">
        <a:xfrm>
          <a:off x="9439893" y="41718002"/>
          <a:ext cx="510545" cy="474788"/>
        </a:xfrm>
        <a:prstGeom prst="rect">
          <a:avLst/>
        </a:prstGeom>
        <a:noFill/>
        <a:ln w="9525">
          <a:noFill/>
          <a:miter lim="800000"/>
          <a:headEnd/>
          <a:tailEnd/>
        </a:ln>
      </xdr:spPr>
    </xdr:pic>
    <xdr:clientData/>
  </xdr:oneCellAnchor>
  <xdr:oneCellAnchor>
    <xdr:from>
      <xdr:col>24</xdr:col>
      <xdr:colOff>116234</xdr:colOff>
      <xdr:row>896</xdr:row>
      <xdr:rowOff>86782</xdr:rowOff>
    </xdr:from>
    <xdr:ext cx="510545" cy="474788"/>
    <xdr:pic>
      <xdr:nvPicPr>
        <xdr:cNvPr id="31" name="Picture 30" descr="saraswati 2.jpg">
          <a:extLst>
            <a:ext uri="{FF2B5EF4-FFF2-40B4-BE49-F238E27FC236}">
              <a16:creationId xmlns:a16="http://schemas.microsoft.com/office/drawing/2014/main" id="{A1816BB5-CAC9-F24A-826D-FD7D2F47CA87}"/>
            </a:ext>
          </a:extLst>
        </xdr:cNvPr>
        <xdr:cNvPicPr>
          <a:picLocks noChangeAspect="1"/>
        </xdr:cNvPicPr>
      </xdr:nvPicPr>
      <xdr:blipFill>
        <a:blip xmlns:r="http://schemas.openxmlformats.org/officeDocument/2006/relationships" r:embed="rId1"/>
        <a:srcRect/>
        <a:stretch>
          <a:fillRect/>
        </a:stretch>
      </xdr:blipFill>
      <xdr:spPr bwMode="auto">
        <a:xfrm>
          <a:off x="9439893" y="47665319"/>
          <a:ext cx="510545" cy="474788"/>
        </a:xfrm>
        <a:prstGeom prst="rect">
          <a:avLst/>
        </a:prstGeom>
        <a:noFill/>
        <a:ln w="9525">
          <a:noFill/>
          <a:miter lim="800000"/>
          <a:headEnd/>
          <a:tailEnd/>
        </a:ln>
      </xdr:spPr>
    </xdr:pic>
    <xdr:clientData/>
  </xdr:oneCellAnchor>
  <xdr:oneCellAnchor>
    <xdr:from>
      <xdr:col>24</xdr:col>
      <xdr:colOff>116234</xdr:colOff>
      <xdr:row>928</xdr:row>
      <xdr:rowOff>86782</xdr:rowOff>
    </xdr:from>
    <xdr:ext cx="510545" cy="474788"/>
    <xdr:pic>
      <xdr:nvPicPr>
        <xdr:cNvPr id="32" name="Picture 31" descr="saraswati 2.jpg">
          <a:extLst>
            <a:ext uri="{FF2B5EF4-FFF2-40B4-BE49-F238E27FC236}">
              <a16:creationId xmlns:a16="http://schemas.microsoft.com/office/drawing/2014/main" id="{40D67984-9253-8143-9588-2195C4374924}"/>
            </a:ext>
          </a:extLst>
        </xdr:cNvPr>
        <xdr:cNvPicPr>
          <a:picLocks noChangeAspect="1"/>
        </xdr:cNvPicPr>
      </xdr:nvPicPr>
      <xdr:blipFill>
        <a:blip xmlns:r="http://schemas.openxmlformats.org/officeDocument/2006/relationships" r:embed="rId1"/>
        <a:srcRect/>
        <a:stretch>
          <a:fillRect/>
        </a:stretch>
      </xdr:blipFill>
      <xdr:spPr bwMode="auto">
        <a:xfrm>
          <a:off x="9439893" y="53612636"/>
          <a:ext cx="510545" cy="474788"/>
        </a:xfrm>
        <a:prstGeom prst="rect">
          <a:avLst/>
        </a:prstGeom>
        <a:noFill/>
        <a:ln w="9525">
          <a:noFill/>
          <a:miter lim="800000"/>
          <a:headEnd/>
          <a:tailEnd/>
        </a:ln>
      </xdr:spPr>
    </xdr:pic>
    <xdr:clientData/>
  </xdr:oneCellAnchor>
  <xdr:oneCellAnchor>
    <xdr:from>
      <xdr:col>24</xdr:col>
      <xdr:colOff>116234</xdr:colOff>
      <xdr:row>960</xdr:row>
      <xdr:rowOff>86782</xdr:rowOff>
    </xdr:from>
    <xdr:ext cx="510545" cy="474788"/>
    <xdr:pic>
      <xdr:nvPicPr>
        <xdr:cNvPr id="33" name="Picture 3" descr="saraswati 2.jpg">
          <a:extLst>
            <a:ext uri="{FF2B5EF4-FFF2-40B4-BE49-F238E27FC236}">
              <a16:creationId xmlns:a16="http://schemas.microsoft.com/office/drawing/2014/main" id="{9FAE71CB-21EB-6540-B336-E4B17B06DCD2}"/>
            </a:ext>
          </a:extLst>
        </xdr:cNvPr>
        <xdr:cNvPicPr>
          <a:picLocks noChangeAspect="1"/>
        </xdr:cNvPicPr>
      </xdr:nvPicPr>
      <xdr:blipFill>
        <a:blip xmlns:r="http://schemas.openxmlformats.org/officeDocument/2006/relationships" r:embed="rId1"/>
        <a:srcRect/>
        <a:stretch>
          <a:fillRect/>
        </a:stretch>
      </xdr:blipFill>
      <xdr:spPr bwMode="auto">
        <a:xfrm>
          <a:off x="9439893" y="59559953"/>
          <a:ext cx="510545" cy="474788"/>
        </a:xfrm>
        <a:prstGeom prst="rect">
          <a:avLst/>
        </a:prstGeom>
        <a:noFill/>
        <a:ln w="9525">
          <a:noFill/>
          <a:miter lim="800000"/>
          <a:headEnd/>
          <a:tailEnd/>
        </a:ln>
      </xdr:spPr>
    </xdr:pic>
    <xdr:clientData/>
  </xdr:oneCellAnchor>
  <xdr:oneCellAnchor>
    <xdr:from>
      <xdr:col>24</xdr:col>
      <xdr:colOff>116234</xdr:colOff>
      <xdr:row>992</xdr:row>
      <xdr:rowOff>86782</xdr:rowOff>
    </xdr:from>
    <xdr:ext cx="510545" cy="474788"/>
    <xdr:pic>
      <xdr:nvPicPr>
        <xdr:cNvPr id="34" name="Picture 33" descr="saraswati 2.jpg">
          <a:extLst>
            <a:ext uri="{FF2B5EF4-FFF2-40B4-BE49-F238E27FC236}">
              <a16:creationId xmlns:a16="http://schemas.microsoft.com/office/drawing/2014/main" id="{95FF7BA1-A26D-2143-8F85-A49D14BB984C}"/>
            </a:ext>
          </a:extLst>
        </xdr:cNvPr>
        <xdr:cNvPicPr>
          <a:picLocks noChangeAspect="1"/>
        </xdr:cNvPicPr>
      </xdr:nvPicPr>
      <xdr:blipFill>
        <a:blip xmlns:r="http://schemas.openxmlformats.org/officeDocument/2006/relationships" r:embed="rId1"/>
        <a:srcRect/>
        <a:stretch>
          <a:fillRect/>
        </a:stretch>
      </xdr:blipFill>
      <xdr:spPr bwMode="auto">
        <a:xfrm>
          <a:off x="9439893" y="65507270"/>
          <a:ext cx="510545" cy="474788"/>
        </a:xfrm>
        <a:prstGeom prst="rect">
          <a:avLst/>
        </a:prstGeom>
        <a:noFill/>
        <a:ln w="9525">
          <a:noFill/>
          <a:miter lim="800000"/>
          <a:headEnd/>
          <a:tailEnd/>
        </a:ln>
      </xdr:spPr>
    </xdr:pic>
    <xdr:clientData/>
  </xdr:oneCellAnchor>
  <xdr:oneCellAnchor>
    <xdr:from>
      <xdr:col>24</xdr:col>
      <xdr:colOff>116234</xdr:colOff>
      <xdr:row>1024</xdr:row>
      <xdr:rowOff>86782</xdr:rowOff>
    </xdr:from>
    <xdr:ext cx="510545" cy="474788"/>
    <xdr:pic>
      <xdr:nvPicPr>
        <xdr:cNvPr id="35" name="Picture 3" descr="saraswati 2.jpg">
          <a:extLst>
            <a:ext uri="{FF2B5EF4-FFF2-40B4-BE49-F238E27FC236}">
              <a16:creationId xmlns:a16="http://schemas.microsoft.com/office/drawing/2014/main" id="{8625E9B2-C291-FD48-9A6C-BDAE1436C3E1}"/>
            </a:ext>
          </a:extLst>
        </xdr:cNvPr>
        <xdr:cNvPicPr>
          <a:picLocks noChangeAspect="1"/>
        </xdr:cNvPicPr>
      </xdr:nvPicPr>
      <xdr:blipFill>
        <a:blip xmlns:r="http://schemas.openxmlformats.org/officeDocument/2006/relationships" r:embed="rId1"/>
        <a:srcRect/>
        <a:stretch>
          <a:fillRect/>
        </a:stretch>
      </xdr:blipFill>
      <xdr:spPr bwMode="auto">
        <a:xfrm>
          <a:off x="9439893" y="71454587"/>
          <a:ext cx="510545" cy="474788"/>
        </a:xfrm>
        <a:prstGeom prst="rect">
          <a:avLst/>
        </a:prstGeom>
        <a:noFill/>
        <a:ln w="9525">
          <a:noFill/>
          <a:miter lim="800000"/>
          <a:headEnd/>
          <a:tailEnd/>
        </a:ln>
      </xdr:spPr>
    </xdr:pic>
    <xdr:clientData/>
  </xdr:oneCellAnchor>
  <xdr:oneCellAnchor>
    <xdr:from>
      <xdr:col>24</xdr:col>
      <xdr:colOff>116234</xdr:colOff>
      <xdr:row>1056</xdr:row>
      <xdr:rowOff>86782</xdr:rowOff>
    </xdr:from>
    <xdr:ext cx="510545" cy="474788"/>
    <xdr:pic>
      <xdr:nvPicPr>
        <xdr:cNvPr id="36" name="Picture 35" descr="saraswati 2.jpg">
          <a:extLst>
            <a:ext uri="{FF2B5EF4-FFF2-40B4-BE49-F238E27FC236}">
              <a16:creationId xmlns:a16="http://schemas.microsoft.com/office/drawing/2014/main" id="{8174A294-3241-8742-8E7D-377611E82D42}"/>
            </a:ext>
          </a:extLst>
        </xdr:cNvPr>
        <xdr:cNvPicPr>
          <a:picLocks noChangeAspect="1"/>
        </xdr:cNvPicPr>
      </xdr:nvPicPr>
      <xdr:blipFill>
        <a:blip xmlns:r="http://schemas.openxmlformats.org/officeDocument/2006/relationships" r:embed="rId1"/>
        <a:srcRect/>
        <a:stretch>
          <a:fillRect/>
        </a:stretch>
      </xdr:blipFill>
      <xdr:spPr bwMode="auto">
        <a:xfrm>
          <a:off x="9439893" y="77401904"/>
          <a:ext cx="510545" cy="474788"/>
        </a:xfrm>
        <a:prstGeom prst="rect">
          <a:avLst/>
        </a:prstGeom>
        <a:noFill/>
        <a:ln w="9525">
          <a:noFill/>
          <a:miter lim="800000"/>
          <a:headEnd/>
          <a:tailEnd/>
        </a:ln>
      </xdr:spPr>
    </xdr:pic>
    <xdr:clientData/>
  </xdr:oneCellAnchor>
  <xdr:oneCellAnchor>
    <xdr:from>
      <xdr:col>24</xdr:col>
      <xdr:colOff>116234</xdr:colOff>
      <xdr:row>1088</xdr:row>
      <xdr:rowOff>86782</xdr:rowOff>
    </xdr:from>
    <xdr:ext cx="510545" cy="474788"/>
    <xdr:pic>
      <xdr:nvPicPr>
        <xdr:cNvPr id="37" name="Picture 36" descr="saraswati 2.jpg">
          <a:extLst>
            <a:ext uri="{FF2B5EF4-FFF2-40B4-BE49-F238E27FC236}">
              <a16:creationId xmlns:a16="http://schemas.microsoft.com/office/drawing/2014/main" id="{27BCAF3F-50D5-8A46-8488-2890EB31D93A}"/>
            </a:ext>
          </a:extLst>
        </xdr:cNvPr>
        <xdr:cNvPicPr>
          <a:picLocks noChangeAspect="1"/>
        </xdr:cNvPicPr>
      </xdr:nvPicPr>
      <xdr:blipFill>
        <a:blip xmlns:r="http://schemas.openxmlformats.org/officeDocument/2006/relationships" r:embed="rId1"/>
        <a:srcRect/>
        <a:stretch>
          <a:fillRect/>
        </a:stretch>
      </xdr:blipFill>
      <xdr:spPr bwMode="auto">
        <a:xfrm>
          <a:off x="9439893" y="83349221"/>
          <a:ext cx="510545" cy="474788"/>
        </a:xfrm>
        <a:prstGeom prst="rect">
          <a:avLst/>
        </a:prstGeom>
        <a:noFill/>
        <a:ln w="9525">
          <a:noFill/>
          <a:miter lim="800000"/>
          <a:headEnd/>
          <a:tailEnd/>
        </a:ln>
      </xdr:spPr>
    </xdr:pic>
    <xdr:clientData/>
  </xdr:oneCellAnchor>
  <xdr:oneCellAnchor>
    <xdr:from>
      <xdr:col>24</xdr:col>
      <xdr:colOff>116234</xdr:colOff>
      <xdr:row>1120</xdr:row>
      <xdr:rowOff>86782</xdr:rowOff>
    </xdr:from>
    <xdr:ext cx="510545" cy="474788"/>
    <xdr:pic>
      <xdr:nvPicPr>
        <xdr:cNvPr id="38" name="Picture 3" descr="saraswati 2.jpg">
          <a:extLst>
            <a:ext uri="{FF2B5EF4-FFF2-40B4-BE49-F238E27FC236}">
              <a16:creationId xmlns:a16="http://schemas.microsoft.com/office/drawing/2014/main" id="{97712E1F-8FAC-9C45-A3E5-B52FCE46B8B4}"/>
            </a:ext>
          </a:extLst>
        </xdr:cNvPr>
        <xdr:cNvPicPr>
          <a:picLocks noChangeAspect="1"/>
        </xdr:cNvPicPr>
      </xdr:nvPicPr>
      <xdr:blipFill>
        <a:blip xmlns:r="http://schemas.openxmlformats.org/officeDocument/2006/relationships" r:embed="rId1"/>
        <a:srcRect/>
        <a:stretch>
          <a:fillRect/>
        </a:stretch>
      </xdr:blipFill>
      <xdr:spPr bwMode="auto">
        <a:xfrm>
          <a:off x="9439893" y="89296538"/>
          <a:ext cx="510545" cy="474788"/>
        </a:xfrm>
        <a:prstGeom prst="rect">
          <a:avLst/>
        </a:prstGeom>
        <a:noFill/>
        <a:ln w="9525">
          <a:noFill/>
          <a:miter lim="800000"/>
          <a:headEnd/>
          <a:tailEnd/>
        </a:ln>
      </xdr:spPr>
    </xdr:pic>
    <xdr:clientData/>
  </xdr:oneCellAnchor>
  <xdr:oneCellAnchor>
    <xdr:from>
      <xdr:col>24</xdr:col>
      <xdr:colOff>116234</xdr:colOff>
      <xdr:row>1152</xdr:row>
      <xdr:rowOff>86782</xdr:rowOff>
    </xdr:from>
    <xdr:ext cx="510545" cy="474788"/>
    <xdr:pic>
      <xdr:nvPicPr>
        <xdr:cNvPr id="39" name="Picture 38" descr="saraswati 2.jpg">
          <a:extLst>
            <a:ext uri="{FF2B5EF4-FFF2-40B4-BE49-F238E27FC236}">
              <a16:creationId xmlns:a16="http://schemas.microsoft.com/office/drawing/2014/main" id="{3D08A471-3487-2B4E-8E28-3E5E868FC6FB}"/>
            </a:ext>
          </a:extLst>
        </xdr:cNvPr>
        <xdr:cNvPicPr>
          <a:picLocks noChangeAspect="1"/>
        </xdr:cNvPicPr>
      </xdr:nvPicPr>
      <xdr:blipFill>
        <a:blip xmlns:r="http://schemas.openxmlformats.org/officeDocument/2006/relationships" r:embed="rId1"/>
        <a:srcRect/>
        <a:stretch>
          <a:fillRect/>
        </a:stretch>
      </xdr:blipFill>
      <xdr:spPr bwMode="auto">
        <a:xfrm>
          <a:off x="9439893" y="95243855"/>
          <a:ext cx="510545" cy="474788"/>
        </a:xfrm>
        <a:prstGeom prst="rect">
          <a:avLst/>
        </a:prstGeom>
        <a:noFill/>
        <a:ln w="9525">
          <a:noFill/>
          <a:miter lim="800000"/>
          <a:headEnd/>
          <a:tailEnd/>
        </a:ln>
      </xdr:spPr>
    </xdr:pic>
    <xdr:clientData/>
  </xdr:oneCellAnchor>
  <xdr:oneCellAnchor>
    <xdr:from>
      <xdr:col>24</xdr:col>
      <xdr:colOff>116234</xdr:colOff>
      <xdr:row>1184</xdr:row>
      <xdr:rowOff>86782</xdr:rowOff>
    </xdr:from>
    <xdr:ext cx="510545" cy="474788"/>
    <xdr:pic>
      <xdr:nvPicPr>
        <xdr:cNvPr id="40" name="Picture 3" descr="saraswati 2.jpg">
          <a:extLst>
            <a:ext uri="{FF2B5EF4-FFF2-40B4-BE49-F238E27FC236}">
              <a16:creationId xmlns:a16="http://schemas.microsoft.com/office/drawing/2014/main" id="{40892AD6-2F22-E247-B37B-8C5FBBAFE1E2}"/>
            </a:ext>
          </a:extLst>
        </xdr:cNvPr>
        <xdr:cNvPicPr>
          <a:picLocks noChangeAspect="1"/>
        </xdr:cNvPicPr>
      </xdr:nvPicPr>
      <xdr:blipFill>
        <a:blip xmlns:r="http://schemas.openxmlformats.org/officeDocument/2006/relationships" r:embed="rId1"/>
        <a:srcRect/>
        <a:stretch>
          <a:fillRect/>
        </a:stretch>
      </xdr:blipFill>
      <xdr:spPr bwMode="auto">
        <a:xfrm>
          <a:off x="9439893" y="101191172"/>
          <a:ext cx="510545" cy="474788"/>
        </a:xfrm>
        <a:prstGeom prst="rect">
          <a:avLst/>
        </a:prstGeom>
        <a:noFill/>
        <a:ln w="9525">
          <a:noFill/>
          <a:miter lim="800000"/>
          <a:headEnd/>
          <a:tailEnd/>
        </a:ln>
      </xdr:spPr>
    </xdr:pic>
    <xdr:clientData/>
  </xdr:oneCellAnchor>
  <xdr:oneCellAnchor>
    <xdr:from>
      <xdr:col>24</xdr:col>
      <xdr:colOff>116234</xdr:colOff>
      <xdr:row>1216</xdr:row>
      <xdr:rowOff>86782</xdr:rowOff>
    </xdr:from>
    <xdr:ext cx="510545" cy="474788"/>
    <xdr:pic>
      <xdr:nvPicPr>
        <xdr:cNvPr id="41" name="Picture 40" descr="saraswati 2.jpg">
          <a:extLst>
            <a:ext uri="{FF2B5EF4-FFF2-40B4-BE49-F238E27FC236}">
              <a16:creationId xmlns:a16="http://schemas.microsoft.com/office/drawing/2014/main" id="{E3E248E5-C64A-8A41-9070-A9BCFBAE3D31}"/>
            </a:ext>
          </a:extLst>
        </xdr:cNvPr>
        <xdr:cNvPicPr>
          <a:picLocks noChangeAspect="1"/>
        </xdr:cNvPicPr>
      </xdr:nvPicPr>
      <xdr:blipFill>
        <a:blip xmlns:r="http://schemas.openxmlformats.org/officeDocument/2006/relationships" r:embed="rId1"/>
        <a:srcRect/>
        <a:stretch>
          <a:fillRect/>
        </a:stretch>
      </xdr:blipFill>
      <xdr:spPr bwMode="auto">
        <a:xfrm>
          <a:off x="9439893" y="107138489"/>
          <a:ext cx="510545" cy="474788"/>
        </a:xfrm>
        <a:prstGeom prst="rect">
          <a:avLst/>
        </a:prstGeom>
        <a:noFill/>
        <a:ln w="9525">
          <a:noFill/>
          <a:miter lim="800000"/>
          <a:headEnd/>
          <a:tailEnd/>
        </a:ln>
      </xdr:spPr>
    </xdr:pic>
    <xdr:clientData/>
  </xdr:oneCellAnchor>
  <xdr:oneCellAnchor>
    <xdr:from>
      <xdr:col>24</xdr:col>
      <xdr:colOff>116234</xdr:colOff>
      <xdr:row>1248</xdr:row>
      <xdr:rowOff>86782</xdr:rowOff>
    </xdr:from>
    <xdr:ext cx="510545" cy="474788"/>
    <xdr:pic>
      <xdr:nvPicPr>
        <xdr:cNvPr id="42" name="Picture 41" descr="saraswati 2.jpg">
          <a:extLst>
            <a:ext uri="{FF2B5EF4-FFF2-40B4-BE49-F238E27FC236}">
              <a16:creationId xmlns:a16="http://schemas.microsoft.com/office/drawing/2014/main" id="{C088B15C-0737-7649-A86D-B25D0D9CBA3F}"/>
            </a:ext>
          </a:extLst>
        </xdr:cNvPr>
        <xdr:cNvPicPr>
          <a:picLocks noChangeAspect="1"/>
        </xdr:cNvPicPr>
      </xdr:nvPicPr>
      <xdr:blipFill>
        <a:blip xmlns:r="http://schemas.openxmlformats.org/officeDocument/2006/relationships" r:embed="rId1"/>
        <a:srcRect/>
        <a:stretch>
          <a:fillRect/>
        </a:stretch>
      </xdr:blipFill>
      <xdr:spPr bwMode="auto">
        <a:xfrm>
          <a:off x="9439893" y="113085806"/>
          <a:ext cx="510545" cy="474788"/>
        </a:xfrm>
        <a:prstGeom prst="rect">
          <a:avLst/>
        </a:prstGeom>
        <a:noFill/>
        <a:ln w="9525">
          <a:noFill/>
          <a:miter lim="800000"/>
          <a:headEnd/>
          <a:tailEnd/>
        </a:ln>
      </xdr:spPr>
    </xdr:pic>
    <xdr:clientData/>
  </xdr:oneCellAnchor>
  <xdr:oneCellAnchor>
    <xdr:from>
      <xdr:col>24</xdr:col>
      <xdr:colOff>116234</xdr:colOff>
      <xdr:row>1280</xdr:row>
      <xdr:rowOff>86782</xdr:rowOff>
    </xdr:from>
    <xdr:ext cx="510545" cy="474788"/>
    <xdr:pic>
      <xdr:nvPicPr>
        <xdr:cNvPr id="43" name="Picture 3" descr="saraswati 2.jpg">
          <a:extLst>
            <a:ext uri="{FF2B5EF4-FFF2-40B4-BE49-F238E27FC236}">
              <a16:creationId xmlns:a16="http://schemas.microsoft.com/office/drawing/2014/main" id="{7216FAB9-A88C-2F4F-9F04-B319FC1997A6}"/>
            </a:ext>
          </a:extLst>
        </xdr:cNvPr>
        <xdr:cNvPicPr>
          <a:picLocks noChangeAspect="1"/>
        </xdr:cNvPicPr>
      </xdr:nvPicPr>
      <xdr:blipFill>
        <a:blip xmlns:r="http://schemas.openxmlformats.org/officeDocument/2006/relationships" r:embed="rId1"/>
        <a:srcRect/>
        <a:stretch>
          <a:fillRect/>
        </a:stretch>
      </xdr:blipFill>
      <xdr:spPr bwMode="auto">
        <a:xfrm>
          <a:off x="9439893" y="86782"/>
          <a:ext cx="510545" cy="474788"/>
        </a:xfrm>
        <a:prstGeom prst="rect">
          <a:avLst/>
        </a:prstGeom>
        <a:noFill/>
        <a:ln w="9525">
          <a:noFill/>
          <a:miter lim="800000"/>
          <a:headEnd/>
          <a:tailEnd/>
        </a:ln>
      </xdr:spPr>
    </xdr:pic>
    <xdr:clientData/>
  </xdr:oneCellAnchor>
  <xdr:oneCellAnchor>
    <xdr:from>
      <xdr:col>24</xdr:col>
      <xdr:colOff>116234</xdr:colOff>
      <xdr:row>1312</xdr:row>
      <xdr:rowOff>86782</xdr:rowOff>
    </xdr:from>
    <xdr:ext cx="510545" cy="474788"/>
    <xdr:pic>
      <xdr:nvPicPr>
        <xdr:cNvPr id="44" name="Picture 43" descr="saraswati 2.jpg">
          <a:extLst>
            <a:ext uri="{FF2B5EF4-FFF2-40B4-BE49-F238E27FC236}">
              <a16:creationId xmlns:a16="http://schemas.microsoft.com/office/drawing/2014/main" id="{7BB4D576-C908-7643-8DF4-8D273570DE8C}"/>
            </a:ext>
          </a:extLst>
        </xdr:cNvPr>
        <xdr:cNvPicPr>
          <a:picLocks noChangeAspect="1"/>
        </xdr:cNvPicPr>
      </xdr:nvPicPr>
      <xdr:blipFill>
        <a:blip xmlns:r="http://schemas.openxmlformats.org/officeDocument/2006/relationships" r:embed="rId1"/>
        <a:srcRect/>
        <a:stretch>
          <a:fillRect/>
        </a:stretch>
      </xdr:blipFill>
      <xdr:spPr bwMode="auto">
        <a:xfrm>
          <a:off x="9439893" y="6034099"/>
          <a:ext cx="510545" cy="474788"/>
        </a:xfrm>
        <a:prstGeom prst="rect">
          <a:avLst/>
        </a:prstGeom>
        <a:noFill/>
        <a:ln w="9525">
          <a:noFill/>
          <a:miter lim="800000"/>
          <a:headEnd/>
          <a:tailEnd/>
        </a:ln>
      </xdr:spPr>
    </xdr:pic>
    <xdr:clientData/>
  </xdr:oneCellAnchor>
  <xdr:oneCellAnchor>
    <xdr:from>
      <xdr:col>24</xdr:col>
      <xdr:colOff>116234</xdr:colOff>
      <xdr:row>1344</xdr:row>
      <xdr:rowOff>86782</xdr:rowOff>
    </xdr:from>
    <xdr:ext cx="510545" cy="474788"/>
    <xdr:pic>
      <xdr:nvPicPr>
        <xdr:cNvPr id="45" name="Picture 3" descr="saraswati 2.jpg">
          <a:extLst>
            <a:ext uri="{FF2B5EF4-FFF2-40B4-BE49-F238E27FC236}">
              <a16:creationId xmlns:a16="http://schemas.microsoft.com/office/drawing/2014/main" id="{9D472665-DE9A-6243-AD46-89296E9E5B18}"/>
            </a:ext>
          </a:extLst>
        </xdr:cNvPr>
        <xdr:cNvPicPr>
          <a:picLocks noChangeAspect="1"/>
        </xdr:cNvPicPr>
      </xdr:nvPicPr>
      <xdr:blipFill>
        <a:blip xmlns:r="http://schemas.openxmlformats.org/officeDocument/2006/relationships" r:embed="rId1"/>
        <a:srcRect/>
        <a:stretch>
          <a:fillRect/>
        </a:stretch>
      </xdr:blipFill>
      <xdr:spPr bwMode="auto">
        <a:xfrm>
          <a:off x="9439893" y="11981416"/>
          <a:ext cx="510545" cy="474788"/>
        </a:xfrm>
        <a:prstGeom prst="rect">
          <a:avLst/>
        </a:prstGeom>
        <a:noFill/>
        <a:ln w="9525">
          <a:noFill/>
          <a:miter lim="800000"/>
          <a:headEnd/>
          <a:tailEnd/>
        </a:ln>
      </xdr:spPr>
    </xdr:pic>
    <xdr:clientData/>
  </xdr:oneCellAnchor>
  <xdr:oneCellAnchor>
    <xdr:from>
      <xdr:col>24</xdr:col>
      <xdr:colOff>116234</xdr:colOff>
      <xdr:row>1376</xdr:row>
      <xdr:rowOff>86782</xdr:rowOff>
    </xdr:from>
    <xdr:ext cx="510545" cy="474788"/>
    <xdr:pic>
      <xdr:nvPicPr>
        <xdr:cNvPr id="46" name="Picture 45" descr="saraswati 2.jpg">
          <a:extLst>
            <a:ext uri="{FF2B5EF4-FFF2-40B4-BE49-F238E27FC236}">
              <a16:creationId xmlns:a16="http://schemas.microsoft.com/office/drawing/2014/main" id="{2D51DA3A-9734-2847-8C7E-420BD5B14A2F}"/>
            </a:ext>
          </a:extLst>
        </xdr:cNvPr>
        <xdr:cNvPicPr>
          <a:picLocks noChangeAspect="1"/>
        </xdr:cNvPicPr>
      </xdr:nvPicPr>
      <xdr:blipFill>
        <a:blip xmlns:r="http://schemas.openxmlformats.org/officeDocument/2006/relationships" r:embed="rId1"/>
        <a:srcRect/>
        <a:stretch>
          <a:fillRect/>
        </a:stretch>
      </xdr:blipFill>
      <xdr:spPr bwMode="auto">
        <a:xfrm>
          <a:off x="9439893" y="17928733"/>
          <a:ext cx="510545" cy="474788"/>
        </a:xfrm>
        <a:prstGeom prst="rect">
          <a:avLst/>
        </a:prstGeom>
        <a:noFill/>
        <a:ln w="9525">
          <a:noFill/>
          <a:miter lim="800000"/>
          <a:headEnd/>
          <a:tailEnd/>
        </a:ln>
      </xdr:spPr>
    </xdr:pic>
    <xdr:clientData/>
  </xdr:oneCellAnchor>
  <xdr:oneCellAnchor>
    <xdr:from>
      <xdr:col>24</xdr:col>
      <xdr:colOff>116234</xdr:colOff>
      <xdr:row>1408</xdr:row>
      <xdr:rowOff>86782</xdr:rowOff>
    </xdr:from>
    <xdr:ext cx="510545" cy="474788"/>
    <xdr:pic>
      <xdr:nvPicPr>
        <xdr:cNvPr id="47" name="Picture 46" descr="saraswati 2.jpg">
          <a:extLst>
            <a:ext uri="{FF2B5EF4-FFF2-40B4-BE49-F238E27FC236}">
              <a16:creationId xmlns:a16="http://schemas.microsoft.com/office/drawing/2014/main" id="{39597DA7-6B10-BA47-BE24-46EC771502C4}"/>
            </a:ext>
          </a:extLst>
        </xdr:cNvPr>
        <xdr:cNvPicPr>
          <a:picLocks noChangeAspect="1"/>
        </xdr:cNvPicPr>
      </xdr:nvPicPr>
      <xdr:blipFill>
        <a:blip xmlns:r="http://schemas.openxmlformats.org/officeDocument/2006/relationships" r:embed="rId1"/>
        <a:srcRect/>
        <a:stretch>
          <a:fillRect/>
        </a:stretch>
      </xdr:blipFill>
      <xdr:spPr bwMode="auto">
        <a:xfrm>
          <a:off x="9439893" y="23876050"/>
          <a:ext cx="510545" cy="474788"/>
        </a:xfrm>
        <a:prstGeom prst="rect">
          <a:avLst/>
        </a:prstGeom>
        <a:noFill/>
        <a:ln w="9525">
          <a:noFill/>
          <a:miter lim="800000"/>
          <a:headEnd/>
          <a:tailEnd/>
        </a:ln>
      </xdr:spPr>
    </xdr:pic>
    <xdr:clientData/>
  </xdr:oneCellAnchor>
  <xdr:oneCellAnchor>
    <xdr:from>
      <xdr:col>24</xdr:col>
      <xdr:colOff>116234</xdr:colOff>
      <xdr:row>1440</xdr:row>
      <xdr:rowOff>86782</xdr:rowOff>
    </xdr:from>
    <xdr:ext cx="510545" cy="474788"/>
    <xdr:pic>
      <xdr:nvPicPr>
        <xdr:cNvPr id="48" name="Picture 3" descr="saraswati 2.jpg">
          <a:extLst>
            <a:ext uri="{FF2B5EF4-FFF2-40B4-BE49-F238E27FC236}">
              <a16:creationId xmlns:a16="http://schemas.microsoft.com/office/drawing/2014/main" id="{CEF50E08-92FE-5642-BAC7-08E0D568568D}"/>
            </a:ext>
          </a:extLst>
        </xdr:cNvPr>
        <xdr:cNvPicPr>
          <a:picLocks noChangeAspect="1"/>
        </xdr:cNvPicPr>
      </xdr:nvPicPr>
      <xdr:blipFill>
        <a:blip xmlns:r="http://schemas.openxmlformats.org/officeDocument/2006/relationships" r:embed="rId1"/>
        <a:srcRect/>
        <a:stretch>
          <a:fillRect/>
        </a:stretch>
      </xdr:blipFill>
      <xdr:spPr bwMode="auto">
        <a:xfrm>
          <a:off x="9439893" y="29823367"/>
          <a:ext cx="510545" cy="474788"/>
        </a:xfrm>
        <a:prstGeom prst="rect">
          <a:avLst/>
        </a:prstGeom>
        <a:noFill/>
        <a:ln w="9525">
          <a:noFill/>
          <a:miter lim="800000"/>
          <a:headEnd/>
          <a:tailEnd/>
        </a:ln>
      </xdr:spPr>
    </xdr:pic>
    <xdr:clientData/>
  </xdr:oneCellAnchor>
  <xdr:oneCellAnchor>
    <xdr:from>
      <xdr:col>24</xdr:col>
      <xdr:colOff>116234</xdr:colOff>
      <xdr:row>1472</xdr:row>
      <xdr:rowOff>86782</xdr:rowOff>
    </xdr:from>
    <xdr:ext cx="510545" cy="474788"/>
    <xdr:pic>
      <xdr:nvPicPr>
        <xdr:cNvPr id="49" name="Picture 48" descr="saraswati 2.jpg">
          <a:extLst>
            <a:ext uri="{FF2B5EF4-FFF2-40B4-BE49-F238E27FC236}">
              <a16:creationId xmlns:a16="http://schemas.microsoft.com/office/drawing/2014/main" id="{8AF0C5D1-3D04-624F-9911-F07C660E7611}"/>
            </a:ext>
          </a:extLst>
        </xdr:cNvPr>
        <xdr:cNvPicPr>
          <a:picLocks noChangeAspect="1"/>
        </xdr:cNvPicPr>
      </xdr:nvPicPr>
      <xdr:blipFill>
        <a:blip xmlns:r="http://schemas.openxmlformats.org/officeDocument/2006/relationships" r:embed="rId1"/>
        <a:srcRect/>
        <a:stretch>
          <a:fillRect/>
        </a:stretch>
      </xdr:blipFill>
      <xdr:spPr bwMode="auto">
        <a:xfrm>
          <a:off x="9439893" y="35770684"/>
          <a:ext cx="510545" cy="474788"/>
        </a:xfrm>
        <a:prstGeom prst="rect">
          <a:avLst/>
        </a:prstGeom>
        <a:noFill/>
        <a:ln w="9525">
          <a:noFill/>
          <a:miter lim="800000"/>
          <a:headEnd/>
          <a:tailEnd/>
        </a:ln>
      </xdr:spPr>
    </xdr:pic>
    <xdr:clientData/>
  </xdr:oneCellAnchor>
  <xdr:oneCellAnchor>
    <xdr:from>
      <xdr:col>24</xdr:col>
      <xdr:colOff>116234</xdr:colOff>
      <xdr:row>1504</xdr:row>
      <xdr:rowOff>86782</xdr:rowOff>
    </xdr:from>
    <xdr:ext cx="510545" cy="474788"/>
    <xdr:pic>
      <xdr:nvPicPr>
        <xdr:cNvPr id="50" name="Picture 3" descr="saraswati 2.jpg">
          <a:extLst>
            <a:ext uri="{FF2B5EF4-FFF2-40B4-BE49-F238E27FC236}">
              <a16:creationId xmlns:a16="http://schemas.microsoft.com/office/drawing/2014/main" id="{9CB6E7A2-9753-1B4C-B98E-718D72F6C7BF}"/>
            </a:ext>
          </a:extLst>
        </xdr:cNvPr>
        <xdr:cNvPicPr>
          <a:picLocks noChangeAspect="1"/>
        </xdr:cNvPicPr>
      </xdr:nvPicPr>
      <xdr:blipFill>
        <a:blip xmlns:r="http://schemas.openxmlformats.org/officeDocument/2006/relationships" r:embed="rId1"/>
        <a:srcRect/>
        <a:stretch>
          <a:fillRect/>
        </a:stretch>
      </xdr:blipFill>
      <xdr:spPr bwMode="auto">
        <a:xfrm>
          <a:off x="9439893" y="41718002"/>
          <a:ext cx="510545" cy="474788"/>
        </a:xfrm>
        <a:prstGeom prst="rect">
          <a:avLst/>
        </a:prstGeom>
        <a:noFill/>
        <a:ln w="9525">
          <a:noFill/>
          <a:miter lim="800000"/>
          <a:headEnd/>
          <a:tailEnd/>
        </a:ln>
      </xdr:spPr>
    </xdr:pic>
    <xdr:clientData/>
  </xdr:oneCellAnchor>
  <xdr:oneCellAnchor>
    <xdr:from>
      <xdr:col>24</xdr:col>
      <xdr:colOff>116234</xdr:colOff>
      <xdr:row>1536</xdr:row>
      <xdr:rowOff>86782</xdr:rowOff>
    </xdr:from>
    <xdr:ext cx="510545" cy="474788"/>
    <xdr:pic>
      <xdr:nvPicPr>
        <xdr:cNvPr id="51" name="Picture 50" descr="saraswati 2.jpg">
          <a:extLst>
            <a:ext uri="{FF2B5EF4-FFF2-40B4-BE49-F238E27FC236}">
              <a16:creationId xmlns:a16="http://schemas.microsoft.com/office/drawing/2014/main" id="{AD21C0B4-FACA-B043-8B0C-CC8171D0A9C4}"/>
            </a:ext>
          </a:extLst>
        </xdr:cNvPr>
        <xdr:cNvPicPr>
          <a:picLocks noChangeAspect="1"/>
        </xdr:cNvPicPr>
      </xdr:nvPicPr>
      <xdr:blipFill>
        <a:blip xmlns:r="http://schemas.openxmlformats.org/officeDocument/2006/relationships" r:embed="rId1"/>
        <a:srcRect/>
        <a:stretch>
          <a:fillRect/>
        </a:stretch>
      </xdr:blipFill>
      <xdr:spPr bwMode="auto">
        <a:xfrm>
          <a:off x="9439893" y="47665319"/>
          <a:ext cx="510545" cy="474788"/>
        </a:xfrm>
        <a:prstGeom prst="rect">
          <a:avLst/>
        </a:prstGeom>
        <a:noFill/>
        <a:ln w="9525">
          <a:noFill/>
          <a:miter lim="800000"/>
          <a:headEnd/>
          <a:tailEnd/>
        </a:ln>
      </xdr:spPr>
    </xdr:pic>
    <xdr:clientData/>
  </xdr:oneCellAnchor>
  <xdr:oneCellAnchor>
    <xdr:from>
      <xdr:col>24</xdr:col>
      <xdr:colOff>116234</xdr:colOff>
      <xdr:row>1568</xdr:row>
      <xdr:rowOff>86782</xdr:rowOff>
    </xdr:from>
    <xdr:ext cx="510545" cy="474788"/>
    <xdr:pic>
      <xdr:nvPicPr>
        <xdr:cNvPr id="52" name="Picture 51" descr="saraswati 2.jpg">
          <a:extLst>
            <a:ext uri="{FF2B5EF4-FFF2-40B4-BE49-F238E27FC236}">
              <a16:creationId xmlns:a16="http://schemas.microsoft.com/office/drawing/2014/main" id="{37F16DCF-92D7-2544-8037-47ABBB5B6B67}"/>
            </a:ext>
          </a:extLst>
        </xdr:cNvPr>
        <xdr:cNvPicPr>
          <a:picLocks noChangeAspect="1"/>
        </xdr:cNvPicPr>
      </xdr:nvPicPr>
      <xdr:blipFill>
        <a:blip xmlns:r="http://schemas.openxmlformats.org/officeDocument/2006/relationships" r:embed="rId1"/>
        <a:srcRect/>
        <a:stretch>
          <a:fillRect/>
        </a:stretch>
      </xdr:blipFill>
      <xdr:spPr bwMode="auto">
        <a:xfrm>
          <a:off x="9439893" y="53612636"/>
          <a:ext cx="510545" cy="474788"/>
        </a:xfrm>
        <a:prstGeom prst="rect">
          <a:avLst/>
        </a:prstGeom>
        <a:noFill/>
        <a:ln w="9525">
          <a:noFill/>
          <a:miter lim="800000"/>
          <a:headEnd/>
          <a:tailEnd/>
        </a:ln>
      </xdr:spPr>
    </xdr:pic>
    <xdr:clientData/>
  </xdr:oneCellAnchor>
  <xdr:oneCellAnchor>
    <xdr:from>
      <xdr:col>24</xdr:col>
      <xdr:colOff>116234</xdr:colOff>
      <xdr:row>1600</xdr:row>
      <xdr:rowOff>86782</xdr:rowOff>
    </xdr:from>
    <xdr:ext cx="510545" cy="474788"/>
    <xdr:pic>
      <xdr:nvPicPr>
        <xdr:cNvPr id="53" name="Picture 3" descr="saraswati 2.jpg">
          <a:extLst>
            <a:ext uri="{FF2B5EF4-FFF2-40B4-BE49-F238E27FC236}">
              <a16:creationId xmlns:a16="http://schemas.microsoft.com/office/drawing/2014/main" id="{E20AC12E-C200-E342-8032-7340D93866B6}"/>
            </a:ext>
          </a:extLst>
        </xdr:cNvPr>
        <xdr:cNvPicPr>
          <a:picLocks noChangeAspect="1"/>
        </xdr:cNvPicPr>
      </xdr:nvPicPr>
      <xdr:blipFill>
        <a:blip xmlns:r="http://schemas.openxmlformats.org/officeDocument/2006/relationships" r:embed="rId1"/>
        <a:srcRect/>
        <a:stretch>
          <a:fillRect/>
        </a:stretch>
      </xdr:blipFill>
      <xdr:spPr bwMode="auto">
        <a:xfrm>
          <a:off x="9439893" y="59559953"/>
          <a:ext cx="510545" cy="474788"/>
        </a:xfrm>
        <a:prstGeom prst="rect">
          <a:avLst/>
        </a:prstGeom>
        <a:noFill/>
        <a:ln w="9525">
          <a:noFill/>
          <a:miter lim="800000"/>
          <a:headEnd/>
          <a:tailEnd/>
        </a:ln>
      </xdr:spPr>
    </xdr:pic>
    <xdr:clientData/>
  </xdr:oneCellAnchor>
  <xdr:oneCellAnchor>
    <xdr:from>
      <xdr:col>24</xdr:col>
      <xdr:colOff>116234</xdr:colOff>
      <xdr:row>1632</xdr:row>
      <xdr:rowOff>86782</xdr:rowOff>
    </xdr:from>
    <xdr:ext cx="510545" cy="474788"/>
    <xdr:pic>
      <xdr:nvPicPr>
        <xdr:cNvPr id="54" name="Picture 53" descr="saraswati 2.jpg">
          <a:extLst>
            <a:ext uri="{FF2B5EF4-FFF2-40B4-BE49-F238E27FC236}">
              <a16:creationId xmlns:a16="http://schemas.microsoft.com/office/drawing/2014/main" id="{75EB300F-FD95-2E4D-9CA4-8E308310C227}"/>
            </a:ext>
          </a:extLst>
        </xdr:cNvPr>
        <xdr:cNvPicPr>
          <a:picLocks noChangeAspect="1"/>
        </xdr:cNvPicPr>
      </xdr:nvPicPr>
      <xdr:blipFill>
        <a:blip xmlns:r="http://schemas.openxmlformats.org/officeDocument/2006/relationships" r:embed="rId1"/>
        <a:srcRect/>
        <a:stretch>
          <a:fillRect/>
        </a:stretch>
      </xdr:blipFill>
      <xdr:spPr bwMode="auto">
        <a:xfrm>
          <a:off x="9439893" y="65507270"/>
          <a:ext cx="510545" cy="474788"/>
        </a:xfrm>
        <a:prstGeom prst="rect">
          <a:avLst/>
        </a:prstGeom>
        <a:noFill/>
        <a:ln w="9525">
          <a:noFill/>
          <a:miter lim="800000"/>
          <a:headEnd/>
          <a:tailEnd/>
        </a:ln>
      </xdr:spPr>
    </xdr:pic>
    <xdr:clientData/>
  </xdr:oneCellAnchor>
  <xdr:oneCellAnchor>
    <xdr:from>
      <xdr:col>24</xdr:col>
      <xdr:colOff>116234</xdr:colOff>
      <xdr:row>1664</xdr:row>
      <xdr:rowOff>86782</xdr:rowOff>
    </xdr:from>
    <xdr:ext cx="510545" cy="474788"/>
    <xdr:pic>
      <xdr:nvPicPr>
        <xdr:cNvPr id="55" name="Picture 3" descr="saraswati 2.jpg">
          <a:extLst>
            <a:ext uri="{FF2B5EF4-FFF2-40B4-BE49-F238E27FC236}">
              <a16:creationId xmlns:a16="http://schemas.microsoft.com/office/drawing/2014/main" id="{065B1E4E-E5BC-5E4E-ACD7-3BD2391CE585}"/>
            </a:ext>
          </a:extLst>
        </xdr:cNvPr>
        <xdr:cNvPicPr>
          <a:picLocks noChangeAspect="1"/>
        </xdr:cNvPicPr>
      </xdr:nvPicPr>
      <xdr:blipFill>
        <a:blip xmlns:r="http://schemas.openxmlformats.org/officeDocument/2006/relationships" r:embed="rId1"/>
        <a:srcRect/>
        <a:stretch>
          <a:fillRect/>
        </a:stretch>
      </xdr:blipFill>
      <xdr:spPr bwMode="auto">
        <a:xfrm>
          <a:off x="9439893" y="71454587"/>
          <a:ext cx="510545" cy="474788"/>
        </a:xfrm>
        <a:prstGeom prst="rect">
          <a:avLst/>
        </a:prstGeom>
        <a:noFill/>
        <a:ln w="9525">
          <a:noFill/>
          <a:miter lim="800000"/>
          <a:headEnd/>
          <a:tailEnd/>
        </a:ln>
      </xdr:spPr>
    </xdr:pic>
    <xdr:clientData/>
  </xdr:oneCellAnchor>
  <xdr:oneCellAnchor>
    <xdr:from>
      <xdr:col>24</xdr:col>
      <xdr:colOff>116234</xdr:colOff>
      <xdr:row>1696</xdr:row>
      <xdr:rowOff>86782</xdr:rowOff>
    </xdr:from>
    <xdr:ext cx="510545" cy="474788"/>
    <xdr:pic>
      <xdr:nvPicPr>
        <xdr:cNvPr id="56" name="Picture 55" descr="saraswati 2.jpg">
          <a:extLst>
            <a:ext uri="{FF2B5EF4-FFF2-40B4-BE49-F238E27FC236}">
              <a16:creationId xmlns:a16="http://schemas.microsoft.com/office/drawing/2014/main" id="{82FC0F7A-F1C4-BF4B-9360-A76C3504FEE9}"/>
            </a:ext>
          </a:extLst>
        </xdr:cNvPr>
        <xdr:cNvPicPr>
          <a:picLocks noChangeAspect="1"/>
        </xdr:cNvPicPr>
      </xdr:nvPicPr>
      <xdr:blipFill>
        <a:blip xmlns:r="http://schemas.openxmlformats.org/officeDocument/2006/relationships" r:embed="rId1"/>
        <a:srcRect/>
        <a:stretch>
          <a:fillRect/>
        </a:stretch>
      </xdr:blipFill>
      <xdr:spPr bwMode="auto">
        <a:xfrm>
          <a:off x="9439893" y="77401904"/>
          <a:ext cx="510545" cy="474788"/>
        </a:xfrm>
        <a:prstGeom prst="rect">
          <a:avLst/>
        </a:prstGeom>
        <a:noFill/>
        <a:ln w="9525">
          <a:noFill/>
          <a:miter lim="800000"/>
          <a:headEnd/>
          <a:tailEnd/>
        </a:ln>
      </xdr:spPr>
    </xdr:pic>
    <xdr:clientData/>
  </xdr:oneCellAnchor>
  <xdr:oneCellAnchor>
    <xdr:from>
      <xdr:col>24</xdr:col>
      <xdr:colOff>116234</xdr:colOff>
      <xdr:row>1728</xdr:row>
      <xdr:rowOff>86782</xdr:rowOff>
    </xdr:from>
    <xdr:ext cx="510545" cy="474788"/>
    <xdr:pic>
      <xdr:nvPicPr>
        <xdr:cNvPr id="57" name="Picture 56" descr="saraswati 2.jpg">
          <a:extLst>
            <a:ext uri="{FF2B5EF4-FFF2-40B4-BE49-F238E27FC236}">
              <a16:creationId xmlns:a16="http://schemas.microsoft.com/office/drawing/2014/main" id="{32F1B062-4971-E14B-852C-39756AB0D091}"/>
            </a:ext>
          </a:extLst>
        </xdr:cNvPr>
        <xdr:cNvPicPr>
          <a:picLocks noChangeAspect="1"/>
        </xdr:cNvPicPr>
      </xdr:nvPicPr>
      <xdr:blipFill>
        <a:blip xmlns:r="http://schemas.openxmlformats.org/officeDocument/2006/relationships" r:embed="rId1"/>
        <a:srcRect/>
        <a:stretch>
          <a:fillRect/>
        </a:stretch>
      </xdr:blipFill>
      <xdr:spPr bwMode="auto">
        <a:xfrm>
          <a:off x="9439893" y="83349221"/>
          <a:ext cx="510545" cy="474788"/>
        </a:xfrm>
        <a:prstGeom prst="rect">
          <a:avLst/>
        </a:prstGeom>
        <a:noFill/>
        <a:ln w="9525">
          <a:noFill/>
          <a:miter lim="800000"/>
          <a:headEnd/>
          <a:tailEnd/>
        </a:ln>
      </xdr:spPr>
    </xdr:pic>
    <xdr:clientData/>
  </xdr:oneCellAnchor>
  <xdr:oneCellAnchor>
    <xdr:from>
      <xdr:col>24</xdr:col>
      <xdr:colOff>116234</xdr:colOff>
      <xdr:row>1760</xdr:row>
      <xdr:rowOff>86782</xdr:rowOff>
    </xdr:from>
    <xdr:ext cx="510545" cy="474788"/>
    <xdr:pic>
      <xdr:nvPicPr>
        <xdr:cNvPr id="58" name="Picture 3" descr="saraswati 2.jpg">
          <a:extLst>
            <a:ext uri="{FF2B5EF4-FFF2-40B4-BE49-F238E27FC236}">
              <a16:creationId xmlns:a16="http://schemas.microsoft.com/office/drawing/2014/main" id="{57A4826F-C0AC-E546-BDAF-76CD8079AC59}"/>
            </a:ext>
          </a:extLst>
        </xdr:cNvPr>
        <xdr:cNvPicPr>
          <a:picLocks noChangeAspect="1"/>
        </xdr:cNvPicPr>
      </xdr:nvPicPr>
      <xdr:blipFill>
        <a:blip xmlns:r="http://schemas.openxmlformats.org/officeDocument/2006/relationships" r:embed="rId1"/>
        <a:srcRect/>
        <a:stretch>
          <a:fillRect/>
        </a:stretch>
      </xdr:blipFill>
      <xdr:spPr bwMode="auto">
        <a:xfrm>
          <a:off x="9439893" y="89296538"/>
          <a:ext cx="510545" cy="474788"/>
        </a:xfrm>
        <a:prstGeom prst="rect">
          <a:avLst/>
        </a:prstGeom>
        <a:noFill/>
        <a:ln w="9525">
          <a:noFill/>
          <a:miter lim="800000"/>
          <a:headEnd/>
          <a:tailEnd/>
        </a:ln>
      </xdr:spPr>
    </xdr:pic>
    <xdr:clientData/>
  </xdr:oneCellAnchor>
  <xdr:oneCellAnchor>
    <xdr:from>
      <xdr:col>24</xdr:col>
      <xdr:colOff>116234</xdr:colOff>
      <xdr:row>1792</xdr:row>
      <xdr:rowOff>86782</xdr:rowOff>
    </xdr:from>
    <xdr:ext cx="510545" cy="474788"/>
    <xdr:pic>
      <xdr:nvPicPr>
        <xdr:cNvPr id="59" name="Picture 58" descr="saraswati 2.jpg">
          <a:extLst>
            <a:ext uri="{FF2B5EF4-FFF2-40B4-BE49-F238E27FC236}">
              <a16:creationId xmlns:a16="http://schemas.microsoft.com/office/drawing/2014/main" id="{B6AB3C11-BF2A-EC43-96AE-6B0CE0681FAA}"/>
            </a:ext>
          </a:extLst>
        </xdr:cNvPr>
        <xdr:cNvPicPr>
          <a:picLocks noChangeAspect="1"/>
        </xdr:cNvPicPr>
      </xdr:nvPicPr>
      <xdr:blipFill>
        <a:blip xmlns:r="http://schemas.openxmlformats.org/officeDocument/2006/relationships" r:embed="rId1"/>
        <a:srcRect/>
        <a:stretch>
          <a:fillRect/>
        </a:stretch>
      </xdr:blipFill>
      <xdr:spPr bwMode="auto">
        <a:xfrm>
          <a:off x="9439893" y="95243855"/>
          <a:ext cx="510545" cy="474788"/>
        </a:xfrm>
        <a:prstGeom prst="rect">
          <a:avLst/>
        </a:prstGeom>
        <a:noFill/>
        <a:ln w="9525">
          <a:noFill/>
          <a:miter lim="800000"/>
          <a:headEnd/>
          <a:tailEnd/>
        </a:ln>
      </xdr:spPr>
    </xdr:pic>
    <xdr:clientData/>
  </xdr:oneCellAnchor>
  <xdr:oneCellAnchor>
    <xdr:from>
      <xdr:col>24</xdr:col>
      <xdr:colOff>116234</xdr:colOff>
      <xdr:row>1824</xdr:row>
      <xdr:rowOff>86782</xdr:rowOff>
    </xdr:from>
    <xdr:ext cx="510545" cy="474788"/>
    <xdr:pic>
      <xdr:nvPicPr>
        <xdr:cNvPr id="60" name="Picture 3" descr="saraswati 2.jpg">
          <a:extLst>
            <a:ext uri="{FF2B5EF4-FFF2-40B4-BE49-F238E27FC236}">
              <a16:creationId xmlns:a16="http://schemas.microsoft.com/office/drawing/2014/main" id="{CF1839E4-E61B-BB4F-A5FE-15B18E6D2327}"/>
            </a:ext>
          </a:extLst>
        </xdr:cNvPr>
        <xdr:cNvPicPr>
          <a:picLocks noChangeAspect="1"/>
        </xdr:cNvPicPr>
      </xdr:nvPicPr>
      <xdr:blipFill>
        <a:blip xmlns:r="http://schemas.openxmlformats.org/officeDocument/2006/relationships" r:embed="rId1"/>
        <a:srcRect/>
        <a:stretch>
          <a:fillRect/>
        </a:stretch>
      </xdr:blipFill>
      <xdr:spPr bwMode="auto">
        <a:xfrm>
          <a:off x="9439893" y="101191172"/>
          <a:ext cx="510545" cy="474788"/>
        </a:xfrm>
        <a:prstGeom prst="rect">
          <a:avLst/>
        </a:prstGeom>
        <a:noFill/>
        <a:ln w="9525">
          <a:noFill/>
          <a:miter lim="800000"/>
          <a:headEnd/>
          <a:tailEnd/>
        </a:ln>
      </xdr:spPr>
    </xdr:pic>
    <xdr:clientData/>
  </xdr:oneCellAnchor>
  <xdr:oneCellAnchor>
    <xdr:from>
      <xdr:col>24</xdr:col>
      <xdr:colOff>116234</xdr:colOff>
      <xdr:row>1856</xdr:row>
      <xdr:rowOff>86782</xdr:rowOff>
    </xdr:from>
    <xdr:ext cx="510545" cy="474788"/>
    <xdr:pic>
      <xdr:nvPicPr>
        <xdr:cNvPr id="61" name="Picture 60" descr="saraswati 2.jpg">
          <a:extLst>
            <a:ext uri="{FF2B5EF4-FFF2-40B4-BE49-F238E27FC236}">
              <a16:creationId xmlns:a16="http://schemas.microsoft.com/office/drawing/2014/main" id="{8E5A6BB9-62A0-4F4D-A5C1-B594FD8414C8}"/>
            </a:ext>
          </a:extLst>
        </xdr:cNvPr>
        <xdr:cNvPicPr>
          <a:picLocks noChangeAspect="1"/>
        </xdr:cNvPicPr>
      </xdr:nvPicPr>
      <xdr:blipFill>
        <a:blip xmlns:r="http://schemas.openxmlformats.org/officeDocument/2006/relationships" r:embed="rId1"/>
        <a:srcRect/>
        <a:stretch>
          <a:fillRect/>
        </a:stretch>
      </xdr:blipFill>
      <xdr:spPr bwMode="auto">
        <a:xfrm>
          <a:off x="9439893" y="107138489"/>
          <a:ext cx="510545" cy="474788"/>
        </a:xfrm>
        <a:prstGeom prst="rect">
          <a:avLst/>
        </a:prstGeom>
        <a:noFill/>
        <a:ln w="9525">
          <a:noFill/>
          <a:miter lim="800000"/>
          <a:headEnd/>
          <a:tailEnd/>
        </a:ln>
      </xdr:spPr>
    </xdr:pic>
    <xdr:clientData/>
  </xdr:oneCellAnchor>
  <xdr:oneCellAnchor>
    <xdr:from>
      <xdr:col>24</xdr:col>
      <xdr:colOff>116234</xdr:colOff>
      <xdr:row>1888</xdr:row>
      <xdr:rowOff>86782</xdr:rowOff>
    </xdr:from>
    <xdr:ext cx="510545" cy="474788"/>
    <xdr:pic>
      <xdr:nvPicPr>
        <xdr:cNvPr id="62" name="Picture 61" descr="saraswati 2.jpg">
          <a:extLst>
            <a:ext uri="{FF2B5EF4-FFF2-40B4-BE49-F238E27FC236}">
              <a16:creationId xmlns:a16="http://schemas.microsoft.com/office/drawing/2014/main" id="{5BBC6B44-C6C7-2A41-9CD0-018EC4112622}"/>
            </a:ext>
          </a:extLst>
        </xdr:cNvPr>
        <xdr:cNvPicPr>
          <a:picLocks noChangeAspect="1"/>
        </xdr:cNvPicPr>
      </xdr:nvPicPr>
      <xdr:blipFill>
        <a:blip xmlns:r="http://schemas.openxmlformats.org/officeDocument/2006/relationships" r:embed="rId1"/>
        <a:srcRect/>
        <a:stretch>
          <a:fillRect/>
        </a:stretch>
      </xdr:blipFill>
      <xdr:spPr bwMode="auto">
        <a:xfrm>
          <a:off x="9439893" y="113085806"/>
          <a:ext cx="510545" cy="474788"/>
        </a:xfrm>
        <a:prstGeom prst="rect">
          <a:avLst/>
        </a:prstGeom>
        <a:noFill/>
        <a:ln w="9525">
          <a:noFill/>
          <a:miter lim="800000"/>
          <a:headEnd/>
          <a:tailEnd/>
        </a:ln>
      </xdr:spPr>
    </xdr:pic>
    <xdr:clientData/>
  </xdr:oneCellAnchor>
  <xdr:oneCellAnchor>
    <xdr:from>
      <xdr:col>24</xdr:col>
      <xdr:colOff>116234</xdr:colOff>
      <xdr:row>1920</xdr:row>
      <xdr:rowOff>86782</xdr:rowOff>
    </xdr:from>
    <xdr:ext cx="510545" cy="474788"/>
    <xdr:pic>
      <xdr:nvPicPr>
        <xdr:cNvPr id="63" name="Picture 3" descr="saraswati 2.jpg">
          <a:extLst>
            <a:ext uri="{FF2B5EF4-FFF2-40B4-BE49-F238E27FC236}">
              <a16:creationId xmlns:a16="http://schemas.microsoft.com/office/drawing/2014/main" id="{4F2098D2-DE66-3C44-B70A-6FFE93985808}"/>
            </a:ext>
          </a:extLst>
        </xdr:cNvPr>
        <xdr:cNvPicPr>
          <a:picLocks noChangeAspect="1"/>
        </xdr:cNvPicPr>
      </xdr:nvPicPr>
      <xdr:blipFill>
        <a:blip xmlns:r="http://schemas.openxmlformats.org/officeDocument/2006/relationships" r:embed="rId1"/>
        <a:srcRect/>
        <a:stretch>
          <a:fillRect/>
        </a:stretch>
      </xdr:blipFill>
      <xdr:spPr bwMode="auto">
        <a:xfrm>
          <a:off x="9439893" y="119033123"/>
          <a:ext cx="510545" cy="474788"/>
        </a:xfrm>
        <a:prstGeom prst="rect">
          <a:avLst/>
        </a:prstGeom>
        <a:noFill/>
        <a:ln w="9525">
          <a:noFill/>
          <a:miter lim="800000"/>
          <a:headEnd/>
          <a:tailEnd/>
        </a:ln>
      </xdr:spPr>
    </xdr:pic>
    <xdr:clientData/>
  </xdr:oneCellAnchor>
  <xdr:oneCellAnchor>
    <xdr:from>
      <xdr:col>24</xdr:col>
      <xdr:colOff>116234</xdr:colOff>
      <xdr:row>1952</xdr:row>
      <xdr:rowOff>86782</xdr:rowOff>
    </xdr:from>
    <xdr:ext cx="510545" cy="474788"/>
    <xdr:pic>
      <xdr:nvPicPr>
        <xdr:cNvPr id="64" name="Picture 63" descr="saraswati 2.jpg">
          <a:extLst>
            <a:ext uri="{FF2B5EF4-FFF2-40B4-BE49-F238E27FC236}">
              <a16:creationId xmlns:a16="http://schemas.microsoft.com/office/drawing/2014/main" id="{EDD9F678-909D-0E40-BB41-EFE6D258FE03}"/>
            </a:ext>
          </a:extLst>
        </xdr:cNvPr>
        <xdr:cNvPicPr>
          <a:picLocks noChangeAspect="1"/>
        </xdr:cNvPicPr>
      </xdr:nvPicPr>
      <xdr:blipFill>
        <a:blip xmlns:r="http://schemas.openxmlformats.org/officeDocument/2006/relationships" r:embed="rId1"/>
        <a:srcRect/>
        <a:stretch>
          <a:fillRect/>
        </a:stretch>
      </xdr:blipFill>
      <xdr:spPr bwMode="auto">
        <a:xfrm>
          <a:off x="9439893" y="124980441"/>
          <a:ext cx="510545" cy="474788"/>
        </a:xfrm>
        <a:prstGeom prst="rect">
          <a:avLst/>
        </a:prstGeom>
        <a:noFill/>
        <a:ln w="9525">
          <a:noFill/>
          <a:miter lim="800000"/>
          <a:headEnd/>
          <a:tailEnd/>
        </a:ln>
      </xdr:spPr>
    </xdr:pic>
    <xdr:clientData/>
  </xdr:oneCellAnchor>
  <xdr:oneCellAnchor>
    <xdr:from>
      <xdr:col>24</xdr:col>
      <xdr:colOff>116234</xdr:colOff>
      <xdr:row>1984</xdr:row>
      <xdr:rowOff>86782</xdr:rowOff>
    </xdr:from>
    <xdr:ext cx="510545" cy="474788"/>
    <xdr:pic>
      <xdr:nvPicPr>
        <xdr:cNvPr id="65" name="Picture 3" descr="saraswati 2.jpg">
          <a:extLst>
            <a:ext uri="{FF2B5EF4-FFF2-40B4-BE49-F238E27FC236}">
              <a16:creationId xmlns:a16="http://schemas.microsoft.com/office/drawing/2014/main" id="{69C8A7A9-6D1D-FD40-B172-B468F616FA93}"/>
            </a:ext>
          </a:extLst>
        </xdr:cNvPr>
        <xdr:cNvPicPr>
          <a:picLocks noChangeAspect="1"/>
        </xdr:cNvPicPr>
      </xdr:nvPicPr>
      <xdr:blipFill>
        <a:blip xmlns:r="http://schemas.openxmlformats.org/officeDocument/2006/relationships" r:embed="rId1"/>
        <a:srcRect/>
        <a:stretch>
          <a:fillRect/>
        </a:stretch>
      </xdr:blipFill>
      <xdr:spPr bwMode="auto">
        <a:xfrm>
          <a:off x="9439893" y="130927758"/>
          <a:ext cx="510545" cy="474788"/>
        </a:xfrm>
        <a:prstGeom prst="rect">
          <a:avLst/>
        </a:prstGeom>
        <a:noFill/>
        <a:ln w="9525">
          <a:noFill/>
          <a:miter lim="800000"/>
          <a:headEnd/>
          <a:tailEnd/>
        </a:ln>
      </xdr:spPr>
    </xdr:pic>
    <xdr:clientData/>
  </xdr:oneCellAnchor>
  <xdr:oneCellAnchor>
    <xdr:from>
      <xdr:col>24</xdr:col>
      <xdr:colOff>116234</xdr:colOff>
      <xdr:row>2016</xdr:row>
      <xdr:rowOff>86782</xdr:rowOff>
    </xdr:from>
    <xdr:ext cx="510545" cy="474788"/>
    <xdr:pic>
      <xdr:nvPicPr>
        <xdr:cNvPr id="66" name="Picture 65" descr="saraswati 2.jpg">
          <a:extLst>
            <a:ext uri="{FF2B5EF4-FFF2-40B4-BE49-F238E27FC236}">
              <a16:creationId xmlns:a16="http://schemas.microsoft.com/office/drawing/2014/main" id="{F39B5560-F648-1B47-AE4F-F2D0498B0FC7}"/>
            </a:ext>
          </a:extLst>
        </xdr:cNvPr>
        <xdr:cNvPicPr>
          <a:picLocks noChangeAspect="1"/>
        </xdr:cNvPicPr>
      </xdr:nvPicPr>
      <xdr:blipFill>
        <a:blip xmlns:r="http://schemas.openxmlformats.org/officeDocument/2006/relationships" r:embed="rId1"/>
        <a:srcRect/>
        <a:stretch>
          <a:fillRect/>
        </a:stretch>
      </xdr:blipFill>
      <xdr:spPr bwMode="auto">
        <a:xfrm>
          <a:off x="9439893" y="136875075"/>
          <a:ext cx="510545" cy="474788"/>
        </a:xfrm>
        <a:prstGeom prst="rect">
          <a:avLst/>
        </a:prstGeom>
        <a:noFill/>
        <a:ln w="9525">
          <a:noFill/>
          <a:miter lim="800000"/>
          <a:headEnd/>
          <a:tailEnd/>
        </a:ln>
      </xdr:spPr>
    </xdr:pic>
    <xdr:clientData/>
  </xdr:oneCellAnchor>
  <xdr:oneCellAnchor>
    <xdr:from>
      <xdr:col>24</xdr:col>
      <xdr:colOff>116234</xdr:colOff>
      <xdr:row>2048</xdr:row>
      <xdr:rowOff>86782</xdr:rowOff>
    </xdr:from>
    <xdr:ext cx="510545" cy="474788"/>
    <xdr:pic>
      <xdr:nvPicPr>
        <xdr:cNvPr id="67" name="Picture 66" descr="saraswati 2.jpg">
          <a:extLst>
            <a:ext uri="{FF2B5EF4-FFF2-40B4-BE49-F238E27FC236}">
              <a16:creationId xmlns:a16="http://schemas.microsoft.com/office/drawing/2014/main" id="{4EE230FD-5B5E-6846-B2BA-505F59603472}"/>
            </a:ext>
          </a:extLst>
        </xdr:cNvPr>
        <xdr:cNvPicPr>
          <a:picLocks noChangeAspect="1"/>
        </xdr:cNvPicPr>
      </xdr:nvPicPr>
      <xdr:blipFill>
        <a:blip xmlns:r="http://schemas.openxmlformats.org/officeDocument/2006/relationships" r:embed="rId1"/>
        <a:srcRect/>
        <a:stretch>
          <a:fillRect/>
        </a:stretch>
      </xdr:blipFill>
      <xdr:spPr bwMode="auto">
        <a:xfrm>
          <a:off x="9439893" y="142822392"/>
          <a:ext cx="510545" cy="474788"/>
        </a:xfrm>
        <a:prstGeom prst="rect">
          <a:avLst/>
        </a:prstGeom>
        <a:noFill/>
        <a:ln w="9525">
          <a:noFill/>
          <a:miter lim="800000"/>
          <a:headEnd/>
          <a:tailEnd/>
        </a:ln>
      </xdr:spPr>
    </xdr:pic>
    <xdr:clientData/>
  </xdr:oneCellAnchor>
  <xdr:oneCellAnchor>
    <xdr:from>
      <xdr:col>24</xdr:col>
      <xdr:colOff>116234</xdr:colOff>
      <xdr:row>2080</xdr:row>
      <xdr:rowOff>86782</xdr:rowOff>
    </xdr:from>
    <xdr:ext cx="510545" cy="474788"/>
    <xdr:pic>
      <xdr:nvPicPr>
        <xdr:cNvPr id="68" name="Picture 3" descr="saraswati 2.jpg">
          <a:extLst>
            <a:ext uri="{FF2B5EF4-FFF2-40B4-BE49-F238E27FC236}">
              <a16:creationId xmlns:a16="http://schemas.microsoft.com/office/drawing/2014/main" id="{0D63F66C-74E5-E342-94D2-CF1A84DC5CB1}"/>
            </a:ext>
          </a:extLst>
        </xdr:cNvPr>
        <xdr:cNvPicPr>
          <a:picLocks noChangeAspect="1"/>
        </xdr:cNvPicPr>
      </xdr:nvPicPr>
      <xdr:blipFill>
        <a:blip xmlns:r="http://schemas.openxmlformats.org/officeDocument/2006/relationships" r:embed="rId1"/>
        <a:srcRect/>
        <a:stretch>
          <a:fillRect/>
        </a:stretch>
      </xdr:blipFill>
      <xdr:spPr bwMode="auto">
        <a:xfrm>
          <a:off x="9439893" y="148769709"/>
          <a:ext cx="510545" cy="474788"/>
        </a:xfrm>
        <a:prstGeom prst="rect">
          <a:avLst/>
        </a:prstGeom>
        <a:noFill/>
        <a:ln w="9525">
          <a:noFill/>
          <a:miter lim="800000"/>
          <a:headEnd/>
          <a:tailEnd/>
        </a:ln>
      </xdr:spPr>
    </xdr:pic>
    <xdr:clientData/>
  </xdr:oneCellAnchor>
  <xdr:oneCellAnchor>
    <xdr:from>
      <xdr:col>24</xdr:col>
      <xdr:colOff>116234</xdr:colOff>
      <xdr:row>2112</xdr:row>
      <xdr:rowOff>86782</xdr:rowOff>
    </xdr:from>
    <xdr:ext cx="510545" cy="474788"/>
    <xdr:pic>
      <xdr:nvPicPr>
        <xdr:cNvPr id="69" name="Picture 68" descr="saraswati 2.jpg">
          <a:extLst>
            <a:ext uri="{FF2B5EF4-FFF2-40B4-BE49-F238E27FC236}">
              <a16:creationId xmlns:a16="http://schemas.microsoft.com/office/drawing/2014/main" id="{0549E226-E1A6-D84A-8F9A-E7D71FFC0DAB}"/>
            </a:ext>
          </a:extLst>
        </xdr:cNvPr>
        <xdr:cNvPicPr>
          <a:picLocks noChangeAspect="1"/>
        </xdr:cNvPicPr>
      </xdr:nvPicPr>
      <xdr:blipFill>
        <a:blip xmlns:r="http://schemas.openxmlformats.org/officeDocument/2006/relationships" r:embed="rId1"/>
        <a:srcRect/>
        <a:stretch>
          <a:fillRect/>
        </a:stretch>
      </xdr:blipFill>
      <xdr:spPr bwMode="auto">
        <a:xfrm>
          <a:off x="9439893" y="154717026"/>
          <a:ext cx="510545" cy="474788"/>
        </a:xfrm>
        <a:prstGeom prst="rect">
          <a:avLst/>
        </a:prstGeom>
        <a:noFill/>
        <a:ln w="9525">
          <a:noFill/>
          <a:miter lim="800000"/>
          <a:headEnd/>
          <a:tailEnd/>
        </a:ln>
      </xdr:spPr>
    </xdr:pic>
    <xdr:clientData/>
  </xdr:oneCellAnchor>
  <xdr:oneCellAnchor>
    <xdr:from>
      <xdr:col>24</xdr:col>
      <xdr:colOff>116234</xdr:colOff>
      <xdr:row>2144</xdr:row>
      <xdr:rowOff>86782</xdr:rowOff>
    </xdr:from>
    <xdr:ext cx="510545" cy="474788"/>
    <xdr:pic>
      <xdr:nvPicPr>
        <xdr:cNvPr id="70" name="Picture 3" descr="saraswati 2.jpg">
          <a:extLst>
            <a:ext uri="{FF2B5EF4-FFF2-40B4-BE49-F238E27FC236}">
              <a16:creationId xmlns:a16="http://schemas.microsoft.com/office/drawing/2014/main" id="{2FAEA97F-0430-8D43-8949-D1188D4C8BF9}"/>
            </a:ext>
          </a:extLst>
        </xdr:cNvPr>
        <xdr:cNvPicPr>
          <a:picLocks noChangeAspect="1"/>
        </xdr:cNvPicPr>
      </xdr:nvPicPr>
      <xdr:blipFill>
        <a:blip xmlns:r="http://schemas.openxmlformats.org/officeDocument/2006/relationships" r:embed="rId1"/>
        <a:srcRect/>
        <a:stretch>
          <a:fillRect/>
        </a:stretch>
      </xdr:blipFill>
      <xdr:spPr bwMode="auto">
        <a:xfrm>
          <a:off x="9439893" y="160664343"/>
          <a:ext cx="510545" cy="474788"/>
        </a:xfrm>
        <a:prstGeom prst="rect">
          <a:avLst/>
        </a:prstGeom>
        <a:noFill/>
        <a:ln w="9525">
          <a:noFill/>
          <a:miter lim="800000"/>
          <a:headEnd/>
          <a:tailEnd/>
        </a:ln>
      </xdr:spPr>
    </xdr:pic>
    <xdr:clientData/>
  </xdr:oneCellAnchor>
  <xdr:oneCellAnchor>
    <xdr:from>
      <xdr:col>24</xdr:col>
      <xdr:colOff>116234</xdr:colOff>
      <xdr:row>2176</xdr:row>
      <xdr:rowOff>86782</xdr:rowOff>
    </xdr:from>
    <xdr:ext cx="510545" cy="474788"/>
    <xdr:pic>
      <xdr:nvPicPr>
        <xdr:cNvPr id="71" name="Picture 70" descr="saraswati 2.jpg">
          <a:extLst>
            <a:ext uri="{FF2B5EF4-FFF2-40B4-BE49-F238E27FC236}">
              <a16:creationId xmlns:a16="http://schemas.microsoft.com/office/drawing/2014/main" id="{26CF95A3-8005-704D-A601-C574391C03DB}"/>
            </a:ext>
          </a:extLst>
        </xdr:cNvPr>
        <xdr:cNvPicPr>
          <a:picLocks noChangeAspect="1"/>
        </xdr:cNvPicPr>
      </xdr:nvPicPr>
      <xdr:blipFill>
        <a:blip xmlns:r="http://schemas.openxmlformats.org/officeDocument/2006/relationships" r:embed="rId1"/>
        <a:srcRect/>
        <a:stretch>
          <a:fillRect/>
        </a:stretch>
      </xdr:blipFill>
      <xdr:spPr bwMode="auto">
        <a:xfrm>
          <a:off x="9439893" y="166611660"/>
          <a:ext cx="510545" cy="474788"/>
        </a:xfrm>
        <a:prstGeom prst="rect">
          <a:avLst/>
        </a:prstGeom>
        <a:noFill/>
        <a:ln w="9525">
          <a:noFill/>
          <a:miter lim="800000"/>
          <a:headEnd/>
          <a:tailEnd/>
        </a:ln>
      </xdr:spPr>
    </xdr:pic>
    <xdr:clientData/>
  </xdr:oneCellAnchor>
  <xdr:oneCellAnchor>
    <xdr:from>
      <xdr:col>24</xdr:col>
      <xdr:colOff>116234</xdr:colOff>
      <xdr:row>2208</xdr:row>
      <xdr:rowOff>86782</xdr:rowOff>
    </xdr:from>
    <xdr:ext cx="510545" cy="474788"/>
    <xdr:pic>
      <xdr:nvPicPr>
        <xdr:cNvPr id="72" name="Picture 71" descr="saraswati 2.jpg">
          <a:extLst>
            <a:ext uri="{FF2B5EF4-FFF2-40B4-BE49-F238E27FC236}">
              <a16:creationId xmlns:a16="http://schemas.microsoft.com/office/drawing/2014/main" id="{C9F27D36-670C-6F4B-AC78-DB2EED14C4B6}"/>
            </a:ext>
          </a:extLst>
        </xdr:cNvPr>
        <xdr:cNvPicPr>
          <a:picLocks noChangeAspect="1"/>
        </xdr:cNvPicPr>
      </xdr:nvPicPr>
      <xdr:blipFill>
        <a:blip xmlns:r="http://schemas.openxmlformats.org/officeDocument/2006/relationships" r:embed="rId1"/>
        <a:srcRect/>
        <a:stretch>
          <a:fillRect/>
        </a:stretch>
      </xdr:blipFill>
      <xdr:spPr bwMode="auto">
        <a:xfrm>
          <a:off x="9439893" y="172558977"/>
          <a:ext cx="510545" cy="474788"/>
        </a:xfrm>
        <a:prstGeom prst="rect">
          <a:avLst/>
        </a:prstGeom>
        <a:noFill/>
        <a:ln w="9525">
          <a:noFill/>
          <a:miter lim="800000"/>
          <a:headEnd/>
          <a:tailEnd/>
        </a:ln>
      </xdr:spPr>
    </xdr:pic>
    <xdr:clientData/>
  </xdr:oneCellAnchor>
  <xdr:oneCellAnchor>
    <xdr:from>
      <xdr:col>24</xdr:col>
      <xdr:colOff>116234</xdr:colOff>
      <xdr:row>2240</xdr:row>
      <xdr:rowOff>86782</xdr:rowOff>
    </xdr:from>
    <xdr:ext cx="510545" cy="474788"/>
    <xdr:pic>
      <xdr:nvPicPr>
        <xdr:cNvPr id="73" name="Picture 3" descr="saraswati 2.jpg">
          <a:extLst>
            <a:ext uri="{FF2B5EF4-FFF2-40B4-BE49-F238E27FC236}">
              <a16:creationId xmlns:a16="http://schemas.microsoft.com/office/drawing/2014/main" id="{2407997E-5C21-1D44-BCF1-D12D77814E26}"/>
            </a:ext>
          </a:extLst>
        </xdr:cNvPr>
        <xdr:cNvPicPr>
          <a:picLocks noChangeAspect="1"/>
        </xdr:cNvPicPr>
      </xdr:nvPicPr>
      <xdr:blipFill>
        <a:blip xmlns:r="http://schemas.openxmlformats.org/officeDocument/2006/relationships" r:embed="rId1"/>
        <a:srcRect/>
        <a:stretch>
          <a:fillRect/>
        </a:stretch>
      </xdr:blipFill>
      <xdr:spPr bwMode="auto">
        <a:xfrm>
          <a:off x="9439893" y="178506294"/>
          <a:ext cx="510545" cy="474788"/>
        </a:xfrm>
        <a:prstGeom prst="rect">
          <a:avLst/>
        </a:prstGeom>
        <a:noFill/>
        <a:ln w="9525">
          <a:noFill/>
          <a:miter lim="800000"/>
          <a:headEnd/>
          <a:tailEnd/>
        </a:ln>
      </xdr:spPr>
    </xdr:pic>
    <xdr:clientData/>
  </xdr:oneCellAnchor>
  <xdr:oneCellAnchor>
    <xdr:from>
      <xdr:col>24</xdr:col>
      <xdr:colOff>116234</xdr:colOff>
      <xdr:row>2272</xdr:row>
      <xdr:rowOff>86782</xdr:rowOff>
    </xdr:from>
    <xdr:ext cx="510545" cy="474788"/>
    <xdr:pic>
      <xdr:nvPicPr>
        <xdr:cNvPr id="74" name="Picture 73" descr="saraswati 2.jpg">
          <a:extLst>
            <a:ext uri="{FF2B5EF4-FFF2-40B4-BE49-F238E27FC236}">
              <a16:creationId xmlns:a16="http://schemas.microsoft.com/office/drawing/2014/main" id="{C49E6E96-4EEC-C449-9DB1-B4F6D2F930B0}"/>
            </a:ext>
          </a:extLst>
        </xdr:cNvPr>
        <xdr:cNvPicPr>
          <a:picLocks noChangeAspect="1"/>
        </xdr:cNvPicPr>
      </xdr:nvPicPr>
      <xdr:blipFill>
        <a:blip xmlns:r="http://schemas.openxmlformats.org/officeDocument/2006/relationships" r:embed="rId1"/>
        <a:srcRect/>
        <a:stretch>
          <a:fillRect/>
        </a:stretch>
      </xdr:blipFill>
      <xdr:spPr bwMode="auto">
        <a:xfrm>
          <a:off x="9439893" y="184453611"/>
          <a:ext cx="510545" cy="474788"/>
        </a:xfrm>
        <a:prstGeom prst="rect">
          <a:avLst/>
        </a:prstGeom>
        <a:noFill/>
        <a:ln w="9525">
          <a:noFill/>
          <a:miter lim="800000"/>
          <a:headEnd/>
          <a:tailEnd/>
        </a:ln>
      </xdr:spPr>
    </xdr:pic>
    <xdr:clientData/>
  </xdr:oneCellAnchor>
  <xdr:oneCellAnchor>
    <xdr:from>
      <xdr:col>24</xdr:col>
      <xdr:colOff>116234</xdr:colOff>
      <xdr:row>2304</xdr:row>
      <xdr:rowOff>86782</xdr:rowOff>
    </xdr:from>
    <xdr:ext cx="510545" cy="474788"/>
    <xdr:pic>
      <xdr:nvPicPr>
        <xdr:cNvPr id="75" name="Picture 3" descr="saraswati 2.jpg">
          <a:extLst>
            <a:ext uri="{FF2B5EF4-FFF2-40B4-BE49-F238E27FC236}">
              <a16:creationId xmlns:a16="http://schemas.microsoft.com/office/drawing/2014/main" id="{13FD057D-2617-3143-AE3B-F2F541996395}"/>
            </a:ext>
          </a:extLst>
        </xdr:cNvPr>
        <xdr:cNvPicPr>
          <a:picLocks noChangeAspect="1"/>
        </xdr:cNvPicPr>
      </xdr:nvPicPr>
      <xdr:blipFill>
        <a:blip xmlns:r="http://schemas.openxmlformats.org/officeDocument/2006/relationships" r:embed="rId1"/>
        <a:srcRect/>
        <a:stretch>
          <a:fillRect/>
        </a:stretch>
      </xdr:blipFill>
      <xdr:spPr bwMode="auto">
        <a:xfrm>
          <a:off x="9439893" y="190400928"/>
          <a:ext cx="510545" cy="474788"/>
        </a:xfrm>
        <a:prstGeom prst="rect">
          <a:avLst/>
        </a:prstGeom>
        <a:noFill/>
        <a:ln w="9525">
          <a:noFill/>
          <a:miter lim="800000"/>
          <a:headEnd/>
          <a:tailEnd/>
        </a:ln>
      </xdr:spPr>
    </xdr:pic>
    <xdr:clientData/>
  </xdr:oneCellAnchor>
  <xdr:oneCellAnchor>
    <xdr:from>
      <xdr:col>24</xdr:col>
      <xdr:colOff>116234</xdr:colOff>
      <xdr:row>2336</xdr:row>
      <xdr:rowOff>86782</xdr:rowOff>
    </xdr:from>
    <xdr:ext cx="510545" cy="474788"/>
    <xdr:pic>
      <xdr:nvPicPr>
        <xdr:cNvPr id="76" name="Picture 75" descr="saraswati 2.jpg">
          <a:extLst>
            <a:ext uri="{FF2B5EF4-FFF2-40B4-BE49-F238E27FC236}">
              <a16:creationId xmlns:a16="http://schemas.microsoft.com/office/drawing/2014/main" id="{306E3370-6B10-6C41-B3A7-8503435AA307}"/>
            </a:ext>
          </a:extLst>
        </xdr:cNvPr>
        <xdr:cNvPicPr>
          <a:picLocks noChangeAspect="1"/>
        </xdr:cNvPicPr>
      </xdr:nvPicPr>
      <xdr:blipFill>
        <a:blip xmlns:r="http://schemas.openxmlformats.org/officeDocument/2006/relationships" r:embed="rId1"/>
        <a:srcRect/>
        <a:stretch>
          <a:fillRect/>
        </a:stretch>
      </xdr:blipFill>
      <xdr:spPr bwMode="auto">
        <a:xfrm>
          <a:off x="9439893" y="196348245"/>
          <a:ext cx="510545" cy="474788"/>
        </a:xfrm>
        <a:prstGeom prst="rect">
          <a:avLst/>
        </a:prstGeom>
        <a:noFill/>
        <a:ln w="9525">
          <a:noFill/>
          <a:miter lim="800000"/>
          <a:headEnd/>
          <a:tailEnd/>
        </a:ln>
      </xdr:spPr>
    </xdr:pic>
    <xdr:clientData/>
  </xdr:oneCellAnchor>
  <xdr:oneCellAnchor>
    <xdr:from>
      <xdr:col>24</xdr:col>
      <xdr:colOff>116234</xdr:colOff>
      <xdr:row>2368</xdr:row>
      <xdr:rowOff>86782</xdr:rowOff>
    </xdr:from>
    <xdr:ext cx="510545" cy="474788"/>
    <xdr:pic>
      <xdr:nvPicPr>
        <xdr:cNvPr id="77" name="Picture 76" descr="saraswati 2.jpg">
          <a:extLst>
            <a:ext uri="{FF2B5EF4-FFF2-40B4-BE49-F238E27FC236}">
              <a16:creationId xmlns:a16="http://schemas.microsoft.com/office/drawing/2014/main" id="{54EDB68C-9890-E543-9925-8D62BFAA4555}"/>
            </a:ext>
          </a:extLst>
        </xdr:cNvPr>
        <xdr:cNvPicPr>
          <a:picLocks noChangeAspect="1"/>
        </xdr:cNvPicPr>
      </xdr:nvPicPr>
      <xdr:blipFill>
        <a:blip xmlns:r="http://schemas.openxmlformats.org/officeDocument/2006/relationships" r:embed="rId1"/>
        <a:srcRect/>
        <a:stretch>
          <a:fillRect/>
        </a:stretch>
      </xdr:blipFill>
      <xdr:spPr bwMode="auto">
        <a:xfrm>
          <a:off x="9439893" y="202295562"/>
          <a:ext cx="510545" cy="474788"/>
        </a:xfrm>
        <a:prstGeom prst="rect">
          <a:avLst/>
        </a:prstGeom>
        <a:noFill/>
        <a:ln w="9525">
          <a:noFill/>
          <a:miter lim="800000"/>
          <a:headEnd/>
          <a:tailEnd/>
        </a:ln>
      </xdr:spPr>
    </xdr:pic>
    <xdr:clientData/>
  </xdr:oneCellAnchor>
  <xdr:oneCellAnchor>
    <xdr:from>
      <xdr:col>24</xdr:col>
      <xdr:colOff>116234</xdr:colOff>
      <xdr:row>2400</xdr:row>
      <xdr:rowOff>86782</xdr:rowOff>
    </xdr:from>
    <xdr:ext cx="510545" cy="474788"/>
    <xdr:pic>
      <xdr:nvPicPr>
        <xdr:cNvPr id="78" name="Picture 3" descr="saraswati 2.jpg">
          <a:extLst>
            <a:ext uri="{FF2B5EF4-FFF2-40B4-BE49-F238E27FC236}">
              <a16:creationId xmlns:a16="http://schemas.microsoft.com/office/drawing/2014/main" id="{47751CEA-A97D-9946-8E4A-8D564374C7E1}"/>
            </a:ext>
          </a:extLst>
        </xdr:cNvPr>
        <xdr:cNvPicPr>
          <a:picLocks noChangeAspect="1"/>
        </xdr:cNvPicPr>
      </xdr:nvPicPr>
      <xdr:blipFill>
        <a:blip xmlns:r="http://schemas.openxmlformats.org/officeDocument/2006/relationships" r:embed="rId1"/>
        <a:srcRect/>
        <a:stretch>
          <a:fillRect/>
        </a:stretch>
      </xdr:blipFill>
      <xdr:spPr bwMode="auto">
        <a:xfrm>
          <a:off x="9439893" y="208242880"/>
          <a:ext cx="510545" cy="474788"/>
        </a:xfrm>
        <a:prstGeom prst="rect">
          <a:avLst/>
        </a:prstGeom>
        <a:noFill/>
        <a:ln w="9525">
          <a:noFill/>
          <a:miter lim="800000"/>
          <a:headEnd/>
          <a:tailEnd/>
        </a:ln>
      </xdr:spPr>
    </xdr:pic>
    <xdr:clientData/>
  </xdr:oneCellAnchor>
  <xdr:oneCellAnchor>
    <xdr:from>
      <xdr:col>24</xdr:col>
      <xdr:colOff>116234</xdr:colOff>
      <xdr:row>2432</xdr:row>
      <xdr:rowOff>86782</xdr:rowOff>
    </xdr:from>
    <xdr:ext cx="510545" cy="474788"/>
    <xdr:pic>
      <xdr:nvPicPr>
        <xdr:cNvPr id="79" name="Picture 78" descr="saraswati 2.jpg">
          <a:extLst>
            <a:ext uri="{FF2B5EF4-FFF2-40B4-BE49-F238E27FC236}">
              <a16:creationId xmlns:a16="http://schemas.microsoft.com/office/drawing/2014/main" id="{8E51DB93-08DA-8745-9BD7-DA3597636E5D}"/>
            </a:ext>
          </a:extLst>
        </xdr:cNvPr>
        <xdr:cNvPicPr>
          <a:picLocks noChangeAspect="1"/>
        </xdr:cNvPicPr>
      </xdr:nvPicPr>
      <xdr:blipFill>
        <a:blip xmlns:r="http://schemas.openxmlformats.org/officeDocument/2006/relationships" r:embed="rId1"/>
        <a:srcRect/>
        <a:stretch>
          <a:fillRect/>
        </a:stretch>
      </xdr:blipFill>
      <xdr:spPr bwMode="auto">
        <a:xfrm>
          <a:off x="9439893" y="214190197"/>
          <a:ext cx="510545" cy="474788"/>
        </a:xfrm>
        <a:prstGeom prst="rect">
          <a:avLst/>
        </a:prstGeom>
        <a:noFill/>
        <a:ln w="9525">
          <a:noFill/>
          <a:miter lim="800000"/>
          <a:headEnd/>
          <a:tailEnd/>
        </a:ln>
      </xdr:spPr>
    </xdr:pic>
    <xdr:clientData/>
  </xdr:oneCellAnchor>
  <xdr:oneCellAnchor>
    <xdr:from>
      <xdr:col>24</xdr:col>
      <xdr:colOff>116234</xdr:colOff>
      <xdr:row>2464</xdr:row>
      <xdr:rowOff>86782</xdr:rowOff>
    </xdr:from>
    <xdr:ext cx="510545" cy="474788"/>
    <xdr:pic>
      <xdr:nvPicPr>
        <xdr:cNvPr id="80" name="Picture 3" descr="saraswati 2.jpg">
          <a:extLst>
            <a:ext uri="{FF2B5EF4-FFF2-40B4-BE49-F238E27FC236}">
              <a16:creationId xmlns:a16="http://schemas.microsoft.com/office/drawing/2014/main" id="{BA41F6B3-884E-3242-8DE2-0B6FD6C01676}"/>
            </a:ext>
          </a:extLst>
        </xdr:cNvPr>
        <xdr:cNvPicPr>
          <a:picLocks noChangeAspect="1"/>
        </xdr:cNvPicPr>
      </xdr:nvPicPr>
      <xdr:blipFill>
        <a:blip xmlns:r="http://schemas.openxmlformats.org/officeDocument/2006/relationships" r:embed="rId1"/>
        <a:srcRect/>
        <a:stretch>
          <a:fillRect/>
        </a:stretch>
      </xdr:blipFill>
      <xdr:spPr bwMode="auto">
        <a:xfrm>
          <a:off x="9439893" y="220137514"/>
          <a:ext cx="510545" cy="474788"/>
        </a:xfrm>
        <a:prstGeom prst="rect">
          <a:avLst/>
        </a:prstGeom>
        <a:noFill/>
        <a:ln w="9525">
          <a:noFill/>
          <a:miter lim="800000"/>
          <a:headEnd/>
          <a:tailEnd/>
        </a:ln>
      </xdr:spPr>
    </xdr:pic>
    <xdr:clientData/>
  </xdr:oneCellAnchor>
  <xdr:oneCellAnchor>
    <xdr:from>
      <xdr:col>24</xdr:col>
      <xdr:colOff>116234</xdr:colOff>
      <xdr:row>2496</xdr:row>
      <xdr:rowOff>86782</xdr:rowOff>
    </xdr:from>
    <xdr:ext cx="510545" cy="474788"/>
    <xdr:pic>
      <xdr:nvPicPr>
        <xdr:cNvPr id="81" name="Picture 80" descr="saraswati 2.jpg">
          <a:extLst>
            <a:ext uri="{FF2B5EF4-FFF2-40B4-BE49-F238E27FC236}">
              <a16:creationId xmlns:a16="http://schemas.microsoft.com/office/drawing/2014/main" id="{7C2E463E-70D6-A14F-9BCE-36CDC4646976}"/>
            </a:ext>
          </a:extLst>
        </xdr:cNvPr>
        <xdr:cNvPicPr>
          <a:picLocks noChangeAspect="1"/>
        </xdr:cNvPicPr>
      </xdr:nvPicPr>
      <xdr:blipFill>
        <a:blip xmlns:r="http://schemas.openxmlformats.org/officeDocument/2006/relationships" r:embed="rId1"/>
        <a:srcRect/>
        <a:stretch>
          <a:fillRect/>
        </a:stretch>
      </xdr:blipFill>
      <xdr:spPr bwMode="auto">
        <a:xfrm>
          <a:off x="9439893" y="226084831"/>
          <a:ext cx="510545" cy="474788"/>
        </a:xfrm>
        <a:prstGeom prst="rect">
          <a:avLst/>
        </a:prstGeom>
        <a:noFill/>
        <a:ln w="9525">
          <a:noFill/>
          <a:miter lim="800000"/>
          <a:headEnd/>
          <a:tailEnd/>
        </a:ln>
      </xdr:spPr>
    </xdr:pic>
    <xdr:clientData/>
  </xdr:oneCellAnchor>
  <xdr:oneCellAnchor>
    <xdr:from>
      <xdr:col>24</xdr:col>
      <xdr:colOff>116234</xdr:colOff>
      <xdr:row>2528</xdr:row>
      <xdr:rowOff>86782</xdr:rowOff>
    </xdr:from>
    <xdr:ext cx="510545" cy="474788"/>
    <xdr:pic>
      <xdr:nvPicPr>
        <xdr:cNvPr id="82" name="Picture 81" descr="saraswati 2.jpg">
          <a:extLst>
            <a:ext uri="{FF2B5EF4-FFF2-40B4-BE49-F238E27FC236}">
              <a16:creationId xmlns:a16="http://schemas.microsoft.com/office/drawing/2014/main" id="{34151C54-8447-CF48-B7B6-F8005D776270}"/>
            </a:ext>
          </a:extLst>
        </xdr:cNvPr>
        <xdr:cNvPicPr>
          <a:picLocks noChangeAspect="1"/>
        </xdr:cNvPicPr>
      </xdr:nvPicPr>
      <xdr:blipFill>
        <a:blip xmlns:r="http://schemas.openxmlformats.org/officeDocument/2006/relationships" r:embed="rId1"/>
        <a:srcRect/>
        <a:stretch>
          <a:fillRect/>
        </a:stretch>
      </xdr:blipFill>
      <xdr:spPr bwMode="auto">
        <a:xfrm>
          <a:off x="9439893" y="232032148"/>
          <a:ext cx="510545" cy="474788"/>
        </a:xfrm>
        <a:prstGeom prst="rect">
          <a:avLst/>
        </a:prstGeom>
        <a:noFill/>
        <a:ln w="9525">
          <a:noFill/>
          <a:miter lim="800000"/>
          <a:headEnd/>
          <a:tailEnd/>
        </a:ln>
      </xdr:spPr>
    </xdr:pic>
    <xdr:clientData/>
  </xdr:oneCellAnchor>
  <xdr:oneCellAnchor>
    <xdr:from>
      <xdr:col>24</xdr:col>
      <xdr:colOff>116234</xdr:colOff>
      <xdr:row>2560</xdr:row>
      <xdr:rowOff>86782</xdr:rowOff>
    </xdr:from>
    <xdr:ext cx="510545" cy="474788"/>
    <xdr:pic>
      <xdr:nvPicPr>
        <xdr:cNvPr id="83" name="Picture 3" descr="saraswati 2.jpg">
          <a:extLst>
            <a:ext uri="{FF2B5EF4-FFF2-40B4-BE49-F238E27FC236}">
              <a16:creationId xmlns:a16="http://schemas.microsoft.com/office/drawing/2014/main" id="{F4219136-63F2-8B47-9F3B-5D08124A62EB}"/>
            </a:ext>
          </a:extLst>
        </xdr:cNvPr>
        <xdr:cNvPicPr>
          <a:picLocks noChangeAspect="1"/>
        </xdr:cNvPicPr>
      </xdr:nvPicPr>
      <xdr:blipFill>
        <a:blip xmlns:r="http://schemas.openxmlformats.org/officeDocument/2006/relationships" r:embed="rId1"/>
        <a:srcRect/>
        <a:stretch>
          <a:fillRect/>
        </a:stretch>
      </xdr:blipFill>
      <xdr:spPr bwMode="auto">
        <a:xfrm>
          <a:off x="9439893" y="356925806"/>
          <a:ext cx="510545" cy="474788"/>
        </a:xfrm>
        <a:prstGeom prst="rect">
          <a:avLst/>
        </a:prstGeom>
        <a:noFill/>
        <a:ln w="9525">
          <a:noFill/>
          <a:miter lim="800000"/>
          <a:headEnd/>
          <a:tailEnd/>
        </a:ln>
      </xdr:spPr>
    </xdr:pic>
    <xdr:clientData/>
  </xdr:oneCellAnchor>
  <xdr:oneCellAnchor>
    <xdr:from>
      <xdr:col>24</xdr:col>
      <xdr:colOff>116234</xdr:colOff>
      <xdr:row>2592</xdr:row>
      <xdr:rowOff>86782</xdr:rowOff>
    </xdr:from>
    <xdr:ext cx="510545" cy="474788"/>
    <xdr:pic>
      <xdr:nvPicPr>
        <xdr:cNvPr id="84" name="Picture 83" descr="saraswati 2.jpg">
          <a:extLst>
            <a:ext uri="{FF2B5EF4-FFF2-40B4-BE49-F238E27FC236}">
              <a16:creationId xmlns:a16="http://schemas.microsoft.com/office/drawing/2014/main" id="{D3DAB12B-ADF2-0E4C-B664-956CEF0137DA}"/>
            </a:ext>
          </a:extLst>
        </xdr:cNvPr>
        <xdr:cNvPicPr>
          <a:picLocks noChangeAspect="1"/>
        </xdr:cNvPicPr>
      </xdr:nvPicPr>
      <xdr:blipFill>
        <a:blip xmlns:r="http://schemas.openxmlformats.org/officeDocument/2006/relationships" r:embed="rId1"/>
        <a:srcRect/>
        <a:stretch>
          <a:fillRect/>
        </a:stretch>
      </xdr:blipFill>
      <xdr:spPr bwMode="auto">
        <a:xfrm>
          <a:off x="9439893" y="362873123"/>
          <a:ext cx="510545" cy="474788"/>
        </a:xfrm>
        <a:prstGeom prst="rect">
          <a:avLst/>
        </a:prstGeom>
        <a:noFill/>
        <a:ln w="9525">
          <a:noFill/>
          <a:miter lim="800000"/>
          <a:headEnd/>
          <a:tailEnd/>
        </a:ln>
      </xdr:spPr>
    </xdr:pic>
    <xdr:clientData/>
  </xdr:oneCellAnchor>
  <xdr:oneCellAnchor>
    <xdr:from>
      <xdr:col>24</xdr:col>
      <xdr:colOff>116234</xdr:colOff>
      <xdr:row>2624</xdr:row>
      <xdr:rowOff>86782</xdr:rowOff>
    </xdr:from>
    <xdr:ext cx="510545" cy="474788"/>
    <xdr:pic>
      <xdr:nvPicPr>
        <xdr:cNvPr id="85" name="Picture 3" descr="saraswati 2.jpg">
          <a:extLst>
            <a:ext uri="{FF2B5EF4-FFF2-40B4-BE49-F238E27FC236}">
              <a16:creationId xmlns:a16="http://schemas.microsoft.com/office/drawing/2014/main" id="{FCF9BD23-8408-D04C-B8E6-2AA6C0292509}"/>
            </a:ext>
          </a:extLst>
        </xdr:cNvPr>
        <xdr:cNvPicPr>
          <a:picLocks noChangeAspect="1"/>
        </xdr:cNvPicPr>
      </xdr:nvPicPr>
      <xdr:blipFill>
        <a:blip xmlns:r="http://schemas.openxmlformats.org/officeDocument/2006/relationships" r:embed="rId1"/>
        <a:srcRect/>
        <a:stretch>
          <a:fillRect/>
        </a:stretch>
      </xdr:blipFill>
      <xdr:spPr bwMode="auto">
        <a:xfrm>
          <a:off x="9439893" y="368820441"/>
          <a:ext cx="510545" cy="474788"/>
        </a:xfrm>
        <a:prstGeom prst="rect">
          <a:avLst/>
        </a:prstGeom>
        <a:noFill/>
        <a:ln w="9525">
          <a:noFill/>
          <a:miter lim="800000"/>
          <a:headEnd/>
          <a:tailEnd/>
        </a:ln>
      </xdr:spPr>
    </xdr:pic>
    <xdr:clientData/>
  </xdr:oneCellAnchor>
  <xdr:oneCellAnchor>
    <xdr:from>
      <xdr:col>24</xdr:col>
      <xdr:colOff>116234</xdr:colOff>
      <xdr:row>2656</xdr:row>
      <xdr:rowOff>86782</xdr:rowOff>
    </xdr:from>
    <xdr:ext cx="510545" cy="474788"/>
    <xdr:pic>
      <xdr:nvPicPr>
        <xdr:cNvPr id="86" name="Picture 85" descr="saraswati 2.jpg">
          <a:extLst>
            <a:ext uri="{FF2B5EF4-FFF2-40B4-BE49-F238E27FC236}">
              <a16:creationId xmlns:a16="http://schemas.microsoft.com/office/drawing/2014/main" id="{A9B9380A-B278-D548-B279-878F56755BEF}"/>
            </a:ext>
          </a:extLst>
        </xdr:cNvPr>
        <xdr:cNvPicPr>
          <a:picLocks noChangeAspect="1"/>
        </xdr:cNvPicPr>
      </xdr:nvPicPr>
      <xdr:blipFill>
        <a:blip xmlns:r="http://schemas.openxmlformats.org/officeDocument/2006/relationships" r:embed="rId1"/>
        <a:srcRect/>
        <a:stretch>
          <a:fillRect/>
        </a:stretch>
      </xdr:blipFill>
      <xdr:spPr bwMode="auto">
        <a:xfrm>
          <a:off x="9439893" y="374767758"/>
          <a:ext cx="510545" cy="474788"/>
        </a:xfrm>
        <a:prstGeom prst="rect">
          <a:avLst/>
        </a:prstGeom>
        <a:noFill/>
        <a:ln w="9525">
          <a:noFill/>
          <a:miter lim="800000"/>
          <a:headEnd/>
          <a:tailEnd/>
        </a:ln>
      </xdr:spPr>
    </xdr:pic>
    <xdr:clientData/>
  </xdr:oneCellAnchor>
  <xdr:oneCellAnchor>
    <xdr:from>
      <xdr:col>24</xdr:col>
      <xdr:colOff>116234</xdr:colOff>
      <xdr:row>2688</xdr:row>
      <xdr:rowOff>86782</xdr:rowOff>
    </xdr:from>
    <xdr:ext cx="510545" cy="474788"/>
    <xdr:pic>
      <xdr:nvPicPr>
        <xdr:cNvPr id="87" name="Picture 86" descr="saraswati 2.jpg">
          <a:extLst>
            <a:ext uri="{FF2B5EF4-FFF2-40B4-BE49-F238E27FC236}">
              <a16:creationId xmlns:a16="http://schemas.microsoft.com/office/drawing/2014/main" id="{E8BAC17C-4CED-6E49-828D-CFDD8E2F1A59}"/>
            </a:ext>
          </a:extLst>
        </xdr:cNvPr>
        <xdr:cNvPicPr>
          <a:picLocks noChangeAspect="1"/>
        </xdr:cNvPicPr>
      </xdr:nvPicPr>
      <xdr:blipFill>
        <a:blip xmlns:r="http://schemas.openxmlformats.org/officeDocument/2006/relationships" r:embed="rId1"/>
        <a:srcRect/>
        <a:stretch>
          <a:fillRect/>
        </a:stretch>
      </xdr:blipFill>
      <xdr:spPr bwMode="auto">
        <a:xfrm>
          <a:off x="9439893" y="380715075"/>
          <a:ext cx="510545" cy="474788"/>
        </a:xfrm>
        <a:prstGeom prst="rect">
          <a:avLst/>
        </a:prstGeom>
        <a:noFill/>
        <a:ln w="9525">
          <a:noFill/>
          <a:miter lim="800000"/>
          <a:headEnd/>
          <a:tailEnd/>
        </a:ln>
      </xdr:spPr>
    </xdr:pic>
    <xdr:clientData/>
  </xdr:oneCellAnchor>
  <xdr:oneCellAnchor>
    <xdr:from>
      <xdr:col>24</xdr:col>
      <xdr:colOff>116234</xdr:colOff>
      <xdr:row>2720</xdr:row>
      <xdr:rowOff>86782</xdr:rowOff>
    </xdr:from>
    <xdr:ext cx="510545" cy="474788"/>
    <xdr:pic>
      <xdr:nvPicPr>
        <xdr:cNvPr id="88" name="Picture 3" descr="saraswati 2.jpg">
          <a:extLst>
            <a:ext uri="{FF2B5EF4-FFF2-40B4-BE49-F238E27FC236}">
              <a16:creationId xmlns:a16="http://schemas.microsoft.com/office/drawing/2014/main" id="{F8398A49-EAA4-B248-9728-4A64ACB66D68}"/>
            </a:ext>
          </a:extLst>
        </xdr:cNvPr>
        <xdr:cNvPicPr>
          <a:picLocks noChangeAspect="1"/>
        </xdr:cNvPicPr>
      </xdr:nvPicPr>
      <xdr:blipFill>
        <a:blip xmlns:r="http://schemas.openxmlformats.org/officeDocument/2006/relationships" r:embed="rId1"/>
        <a:srcRect/>
        <a:stretch>
          <a:fillRect/>
        </a:stretch>
      </xdr:blipFill>
      <xdr:spPr bwMode="auto">
        <a:xfrm>
          <a:off x="9439893" y="386662392"/>
          <a:ext cx="510545" cy="474788"/>
        </a:xfrm>
        <a:prstGeom prst="rect">
          <a:avLst/>
        </a:prstGeom>
        <a:noFill/>
        <a:ln w="9525">
          <a:noFill/>
          <a:miter lim="800000"/>
          <a:headEnd/>
          <a:tailEnd/>
        </a:ln>
      </xdr:spPr>
    </xdr:pic>
    <xdr:clientData/>
  </xdr:oneCellAnchor>
  <xdr:oneCellAnchor>
    <xdr:from>
      <xdr:col>24</xdr:col>
      <xdr:colOff>116234</xdr:colOff>
      <xdr:row>2752</xdr:row>
      <xdr:rowOff>86782</xdr:rowOff>
    </xdr:from>
    <xdr:ext cx="510545" cy="474788"/>
    <xdr:pic>
      <xdr:nvPicPr>
        <xdr:cNvPr id="89" name="Picture 88" descr="saraswati 2.jpg">
          <a:extLst>
            <a:ext uri="{FF2B5EF4-FFF2-40B4-BE49-F238E27FC236}">
              <a16:creationId xmlns:a16="http://schemas.microsoft.com/office/drawing/2014/main" id="{6BD5D0C9-FDBD-0E47-BB25-0BBA80C79316}"/>
            </a:ext>
          </a:extLst>
        </xdr:cNvPr>
        <xdr:cNvPicPr>
          <a:picLocks noChangeAspect="1"/>
        </xdr:cNvPicPr>
      </xdr:nvPicPr>
      <xdr:blipFill>
        <a:blip xmlns:r="http://schemas.openxmlformats.org/officeDocument/2006/relationships" r:embed="rId1"/>
        <a:srcRect/>
        <a:stretch>
          <a:fillRect/>
        </a:stretch>
      </xdr:blipFill>
      <xdr:spPr bwMode="auto">
        <a:xfrm>
          <a:off x="9439893" y="392609709"/>
          <a:ext cx="510545" cy="474788"/>
        </a:xfrm>
        <a:prstGeom prst="rect">
          <a:avLst/>
        </a:prstGeom>
        <a:noFill/>
        <a:ln w="9525">
          <a:noFill/>
          <a:miter lim="800000"/>
          <a:headEnd/>
          <a:tailEnd/>
        </a:ln>
      </xdr:spPr>
    </xdr:pic>
    <xdr:clientData/>
  </xdr:oneCellAnchor>
  <xdr:oneCellAnchor>
    <xdr:from>
      <xdr:col>24</xdr:col>
      <xdr:colOff>116234</xdr:colOff>
      <xdr:row>2784</xdr:row>
      <xdr:rowOff>86782</xdr:rowOff>
    </xdr:from>
    <xdr:ext cx="510545" cy="474788"/>
    <xdr:pic>
      <xdr:nvPicPr>
        <xdr:cNvPr id="90" name="Picture 3" descr="saraswati 2.jpg">
          <a:extLst>
            <a:ext uri="{FF2B5EF4-FFF2-40B4-BE49-F238E27FC236}">
              <a16:creationId xmlns:a16="http://schemas.microsoft.com/office/drawing/2014/main" id="{BF3FB7F3-4F40-E844-AD4D-FD63F6939543}"/>
            </a:ext>
          </a:extLst>
        </xdr:cNvPr>
        <xdr:cNvPicPr>
          <a:picLocks noChangeAspect="1"/>
        </xdr:cNvPicPr>
      </xdr:nvPicPr>
      <xdr:blipFill>
        <a:blip xmlns:r="http://schemas.openxmlformats.org/officeDocument/2006/relationships" r:embed="rId1"/>
        <a:srcRect/>
        <a:stretch>
          <a:fillRect/>
        </a:stretch>
      </xdr:blipFill>
      <xdr:spPr bwMode="auto">
        <a:xfrm>
          <a:off x="9439893" y="398557026"/>
          <a:ext cx="510545" cy="474788"/>
        </a:xfrm>
        <a:prstGeom prst="rect">
          <a:avLst/>
        </a:prstGeom>
        <a:noFill/>
        <a:ln w="9525">
          <a:noFill/>
          <a:miter lim="800000"/>
          <a:headEnd/>
          <a:tailEnd/>
        </a:ln>
      </xdr:spPr>
    </xdr:pic>
    <xdr:clientData/>
  </xdr:oneCellAnchor>
  <xdr:oneCellAnchor>
    <xdr:from>
      <xdr:col>24</xdr:col>
      <xdr:colOff>116234</xdr:colOff>
      <xdr:row>2816</xdr:row>
      <xdr:rowOff>86782</xdr:rowOff>
    </xdr:from>
    <xdr:ext cx="510545" cy="474788"/>
    <xdr:pic>
      <xdr:nvPicPr>
        <xdr:cNvPr id="91" name="Picture 90" descr="saraswati 2.jpg">
          <a:extLst>
            <a:ext uri="{FF2B5EF4-FFF2-40B4-BE49-F238E27FC236}">
              <a16:creationId xmlns:a16="http://schemas.microsoft.com/office/drawing/2014/main" id="{865C81AD-4FD9-7D4B-B3F1-6EDC267B4012}"/>
            </a:ext>
          </a:extLst>
        </xdr:cNvPr>
        <xdr:cNvPicPr>
          <a:picLocks noChangeAspect="1"/>
        </xdr:cNvPicPr>
      </xdr:nvPicPr>
      <xdr:blipFill>
        <a:blip xmlns:r="http://schemas.openxmlformats.org/officeDocument/2006/relationships" r:embed="rId1"/>
        <a:srcRect/>
        <a:stretch>
          <a:fillRect/>
        </a:stretch>
      </xdr:blipFill>
      <xdr:spPr bwMode="auto">
        <a:xfrm>
          <a:off x="9439893" y="404504343"/>
          <a:ext cx="510545" cy="474788"/>
        </a:xfrm>
        <a:prstGeom prst="rect">
          <a:avLst/>
        </a:prstGeom>
        <a:noFill/>
        <a:ln w="9525">
          <a:noFill/>
          <a:miter lim="800000"/>
          <a:headEnd/>
          <a:tailEnd/>
        </a:ln>
      </xdr:spPr>
    </xdr:pic>
    <xdr:clientData/>
  </xdr:oneCellAnchor>
  <xdr:oneCellAnchor>
    <xdr:from>
      <xdr:col>24</xdr:col>
      <xdr:colOff>116234</xdr:colOff>
      <xdr:row>2848</xdr:row>
      <xdr:rowOff>86782</xdr:rowOff>
    </xdr:from>
    <xdr:ext cx="510545" cy="474788"/>
    <xdr:pic>
      <xdr:nvPicPr>
        <xdr:cNvPr id="92" name="Picture 91" descr="saraswati 2.jpg">
          <a:extLst>
            <a:ext uri="{FF2B5EF4-FFF2-40B4-BE49-F238E27FC236}">
              <a16:creationId xmlns:a16="http://schemas.microsoft.com/office/drawing/2014/main" id="{7BB4342E-3305-454D-A8E1-C982747C4B99}"/>
            </a:ext>
          </a:extLst>
        </xdr:cNvPr>
        <xdr:cNvPicPr>
          <a:picLocks noChangeAspect="1"/>
        </xdr:cNvPicPr>
      </xdr:nvPicPr>
      <xdr:blipFill>
        <a:blip xmlns:r="http://schemas.openxmlformats.org/officeDocument/2006/relationships" r:embed="rId1"/>
        <a:srcRect/>
        <a:stretch>
          <a:fillRect/>
        </a:stretch>
      </xdr:blipFill>
      <xdr:spPr bwMode="auto">
        <a:xfrm>
          <a:off x="9439893" y="410451660"/>
          <a:ext cx="510545" cy="474788"/>
        </a:xfrm>
        <a:prstGeom prst="rect">
          <a:avLst/>
        </a:prstGeom>
        <a:noFill/>
        <a:ln w="9525">
          <a:noFill/>
          <a:miter lim="800000"/>
          <a:headEnd/>
          <a:tailEnd/>
        </a:ln>
      </xdr:spPr>
    </xdr:pic>
    <xdr:clientData/>
  </xdr:oneCellAnchor>
  <xdr:oneCellAnchor>
    <xdr:from>
      <xdr:col>24</xdr:col>
      <xdr:colOff>116234</xdr:colOff>
      <xdr:row>2880</xdr:row>
      <xdr:rowOff>86782</xdr:rowOff>
    </xdr:from>
    <xdr:ext cx="510545" cy="474788"/>
    <xdr:pic>
      <xdr:nvPicPr>
        <xdr:cNvPr id="93" name="Picture 3" descr="saraswati 2.jpg">
          <a:extLst>
            <a:ext uri="{FF2B5EF4-FFF2-40B4-BE49-F238E27FC236}">
              <a16:creationId xmlns:a16="http://schemas.microsoft.com/office/drawing/2014/main" id="{DF01760E-63CC-A04E-9CAD-9A1DC6844741}"/>
            </a:ext>
          </a:extLst>
        </xdr:cNvPr>
        <xdr:cNvPicPr>
          <a:picLocks noChangeAspect="1"/>
        </xdr:cNvPicPr>
      </xdr:nvPicPr>
      <xdr:blipFill>
        <a:blip xmlns:r="http://schemas.openxmlformats.org/officeDocument/2006/relationships" r:embed="rId1"/>
        <a:srcRect/>
        <a:stretch>
          <a:fillRect/>
        </a:stretch>
      </xdr:blipFill>
      <xdr:spPr bwMode="auto">
        <a:xfrm>
          <a:off x="9439893" y="416398977"/>
          <a:ext cx="510545" cy="474788"/>
        </a:xfrm>
        <a:prstGeom prst="rect">
          <a:avLst/>
        </a:prstGeom>
        <a:noFill/>
        <a:ln w="9525">
          <a:noFill/>
          <a:miter lim="800000"/>
          <a:headEnd/>
          <a:tailEnd/>
        </a:ln>
      </xdr:spPr>
    </xdr:pic>
    <xdr:clientData/>
  </xdr:oneCellAnchor>
  <xdr:oneCellAnchor>
    <xdr:from>
      <xdr:col>24</xdr:col>
      <xdr:colOff>116234</xdr:colOff>
      <xdr:row>2912</xdr:row>
      <xdr:rowOff>86782</xdr:rowOff>
    </xdr:from>
    <xdr:ext cx="510545" cy="474788"/>
    <xdr:pic>
      <xdr:nvPicPr>
        <xdr:cNvPr id="94" name="Picture 93" descr="saraswati 2.jpg">
          <a:extLst>
            <a:ext uri="{FF2B5EF4-FFF2-40B4-BE49-F238E27FC236}">
              <a16:creationId xmlns:a16="http://schemas.microsoft.com/office/drawing/2014/main" id="{C16FCCB2-F9DD-0844-BF19-3D97877E0B57}"/>
            </a:ext>
          </a:extLst>
        </xdr:cNvPr>
        <xdr:cNvPicPr>
          <a:picLocks noChangeAspect="1"/>
        </xdr:cNvPicPr>
      </xdr:nvPicPr>
      <xdr:blipFill>
        <a:blip xmlns:r="http://schemas.openxmlformats.org/officeDocument/2006/relationships" r:embed="rId1"/>
        <a:srcRect/>
        <a:stretch>
          <a:fillRect/>
        </a:stretch>
      </xdr:blipFill>
      <xdr:spPr bwMode="auto">
        <a:xfrm>
          <a:off x="9439893" y="422346294"/>
          <a:ext cx="510545" cy="474788"/>
        </a:xfrm>
        <a:prstGeom prst="rect">
          <a:avLst/>
        </a:prstGeom>
        <a:noFill/>
        <a:ln w="9525">
          <a:noFill/>
          <a:miter lim="800000"/>
          <a:headEnd/>
          <a:tailEnd/>
        </a:ln>
      </xdr:spPr>
    </xdr:pic>
    <xdr:clientData/>
  </xdr:oneCellAnchor>
  <xdr:oneCellAnchor>
    <xdr:from>
      <xdr:col>24</xdr:col>
      <xdr:colOff>116234</xdr:colOff>
      <xdr:row>2944</xdr:row>
      <xdr:rowOff>86782</xdr:rowOff>
    </xdr:from>
    <xdr:ext cx="510545" cy="474788"/>
    <xdr:pic>
      <xdr:nvPicPr>
        <xdr:cNvPr id="95" name="Picture 3" descr="saraswati 2.jpg">
          <a:extLst>
            <a:ext uri="{FF2B5EF4-FFF2-40B4-BE49-F238E27FC236}">
              <a16:creationId xmlns:a16="http://schemas.microsoft.com/office/drawing/2014/main" id="{AB20DE8D-CAB3-694B-8E1D-E68DF15D6038}"/>
            </a:ext>
          </a:extLst>
        </xdr:cNvPr>
        <xdr:cNvPicPr>
          <a:picLocks noChangeAspect="1"/>
        </xdr:cNvPicPr>
      </xdr:nvPicPr>
      <xdr:blipFill>
        <a:blip xmlns:r="http://schemas.openxmlformats.org/officeDocument/2006/relationships" r:embed="rId1"/>
        <a:srcRect/>
        <a:stretch>
          <a:fillRect/>
        </a:stretch>
      </xdr:blipFill>
      <xdr:spPr bwMode="auto">
        <a:xfrm>
          <a:off x="9439893" y="428293611"/>
          <a:ext cx="510545" cy="474788"/>
        </a:xfrm>
        <a:prstGeom prst="rect">
          <a:avLst/>
        </a:prstGeom>
        <a:noFill/>
        <a:ln w="9525">
          <a:noFill/>
          <a:miter lim="800000"/>
          <a:headEnd/>
          <a:tailEnd/>
        </a:ln>
      </xdr:spPr>
    </xdr:pic>
    <xdr:clientData/>
  </xdr:oneCellAnchor>
  <xdr:oneCellAnchor>
    <xdr:from>
      <xdr:col>24</xdr:col>
      <xdr:colOff>116234</xdr:colOff>
      <xdr:row>2976</xdr:row>
      <xdr:rowOff>86782</xdr:rowOff>
    </xdr:from>
    <xdr:ext cx="510545" cy="474788"/>
    <xdr:pic>
      <xdr:nvPicPr>
        <xdr:cNvPr id="96" name="Picture 95" descr="saraswati 2.jpg">
          <a:extLst>
            <a:ext uri="{FF2B5EF4-FFF2-40B4-BE49-F238E27FC236}">
              <a16:creationId xmlns:a16="http://schemas.microsoft.com/office/drawing/2014/main" id="{1C24EE5A-D111-5F49-A8CD-C91A9DD38F5B}"/>
            </a:ext>
          </a:extLst>
        </xdr:cNvPr>
        <xdr:cNvPicPr>
          <a:picLocks noChangeAspect="1"/>
        </xdr:cNvPicPr>
      </xdr:nvPicPr>
      <xdr:blipFill>
        <a:blip xmlns:r="http://schemas.openxmlformats.org/officeDocument/2006/relationships" r:embed="rId1"/>
        <a:srcRect/>
        <a:stretch>
          <a:fillRect/>
        </a:stretch>
      </xdr:blipFill>
      <xdr:spPr bwMode="auto">
        <a:xfrm>
          <a:off x="9439893" y="434240928"/>
          <a:ext cx="510545" cy="474788"/>
        </a:xfrm>
        <a:prstGeom prst="rect">
          <a:avLst/>
        </a:prstGeom>
        <a:noFill/>
        <a:ln w="9525">
          <a:noFill/>
          <a:miter lim="800000"/>
          <a:headEnd/>
          <a:tailEnd/>
        </a:ln>
      </xdr:spPr>
    </xdr:pic>
    <xdr:clientData/>
  </xdr:oneCellAnchor>
  <xdr:oneCellAnchor>
    <xdr:from>
      <xdr:col>24</xdr:col>
      <xdr:colOff>116234</xdr:colOff>
      <xdr:row>3008</xdr:row>
      <xdr:rowOff>86782</xdr:rowOff>
    </xdr:from>
    <xdr:ext cx="510545" cy="474788"/>
    <xdr:pic>
      <xdr:nvPicPr>
        <xdr:cNvPr id="97" name="Picture 96" descr="saraswati 2.jpg">
          <a:extLst>
            <a:ext uri="{FF2B5EF4-FFF2-40B4-BE49-F238E27FC236}">
              <a16:creationId xmlns:a16="http://schemas.microsoft.com/office/drawing/2014/main" id="{6B6DEC81-9A77-284D-BF5F-0FD01CAF8A07}"/>
            </a:ext>
          </a:extLst>
        </xdr:cNvPr>
        <xdr:cNvPicPr>
          <a:picLocks noChangeAspect="1"/>
        </xdr:cNvPicPr>
      </xdr:nvPicPr>
      <xdr:blipFill>
        <a:blip xmlns:r="http://schemas.openxmlformats.org/officeDocument/2006/relationships" r:embed="rId1"/>
        <a:srcRect/>
        <a:stretch>
          <a:fillRect/>
        </a:stretch>
      </xdr:blipFill>
      <xdr:spPr bwMode="auto">
        <a:xfrm>
          <a:off x="9439893" y="440188245"/>
          <a:ext cx="510545" cy="474788"/>
        </a:xfrm>
        <a:prstGeom prst="rect">
          <a:avLst/>
        </a:prstGeom>
        <a:noFill/>
        <a:ln w="9525">
          <a:noFill/>
          <a:miter lim="800000"/>
          <a:headEnd/>
          <a:tailEnd/>
        </a:ln>
      </xdr:spPr>
    </xdr:pic>
    <xdr:clientData/>
  </xdr:oneCellAnchor>
  <xdr:oneCellAnchor>
    <xdr:from>
      <xdr:col>24</xdr:col>
      <xdr:colOff>116234</xdr:colOff>
      <xdr:row>3040</xdr:row>
      <xdr:rowOff>86782</xdr:rowOff>
    </xdr:from>
    <xdr:ext cx="510545" cy="474788"/>
    <xdr:pic>
      <xdr:nvPicPr>
        <xdr:cNvPr id="98" name="Picture 3" descr="saraswati 2.jpg">
          <a:extLst>
            <a:ext uri="{FF2B5EF4-FFF2-40B4-BE49-F238E27FC236}">
              <a16:creationId xmlns:a16="http://schemas.microsoft.com/office/drawing/2014/main" id="{2006E80C-5E80-EF4D-ACA4-23001A5887DD}"/>
            </a:ext>
          </a:extLst>
        </xdr:cNvPr>
        <xdr:cNvPicPr>
          <a:picLocks noChangeAspect="1"/>
        </xdr:cNvPicPr>
      </xdr:nvPicPr>
      <xdr:blipFill>
        <a:blip xmlns:r="http://schemas.openxmlformats.org/officeDocument/2006/relationships" r:embed="rId1"/>
        <a:srcRect/>
        <a:stretch>
          <a:fillRect/>
        </a:stretch>
      </xdr:blipFill>
      <xdr:spPr bwMode="auto">
        <a:xfrm>
          <a:off x="9439893" y="446135562"/>
          <a:ext cx="510545" cy="474788"/>
        </a:xfrm>
        <a:prstGeom prst="rect">
          <a:avLst/>
        </a:prstGeom>
        <a:noFill/>
        <a:ln w="9525">
          <a:noFill/>
          <a:miter lim="800000"/>
          <a:headEnd/>
          <a:tailEnd/>
        </a:ln>
      </xdr:spPr>
    </xdr:pic>
    <xdr:clientData/>
  </xdr:oneCellAnchor>
  <xdr:oneCellAnchor>
    <xdr:from>
      <xdr:col>24</xdr:col>
      <xdr:colOff>116234</xdr:colOff>
      <xdr:row>3072</xdr:row>
      <xdr:rowOff>86782</xdr:rowOff>
    </xdr:from>
    <xdr:ext cx="510545" cy="474788"/>
    <xdr:pic>
      <xdr:nvPicPr>
        <xdr:cNvPr id="99" name="Picture 98" descr="saraswati 2.jpg">
          <a:extLst>
            <a:ext uri="{FF2B5EF4-FFF2-40B4-BE49-F238E27FC236}">
              <a16:creationId xmlns:a16="http://schemas.microsoft.com/office/drawing/2014/main" id="{7630EAD6-1FD1-174B-B0A8-164189AE92BF}"/>
            </a:ext>
          </a:extLst>
        </xdr:cNvPr>
        <xdr:cNvPicPr>
          <a:picLocks noChangeAspect="1"/>
        </xdr:cNvPicPr>
      </xdr:nvPicPr>
      <xdr:blipFill>
        <a:blip xmlns:r="http://schemas.openxmlformats.org/officeDocument/2006/relationships" r:embed="rId1"/>
        <a:srcRect/>
        <a:stretch>
          <a:fillRect/>
        </a:stretch>
      </xdr:blipFill>
      <xdr:spPr bwMode="auto">
        <a:xfrm>
          <a:off x="9439893" y="452082880"/>
          <a:ext cx="510545" cy="474788"/>
        </a:xfrm>
        <a:prstGeom prst="rect">
          <a:avLst/>
        </a:prstGeom>
        <a:noFill/>
        <a:ln w="9525">
          <a:noFill/>
          <a:miter lim="800000"/>
          <a:headEnd/>
          <a:tailEnd/>
        </a:ln>
      </xdr:spPr>
    </xdr:pic>
    <xdr:clientData/>
  </xdr:oneCellAnchor>
  <xdr:oneCellAnchor>
    <xdr:from>
      <xdr:col>24</xdr:col>
      <xdr:colOff>116234</xdr:colOff>
      <xdr:row>3104</xdr:row>
      <xdr:rowOff>86782</xdr:rowOff>
    </xdr:from>
    <xdr:ext cx="510545" cy="474788"/>
    <xdr:pic>
      <xdr:nvPicPr>
        <xdr:cNvPr id="100" name="Picture 3" descr="saraswati 2.jpg">
          <a:extLst>
            <a:ext uri="{FF2B5EF4-FFF2-40B4-BE49-F238E27FC236}">
              <a16:creationId xmlns:a16="http://schemas.microsoft.com/office/drawing/2014/main" id="{49BF37EA-2425-2544-B293-B492D75DCD56}"/>
            </a:ext>
          </a:extLst>
        </xdr:cNvPr>
        <xdr:cNvPicPr>
          <a:picLocks noChangeAspect="1"/>
        </xdr:cNvPicPr>
      </xdr:nvPicPr>
      <xdr:blipFill>
        <a:blip xmlns:r="http://schemas.openxmlformats.org/officeDocument/2006/relationships" r:embed="rId1"/>
        <a:srcRect/>
        <a:stretch>
          <a:fillRect/>
        </a:stretch>
      </xdr:blipFill>
      <xdr:spPr bwMode="auto">
        <a:xfrm>
          <a:off x="9439893" y="458030197"/>
          <a:ext cx="510545" cy="474788"/>
        </a:xfrm>
        <a:prstGeom prst="rect">
          <a:avLst/>
        </a:prstGeom>
        <a:noFill/>
        <a:ln w="9525">
          <a:noFill/>
          <a:miter lim="800000"/>
          <a:headEnd/>
          <a:tailEnd/>
        </a:ln>
      </xdr:spPr>
    </xdr:pic>
    <xdr:clientData/>
  </xdr:oneCellAnchor>
  <xdr:oneCellAnchor>
    <xdr:from>
      <xdr:col>24</xdr:col>
      <xdr:colOff>116234</xdr:colOff>
      <xdr:row>3136</xdr:row>
      <xdr:rowOff>86782</xdr:rowOff>
    </xdr:from>
    <xdr:ext cx="510545" cy="474788"/>
    <xdr:pic>
      <xdr:nvPicPr>
        <xdr:cNvPr id="101" name="Picture 100" descr="saraswati 2.jpg">
          <a:extLst>
            <a:ext uri="{FF2B5EF4-FFF2-40B4-BE49-F238E27FC236}">
              <a16:creationId xmlns:a16="http://schemas.microsoft.com/office/drawing/2014/main" id="{C847FEB6-86CA-2D4C-9253-C28E28273C54}"/>
            </a:ext>
          </a:extLst>
        </xdr:cNvPr>
        <xdr:cNvPicPr>
          <a:picLocks noChangeAspect="1"/>
        </xdr:cNvPicPr>
      </xdr:nvPicPr>
      <xdr:blipFill>
        <a:blip xmlns:r="http://schemas.openxmlformats.org/officeDocument/2006/relationships" r:embed="rId1"/>
        <a:srcRect/>
        <a:stretch>
          <a:fillRect/>
        </a:stretch>
      </xdr:blipFill>
      <xdr:spPr bwMode="auto">
        <a:xfrm>
          <a:off x="9439893" y="463977514"/>
          <a:ext cx="510545" cy="474788"/>
        </a:xfrm>
        <a:prstGeom prst="rect">
          <a:avLst/>
        </a:prstGeom>
        <a:noFill/>
        <a:ln w="9525">
          <a:noFill/>
          <a:miter lim="800000"/>
          <a:headEnd/>
          <a:tailEnd/>
        </a:ln>
      </xdr:spPr>
    </xdr:pic>
    <xdr:clientData/>
  </xdr:oneCellAnchor>
  <xdr:oneCellAnchor>
    <xdr:from>
      <xdr:col>24</xdr:col>
      <xdr:colOff>116234</xdr:colOff>
      <xdr:row>3168</xdr:row>
      <xdr:rowOff>86782</xdr:rowOff>
    </xdr:from>
    <xdr:ext cx="510545" cy="474788"/>
    <xdr:pic>
      <xdr:nvPicPr>
        <xdr:cNvPr id="102" name="Picture 101" descr="saraswati 2.jpg">
          <a:extLst>
            <a:ext uri="{FF2B5EF4-FFF2-40B4-BE49-F238E27FC236}">
              <a16:creationId xmlns:a16="http://schemas.microsoft.com/office/drawing/2014/main" id="{97A74537-7B2E-304B-B58A-146D779B4F48}"/>
            </a:ext>
          </a:extLst>
        </xdr:cNvPr>
        <xdr:cNvPicPr>
          <a:picLocks noChangeAspect="1"/>
        </xdr:cNvPicPr>
      </xdr:nvPicPr>
      <xdr:blipFill>
        <a:blip xmlns:r="http://schemas.openxmlformats.org/officeDocument/2006/relationships" r:embed="rId1"/>
        <a:srcRect/>
        <a:stretch>
          <a:fillRect/>
        </a:stretch>
      </xdr:blipFill>
      <xdr:spPr bwMode="auto">
        <a:xfrm>
          <a:off x="9439893" y="469924831"/>
          <a:ext cx="510545" cy="47478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663300"/>
  </sheetPr>
  <dimension ref="A1:R105"/>
  <sheetViews>
    <sheetView workbookViewId="0">
      <selection activeCell="D10" sqref="D10"/>
    </sheetView>
  </sheetViews>
  <sheetFormatPr baseColWidth="10" defaultColWidth="0" defaultRowHeight="28" customHeight="1"/>
  <cols>
    <col min="1" max="4" width="37.83203125" style="1" customWidth="1"/>
    <col min="5" max="10" width="37.83203125" style="1" hidden="1" customWidth="1"/>
    <col min="11" max="18" width="0" style="1" hidden="1" customWidth="1"/>
    <col min="19" max="16384" width="37.83203125" style="1" hidden="1"/>
  </cols>
  <sheetData>
    <row r="1" spans="1:9" ht="28" customHeight="1">
      <c r="A1" s="480" t="s">
        <v>17</v>
      </c>
      <c r="B1" s="481"/>
      <c r="C1" s="482"/>
    </row>
    <row r="2" spans="1:9" ht="28" customHeight="1">
      <c r="A2" s="483"/>
      <c r="B2" s="484"/>
      <c r="C2" s="485"/>
    </row>
    <row r="3" spans="1:9" ht="28" customHeight="1">
      <c r="A3" s="486" t="s">
        <v>233</v>
      </c>
      <c r="B3" s="487"/>
      <c r="C3" s="488"/>
    </row>
    <row r="4" spans="1:9" ht="28" customHeight="1">
      <c r="A4" s="489"/>
      <c r="B4" s="490"/>
      <c r="C4" s="491"/>
    </row>
    <row r="5" spans="1:9" ht="28" customHeight="1">
      <c r="A5" s="489"/>
      <c r="B5" s="490"/>
      <c r="C5" s="491"/>
      <c r="D5" s="259"/>
      <c r="E5" s="259"/>
      <c r="F5" s="259"/>
    </row>
    <row r="6" spans="1:9" ht="28" customHeight="1">
      <c r="A6" s="492"/>
      <c r="B6" s="493"/>
      <c r="C6" s="494"/>
      <c r="D6" s="259"/>
      <c r="E6" s="259"/>
      <c r="F6" s="259"/>
    </row>
    <row r="7" spans="1:9" ht="28" customHeight="1">
      <c r="A7" s="495" t="s">
        <v>18</v>
      </c>
      <c r="B7" s="495"/>
      <c r="C7" s="495"/>
      <c r="D7" s="2"/>
      <c r="E7" s="2"/>
      <c r="F7" s="2"/>
      <c r="G7" s="2"/>
      <c r="H7" s="2"/>
      <c r="I7" s="2"/>
    </row>
    <row r="8" spans="1:9" ht="28" customHeight="1">
      <c r="A8" s="496" t="s">
        <v>234</v>
      </c>
      <c r="B8" s="496" t="s">
        <v>196</v>
      </c>
      <c r="C8" s="496" t="s">
        <v>235</v>
      </c>
      <c r="D8" s="2"/>
      <c r="E8" s="2"/>
      <c r="F8" s="2"/>
      <c r="G8" s="2"/>
      <c r="H8" s="2"/>
      <c r="I8" s="2"/>
    </row>
    <row r="9" spans="1:9" ht="28" customHeight="1">
      <c r="A9" s="497"/>
      <c r="B9" s="497"/>
      <c r="C9" s="497"/>
      <c r="D9" s="2"/>
      <c r="E9" s="2"/>
      <c r="F9" s="2"/>
      <c r="G9" s="2"/>
      <c r="H9" s="2"/>
      <c r="I9" s="2"/>
    </row>
    <row r="10" spans="1:9" ht="28" customHeight="1">
      <c r="A10" s="497"/>
      <c r="B10" s="497"/>
      <c r="C10" s="497"/>
      <c r="D10" s="2"/>
      <c r="E10" s="2"/>
      <c r="F10" s="2"/>
      <c r="G10" s="2"/>
      <c r="H10" s="2"/>
      <c r="I10" s="2"/>
    </row>
    <row r="11" spans="1:9" ht="28" customHeight="1">
      <c r="A11" s="498"/>
      <c r="B11" s="498"/>
      <c r="C11" s="498"/>
      <c r="D11" s="2"/>
      <c r="E11" s="2"/>
      <c r="F11" s="2"/>
      <c r="G11" s="2"/>
      <c r="H11" s="2"/>
      <c r="I11" s="2"/>
    </row>
    <row r="12" spans="1:9" ht="28" customHeight="1">
      <c r="A12" s="499" t="s">
        <v>236</v>
      </c>
      <c r="B12" s="500"/>
      <c r="C12" s="501"/>
      <c r="D12" s="2"/>
      <c r="E12" s="2"/>
      <c r="F12" s="2"/>
      <c r="G12" s="2"/>
      <c r="H12" s="2"/>
      <c r="I12" s="2"/>
    </row>
    <row r="13" spans="1:9" ht="28" customHeight="1">
      <c r="A13" s="502"/>
      <c r="B13" s="503"/>
      <c r="C13" s="504"/>
      <c r="D13" s="2"/>
      <c r="E13" s="2"/>
      <c r="F13" s="2"/>
      <c r="G13" s="2"/>
      <c r="H13" s="2"/>
      <c r="I13" s="2"/>
    </row>
    <row r="14" spans="1:9" ht="28" customHeight="1">
      <c r="A14" s="455" t="s">
        <v>237</v>
      </c>
      <c r="B14" s="456"/>
      <c r="C14" s="457"/>
      <c r="D14" s="2"/>
      <c r="E14" s="2"/>
      <c r="F14" s="2"/>
      <c r="G14" s="2"/>
      <c r="H14" s="2"/>
      <c r="I14" s="2"/>
    </row>
    <row r="15" spans="1:9" ht="28" customHeight="1">
      <c r="A15" s="458"/>
      <c r="B15" s="459"/>
      <c r="C15" s="460"/>
      <c r="D15" s="2"/>
      <c r="E15" s="2"/>
      <c r="F15" s="2"/>
      <c r="G15" s="2"/>
      <c r="H15" s="2"/>
      <c r="I15" s="2"/>
    </row>
    <row r="16" spans="1:9" ht="28" customHeight="1">
      <c r="A16" s="458"/>
      <c r="B16" s="459"/>
      <c r="C16" s="460"/>
      <c r="D16" s="2"/>
      <c r="E16" s="2"/>
      <c r="F16" s="2"/>
      <c r="G16" s="2"/>
      <c r="H16" s="2"/>
      <c r="I16" s="2"/>
    </row>
    <row r="17" spans="1:9" ht="28" customHeight="1">
      <c r="A17" s="458"/>
      <c r="B17" s="459"/>
      <c r="C17" s="460"/>
      <c r="D17" s="2"/>
      <c r="E17" s="2"/>
      <c r="F17" s="2"/>
      <c r="G17" s="2"/>
      <c r="H17" s="2"/>
      <c r="I17" s="2"/>
    </row>
    <row r="18" spans="1:9" ht="28" customHeight="1">
      <c r="A18" s="458"/>
      <c r="B18" s="459"/>
      <c r="C18" s="460"/>
      <c r="D18" s="2"/>
      <c r="E18" s="2"/>
      <c r="F18" s="2"/>
      <c r="G18" s="2"/>
      <c r="H18" s="2"/>
      <c r="I18" s="2"/>
    </row>
    <row r="19" spans="1:9" ht="28" customHeight="1">
      <c r="A19" s="458"/>
      <c r="B19" s="459"/>
      <c r="C19" s="460"/>
      <c r="D19" s="2"/>
      <c r="E19" s="2"/>
      <c r="F19" s="2"/>
      <c r="G19" s="2"/>
      <c r="H19" s="2"/>
      <c r="I19" s="2"/>
    </row>
    <row r="20" spans="1:9" ht="28" customHeight="1">
      <c r="A20" s="461"/>
      <c r="B20" s="462"/>
      <c r="C20" s="463"/>
      <c r="D20" s="2"/>
      <c r="E20" s="2"/>
      <c r="F20" s="2"/>
      <c r="G20" s="2"/>
      <c r="H20" s="2"/>
      <c r="I20" s="2"/>
    </row>
    <row r="21" spans="1:9" ht="28" customHeight="1">
      <c r="A21" s="464" t="s">
        <v>238</v>
      </c>
      <c r="B21" s="465"/>
      <c r="C21" s="466"/>
      <c r="D21" s="2"/>
      <c r="E21" s="2"/>
      <c r="F21" s="2"/>
      <c r="G21" s="2"/>
      <c r="H21" s="2"/>
      <c r="I21" s="2"/>
    </row>
    <row r="22" spans="1:9" ht="28" customHeight="1">
      <c r="A22" s="467"/>
      <c r="B22" s="468"/>
      <c r="C22" s="469"/>
      <c r="D22" s="2"/>
      <c r="E22" s="2"/>
      <c r="F22" s="2"/>
      <c r="G22" s="2"/>
      <c r="H22" s="2"/>
      <c r="I22" s="2"/>
    </row>
    <row r="23" spans="1:9" ht="28" customHeight="1">
      <c r="A23" s="470"/>
      <c r="B23" s="471"/>
      <c r="C23" s="472"/>
      <c r="D23" s="2"/>
      <c r="E23" s="2"/>
      <c r="F23" s="2"/>
      <c r="G23" s="2"/>
      <c r="H23" s="2"/>
      <c r="I23" s="2"/>
    </row>
    <row r="24" spans="1:9" ht="28" customHeight="1">
      <c r="A24" s="527" t="s">
        <v>239</v>
      </c>
      <c r="B24" s="528"/>
      <c r="C24" s="529"/>
      <c r="D24" s="2"/>
      <c r="E24" s="2"/>
      <c r="F24" s="2"/>
      <c r="G24" s="2"/>
      <c r="H24" s="2"/>
      <c r="I24" s="2"/>
    </row>
    <row r="25" spans="1:9" ht="28" customHeight="1">
      <c r="A25" s="530"/>
      <c r="B25" s="531"/>
      <c r="C25" s="532"/>
      <c r="D25" s="2"/>
      <c r="E25" s="2"/>
      <c r="F25" s="2"/>
      <c r="G25" s="2"/>
      <c r="H25" s="2"/>
      <c r="I25" s="2"/>
    </row>
    <row r="26" spans="1:9" ht="28" customHeight="1">
      <c r="A26" s="530"/>
      <c r="B26" s="531"/>
      <c r="C26" s="532"/>
      <c r="D26" s="2"/>
      <c r="E26" s="2"/>
      <c r="F26" s="2"/>
      <c r="G26" s="2"/>
      <c r="H26" s="2"/>
      <c r="I26" s="2"/>
    </row>
    <row r="27" spans="1:9" ht="28" customHeight="1">
      <c r="A27" s="533"/>
      <c r="B27" s="534"/>
      <c r="C27" s="535"/>
      <c r="D27" s="2"/>
      <c r="E27" s="2"/>
      <c r="F27" s="2"/>
      <c r="G27" s="2"/>
      <c r="H27" s="2"/>
      <c r="I27" s="2"/>
    </row>
    <row r="28" spans="1:9" ht="28" customHeight="1">
      <c r="A28" s="478" t="s">
        <v>58</v>
      </c>
      <c r="B28" s="478"/>
      <c r="C28" s="478"/>
      <c r="D28" s="2"/>
      <c r="E28" s="2"/>
      <c r="F28" s="2"/>
      <c r="G28" s="2"/>
      <c r="H28" s="2"/>
      <c r="I28" s="2"/>
    </row>
    <row r="29" spans="1:9" ht="28" customHeight="1">
      <c r="A29" s="479" t="s">
        <v>240</v>
      </c>
      <c r="B29" s="479"/>
      <c r="C29" s="479"/>
      <c r="D29" s="2"/>
      <c r="E29" s="2"/>
      <c r="F29" s="2"/>
      <c r="G29" s="2"/>
      <c r="H29" s="2"/>
      <c r="I29" s="2"/>
    </row>
    <row r="30" spans="1:9" ht="28" customHeight="1">
      <c r="A30" s="505" t="s">
        <v>241</v>
      </c>
      <c r="B30" s="506"/>
      <c r="C30" s="507"/>
      <c r="D30" s="2"/>
      <c r="E30" s="2"/>
      <c r="F30" s="2"/>
      <c r="G30" s="2"/>
      <c r="H30" s="2"/>
      <c r="I30" s="2"/>
    </row>
    <row r="31" spans="1:9" ht="28" customHeight="1">
      <c r="A31" s="508" t="s">
        <v>242</v>
      </c>
      <c r="B31" s="509"/>
      <c r="C31" s="510"/>
      <c r="D31" s="2"/>
      <c r="E31" s="2"/>
      <c r="F31" s="2"/>
      <c r="G31" s="2"/>
      <c r="H31" s="2"/>
      <c r="I31" s="2"/>
    </row>
    <row r="32" spans="1:9" ht="28" customHeight="1">
      <c r="A32" s="511"/>
      <c r="B32" s="512"/>
      <c r="C32" s="513"/>
      <c r="D32" s="2"/>
      <c r="E32" s="2"/>
      <c r="F32" s="2"/>
      <c r="G32" s="2"/>
      <c r="H32" s="2"/>
      <c r="I32" s="2"/>
    </row>
    <row r="33" spans="1:9" ht="28" customHeight="1">
      <c r="A33" s="514" t="s">
        <v>243</v>
      </c>
      <c r="B33" s="515"/>
      <c r="C33" s="516"/>
      <c r="D33" s="2"/>
      <c r="E33" s="2"/>
      <c r="F33" s="2"/>
      <c r="G33" s="2"/>
      <c r="H33" s="2"/>
      <c r="I33" s="2"/>
    </row>
    <row r="34" spans="1:9" ht="28" customHeight="1">
      <c r="A34" s="517"/>
      <c r="B34" s="518"/>
      <c r="C34" s="519"/>
      <c r="D34" s="2"/>
      <c r="E34" s="2"/>
      <c r="F34" s="2"/>
      <c r="G34" s="2"/>
      <c r="H34" s="2"/>
      <c r="I34" s="2"/>
    </row>
    <row r="35" spans="1:9" ht="28" customHeight="1">
      <c r="A35" s="520" t="s">
        <v>244</v>
      </c>
      <c r="B35" s="520"/>
      <c r="C35" s="520"/>
      <c r="D35" s="2"/>
      <c r="E35" s="2"/>
      <c r="F35" s="2"/>
      <c r="G35" s="2"/>
      <c r="H35" s="2"/>
      <c r="I35" s="2"/>
    </row>
    <row r="36" spans="1:9" ht="28" customHeight="1">
      <c r="A36" s="536" t="s">
        <v>245</v>
      </c>
      <c r="B36" s="536"/>
      <c r="C36" s="536"/>
      <c r="D36" s="2"/>
      <c r="E36" s="2"/>
      <c r="F36" s="2"/>
      <c r="G36" s="2"/>
      <c r="H36" s="2"/>
      <c r="I36" s="2"/>
    </row>
    <row r="37" spans="1:9" ht="28" customHeight="1">
      <c r="A37" s="537" t="s">
        <v>214</v>
      </c>
      <c r="B37" s="537"/>
      <c r="C37" s="537"/>
      <c r="D37" s="2"/>
      <c r="E37" s="2"/>
      <c r="F37" s="2"/>
      <c r="G37" s="2"/>
      <c r="H37" s="2"/>
      <c r="I37" s="2"/>
    </row>
    <row r="38" spans="1:9" ht="28" customHeight="1">
      <c r="A38" s="538" t="s">
        <v>246</v>
      </c>
      <c r="B38" s="539"/>
      <c r="C38" s="540"/>
      <c r="D38" s="2"/>
      <c r="E38" s="2"/>
      <c r="F38" s="2"/>
      <c r="G38" s="2"/>
      <c r="H38" s="2"/>
      <c r="I38" s="2"/>
    </row>
    <row r="39" spans="1:9" ht="28" customHeight="1">
      <c r="A39" s="541" t="s">
        <v>247</v>
      </c>
      <c r="B39" s="542"/>
      <c r="C39" s="543"/>
      <c r="D39" s="2"/>
      <c r="E39" s="2"/>
      <c r="F39" s="2"/>
      <c r="G39" s="2"/>
      <c r="H39" s="2"/>
      <c r="I39" s="2"/>
    </row>
    <row r="40" spans="1:9" ht="28" customHeight="1">
      <c r="A40" s="544"/>
      <c r="B40" s="545"/>
      <c r="C40" s="546"/>
      <c r="D40" s="2"/>
      <c r="E40" s="2"/>
      <c r="F40" s="2"/>
      <c r="G40" s="2"/>
      <c r="H40" s="2"/>
      <c r="I40" s="2"/>
    </row>
    <row r="41" spans="1:9" ht="28" customHeight="1">
      <c r="A41" s="547" t="s">
        <v>248</v>
      </c>
      <c r="B41" s="548"/>
      <c r="C41" s="549"/>
      <c r="D41" s="2"/>
      <c r="E41" s="2"/>
      <c r="F41" s="2"/>
      <c r="G41" s="2"/>
      <c r="H41" s="2"/>
      <c r="I41" s="2"/>
    </row>
    <row r="42" spans="1:9" ht="28" customHeight="1">
      <c r="A42" s="550"/>
      <c r="B42" s="551"/>
      <c r="C42" s="552"/>
      <c r="D42" s="2"/>
      <c r="E42" s="2"/>
      <c r="F42" s="2"/>
      <c r="G42" s="2"/>
      <c r="H42" s="2"/>
      <c r="I42" s="2"/>
    </row>
    <row r="43" spans="1:9" ht="28" customHeight="1">
      <c r="A43" s="473" t="s">
        <v>249</v>
      </c>
      <c r="B43" s="474"/>
      <c r="C43" s="475"/>
      <c r="D43" s="2"/>
      <c r="E43" s="2"/>
      <c r="F43" s="2"/>
      <c r="G43" s="2"/>
      <c r="H43" s="2"/>
      <c r="I43" s="2"/>
    </row>
    <row r="44" spans="1:9" ht="28" customHeight="1">
      <c r="A44" s="541" t="s">
        <v>250</v>
      </c>
      <c r="B44" s="542"/>
      <c r="C44" s="543"/>
      <c r="D44" s="2"/>
      <c r="E44" s="2"/>
      <c r="F44" s="2"/>
      <c r="G44" s="2"/>
      <c r="H44" s="2"/>
      <c r="I44" s="2"/>
    </row>
    <row r="45" spans="1:9" ht="28" customHeight="1">
      <c r="A45" s="544"/>
      <c r="B45" s="545"/>
      <c r="C45" s="546"/>
      <c r="D45" s="2"/>
      <c r="E45" s="2"/>
      <c r="F45" s="2"/>
      <c r="G45" s="2"/>
      <c r="H45" s="2"/>
      <c r="I45" s="2"/>
    </row>
    <row r="46" spans="1:9" ht="28" customHeight="1">
      <c r="A46" s="553" t="s">
        <v>251</v>
      </c>
      <c r="B46" s="554"/>
      <c r="C46" s="555"/>
      <c r="D46" s="2"/>
      <c r="E46" s="2"/>
      <c r="F46" s="2"/>
      <c r="G46" s="2"/>
      <c r="H46" s="2"/>
      <c r="I46" s="2"/>
    </row>
    <row r="47" spans="1:9" ht="28" customHeight="1">
      <c r="A47" s="556"/>
      <c r="B47" s="557"/>
      <c r="C47" s="558"/>
      <c r="D47" s="2"/>
      <c r="E47" s="2"/>
      <c r="F47" s="2"/>
      <c r="G47" s="2"/>
      <c r="H47" s="2"/>
      <c r="I47" s="2"/>
    </row>
    <row r="48" spans="1:9" ht="28" customHeight="1">
      <c r="A48" s="473" t="s">
        <v>252</v>
      </c>
      <c r="B48" s="474"/>
      <c r="C48" s="475"/>
      <c r="D48" s="2"/>
      <c r="E48" s="2"/>
      <c r="F48" s="2"/>
      <c r="G48" s="2"/>
      <c r="H48" s="2"/>
      <c r="I48" s="2"/>
    </row>
    <row r="49" spans="1:9" ht="28" customHeight="1">
      <c r="A49" s="559" t="s">
        <v>253</v>
      </c>
      <c r="B49" s="560"/>
      <c r="C49" s="561"/>
      <c r="D49" s="2"/>
      <c r="E49" s="2"/>
      <c r="F49" s="2"/>
      <c r="G49" s="2"/>
      <c r="H49" s="2"/>
      <c r="I49" s="2"/>
    </row>
    <row r="50" spans="1:9" ht="28" customHeight="1">
      <c r="A50" s="562"/>
      <c r="B50" s="563"/>
      <c r="C50" s="564"/>
    </row>
    <row r="51" spans="1:9" ht="28" customHeight="1">
      <c r="A51" s="476" t="s">
        <v>254</v>
      </c>
      <c r="B51" s="476"/>
      <c r="C51" s="476"/>
    </row>
    <row r="52" spans="1:9" ht="28" customHeight="1">
      <c r="A52" s="476" t="s">
        <v>255</v>
      </c>
      <c r="B52" s="476"/>
      <c r="C52" s="476"/>
    </row>
    <row r="53" spans="1:9" ht="28" customHeight="1">
      <c r="A53" s="476" t="s">
        <v>256</v>
      </c>
      <c r="B53" s="476"/>
      <c r="C53" s="476"/>
    </row>
    <row r="54" spans="1:9" ht="28" customHeight="1">
      <c r="A54" s="476" t="s">
        <v>257</v>
      </c>
      <c r="B54" s="476"/>
      <c r="C54" s="476"/>
    </row>
    <row r="55" spans="1:9" ht="28" customHeight="1">
      <c r="A55" s="473" t="s">
        <v>258</v>
      </c>
      <c r="B55" s="474"/>
      <c r="C55" s="475"/>
    </row>
    <row r="56" spans="1:9" ht="28" customHeight="1">
      <c r="A56" s="476" t="s">
        <v>59</v>
      </c>
      <c r="B56" s="476"/>
      <c r="C56" s="476"/>
    </row>
    <row r="57" spans="1:9" ht="28" customHeight="1">
      <c r="A57" s="476" t="s">
        <v>60</v>
      </c>
      <c r="B57" s="476"/>
      <c r="C57" s="476"/>
    </row>
    <row r="58" spans="1:9" ht="28" customHeight="1">
      <c r="A58" s="473" t="s">
        <v>259</v>
      </c>
      <c r="B58" s="474"/>
      <c r="C58" s="475"/>
    </row>
    <row r="59" spans="1:9" ht="28" customHeight="1">
      <c r="A59" s="521" t="s">
        <v>260</v>
      </c>
      <c r="B59" s="522"/>
      <c r="C59" s="523"/>
    </row>
    <row r="60" spans="1:9" ht="28" customHeight="1">
      <c r="A60" s="524"/>
      <c r="B60" s="525"/>
      <c r="C60" s="526"/>
    </row>
    <row r="61" spans="1:9" ht="28" customHeight="1">
      <c r="A61" s="477" t="s">
        <v>261</v>
      </c>
      <c r="B61" s="477"/>
      <c r="C61" s="477"/>
    </row>
    <row r="62" spans="1:9" ht="28" customHeight="1">
      <c r="A62" s="477" t="s">
        <v>262</v>
      </c>
      <c r="B62" s="477"/>
      <c r="C62" s="477"/>
    </row>
    <row r="63" spans="1:9" ht="28" customHeight="1">
      <c r="A63" s="541" t="s">
        <v>263</v>
      </c>
      <c r="B63" s="542"/>
      <c r="C63" s="543"/>
    </row>
    <row r="64" spans="1:9" ht="28" customHeight="1">
      <c r="A64" s="544"/>
      <c r="B64" s="545"/>
      <c r="C64" s="546"/>
    </row>
    <row r="65" spans="1:3" ht="28" customHeight="1">
      <c r="A65" s="565" t="s">
        <v>264</v>
      </c>
      <c r="B65" s="566"/>
      <c r="C65" s="567"/>
    </row>
    <row r="66" spans="1:3" ht="28" customHeight="1">
      <c r="A66" s="568" t="s">
        <v>265</v>
      </c>
      <c r="B66" s="568"/>
      <c r="C66" s="568"/>
    </row>
    <row r="67" spans="1:3" ht="28" customHeight="1">
      <c r="A67" s="568" t="s">
        <v>266</v>
      </c>
      <c r="B67" s="568"/>
      <c r="C67" s="568"/>
    </row>
    <row r="68" spans="1:3" ht="28" customHeight="1">
      <c r="A68" s="565" t="s">
        <v>61</v>
      </c>
      <c r="B68" s="566"/>
      <c r="C68" s="567"/>
    </row>
    <row r="69" spans="1:3" ht="28" customHeight="1">
      <c r="A69" s="477" t="s">
        <v>62</v>
      </c>
      <c r="B69" s="477"/>
      <c r="C69" s="477"/>
    </row>
    <row r="70" spans="1:3" ht="28" customHeight="1">
      <c r="A70" s="477" t="s">
        <v>267</v>
      </c>
      <c r="B70" s="477"/>
      <c r="C70" s="477"/>
    </row>
    <row r="71" spans="1:3" ht="28" customHeight="1">
      <c r="A71" s="477" t="s">
        <v>268</v>
      </c>
      <c r="B71" s="477"/>
      <c r="C71" s="477"/>
    </row>
    <row r="72" spans="1:3" ht="28" customHeight="1">
      <c r="A72" s="477" t="s">
        <v>269</v>
      </c>
      <c r="B72" s="477"/>
      <c r="C72" s="477"/>
    </row>
    <row r="73" spans="1:3" ht="28" customHeight="1">
      <c r="A73" s="477" t="s">
        <v>270</v>
      </c>
      <c r="B73" s="477"/>
      <c r="C73" s="477"/>
    </row>
    <row r="74" spans="1:3" ht="28" customHeight="1">
      <c r="A74" s="477" t="s">
        <v>271</v>
      </c>
      <c r="B74" s="477"/>
      <c r="C74" s="477"/>
    </row>
    <row r="75" spans="1:3" ht="28" customHeight="1">
      <c r="A75" s="477" t="s">
        <v>272</v>
      </c>
      <c r="B75" s="477"/>
      <c r="C75" s="477"/>
    </row>
    <row r="76" spans="1:3" ht="28" customHeight="1">
      <c r="A76" s="565" t="s">
        <v>273</v>
      </c>
      <c r="B76" s="566"/>
      <c r="C76" s="567"/>
    </row>
    <row r="77" spans="1:3" ht="28" customHeight="1">
      <c r="A77" s="477" t="s">
        <v>274</v>
      </c>
      <c r="B77" s="477"/>
      <c r="C77" s="477"/>
    </row>
    <row r="78" spans="1:3" ht="28" customHeight="1">
      <c r="A78" s="477" t="s">
        <v>275</v>
      </c>
      <c r="B78" s="477"/>
      <c r="C78" s="477"/>
    </row>
    <row r="79" spans="1:3" ht="28" customHeight="1">
      <c r="A79" s="541" t="s">
        <v>276</v>
      </c>
      <c r="B79" s="542"/>
      <c r="C79" s="543"/>
    </row>
    <row r="80" spans="1:3" ht="28" customHeight="1">
      <c r="A80" s="592"/>
      <c r="B80" s="593"/>
      <c r="C80" s="594"/>
    </row>
    <row r="81" spans="1:3" ht="28" customHeight="1">
      <c r="A81" s="544"/>
      <c r="B81" s="545"/>
      <c r="C81" s="546"/>
    </row>
    <row r="82" spans="1:3" ht="28" customHeight="1">
      <c r="A82" s="595" t="s">
        <v>277</v>
      </c>
      <c r="B82" s="596"/>
      <c r="C82" s="597"/>
    </row>
    <row r="83" spans="1:3" ht="28" customHeight="1">
      <c r="A83" s="598"/>
      <c r="B83" s="599"/>
      <c r="C83" s="600"/>
    </row>
    <row r="84" spans="1:3" ht="28" customHeight="1">
      <c r="A84" s="477" t="s">
        <v>278</v>
      </c>
      <c r="B84" s="477"/>
      <c r="C84" s="477"/>
    </row>
    <row r="85" spans="1:3" ht="28" customHeight="1">
      <c r="A85" s="570" t="s">
        <v>279</v>
      </c>
      <c r="B85" s="571"/>
      <c r="C85" s="572"/>
    </row>
    <row r="86" spans="1:3" ht="28" customHeight="1">
      <c r="A86" s="573" t="s">
        <v>280</v>
      </c>
      <c r="B86" s="574"/>
      <c r="C86" s="575"/>
    </row>
    <row r="87" spans="1:3" ht="28" customHeight="1">
      <c r="A87" s="576"/>
      <c r="B87" s="577"/>
      <c r="C87" s="578"/>
    </row>
    <row r="88" spans="1:3" ht="28" customHeight="1">
      <c r="A88" s="573" t="s">
        <v>281</v>
      </c>
      <c r="B88" s="574"/>
      <c r="C88" s="575"/>
    </row>
    <row r="89" spans="1:3" ht="28" customHeight="1">
      <c r="A89" s="576"/>
      <c r="B89" s="577"/>
      <c r="C89" s="578"/>
    </row>
    <row r="90" spans="1:3" ht="28" customHeight="1">
      <c r="A90" s="579" t="s">
        <v>282</v>
      </c>
      <c r="B90" s="579"/>
      <c r="C90" s="579"/>
    </row>
    <row r="91" spans="1:3" ht="28" customHeight="1">
      <c r="A91" s="580" t="s">
        <v>283</v>
      </c>
      <c r="B91" s="581"/>
      <c r="C91" s="582"/>
    </row>
    <row r="92" spans="1:3" ht="28" customHeight="1">
      <c r="A92" s="583" t="s">
        <v>284</v>
      </c>
      <c r="B92" s="583"/>
      <c r="C92" s="583"/>
    </row>
    <row r="93" spans="1:3" ht="28" customHeight="1">
      <c r="A93" s="584" t="s">
        <v>285</v>
      </c>
      <c r="B93" s="585"/>
      <c r="C93" s="586"/>
    </row>
    <row r="94" spans="1:3" ht="28" customHeight="1">
      <c r="A94" s="587"/>
      <c r="B94" s="588"/>
      <c r="C94" s="589"/>
    </row>
    <row r="95" spans="1:3" ht="28" customHeight="1">
      <c r="A95" s="580" t="s">
        <v>286</v>
      </c>
      <c r="B95" s="581"/>
      <c r="C95" s="582"/>
    </row>
    <row r="96" spans="1:3" ht="28" customHeight="1">
      <c r="A96" s="583" t="s">
        <v>287</v>
      </c>
      <c r="B96" s="583"/>
      <c r="C96" s="583"/>
    </row>
    <row r="97" spans="1:3" ht="28" customHeight="1">
      <c r="A97" s="584" t="s">
        <v>288</v>
      </c>
      <c r="B97" s="585"/>
      <c r="C97" s="586"/>
    </row>
    <row r="98" spans="1:3" ht="28" customHeight="1">
      <c r="A98" s="587"/>
      <c r="B98" s="588"/>
      <c r="C98" s="589"/>
    </row>
    <row r="99" spans="1:3" ht="28" customHeight="1">
      <c r="A99" s="590" t="s">
        <v>289</v>
      </c>
      <c r="B99" s="590"/>
      <c r="C99" s="590"/>
    </row>
    <row r="100" spans="1:3" ht="28" customHeight="1">
      <c r="A100" s="583" t="s">
        <v>290</v>
      </c>
      <c r="B100" s="583"/>
      <c r="C100" s="583"/>
    </row>
    <row r="101" spans="1:3" ht="28" customHeight="1">
      <c r="A101" s="591" t="s">
        <v>291</v>
      </c>
      <c r="B101" s="591"/>
      <c r="C101" s="591"/>
    </row>
    <row r="102" spans="1:3" ht="28" customHeight="1">
      <c r="A102" s="476" t="s">
        <v>292</v>
      </c>
      <c r="B102" s="476"/>
      <c r="C102" s="476"/>
    </row>
    <row r="103" spans="1:3" ht="28" customHeight="1">
      <c r="A103" s="476" t="s">
        <v>293</v>
      </c>
      <c r="B103" s="476"/>
      <c r="C103" s="476"/>
    </row>
    <row r="104" spans="1:3" ht="28" customHeight="1">
      <c r="A104" s="476" t="s">
        <v>294</v>
      </c>
      <c r="B104" s="476"/>
      <c r="C104" s="476"/>
    </row>
    <row r="105" spans="1:3" ht="28" customHeight="1">
      <c r="A105" s="569" t="s">
        <v>295</v>
      </c>
      <c r="B105" s="569"/>
      <c r="C105" s="569"/>
    </row>
  </sheetData>
  <sheetProtection password="B68B" sheet="1" objects="1" scenarios="1" formatCells="0" formatColumns="0" formatRows="0"/>
  <mergeCells count="72">
    <mergeCell ref="A102:C102"/>
    <mergeCell ref="A76:C76"/>
    <mergeCell ref="A77:C77"/>
    <mergeCell ref="A78:C78"/>
    <mergeCell ref="A79:C81"/>
    <mergeCell ref="A82:C83"/>
    <mergeCell ref="A84:C84"/>
    <mergeCell ref="A103:C103"/>
    <mergeCell ref="A104:C104"/>
    <mergeCell ref="A105:C105"/>
    <mergeCell ref="A85:C85"/>
    <mergeCell ref="A86:C87"/>
    <mergeCell ref="A88:C89"/>
    <mergeCell ref="A90:C90"/>
    <mergeCell ref="A91:C91"/>
    <mergeCell ref="A92:C92"/>
    <mergeCell ref="A93:C94"/>
    <mergeCell ref="A95:C95"/>
    <mergeCell ref="A96:C96"/>
    <mergeCell ref="A97:C98"/>
    <mergeCell ref="A99:C99"/>
    <mergeCell ref="A100:C100"/>
    <mergeCell ref="A101:C101"/>
    <mergeCell ref="A63:C64"/>
    <mergeCell ref="A65:C65"/>
    <mergeCell ref="A66:C66"/>
    <mergeCell ref="A67:C67"/>
    <mergeCell ref="A68:C68"/>
    <mergeCell ref="A69:C69"/>
    <mergeCell ref="A70:C70"/>
    <mergeCell ref="A71:C71"/>
    <mergeCell ref="A72:C72"/>
    <mergeCell ref="A73:C73"/>
    <mergeCell ref="A74:C74"/>
    <mergeCell ref="A75:C75"/>
    <mergeCell ref="A57:C57"/>
    <mergeCell ref="A58:C58"/>
    <mergeCell ref="A36:C36"/>
    <mergeCell ref="A37:C37"/>
    <mergeCell ref="A38:C38"/>
    <mergeCell ref="A39:C40"/>
    <mergeCell ref="A41:C42"/>
    <mergeCell ref="A43:C43"/>
    <mergeCell ref="A44:C45"/>
    <mergeCell ref="A46:C47"/>
    <mergeCell ref="A48:C48"/>
    <mergeCell ref="A49:C50"/>
    <mergeCell ref="A51:C51"/>
    <mergeCell ref="A52:C52"/>
    <mergeCell ref="A62:C62"/>
    <mergeCell ref="A1:C2"/>
    <mergeCell ref="A3:C6"/>
    <mergeCell ref="A7:C7"/>
    <mergeCell ref="A8:A11"/>
    <mergeCell ref="B8:B11"/>
    <mergeCell ref="C8:C11"/>
    <mergeCell ref="A12:C13"/>
    <mergeCell ref="A30:C30"/>
    <mergeCell ref="A31:C32"/>
    <mergeCell ref="A33:C34"/>
    <mergeCell ref="A35:C35"/>
    <mergeCell ref="A59:C60"/>
    <mergeCell ref="A53:C53"/>
    <mergeCell ref="A54:C54"/>
    <mergeCell ref="A24:C27"/>
    <mergeCell ref="A14:C20"/>
    <mergeCell ref="A21:C23"/>
    <mergeCell ref="A55:C55"/>
    <mergeCell ref="A56:C56"/>
    <mergeCell ref="A61:C61"/>
    <mergeCell ref="A28:C28"/>
    <mergeCell ref="A29:C29"/>
  </mergeCells>
  <phoneticPr fontId="2" type="noConversion"/>
  <hyperlinks>
    <hyperlink ref="A29" location="details!G4" display="GO BACK TO DETAILS" xr:uid="{00000000-0004-0000-0000-000000000000}"/>
  </hyperlinks>
  <printOptions horizontalCentered="1" verticalCentered="1"/>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4">
    <tabColor rgb="FF008000"/>
  </sheetPr>
  <dimension ref="A1:FE110"/>
  <sheetViews>
    <sheetView topLeftCell="A91" workbookViewId="0">
      <selection activeCell="E105" sqref="E105"/>
    </sheetView>
  </sheetViews>
  <sheetFormatPr baseColWidth="10" defaultColWidth="4.6640625" defaultRowHeight="0" customHeight="1" zeroHeight="1"/>
  <cols>
    <col min="1" max="2" width="4.6640625" style="25"/>
    <col min="3" max="3" width="5.5" style="25" customWidth="1"/>
    <col min="4" max="4" width="5.83203125" style="25" customWidth="1"/>
    <col min="5" max="5" width="11" style="25" customWidth="1"/>
    <col min="6" max="6" width="6.83203125" style="59" customWidth="1"/>
    <col min="7" max="7" width="13" style="59" customWidth="1"/>
    <col min="8" max="8" width="24" style="59" customWidth="1"/>
    <col min="9" max="9" width="24.6640625" style="25" bestFit="1" customWidth="1"/>
    <col min="10" max="10" width="18.6640625" style="25" customWidth="1"/>
    <col min="11" max="11" width="20.1640625" style="25" customWidth="1"/>
    <col min="12" max="17" width="4.6640625" style="25"/>
    <col min="18" max="18" width="2.83203125" style="25" bestFit="1" customWidth="1"/>
    <col min="19" max="20" width="4.6640625" style="25" customWidth="1"/>
    <col min="21" max="21" width="6.5" style="25" bestFit="1" customWidth="1"/>
    <col min="22" max="23" width="4.6640625" style="25" customWidth="1"/>
    <col min="24" max="24" width="6.5" style="25" bestFit="1" customWidth="1"/>
    <col min="25" max="30" width="4.6640625" style="25"/>
    <col min="31" max="31" width="2.83203125" style="25" bestFit="1" customWidth="1"/>
    <col min="32" max="33" width="4.6640625" style="25"/>
    <col min="34" max="34" width="6.5" style="25" bestFit="1" customWidth="1"/>
    <col min="35" max="36" width="4.6640625" style="25"/>
    <col min="37" max="37" width="6.5" style="25" bestFit="1" customWidth="1"/>
    <col min="38" max="44" width="4.6640625" style="25"/>
    <col min="45" max="45" width="2.83203125" style="25" bestFit="1" customWidth="1"/>
    <col min="46" max="55" width="4.6640625" style="25"/>
    <col min="56" max="56" width="2.83203125" style="25" bestFit="1" customWidth="1"/>
    <col min="57" max="58" width="4.6640625" style="25"/>
    <col min="59" max="59" width="6.5" style="25" bestFit="1" customWidth="1"/>
    <col min="60" max="61" width="4.6640625" style="25"/>
    <col min="62" max="62" width="6.5" style="25" bestFit="1" customWidth="1"/>
    <col min="63" max="68" width="4.6640625" style="25"/>
    <col min="69" max="69" width="2.83203125" style="25" bestFit="1" customWidth="1"/>
    <col min="70" max="79" width="4.6640625" style="25"/>
    <col min="80" max="80" width="2.83203125" style="25" bestFit="1" customWidth="1"/>
    <col min="81" max="99" width="4.6640625" style="25"/>
    <col min="100" max="100" width="9.5" style="25" customWidth="1"/>
    <col min="101" max="101" width="24.83203125" style="89" hidden="1" customWidth="1"/>
    <col min="102" max="102" width="0" style="59" hidden="1" customWidth="1"/>
    <col min="103" max="152" width="4.6640625" style="25"/>
    <col min="153" max="153" width="6.6640625" style="25" customWidth="1"/>
    <col min="154" max="161" width="4.6640625" style="25"/>
    <col min="162" max="162" width="18.5" style="25" customWidth="1"/>
    <col min="163" max="16384" width="4.6640625" style="25"/>
  </cols>
  <sheetData>
    <row r="1" spans="1:161" s="35" customFormat="1" ht="20" customHeight="1">
      <c r="A1" s="307" t="s">
        <v>424</v>
      </c>
      <c r="B1" s="308"/>
      <c r="C1" s="308"/>
      <c r="D1" s="308"/>
      <c r="E1" s="308"/>
      <c r="F1" s="308"/>
      <c r="G1" s="31" t="s">
        <v>117</v>
      </c>
      <c r="H1" s="31" t="s">
        <v>419</v>
      </c>
      <c r="I1" s="32" t="s">
        <v>185</v>
      </c>
      <c r="J1" s="33" t="s">
        <v>207</v>
      </c>
      <c r="L1" s="633" t="s">
        <v>83</v>
      </c>
      <c r="M1" s="634"/>
      <c r="N1" s="634"/>
      <c r="O1" s="634"/>
      <c r="P1" s="634"/>
      <c r="Q1" s="634"/>
      <c r="R1" s="634"/>
      <c r="S1" s="634"/>
      <c r="T1" s="634"/>
      <c r="U1" s="634"/>
      <c r="V1" s="634"/>
      <c r="W1" s="634"/>
      <c r="X1" s="635"/>
      <c r="Y1" s="636" t="s">
        <v>82</v>
      </c>
      <c r="Z1" s="637"/>
      <c r="AA1" s="637"/>
      <c r="AB1" s="637"/>
      <c r="AC1" s="637"/>
      <c r="AD1" s="637"/>
      <c r="AE1" s="637"/>
      <c r="AF1" s="637"/>
      <c r="AG1" s="637"/>
      <c r="AH1" s="637"/>
      <c r="AI1" s="637"/>
      <c r="AJ1" s="637"/>
      <c r="AK1" s="638"/>
      <c r="AL1" s="633" t="s">
        <v>126</v>
      </c>
      <c r="AM1" s="634"/>
      <c r="AN1" s="634"/>
      <c r="AO1" s="634"/>
      <c r="AP1" s="634"/>
      <c r="AQ1" s="634"/>
      <c r="AR1" s="634"/>
      <c r="AS1" s="634"/>
      <c r="AT1" s="634"/>
      <c r="AU1" s="634"/>
      <c r="AV1" s="634"/>
      <c r="AW1" s="634"/>
      <c r="AX1" s="636" t="s">
        <v>35</v>
      </c>
      <c r="AY1" s="637"/>
      <c r="AZ1" s="637"/>
      <c r="BA1" s="637"/>
      <c r="BB1" s="637"/>
      <c r="BC1" s="637"/>
      <c r="BD1" s="637"/>
      <c r="BE1" s="637"/>
      <c r="BF1" s="637"/>
      <c r="BG1" s="637"/>
      <c r="BH1" s="637"/>
      <c r="BI1" s="637"/>
      <c r="BJ1" s="638"/>
      <c r="BK1" s="633" t="s">
        <v>85</v>
      </c>
      <c r="BL1" s="634"/>
      <c r="BM1" s="634"/>
      <c r="BN1" s="634"/>
      <c r="BO1" s="634"/>
      <c r="BP1" s="634"/>
      <c r="BQ1" s="634"/>
      <c r="BR1" s="634"/>
      <c r="BS1" s="634"/>
      <c r="BT1" s="634"/>
      <c r="BU1" s="634"/>
      <c r="BV1" s="636" t="s">
        <v>86</v>
      </c>
      <c r="BW1" s="637"/>
      <c r="BX1" s="637"/>
      <c r="BY1" s="637"/>
      <c r="BZ1" s="637"/>
      <c r="CA1" s="637"/>
      <c r="CB1" s="637"/>
      <c r="CC1" s="637"/>
      <c r="CD1" s="637"/>
      <c r="CE1" s="637"/>
      <c r="CF1" s="637"/>
      <c r="CG1" s="633" t="s">
        <v>108</v>
      </c>
      <c r="CH1" s="634"/>
      <c r="CI1" s="634"/>
      <c r="CJ1" s="634"/>
      <c r="CK1" s="635"/>
      <c r="CL1" s="636" t="s">
        <v>109</v>
      </c>
      <c r="CM1" s="637"/>
      <c r="CN1" s="637"/>
      <c r="CO1" s="637"/>
      <c r="CP1" s="638"/>
      <c r="CQ1" s="633" t="s">
        <v>110</v>
      </c>
      <c r="CR1" s="634"/>
      <c r="CS1" s="634"/>
      <c r="CT1" s="634"/>
      <c r="CU1" s="635"/>
      <c r="CV1" s="309" t="s">
        <v>111</v>
      </c>
      <c r="CW1" s="87"/>
      <c r="CX1" s="59"/>
      <c r="CY1" s="26"/>
      <c r="CZ1" s="26"/>
      <c r="DA1" s="614" t="s">
        <v>119</v>
      </c>
      <c r="DB1" s="615"/>
      <c r="DC1" s="615"/>
      <c r="DD1" s="615"/>
      <c r="DE1" s="615"/>
      <c r="DF1" s="615"/>
      <c r="DG1" s="615"/>
      <c r="DH1" s="615"/>
      <c r="DI1" s="615"/>
      <c r="DJ1" s="615"/>
      <c r="DK1" s="615"/>
      <c r="DL1" s="615"/>
      <c r="DM1" s="615"/>
      <c r="DN1" s="615"/>
      <c r="DO1" s="615"/>
      <c r="DP1" s="615"/>
      <c r="DQ1" s="615"/>
      <c r="DR1" s="615"/>
      <c r="DS1" s="615"/>
      <c r="DT1" s="615"/>
      <c r="DU1" s="615"/>
      <c r="DV1" s="615"/>
      <c r="DW1" s="615"/>
      <c r="DX1" s="616"/>
      <c r="DY1" s="34"/>
      <c r="DZ1" s="25"/>
      <c r="EA1" s="25"/>
      <c r="EB1" s="617" t="s">
        <v>121</v>
      </c>
      <c r="EC1" s="618"/>
      <c r="ED1" s="618"/>
      <c r="EE1" s="618"/>
      <c r="EF1" s="618"/>
      <c r="EG1" s="618"/>
      <c r="EH1" s="618"/>
      <c r="EI1" s="618"/>
      <c r="EJ1" s="618"/>
      <c r="EK1" s="618"/>
      <c r="EL1" s="618"/>
      <c r="EM1" s="618"/>
      <c r="EN1" s="618"/>
      <c r="EO1" s="618"/>
      <c r="EP1" s="618"/>
      <c r="EQ1" s="618"/>
      <c r="ER1" s="618"/>
      <c r="ES1" s="618"/>
      <c r="ET1" s="618"/>
      <c r="EU1" s="618"/>
      <c r="EV1" s="618"/>
      <c r="EW1" s="619"/>
      <c r="EX1" s="25"/>
      <c r="EY1" s="25"/>
      <c r="EZ1" s="25"/>
      <c r="FA1" s="25"/>
      <c r="FB1" s="25"/>
      <c r="FC1" s="25"/>
      <c r="FD1" s="25"/>
      <c r="FE1" s="25"/>
    </row>
    <row r="2" spans="1:161" s="39" customFormat="1" ht="20" hidden="1" customHeight="1">
      <c r="A2" s="310"/>
      <c r="B2" s="311"/>
      <c r="C2" s="311"/>
      <c r="D2" s="311"/>
      <c r="E2" s="311"/>
      <c r="F2" s="311"/>
      <c r="G2" s="225"/>
      <c r="H2" s="225"/>
      <c r="I2" s="311"/>
      <c r="J2" s="225" t="s">
        <v>215</v>
      </c>
      <c r="K2" s="225" t="s">
        <v>70</v>
      </c>
      <c r="L2" s="41"/>
      <c r="M2" s="41"/>
      <c r="N2" s="41"/>
      <c r="O2" s="41"/>
      <c r="P2" s="41"/>
      <c r="Q2" s="41"/>
      <c r="R2" s="41"/>
      <c r="S2" s="41"/>
      <c r="T2" s="41"/>
      <c r="U2" s="41"/>
      <c r="V2" s="41"/>
      <c r="W2" s="41"/>
      <c r="X2" s="41"/>
      <c r="Y2" s="312"/>
      <c r="Z2" s="312"/>
      <c r="AA2" s="312"/>
      <c r="AB2" s="312"/>
      <c r="AC2" s="312"/>
      <c r="AD2" s="312"/>
      <c r="AE2" s="312"/>
      <c r="AF2" s="312"/>
      <c r="AG2" s="312"/>
      <c r="AH2" s="312"/>
      <c r="AI2" s="312"/>
      <c r="AJ2" s="312"/>
      <c r="AK2" s="312"/>
      <c r="AL2" s="41"/>
      <c r="AM2" s="41"/>
      <c r="AN2" s="41"/>
      <c r="AO2" s="41"/>
      <c r="AP2" s="41"/>
      <c r="AQ2" s="41"/>
      <c r="AR2" s="41"/>
      <c r="AS2" s="41"/>
      <c r="AT2" s="41"/>
      <c r="AU2" s="41"/>
      <c r="AV2" s="41"/>
      <c r="AW2" s="41"/>
      <c r="AX2" s="312"/>
      <c r="AY2" s="312"/>
      <c r="AZ2" s="312"/>
      <c r="BA2" s="312"/>
      <c r="BB2" s="312"/>
      <c r="BC2" s="312"/>
      <c r="BD2" s="312"/>
      <c r="BE2" s="312"/>
      <c r="BF2" s="312"/>
      <c r="BG2" s="312"/>
      <c r="BH2" s="312"/>
      <c r="BI2" s="312"/>
      <c r="BJ2" s="312"/>
      <c r="BK2" s="41"/>
      <c r="BL2" s="41"/>
      <c r="BM2" s="41"/>
      <c r="BN2" s="41"/>
      <c r="BO2" s="41"/>
      <c r="BP2" s="41"/>
      <c r="BQ2" s="41"/>
      <c r="BR2" s="41"/>
      <c r="BS2" s="41"/>
      <c r="BT2" s="41"/>
      <c r="BU2" s="41"/>
      <c r="BV2" s="312"/>
      <c r="BW2" s="312"/>
      <c r="BX2" s="312"/>
      <c r="BY2" s="312"/>
      <c r="BZ2" s="312"/>
      <c r="CA2" s="312"/>
      <c r="CB2" s="312"/>
      <c r="CC2" s="312"/>
      <c r="CD2" s="312"/>
      <c r="CE2" s="312"/>
      <c r="CF2" s="312"/>
      <c r="CG2" s="41"/>
      <c r="CH2" s="41"/>
      <c r="CI2" s="41"/>
      <c r="CJ2" s="41"/>
      <c r="CK2" s="41"/>
      <c r="CL2" s="312"/>
      <c r="CM2" s="312"/>
      <c r="CN2" s="312"/>
      <c r="CO2" s="312"/>
      <c r="CP2" s="312"/>
      <c r="CQ2" s="41"/>
      <c r="CR2" s="41"/>
      <c r="CS2" s="41"/>
      <c r="CT2" s="41"/>
      <c r="CU2" s="41"/>
      <c r="CV2" s="313"/>
      <c r="CW2" s="88"/>
      <c r="CX2" s="59"/>
      <c r="CY2" s="26"/>
      <c r="CZ2" s="26"/>
      <c r="DA2" s="386"/>
      <c r="DB2" s="376"/>
      <c r="DC2" s="376"/>
      <c r="DD2" s="376"/>
      <c r="DE2" s="376"/>
      <c r="DF2" s="376"/>
      <c r="DG2" s="376"/>
      <c r="DH2" s="376"/>
      <c r="DI2" s="376"/>
      <c r="DJ2" s="376"/>
      <c r="DK2" s="376"/>
      <c r="DL2" s="376"/>
      <c r="DM2" s="376"/>
      <c r="DN2" s="376"/>
      <c r="DO2" s="376"/>
      <c r="DP2" s="376"/>
      <c r="DQ2" s="376"/>
      <c r="DR2" s="376"/>
      <c r="DS2" s="376"/>
      <c r="DT2" s="376"/>
      <c r="DU2" s="376"/>
      <c r="DV2" s="376"/>
      <c r="DW2" s="376"/>
      <c r="DX2" s="387"/>
      <c r="DY2" s="36"/>
      <c r="DZ2" s="37"/>
      <c r="EA2" s="25"/>
      <c r="EB2" s="38"/>
      <c r="EW2" s="40"/>
      <c r="EX2" s="25"/>
      <c r="EY2" s="25"/>
      <c r="EZ2" s="25"/>
      <c r="FA2" s="25"/>
      <c r="FB2" s="25"/>
      <c r="FC2" s="25"/>
      <c r="FD2" s="25"/>
      <c r="FE2" s="25"/>
    </row>
    <row r="3" spans="1:161" s="27" customFormat="1" ht="33" customHeight="1">
      <c r="A3" s="609" t="s">
        <v>73</v>
      </c>
      <c r="B3" s="610"/>
      <c r="C3" s="610"/>
      <c r="D3" s="610"/>
      <c r="E3" s="611"/>
      <c r="F3" s="612" t="s">
        <v>74</v>
      </c>
      <c r="G3" s="613"/>
      <c r="H3" s="225" t="s">
        <v>38</v>
      </c>
      <c r="I3" s="359" t="s">
        <v>75</v>
      </c>
      <c r="J3" s="41" t="s">
        <v>41</v>
      </c>
      <c r="K3" s="41" t="s">
        <v>42</v>
      </c>
      <c r="L3" s="601" t="s">
        <v>315</v>
      </c>
      <c r="M3" s="602"/>
      <c r="N3" s="602"/>
      <c r="O3" s="602"/>
      <c r="P3" s="602"/>
      <c r="Q3" s="602"/>
      <c r="R3" s="602"/>
      <c r="S3" s="602"/>
      <c r="T3" s="602"/>
      <c r="U3" s="602"/>
      <c r="V3" s="602"/>
      <c r="W3" s="602"/>
      <c r="X3" s="639"/>
      <c r="Y3" s="605" t="s">
        <v>297</v>
      </c>
      <c r="Z3" s="606"/>
      <c r="AA3" s="606"/>
      <c r="AB3" s="606"/>
      <c r="AC3" s="606"/>
      <c r="AD3" s="606"/>
      <c r="AE3" s="606"/>
      <c r="AF3" s="606"/>
      <c r="AG3" s="606"/>
      <c r="AH3" s="606"/>
      <c r="AI3" s="606"/>
      <c r="AJ3" s="606"/>
      <c r="AK3" s="640"/>
      <c r="AL3" s="601" t="s">
        <v>298</v>
      </c>
      <c r="AM3" s="602"/>
      <c r="AN3" s="602"/>
      <c r="AO3" s="602"/>
      <c r="AP3" s="602"/>
      <c r="AQ3" s="602"/>
      <c r="AR3" s="602"/>
      <c r="AS3" s="602"/>
      <c r="AT3" s="602"/>
      <c r="AU3" s="602"/>
      <c r="AV3" s="602"/>
      <c r="AW3" s="602"/>
      <c r="AX3" s="605" t="s">
        <v>316</v>
      </c>
      <c r="AY3" s="606"/>
      <c r="AZ3" s="606"/>
      <c r="BA3" s="606"/>
      <c r="BB3" s="606"/>
      <c r="BC3" s="606"/>
      <c r="BD3" s="606"/>
      <c r="BE3" s="606"/>
      <c r="BF3" s="606"/>
      <c r="BG3" s="606"/>
      <c r="BH3" s="606"/>
      <c r="BI3" s="606"/>
      <c r="BJ3" s="640"/>
      <c r="BK3" s="601" t="s">
        <v>299</v>
      </c>
      <c r="BL3" s="602"/>
      <c r="BM3" s="602"/>
      <c r="BN3" s="602"/>
      <c r="BO3" s="602"/>
      <c r="BP3" s="602"/>
      <c r="BQ3" s="602"/>
      <c r="BR3" s="602"/>
      <c r="BS3" s="602"/>
      <c r="BT3" s="602"/>
      <c r="BU3" s="602"/>
      <c r="BV3" s="605" t="s">
        <v>320</v>
      </c>
      <c r="BW3" s="606"/>
      <c r="BX3" s="606"/>
      <c r="BY3" s="606"/>
      <c r="BZ3" s="606"/>
      <c r="CA3" s="606"/>
      <c r="CB3" s="606"/>
      <c r="CC3" s="606"/>
      <c r="CD3" s="606"/>
      <c r="CE3" s="606"/>
      <c r="CF3" s="606"/>
      <c r="CG3" s="601" t="s">
        <v>316</v>
      </c>
      <c r="CH3" s="602"/>
      <c r="CI3" s="602"/>
      <c r="CJ3" s="602"/>
      <c r="CK3" s="639"/>
      <c r="CL3" s="605" t="s">
        <v>316</v>
      </c>
      <c r="CM3" s="606"/>
      <c r="CN3" s="606"/>
      <c r="CO3" s="606"/>
      <c r="CP3" s="640"/>
      <c r="CQ3" s="601" t="s">
        <v>300</v>
      </c>
      <c r="CR3" s="602"/>
      <c r="CS3" s="602"/>
      <c r="CT3" s="602"/>
      <c r="CU3" s="639"/>
      <c r="CV3" s="313"/>
      <c r="CW3" s="88"/>
      <c r="CX3" s="59"/>
      <c r="CY3" s="26"/>
      <c r="CZ3" s="26"/>
      <c r="DA3" s="623" t="s">
        <v>91</v>
      </c>
      <c r="DB3" s="621" t="s">
        <v>91</v>
      </c>
      <c r="DC3" s="620" t="s">
        <v>303</v>
      </c>
      <c r="DD3" s="621" t="s">
        <v>303</v>
      </c>
      <c r="DE3" s="620" t="s">
        <v>93</v>
      </c>
      <c r="DF3" s="621" t="s">
        <v>93</v>
      </c>
      <c r="DG3" s="620" t="s">
        <v>94</v>
      </c>
      <c r="DH3" s="621" t="s">
        <v>94</v>
      </c>
      <c r="DI3" s="620" t="s">
        <v>95</v>
      </c>
      <c r="DJ3" s="621" t="s">
        <v>95</v>
      </c>
      <c r="DK3" s="620" t="s">
        <v>96</v>
      </c>
      <c r="DL3" s="621" t="s">
        <v>96</v>
      </c>
      <c r="DM3" s="620" t="s">
        <v>97</v>
      </c>
      <c r="DN3" s="621" t="s">
        <v>97</v>
      </c>
      <c r="DO3" s="620" t="s">
        <v>98</v>
      </c>
      <c r="DP3" s="621" t="s">
        <v>98</v>
      </c>
      <c r="DQ3" s="620" t="s">
        <v>99</v>
      </c>
      <c r="DR3" s="621" t="s">
        <v>99</v>
      </c>
      <c r="DS3" s="620" t="s">
        <v>100</v>
      </c>
      <c r="DT3" s="621" t="s">
        <v>100</v>
      </c>
      <c r="DU3" s="620" t="s">
        <v>101</v>
      </c>
      <c r="DV3" s="621" t="s">
        <v>101</v>
      </c>
      <c r="DW3" s="620" t="s">
        <v>91</v>
      </c>
      <c r="DX3" s="625" t="s">
        <v>91</v>
      </c>
      <c r="DY3" s="25"/>
      <c r="DZ3" s="25"/>
      <c r="EA3" s="25"/>
      <c r="EB3" s="632" t="s">
        <v>92</v>
      </c>
      <c r="EC3" s="622"/>
      <c r="ED3" s="622" t="s">
        <v>93</v>
      </c>
      <c r="EE3" s="622"/>
      <c r="EF3" s="622" t="s">
        <v>94</v>
      </c>
      <c r="EG3" s="622"/>
      <c r="EH3" s="622" t="s">
        <v>95</v>
      </c>
      <c r="EI3" s="622"/>
      <c r="EJ3" s="622" t="s">
        <v>96</v>
      </c>
      <c r="EK3" s="622"/>
      <c r="EL3" s="622" t="s">
        <v>97</v>
      </c>
      <c r="EM3" s="622"/>
      <c r="EN3" s="622" t="s">
        <v>98</v>
      </c>
      <c r="EO3" s="622"/>
      <c r="EP3" s="622" t="s">
        <v>99</v>
      </c>
      <c r="EQ3" s="622"/>
      <c r="ER3" s="622" t="s">
        <v>122</v>
      </c>
      <c r="ES3" s="622"/>
      <c r="ET3" s="622" t="s">
        <v>101</v>
      </c>
      <c r="EU3" s="622"/>
      <c r="EV3" s="622" t="s">
        <v>123</v>
      </c>
      <c r="EW3" s="624"/>
      <c r="EX3" s="25"/>
      <c r="EY3" s="25"/>
      <c r="EZ3" s="25"/>
      <c r="FA3" s="25"/>
      <c r="FB3" s="25"/>
      <c r="FC3" s="25"/>
      <c r="FD3" s="25"/>
      <c r="FE3" s="25"/>
    </row>
    <row r="4" spans="1:161" s="27" customFormat="1" ht="40" customHeight="1">
      <c r="A4" s="403" t="s">
        <v>302</v>
      </c>
      <c r="B4" s="225">
        <v>6</v>
      </c>
      <c r="C4" s="143" t="s">
        <v>31</v>
      </c>
      <c r="D4" s="142" t="s">
        <v>15</v>
      </c>
      <c r="E4" s="361" t="s">
        <v>301</v>
      </c>
      <c r="F4" s="361"/>
      <c r="G4" s="314" t="s">
        <v>317</v>
      </c>
      <c r="H4" s="361" t="s">
        <v>318</v>
      </c>
      <c r="I4" s="225" t="s">
        <v>319</v>
      </c>
      <c r="J4" s="315" t="s">
        <v>118</v>
      </c>
      <c r="K4" s="316">
        <v>45777</v>
      </c>
      <c r="L4" s="601" t="s">
        <v>87</v>
      </c>
      <c r="M4" s="639"/>
      <c r="N4" s="601" t="s">
        <v>88</v>
      </c>
      <c r="O4" s="639"/>
      <c r="P4" s="601" t="s">
        <v>417</v>
      </c>
      <c r="Q4" s="602"/>
      <c r="R4" s="603" t="s">
        <v>418</v>
      </c>
      <c r="S4" s="601" t="s">
        <v>89</v>
      </c>
      <c r="T4" s="602"/>
      <c r="U4" s="639"/>
      <c r="V4" s="601" t="s">
        <v>90</v>
      </c>
      <c r="W4" s="602"/>
      <c r="X4" s="639"/>
      <c r="Y4" s="605" t="s">
        <v>87</v>
      </c>
      <c r="Z4" s="640"/>
      <c r="AA4" s="605" t="s">
        <v>88</v>
      </c>
      <c r="AB4" s="640"/>
      <c r="AC4" s="605" t="s">
        <v>417</v>
      </c>
      <c r="AD4" s="606"/>
      <c r="AE4" s="607" t="s">
        <v>418</v>
      </c>
      <c r="AF4" s="605" t="s">
        <v>89</v>
      </c>
      <c r="AG4" s="606"/>
      <c r="AH4" s="640"/>
      <c r="AI4" s="605" t="s">
        <v>90</v>
      </c>
      <c r="AJ4" s="606"/>
      <c r="AK4" s="640"/>
      <c r="AL4" s="356" t="s">
        <v>61</v>
      </c>
      <c r="AM4" s="601" t="s">
        <v>87</v>
      </c>
      <c r="AN4" s="639"/>
      <c r="AO4" s="601" t="s">
        <v>88</v>
      </c>
      <c r="AP4" s="639"/>
      <c r="AQ4" s="601" t="s">
        <v>417</v>
      </c>
      <c r="AR4" s="602"/>
      <c r="AS4" s="603" t="s">
        <v>418</v>
      </c>
      <c r="AT4" s="601" t="s">
        <v>89</v>
      </c>
      <c r="AU4" s="602"/>
      <c r="AV4" s="601" t="s">
        <v>90</v>
      </c>
      <c r="AW4" s="602"/>
      <c r="AX4" s="605" t="s">
        <v>87</v>
      </c>
      <c r="AY4" s="640"/>
      <c r="AZ4" s="605" t="s">
        <v>88</v>
      </c>
      <c r="BA4" s="640"/>
      <c r="BB4" s="605" t="s">
        <v>417</v>
      </c>
      <c r="BC4" s="606"/>
      <c r="BD4" s="607" t="s">
        <v>418</v>
      </c>
      <c r="BE4" s="605" t="s">
        <v>89</v>
      </c>
      <c r="BF4" s="606"/>
      <c r="BG4" s="640"/>
      <c r="BH4" s="605" t="s">
        <v>90</v>
      </c>
      <c r="BI4" s="606"/>
      <c r="BJ4" s="640"/>
      <c r="BK4" s="601" t="s">
        <v>87</v>
      </c>
      <c r="BL4" s="639"/>
      <c r="BM4" s="601" t="s">
        <v>88</v>
      </c>
      <c r="BN4" s="639"/>
      <c r="BO4" s="601" t="s">
        <v>417</v>
      </c>
      <c r="BP4" s="602"/>
      <c r="BQ4" s="603" t="s">
        <v>418</v>
      </c>
      <c r="BR4" s="601" t="s">
        <v>89</v>
      </c>
      <c r="BS4" s="602"/>
      <c r="BT4" s="601" t="s">
        <v>90</v>
      </c>
      <c r="BU4" s="602"/>
      <c r="BV4" s="605" t="s">
        <v>87</v>
      </c>
      <c r="BW4" s="640"/>
      <c r="BX4" s="605" t="s">
        <v>88</v>
      </c>
      <c r="BY4" s="640"/>
      <c r="BZ4" s="605" t="s">
        <v>417</v>
      </c>
      <c r="CA4" s="606"/>
      <c r="CB4" s="607" t="s">
        <v>418</v>
      </c>
      <c r="CC4" s="605" t="s">
        <v>89</v>
      </c>
      <c r="CD4" s="606"/>
      <c r="CE4" s="605" t="s">
        <v>90</v>
      </c>
      <c r="CF4" s="606"/>
      <c r="CG4" s="641" t="s">
        <v>112</v>
      </c>
      <c r="CH4" s="641" t="s">
        <v>113</v>
      </c>
      <c r="CI4" s="641" t="s">
        <v>114</v>
      </c>
      <c r="CJ4" s="641" t="s">
        <v>115</v>
      </c>
      <c r="CK4" s="641" t="s">
        <v>116</v>
      </c>
      <c r="CL4" s="643" t="s">
        <v>112</v>
      </c>
      <c r="CM4" s="643" t="s">
        <v>113</v>
      </c>
      <c r="CN4" s="643" t="s">
        <v>114</v>
      </c>
      <c r="CO4" s="643" t="s">
        <v>115</v>
      </c>
      <c r="CP4" s="643" t="s">
        <v>116</v>
      </c>
      <c r="CQ4" s="641" t="s">
        <v>112</v>
      </c>
      <c r="CR4" s="641" t="s">
        <v>113</v>
      </c>
      <c r="CS4" s="641" t="s">
        <v>114</v>
      </c>
      <c r="CT4" s="641" t="s">
        <v>115</v>
      </c>
      <c r="CU4" s="641" t="s">
        <v>116</v>
      </c>
      <c r="CV4" s="313"/>
      <c r="CW4" s="88"/>
      <c r="CX4" s="59"/>
      <c r="CY4" s="26"/>
      <c r="CZ4" s="26"/>
      <c r="DA4" s="623"/>
      <c r="DB4" s="621"/>
      <c r="DC4" s="620"/>
      <c r="DD4" s="621"/>
      <c r="DE4" s="620"/>
      <c r="DF4" s="621"/>
      <c r="DG4" s="620"/>
      <c r="DH4" s="621"/>
      <c r="DI4" s="620"/>
      <c r="DJ4" s="621"/>
      <c r="DK4" s="620"/>
      <c r="DL4" s="621"/>
      <c r="DM4" s="620"/>
      <c r="DN4" s="621"/>
      <c r="DO4" s="620"/>
      <c r="DP4" s="621"/>
      <c r="DQ4" s="620"/>
      <c r="DR4" s="621"/>
      <c r="DS4" s="620"/>
      <c r="DT4" s="621"/>
      <c r="DU4" s="620"/>
      <c r="DV4" s="621"/>
      <c r="DW4" s="620"/>
      <c r="DX4" s="625"/>
      <c r="DY4" s="25"/>
      <c r="DZ4" s="25"/>
      <c r="EA4" s="25"/>
      <c r="EB4" s="632"/>
      <c r="EC4" s="622"/>
      <c r="ED4" s="622"/>
      <c r="EE4" s="622"/>
      <c r="EF4" s="622"/>
      <c r="EG4" s="622"/>
      <c r="EH4" s="622"/>
      <c r="EI4" s="622"/>
      <c r="EJ4" s="622"/>
      <c r="EK4" s="622"/>
      <c r="EL4" s="622"/>
      <c r="EM4" s="622"/>
      <c r="EN4" s="622"/>
      <c r="EO4" s="622"/>
      <c r="EP4" s="622"/>
      <c r="EQ4" s="622"/>
      <c r="ER4" s="622"/>
      <c r="ES4" s="622"/>
      <c r="ET4" s="622"/>
      <c r="EU4" s="622"/>
      <c r="EV4" s="622"/>
      <c r="EW4" s="624"/>
      <c r="EX4" s="25"/>
      <c r="EY4" s="25"/>
      <c r="EZ4" s="25"/>
      <c r="FA4" s="25"/>
      <c r="FB4" s="25"/>
      <c r="FC4" s="25"/>
      <c r="FD4" s="25"/>
      <c r="FE4" s="25"/>
    </row>
    <row r="5" spans="1:161" s="27" customFormat="1" ht="81" customHeight="1">
      <c r="A5" s="317" t="s">
        <v>76</v>
      </c>
      <c r="B5" s="318" t="s">
        <v>77</v>
      </c>
      <c r="C5" s="355" t="s">
        <v>78</v>
      </c>
      <c r="D5" s="318" t="s">
        <v>226</v>
      </c>
      <c r="E5" s="318" t="s">
        <v>225</v>
      </c>
      <c r="F5" s="355" t="s">
        <v>79</v>
      </c>
      <c r="G5" s="42" t="s">
        <v>80</v>
      </c>
      <c r="H5" s="360" t="s">
        <v>81</v>
      </c>
      <c r="I5" s="42" t="s">
        <v>19</v>
      </c>
      <c r="J5" s="360" t="s">
        <v>20</v>
      </c>
      <c r="K5" s="42" t="s">
        <v>21</v>
      </c>
      <c r="L5" s="356" t="s">
        <v>106</v>
      </c>
      <c r="M5" s="356" t="s">
        <v>107</v>
      </c>
      <c r="N5" s="356" t="s">
        <v>106</v>
      </c>
      <c r="O5" s="356" t="s">
        <v>107</v>
      </c>
      <c r="P5" s="356" t="s">
        <v>106</v>
      </c>
      <c r="Q5" s="356" t="s">
        <v>107</v>
      </c>
      <c r="R5" s="604"/>
      <c r="S5" s="356" t="s">
        <v>106</v>
      </c>
      <c r="T5" s="356" t="s">
        <v>107</v>
      </c>
      <c r="U5" s="421" t="s">
        <v>415</v>
      </c>
      <c r="V5" s="356" t="s">
        <v>106</v>
      </c>
      <c r="W5" s="356" t="s">
        <v>107</v>
      </c>
      <c r="X5" s="421" t="s">
        <v>416</v>
      </c>
      <c r="Y5" s="355" t="s">
        <v>106</v>
      </c>
      <c r="Z5" s="355" t="s">
        <v>107</v>
      </c>
      <c r="AA5" s="355" t="s">
        <v>106</v>
      </c>
      <c r="AB5" s="355" t="s">
        <v>107</v>
      </c>
      <c r="AC5" s="355" t="s">
        <v>106</v>
      </c>
      <c r="AD5" s="355" t="s">
        <v>107</v>
      </c>
      <c r="AE5" s="608"/>
      <c r="AF5" s="355" t="s">
        <v>106</v>
      </c>
      <c r="AG5" s="355" t="s">
        <v>107</v>
      </c>
      <c r="AH5" s="422" t="s">
        <v>415</v>
      </c>
      <c r="AI5" s="355" t="s">
        <v>106</v>
      </c>
      <c r="AJ5" s="355" t="s">
        <v>107</v>
      </c>
      <c r="AK5" s="422" t="s">
        <v>416</v>
      </c>
      <c r="AL5" s="356"/>
      <c r="AM5" s="356" t="s">
        <v>106</v>
      </c>
      <c r="AN5" s="356" t="s">
        <v>107</v>
      </c>
      <c r="AO5" s="356" t="s">
        <v>106</v>
      </c>
      <c r="AP5" s="356" t="s">
        <v>107</v>
      </c>
      <c r="AQ5" s="356" t="s">
        <v>106</v>
      </c>
      <c r="AR5" s="356" t="s">
        <v>107</v>
      </c>
      <c r="AS5" s="604"/>
      <c r="AT5" s="356" t="s">
        <v>106</v>
      </c>
      <c r="AU5" s="356" t="s">
        <v>107</v>
      </c>
      <c r="AV5" s="356" t="s">
        <v>106</v>
      </c>
      <c r="AW5" s="356" t="s">
        <v>107</v>
      </c>
      <c r="AX5" s="355" t="s">
        <v>106</v>
      </c>
      <c r="AY5" s="355" t="s">
        <v>107</v>
      </c>
      <c r="AZ5" s="355" t="s">
        <v>106</v>
      </c>
      <c r="BA5" s="355" t="s">
        <v>107</v>
      </c>
      <c r="BB5" s="355" t="s">
        <v>106</v>
      </c>
      <c r="BC5" s="355" t="s">
        <v>107</v>
      </c>
      <c r="BD5" s="608"/>
      <c r="BE5" s="355" t="s">
        <v>106</v>
      </c>
      <c r="BF5" s="355" t="s">
        <v>107</v>
      </c>
      <c r="BG5" s="422" t="s">
        <v>415</v>
      </c>
      <c r="BH5" s="355" t="s">
        <v>106</v>
      </c>
      <c r="BI5" s="355" t="s">
        <v>107</v>
      </c>
      <c r="BJ5" s="422" t="s">
        <v>416</v>
      </c>
      <c r="BK5" s="356" t="s">
        <v>106</v>
      </c>
      <c r="BL5" s="356" t="s">
        <v>107</v>
      </c>
      <c r="BM5" s="356" t="s">
        <v>106</v>
      </c>
      <c r="BN5" s="356" t="s">
        <v>107</v>
      </c>
      <c r="BO5" s="356" t="s">
        <v>106</v>
      </c>
      <c r="BP5" s="356" t="s">
        <v>107</v>
      </c>
      <c r="BQ5" s="604"/>
      <c r="BR5" s="356" t="s">
        <v>106</v>
      </c>
      <c r="BS5" s="356" t="s">
        <v>107</v>
      </c>
      <c r="BT5" s="356" t="s">
        <v>106</v>
      </c>
      <c r="BU5" s="356" t="s">
        <v>107</v>
      </c>
      <c r="BV5" s="355" t="s">
        <v>106</v>
      </c>
      <c r="BW5" s="355" t="s">
        <v>107</v>
      </c>
      <c r="BX5" s="355" t="s">
        <v>106</v>
      </c>
      <c r="BY5" s="355" t="s">
        <v>107</v>
      </c>
      <c r="BZ5" s="355" t="s">
        <v>106</v>
      </c>
      <c r="CA5" s="355" t="s">
        <v>107</v>
      </c>
      <c r="CB5" s="608"/>
      <c r="CC5" s="355" t="s">
        <v>106</v>
      </c>
      <c r="CD5" s="355" t="s">
        <v>107</v>
      </c>
      <c r="CE5" s="355" t="s">
        <v>106</v>
      </c>
      <c r="CF5" s="355" t="s">
        <v>107</v>
      </c>
      <c r="CG5" s="642"/>
      <c r="CH5" s="642"/>
      <c r="CI5" s="642"/>
      <c r="CJ5" s="642"/>
      <c r="CK5" s="642"/>
      <c r="CL5" s="644"/>
      <c r="CM5" s="644"/>
      <c r="CN5" s="644"/>
      <c r="CO5" s="644"/>
      <c r="CP5" s="644"/>
      <c r="CQ5" s="642"/>
      <c r="CR5" s="642"/>
      <c r="CS5" s="642"/>
      <c r="CT5" s="642"/>
      <c r="CU5" s="642"/>
      <c r="CV5" s="313"/>
      <c r="CW5" s="88"/>
      <c r="CX5" s="59"/>
      <c r="CY5" s="26"/>
      <c r="CZ5" s="26"/>
      <c r="DA5" s="388" t="s">
        <v>102</v>
      </c>
      <c r="DB5" s="378" t="s">
        <v>103</v>
      </c>
      <c r="DC5" s="377" t="s">
        <v>102</v>
      </c>
      <c r="DD5" s="378" t="s">
        <v>103</v>
      </c>
      <c r="DE5" s="377" t="s">
        <v>102</v>
      </c>
      <c r="DF5" s="378" t="s">
        <v>103</v>
      </c>
      <c r="DG5" s="377" t="s">
        <v>102</v>
      </c>
      <c r="DH5" s="378" t="s">
        <v>103</v>
      </c>
      <c r="DI5" s="377" t="s">
        <v>102</v>
      </c>
      <c r="DJ5" s="378" t="s">
        <v>103</v>
      </c>
      <c r="DK5" s="377" t="s">
        <v>102</v>
      </c>
      <c r="DL5" s="378" t="s">
        <v>103</v>
      </c>
      <c r="DM5" s="377" t="s">
        <v>102</v>
      </c>
      <c r="DN5" s="378" t="s">
        <v>103</v>
      </c>
      <c r="DO5" s="377" t="s">
        <v>102</v>
      </c>
      <c r="DP5" s="378" t="s">
        <v>103</v>
      </c>
      <c r="DQ5" s="377" t="s">
        <v>102</v>
      </c>
      <c r="DR5" s="378" t="s">
        <v>103</v>
      </c>
      <c r="DS5" s="377" t="s">
        <v>102</v>
      </c>
      <c r="DT5" s="378" t="s">
        <v>103</v>
      </c>
      <c r="DU5" s="377" t="s">
        <v>102</v>
      </c>
      <c r="DV5" s="378" t="s">
        <v>103</v>
      </c>
      <c r="DW5" s="377" t="s">
        <v>102</v>
      </c>
      <c r="DX5" s="389" t="s">
        <v>103</v>
      </c>
      <c r="DY5" s="25"/>
      <c r="DZ5" s="25"/>
      <c r="EA5" s="25"/>
      <c r="EB5" s="43" t="s">
        <v>102</v>
      </c>
      <c r="EC5" s="44" t="s">
        <v>103</v>
      </c>
      <c r="ED5" s="45" t="s">
        <v>102</v>
      </c>
      <c r="EE5" s="44" t="s">
        <v>103</v>
      </c>
      <c r="EF5" s="45" t="s">
        <v>102</v>
      </c>
      <c r="EG5" s="44" t="s">
        <v>103</v>
      </c>
      <c r="EH5" s="45" t="s">
        <v>102</v>
      </c>
      <c r="EI5" s="44" t="s">
        <v>103</v>
      </c>
      <c r="EJ5" s="45" t="s">
        <v>102</v>
      </c>
      <c r="EK5" s="44" t="s">
        <v>103</v>
      </c>
      <c r="EL5" s="45" t="s">
        <v>102</v>
      </c>
      <c r="EM5" s="44" t="s">
        <v>103</v>
      </c>
      <c r="EN5" s="45" t="s">
        <v>102</v>
      </c>
      <c r="EO5" s="44" t="s">
        <v>103</v>
      </c>
      <c r="EP5" s="45" t="s">
        <v>102</v>
      </c>
      <c r="EQ5" s="44" t="s">
        <v>103</v>
      </c>
      <c r="ER5" s="45" t="s">
        <v>102</v>
      </c>
      <c r="ES5" s="44" t="s">
        <v>103</v>
      </c>
      <c r="ET5" s="45" t="s">
        <v>102</v>
      </c>
      <c r="EU5" s="44" t="s">
        <v>103</v>
      </c>
      <c r="EV5" s="45" t="s">
        <v>102</v>
      </c>
      <c r="EW5" s="46" t="s">
        <v>103</v>
      </c>
      <c r="EX5" s="25"/>
      <c r="EY5" s="25"/>
      <c r="EZ5" s="25"/>
      <c r="FA5" s="25"/>
      <c r="FB5" s="25"/>
      <c r="FC5" s="25"/>
      <c r="FD5" s="25"/>
      <c r="FE5" s="25"/>
    </row>
    <row r="6" spans="1:161" s="27" customFormat="1" ht="18" customHeight="1">
      <c r="A6" s="368" t="s">
        <v>39</v>
      </c>
      <c r="B6" s="319" t="s">
        <v>40</v>
      </c>
      <c r="C6" s="320" t="s">
        <v>41</v>
      </c>
      <c r="D6" s="47"/>
      <c r="E6" s="47"/>
      <c r="F6" s="320" t="s">
        <v>39</v>
      </c>
      <c r="G6" s="47" t="s">
        <v>42</v>
      </c>
      <c r="H6" s="48" t="s">
        <v>43</v>
      </c>
      <c r="I6" s="357" t="s">
        <v>63</v>
      </c>
      <c r="J6" s="358"/>
      <c r="K6" s="358"/>
      <c r="L6" s="264">
        <v>5</v>
      </c>
      <c r="M6" s="264">
        <v>5</v>
      </c>
      <c r="N6" s="264">
        <v>5</v>
      </c>
      <c r="O6" s="264">
        <v>5</v>
      </c>
      <c r="P6" s="264">
        <v>5</v>
      </c>
      <c r="Q6" s="264">
        <v>4</v>
      </c>
      <c r="R6" s="264">
        <v>1</v>
      </c>
      <c r="S6" s="411">
        <v>40</v>
      </c>
      <c r="T6" s="411">
        <v>10</v>
      </c>
      <c r="U6" s="411">
        <v>20</v>
      </c>
      <c r="V6" s="413">
        <v>65</v>
      </c>
      <c r="W6" s="413">
        <v>15</v>
      </c>
      <c r="X6" s="413">
        <v>20</v>
      </c>
      <c r="Y6" s="264">
        <v>5</v>
      </c>
      <c r="Z6" s="264">
        <v>5</v>
      </c>
      <c r="AA6" s="264">
        <v>5</v>
      </c>
      <c r="AB6" s="264">
        <v>5</v>
      </c>
      <c r="AC6" s="264">
        <v>5</v>
      </c>
      <c r="AD6" s="264">
        <v>4</v>
      </c>
      <c r="AE6" s="264">
        <v>1</v>
      </c>
      <c r="AF6" s="411">
        <v>40</v>
      </c>
      <c r="AG6" s="411">
        <v>10</v>
      </c>
      <c r="AH6" s="411">
        <v>20</v>
      </c>
      <c r="AI6" s="413">
        <v>65</v>
      </c>
      <c r="AJ6" s="413">
        <v>15</v>
      </c>
      <c r="AK6" s="413">
        <v>20</v>
      </c>
      <c r="AL6" s="369" t="s">
        <v>34</v>
      </c>
      <c r="AM6" s="264">
        <v>5</v>
      </c>
      <c r="AN6" s="264">
        <v>5</v>
      </c>
      <c r="AO6" s="264">
        <v>5</v>
      </c>
      <c r="AP6" s="264">
        <v>5</v>
      </c>
      <c r="AQ6" s="264">
        <v>5</v>
      </c>
      <c r="AR6" s="264">
        <v>4</v>
      </c>
      <c r="AS6" s="264">
        <v>1</v>
      </c>
      <c r="AT6" s="411">
        <v>50</v>
      </c>
      <c r="AU6" s="411">
        <v>20</v>
      </c>
      <c r="AV6" s="413">
        <v>80</v>
      </c>
      <c r="AW6" s="413">
        <v>20</v>
      </c>
      <c r="AX6" s="264">
        <v>5</v>
      </c>
      <c r="AY6" s="264">
        <v>5</v>
      </c>
      <c r="AZ6" s="264">
        <v>5</v>
      </c>
      <c r="BA6" s="264">
        <v>5</v>
      </c>
      <c r="BB6" s="264">
        <v>5</v>
      </c>
      <c r="BC6" s="264">
        <v>4</v>
      </c>
      <c r="BD6" s="264">
        <v>1</v>
      </c>
      <c r="BE6" s="411">
        <v>40</v>
      </c>
      <c r="BF6" s="411">
        <v>10</v>
      </c>
      <c r="BG6" s="411">
        <v>20</v>
      </c>
      <c r="BH6" s="413">
        <v>65</v>
      </c>
      <c r="BI6" s="413">
        <v>15</v>
      </c>
      <c r="BJ6" s="413">
        <v>20</v>
      </c>
      <c r="BK6" s="264">
        <v>5</v>
      </c>
      <c r="BL6" s="264">
        <v>5</v>
      </c>
      <c r="BM6" s="264">
        <v>5</v>
      </c>
      <c r="BN6" s="264">
        <v>5</v>
      </c>
      <c r="BO6" s="264">
        <v>3</v>
      </c>
      <c r="BP6" s="264">
        <v>2</v>
      </c>
      <c r="BQ6" s="264">
        <v>5</v>
      </c>
      <c r="BR6" s="411">
        <v>50</v>
      </c>
      <c r="BS6" s="411">
        <v>20</v>
      </c>
      <c r="BT6" s="413">
        <v>80</v>
      </c>
      <c r="BU6" s="413">
        <v>20</v>
      </c>
      <c r="BV6" s="264">
        <v>5</v>
      </c>
      <c r="BW6" s="264">
        <v>5</v>
      </c>
      <c r="BX6" s="264">
        <v>5</v>
      </c>
      <c r="BY6" s="264">
        <v>5</v>
      </c>
      <c r="BZ6" s="264">
        <v>5</v>
      </c>
      <c r="CA6" s="264">
        <v>4</v>
      </c>
      <c r="CB6" s="264">
        <v>1</v>
      </c>
      <c r="CC6" s="411">
        <v>50</v>
      </c>
      <c r="CD6" s="411">
        <v>20</v>
      </c>
      <c r="CE6" s="413">
        <v>80</v>
      </c>
      <c r="CF6" s="413">
        <v>20</v>
      </c>
      <c r="CG6" s="264">
        <v>20</v>
      </c>
      <c r="CH6" s="264">
        <v>20</v>
      </c>
      <c r="CI6" s="264">
        <v>20</v>
      </c>
      <c r="CJ6" s="264">
        <v>20</v>
      </c>
      <c r="CK6" s="264">
        <v>20</v>
      </c>
      <c r="CL6" s="264">
        <v>20</v>
      </c>
      <c r="CM6" s="264">
        <v>20</v>
      </c>
      <c r="CN6" s="264">
        <v>20</v>
      </c>
      <c r="CO6" s="264">
        <v>20</v>
      </c>
      <c r="CP6" s="264">
        <v>20</v>
      </c>
      <c r="CQ6" s="264">
        <v>20</v>
      </c>
      <c r="CR6" s="264">
        <v>20</v>
      </c>
      <c r="CS6" s="264">
        <v>20</v>
      </c>
      <c r="CT6" s="264">
        <v>20</v>
      </c>
      <c r="CU6" s="264">
        <v>20</v>
      </c>
      <c r="CV6" s="313"/>
      <c r="CW6" s="88"/>
      <c r="CX6" s="59"/>
      <c r="CY6" s="628" t="s">
        <v>186</v>
      </c>
      <c r="CZ6" s="629"/>
      <c r="DA6" s="390"/>
      <c r="DB6" s="380"/>
      <c r="DC6" s="379">
        <v>10</v>
      </c>
      <c r="DD6" s="380"/>
      <c r="DE6" s="379">
        <v>10</v>
      </c>
      <c r="DF6" s="380"/>
      <c r="DG6" s="379">
        <v>10</v>
      </c>
      <c r="DH6" s="380"/>
      <c r="DI6" s="381">
        <v>10</v>
      </c>
      <c r="DJ6" s="380"/>
      <c r="DK6" s="381">
        <v>10</v>
      </c>
      <c r="DL6" s="380"/>
      <c r="DM6" s="381">
        <v>10</v>
      </c>
      <c r="DN6" s="380"/>
      <c r="DO6" s="381">
        <v>10</v>
      </c>
      <c r="DP6" s="380"/>
      <c r="DQ6" s="381">
        <v>10</v>
      </c>
      <c r="DR6" s="380"/>
      <c r="DS6" s="381">
        <v>10</v>
      </c>
      <c r="DT6" s="380"/>
      <c r="DU6" s="381">
        <v>10</v>
      </c>
      <c r="DV6" s="380"/>
      <c r="DW6" s="381">
        <v>10</v>
      </c>
      <c r="DX6" s="391"/>
      <c r="DY6" s="25"/>
      <c r="EA6" s="331"/>
      <c r="EB6" s="332">
        <f t="shared" ref="EB6:EC8" si="0">IF(DC6="","",SUM(DA6,DC6))</f>
        <v>10</v>
      </c>
      <c r="EC6" s="327" t="str">
        <f t="shared" si="0"/>
        <v/>
      </c>
      <c r="ED6" s="328">
        <f t="shared" ref="ED6:EM8" si="1">IF(DE6="","",SUM(EB6,DE6))</f>
        <v>20</v>
      </c>
      <c r="EE6" s="327" t="str">
        <f t="shared" si="1"/>
        <v/>
      </c>
      <c r="EF6" s="328">
        <f t="shared" si="1"/>
        <v>30</v>
      </c>
      <c r="EG6" s="327" t="str">
        <f t="shared" si="1"/>
        <v/>
      </c>
      <c r="EH6" s="328">
        <f t="shared" si="1"/>
        <v>40</v>
      </c>
      <c r="EI6" s="327" t="str">
        <f t="shared" si="1"/>
        <v/>
      </c>
      <c r="EJ6" s="328">
        <f t="shared" si="1"/>
        <v>50</v>
      </c>
      <c r="EK6" s="327" t="str">
        <f t="shared" si="1"/>
        <v/>
      </c>
      <c r="EL6" s="328">
        <f t="shared" si="1"/>
        <v>60</v>
      </c>
      <c r="EM6" s="327" t="str">
        <f t="shared" si="1"/>
        <v/>
      </c>
      <c r="EN6" s="328">
        <f t="shared" ref="EN6:EW8" si="2">IF(DO6="","",SUM(EL6,DO6))</f>
        <v>70</v>
      </c>
      <c r="EO6" s="327" t="str">
        <f t="shared" si="2"/>
        <v/>
      </c>
      <c r="EP6" s="328">
        <f t="shared" si="2"/>
        <v>80</v>
      </c>
      <c r="EQ6" s="327" t="str">
        <f t="shared" si="2"/>
        <v/>
      </c>
      <c r="ER6" s="328">
        <f t="shared" si="2"/>
        <v>90</v>
      </c>
      <c r="ES6" s="327" t="str">
        <f t="shared" si="2"/>
        <v/>
      </c>
      <c r="ET6" s="328">
        <f t="shared" si="2"/>
        <v>100</v>
      </c>
      <c r="EU6" s="327" t="str">
        <f t="shared" si="2"/>
        <v/>
      </c>
      <c r="EV6" s="328">
        <f t="shared" si="2"/>
        <v>110</v>
      </c>
      <c r="EW6" s="333" t="str">
        <f t="shared" si="2"/>
        <v/>
      </c>
      <c r="EX6" s="25"/>
      <c r="EY6" s="25"/>
      <c r="EZ6" s="25"/>
      <c r="FA6" s="25"/>
      <c r="FB6" s="25"/>
      <c r="FC6" s="25"/>
      <c r="FD6" s="25"/>
      <c r="FE6" s="25"/>
    </row>
    <row r="7" spans="1:161" s="27" customFormat="1" ht="18" customHeight="1">
      <c r="A7" s="28">
        <v>1</v>
      </c>
      <c r="B7" s="369" t="s">
        <v>27</v>
      </c>
      <c r="C7" s="360" t="s">
        <v>14</v>
      </c>
      <c r="D7" s="15">
        <v>801</v>
      </c>
      <c r="E7" s="15"/>
      <c r="F7" s="29">
        <v>2491</v>
      </c>
      <c r="G7" s="322">
        <v>37466</v>
      </c>
      <c r="H7" s="90" t="str">
        <f>CW7</f>
        <v>Twenty Nine July Two Thousand Two</v>
      </c>
      <c r="I7" s="323" t="s">
        <v>321</v>
      </c>
      <c r="J7" s="324" t="s">
        <v>322</v>
      </c>
      <c r="K7" s="323" t="s">
        <v>323</v>
      </c>
      <c r="L7" s="359">
        <v>5</v>
      </c>
      <c r="M7" s="359">
        <v>5</v>
      </c>
      <c r="N7" s="359">
        <v>5</v>
      </c>
      <c r="O7" s="359">
        <v>5</v>
      </c>
      <c r="P7" s="359">
        <v>5</v>
      </c>
      <c r="Q7" s="359">
        <v>4</v>
      </c>
      <c r="R7" s="359">
        <v>1</v>
      </c>
      <c r="S7" s="412">
        <v>40</v>
      </c>
      <c r="T7" s="412">
        <v>10</v>
      </c>
      <c r="U7" s="412">
        <v>20</v>
      </c>
      <c r="V7" s="375">
        <v>65</v>
      </c>
      <c r="W7" s="375">
        <v>15</v>
      </c>
      <c r="X7" s="375">
        <v>20</v>
      </c>
      <c r="Y7" s="360">
        <v>5</v>
      </c>
      <c r="Z7" s="360">
        <v>5</v>
      </c>
      <c r="AA7" s="360">
        <v>5</v>
      </c>
      <c r="AB7" s="360">
        <v>5</v>
      </c>
      <c r="AC7" s="360">
        <v>5</v>
      </c>
      <c r="AD7" s="360">
        <v>4</v>
      </c>
      <c r="AE7" s="360">
        <v>1</v>
      </c>
      <c r="AF7" s="414">
        <v>40</v>
      </c>
      <c r="AG7" s="414">
        <v>10</v>
      </c>
      <c r="AH7" s="414">
        <v>20</v>
      </c>
      <c r="AI7" s="415">
        <v>65</v>
      </c>
      <c r="AJ7" s="415">
        <v>15</v>
      </c>
      <c r="AK7" s="415">
        <v>20</v>
      </c>
      <c r="AL7" s="369" t="s">
        <v>34</v>
      </c>
      <c r="AM7" s="359">
        <v>5</v>
      </c>
      <c r="AN7" s="359">
        <v>5</v>
      </c>
      <c r="AO7" s="359">
        <v>5</v>
      </c>
      <c r="AP7" s="359">
        <v>5</v>
      </c>
      <c r="AQ7" s="359">
        <v>5</v>
      </c>
      <c r="AR7" s="359">
        <v>4</v>
      </c>
      <c r="AS7" s="359">
        <v>1</v>
      </c>
      <c r="AT7" s="49">
        <v>50</v>
      </c>
      <c r="AU7" s="49">
        <v>20</v>
      </c>
      <c r="AV7" s="50">
        <v>80</v>
      </c>
      <c r="AW7" s="50">
        <v>20</v>
      </c>
      <c r="AX7" s="360">
        <v>5</v>
      </c>
      <c r="AY7" s="360">
        <v>5</v>
      </c>
      <c r="AZ7" s="360">
        <v>5</v>
      </c>
      <c r="BA7" s="360">
        <v>5</v>
      </c>
      <c r="BB7" s="360">
        <v>5</v>
      </c>
      <c r="BC7" s="360">
        <v>4</v>
      </c>
      <c r="BD7" s="360">
        <v>1</v>
      </c>
      <c r="BE7" s="414">
        <v>40</v>
      </c>
      <c r="BF7" s="414">
        <v>10</v>
      </c>
      <c r="BG7" s="414">
        <v>20</v>
      </c>
      <c r="BH7" s="415">
        <v>65</v>
      </c>
      <c r="BI7" s="415">
        <v>15</v>
      </c>
      <c r="BJ7" s="415">
        <v>20</v>
      </c>
      <c r="BK7" s="359">
        <v>5</v>
      </c>
      <c r="BL7" s="359">
        <v>5</v>
      </c>
      <c r="BM7" s="359">
        <v>5</v>
      </c>
      <c r="BN7" s="359">
        <v>5</v>
      </c>
      <c r="BO7" s="359">
        <v>3</v>
      </c>
      <c r="BP7" s="359">
        <v>2</v>
      </c>
      <c r="BQ7" s="359">
        <v>5</v>
      </c>
      <c r="BR7" s="49">
        <v>50</v>
      </c>
      <c r="BS7" s="49">
        <v>20</v>
      </c>
      <c r="BT7" s="50">
        <v>80</v>
      </c>
      <c r="BU7" s="50">
        <v>20</v>
      </c>
      <c r="BV7" s="360">
        <v>5</v>
      </c>
      <c r="BW7" s="360">
        <v>5</v>
      </c>
      <c r="BX7" s="360">
        <v>5</v>
      </c>
      <c r="BY7" s="360">
        <v>5</v>
      </c>
      <c r="BZ7" s="360">
        <v>5</v>
      </c>
      <c r="CA7" s="360">
        <v>4</v>
      </c>
      <c r="CB7" s="360">
        <v>1</v>
      </c>
      <c r="CC7" s="51">
        <v>50</v>
      </c>
      <c r="CD7" s="51">
        <v>20</v>
      </c>
      <c r="CE7" s="52">
        <v>80</v>
      </c>
      <c r="CF7" s="52">
        <v>20</v>
      </c>
      <c r="CG7" s="359">
        <v>20</v>
      </c>
      <c r="CH7" s="359">
        <v>20</v>
      </c>
      <c r="CI7" s="359">
        <v>20</v>
      </c>
      <c r="CJ7" s="359">
        <v>20</v>
      </c>
      <c r="CK7" s="359">
        <v>20</v>
      </c>
      <c r="CL7" s="360">
        <v>20</v>
      </c>
      <c r="CM7" s="360">
        <v>20</v>
      </c>
      <c r="CN7" s="360">
        <v>20</v>
      </c>
      <c r="CO7" s="51">
        <v>20</v>
      </c>
      <c r="CP7" s="52">
        <v>20</v>
      </c>
      <c r="CQ7" s="359">
        <v>20</v>
      </c>
      <c r="CR7" s="359">
        <v>20</v>
      </c>
      <c r="CS7" s="359">
        <v>20</v>
      </c>
      <c r="CT7" s="49">
        <v>20</v>
      </c>
      <c r="CU7" s="50">
        <v>20</v>
      </c>
      <c r="CV7" s="313"/>
      <c r="CW7" s="325" t="str">
        <f>IF(DOB!D7="","",DOB!D7)</f>
        <v>Twenty Nine July Two Thousand Two</v>
      </c>
      <c r="CX7" s="59"/>
      <c r="CY7" s="53"/>
      <c r="CZ7" s="53"/>
      <c r="DA7" s="392" t="str">
        <f t="shared" ref="DA7:DE38" si="3">IF($D7="","",IF(DA$6="","",DA$6))</f>
        <v/>
      </c>
      <c r="DB7" s="383"/>
      <c r="DC7" s="382">
        <f t="shared" si="3"/>
        <v>10</v>
      </c>
      <c r="DD7" s="383">
        <v>9</v>
      </c>
      <c r="DE7" s="382">
        <f t="shared" si="3"/>
        <v>10</v>
      </c>
      <c r="DF7" s="383">
        <v>8</v>
      </c>
      <c r="DG7" s="382">
        <f t="shared" ref="DG7:DG38" si="4">IF($D7="","",IF(DG$6="","",DG$6))</f>
        <v>10</v>
      </c>
      <c r="DH7" s="383">
        <v>9</v>
      </c>
      <c r="DI7" s="381">
        <f>IF(DI$6="","",DI$6)</f>
        <v>10</v>
      </c>
      <c r="DJ7" s="383">
        <v>9</v>
      </c>
      <c r="DK7" s="381">
        <f>IF(DK$6="","",DK$6)</f>
        <v>10</v>
      </c>
      <c r="DL7" s="383">
        <v>9</v>
      </c>
      <c r="DM7" s="381">
        <f>IF(DM$6="","",DM$6)</f>
        <v>10</v>
      </c>
      <c r="DN7" s="383">
        <v>9</v>
      </c>
      <c r="DO7" s="381">
        <f>IF(DO$6="","",DO$6)</f>
        <v>10</v>
      </c>
      <c r="DP7" s="383">
        <v>9</v>
      </c>
      <c r="DQ7" s="381">
        <f>IF(DQ$6="","",DQ$6)</f>
        <v>10</v>
      </c>
      <c r="DR7" s="383">
        <v>9</v>
      </c>
      <c r="DS7" s="381">
        <f>IF(DS$6="","",DS$6)</f>
        <v>10</v>
      </c>
      <c r="DT7" s="383">
        <v>9</v>
      </c>
      <c r="DU7" s="381">
        <f>IF(DU$6="","",DU$6)</f>
        <v>10</v>
      </c>
      <c r="DV7" s="383">
        <v>9</v>
      </c>
      <c r="DW7" s="381">
        <f>IF(DW$6="","",DW$6)</f>
        <v>10</v>
      </c>
      <c r="DX7" s="393">
        <v>9</v>
      </c>
      <c r="DY7" s="329"/>
      <c r="EA7" s="331"/>
      <c r="EB7" s="334">
        <f t="shared" si="0"/>
        <v>10</v>
      </c>
      <c r="EC7" s="330">
        <f t="shared" si="0"/>
        <v>9</v>
      </c>
      <c r="ED7" s="219">
        <f t="shared" si="1"/>
        <v>20</v>
      </c>
      <c r="EE7" s="330">
        <f t="shared" si="1"/>
        <v>17</v>
      </c>
      <c r="EF7" s="219">
        <f t="shared" si="1"/>
        <v>30</v>
      </c>
      <c r="EG7" s="330">
        <f t="shared" si="1"/>
        <v>26</v>
      </c>
      <c r="EH7" s="219">
        <f t="shared" si="1"/>
        <v>40</v>
      </c>
      <c r="EI7" s="330">
        <f t="shared" si="1"/>
        <v>35</v>
      </c>
      <c r="EJ7" s="219">
        <f t="shared" si="1"/>
        <v>50</v>
      </c>
      <c r="EK7" s="330">
        <f t="shared" si="1"/>
        <v>44</v>
      </c>
      <c r="EL7" s="219">
        <f t="shared" si="1"/>
        <v>60</v>
      </c>
      <c r="EM7" s="330">
        <f t="shared" si="1"/>
        <v>53</v>
      </c>
      <c r="EN7" s="219">
        <f t="shared" si="2"/>
        <v>70</v>
      </c>
      <c r="EO7" s="330">
        <f t="shared" si="2"/>
        <v>62</v>
      </c>
      <c r="EP7" s="219">
        <f t="shared" si="2"/>
        <v>80</v>
      </c>
      <c r="EQ7" s="330">
        <f t="shared" si="2"/>
        <v>71</v>
      </c>
      <c r="ER7" s="219">
        <f t="shared" si="2"/>
        <v>90</v>
      </c>
      <c r="ES7" s="330">
        <f t="shared" si="2"/>
        <v>80</v>
      </c>
      <c r="ET7" s="219">
        <f t="shared" si="2"/>
        <v>100</v>
      </c>
      <c r="EU7" s="330">
        <f t="shared" si="2"/>
        <v>89</v>
      </c>
      <c r="EV7" s="219">
        <f t="shared" si="2"/>
        <v>110</v>
      </c>
      <c r="EW7" s="222">
        <f t="shared" si="2"/>
        <v>98</v>
      </c>
      <c r="EX7" s="25"/>
      <c r="EY7" s="306"/>
      <c r="EZ7" s="306"/>
      <c r="FA7" s="25"/>
      <c r="FB7" s="25"/>
      <c r="FC7" s="25"/>
      <c r="FD7" s="306"/>
      <c r="FE7" s="25"/>
    </row>
    <row r="8" spans="1:161" s="27" customFormat="1" ht="18" customHeight="1">
      <c r="A8" s="28">
        <v>2</v>
      </c>
      <c r="B8" s="369" t="s">
        <v>27</v>
      </c>
      <c r="C8" s="360" t="s">
        <v>14</v>
      </c>
      <c r="D8" s="15">
        <v>802</v>
      </c>
      <c r="E8" s="15"/>
      <c r="F8" s="29"/>
      <c r="G8" s="322">
        <v>35887</v>
      </c>
      <c r="H8" s="90" t="str">
        <f t="shared" ref="H8:H36" si="5">CW8</f>
        <v>Two April Nineteen Hundred Ninety Eight</v>
      </c>
      <c r="I8" s="323" t="s">
        <v>328</v>
      </c>
      <c r="J8" s="324" t="s">
        <v>329</v>
      </c>
      <c r="K8" s="323" t="s">
        <v>330</v>
      </c>
      <c r="L8" s="359">
        <v>5</v>
      </c>
      <c r="M8" s="359">
        <v>5</v>
      </c>
      <c r="N8" s="359">
        <v>5</v>
      </c>
      <c r="O8" s="359">
        <v>5</v>
      </c>
      <c r="P8" s="359">
        <v>5</v>
      </c>
      <c r="Q8" s="359">
        <v>4</v>
      </c>
      <c r="R8" s="359">
        <v>1</v>
      </c>
      <c r="S8" s="412">
        <v>40</v>
      </c>
      <c r="T8" s="412">
        <v>10</v>
      </c>
      <c r="U8" s="412">
        <v>20</v>
      </c>
      <c r="V8" s="375">
        <v>65</v>
      </c>
      <c r="W8" s="375">
        <v>15</v>
      </c>
      <c r="X8" s="375">
        <v>20</v>
      </c>
      <c r="Y8" s="360">
        <v>5</v>
      </c>
      <c r="Z8" s="360">
        <v>5</v>
      </c>
      <c r="AA8" s="360">
        <v>5</v>
      </c>
      <c r="AB8" s="360">
        <v>5</v>
      </c>
      <c r="AC8" s="360">
        <v>5</v>
      </c>
      <c r="AD8" s="360">
        <v>4</v>
      </c>
      <c r="AE8" s="360">
        <v>1</v>
      </c>
      <c r="AF8" s="414">
        <v>40</v>
      </c>
      <c r="AG8" s="414">
        <v>10</v>
      </c>
      <c r="AH8" s="414">
        <v>20</v>
      </c>
      <c r="AI8" s="415">
        <v>65</v>
      </c>
      <c r="AJ8" s="415">
        <v>15</v>
      </c>
      <c r="AK8" s="415">
        <v>20</v>
      </c>
      <c r="AL8" s="369" t="s">
        <v>34</v>
      </c>
      <c r="AM8" s="359">
        <v>5</v>
      </c>
      <c r="AN8" s="359">
        <v>5</v>
      </c>
      <c r="AO8" s="359">
        <v>5</v>
      </c>
      <c r="AP8" s="359">
        <v>5</v>
      </c>
      <c r="AQ8" s="359">
        <v>5</v>
      </c>
      <c r="AR8" s="359">
        <v>4</v>
      </c>
      <c r="AS8" s="359">
        <v>1</v>
      </c>
      <c r="AT8" s="49">
        <v>50</v>
      </c>
      <c r="AU8" s="49">
        <v>20</v>
      </c>
      <c r="AV8" s="50">
        <v>80</v>
      </c>
      <c r="AW8" s="50">
        <v>20</v>
      </c>
      <c r="AX8" s="360">
        <v>5</v>
      </c>
      <c r="AY8" s="360">
        <v>5</v>
      </c>
      <c r="AZ8" s="360">
        <v>5</v>
      </c>
      <c r="BA8" s="360">
        <v>5</v>
      </c>
      <c r="BB8" s="360">
        <v>5</v>
      </c>
      <c r="BC8" s="360">
        <v>4</v>
      </c>
      <c r="BD8" s="360">
        <v>1</v>
      </c>
      <c r="BE8" s="414">
        <v>40</v>
      </c>
      <c r="BF8" s="414">
        <v>10</v>
      </c>
      <c r="BG8" s="414">
        <v>20</v>
      </c>
      <c r="BH8" s="415">
        <v>65</v>
      </c>
      <c r="BI8" s="415">
        <v>15</v>
      </c>
      <c r="BJ8" s="415">
        <v>20</v>
      </c>
      <c r="BK8" s="359">
        <v>5</v>
      </c>
      <c r="BL8" s="359">
        <v>5</v>
      </c>
      <c r="BM8" s="359">
        <v>5</v>
      </c>
      <c r="BN8" s="359">
        <v>5</v>
      </c>
      <c r="BO8" s="359">
        <v>3</v>
      </c>
      <c r="BP8" s="359">
        <v>2</v>
      </c>
      <c r="BQ8" s="359">
        <v>5</v>
      </c>
      <c r="BR8" s="49">
        <v>50</v>
      </c>
      <c r="BS8" s="49">
        <v>20</v>
      </c>
      <c r="BT8" s="50">
        <v>80</v>
      </c>
      <c r="BU8" s="50">
        <v>20</v>
      </c>
      <c r="BV8" s="360">
        <v>5</v>
      </c>
      <c r="BW8" s="360">
        <v>5</v>
      </c>
      <c r="BX8" s="360">
        <v>5</v>
      </c>
      <c r="BY8" s="360">
        <v>5</v>
      </c>
      <c r="BZ8" s="360">
        <v>5</v>
      </c>
      <c r="CA8" s="360">
        <v>4</v>
      </c>
      <c r="CB8" s="360">
        <v>1</v>
      </c>
      <c r="CC8" s="51">
        <v>50</v>
      </c>
      <c r="CD8" s="51">
        <v>20</v>
      </c>
      <c r="CE8" s="52">
        <v>80</v>
      </c>
      <c r="CF8" s="52">
        <v>20</v>
      </c>
      <c r="CG8" s="359">
        <v>20</v>
      </c>
      <c r="CH8" s="359">
        <v>20</v>
      </c>
      <c r="CI8" s="359">
        <v>20</v>
      </c>
      <c r="CJ8" s="359">
        <v>20</v>
      </c>
      <c r="CK8" s="359">
        <v>20</v>
      </c>
      <c r="CL8" s="360">
        <v>20</v>
      </c>
      <c r="CM8" s="360">
        <v>20</v>
      </c>
      <c r="CN8" s="360">
        <v>20</v>
      </c>
      <c r="CO8" s="51">
        <v>20</v>
      </c>
      <c r="CP8" s="52">
        <v>20</v>
      </c>
      <c r="CQ8" s="359">
        <v>20</v>
      </c>
      <c r="CR8" s="359">
        <v>20</v>
      </c>
      <c r="CS8" s="359">
        <v>20</v>
      </c>
      <c r="CT8" s="49">
        <v>20</v>
      </c>
      <c r="CU8" s="50">
        <v>20</v>
      </c>
      <c r="CV8" s="313"/>
      <c r="CW8" s="325" t="str">
        <f>IF(DOB!D8="","",DOB!D8)</f>
        <v>Two April Nineteen Hundred Ninety Eight</v>
      </c>
      <c r="CX8" s="59"/>
      <c r="CY8" s="53"/>
      <c r="CZ8" s="53"/>
      <c r="DA8" s="392" t="str">
        <f t="shared" si="3"/>
        <v/>
      </c>
      <c r="DB8" s="383"/>
      <c r="DC8" s="382">
        <f t="shared" si="3"/>
        <v>10</v>
      </c>
      <c r="DD8" s="383"/>
      <c r="DE8" s="382">
        <f t="shared" si="3"/>
        <v>10</v>
      </c>
      <c r="DF8" s="383"/>
      <c r="DG8" s="382">
        <f t="shared" si="4"/>
        <v>10</v>
      </c>
      <c r="DH8" s="383"/>
      <c r="DI8" s="381">
        <f t="shared" ref="DI8:DI71" si="6">IF(DI$6="","",DI$6)</f>
        <v>10</v>
      </c>
      <c r="DJ8" s="383"/>
      <c r="DK8" s="381">
        <f t="shared" ref="DK8:DK71" si="7">IF(DK$6="","",DK$6)</f>
        <v>10</v>
      </c>
      <c r="DL8" s="383"/>
      <c r="DM8" s="381">
        <f t="shared" ref="DM8:DM71" si="8">IF(DM$6="","",DM$6)</f>
        <v>10</v>
      </c>
      <c r="DN8" s="383"/>
      <c r="DO8" s="381">
        <f t="shared" ref="DO8:DO71" si="9">IF(DO$6="","",DO$6)</f>
        <v>10</v>
      </c>
      <c r="DP8" s="383"/>
      <c r="DQ8" s="381">
        <f t="shared" ref="DQ8:DQ71" si="10">IF(DQ$6="","",DQ$6)</f>
        <v>10</v>
      </c>
      <c r="DR8" s="383"/>
      <c r="DS8" s="381">
        <f t="shared" ref="DS8:DW71" si="11">IF(DS$6="","",DS$6)</f>
        <v>10</v>
      </c>
      <c r="DT8" s="383"/>
      <c r="DU8" s="381">
        <f t="shared" si="11"/>
        <v>10</v>
      </c>
      <c r="DV8" s="383"/>
      <c r="DW8" s="381">
        <f t="shared" si="11"/>
        <v>10</v>
      </c>
      <c r="DX8" s="393"/>
      <c r="DY8" s="329"/>
      <c r="EA8" s="331"/>
      <c r="EB8" s="334">
        <f t="shared" si="0"/>
        <v>10</v>
      </c>
      <c r="EC8" s="330" t="str">
        <f t="shared" si="0"/>
        <v/>
      </c>
      <c r="ED8" s="219">
        <f t="shared" si="1"/>
        <v>20</v>
      </c>
      <c r="EE8" s="330" t="str">
        <f t="shared" si="1"/>
        <v/>
      </c>
      <c r="EF8" s="219">
        <f t="shared" si="1"/>
        <v>30</v>
      </c>
      <c r="EG8" s="330" t="str">
        <f t="shared" si="1"/>
        <v/>
      </c>
      <c r="EH8" s="219">
        <f t="shared" si="1"/>
        <v>40</v>
      </c>
      <c r="EI8" s="330" t="str">
        <f t="shared" si="1"/>
        <v/>
      </c>
      <c r="EJ8" s="219">
        <f t="shared" si="1"/>
        <v>50</v>
      </c>
      <c r="EK8" s="330" t="str">
        <f t="shared" si="1"/>
        <v/>
      </c>
      <c r="EL8" s="219">
        <f t="shared" si="1"/>
        <v>60</v>
      </c>
      <c r="EM8" s="330" t="str">
        <f t="shared" si="1"/>
        <v/>
      </c>
      <c r="EN8" s="219">
        <f t="shared" si="2"/>
        <v>70</v>
      </c>
      <c r="EO8" s="330" t="str">
        <f t="shared" si="2"/>
        <v/>
      </c>
      <c r="EP8" s="219">
        <f t="shared" si="2"/>
        <v>80</v>
      </c>
      <c r="EQ8" s="330" t="str">
        <f t="shared" si="2"/>
        <v/>
      </c>
      <c r="ER8" s="219">
        <f t="shared" si="2"/>
        <v>90</v>
      </c>
      <c r="ES8" s="330" t="str">
        <f t="shared" si="2"/>
        <v/>
      </c>
      <c r="ET8" s="219">
        <f t="shared" si="2"/>
        <v>100</v>
      </c>
      <c r="EU8" s="330" t="str">
        <f t="shared" si="2"/>
        <v/>
      </c>
      <c r="EV8" s="219">
        <f t="shared" si="2"/>
        <v>110</v>
      </c>
      <c r="EW8" s="222" t="str">
        <f t="shared" si="2"/>
        <v/>
      </c>
      <c r="EX8" s="25"/>
      <c r="EY8" s="306"/>
      <c r="EZ8" s="306"/>
      <c r="FA8" s="25"/>
      <c r="FB8" s="25"/>
      <c r="FC8" s="25"/>
      <c r="FD8" s="306"/>
      <c r="FE8" s="25"/>
    </row>
    <row r="9" spans="1:161" s="27" customFormat="1" ht="18" customHeight="1">
      <c r="A9" s="28">
        <v>3</v>
      </c>
      <c r="B9" s="369" t="s">
        <v>27</v>
      </c>
      <c r="C9" s="360" t="s">
        <v>14</v>
      </c>
      <c r="D9" s="15">
        <v>803</v>
      </c>
      <c r="E9" s="15"/>
      <c r="F9" s="29"/>
      <c r="G9" s="322"/>
      <c r="H9" s="90" t="str">
        <f t="shared" si="5"/>
        <v/>
      </c>
      <c r="I9" s="323" t="s">
        <v>331</v>
      </c>
      <c r="J9" s="324" t="s">
        <v>332</v>
      </c>
      <c r="K9" s="323" t="s">
        <v>333</v>
      </c>
      <c r="L9" s="359">
        <v>5</v>
      </c>
      <c r="M9" s="359">
        <v>5</v>
      </c>
      <c r="N9" s="359">
        <v>5</v>
      </c>
      <c r="O9" s="359">
        <v>5</v>
      </c>
      <c r="P9" s="359">
        <v>5</v>
      </c>
      <c r="Q9" s="359">
        <v>4</v>
      </c>
      <c r="R9" s="359">
        <v>1</v>
      </c>
      <c r="S9" s="412">
        <v>40</v>
      </c>
      <c r="T9" s="412">
        <v>10</v>
      </c>
      <c r="U9" s="412">
        <v>20</v>
      </c>
      <c r="V9" s="375">
        <v>65</v>
      </c>
      <c r="W9" s="375">
        <v>15</v>
      </c>
      <c r="X9" s="375">
        <v>20</v>
      </c>
      <c r="Y9" s="360">
        <v>5</v>
      </c>
      <c r="Z9" s="360">
        <v>5</v>
      </c>
      <c r="AA9" s="360">
        <v>5</v>
      </c>
      <c r="AB9" s="360">
        <v>5</v>
      </c>
      <c r="AC9" s="360">
        <v>5</v>
      </c>
      <c r="AD9" s="360">
        <v>4</v>
      </c>
      <c r="AE9" s="360">
        <v>1</v>
      </c>
      <c r="AF9" s="414">
        <v>40</v>
      </c>
      <c r="AG9" s="414">
        <v>10</v>
      </c>
      <c r="AH9" s="414">
        <v>20</v>
      </c>
      <c r="AI9" s="415">
        <v>65</v>
      </c>
      <c r="AJ9" s="415">
        <v>15</v>
      </c>
      <c r="AK9" s="415">
        <v>20</v>
      </c>
      <c r="AL9" s="369" t="s">
        <v>34</v>
      </c>
      <c r="AM9" s="359">
        <v>5</v>
      </c>
      <c r="AN9" s="359">
        <v>5</v>
      </c>
      <c r="AO9" s="359">
        <v>5</v>
      </c>
      <c r="AP9" s="359">
        <v>5</v>
      </c>
      <c r="AQ9" s="359">
        <v>5</v>
      </c>
      <c r="AR9" s="359">
        <v>4</v>
      </c>
      <c r="AS9" s="359">
        <v>1</v>
      </c>
      <c r="AT9" s="49">
        <v>50</v>
      </c>
      <c r="AU9" s="49">
        <v>20</v>
      </c>
      <c r="AV9" s="50">
        <v>80</v>
      </c>
      <c r="AW9" s="50">
        <v>20</v>
      </c>
      <c r="AX9" s="360">
        <v>5</v>
      </c>
      <c r="AY9" s="360">
        <v>5</v>
      </c>
      <c r="AZ9" s="360">
        <v>5</v>
      </c>
      <c r="BA9" s="360">
        <v>5</v>
      </c>
      <c r="BB9" s="360">
        <v>5</v>
      </c>
      <c r="BC9" s="360">
        <v>4</v>
      </c>
      <c r="BD9" s="360">
        <v>1</v>
      </c>
      <c r="BE9" s="414">
        <v>40</v>
      </c>
      <c r="BF9" s="414">
        <v>10</v>
      </c>
      <c r="BG9" s="414">
        <v>20</v>
      </c>
      <c r="BH9" s="415">
        <v>65</v>
      </c>
      <c r="BI9" s="415">
        <v>15</v>
      </c>
      <c r="BJ9" s="415">
        <v>20</v>
      </c>
      <c r="BK9" s="359">
        <v>5</v>
      </c>
      <c r="BL9" s="359">
        <v>5</v>
      </c>
      <c r="BM9" s="359">
        <v>5</v>
      </c>
      <c r="BN9" s="359">
        <v>5</v>
      </c>
      <c r="BO9" s="359">
        <v>3</v>
      </c>
      <c r="BP9" s="359">
        <v>2</v>
      </c>
      <c r="BQ9" s="359">
        <v>5</v>
      </c>
      <c r="BR9" s="49">
        <v>50</v>
      </c>
      <c r="BS9" s="49">
        <v>20</v>
      </c>
      <c r="BT9" s="50">
        <v>80</v>
      </c>
      <c r="BU9" s="50">
        <v>20</v>
      </c>
      <c r="BV9" s="360">
        <v>5</v>
      </c>
      <c r="BW9" s="360">
        <v>5</v>
      </c>
      <c r="BX9" s="360">
        <v>5</v>
      </c>
      <c r="BY9" s="360">
        <v>5</v>
      </c>
      <c r="BZ9" s="360">
        <v>5</v>
      </c>
      <c r="CA9" s="360">
        <v>4</v>
      </c>
      <c r="CB9" s="360">
        <v>1</v>
      </c>
      <c r="CC9" s="51">
        <v>50</v>
      </c>
      <c r="CD9" s="51">
        <v>20</v>
      </c>
      <c r="CE9" s="52">
        <v>80</v>
      </c>
      <c r="CF9" s="52">
        <v>20</v>
      </c>
      <c r="CG9" s="359">
        <v>20</v>
      </c>
      <c r="CH9" s="359">
        <v>20</v>
      </c>
      <c r="CI9" s="359">
        <v>20</v>
      </c>
      <c r="CJ9" s="359">
        <v>20</v>
      </c>
      <c r="CK9" s="359">
        <v>20</v>
      </c>
      <c r="CL9" s="360">
        <v>20</v>
      </c>
      <c r="CM9" s="360">
        <v>20</v>
      </c>
      <c r="CN9" s="360">
        <v>20</v>
      </c>
      <c r="CO9" s="51">
        <v>20</v>
      </c>
      <c r="CP9" s="52">
        <v>20</v>
      </c>
      <c r="CQ9" s="359">
        <v>20</v>
      </c>
      <c r="CR9" s="359">
        <v>20</v>
      </c>
      <c r="CS9" s="359">
        <v>20</v>
      </c>
      <c r="CT9" s="49">
        <v>20</v>
      </c>
      <c r="CU9" s="50">
        <v>20</v>
      </c>
      <c r="CV9" s="313"/>
      <c r="CW9" s="325" t="str">
        <f>IF(DOB!D9="","",DOB!D9)</f>
        <v/>
      </c>
      <c r="CX9" s="401" t="s">
        <v>27</v>
      </c>
      <c r="CY9" s="53"/>
      <c r="CZ9" s="53"/>
      <c r="DA9" s="392">
        <v>0</v>
      </c>
      <c r="DB9" s="383"/>
      <c r="DC9" s="382">
        <f t="shared" si="3"/>
        <v>10</v>
      </c>
      <c r="DD9" s="383"/>
      <c r="DE9" s="382">
        <f t="shared" si="3"/>
        <v>10</v>
      </c>
      <c r="DF9" s="383"/>
      <c r="DG9" s="382">
        <f t="shared" si="4"/>
        <v>10</v>
      </c>
      <c r="DH9" s="383"/>
      <c r="DI9" s="381">
        <f t="shared" si="6"/>
        <v>10</v>
      </c>
      <c r="DJ9" s="383"/>
      <c r="DK9" s="381">
        <f t="shared" si="7"/>
        <v>10</v>
      </c>
      <c r="DL9" s="383"/>
      <c r="DM9" s="381">
        <f t="shared" si="8"/>
        <v>10</v>
      </c>
      <c r="DN9" s="383"/>
      <c r="DO9" s="381">
        <f t="shared" si="9"/>
        <v>10</v>
      </c>
      <c r="DP9" s="383"/>
      <c r="DQ9" s="381">
        <f t="shared" si="10"/>
        <v>10</v>
      </c>
      <c r="DR9" s="383"/>
      <c r="DS9" s="381">
        <f t="shared" si="11"/>
        <v>10</v>
      </c>
      <c r="DT9" s="383"/>
      <c r="DU9" s="381">
        <f t="shared" si="11"/>
        <v>10</v>
      </c>
      <c r="DV9" s="383"/>
      <c r="DW9" s="381">
        <f t="shared" si="11"/>
        <v>10</v>
      </c>
      <c r="DX9" s="393"/>
      <c r="DY9" s="329"/>
      <c r="EA9" s="331"/>
      <c r="EB9" s="334">
        <f t="shared" ref="EB9:EB72" si="12">IF(DC9="","",SUM(DA9,DC9))</f>
        <v>10</v>
      </c>
      <c r="EC9" s="330" t="str">
        <f t="shared" ref="EC9:EC72" si="13">IF(DD9="","",SUM(DB9,DD9))</f>
        <v/>
      </c>
      <c r="ED9" s="219">
        <f t="shared" ref="ED9:ED72" si="14">IF(DE9="","",SUM(EB9,DE9))</f>
        <v>20</v>
      </c>
      <c r="EE9" s="330" t="str">
        <f t="shared" ref="EE9:EE72" si="15">IF(DF9="","",SUM(EC9,DF9))</f>
        <v/>
      </c>
      <c r="EF9" s="219">
        <f t="shared" ref="EF9:EF72" si="16">IF(DG9="","",SUM(ED9,DG9))</f>
        <v>30</v>
      </c>
      <c r="EG9" s="330" t="str">
        <f t="shared" ref="EG9:EG72" si="17">IF(DH9="","",SUM(EE9,DH9))</f>
        <v/>
      </c>
      <c r="EH9" s="219">
        <f t="shared" ref="EH9:EH72" si="18">IF(DI9="","",SUM(EF9,DI9))</f>
        <v>40</v>
      </c>
      <c r="EI9" s="330" t="str">
        <f t="shared" ref="EI9:EI72" si="19">IF(DJ9="","",SUM(EG9,DJ9))</f>
        <v/>
      </c>
      <c r="EJ9" s="219">
        <f t="shared" ref="EJ9:EJ72" si="20">IF(DK9="","",SUM(EH9,DK9))</f>
        <v>50</v>
      </c>
      <c r="EK9" s="330" t="str">
        <f t="shared" ref="EK9:EK72" si="21">IF(DL9="","",SUM(EI9,DL9))</f>
        <v/>
      </c>
      <c r="EL9" s="219">
        <f t="shared" ref="EL9:EL72" si="22">IF(DM9="","",SUM(EJ9,DM9))</f>
        <v>60</v>
      </c>
      <c r="EM9" s="330" t="str">
        <f t="shared" ref="EM9:EM72" si="23">IF(DN9="","",SUM(EK9,DN9))</f>
        <v/>
      </c>
      <c r="EN9" s="219">
        <f t="shared" ref="EN9:EN72" si="24">IF(DO9="","",SUM(EL9,DO9))</f>
        <v>70</v>
      </c>
      <c r="EO9" s="330" t="str">
        <f t="shared" ref="EO9:EO72" si="25">IF(DP9="","",SUM(EM9,DP9))</f>
        <v/>
      </c>
      <c r="EP9" s="219">
        <f t="shared" ref="EP9:EP72" si="26">IF(DQ9="","",SUM(EN9,DQ9))</f>
        <v>80</v>
      </c>
      <c r="EQ9" s="330" t="str">
        <f t="shared" ref="EQ9:EQ72" si="27">IF(DR9="","",SUM(EO9,DR9))</f>
        <v/>
      </c>
      <c r="ER9" s="219">
        <f t="shared" ref="ER9:ER72" si="28">IF(DS9="","",SUM(EP9,DS9))</f>
        <v>90</v>
      </c>
      <c r="ES9" s="330" t="str">
        <f t="shared" ref="ES9:ES72" si="29">IF(DT9="","",SUM(EQ9,DT9))</f>
        <v/>
      </c>
      <c r="ET9" s="219">
        <f t="shared" ref="ET9:ET72" si="30">IF(DU9="","",SUM(ER9,DU9))</f>
        <v>100</v>
      </c>
      <c r="EU9" s="330" t="str">
        <f t="shared" ref="EU9:EU72" si="31">IF(DV9="","",SUM(ES9,DV9))</f>
        <v/>
      </c>
      <c r="EV9" s="219">
        <f t="shared" ref="EV9:EV72" si="32">IF(DW9="","",SUM(ET9,DW9))</f>
        <v>110</v>
      </c>
      <c r="EW9" s="222" t="str">
        <f t="shared" ref="EW9:EW72" si="33">IF(DX9="","",SUM(EU9,DX9))</f>
        <v/>
      </c>
      <c r="EX9" s="25"/>
      <c r="EY9" s="306"/>
      <c r="EZ9" s="306"/>
      <c r="FA9" s="25"/>
      <c r="FB9" s="25"/>
      <c r="FC9" s="25"/>
      <c r="FD9" s="306"/>
      <c r="FE9" s="25"/>
    </row>
    <row r="10" spans="1:161" s="27" customFormat="1" ht="18" customHeight="1">
      <c r="A10" s="28">
        <v>4</v>
      </c>
      <c r="B10" s="369"/>
      <c r="C10" s="360"/>
      <c r="D10" s="15">
        <v>804</v>
      </c>
      <c r="E10" s="15"/>
      <c r="F10" s="29"/>
      <c r="G10" s="322"/>
      <c r="H10" s="90" t="str">
        <f t="shared" si="5"/>
        <v/>
      </c>
      <c r="I10" s="323" t="s">
        <v>334</v>
      </c>
      <c r="J10" s="324" t="s">
        <v>335</v>
      </c>
      <c r="K10" s="323" t="s">
        <v>336</v>
      </c>
      <c r="L10" s="359">
        <v>5</v>
      </c>
      <c r="M10" s="359">
        <v>5</v>
      </c>
      <c r="N10" s="359">
        <v>5</v>
      </c>
      <c r="O10" s="359">
        <v>5</v>
      </c>
      <c r="P10" s="359">
        <v>5</v>
      </c>
      <c r="Q10" s="359">
        <v>4</v>
      </c>
      <c r="R10" s="359">
        <v>1</v>
      </c>
      <c r="S10" s="412">
        <v>40</v>
      </c>
      <c r="T10" s="412">
        <v>10</v>
      </c>
      <c r="U10" s="412">
        <v>20</v>
      </c>
      <c r="V10" s="375">
        <v>65</v>
      </c>
      <c r="W10" s="375">
        <v>15</v>
      </c>
      <c r="X10" s="375">
        <v>20</v>
      </c>
      <c r="Y10" s="360">
        <v>5</v>
      </c>
      <c r="Z10" s="360">
        <v>5</v>
      </c>
      <c r="AA10" s="360">
        <v>5</v>
      </c>
      <c r="AB10" s="360">
        <v>5</v>
      </c>
      <c r="AC10" s="360">
        <v>5</v>
      </c>
      <c r="AD10" s="360">
        <v>4</v>
      </c>
      <c r="AE10" s="360">
        <v>1</v>
      </c>
      <c r="AF10" s="414">
        <v>40</v>
      </c>
      <c r="AG10" s="414">
        <v>10</v>
      </c>
      <c r="AH10" s="414">
        <v>20</v>
      </c>
      <c r="AI10" s="415">
        <v>65</v>
      </c>
      <c r="AJ10" s="415">
        <v>15</v>
      </c>
      <c r="AK10" s="415">
        <v>20</v>
      </c>
      <c r="AL10" s="369" t="s">
        <v>34</v>
      </c>
      <c r="AM10" s="359">
        <v>5</v>
      </c>
      <c r="AN10" s="359">
        <v>5</v>
      </c>
      <c r="AO10" s="359">
        <v>5</v>
      </c>
      <c r="AP10" s="359">
        <v>5</v>
      </c>
      <c r="AQ10" s="359">
        <v>5</v>
      </c>
      <c r="AR10" s="359">
        <v>4</v>
      </c>
      <c r="AS10" s="359">
        <v>1</v>
      </c>
      <c r="AT10" s="49">
        <v>50</v>
      </c>
      <c r="AU10" s="49">
        <v>20</v>
      </c>
      <c r="AV10" s="50">
        <v>80</v>
      </c>
      <c r="AW10" s="50">
        <v>20</v>
      </c>
      <c r="AX10" s="360">
        <v>5</v>
      </c>
      <c r="AY10" s="360">
        <v>5</v>
      </c>
      <c r="AZ10" s="360">
        <v>5</v>
      </c>
      <c r="BA10" s="360">
        <v>5</v>
      </c>
      <c r="BB10" s="360">
        <v>5</v>
      </c>
      <c r="BC10" s="360">
        <v>4</v>
      </c>
      <c r="BD10" s="360">
        <v>1</v>
      </c>
      <c r="BE10" s="414">
        <v>40</v>
      </c>
      <c r="BF10" s="414">
        <v>10</v>
      </c>
      <c r="BG10" s="414">
        <v>20</v>
      </c>
      <c r="BH10" s="415">
        <v>65</v>
      </c>
      <c r="BI10" s="415">
        <v>15</v>
      </c>
      <c r="BJ10" s="415">
        <v>20</v>
      </c>
      <c r="BK10" s="359">
        <v>5</v>
      </c>
      <c r="BL10" s="359">
        <v>5</v>
      </c>
      <c r="BM10" s="359">
        <v>5</v>
      </c>
      <c r="BN10" s="359">
        <v>5</v>
      </c>
      <c r="BO10" s="359">
        <v>3</v>
      </c>
      <c r="BP10" s="359">
        <v>2</v>
      </c>
      <c r="BQ10" s="359">
        <v>5</v>
      </c>
      <c r="BR10" s="49">
        <v>50</v>
      </c>
      <c r="BS10" s="49">
        <v>20</v>
      </c>
      <c r="BT10" s="50">
        <v>80</v>
      </c>
      <c r="BU10" s="50">
        <v>20</v>
      </c>
      <c r="BV10" s="360">
        <v>5</v>
      </c>
      <c r="BW10" s="360">
        <v>5</v>
      </c>
      <c r="BX10" s="360">
        <v>5</v>
      </c>
      <c r="BY10" s="360">
        <v>5</v>
      </c>
      <c r="BZ10" s="360">
        <v>5</v>
      </c>
      <c r="CA10" s="360">
        <v>4</v>
      </c>
      <c r="CB10" s="360">
        <v>1</v>
      </c>
      <c r="CC10" s="51">
        <v>50</v>
      </c>
      <c r="CD10" s="51">
        <v>20</v>
      </c>
      <c r="CE10" s="52">
        <v>80</v>
      </c>
      <c r="CF10" s="52">
        <v>20</v>
      </c>
      <c r="CG10" s="359">
        <v>20</v>
      </c>
      <c r="CH10" s="359">
        <v>20</v>
      </c>
      <c r="CI10" s="359">
        <v>20</v>
      </c>
      <c r="CJ10" s="359">
        <v>20</v>
      </c>
      <c r="CK10" s="359">
        <v>20</v>
      </c>
      <c r="CL10" s="360">
        <v>20</v>
      </c>
      <c r="CM10" s="360">
        <v>20</v>
      </c>
      <c r="CN10" s="360">
        <v>20</v>
      </c>
      <c r="CO10" s="51">
        <v>20</v>
      </c>
      <c r="CP10" s="52">
        <v>20</v>
      </c>
      <c r="CQ10" s="359">
        <v>20</v>
      </c>
      <c r="CR10" s="359">
        <v>20</v>
      </c>
      <c r="CS10" s="359">
        <v>20</v>
      </c>
      <c r="CT10" s="49">
        <v>20</v>
      </c>
      <c r="CU10" s="50">
        <v>20</v>
      </c>
      <c r="CV10" s="313"/>
      <c r="CW10" s="325" t="str">
        <f>IF(DOB!D10="","",DOB!D10)</f>
        <v/>
      </c>
      <c r="CX10" s="401" t="s">
        <v>29</v>
      </c>
      <c r="CY10" s="53"/>
      <c r="CZ10" s="53"/>
      <c r="DA10" s="392">
        <v>0</v>
      </c>
      <c r="DB10" s="383"/>
      <c r="DC10" s="382">
        <f t="shared" si="3"/>
        <v>10</v>
      </c>
      <c r="DD10" s="383"/>
      <c r="DE10" s="382">
        <f t="shared" si="3"/>
        <v>10</v>
      </c>
      <c r="DF10" s="383"/>
      <c r="DG10" s="382">
        <f t="shared" si="4"/>
        <v>10</v>
      </c>
      <c r="DH10" s="383"/>
      <c r="DI10" s="381">
        <f t="shared" si="6"/>
        <v>10</v>
      </c>
      <c r="DJ10" s="383"/>
      <c r="DK10" s="381">
        <f t="shared" si="7"/>
        <v>10</v>
      </c>
      <c r="DL10" s="383"/>
      <c r="DM10" s="381">
        <f t="shared" si="8"/>
        <v>10</v>
      </c>
      <c r="DN10" s="383"/>
      <c r="DO10" s="381">
        <f t="shared" si="9"/>
        <v>10</v>
      </c>
      <c r="DP10" s="383"/>
      <c r="DQ10" s="381">
        <f t="shared" si="10"/>
        <v>10</v>
      </c>
      <c r="DR10" s="383"/>
      <c r="DS10" s="381">
        <f t="shared" si="11"/>
        <v>10</v>
      </c>
      <c r="DT10" s="383"/>
      <c r="DU10" s="381">
        <f t="shared" si="11"/>
        <v>10</v>
      </c>
      <c r="DV10" s="383"/>
      <c r="DW10" s="381">
        <f t="shared" si="11"/>
        <v>10</v>
      </c>
      <c r="DX10" s="393"/>
      <c r="DY10" s="329"/>
      <c r="EA10" s="331"/>
      <c r="EB10" s="334">
        <f t="shared" si="12"/>
        <v>10</v>
      </c>
      <c r="EC10" s="330" t="str">
        <f t="shared" si="13"/>
        <v/>
      </c>
      <c r="ED10" s="219">
        <f t="shared" si="14"/>
        <v>20</v>
      </c>
      <c r="EE10" s="330" t="str">
        <f t="shared" si="15"/>
        <v/>
      </c>
      <c r="EF10" s="219">
        <f t="shared" si="16"/>
        <v>30</v>
      </c>
      <c r="EG10" s="330" t="str">
        <f t="shared" si="17"/>
        <v/>
      </c>
      <c r="EH10" s="219">
        <f t="shared" si="18"/>
        <v>40</v>
      </c>
      <c r="EI10" s="330" t="str">
        <f t="shared" si="19"/>
        <v/>
      </c>
      <c r="EJ10" s="219">
        <f t="shared" si="20"/>
        <v>50</v>
      </c>
      <c r="EK10" s="330" t="str">
        <f t="shared" si="21"/>
        <v/>
      </c>
      <c r="EL10" s="219">
        <f t="shared" si="22"/>
        <v>60</v>
      </c>
      <c r="EM10" s="330" t="str">
        <f t="shared" si="23"/>
        <v/>
      </c>
      <c r="EN10" s="219">
        <f t="shared" si="24"/>
        <v>70</v>
      </c>
      <c r="EO10" s="330" t="str">
        <f t="shared" si="25"/>
        <v/>
      </c>
      <c r="EP10" s="219">
        <f t="shared" si="26"/>
        <v>80</v>
      </c>
      <c r="EQ10" s="330" t="str">
        <f t="shared" si="27"/>
        <v/>
      </c>
      <c r="ER10" s="219">
        <f t="shared" si="28"/>
        <v>90</v>
      </c>
      <c r="ES10" s="330" t="str">
        <f t="shared" si="29"/>
        <v/>
      </c>
      <c r="ET10" s="219">
        <f t="shared" si="30"/>
        <v>100</v>
      </c>
      <c r="EU10" s="330" t="str">
        <f t="shared" si="31"/>
        <v/>
      </c>
      <c r="EV10" s="219">
        <f t="shared" si="32"/>
        <v>110</v>
      </c>
      <c r="EW10" s="222" t="str">
        <f t="shared" si="33"/>
        <v/>
      </c>
      <c r="EX10" s="25"/>
      <c r="EY10" s="306"/>
      <c r="EZ10" s="306"/>
      <c r="FA10" s="25"/>
      <c r="FB10" s="25"/>
      <c r="FC10" s="25"/>
      <c r="FD10" s="306"/>
      <c r="FE10" s="25"/>
    </row>
    <row r="11" spans="1:161" s="27" customFormat="1" ht="18" customHeight="1">
      <c r="A11" s="28">
        <v>5</v>
      </c>
      <c r="B11" s="369"/>
      <c r="C11" s="360"/>
      <c r="D11" s="15">
        <v>805</v>
      </c>
      <c r="E11" s="15"/>
      <c r="F11" s="29"/>
      <c r="G11" s="322"/>
      <c r="H11" s="90" t="str">
        <f t="shared" si="5"/>
        <v/>
      </c>
      <c r="I11" s="323" t="s">
        <v>337</v>
      </c>
      <c r="J11" s="324" t="s">
        <v>338</v>
      </c>
      <c r="K11" s="323" t="s">
        <v>339</v>
      </c>
      <c r="L11" s="359">
        <v>5</v>
      </c>
      <c r="M11" s="359">
        <v>5</v>
      </c>
      <c r="N11" s="359">
        <v>5</v>
      </c>
      <c r="O11" s="359">
        <v>5</v>
      </c>
      <c r="P11" s="359">
        <v>5</v>
      </c>
      <c r="Q11" s="359">
        <v>4</v>
      </c>
      <c r="R11" s="359">
        <v>1</v>
      </c>
      <c r="S11" s="412">
        <v>40</v>
      </c>
      <c r="T11" s="412">
        <v>10</v>
      </c>
      <c r="U11" s="412">
        <v>20</v>
      </c>
      <c r="V11" s="375">
        <v>65</v>
      </c>
      <c r="W11" s="375">
        <v>15</v>
      </c>
      <c r="X11" s="375">
        <v>20</v>
      </c>
      <c r="Y11" s="360">
        <v>5</v>
      </c>
      <c r="Z11" s="360">
        <v>5</v>
      </c>
      <c r="AA11" s="360">
        <v>5</v>
      </c>
      <c r="AB11" s="360">
        <v>5</v>
      </c>
      <c r="AC11" s="360">
        <v>5</v>
      </c>
      <c r="AD11" s="360">
        <v>4</v>
      </c>
      <c r="AE11" s="360">
        <v>1</v>
      </c>
      <c r="AF11" s="414">
        <v>40</v>
      </c>
      <c r="AG11" s="414">
        <v>10</v>
      </c>
      <c r="AH11" s="414">
        <v>20</v>
      </c>
      <c r="AI11" s="415">
        <v>65</v>
      </c>
      <c r="AJ11" s="415">
        <v>15</v>
      </c>
      <c r="AK11" s="415">
        <v>20</v>
      </c>
      <c r="AL11" s="369" t="s">
        <v>34</v>
      </c>
      <c r="AM11" s="359">
        <v>5</v>
      </c>
      <c r="AN11" s="359">
        <v>5</v>
      </c>
      <c r="AO11" s="359">
        <v>5</v>
      </c>
      <c r="AP11" s="359">
        <v>5</v>
      </c>
      <c r="AQ11" s="359">
        <v>5</v>
      </c>
      <c r="AR11" s="359">
        <v>4</v>
      </c>
      <c r="AS11" s="359">
        <v>1</v>
      </c>
      <c r="AT11" s="49">
        <v>50</v>
      </c>
      <c r="AU11" s="49">
        <v>20</v>
      </c>
      <c r="AV11" s="50">
        <v>80</v>
      </c>
      <c r="AW11" s="50">
        <v>20</v>
      </c>
      <c r="AX11" s="360">
        <v>5</v>
      </c>
      <c r="AY11" s="360">
        <v>5</v>
      </c>
      <c r="AZ11" s="360">
        <v>5</v>
      </c>
      <c r="BA11" s="360">
        <v>5</v>
      </c>
      <c r="BB11" s="360">
        <v>5</v>
      </c>
      <c r="BC11" s="360">
        <v>4</v>
      </c>
      <c r="BD11" s="360">
        <v>1</v>
      </c>
      <c r="BE11" s="414">
        <v>40</v>
      </c>
      <c r="BF11" s="414">
        <v>10</v>
      </c>
      <c r="BG11" s="414">
        <v>20</v>
      </c>
      <c r="BH11" s="415">
        <v>65</v>
      </c>
      <c r="BI11" s="415">
        <v>15</v>
      </c>
      <c r="BJ11" s="415">
        <v>20</v>
      </c>
      <c r="BK11" s="359">
        <v>5</v>
      </c>
      <c r="BL11" s="359">
        <v>5</v>
      </c>
      <c r="BM11" s="359">
        <v>5</v>
      </c>
      <c r="BN11" s="359">
        <v>5</v>
      </c>
      <c r="BO11" s="359">
        <v>3</v>
      </c>
      <c r="BP11" s="359">
        <v>2</v>
      </c>
      <c r="BQ11" s="359">
        <v>5</v>
      </c>
      <c r="BR11" s="49">
        <v>50</v>
      </c>
      <c r="BS11" s="49">
        <v>20</v>
      </c>
      <c r="BT11" s="50">
        <v>80</v>
      </c>
      <c r="BU11" s="50">
        <v>20</v>
      </c>
      <c r="BV11" s="360">
        <v>5</v>
      </c>
      <c r="BW11" s="360">
        <v>5</v>
      </c>
      <c r="BX11" s="360">
        <v>5</v>
      </c>
      <c r="BY11" s="360">
        <v>5</v>
      </c>
      <c r="BZ11" s="360">
        <v>5</v>
      </c>
      <c r="CA11" s="360">
        <v>4</v>
      </c>
      <c r="CB11" s="360">
        <v>1</v>
      </c>
      <c r="CC11" s="51">
        <v>50</v>
      </c>
      <c r="CD11" s="51">
        <v>20</v>
      </c>
      <c r="CE11" s="52">
        <v>80</v>
      </c>
      <c r="CF11" s="52">
        <v>20</v>
      </c>
      <c r="CG11" s="359">
        <v>20</v>
      </c>
      <c r="CH11" s="359">
        <v>20</v>
      </c>
      <c r="CI11" s="359">
        <v>20</v>
      </c>
      <c r="CJ11" s="359">
        <v>20</v>
      </c>
      <c r="CK11" s="359">
        <v>20</v>
      </c>
      <c r="CL11" s="360">
        <v>20</v>
      </c>
      <c r="CM11" s="360">
        <v>20</v>
      </c>
      <c r="CN11" s="360">
        <v>20</v>
      </c>
      <c r="CO11" s="51">
        <v>20</v>
      </c>
      <c r="CP11" s="52">
        <v>20</v>
      </c>
      <c r="CQ11" s="359">
        <v>20</v>
      </c>
      <c r="CR11" s="359">
        <v>20</v>
      </c>
      <c r="CS11" s="359">
        <v>20</v>
      </c>
      <c r="CT11" s="49">
        <v>20</v>
      </c>
      <c r="CU11" s="50">
        <v>20</v>
      </c>
      <c r="CV11" s="313"/>
      <c r="CW11" s="325" t="str">
        <f>IF(DOB!D11="","",DOB!D11)</f>
        <v/>
      </c>
      <c r="CX11" s="401" t="s">
        <v>28</v>
      </c>
      <c r="CY11" s="53"/>
      <c r="CZ11" s="53"/>
      <c r="DA11" s="392" t="str">
        <f t="shared" si="3"/>
        <v/>
      </c>
      <c r="DB11" s="383"/>
      <c r="DC11" s="382">
        <f t="shared" si="3"/>
        <v>10</v>
      </c>
      <c r="DD11" s="383"/>
      <c r="DE11" s="382">
        <f t="shared" si="3"/>
        <v>10</v>
      </c>
      <c r="DF11" s="383"/>
      <c r="DG11" s="382">
        <f t="shared" si="4"/>
        <v>10</v>
      </c>
      <c r="DH11" s="383"/>
      <c r="DI11" s="381">
        <f t="shared" si="6"/>
        <v>10</v>
      </c>
      <c r="DJ11" s="383"/>
      <c r="DK11" s="381">
        <f t="shared" si="7"/>
        <v>10</v>
      </c>
      <c r="DL11" s="383"/>
      <c r="DM11" s="381">
        <f t="shared" si="8"/>
        <v>10</v>
      </c>
      <c r="DN11" s="383"/>
      <c r="DO11" s="381">
        <f t="shared" si="9"/>
        <v>10</v>
      </c>
      <c r="DP11" s="383"/>
      <c r="DQ11" s="381">
        <f t="shared" si="10"/>
        <v>10</v>
      </c>
      <c r="DR11" s="383"/>
      <c r="DS11" s="381">
        <f t="shared" si="11"/>
        <v>10</v>
      </c>
      <c r="DT11" s="383"/>
      <c r="DU11" s="381">
        <f t="shared" si="11"/>
        <v>10</v>
      </c>
      <c r="DV11" s="383"/>
      <c r="DW11" s="381">
        <f t="shared" si="11"/>
        <v>10</v>
      </c>
      <c r="DX11" s="393"/>
      <c r="DY11" s="329"/>
      <c r="EA11" s="331"/>
      <c r="EB11" s="334">
        <f t="shared" si="12"/>
        <v>10</v>
      </c>
      <c r="EC11" s="330" t="str">
        <f t="shared" si="13"/>
        <v/>
      </c>
      <c r="ED11" s="219">
        <f t="shared" si="14"/>
        <v>20</v>
      </c>
      <c r="EE11" s="330" t="str">
        <f t="shared" si="15"/>
        <v/>
      </c>
      <c r="EF11" s="219">
        <f t="shared" si="16"/>
        <v>30</v>
      </c>
      <c r="EG11" s="330" t="str">
        <f t="shared" si="17"/>
        <v/>
      </c>
      <c r="EH11" s="219">
        <f t="shared" si="18"/>
        <v>40</v>
      </c>
      <c r="EI11" s="330" t="str">
        <f t="shared" si="19"/>
        <v/>
      </c>
      <c r="EJ11" s="219">
        <f t="shared" si="20"/>
        <v>50</v>
      </c>
      <c r="EK11" s="330" t="str">
        <f t="shared" si="21"/>
        <v/>
      </c>
      <c r="EL11" s="219">
        <f t="shared" si="22"/>
        <v>60</v>
      </c>
      <c r="EM11" s="330" t="str">
        <f t="shared" si="23"/>
        <v/>
      </c>
      <c r="EN11" s="219">
        <f t="shared" si="24"/>
        <v>70</v>
      </c>
      <c r="EO11" s="330" t="str">
        <f t="shared" si="25"/>
        <v/>
      </c>
      <c r="EP11" s="219">
        <f t="shared" si="26"/>
        <v>80</v>
      </c>
      <c r="EQ11" s="330" t="str">
        <f t="shared" si="27"/>
        <v/>
      </c>
      <c r="ER11" s="219">
        <f t="shared" si="28"/>
        <v>90</v>
      </c>
      <c r="ES11" s="330" t="str">
        <f t="shared" si="29"/>
        <v/>
      </c>
      <c r="ET11" s="219">
        <f t="shared" si="30"/>
        <v>100</v>
      </c>
      <c r="EU11" s="330" t="str">
        <f t="shared" si="31"/>
        <v/>
      </c>
      <c r="EV11" s="219">
        <f t="shared" si="32"/>
        <v>110</v>
      </c>
      <c r="EW11" s="222" t="str">
        <f t="shared" si="33"/>
        <v/>
      </c>
      <c r="EX11" s="25"/>
      <c r="EY11" s="306"/>
      <c r="EZ11" s="306"/>
      <c r="FA11" s="25"/>
      <c r="FB11" s="25"/>
      <c r="FC11" s="25"/>
      <c r="FD11" s="306"/>
      <c r="FE11" s="25"/>
    </row>
    <row r="12" spans="1:161" s="27" customFormat="1" ht="18" customHeight="1">
      <c r="A12" s="28">
        <v>6</v>
      </c>
      <c r="B12" s="369"/>
      <c r="C12" s="360"/>
      <c r="D12" s="15">
        <v>806</v>
      </c>
      <c r="E12" s="15"/>
      <c r="F12" s="29"/>
      <c r="G12" s="322"/>
      <c r="H12" s="90" t="str">
        <f t="shared" si="5"/>
        <v/>
      </c>
      <c r="I12" s="323" t="s">
        <v>340</v>
      </c>
      <c r="J12" s="324" t="s">
        <v>341</v>
      </c>
      <c r="K12" s="323" t="s">
        <v>342</v>
      </c>
      <c r="L12" s="359">
        <v>5</v>
      </c>
      <c r="M12" s="359">
        <v>5</v>
      </c>
      <c r="N12" s="359">
        <v>5</v>
      </c>
      <c r="O12" s="359">
        <v>5</v>
      </c>
      <c r="P12" s="359">
        <v>5</v>
      </c>
      <c r="Q12" s="359">
        <v>4</v>
      </c>
      <c r="R12" s="359">
        <v>1</v>
      </c>
      <c r="S12" s="412">
        <v>40</v>
      </c>
      <c r="T12" s="412">
        <v>10</v>
      </c>
      <c r="U12" s="412">
        <v>20</v>
      </c>
      <c r="V12" s="375">
        <v>65</v>
      </c>
      <c r="W12" s="375">
        <v>15</v>
      </c>
      <c r="X12" s="375">
        <v>20</v>
      </c>
      <c r="Y12" s="360">
        <v>5</v>
      </c>
      <c r="Z12" s="360">
        <v>5</v>
      </c>
      <c r="AA12" s="360">
        <v>5</v>
      </c>
      <c r="AB12" s="360">
        <v>5</v>
      </c>
      <c r="AC12" s="360">
        <v>5</v>
      </c>
      <c r="AD12" s="360">
        <v>4</v>
      </c>
      <c r="AE12" s="360">
        <v>1</v>
      </c>
      <c r="AF12" s="414">
        <v>40</v>
      </c>
      <c r="AG12" s="414">
        <v>10</v>
      </c>
      <c r="AH12" s="414">
        <v>20</v>
      </c>
      <c r="AI12" s="415">
        <v>65</v>
      </c>
      <c r="AJ12" s="415">
        <v>15</v>
      </c>
      <c r="AK12" s="415">
        <v>20</v>
      </c>
      <c r="AL12" s="369" t="s">
        <v>34</v>
      </c>
      <c r="AM12" s="359">
        <v>5</v>
      </c>
      <c r="AN12" s="359">
        <v>5</v>
      </c>
      <c r="AO12" s="359">
        <v>5</v>
      </c>
      <c r="AP12" s="359">
        <v>5</v>
      </c>
      <c r="AQ12" s="359">
        <v>5</v>
      </c>
      <c r="AR12" s="359">
        <v>4</v>
      </c>
      <c r="AS12" s="359">
        <v>1</v>
      </c>
      <c r="AT12" s="49">
        <v>50</v>
      </c>
      <c r="AU12" s="49">
        <v>20</v>
      </c>
      <c r="AV12" s="50">
        <v>80</v>
      </c>
      <c r="AW12" s="50">
        <v>20</v>
      </c>
      <c r="AX12" s="360">
        <v>5</v>
      </c>
      <c r="AY12" s="360">
        <v>5</v>
      </c>
      <c r="AZ12" s="360">
        <v>5</v>
      </c>
      <c r="BA12" s="360">
        <v>5</v>
      </c>
      <c r="BB12" s="360">
        <v>5</v>
      </c>
      <c r="BC12" s="360">
        <v>4</v>
      </c>
      <c r="BD12" s="360">
        <v>1</v>
      </c>
      <c r="BE12" s="414">
        <v>40</v>
      </c>
      <c r="BF12" s="414">
        <v>10</v>
      </c>
      <c r="BG12" s="414">
        <v>20</v>
      </c>
      <c r="BH12" s="415">
        <v>65</v>
      </c>
      <c r="BI12" s="415">
        <v>15</v>
      </c>
      <c r="BJ12" s="415">
        <v>20</v>
      </c>
      <c r="BK12" s="359">
        <v>5</v>
      </c>
      <c r="BL12" s="359">
        <v>5</v>
      </c>
      <c r="BM12" s="359">
        <v>5</v>
      </c>
      <c r="BN12" s="359">
        <v>5</v>
      </c>
      <c r="BO12" s="359">
        <v>3</v>
      </c>
      <c r="BP12" s="359">
        <v>2</v>
      </c>
      <c r="BQ12" s="359">
        <v>5</v>
      </c>
      <c r="BR12" s="49">
        <v>50</v>
      </c>
      <c r="BS12" s="49">
        <v>20</v>
      </c>
      <c r="BT12" s="50">
        <v>80</v>
      </c>
      <c r="BU12" s="50">
        <v>20</v>
      </c>
      <c r="BV12" s="360">
        <v>5</v>
      </c>
      <c r="BW12" s="360">
        <v>5</v>
      </c>
      <c r="BX12" s="360">
        <v>5</v>
      </c>
      <c r="BY12" s="360">
        <v>5</v>
      </c>
      <c r="BZ12" s="360">
        <v>5</v>
      </c>
      <c r="CA12" s="360">
        <v>4</v>
      </c>
      <c r="CB12" s="360">
        <v>1</v>
      </c>
      <c r="CC12" s="51">
        <v>50</v>
      </c>
      <c r="CD12" s="51">
        <v>20</v>
      </c>
      <c r="CE12" s="52">
        <v>80</v>
      </c>
      <c r="CF12" s="52">
        <v>20</v>
      </c>
      <c r="CG12" s="359">
        <v>20</v>
      </c>
      <c r="CH12" s="359">
        <v>20</v>
      </c>
      <c r="CI12" s="359">
        <v>20</v>
      </c>
      <c r="CJ12" s="359">
        <v>20</v>
      </c>
      <c r="CK12" s="359">
        <v>20</v>
      </c>
      <c r="CL12" s="360">
        <v>20</v>
      </c>
      <c r="CM12" s="360">
        <v>20</v>
      </c>
      <c r="CN12" s="360">
        <v>20</v>
      </c>
      <c r="CO12" s="51">
        <v>20</v>
      </c>
      <c r="CP12" s="52">
        <v>20</v>
      </c>
      <c r="CQ12" s="359">
        <v>20</v>
      </c>
      <c r="CR12" s="359">
        <v>20</v>
      </c>
      <c r="CS12" s="359">
        <v>20</v>
      </c>
      <c r="CT12" s="49">
        <v>20</v>
      </c>
      <c r="CU12" s="50">
        <v>20</v>
      </c>
      <c r="CV12" s="313"/>
      <c r="CW12" s="325" t="str">
        <f>IF(DOB!D12="","",DOB!D12)</f>
        <v/>
      </c>
      <c r="CX12" s="401" t="s">
        <v>23</v>
      </c>
      <c r="CY12" s="53"/>
      <c r="CZ12" s="53"/>
      <c r="DA12" s="392" t="str">
        <f t="shared" si="3"/>
        <v/>
      </c>
      <c r="DB12" s="383"/>
      <c r="DC12" s="382">
        <f t="shared" si="3"/>
        <v>10</v>
      </c>
      <c r="DD12" s="383"/>
      <c r="DE12" s="382">
        <f t="shared" si="3"/>
        <v>10</v>
      </c>
      <c r="DF12" s="383"/>
      <c r="DG12" s="382">
        <f t="shared" si="4"/>
        <v>10</v>
      </c>
      <c r="DH12" s="383"/>
      <c r="DI12" s="381">
        <f t="shared" si="6"/>
        <v>10</v>
      </c>
      <c r="DJ12" s="383"/>
      <c r="DK12" s="381">
        <f t="shared" si="7"/>
        <v>10</v>
      </c>
      <c r="DL12" s="383"/>
      <c r="DM12" s="381">
        <f t="shared" si="8"/>
        <v>10</v>
      </c>
      <c r="DN12" s="383"/>
      <c r="DO12" s="381">
        <f t="shared" si="9"/>
        <v>10</v>
      </c>
      <c r="DP12" s="383"/>
      <c r="DQ12" s="381">
        <f t="shared" si="10"/>
        <v>10</v>
      </c>
      <c r="DR12" s="383"/>
      <c r="DS12" s="381">
        <f t="shared" si="11"/>
        <v>10</v>
      </c>
      <c r="DT12" s="383"/>
      <c r="DU12" s="381">
        <f t="shared" si="11"/>
        <v>10</v>
      </c>
      <c r="DV12" s="383"/>
      <c r="DW12" s="381">
        <f t="shared" si="11"/>
        <v>10</v>
      </c>
      <c r="DX12" s="393"/>
      <c r="DY12" s="329"/>
      <c r="EA12" s="331"/>
      <c r="EB12" s="334">
        <f t="shared" si="12"/>
        <v>10</v>
      </c>
      <c r="EC12" s="330" t="str">
        <f t="shared" si="13"/>
        <v/>
      </c>
      <c r="ED12" s="219">
        <f t="shared" si="14"/>
        <v>20</v>
      </c>
      <c r="EE12" s="330" t="str">
        <f t="shared" si="15"/>
        <v/>
      </c>
      <c r="EF12" s="219">
        <f t="shared" si="16"/>
        <v>30</v>
      </c>
      <c r="EG12" s="330" t="str">
        <f t="shared" si="17"/>
        <v/>
      </c>
      <c r="EH12" s="219">
        <f t="shared" si="18"/>
        <v>40</v>
      </c>
      <c r="EI12" s="330" t="str">
        <f t="shared" si="19"/>
        <v/>
      </c>
      <c r="EJ12" s="219">
        <f t="shared" si="20"/>
        <v>50</v>
      </c>
      <c r="EK12" s="330" t="str">
        <f t="shared" si="21"/>
        <v/>
      </c>
      <c r="EL12" s="219">
        <f t="shared" si="22"/>
        <v>60</v>
      </c>
      <c r="EM12" s="330" t="str">
        <f t="shared" si="23"/>
        <v/>
      </c>
      <c r="EN12" s="219">
        <f t="shared" si="24"/>
        <v>70</v>
      </c>
      <c r="EO12" s="330" t="str">
        <f t="shared" si="25"/>
        <v/>
      </c>
      <c r="EP12" s="219">
        <f t="shared" si="26"/>
        <v>80</v>
      </c>
      <c r="EQ12" s="330" t="str">
        <f t="shared" si="27"/>
        <v/>
      </c>
      <c r="ER12" s="219">
        <f t="shared" si="28"/>
        <v>90</v>
      </c>
      <c r="ES12" s="330" t="str">
        <f t="shared" si="29"/>
        <v/>
      </c>
      <c r="ET12" s="219">
        <f t="shared" si="30"/>
        <v>100</v>
      </c>
      <c r="EU12" s="330" t="str">
        <f t="shared" si="31"/>
        <v/>
      </c>
      <c r="EV12" s="219">
        <f t="shared" si="32"/>
        <v>110</v>
      </c>
      <c r="EW12" s="222" t="str">
        <f t="shared" si="33"/>
        <v/>
      </c>
      <c r="EX12" s="25"/>
      <c r="EY12" s="306"/>
      <c r="EZ12" s="306"/>
      <c r="FA12" s="25"/>
      <c r="FB12" s="25"/>
      <c r="FC12" s="25"/>
      <c r="FD12" s="306"/>
      <c r="FE12" s="25"/>
    </row>
    <row r="13" spans="1:161" s="27" customFormat="1" ht="18" customHeight="1">
      <c r="A13" s="28">
        <v>7</v>
      </c>
      <c r="B13" s="369"/>
      <c r="C13" s="360"/>
      <c r="D13" s="15">
        <v>807</v>
      </c>
      <c r="E13" s="15"/>
      <c r="F13" s="29"/>
      <c r="G13" s="322"/>
      <c r="H13" s="90" t="str">
        <f t="shared" si="5"/>
        <v/>
      </c>
      <c r="I13" s="323" t="s">
        <v>343</v>
      </c>
      <c r="J13" s="324" t="s">
        <v>344</v>
      </c>
      <c r="K13" s="323" t="s">
        <v>345</v>
      </c>
      <c r="L13" s="359">
        <v>5</v>
      </c>
      <c r="M13" s="359">
        <v>5</v>
      </c>
      <c r="N13" s="359">
        <v>5</v>
      </c>
      <c r="O13" s="359">
        <v>5</v>
      </c>
      <c r="P13" s="359">
        <v>5</v>
      </c>
      <c r="Q13" s="359">
        <v>4</v>
      </c>
      <c r="R13" s="359">
        <v>1</v>
      </c>
      <c r="S13" s="412">
        <v>40</v>
      </c>
      <c r="T13" s="412">
        <v>10</v>
      </c>
      <c r="U13" s="412">
        <v>20</v>
      </c>
      <c r="V13" s="375">
        <v>65</v>
      </c>
      <c r="W13" s="375">
        <v>15</v>
      </c>
      <c r="X13" s="375">
        <v>20</v>
      </c>
      <c r="Y13" s="360">
        <v>5</v>
      </c>
      <c r="Z13" s="360">
        <v>5</v>
      </c>
      <c r="AA13" s="360">
        <v>5</v>
      </c>
      <c r="AB13" s="360">
        <v>5</v>
      </c>
      <c r="AC13" s="360">
        <v>5</v>
      </c>
      <c r="AD13" s="360">
        <v>4</v>
      </c>
      <c r="AE13" s="360">
        <v>1</v>
      </c>
      <c r="AF13" s="414">
        <v>40</v>
      </c>
      <c r="AG13" s="414">
        <v>10</v>
      </c>
      <c r="AH13" s="414">
        <v>20</v>
      </c>
      <c r="AI13" s="415">
        <v>65</v>
      </c>
      <c r="AJ13" s="415">
        <v>15</v>
      </c>
      <c r="AK13" s="415">
        <v>20</v>
      </c>
      <c r="AL13" s="369" t="s">
        <v>34</v>
      </c>
      <c r="AM13" s="359">
        <v>5</v>
      </c>
      <c r="AN13" s="359">
        <v>5</v>
      </c>
      <c r="AO13" s="359">
        <v>5</v>
      </c>
      <c r="AP13" s="359">
        <v>5</v>
      </c>
      <c r="AQ13" s="359">
        <v>5</v>
      </c>
      <c r="AR13" s="359">
        <v>4</v>
      </c>
      <c r="AS13" s="359">
        <v>1</v>
      </c>
      <c r="AT13" s="49">
        <v>50</v>
      </c>
      <c r="AU13" s="49">
        <v>20</v>
      </c>
      <c r="AV13" s="50">
        <v>80</v>
      </c>
      <c r="AW13" s="50">
        <v>20</v>
      </c>
      <c r="AX13" s="360">
        <v>5</v>
      </c>
      <c r="AY13" s="360">
        <v>5</v>
      </c>
      <c r="AZ13" s="360">
        <v>5</v>
      </c>
      <c r="BA13" s="360">
        <v>5</v>
      </c>
      <c r="BB13" s="360">
        <v>5</v>
      </c>
      <c r="BC13" s="360">
        <v>4</v>
      </c>
      <c r="BD13" s="360">
        <v>1</v>
      </c>
      <c r="BE13" s="414">
        <v>40</v>
      </c>
      <c r="BF13" s="414">
        <v>10</v>
      </c>
      <c r="BG13" s="414">
        <v>20</v>
      </c>
      <c r="BH13" s="415">
        <v>65</v>
      </c>
      <c r="BI13" s="415">
        <v>15</v>
      </c>
      <c r="BJ13" s="415">
        <v>20</v>
      </c>
      <c r="BK13" s="359">
        <v>5</v>
      </c>
      <c r="BL13" s="359">
        <v>5</v>
      </c>
      <c r="BM13" s="359">
        <v>5</v>
      </c>
      <c r="BN13" s="359">
        <v>5</v>
      </c>
      <c r="BO13" s="359">
        <v>3</v>
      </c>
      <c r="BP13" s="359">
        <v>2</v>
      </c>
      <c r="BQ13" s="359">
        <v>5</v>
      </c>
      <c r="BR13" s="49">
        <v>50</v>
      </c>
      <c r="BS13" s="49">
        <v>20</v>
      </c>
      <c r="BT13" s="50">
        <v>80</v>
      </c>
      <c r="BU13" s="50">
        <v>20</v>
      </c>
      <c r="BV13" s="360">
        <v>5</v>
      </c>
      <c r="BW13" s="360">
        <v>5</v>
      </c>
      <c r="BX13" s="360">
        <v>5</v>
      </c>
      <c r="BY13" s="360">
        <v>5</v>
      </c>
      <c r="BZ13" s="360">
        <v>5</v>
      </c>
      <c r="CA13" s="360">
        <v>4</v>
      </c>
      <c r="CB13" s="360">
        <v>1</v>
      </c>
      <c r="CC13" s="51">
        <v>50</v>
      </c>
      <c r="CD13" s="51">
        <v>20</v>
      </c>
      <c r="CE13" s="52">
        <v>80</v>
      </c>
      <c r="CF13" s="52">
        <v>20</v>
      </c>
      <c r="CG13" s="359">
        <v>20</v>
      </c>
      <c r="CH13" s="359">
        <v>20</v>
      </c>
      <c r="CI13" s="359">
        <v>20</v>
      </c>
      <c r="CJ13" s="359">
        <v>20</v>
      </c>
      <c r="CK13" s="359">
        <v>20</v>
      </c>
      <c r="CL13" s="360">
        <v>20</v>
      </c>
      <c r="CM13" s="360">
        <v>20</v>
      </c>
      <c r="CN13" s="360">
        <v>20</v>
      </c>
      <c r="CO13" s="51">
        <v>20</v>
      </c>
      <c r="CP13" s="52">
        <v>20</v>
      </c>
      <c r="CQ13" s="359">
        <v>20</v>
      </c>
      <c r="CR13" s="359">
        <v>20</v>
      </c>
      <c r="CS13" s="359">
        <v>20</v>
      </c>
      <c r="CT13" s="49">
        <v>20</v>
      </c>
      <c r="CU13" s="50">
        <v>20</v>
      </c>
      <c r="CV13" s="313"/>
      <c r="CW13" s="325" t="str">
        <f>IF(DOB!D13="","",DOB!D13)</f>
        <v/>
      </c>
      <c r="CX13" s="401" t="s">
        <v>22</v>
      </c>
      <c r="CY13" s="53"/>
      <c r="CZ13" s="53"/>
      <c r="DA13" s="392" t="str">
        <f t="shared" si="3"/>
        <v/>
      </c>
      <c r="DB13" s="383"/>
      <c r="DC13" s="382">
        <f t="shared" si="3"/>
        <v>10</v>
      </c>
      <c r="DD13" s="383"/>
      <c r="DE13" s="382">
        <f t="shared" si="3"/>
        <v>10</v>
      </c>
      <c r="DF13" s="383"/>
      <c r="DG13" s="382">
        <f t="shared" si="4"/>
        <v>10</v>
      </c>
      <c r="DH13" s="383"/>
      <c r="DI13" s="381">
        <f t="shared" si="6"/>
        <v>10</v>
      </c>
      <c r="DJ13" s="383"/>
      <c r="DK13" s="381">
        <f t="shared" si="7"/>
        <v>10</v>
      </c>
      <c r="DL13" s="383"/>
      <c r="DM13" s="381">
        <f t="shared" si="8"/>
        <v>10</v>
      </c>
      <c r="DN13" s="383"/>
      <c r="DO13" s="381">
        <f t="shared" si="9"/>
        <v>10</v>
      </c>
      <c r="DP13" s="383"/>
      <c r="DQ13" s="381">
        <f t="shared" si="10"/>
        <v>10</v>
      </c>
      <c r="DR13" s="383"/>
      <c r="DS13" s="381">
        <f t="shared" si="11"/>
        <v>10</v>
      </c>
      <c r="DT13" s="383"/>
      <c r="DU13" s="381">
        <f t="shared" si="11"/>
        <v>10</v>
      </c>
      <c r="DV13" s="383"/>
      <c r="DW13" s="381">
        <f t="shared" si="11"/>
        <v>10</v>
      </c>
      <c r="DX13" s="393"/>
      <c r="DY13" s="329"/>
      <c r="EA13" s="331"/>
      <c r="EB13" s="334">
        <f t="shared" si="12"/>
        <v>10</v>
      </c>
      <c r="EC13" s="330" t="str">
        <f t="shared" si="13"/>
        <v/>
      </c>
      <c r="ED13" s="219">
        <f t="shared" si="14"/>
        <v>20</v>
      </c>
      <c r="EE13" s="330" t="str">
        <f t="shared" si="15"/>
        <v/>
      </c>
      <c r="EF13" s="219">
        <f t="shared" si="16"/>
        <v>30</v>
      </c>
      <c r="EG13" s="330" t="str">
        <f t="shared" si="17"/>
        <v/>
      </c>
      <c r="EH13" s="219">
        <f t="shared" si="18"/>
        <v>40</v>
      </c>
      <c r="EI13" s="330" t="str">
        <f t="shared" si="19"/>
        <v/>
      </c>
      <c r="EJ13" s="219">
        <f t="shared" si="20"/>
        <v>50</v>
      </c>
      <c r="EK13" s="330" t="str">
        <f t="shared" si="21"/>
        <v/>
      </c>
      <c r="EL13" s="219">
        <f t="shared" si="22"/>
        <v>60</v>
      </c>
      <c r="EM13" s="330" t="str">
        <f t="shared" si="23"/>
        <v/>
      </c>
      <c r="EN13" s="219">
        <f t="shared" si="24"/>
        <v>70</v>
      </c>
      <c r="EO13" s="330" t="str">
        <f t="shared" si="25"/>
        <v/>
      </c>
      <c r="EP13" s="219">
        <f t="shared" si="26"/>
        <v>80</v>
      </c>
      <c r="EQ13" s="330" t="str">
        <f t="shared" si="27"/>
        <v/>
      </c>
      <c r="ER13" s="219">
        <f t="shared" si="28"/>
        <v>90</v>
      </c>
      <c r="ES13" s="330" t="str">
        <f t="shared" si="29"/>
        <v/>
      </c>
      <c r="ET13" s="219">
        <f t="shared" si="30"/>
        <v>100</v>
      </c>
      <c r="EU13" s="330" t="str">
        <f t="shared" si="31"/>
        <v/>
      </c>
      <c r="EV13" s="219">
        <f t="shared" si="32"/>
        <v>110</v>
      </c>
      <c r="EW13" s="222" t="str">
        <f t="shared" si="33"/>
        <v/>
      </c>
      <c r="EX13" s="25"/>
      <c r="EY13" s="306"/>
      <c r="EZ13" s="306"/>
      <c r="FA13" s="25"/>
      <c r="FB13" s="25"/>
      <c r="FC13" s="25"/>
      <c r="FD13" s="306"/>
      <c r="FE13" s="25"/>
    </row>
    <row r="14" spans="1:161" s="27" customFormat="1" ht="18" customHeight="1">
      <c r="A14" s="28">
        <v>8</v>
      </c>
      <c r="B14" s="369"/>
      <c r="C14" s="360"/>
      <c r="D14" s="15">
        <v>808</v>
      </c>
      <c r="E14" s="15"/>
      <c r="F14" s="29"/>
      <c r="G14" s="322"/>
      <c r="H14" s="90" t="str">
        <f t="shared" si="5"/>
        <v/>
      </c>
      <c r="I14" s="323" t="s">
        <v>346</v>
      </c>
      <c r="J14" s="324" t="s">
        <v>347</v>
      </c>
      <c r="K14" s="323" t="s">
        <v>348</v>
      </c>
      <c r="L14" s="359">
        <v>5</v>
      </c>
      <c r="M14" s="359">
        <v>5</v>
      </c>
      <c r="N14" s="359">
        <v>5</v>
      </c>
      <c r="O14" s="359">
        <v>5</v>
      </c>
      <c r="P14" s="359">
        <v>5</v>
      </c>
      <c r="Q14" s="359">
        <v>4</v>
      </c>
      <c r="R14" s="359">
        <v>1</v>
      </c>
      <c r="S14" s="412">
        <v>40</v>
      </c>
      <c r="T14" s="412">
        <v>10</v>
      </c>
      <c r="U14" s="412">
        <v>20</v>
      </c>
      <c r="V14" s="375">
        <v>65</v>
      </c>
      <c r="W14" s="375">
        <v>15</v>
      </c>
      <c r="X14" s="375">
        <v>20</v>
      </c>
      <c r="Y14" s="360">
        <v>5</v>
      </c>
      <c r="Z14" s="360">
        <v>5</v>
      </c>
      <c r="AA14" s="360">
        <v>5</v>
      </c>
      <c r="AB14" s="360">
        <v>5</v>
      </c>
      <c r="AC14" s="360">
        <v>5</v>
      </c>
      <c r="AD14" s="360">
        <v>4</v>
      </c>
      <c r="AE14" s="360">
        <v>1</v>
      </c>
      <c r="AF14" s="414">
        <v>40</v>
      </c>
      <c r="AG14" s="414">
        <v>10</v>
      </c>
      <c r="AH14" s="414">
        <v>20</v>
      </c>
      <c r="AI14" s="415">
        <v>65</v>
      </c>
      <c r="AJ14" s="415">
        <v>15</v>
      </c>
      <c r="AK14" s="415">
        <v>20</v>
      </c>
      <c r="AL14" s="369" t="s">
        <v>34</v>
      </c>
      <c r="AM14" s="359">
        <v>5</v>
      </c>
      <c r="AN14" s="359">
        <v>5</v>
      </c>
      <c r="AO14" s="359">
        <v>5</v>
      </c>
      <c r="AP14" s="359">
        <v>5</v>
      </c>
      <c r="AQ14" s="359">
        <v>5</v>
      </c>
      <c r="AR14" s="359">
        <v>4</v>
      </c>
      <c r="AS14" s="359">
        <v>1</v>
      </c>
      <c r="AT14" s="49">
        <v>50</v>
      </c>
      <c r="AU14" s="49">
        <v>20</v>
      </c>
      <c r="AV14" s="50">
        <v>80</v>
      </c>
      <c r="AW14" s="50">
        <v>20</v>
      </c>
      <c r="AX14" s="360">
        <v>5</v>
      </c>
      <c r="AY14" s="360">
        <v>5</v>
      </c>
      <c r="AZ14" s="360">
        <v>5</v>
      </c>
      <c r="BA14" s="360">
        <v>5</v>
      </c>
      <c r="BB14" s="360">
        <v>5</v>
      </c>
      <c r="BC14" s="360">
        <v>4</v>
      </c>
      <c r="BD14" s="360">
        <v>1</v>
      </c>
      <c r="BE14" s="414">
        <v>40</v>
      </c>
      <c r="BF14" s="414">
        <v>10</v>
      </c>
      <c r="BG14" s="414">
        <v>20</v>
      </c>
      <c r="BH14" s="415">
        <v>65</v>
      </c>
      <c r="BI14" s="415">
        <v>15</v>
      </c>
      <c r="BJ14" s="415">
        <v>20</v>
      </c>
      <c r="BK14" s="359">
        <v>5</v>
      </c>
      <c r="BL14" s="359">
        <v>5</v>
      </c>
      <c r="BM14" s="359">
        <v>5</v>
      </c>
      <c r="BN14" s="359">
        <v>5</v>
      </c>
      <c r="BO14" s="359">
        <v>3</v>
      </c>
      <c r="BP14" s="359">
        <v>2</v>
      </c>
      <c r="BQ14" s="359">
        <v>5</v>
      </c>
      <c r="BR14" s="49">
        <v>50</v>
      </c>
      <c r="BS14" s="49">
        <v>20</v>
      </c>
      <c r="BT14" s="50">
        <v>80</v>
      </c>
      <c r="BU14" s="50">
        <v>20</v>
      </c>
      <c r="BV14" s="360">
        <v>5</v>
      </c>
      <c r="BW14" s="360">
        <v>5</v>
      </c>
      <c r="BX14" s="360">
        <v>5</v>
      </c>
      <c r="BY14" s="360">
        <v>5</v>
      </c>
      <c r="BZ14" s="360">
        <v>5</v>
      </c>
      <c r="CA14" s="360">
        <v>4</v>
      </c>
      <c r="CB14" s="360">
        <v>1</v>
      </c>
      <c r="CC14" s="51">
        <v>50</v>
      </c>
      <c r="CD14" s="51">
        <v>20</v>
      </c>
      <c r="CE14" s="52">
        <v>80</v>
      </c>
      <c r="CF14" s="52">
        <v>20</v>
      </c>
      <c r="CG14" s="359">
        <v>20</v>
      </c>
      <c r="CH14" s="359">
        <v>20</v>
      </c>
      <c r="CI14" s="359">
        <v>20</v>
      </c>
      <c r="CJ14" s="359">
        <v>20</v>
      </c>
      <c r="CK14" s="359">
        <v>20</v>
      </c>
      <c r="CL14" s="360">
        <v>20</v>
      </c>
      <c r="CM14" s="360">
        <v>20</v>
      </c>
      <c r="CN14" s="360">
        <v>20</v>
      </c>
      <c r="CO14" s="51">
        <v>20</v>
      </c>
      <c r="CP14" s="52">
        <v>20</v>
      </c>
      <c r="CQ14" s="359">
        <v>20</v>
      </c>
      <c r="CR14" s="359">
        <v>20</v>
      </c>
      <c r="CS14" s="359">
        <v>20</v>
      </c>
      <c r="CT14" s="49">
        <v>20</v>
      </c>
      <c r="CU14" s="50">
        <v>20</v>
      </c>
      <c r="CV14" s="313"/>
      <c r="CW14" s="325" t="str">
        <f>IF(DOB!D14="","",DOB!D14)</f>
        <v/>
      </c>
      <c r="CX14" s="401" t="s">
        <v>30</v>
      </c>
      <c r="CY14" s="53"/>
      <c r="CZ14" s="53"/>
      <c r="DA14" s="392">
        <v>0</v>
      </c>
      <c r="DB14" s="383"/>
      <c r="DC14" s="382">
        <f t="shared" si="3"/>
        <v>10</v>
      </c>
      <c r="DD14" s="383"/>
      <c r="DE14" s="382">
        <f t="shared" si="3"/>
        <v>10</v>
      </c>
      <c r="DF14" s="383"/>
      <c r="DG14" s="382">
        <f t="shared" si="4"/>
        <v>10</v>
      </c>
      <c r="DH14" s="383"/>
      <c r="DI14" s="381">
        <f t="shared" si="6"/>
        <v>10</v>
      </c>
      <c r="DJ14" s="383"/>
      <c r="DK14" s="381">
        <f t="shared" si="7"/>
        <v>10</v>
      </c>
      <c r="DL14" s="383"/>
      <c r="DM14" s="381">
        <f t="shared" si="8"/>
        <v>10</v>
      </c>
      <c r="DN14" s="383"/>
      <c r="DO14" s="381">
        <f t="shared" si="9"/>
        <v>10</v>
      </c>
      <c r="DP14" s="383"/>
      <c r="DQ14" s="381">
        <f t="shared" si="10"/>
        <v>10</v>
      </c>
      <c r="DR14" s="383"/>
      <c r="DS14" s="381">
        <f t="shared" si="11"/>
        <v>10</v>
      </c>
      <c r="DT14" s="383"/>
      <c r="DU14" s="381">
        <f t="shared" si="11"/>
        <v>10</v>
      </c>
      <c r="DV14" s="383"/>
      <c r="DW14" s="381">
        <f t="shared" si="11"/>
        <v>10</v>
      </c>
      <c r="DX14" s="393"/>
      <c r="DY14" s="329"/>
      <c r="EA14" s="331"/>
      <c r="EB14" s="334">
        <f t="shared" si="12"/>
        <v>10</v>
      </c>
      <c r="EC14" s="330" t="str">
        <f t="shared" si="13"/>
        <v/>
      </c>
      <c r="ED14" s="219">
        <f t="shared" si="14"/>
        <v>20</v>
      </c>
      <c r="EE14" s="330" t="str">
        <f t="shared" si="15"/>
        <v/>
      </c>
      <c r="EF14" s="219">
        <f t="shared" si="16"/>
        <v>30</v>
      </c>
      <c r="EG14" s="330" t="str">
        <f t="shared" si="17"/>
        <v/>
      </c>
      <c r="EH14" s="219">
        <f t="shared" si="18"/>
        <v>40</v>
      </c>
      <c r="EI14" s="330" t="str">
        <f t="shared" si="19"/>
        <v/>
      </c>
      <c r="EJ14" s="219">
        <f t="shared" si="20"/>
        <v>50</v>
      </c>
      <c r="EK14" s="330" t="str">
        <f t="shared" si="21"/>
        <v/>
      </c>
      <c r="EL14" s="219">
        <f t="shared" si="22"/>
        <v>60</v>
      </c>
      <c r="EM14" s="330" t="str">
        <f t="shared" si="23"/>
        <v/>
      </c>
      <c r="EN14" s="219">
        <f t="shared" si="24"/>
        <v>70</v>
      </c>
      <c r="EO14" s="330" t="str">
        <f t="shared" si="25"/>
        <v/>
      </c>
      <c r="EP14" s="219">
        <f t="shared" si="26"/>
        <v>80</v>
      </c>
      <c r="EQ14" s="330" t="str">
        <f t="shared" si="27"/>
        <v/>
      </c>
      <c r="ER14" s="219">
        <f t="shared" si="28"/>
        <v>90</v>
      </c>
      <c r="ES14" s="330" t="str">
        <f t="shared" si="29"/>
        <v/>
      </c>
      <c r="ET14" s="219">
        <f t="shared" si="30"/>
        <v>100</v>
      </c>
      <c r="EU14" s="330" t="str">
        <f t="shared" si="31"/>
        <v/>
      </c>
      <c r="EV14" s="219">
        <f t="shared" si="32"/>
        <v>110</v>
      </c>
      <c r="EW14" s="222" t="str">
        <f t="shared" si="33"/>
        <v/>
      </c>
      <c r="EX14" s="25"/>
      <c r="EY14" s="306"/>
      <c r="EZ14" s="306"/>
      <c r="FA14" s="25"/>
      <c r="FB14" s="25"/>
      <c r="FC14" s="25"/>
      <c r="FD14" s="306"/>
      <c r="FE14" s="25"/>
    </row>
    <row r="15" spans="1:161" s="27" customFormat="1" ht="18" customHeight="1">
      <c r="A15" s="28">
        <v>9</v>
      </c>
      <c r="B15" s="369"/>
      <c r="C15" s="360"/>
      <c r="D15" s="15">
        <v>809</v>
      </c>
      <c r="E15" s="15"/>
      <c r="F15" s="29"/>
      <c r="G15" s="322"/>
      <c r="H15" s="90" t="str">
        <f t="shared" si="5"/>
        <v/>
      </c>
      <c r="I15" s="323" t="s">
        <v>349</v>
      </c>
      <c r="J15" s="324" t="s">
        <v>350</v>
      </c>
      <c r="K15" s="323" t="s">
        <v>351</v>
      </c>
      <c r="L15" s="359">
        <v>5</v>
      </c>
      <c r="M15" s="359">
        <v>5</v>
      </c>
      <c r="N15" s="359">
        <v>5</v>
      </c>
      <c r="O15" s="359">
        <v>5</v>
      </c>
      <c r="P15" s="359">
        <v>5</v>
      </c>
      <c r="Q15" s="359">
        <v>4</v>
      </c>
      <c r="R15" s="359">
        <v>1</v>
      </c>
      <c r="S15" s="412">
        <v>40</v>
      </c>
      <c r="T15" s="412">
        <v>10</v>
      </c>
      <c r="U15" s="412">
        <v>20</v>
      </c>
      <c r="V15" s="375">
        <v>65</v>
      </c>
      <c r="W15" s="375">
        <v>15</v>
      </c>
      <c r="X15" s="375">
        <v>20</v>
      </c>
      <c r="Y15" s="360">
        <v>5</v>
      </c>
      <c r="Z15" s="360">
        <v>5</v>
      </c>
      <c r="AA15" s="360">
        <v>5</v>
      </c>
      <c r="AB15" s="360">
        <v>5</v>
      </c>
      <c r="AC15" s="360">
        <v>5</v>
      </c>
      <c r="AD15" s="360">
        <v>4</v>
      </c>
      <c r="AE15" s="360">
        <v>1</v>
      </c>
      <c r="AF15" s="414">
        <v>40</v>
      </c>
      <c r="AG15" s="414">
        <v>10</v>
      </c>
      <c r="AH15" s="414">
        <v>20</v>
      </c>
      <c r="AI15" s="415">
        <v>65</v>
      </c>
      <c r="AJ15" s="415">
        <v>15</v>
      </c>
      <c r="AK15" s="415">
        <v>20</v>
      </c>
      <c r="AL15" s="369" t="s">
        <v>34</v>
      </c>
      <c r="AM15" s="359">
        <v>5</v>
      </c>
      <c r="AN15" s="359">
        <v>5</v>
      </c>
      <c r="AO15" s="359">
        <v>5</v>
      </c>
      <c r="AP15" s="359">
        <v>5</v>
      </c>
      <c r="AQ15" s="359">
        <v>5</v>
      </c>
      <c r="AR15" s="359">
        <v>4</v>
      </c>
      <c r="AS15" s="359">
        <v>1</v>
      </c>
      <c r="AT15" s="49">
        <v>50</v>
      </c>
      <c r="AU15" s="49">
        <v>20</v>
      </c>
      <c r="AV15" s="50">
        <v>80</v>
      </c>
      <c r="AW15" s="50">
        <v>20</v>
      </c>
      <c r="AX15" s="360">
        <v>5</v>
      </c>
      <c r="AY15" s="360">
        <v>5</v>
      </c>
      <c r="AZ15" s="360">
        <v>5</v>
      </c>
      <c r="BA15" s="360">
        <v>5</v>
      </c>
      <c r="BB15" s="360">
        <v>5</v>
      </c>
      <c r="BC15" s="360">
        <v>4</v>
      </c>
      <c r="BD15" s="360">
        <v>1</v>
      </c>
      <c r="BE15" s="414">
        <v>40</v>
      </c>
      <c r="BF15" s="414">
        <v>10</v>
      </c>
      <c r="BG15" s="414">
        <v>20</v>
      </c>
      <c r="BH15" s="415">
        <v>65</v>
      </c>
      <c r="BI15" s="415">
        <v>15</v>
      </c>
      <c r="BJ15" s="415">
        <v>20</v>
      </c>
      <c r="BK15" s="359">
        <v>5</v>
      </c>
      <c r="BL15" s="359">
        <v>5</v>
      </c>
      <c r="BM15" s="359">
        <v>5</v>
      </c>
      <c r="BN15" s="359">
        <v>5</v>
      </c>
      <c r="BO15" s="359">
        <v>3</v>
      </c>
      <c r="BP15" s="359">
        <v>2</v>
      </c>
      <c r="BQ15" s="359">
        <v>5</v>
      </c>
      <c r="BR15" s="49">
        <v>50</v>
      </c>
      <c r="BS15" s="49">
        <v>20</v>
      </c>
      <c r="BT15" s="50">
        <v>80</v>
      </c>
      <c r="BU15" s="50">
        <v>20</v>
      </c>
      <c r="BV15" s="360">
        <v>5</v>
      </c>
      <c r="BW15" s="360">
        <v>5</v>
      </c>
      <c r="BX15" s="360">
        <v>5</v>
      </c>
      <c r="BY15" s="360">
        <v>5</v>
      </c>
      <c r="BZ15" s="360">
        <v>5</v>
      </c>
      <c r="CA15" s="360">
        <v>4</v>
      </c>
      <c r="CB15" s="360">
        <v>1</v>
      </c>
      <c r="CC15" s="51">
        <v>50</v>
      </c>
      <c r="CD15" s="51">
        <v>20</v>
      </c>
      <c r="CE15" s="52">
        <v>80</v>
      </c>
      <c r="CF15" s="52">
        <v>20</v>
      </c>
      <c r="CG15" s="359">
        <v>20</v>
      </c>
      <c r="CH15" s="359">
        <v>20</v>
      </c>
      <c r="CI15" s="359">
        <v>20</v>
      </c>
      <c r="CJ15" s="359">
        <v>20</v>
      </c>
      <c r="CK15" s="359">
        <v>20</v>
      </c>
      <c r="CL15" s="360">
        <v>20</v>
      </c>
      <c r="CM15" s="360">
        <v>20</v>
      </c>
      <c r="CN15" s="360">
        <v>20</v>
      </c>
      <c r="CO15" s="51">
        <v>20</v>
      </c>
      <c r="CP15" s="52">
        <v>20</v>
      </c>
      <c r="CQ15" s="359">
        <v>20</v>
      </c>
      <c r="CR15" s="359">
        <v>20</v>
      </c>
      <c r="CS15" s="359">
        <v>20</v>
      </c>
      <c r="CT15" s="49">
        <v>20</v>
      </c>
      <c r="CU15" s="50">
        <v>20</v>
      </c>
      <c r="CV15" s="313"/>
      <c r="CW15" s="325" t="str">
        <f>IF(DOB!D15="","",DOB!D15)</f>
        <v/>
      </c>
      <c r="CX15" s="401"/>
      <c r="CY15" s="53"/>
      <c r="CZ15" s="53"/>
      <c r="DA15" s="392" t="str">
        <f t="shared" si="3"/>
        <v/>
      </c>
      <c r="DB15" s="383"/>
      <c r="DC15" s="382">
        <f t="shared" si="3"/>
        <v>10</v>
      </c>
      <c r="DD15" s="383"/>
      <c r="DE15" s="382">
        <f t="shared" si="3"/>
        <v>10</v>
      </c>
      <c r="DF15" s="383"/>
      <c r="DG15" s="382">
        <f t="shared" si="4"/>
        <v>10</v>
      </c>
      <c r="DH15" s="383"/>
      <c r="DI15" s="381">
        <f t="shared" si="6"/>
        <v>10</v>
      </c>
      <c r="DJ15" s="383"/>
      <c r="DK15" s="381">
        <f t="shared" si="7"/>
        <v>10</v>
      </c>
      <c r="DL15" s="383"/>
      <c r="DM15" s="381">
        <f t="shared" si="8"/>
        <v>10</v>
      </c>
      <c r="DN15" s="383"/>
      <c r="DO15" s="381">
        <f t="shared" si="9"/>
        <v>10</v>
      </c>
      <c r="DP15" s="383"/>
      <c r="DQ15" s="381">
        <f t="shared" si="10"/>
        <v>10</v>
      </c>
      <c r="DR15" s="383"/>
      <c r="DS15" s="381">
        <f t="shared" si="11"/>
        <v>10</v>
      </c>
      <c r="DT15" s="383"/>
      <c r="DU15" s="381">
        <f t="shared" si="11"/>
        <v>10</v>
      </c>
      <c r="DV15" s="383"/>
      <c r="DW15" s="381">
        <f t="shared" si="11"/>
        <v>10</v>
      </c>
      <c r="DX15" s="393"/>
      <c r="DY15" s="329"/>
      <c r="EA15" s="331"/>
      <c r="EB15" s="334">
        <f t="shared" si="12"/>
        <v>10</v>
      </c>
      <c r="EC15" s="330" t="str">
        <f t="shared" si="13"/>
        <v/>
      </c>
      <c r="ED15" s="219">
        <f t="shared" si="14"/>
        <v>20</v>
      </c>
      <c r="EE15" s="330" t="str">
        <f t="shared" si="15"/>
        <v/>
      </c>
      <c r="EF15" s="219">
        <f t="shared" si="16"/>
        <v>30</v>
      </c>
      <c r="EG15" s="330" t="str">
        <f t="shared" si="17"/>
        <v/>
      </c>
      <c r="EH15" s="219">
        <f t="shared" si="18"/>
        <v>40</v>
      </c>
      <c r="EI15" s="330" t="str">
        <f t="shared" si="19"/>
        <v/>
      </c>
      <c r="EJ15" s="219">
        <f t="shared" si="20"/>
        <v>50</v>
      </c>
      <c r="EK15" s="330" t="str">
        <f t="shared" si="21"/>
        <v/>
      </c>
      <c r="EL15" s="219">
        <f t="shared" si="22"/>
        <v>60</v>
      </c>
      <c r="EM15" s="330" t="str">
        <f t="shared" si="23"/>
        <v/>
      </c>
      <c r="EN15" s="219">
        <f t="shared" si="24"/>
        <v>70</v>
      </c>
      <c r="EO15" s="330" t="str">
        <f t="shared" si="25"/>
        <v/>
      </c>
      <c r="EP15" s="219">
        <f t="shared" si="26"/>
        <v>80</v>
      </c>
      <c r="EQ15" s="330" t="str">
        <f t="shared" si="27"/>
        <v/>
      </c>
      <c r="ER15" s="219">
        <f t="shared" si="28"/>
        <v>90</v>
      </c>
      <c r="ES15" s="330" t="str">
        <f t="shared" si="29"/>
        <v/>
      </c>
      <c r="ET15" s="219">
        <f t="shared" si="30"/>
        <v>100</v>
      </c>
      <c r="EU15" s="330" t="str">
        <f t="shared" si="31"/>
        <v/>
      </c>
      <c r="EV15" s="219">
        <f t="shared" si="32"/>
        <v>110</v>
      </c>
      <c r="EW15" s="222" t="str">
        <f t="shared" si="33"/>
        <v/>
      </c>
      <c r="EX15" s="25"/>
      <c r="EY15" s="306"/>
      <c r="EZ15" s="306"/>
      <c r="FA15" s="25"/>
      <c r="FB15" s="25"/>
      <c r="FC15" s="25"/>
      <c r="FD15" s="306"/>
      <c r="FE15" s="25"/>
    </row>
    <row r="16" spans="1:161" s="27" customFormat="1" ht="18" customHeight="1">
      <c r="A16" s="28">
        <v>10</v>
      </c>
      <c r="B16" s="369"/>
      <c r="C16" s="360"/>
      <c r="D16" s="15">
        <v>810</v>
      </c>
      <c r="E16" s="15"/>
      <c r="F16" s="29"/>
      <c r="G16" s="322"/>
      <c r="H16" s="90" t="str">
        <f t="shared" si="5"/>
        <v/>
      </c>
      <c r="I16" s="323" t="s">
        <v>352</v>
      </c>
      <c r="J16" s="324" t="s">
        <v>353</v>
      </c>
      <c r="K16" s="323" t="s">
        <v>354</v>
      </c>
      <c r="L16" s="359">
        <v>5</v>
      </c>
      <c r="M16" s="359">
        <v>5</v>
      </c>
      <c r="N16" s="359">
        <v>5</v>
      </c>
      <c r="O16" s="359">
        <v>5</v>
      </c>
      <c r="P16" s="359">
        <v>5</v>
      </c>
      <c r="Q16" s="359">
        <v>4</v>
      </c>
      <c r="R16" s="359">
        <v>1</v>
      </c>
      <c r="S16" s="412">
        <v>40</v>
      </c>
      <c r="T16" s="412">
        <v>10</v>
      </c>
      <c r="U16" s="412">
        <v>20</v>
      </c>
      <c r="V16" s="375">
        <v>65</v>
      </c>
      <c r="W16" s="375">
        <v>15</v>
      </c>
      <c r="X16" s="375">
        <v>20</v>
      </c>
      <c r="Y16" s="360">
        <v>5</v>
      </c>
      <c r="Z16" s="360">
        <v>5</v>
      </c>
      <c r="AA16" s="360">
        <v>5</v>
      </c>
      <c r="AB16" s="360">
        <v>5</v>
      </c>
      <c r="AC16" s="360">
        <v>5</v>
      </c>
      <c r="AD16" s="360">
        <v>4</v>
      </c>
      <c r="AE16" s="360">
        <v>1</v>
      </c>
      <c r="AF16" s="414">
        <v>40</v>
      </c>
      <c r="AG16" s="414">
        <v>10</v>
      </c>
      <c r="AH16" s="414">
        <v>20</v>
      </c>
      <c r="AI16" s="415">
        <v>65</v>
      </c>
      <c r="AJ16" s="415">
        <v>15</v>
      </c>
      <c r="AK16" s="415">
        <v>20</v>
      </c>
      <c r="AL16" s="369" t="s">
        <v>34</v>
      </c>
      <c r="AM16" s="359">
        <v>5</v>
      </c>
      <c r="AN16" s="359">
        <v>5</v>
      </c>
      <c r="AO16" s="359">
        <v>5</v>
      </c>
      <c r="AP16" s="359">
        <v>5</v>
      </c>
      <c r="AQ16" s="359">
        <v>5</v>
      </c>
      <c r="AR16" s="359">
        <v>4</v>
      </c>
      <c r="AS16" s="359">
        <v>1</v>
      </c>
      <c r="AT16" s="49">
        <v>50</v>
      </c>
      <c r="AU16" s="49">
        <v>20</v>
      </c>
      <c r="AV16" s="50">
        <v>80</v>
      </c>
      <c r="AW16" s="50">
        <v>20</v>
      </c>
      <c r="AX16" s="360">
        <v>5</v>
      </c>
      <c r="AY16" s="360">
        <v>5</v>
      </c>
      <c r="AZ16" s="360">
        <v>5</v>
      </c>
      <c r="BA16" s="360">
        <v>5</v>
      </c>
      <c r="BB16" s="360">
        <v>5</v>
      </c>
      <c r="BC16" s="360">
        <v>4</v>
      </c>
      <c r="BD16" s="360">
        <v>1</v>
      </c>
      <c r="BE16" s="414">
        <v>40</v>
      </c>
      <c r="BF16" s="414">
        <v>10</v>
      </c>
      <c r="BG16" s="414">
        <v>20</v>
      </c>
      <c r="BH16" s="415">
        <v>65</v>
      </c>
      <c r="BI16" s="415">
        <v>15</v>
      </c>
      <c r="BJ16" s="415">
        <v>20</v>
      </c>
      <c r="BK16" s="359">
        <v>5</v>
      </c>
      <c r="BL16" s="359">
        <v>5</v>
      </c>
      <c r="BM16" s="359">
        <v>5</v>
      </c>
      <c r="BN16" s="359">
        <v>5</v>
      </c>
      <c r="BO16" s="359">
        <v>3</v>
      </c>
      <c r="BP16" s="359">
        <v>2</v>
      </c>
      <c r="BQ16" s="359">
        <v>5</v>
      </c>
      <c r="BR16" s="49">
        <v>50</v>
      </c>
      <c r="BS16" s="49">
        <v>20</v>
      </c>
      <c r="BT16" s="50">
        <v>80</v>
      </c>
      <c r="BU16" s="50">
        <v>20</v>
      </c>
      <c r="BV16" s="360">
        <v>5</v>
      </c>
      <c r="BW16" s="360">
        <v>5</v>
      </c>
      <c r="BX16" s="360">
        <v>5</v>
      </c>
      <c r="BY16" s="360">
        <v>5</v>
      </c>
      <c r="BZ16" s="360">
        <v>5</v>
      </c>
      <c r="CA16" s="360">
        <v>4</v>
      </c>
      <c r="CB16" s="360">
        <v>1</v>
      </c>
      <c r="CC16" s="51">
        <v>50</v>
      </c>
      <c r="CD16" s="51">
        <v>20</v>
      </c>
      <c r="CE16" s="52">
        <v>80</v>
      </c>
      <c r="CF16" s="52">
        <v>20</v>
      </c>
      <c r="CG16" s="359">
        <v>20</v>
      </c>
      <c r="CH16" s="359">
        <v>20</v>
      </c>
      <c r="CI16" s="359">
        <v>20</v>
      </c>
      <c r="CJ16" s="359">
        <v>20</v>
      </c>
      <c r="CK16" s="359">
        <v>20</v>
      </c>
      <c r="CL16" s="360">
        <v>20</v>
      </c>
      <c r="CM16" s="360">
        <v>20</v>
      </c>
      <c r="CN16" s="360">
        <v>20</v>
      </c>
      <c r="CO16" s="51">
        <v>20</v>
      </c>
      <c r="CP16" s="52">
        <v>20</v>
      </c>
      <c r="CQ16" s="359">
        <v>20</v>
      </c>
      <c r="CR16" s="359">
        <v>20</v>
      </c>
      <c r="CS16" s="359">
        <v>20</v>
      </c>
      <c r="CT16" s="49">
        <v>20</v>
      </c>
      <c r="CU16" s="50">
        <v>20</v>
      </c>
      <c r="CV16" s="313"/>
      <c r="CW16" s="325" t="str">
        <f>IF(DOB!D16="","",DOB!D16)</f>
        <v/>
      </c>
      <c r="CX16" s="401"/>
      <c r="CY16" s="53"/>
      <c r="CZ16" s="53"/>
      <c r="DA16" s="392">
        <v>0</v>
      </c>
      <c r="DB16" s="383"/>
      <c r="DC16" s="382">
        <f t="shared" si="3"/>
        <v>10</v>
      </c>
      <c r="DD16" s="383"/>
      <c r="DE16" s="382">
        <f t="shared" si="3"/>
        <v>10</v>
      </c>
      <c r="DF16" s="383"/>
      <c r="DG16" s="382">
        <f t="shared" si="4"/>
        <v>10</v>
      </c>
      <c r="DH16" s="383"/>
      <c r="DI16" s="381">
        <f t="shared" si="6"/>
        <v>10</v>
      </c>
      <c r="DJ16" s="383"/>
      <c r="DK16" s="381">
        <f t="shared" si="7"/>
        <v>10</v>
      </c>
      <c r="DL16" s="383"/>
      <c r="DM16" s="381">
        <f t="shared" si="8"/>
        <v>10</v>
      </c>
      <c r="DN16" s="383"/>
      <c r="DO16" s="381">
        <f t="shared" si="9"/>
        <v>10</v>
      </c>
      <c r="DP16" s="383"/>
      <c r="DQ16" s="381">
        <f t="shared" si="10"/>
        <v>10</v>
      </c>
      <c r="DR16" s="383"/>
      <c r="DS16" s="381">
        <f t="shared" si="11"/>
        <v>10</v>
      </c>
      <c r="DT16" s="383"/>
      <c r="DU16" s="381">
        <f t="shared" si="11"/>
        <v>10</v>
      </c>
      <c r="DV16" s="383"/>
      <c r="DW16" s="381">
        <f t="shared" si="11"/>
        <v>10</v>
      </c>
      <c r="DX16" s="393"/>
      <c r="DY16" s="329"/>
      <c r="EA16" s="331"/>
      <c r="EB16" s="334">
        <f t="shared" si="12"/>
        <v>10</v>
      </c>
      <c r="EC16" s="330" t="str">
        <f t="shared" si="13"/>
        <v/>
      </c>
      <c r="ED16" s="219">
        <f t="shared" si="14"/>
        <v>20</v>
      </c>
      <c r="EE16" s="330" t="str">
        <f t="shared" si="15"/>
        <v/>
      </c>
      <c r="EF16" s="219">
        <f t="shared" si="16"/>
        <v>30</v>
      </c>
      <c r="EG16" s="330" t="str">
        <f t="shared" si="17"/>
        <v/>
      </c>
      <c r="EH16" s="219">
        <f t="shared" si="18"/>
        <v>40</v>
      </c>
      <c r="EI16" s="330" t="str">
        <f t="shared" si="19"/>
        <v/>
      </c>
      <c r="EJ16" s="219">
        <f t="shared" si="20"/>
        <v>50</v>
      </c>
      <c r="EK16" s="330" t="str">
        <f t="shared" si="21"/>
        <v/>
      </c>
      <c r="EL16" s="219">
        <f t="shared" si="22"/>
        <v>60</v>
      </c>
      <c r="EM16" s="330" t="str">
        <f t="shared" si="23"/>
        <v/>
      </c>
      <c r="EN16" s="219">
        <f t="shared" si="24"/>
        <v>70</v>
      </c>
      <c r="EO16" s="330" t="str">
        <f t="shared" si="25"/>
        <v/>
      </c>
      <c r="EP16" s="219">
        <f t="shared" si="26"/>
        <v>80</v>
      </c>
      <c r="EQ16" s="330" t="str">
        <f t="shared" si="27"/>
        <v/>
      </c>
      <c r="ER16" s="219">
        <f t="shared" si="28"/>
        <v>90</v>
      </c>
      <c r="ES16" s="330" t="str">
        <f t="shared" si="29"/>
        <v/>
      </c>
      <c r="ET16" s="219">
        <f t="shared" si="30"/>
        <v>100</v>
      </c>
      <c r="EU16" s="330" t="str">
        <f t="shared" si="31"/>
        <v/>
      </c>
      <c r="EV16" s="219">
        <f t="shared" si="32"/>
        <v>110</v>
      </c>
      <c r="EW16" s="222" t="str">
        <f t="shared" si="33"/>
        <v/>
      </c>
      <c r="EX16" s="25"/>
      <c r="EY16" s="306"/>
      <c r="EZ16" s="306"/>
      <c r="FA16" s="25"/>
      <c r="FB16" s="25"/>
      <c r="FC16" s="25"/>
      <c r="FD16" s="306"/>
      <c r="FE16" s="25"/>
    </row>
    <row r="17" spans="1:161" s="27" customFormat="1" ht="18" customHeight="1">
      <c r="A17" s="28">
        <v>11</v>
      </c>
      <c r="B17" s="369"/>
      <c r="C17" s="360"/>
      <c r="D17" s="15">
        <v>811</v>
      </c>
      <c r="E17" s="15"/>
      <c r="F17" s="29"/>
      <c r="G17" s="322"/>
      <c r="H17" s="90" t="str">
        <f t="shared" si="5"/>
        <v/>
      </c>
      <c r="I17" s="323" t="s">
        <v>355</v>
      </c>
      <c r="J17" s="324" t="s">
        <v>356</v>
      </c>
      <c r="K17" s="323" t="s">
        <v>357</v>
      </c>
      <c r="L17" s="359">
        <v>5</v>
      </c>
      <c r="M17" s="359">
        <v>5</v>
      </c>
      <c r="N17" s="359">
        <v>5</v>
      </c>
      <c r="O17" s="359">
        <v>5</v>
      </c>
      <c r="P17" s="359">
        <v>5</v>
      </c>
      <c r="Q17" s="359">
        <v>4</v>
      </c>
      <c r="R17" s="359">
        <v>1</v>
      </c>
      <c r="S17" s="412">
        <v>40</v>
      </c>
      <c r="T17" s="412">
        <v>10</v>
      </c>
      <c r="U17" s="412">
        <v>20</v>
      </c>
      <c r="V17" s="375">
        <v>65</v>
      </c>
      <c r="W17" s="375">
        <v>15</v>
      </c>
      <c r="X17" s="375">
        <v>20</v>
      </c>
      <c r="Y17" s="360">
        <v>5</v>
      </c>
      <c r="Z17" s="360">
        <v>5</v>
      </c>
      <c r="AA17" s="360">
        <v>5</v>
      </c>
      <c r="AB17" s="360">
        <v>5</v>
      </c>
      <c r="AC17" s="360">
        <v>5</v>
      </c>
      <c r="AD17" s="360">
        <v>4</v>
      </c>
      <c r="AE17" s="360">
        <v>1</v>
      </c>
      <c r="AF17" s="414">
        <v>40</v>
      </c>
      <c r="AG17" s="414">
        <v>10</v>
      </c>
      <c r="AH17" s="414">
        <v>20</v>
      </c>
      <c r="AI17" s="415">
        <v>65</v>
      </c>
      <c r="AJ17" s="415">
        <v>15</v>
      </c>
      <c r="AK17" s="415">
        <v>20</v>
      </c>
      <c r="AL17" s="369" t="s">
        <v>34</v>
      </c>
      <c r="AM17" s="359">
        <v>5</v>
      </c>
      <c r="AN17" s="359">
        <v>5</v>
      </c>
      <c r="AO17" s="359">
        <v>5</v>
      </c>
      <c r="AP17" s="359">
        <v>5</v>
      </c>
      <c r="AQ17" s="359">
        <v>5</v>
      </c>
      <c r="AR17" s="359">
        <v>4</v>
      </c>
      <c r="AS17" s="359">
        <v>1</v>
      </c>
      <c r="AT17" s="49">
        <v>50</v>
      </c>
      <c r="AU17" s="49">
        <v>20</v>
      </c>
      <c r="AV17" s="50">
        <v>80</v>
      </c>
      <c r="AW17" s="50">
        <v>20</v>
      </c>
      <c r="AX17" s="360">
        <v>5</v>
      </c>
      <c r="AY17" s="360">
        <v>5</v>
      </c>
      <c r="AZ17" s="360">
        <v>5</v>
      </c>
      <c r="BA17" s="360">
        <v>5</v>
      </c>
      <c r="BB17" s="360">
        <v>5</v>
      </c>
      <c r="BC17" s="360">
        <v>4</v>
      </c>
      <c r="BD17" s="360">
        <v>1</v>
      </c>
      <c r="BE17" s="414">
        <v>40</v>
      </c>
      <c r="BF17" s="414">
        <v>10</v>
      </c>
      <c r="BG17" s="414">
        <v>20</v>
      </c>
      <c r="BH17" s="415">
        <v>65</v>
      </c>
      <c r="BI17" s="415">
        <v>15</v>
      </c>
      <c r="BJ17" s="415">
        <v>20</v>
      </c>
      <c r="BK17" s="359">
        <v>5</v>
      </c>
      <c r="BL17" s="359">
        <v>5</v>
      </c>
      <c r="BM17" s="359">
        <v>5</v>
      </c>
      <c r="BN17" s="359">
        <v>5</v>
      </c>
      <c r="BO17" s="359">
        <v>3</v>
      </c>
      <c r="BP17" s="359">
        <v>2</v>
      </c>
      <c r="BQ17" s="359">
        <v>5</v>
      </c>
      <c r="BR17" s="49">
        <v>50</v>
      </c>
      <c r="BS17" s="49">
        <v>20</v>
      </c>
      <c r="BT17" s="50">
        <v>80</v>
      </c>
      <c r="BU17" s="50">
        <v>20</v>
      </c>
      <c r="BV17" s="360">
        <v>5</v>
      </c>
      <c r="BW17" s="360">
        <v>5</v>
      </c>
      <c r="BX17" s="360">
        <v>5</v>
      </c>
      <c r="BY17" s="360">
        <v>5</v>
      </c>
      <c r="BZ17" s="360">
        <v>5</v>
      </c>
      <c r="CA17" s="360">
        <v>4</v>
      </c>
      <c r="CB17" s="360">
        <v>1</v>
      </c>
      <c r="CC17" s="51">
        <v>50</v>
      </c>
      <c r="CD17" s="51">
        <v>20</v>
      </c>
      <c r="CE17" s="52">
        <v>80</v>
      </c>
      <c r="CF17" s="52">
        <v>20</v>
      </c>
      <c r="CG17" s="359">
        <v>20</v>
      </c>
      <c r="CH17" s="359">
        <v>20</v>
      </c>
      <c r="CI17" s="359">
        <v>20</v>
      </c>
      <c r="CJ17" s="359">
        <v>20</v>
      </c>
      <c r="CK17" s="359">
        <v>20</v>
      </c>
      <c r="CL17" s="360">
        <v>20</v>
      </c>
      <c r="CM17" s="360">
        <v>20</v>
      </c>
      <c r="CN17" s="360">
        <v>20</v>
      </c>
      <c r="CO17" s="51">
        <v>20</v>
      </c>
      <c r="CP17" s="52">
        <v>20</v>
      </c>
      <c r="CQ17" s="359">
        <v>20</v>
      </c>
      <c r="CR17" s="359">
        <v>20</v>
      </c>
      <c r="CS17" s="359">
        <v>20</v>
      </c>
      <c r="CT17" s="49">
        <v>20</v>
      </c>
      <c r="CU17" s="50">
        <v>20</v>
      </c>
      <c r="CV17" s="313"/>
      <c r="CW17" s="325" t="str">
        <f>IF(DOB!D17="","",DOB!D17)</f>
        <v/>
      </c>
      <c r="CX17" s="401" t="s">
        <v>14</v>
      </c>
      <c r="CY17" s="53"/>
      <c r="CZ17" s="53"/>
      <c r="DA17" s="392" t="str">
        <f t="shared" si="3"/>
        <v/>
      </c>
      <c r="DB17" s="383"/>
      <c r="DC17" s="382">
        <f t="shared" si="3"/>
        <v>10</v>
      </c>
      <c r="DD17" s="383"/>
      <c r="DE17" s="382">
        <f t="shared" si="3"/>
        <v>10</v>
      </c>
      <c r="DF17" s="383"/>
      <c r="DG17" s="382">
        <f t="shared" si="4"/>
        <v>10</v>
      </c>
      <c r="DH17" s="383"/>
      <c r="DI17" s="381">
        <f t="shared" si="6"/>
        <v>10</v>
      </c>
      <c r="DJ17" s="383"/>
      <c r="DK17" s="381">
        <f t="shared" si="7"/>
        <v>10</v>
      </c>
      <c r="DL17" s="383"/>
      <c r="DM17" s="381">
        <f t="shared" si="8"/>
        <v>10</v>
      </c>
      <c r="DN17" s="383"/>
      <c r="DO17" s="381">
        <f t="shared" si="9"/>
        <v>10</v>
      </c>
      <c r="DP17" s="383"/>
      <c r="DQ17" s="381">
        <f t="shared" si="10"/>
        <v>10</v>
      </c>
      <c r="DR17" s="383"/>
      <c r="DS17" s="381">
        <f t="shared" si="11"/>
        <v>10</v>
      </c>
      <c r="DT17" s="383"/>
      <c r="DU17" s="381">
        <f t="shared" si="11"/>
        <v>10</v>
      </c>
      <c r="DV17" s="383"/>
      <c r="DW17" s="381">
        <f t="shared" si="11"/>
        <v>10</v>
      </c>
      <c r="DX17" s="393"/>
      <c r="DY17" s="329"/>
      <c r="EA17" s="331"/>
      <c r="EB17" s="334">
        <f t="shared" si="12"/>
        <v>10</v>
      </c>
      <c r="EC17" s="330" t="str">
        <f t="shared" si="13"/>
        <v/>
      </c>
      <c r="ED17" s="219">
        <f t="shared" si="14"/>
        <v>20</v>
      </c>
      <c r="EE17" s="330" t="str">
        <f t="shared" si="15"/>
        <v/>
      </c>
      <c r="EF17" s="219">
        <f t="shared" si="16"/>
        <v>30</v>
      </c>
      <c r="EG17" s="330" t="str">
        <f t="shared" si="17"/>
        <v/>
      </c>
      <c r="EH17" s="219">
        <f t="shared" si="18"/>
        <v>40</v>
      </c>
      <c r="EI17" s="330" t="str">
        <f t="shared" si="19"/>
        <v/>
      </c>
      <c r="EJ17" s="219">
        <f t="shared" si="20"/>
        <v>50</v>
      </c>
      <c r="EK17" s="330" t="str">
        <f t="shared" si="21"/>
        <v/>
      </c>
      <c r="EL17" s="219">
        <f t="shared" si="22"/>
        <v>60</v>
      </c>
      <c r="EM17" s="330" t="str">
        <f t="shared" si="23"/>
        <v/>
      </c>
      <c r="EN17" s="219">
        <f t="shared" si="24"/>
        <v>70</v>
      </c>
      <c r="EO17" s="330" t="str">
        <f t="shared" si="25"/>
        <v/>
      </c>
      <c r="EP17" s="219">
        <f t="shared" si="26"/>
        <v>80</v>
      </c>
      <c r="EQ17" s="330" t="str">
        <f t="shared" si="27"/>
        <v/>
      </c>
      <c r="ER17" s="219">
        <f t="shared" si="28"/>
        <v>90</v>
      </c>
      <c r="ES17" s="330" t="str">
        <f t="shared" si="29"/>
        <v/>
      </c>
      <c r="ET17" s="219">
        <f t="shared" si="30"/>
        <v>100</v>
      </c>
      <c r="EU17" s="330" t="str">
        <f t="shared" si="31"/>
        <v/>
      </c>
      <c r="EV17" s="219">
        <f t="shared" si="32"/>
        <v>110</v>
      </c>
      <c r="EW17" s="222" t="str">
        <f t="shared" si="33"/>
        <v/>
      </c>
      <c r="EX17" s="25"/>
      <c r="EY17" s="306"/>
      <c r="EZ17" s="306"/>
      <c r="FA17" s="25"/>
      <c r="FB17" s="25"/>
      <c r="FC17" s="25"/>
      <c r="FD17" s="306"/>
      <c r="FE17" s="25"/>
    </row>
    <row r="18" spans="1:161" s="27" customFormat="1" ht="18" customHeight="1">
      <c r="A18" s="28">
        <v>12</v>
      </c>
      <c r="B18" s="369"/>
      <c r="C18" s="360"/>
      <c r="D18" s="15">
        <v>812</v>
      </c>
      <c r="E18" s="15"/>
      <c r="F18" s="29"/>
      <c r="G18" s="322"/>
      <c r="H18" s="90" t="str">
        <f t="shared" si="5"/>
        <v/>
      </c>
      <c r="I18" s="323" t="s">
        <v>358</v>
      </c>
      <c r="J18" s="324" t="s">
        <v>359</v>
      </c>
      <c r="K18" s="323" t="s">
        <v>360</v>
      </c>
      <c r="L18" s="359">
        <v>5</v>
      </c>
      <c r="M18" s="359">
        <v>5</v>
      </c>
      <c r="N18" s="359">
        <v>5</v>
      </c>
      <c r="O18" s="359">
        <v>5</v>
      </c>
      <c r="P18" s="359">
        <v>5</v>
      </c>
      <c r="Q18" s="359">
        <v>4</v>
      </c>
      <c r="R18" s="359">
        <v>1</v>
      </c>
      <c r="S18" s="412">
        <v>40</v>
      </c>
      <c r="T18" s="412">
        <v>10</v>
      </c>
      <c r="U18" s="412">
        <v>20</v>
      </c>
      <c r="V18" s="375">
        <v>65</v>
      </c>
      <c r="W18" s="375">
        <v>15</v>
      </c>
      <c r="X18" s="375">
        <v>20</v>
      </c>
      <c r="Y18" s="360">
        <v>5</v>
      </c>
      <c r="Z18" s="360">
        <v>5</v>
      </c>
      <c r="AA18" s="360">
        <v>5</v>
      </c>
      <c r="AB18" s="360">
        <v>5</v>
      </c>
      <c r="AC18" s="360">
        <v>5</v>
      </c>
      <c r="AD18" s="360">
        <v>4</v>
      </c>
      <c r="AE18" s="360">
        <v>1</v>
      </c>
      <c r="AF18" s="414">
        <v>40</v>
      </c>
      <c r="AG18" s="414">
        <v>10</v>
      </c>
      <c r="AH18" s="414">
        <v>20</v>
      </c>
      <c r="AI18" s="415">
        <v>65</v>
      </c>
      <c r="AJ18" s="415">
        <v>15</v>
      </c>
      <c r="AK18" s="415">
        <v>20</v>
      </c>
      <c r="AL18" s="369" t="s">
        <v>34</v>
      </c>
      <c r="AM18" s="359">
        <v>5</v>
      </c>
      <c r="AN18" s="359">
        <v>5</v>
      </c>
      <c r="AO18" s="359">
        <v>5</v>
      </c>
      <c r="AP18" s="359">
        <v>5</v>
      </c>
      <c r="AQ18" s="359">
        <v>5</v>
      </c>
      <c r="AR18" s="359">
        <v>4</v>
      </c>
      <c r="AS18" s="359">
        <v>1</v>
      </c>
      <c r="AT18" s="49">
        <v>50</v>
      </c>
      <c r="AU18" s="49">
        <v>20</v>
      </c>
      <c r="AV18" s="50">
        <v>80</v>
      </c>
      <c r="AW18" s="50">
        <v>20</v>
      </c>
      <c r="AX18" s="360">
        <v>5</v>
      </c>
      <c r="AY18" s="360">
        <v>5</v>
      </c>
      <c r="AZ18" s="360">
        <v>5</v>
      </c>
      <c r="BA18" s="360">
        <v>5</v>
      </c>
      <c r="BB18" s="360">
        <v>5</v>
      </c>
      <c r="BC18" s="360">
        <v>4</v>
      </c>
      <c r="BD18" s="360">
        <v>1</v>
      </c>
      <c r="BE18" s="414">
        <v>40</v>
      </c>
      <c r="BF18" s="414">
        <v>10</v>
      </c>
      <c r="BG18" s="414">
        <v>20</v>
      </c>
      <c r="BH18" s="415">
        <v>65</v>
      </c>
      <c r="BI18" s="415">
        <v>15</v>
      </c>
      <c r="BJ18" s="415">
        <v>20</v>
      </c>
      <c r="BK18" s="359">
        <v>5</v>
      </c>
      <c r="BL18" s="359">
        <v>5</v>
      </c>
      <c r="BM18" s="359">
        <v>5</v>
      </c>
      <c r="BN18" s="359">
        <v>5</v>
      </c>
      <c r="BO18" s="359">
        <v>3</v>
      </c>
      <c r="BP18" s="359">
        <v>2</v>
      </c>
      <c r="BQ18" s="359">
        <v>5</v>
      </c>
      <c r="BR18" s="49">
        <v>50</v>
      </c>
      <c r="BS18" s="49">
        <v>20</v>
      </c>
      <c r="BT18" s="50">
        <v>80</v>
      </c>
      <c r="BU18" s="50">
        <v>20</v>
      </c>
      <c r="BV18" s="360">
        <v>5</v>
      </c>
      <c r="BW18" s="360">
        <v>5</v>
      </c>
      <c r="BX18" s="360">
        <v>5</v>
      </c>
      <c r="BY18" s="360">
        <v>5</v>
      </c>
      <c r="BZ18" s="360">
        <v>5</v>
      </c>
      <c r="CA18" s="360">
        <v>4</v>
      </c>
      <c r="CB18" s="360">
        <v>1</v>
      </c>
      <c r="CC18" s="51">
        <v>50</v>
      </c>
      <c r="CD18" s="51">
        <v>20</v>
      </c>
      <c r="CE18" s="52">
        <v>80</v>
      </c>
      <c r="CF18" s="52">
        <v>20</v>
      </c>
      <c r="CG18" s="359">
        <v>20</v>
      </c>
      <c r="CH18" s="359">
        <v>20</v>
      </c>
      <c r="CI18" s="359">
        <v>20</v>
      </c>
      <c r="CJ18" s="359">
        <v>20</v>
      </c>
      <c r="CK18" s="359">
        <v>20</v>
      </c>
      <c r="CL18" s="360">
        <v>20</v>
      </c>
      <c r="CM18" s="360">
        <v>20</v>
      </c>
      <c r="CN18" s="360">
        <v>20</v>
      </c>
      <c r="CO18" s="51">
        <v>20</v>
      </c>
      <c r="CP18" s="52">
        <v>20</v>
      </c>
      <c r="CQ18" s="359">
        <v>20</v>
      </c>
      <c r="CR18" s="359">
        <v>20</v>
      </c>
      <c r="CS18" s="359">
        <v>20</v>
      </c>
      <c r="CT18" s="49">
        <v>20</v>
      </c>
      <c r="CU18" s="50">
        <v>20</v>
      </c>
      <c r="CV18" s="313"/>
      <c r="CW18" s="325" t="str">
        <f>IF(DOB!D18="","",DOB!D18)</f>
        <v/>
      </c>
      <c r="CX18" s="401" t="s">
        <v>2</v>
      </c>
      <c r="CY18" s="53"/>
      <c r="CZ18" s="53"/>
      <c r="DA18" s="392" t="str">
        <f t="shared" si="3"/>
        <v/>
      </c>
      <c r="DB18" s="383"/>
      <c r="DC18" s="382">
        <f t="shared" si="3"/>
        <v>10</v>
      </c>
      <c r="DD18" s="383"/>
      <c r="DE18" s="382">
        <f t="shared" si="3"/>
        <v>10</v>
      </c>
      <c r="DF18" s="383"/>
      <c r="DG18" s="382">
        <f t="shared" si="4"/>
        <v>10</v>
      </c>
      <c r="DH18" s="383"/>
      <c r="DI18" s="381">
        <f t="shared" si="6"/>
        <v>10</v>
      </c>
      <c r="DJ18" s="383"/>
      <c r="DK18" s="381">
        <f t="shared" si="7"/>
        <v>10</v>
      </c>
      <c r="DL18" s="383"/>
      <c r="DM18" s="381">
        <f t="shared" si="8"/>
        <v>10</v>
      </c>
      <c r="DN18" s="383"/>
      <c r="DO18" s="381">
        <f t="shared" si="9"/>
        <v>10</v>
      </c>
      <c r="DP18" s="383"/>
      <c r="DQ18" s="381">
        <f t="shared" si="10"/>
        <v>10</v>
      </c>
      <c r="DR18" s="383"/>
      <c r="DS18" s="381">
        <f t="shared" si="11"/>
        <v>10</v>
      </c>
      <c r="DT18" s="383"/>
      <c r="DU18" s="381">
        <f t="shared" si="11"/>
        <v>10</v>
      </c>
      <c r="DV18" s="383"/>
      <c r="DW18" s="381">
        <f t="shared" si="11"/>
        <v>10</v>
      </c>
      <c r="DX18" s="393"/>
      <c r="DY18" s="329"/>
      <c r="EA18" s="331"/>
      <c r="EB18" s="334">
        <f t="shared" si="12"/>
        <v>10</v>
      </c>
      <c r="EC18" s="330" t="str">
        <f t="shared" si="13"/>
        <v/>
      </c>
      <c r="ED18" s="219">
        <f t="shared" si="14"/>
        <v>20</v>
      </c>
      <c r="EE18" s="330" t="str">
        <f t="shared" si="15"/>
        <v/>
      </c>
      <c r="EF18" s="219">
        <f t="shared" si="16"/>
        <v>30</v>
      </c>
      <c r="EG18" s="330" t="str">
        <f t="shared" si="17"/>
        <v/>
      </c>
      <c r="EH18" s="219">
        <f t="shared" si="18"/>
        <v>40</v>
      </c>
      <c r="EI18" s="330" t="str">
        <f t="shared" si="19"/>
        <v/>
      </c>
      <c r="EJ18" s="219">
        <f t="shared" si="20"/>
        <v>50</v>
      </c>
      <c r="EK18" s="330" t="str">
        <f t="shared" si="21"/>
        <v/>
      </c>
      <c r="EL18" s="219">
        <f t="shared" si="22"/>
        <v>60</v>
      </c>
      <c r="EM18" s="330" t="str">
        <f t="shared" si="23"/>
        <v/>
      </c>
      <c r="EN18" s="219">
        <f t="shared" si="24"/>
        <v>70</v>
      </c>
      <c r="EO18" s="330" t="str">
        <f t="shared" si="25"/>
        <v/>
      </c>
      <c r="EP18" s="219">
        <f t="shared" si="26"/>
        <v>80</v>
      </c>
      <c r="EQ18" s="330" t="str">
        <f t="shared" si="27"/>
        <v/>
      </c>
      <c r="ER18" s="219">
        <f t="shared" si="28"/>
        <v>90</v>
      </c>
      <c r="ES18" s="330" t="str">
        <f t="shared" si="29"/>
        <v/>
      </c>
      <c r="ET18" s="219">
        <f t="shared" si="30"/>
        <v>100</v>
      </c>
      <c r="EU18" s="330" t="str">
        <f t="shared" si="31"/>
        <v/>
      </c>
      <c r="EV18" s="219">
        <f t="shared" si="32"/>
        <v>110</v>
      </c>
      <c r="EW18" s="222" t="str">
        <f t="shared" si="33"/>
        <v/>
      </c>
      <c r="EX18" s="25"/>
      <c r="EY18" s="306"/>
      <c r="EZ18" s="306"/>
      <c r="FA18" s="25"/>
      <c r="FB18" s="25"/>
      <c r="FC18" s="25"/>
      <c r="FD18" s="306"/>
      <c r="FE18" s="25"/>
    </row>
    <row r="19" spans="1:161" s="27" customFormat="1" ht="18" customHeight="1">
      <c r="A19" s="28">
        <v>13</v>
      </c>
      <c r="B19" s="369"/>
      <c r="C19" s="360"/>
      <c r="D19" s="15">
        <v>813</v>
      </c>
      <c r="E19" s="15"/>
      <c r="F19" s="29"/>
      <c r="G19" s="322"/>
      <c r="H19" s="90" t="str">
        <f t="shared" si="5"/>
        <v/>
      </c>
      <c r="I19" s="323" t="s">
        <v>361</v>
      </c>
      <c r="J19" s="324" t="s">
        <v>362</v>
      </c>
      <c r="K19" s="323" t="s">
        <v>363</v>
      </c>
      <c r="L19" s="359">
        <v>5</v>
      </c>
      <c r="M19" s="359">
        <v>5</v>
      </c>
      <c r="N19" s="359">
        <v>5</v>
      </c>
      <c r="O19" s="359">
        <v>5</v>
      </c>
      <c r="P19" s="359">
        <v>5</v>
      </c>
      <c r="Q19" s="359">
        <v>4</v>
      </c>
      <c r="R19" s="359">
        <v>1</v>
      </c>
      <c r="S19" s="412">
        <v>40</v>
      </c>
      <c r="T19" s="412">
        <v>10</v>
      </c>
      <c r="U19" s="412">
        <v>20</v>
      </c>
      <c r="V19" s="375">
        <v>65</v>
      </c>
      <c r="W19" s="375">
        <v>15</v>
      </c>
      <c r="X19" s="375">
        <v>20</v>
      </c>
      <c r="Y19" s="360">
        <v>5</v>
      </c>
      <c r="Z19" s="360">
        <v>5</v>
      </c>
      <c r="AA19" s="360">
        <v>5</v>
      </c>
      <c r="AB19" s="360">
        <v>5</v>
      </c>
      <c r="AC19" s="360">
        <v>5</v>
      </c>
      <c r="AD19" s="360">
        <v>4</v>
      </c>
      <c r="AE19" s="360">
        <v>1</v>
      </c>
      <c r="AF19" s="414">
        <v>40</v>
      </c>
      <c r="AG19" s="414">
        <v>10</v>
      </c>
      <c r="AH19" s="414">
        <v>20</v>
      </c>
      <c r="AI19" s="415">
        <v>65</v>
      </c>
      <c r="AJ19" s="415">
        <v>15</v>
      </c>
      <c r="AK19" s="415">
        <v>20</v>
      </c>
      <c r="AL19" s="369" t="s">
        <v>34</v>
      </c>
      <c r="AM19" s="359">
        <v>5</v>
      </c>
      <c r="AN19" s="359">
        <v>5</v>
      </c>
      <c r="AO19" s="359">
        <v>5</v>
      </c>
      <c r="AP19" s="359">
        <v>5</v>
      </c>
      <c r="AQ19" s="359">
        <v>5</v>
      </c>
      <c r="AR19" s="359">
        <v>4</v>
      </c>
      <c r="AS19" s="359">
        <v>1</v>
      </c>
      <c r="AT19" s="49">
        <v>50</v>
      </c>
      <c r="AU19" s="49">
        <v>20</v>
      </c>
      <c r="AV19" s="50">
        <v>80</v>
      </c>
      <c r="AW19" s="50">
        <v>20</v>
      </c>
      <c r="AX19" s="360">
        <v>5</v>
      </c>
      <c r="AY19" s="360">
        <v>5</v>
      </c>
      <c r="AZ19" s="360">
        <v>5</v>
      </c>
      <c r="BA19" s="360">
        <v>5</v>
      </c>
      <c r="BB19" s="360">
        <v>5</v>
      </c>
      <c r="BC19" s="360">
        <v>4</v>
      </c>
      <c r="BD19" s="360">
        <v>1</v>
      </c>
      <c r="BE19" s="414">
        <v>40</v>
      </c>
      <c r="BF19" s="414">
        <v>10</v>
      </c>
      <c r="BG19" s="414">
        <v>20</v>
      </c>
      <c r="BH19" s="415">
        <v>65</v>
      </c>
      <c r="BI19" s="415">
        <v>15</v>
      </c>
      <c r="BJ19" s="415">
        <v>20</v>
      </c>
      <c r="BK19" s="359">
        <v>5</v>
      </c>
      <c r="BL19" s="359">
        <v>5</v>
      </c>
      <c r="BM19" s="359">
        <v>5</v>
      </c>
      <c r="BN19" s="359">
        <v>5</v>
      </c>
      <c r="BO19" s="359">
        <v>3</v>
      </c>
      <c r="BP19" s="359">
        <v>2</v>
      </c>
      <c r="BQ19" s="359">
        <v>5</v>
      </c>
      <c r="BR19" s="49">
        <v>50</v>
      </c>
      <c r="BS19" s="49">
        <v>20</v>
      </c>
      <c r="BT19" s="50">
        <v>80</v>
      </c>
      <c r="BU19" s="50">
        <v>20</v>
      </c>
      <c r="BV19" s="360">
        <v>5</v>
      </c>
      <c r="BW19" s="360">
        <v>5</v>
      </c>
      <c r="BX19" s="360">
        <v>5</v>
      </c>
      <c r="BY19" s="360">
        <v>5</v>
      </c>
      <c r="BZ19" s="360">
        <v>5</v>
      </c>
      <c r="CA19" s="360">
        <v>4</v>
      </c>
      <c r="CB19" s="360">
        <v>1</v>
      </c>
      <c r="CC19" s="51">
        <v>50</v>
      </c>
      <c r="CD19" s="51">
        <v>20</v>
      </c>
      <c r="CE19" s="52">
        <v>80</v>
      </c>
      <c r="CF19" s="52">
        <v>20</v>
      </c>
      <c r="CG19" s="359">
        <v>20</v>
      </c>
      <c r="CH19" s="359">
        <v>20</v>
      </c>
      <c r="CI19" s="359">
        <v>20</v>
      </c>
      <c r="CJ19" s="359">
        <v>20</v>
      </c>
      <c r="CK19" s="359">
        <v>20</v>
      </c>
      <c r="CL19" s="360">
        <v>20</v>
      </c>
      <c r="CM19" s="360">
        <v>20</v>
      </c>
      <c r="CN19" s="360">
        <v>20</v>
      </c>
      <c r="CO19" s="51">
        <v>20</v>
      </c>
      <c r="CP19" s="52">
        <v>20</v>
      </c>
      <c r="CQ19" s="359">
        <v>20</v>
      </c>
      <c r="CR19" s="359">
        <v>20</v>
      </c>
      <c r="CS19" s="359">
        <v>20</v>
      </c>
      <c r="CT19" s="49">
        <v>20</v>
      </c>
      <c r="CU19" s="50">
        <v>20</v>
      </c>
      <c r="CV19" s="313"/>
      <c r="CW19" s="325" t="str">
        <f>IF(DOB!D19="","",DOB!D19)</f>
        <v/>
      </c>
      <c r="CX19" s="401"/>
      <c r="CY19" s="53"/>
      <c r="CZ19" s="53"/>
      <c r="DA19" s="392" t="str">
        <f t="shared" si="3"/>
        <v/>
      </c>
      <c r="DB19" s="383"/>
      <c r="DC19" s="382">
        <f t="shared" si="3"/>
        <v>10</v>
      </c>
      <c r="DD19" s="383"/>
      <c r="DE19" s="382">
        <f t="shared" si="3"/>
        <v>10</v>
      </c>
      <c r="DF19" s="383"/>
      <c r="DG19" s="382">
        <f t="shared" si="4"/>
        <v>10</v>
      </c>
      <c r="DH19" s="383"/>
      <c r="DI19" s="381">
        <f t="shared" si="6"/>
        <v>10</v>
      </c>
      <c r="DJ19" s="383"/>
      <c r="DK19" s="381">
        <f t="shared" si="7"/>
        <v>10</v>
      </c>
      <c r="DL19" s="383"/>
      <c r="DM19" s="381">
        <f t="shared" si="8"/>
        <v>10</v>
      </c>
      <c r="DN19" s="383"/>
      <c r="DO19" s="381">
        <f t="shared" si="9"/>
        <v>10</v>
      </c>
      <c r="DP19" s="383"/>
      <c r="DQ19" s="381">
        <f t="shared" si="10"/>
        <v>10</v>
      </c>
      <c r="DR19" s="383"/>
      <c r="DS19" s="381">
        <f t="shared" si="11"/>
        <v>10</v>
      </c>
      <c r="DT19" s="383"/>
      <c r="DU19" s="381">
        <f t="shared" si="11"/>
        <v>10</v>
      </c>
      <c r="DV19" s="383"/>
      <c r="DW19" s="381">
        <f t="shared" si="11"/>
        <v>10</v>
      </c>
      <c r="DX19" s="393"/>
      <c r="DY19" s="329"/>
      <c r="EA19" s="331"/>
      <c r="EB19" s="334">
        <f t="shared" si="12"/>
        <v>10</v>
      </c>
      <c r="EC19" s="330" t="str">
        <f t="shared" si="13"/>
        <v/>
      </c>
      <c r="ED19" s="219">
        <f t="shared" si="14"/>
        <v>20</v>
      </c>
      <c r="EE19" s="330" t="str">
        <f t="shared" si="15"/>
        <v/>
      </c>
      <c r="EF19" s="219">
        <f t="shared" si="16"/>
        <v>30</v>
      </c>
      <c r="EG19" s="330" t="str">
        <f t="shared" si="17"/>
        <v/>
      </c>
      <c r="EH19" s="219">
        <f t="shared" si="18"/>
        <v>40</v>
      </c>
      <c r="EI19" s="330" t="str">
        <f t="shared" si="19"/>
        <v/>
      </c>
      <c r="EJ19" s="219">
        <f t="shared" si="20"/>
        <v>50</v>
      </c>
      <c r="EK19" s="330" t="str">
        <f t="shared" si="21"/>
        <v/>
      </c>
      <c r="EL19" s="219">
        <f t="shared" si="22"/>
        <v>60</v>
      </c>
      <c r="EM19" s="330" t="str">
        <f t="shared" si="23"/>
        <v/>
      </c>
      <c r="EN19" s="219">
        <f t="shared" si="24"/>
        <v>70</v>
      </c>
      <c r="EO19" s="330" t="str">
        <f t="shared" si="25"/>
        <v/>
      </c>
      <c r="EP19" s="219">
        <f t="shared" si="26"/>
        <v>80</v>
      </c>
      <c r="EQ19" s="330" t="str">
        <f t="shared" si="27"/>
        <v/>
      </c>
      <c r="ER19" s="219">
        <f t="shared" si="28"/>
        <v>90</v>
      </c>
      <c r="ES19" s="330" t="str">
        <f t="shared" si="29"/>
        <v/>
      </c>
      <c r="ET19" s="219">
        <f t="shared" si="30"/>
        <v>100</v>
      </c>
      <c r="EU19" s="330" t="str">
        <f t="shared" si="31"/>
        <v/>
      </c>
      <c r="EV19" s="219">
        <f t="shared" si="32"/>
        <v>110</v>
      </c>
      <c r="EW19" s="222" t="str">
        <f t="shared" si="33"/>
        <v/>
      </c>
      <c r="EX19" s="25"/>
      <c r="EY19" s="306"/>
      <c r="EZ19" s="306"/>
      <c r="FA19" s="25"/>
      <c r="FB19" s="25"/>
      <c r="FC19" s="25"/>
      <c r="FD19" s="306"/>
      <c r="FE19" s="25"/>
    </row>
    <row r="20" spans="1:161" s="27" customFormat="1" ht="18" customHeight="1">
      <c r="A20" s="28">
        <v>14</v>
      </c>
      <c r="B20" s="369"/>
      <c r="C20" s="360"/>
      <c r="D20" s="15">
        <v>814</v>
      </c>
      <c r="E20" s="15"/>
      <c r="F20" s="29"/>
      <c r="G20" s="322"/>
      <c r="H20" s="90" t="str">
        <f t="shared" si="5"/>
        <v/>
      </c>
      <c r="I20" s="323" t="s">
        <v>364</v>
      </c>
      <c r="J20" s="324" t="s">
        <v>365</v>
      </c>
      <c r="K20" s="323" t="s">
        <v>366</v>
      </c>
      <c r="L20" s="359">
        <v>5</v>
      </c>
      <c r="M20" s="359">
        <v>5</v>
      </c>
      <c r="N20" s="359">
        <v>5</v>
      </c>
      <c r="O20" s="359">
        <v>5</v>
      </c>
      <c r="P20" s="359">
        <v>5</v>
      </c>
      <c r="Q20" s="359">
        <v>4</v>
      </c>
      <c r="R20" s="359">
        <v>1</v>
      </c>
      <c r="S20" s="412">
        <v>40</v>
      </c>
      <c r="T20" s="412">
        <v>10</v>
      </c>
      <c r="U20" s="412">
        <v>20</v>
      </c>
      <c r="V20" s="375">
        <v>65</v>
      </c>
      <c r="W20" s="375">
        <v>15</v>
      </c>
      <c r="X20" s="375">
        <v>20</v>
      </c>
      <c r="Y20" s="360">
        <v>5</v>
      </c>
      <c r="Z20" s="360">
        <v>5</v>
      </c>
      <c r="AA20" s="360">
        <v>5</v>
      </c>
      <c r="AB20" s="360">
        <v>5</v>
      </c>
      <c r="AC20" s="360">
        <v>5</v>
      </c>
      <c r="AD20" s="360">
        <v>4</v>
      </c>
      <c r="AE20" s="360">
        <v>1</v>
      </c>
      <c r="AF20" s="414">
        <v>40</v>
      </c>
      <c r="AG20" s="414">
        <v>10</v>
      </c>
      <c r="AH20" s="414">
        <v>20</v>
      </c>
      <c r="AI20" s="415">
        <v>65</v>
      </c>
      <c r="AJ20" s="415">
        <v>15</v>
      </c>
      <c r="AK20" s="415">
        <v>20</v>
      </c>
      <c r="AL20" s="369" t="s">
        <v>34</v>
      </c>
      <c r="AM20" s="359">
        <v>5</v>
      </c>
      <c r="AN20" s="359">
        <v>5</v>
      </c>
      <c r="AO20" s="359">
        <v>5</v>
      </c>
      <c r="AP20" s="359">
        <v>5</v>
      </c>
      <c r="AQ20" s="359">
        <v>5</v>
      </c>
      <c r="AR20" s="359">
        <v>4</v>
      </c>
      <c r="AS20" s="359">
        <v>1</v>
      </c>
      <c r="AT20" s="49">
        <v>50</v>
      </c>
      <c r="AU20" s="49">
        <v>20</v>
      </c>
      <c r="AV20" s="50">
        <v>80</v>
      </c>
      <c r="AW20" s="50">
        <v>20</v>
      </c>
      <c r="AX20" s="360">
        <v>5</v>
      </c>
      <c r="AY20" s="360">
        <v>5</v>
      </c>
      <c r="AZ20" s="360">
        <v>5</v>
      </c>
      <c r="BA20" s="360">
        <v>5</v>
      </c>
      <c r="BB20" s="360">
        <v>5</v>
      </c>
      <c r="BC20" s="360">
        <v>4</v>
      </c>
      <c r="BD20" s="360">
        <v>1</v>
      </c>
      <c r="BE20" s="414">
        <v>40</v>
      </c>
      <c r="BF20" s="414">
        <v>10</v>
      </c>
      <c r="BG20" s="414">
        <v>20</v>
      </c>
      <c r="BH20" s="415">
        <v>65</v>
      </c>
      <c r="BI20" s="415">
        <v>15</v>
      </c>
      <c r="BJ20" s="415">
        <v>20</v>
      </c>
      <c r="BK20" s="359">
        <v>5</v>
      </c>
      <c r="BL20" s="359">
        <v>5</v>
      </c>
      <c r="BM20" s="359">
        <v>5</v>
      </c>
      <c r="BN20" s="359">
        <v>5</v>
      </c>
      <c r="BO20" s="359">
        <v>3</v>
      </c>
      <c r="BP20" s="359">
        <v>2</v>
      </c>
      <c r="BQ20" s="359">
        <v>5</v>
      </c>
      <c r="BR20" s="49">
        <v>50</v>
      </c>
      <c r="BS20" s="49">
        <v>20</v>
      </c>
      <c r="BT20" s="50">
        <v>80</v>
      </c>
      <c r="BU20" s="50">
        <v>20</v>
      </c>
      <c r="BV20" s="360">
        <v>5</v>
      </c>
      <c r="BW20" s="360">
        <v>5</v>
      </c>
      <c r="BX20" s="360">
        <v>5</v>
      </c>
      <c r="BY20" s="360">
        <v>5</v>
      </c>
      <c r="BZ20" s="360">
        <v>5</v>
      </c>
      <c r="CA20" s="360">
        <v>4</v>
      </c>
      <c r="CB20" s="360">
        <v>1</v>
      </c>
      <c r="CC20" s="51">
        <v>50</v>
      </c>
      <c r="CD20" s="51">
        <v>20</v>
      </c>
      <c r="CE20" s="52">
        <v>80</v>
      </c>
      <c r="CF20" s="52">
        <v>20</v>
      </c>
      <c r="CG20" s="359">
        <v>20</v>
      </c>
      <c r="CH20" s="359">
        <v>20</v>
      </c>
      <c r="CI20" s="359">
        <v>20</v>
      </c>
      <c r="CJ20" s="359">
        <v>20</v>
      </c>
      <c r="CK20" s="359">
        <v>20</v>
      </c>
      <c r="CL20" s="360">
        <v>20</v>
      </c>
      <c r="CM20" s="360">
        <v>20</v>
      </c>
      <c r="CN20" s="360">
        <v>20</v>
      </c>
      <c r="CO20" s="51">
        <v>20</v>
      </c>
      <c r="CP20" s="52">
        <v>20</v>
      </c>
      <c r="CQ20" s="359">
        <v>20</v>
      </c>
      <c r="CR20" s="359">
        <v>20</v>
      </c>
      <c r="CS20" s="359">
        <v>20</v>
      </c>
      <c r="CT20" s="49">
        <v>20</v>
      </c>
      <c r="CU20" s="50">
        <v>20</v>
      </c>
      <c r="CV20" s="313"/>
      <c r="CW20" s="325" t="str">
        <f>IF(DOB!D20="","",DOB!D20)</f>
        <v/>
      </c>
      <c r="CX20" s="401" t="s">
        <v>34</v>
      </c>
      <c r="CY20" s="53"/>
      <c r="CZ20" s="53"/>
      <c r="DA20" s="392" t="str">
        <f t="shared" si="3"/>
        <v/>
      </c>
      <c r="DB20" s="383"/>
      <c r="DC20" s="382">
        <f t="shared" si="3"/>
        <v>10</v>
      </c>
      <c r="DD20" s="383"/>
      <c r="DE20" s="382">
        <f t="shared" si="3"/>
        <v>10</v>
      </c>
      <c r="DF20" s="383"/>
      <c r="DG20" s="382">
        <f t="shared" si="4"/>
        <v>10</v>
      </c>
      <c r="DH20" s="383"/>
      <c r="DI20" s="381">
        <f t="shared" si="6"/>
        <v>10</v>
      </c>
      <c r="DJ20" s="383"/>
      <c r="DK20" s="381">
        <f t="shared" si="7"/>
        <v>10</v>
      </c>
      <c r="DL20" s="383"/>
      <c r="DM20" s="381">
        <f t="shared" si="8"/>
        <v>10</v>
      </c>
      <c r="DN20" s="383"/>
      <c r="DO20" s="381">
        <f t="shared" si="9"/>
        <v>10</v>
      </c>
      <c r="DP20" s="383"/>
      <c r="DQ20" s="381">
        <f t="shared" si="10"/>
        <v>10</v>
      </c>
      <c r="DR20" s="383"/>
      <c r="DS20" s="381">
        <f t="shared" si="11"/>
        <v>10</v>
      </c>
      <c r="DT20" s="383"/>
      <c r="DU20" s="381">
        <f t="shared" si="11"/>
        <v>10</v>
      </c>
      <c r="DV20" s="383"/>
      <c r="DW20" s="381">
        <f t="shared" si="11"/>
        <v>10</v>
      </c>
      <c r="DX20" s="393"/>
      <c r="DY20" s="329"/>
      <c r="EA20" s="331"/>
      <c r="EB20" s="334">
        <f t="shared" si="12"/>
        <v>10</v>
      </c>
      <c r="EC20" s="330" t="str">
        <f t="shared" si="13"/>
        <v/>
      </c>
      <c r="ED20" s="219">
        <f t="shared" si="14"/>
        <v>20</v>
      </c>
      <c r="EE20" s="330" t="str">
        <f t="shared" si="15"/>
        <v/>
      </c>
      <c r="EF20" s="219">
        <f t="shared" si="16"/>
        <v>30</v>
      </c>
      <c r="EG20" s="330" t="str">
        <f t="shared" si="17"/>
        <v/>
      </c>
      <c r="EH20" s="219">
        <f t="shared" si="18"/>
        <v>40</v>
      </c>
      <c r="EI20" s="330" t="str">
        <f t="shared" si="19"/>
        <v/>
      </c>
      <c r="EJ20" s="219">
        <f t="shared" si="20"/>
        <v>50</v>
      </c>
      <c r="EK20" s="330" t="str">
        <f t="shared" si="21"/>
        <v/>
      </c>
      <c r="EL20" s="219">
        <f t="shared" si="22"/>
        <v>60</v>
      </c>
      <c r="EM20" s="330" t="str">
        <f t="shared" si="23"/>
        <v/>
      </c>
      <c r="EN20" s="219">
        <f t="shared" si="24"/>
        <v>70</v>
      </c>
      <c r="EO20" s="330" t="str">
        <f t="shared" si="25"/>
        <v/>
      </c>
      <c r="EP20" s="219">
        <f t="shared" si="26"/>
        <v>80</v>
      </c>
      <c r="EQ20" s="330" t="str">
        <f t="shared" si="27"/>
        <v/>
      </c>
      <c r="ER20" s="219">
        <f t="shared" si="28"/>
        <v>90</v>
      </c>
      <c r="ES20" s="330" t="str">
        <f t="shared" si="29"/>
        <v/>
      </c>
      <c r="ET20" s="219">
        <f t="shared" si="30"/>
        <v>100</v>
      </c>
      <c r="EU20" s="330" t="str">
        <f t="shared" si="31"/>
        <v/>
      </c>
      <c r="EV20" s="219">
        <f t="shared" si="32"/>
        <v>110</v>
      </c>
      <c r="EW20" s="222" t="str">
        <f t="shared" si="33"/>
        <v/>
      </c>
      <c r="EX20" s="25"/>
      <c r="EY20" s="306"/>
      <c r="EZ20" s="306"/>
      <c r="FA20" s="25"/>
      <c r="FB20" s="25"/>
      <c r="FC20" s="25"/>
      <c r="FD20" s="306"/>
      <c r="FE20" s="25"/>
    </row>
    <row r="21" spans="1:161" s="27" customFormat="1" ht="18" customHeight="1">
      <c r="A21" s="28">
        <v>15</v>
      </c>
      <c r="B21" s="369"/>
      <c r="C21" s="360"/>
      <c r="D21" s="15">
        <v>815</v>
      </c>
      <c r="E21" s="15"/>
      <c r="F21" s="29"/>
      <c r="G21" s="322"/>
      <c r="H21" s="90" t="str">
        <f t="shared" si="5"/>
        <v/>
      </c>
      <c r="I21" s="323" t="s">
        <v>367</v>
      </c>
      <c r="J21" s="324" t="s">
        <v>368</v>
      </c>
      <c r="K21" s="323" t="s">
        <v>369</v>
      </c>
      <c r="L21" s="359">
        <v>5</v>
      </c>
      <c r="M21" s="359">
        <v>5</v>
      </c>
      <c r="N21" s="359">
        <v>5</v>
      </c>
      <c r="O21" s="359">
        <v>5</v>
      </c>
      <c r="P21" s="359">
        <v>5</v>
      </c>
      <c r="Q21" s="359">
        <v>4</v>
      </c>
      <c r="R21" s="359">
        <v>1</v>
      </c>
      <c r="S21" s="412">
        <v>40</v>
      </c>
      <c r="T21" s="412">
        <v>10</v>
      </c>
      <c r="U21" s="412">
        <v>20</v>
      </c>
      <c r="V21" s="375">
        <v>65</v>
      </c>
      <c r="W21" s="375">
        <v>15</v>
      </c>
      <c r="X21" s="375">
        <v>20</v>
      </c>
      <c r="Y21" s="360">
        <v>5</v>
      </c>
      <c r="Z21" s="360">
        <v>5</v>
      </c>
      <c r="AA21" s="360">
        <v>5</v>
      </c>
      <c r="AB21" s="360">
        <v>5</v>
      </c>
      <c r="AC21" s="360">
        <v>5</v>
      </c>
      <c r="AD21" s="360">
        <v>4</v>
      </c>
      <c r="AE21" s="360">
        <v>1</v>
      </c>
      <c r="AF21" s="414">
        <v>40</v>
      </c>
      <c r="AG21" s="414">
        <v>10</v>
      </c>
      <c r="AH21" s="414">
        <v>20</v>
      </c>
      <c r="AI21" s="415">
        <v>65</v>
      </c>
      <c r="AJ21" s="415">
        <v>15</v>
      </c>
      <c r="AK21" s="415">
        <v>20</v>
      </c>
      <c r="AL21" s="369" t="s">
        <v>34</v>
      </c>
      <c r="AM21" s="359">
        <v>5</v>
      </c>
      <c r="AN21" s="359">
        <v>5</v>
      </c>
      <c r="AO21" s="359">
        <v>5</v>
      </c>
      <c r="AP21" s="359">
        <v>5</v>
      </c>
      <c r="AQ21" s="359">
        <v>5</v>
      </c>
      <c r="AR21" s="359">
        <v>4</v>
      </c>
      <c r="AS21" s="359">
        <v>1</v>
      </c>
      <c r="AT21" s="49">
        <v>50</v>
      </c>
      <c r="AU21" s="49">
        <v>20</v>
      </c>
      <c r="AV21" s="50">
        <v>80</v>
      </c>
      <c r="AW21" s="50">
        <v>20</v>
      </c>
      <c r="AX21" s="360">
        <v>5</v>
      </c>
      <c r="AY21" s="360">
        <v>5</v>
      </c>
      <c r="AZ21" s="360">
        <v>5</v>
      </c>
      <c r="BA21" s="360">
        <v>5</v>
      </c>
      <c r="BB21" s="360">
        <v>5</v>
      </c>
      <c r="BC21" s="360">
        <v>4</v>
      </c>
      <c r="BD21" s="360">
        <v>1</v>
      </c>
      <c r="BE21" s="414">
        <v>40</v>
      </c>
      <c r="BF21" s="414">
        <v>10</v>
      </c>
      <c r="BG21" s="414">
        <v>20</v>
      </c>
      <c r="BH21" s="415">
        <v>65</v>
      </c>
      <c r="BI21" s="415">
        <v>15</v>
      </c>
      <c r="BJ21" s="415">
        <v>20</v>
      </c>
      <c r="BK21" s="359">
        <v>5</v>
      </c>
      <c r="BL21" s="359">
        <v>5</v>
      </c>
      <c r="BM21" s="359">
        <v>5</v>
      </c>
      <c r="BN21" s="359">
        <v>5</v>
      </c>
      <c r="BO21" s="359">
        <v>3</v>
      </c>
      <c r="BP21" s="359">
        <v>2</v>
      </c>
      <c r="BQ21" s="359">
        <v>5</v>
      </c>
      <c r="BR21" s="49">
        <v>50</v>
      </c>
      <c r="BS21" s="49">
        <v>20</v>
      </c>
      <c r="BT21" s="50">
        <v>80</v>
      </c>
      <c r="BU21" s="50">
        <v>20</v>
      </c>
      <c r="BV21" s="360">
        <v>5</v>
      </c>
      <c r="BW21" s="360">
        <v>5</v>
      </c>
      <c r="BX21" s="360">
        <v>5</v>
      </c>
      <c r="BY21" s="360">
        <v>5</v>
      </c>
      <c r="BZ21" s="360">
        <v>5</v>
      </c>
      <c r="CA21" s="360">
        <v>4</v>
      </c>
      <c r="CB21" s="360">
        <v>1</v>
      </c>
      <c r="CC21" s="51">
        <v>50</v>
      </c>
      <c r="CD21" s="51">
        <v>20</v>
      </c>
      <c r="CE21" s="52">
        <v>80</v>
      </c>
      <c r="CF21" s="52">
        <v>20</v>
      </c>
      <c r="CG21" s="359">
        <v>20</v>
      </c>
      <c r="CH21" s="359">
        <v>20</v>
      </c>
      <c r="CI21" s="359">
        <v>20</v>
      </c>
      <c r="CJ21" s="359">
        <v>20</v>
      </c>
      <c r="CK21" s="359">
        <v>20</v>
      </c>
      <c r="CL21" s="360">
        <v>20</v>
      </c>
      <c r="CM21" s="360">
        <v>20</v>
      </c>
      <c r="CN21" s="360">
        <v>20</v>
      </c>
      <c r="CO21" s="51">
        <v>20</v>
      </c>
      <c r="CP21" s="52">
        <v>20</v>
      </c>
      <c r="CQ21" s="359">
        <v>20</v>
      </c>
      <c r="CR21" s="359">
        <v>20</v>
      </c>
      <c r="CS21" s="359">
        <v>20</v>
      </c>
      <c r="CT21" s="49">
        <v>20</v>
      </c>
      <c r="CU21" s="50">
        <v>20</v>
      </c>
      <c r="CV21" s="313"/>
      <c r="CW21" s="325" t="str">
        <f>IF(DOB!D21="","",DOB!D21)</f>
        <v/>
      </c>
      <c r="CX21" s="401" t="s">
        <v>324</v>
      </c>
      <c r="CY21" s="53"/>
      <c r="CZ21" s="53"/>
      <c r="DA21" s="392" t="str">
        <f t="shared" si="3"/>
        <v/>
      </c>
      <c r="DB21" s="383"/>
      <c r="DC21" s="382">
        <f t="shared" si="3"/>
        <v>10</v>
      </c>
      <c r="DD21" s="383"/>
      <c r="DE21" s="382">
        <f t="shared" si="3"/>
        <v>10</v>
      </c>
      <c r="DF21" s="383"/>
      <c r="DG21" s="382">
        <f t="shared" si="4"/>
        <v>10</v>
      </c>
      <c r="DH21" s="383"/>
      <c r="DI21" s="381">
        <f t="shared" si="6"/>
        <v>10</v>
      </c>
      <c r="DJ21" s="383"/>
      <c r="DK21" s="381">
        <f t="shared" si="7"/>
        <v>10</v>
      </c>
      <c r="DL21" s="383"/>
      <c r="DM21" s="381">
        <f t="shared" si="8"/>
        <v>10</v>
      </c>
      <c r="DN21" s="383"/>
      <c r="DO21" s="381">
        <f t="shared" si="9"/>
        <v>10</v>
      </c>
      <c r="DP21" s="383"/>
      <c r="DQ21" s="381">
        <f t="shared" si="10"/>
        <v>10</v>
      </c>
      <c r="DR21" s="383"/>
      <c r="DS21" s="381">
        <f t="shared" si="11"/>
        <v>10</v>
      </c>
      <c r="DT21" s="383"/>
      <c r="DU21" s="381">
        <f t="shared" si="11"/>
        <v>10</v>
      </c>
      <c r="DV21" s="383"/>
      <c r="DW21" s="381">
        <f t="shared" si="11"/>
        <v>10</v>
      </c>
      <c r="DX21" s="393"/>
      <c r="DY21" s="329"/>
      <c r="EA21" s="331"/>
      <c r="EB21" s="334">
        <f t="shared" si="12"/>
        <v>10</v>
      </c>
      <c r="EC21" s="330" t="str">
        <f t="shared" si="13"/>
        <v/>
      </c>
      <c r="ED21" s="219">
        <f t="shared" si="14"/>
        <v>20</v>
      </c>
      <c r="EE21" s="330" t="str">
        <f t="shared" si="15"/>
        <v/>
      </c>
      <c r="EF21" s="219">
        <f t="shared" si="16"/>
        <v>30</v>
      </c>
      <c r="EG21" s="330" t="str">
        <f t="shared" si="17"/>
        <v/>
      </c>
      <c r="EH21" s="219">
        <f t="shared" si="18"/>
        <v>40</v>
      </c>
      <c r="EI21" s="330" t="str">
        <f t="shared" si="19"/>
        <v/>
      </c>
      <c r="EJ21" s="219">
        <f t="shared" si="20"/>
        <v>50</v>
      </c>
      <c r="EK21" s="330" t="str">
        <f t="shared" si="21"/>
        <v/>
      </c>
      <c r="EL21" s="219">
        <f t="shared" si="22"/>
        <v>60</v>
      </c>
      <c r="EM21" s="330" t="str">
        <f t="shared" si="23"/>
        <v/>
      </c>
      <c r="EN21" s="219">
        <f t="shared" si="24"/>
        <v>70</v>
      </c>
      <c r="EO21" s="330" t="str">
        <f t="shared" si="25"/>
        <v/>
      </c>
      <c r="EP21" s="219">
        <f t="shared" si="26"/>
        <v>80</v>
      </c>
      <c r="EQ21" s="330" t="str">
        <f t="shared" si="27"/>
        <v/>
      </c>
      <c r="ER21" s="219">
        <f t="shared" si="28"/>
        <v>90</v>
      </c>
      <c r="ES21" s="330" t="str">
        <f t="shared" si="29"/>
        <v/>
      </c>
      <c r="ET21" s="219">
        <f t="shared" si="30"/>
        <v>100</v>
      </c>
      <c r="EU21" s="330" t="str">
        <f t="shared" si="31"/>
        <v/>
      </c>
      <c r="EV21" s="219">
        <f t="shared" si="32"/>
        <v>110</v>
      </c>
      <c r="EW21" s="222" t="str">
        <f t="shared" si="33"/>
        <v/>
      </c>
      <c r="EX21" s="25"/>
      <c r="EY21" s="306"/>
      <c r="EZ21" s="306"/>
      <c r="FA21" s="25"/>
      <c r="FB21" s="25"/>
      <c r="FC21" s="25"/>
      <c r="FD21" s="306"/>
      <c r="FE21" s="25"/>
    </row>
    <row r="22" spans="1:161" s="27" customFormat="1" ht="18" customHeight="1">
      <c r="A22" s="28">
        <v>16</v>
      </c>
      <c r="B22" s="369"/>
      <c r="C22" s="360"/>
      <c r="D22" s="15">
        <v>816</v>
      </c>
      <c r="E22" s="15"/>
      <c r="F22" s="29"/>
      <c r="G22" s="322"/>
      <c r="H22" s="90" t="str">
        <f t="shared" si="5"/>
        <v/>
      </c>
      <c r="I22" s="323" t="s">
        <v>370</v>
      </c>
      <c r="J22" s="324" t="s">
        <v>371</v>
      </c>
      <c r="K22" s="323" t="s">
        <v>372</v>
      </c>
      <c r="L22" s="359">
        <v>5</v>
      </c>
      <c r="M22" s="359">
        <v>5</v>
      </c>
      <c r="N22" s="359">
        <v>5</v>
      </c>
      <c r="O22" s="359">
        <v>5</v>
      </c>
      <c r="P22" s="359">
        <v>5</v>
      </c>
      <c r="Q22" s="359">
        <v>4</v>
      </c>
      <c r="R22" s="359">
        <v>1</v>
      </c>
      <c r="S22" s="412">
        <v>40</v>
      </c>
      <c r="T22" s="412">
        <v>10</v>
      </c>
      <c r="U22" s="412">
        <v>20</v>
      </c>
      <c r="V22" s="375">
        <v>65</v>
      </c>
      <c r="W22" s="375">
        <v>15</v>
      </c>
      <c r="X22" s="375">
        <v>20</v>
      </c>
      <c r="Y22" s="360">
        <v>5</v>
      </c>
      <c r="Z22" s="360">
        <v>5</v>
      </c>
      <c r="AA22" s="360">
        <v>5</v>
      </c>
      <c r="AB22" s="360">
        <v>5</v>
      </c>
      <c r="AC22" s="360">
        <v>5</v>
      </c>
      <c r="AD22" s="360">
        <v>4</v>
      </c>
      <c r="AE22" s="360">
        <v>1</v>
      </c>
      <c r="AF22" s="414">
        <v>40</v>
      </c>
      <c r="AG22" s="414">
        <v>10</v>
      </c>
      <c r="AH22" s="414">
        <v>20</v>
      </c>
      <c r="AI22" s="415">
        <v>65</v>
      </c>
      <c r="AJ22" s="415">
        <v>15</v>
      </c>
      <c r="AK22" s="415">
        <v>20</v>
      </c>
      <c r="AL22" s="369" t="s">
        <v>34</v>
      </c>
      <c r="AM22" s="359">
        <v>5</v>
      </c>
      <c r="AN22" s="359">
        <v>5</v>
      </c>
      <c r="AO22" s="359">
        <v>5</v>
      </c>
      <c r="AP22" s="359">
        <v>5</v>
      </c>
      <c r="AQ22" s="359">
        <v>5</v>
      </c>
      <c r="AR22" s="359">
        <v>4</v>
      </c>
      <c r="AS22" s="359">
        <v>1</v>
      </c>
      <c r="AT22" s="49">
        <v>50</v>
      </c>
      <c r="AU22" s="49">
        <v>20</v>
      </c>
      <c r="AV22" s="50">
        <v>80</v>
      </c>
      <c r="AW22" s="50">
        <v>20</v>
      </c>
      <c r="AX22" s="360">
        <v>5</v>
      </c>
      <c r="AY22" s="360">
        <v>5</v>
      </c>
      <c r="AZ22" s="360">
        <v>5</v>
      </c>
      <c r="BA22" s="360">
        <v>5</v>
      </c>
      <c r="BB22" s="360">
        <v>5</v>
      </c>
      <c r="BC22" s="360">
        <v>4</v>
      </c>
      <c r="BD22" s="360">
        <v>1</v>
      </c>
      <c r="BE22" s="414">
        <v>40</v>
      </c>
      <c r="BF22" s="414">
        <v>10</v>
      </c>
      <c r="BG22" s="414">
        <v>20</v>
      </c>
      <c r="BH22" s="415">
        <v>65</v>
      </c>
      <c r="BI22" s="415">
        <v>15</v>
      </c>
      <c r="BJ22" s="415">
        <v>20</v>
      </c>
      <c r="BK22" s="359">
        <v>5</v>
      </c>
      <c r="BL22" s="359">
        <v>5</v>
      </c>
      <c r="BM22" s="359">
        <v>5</v>
      </c>
      <c r="BN22" s="359">
        <v>5</v>
      </c>
      <c r="BO22" s="359">
        <v>3</v>
      </c>
      <c r="BP22" s="359">
        <v>2</v>
      </c>
      <c r="BQ22" s="359">
        <v>5</v>
      </c>
      <c r="BR22" s="49">
        <v>50</v>
      </c>
      <c r="BS22" s="49">
        <v>20</v>
      </c>
      <c r="BT22" s="50">
        <v>80</v>
      </c>
      <c r="BU22" s="50">
        <v>20</v>
      </c>
      <c r="BV22" s="360">
        <v>5</v>
      </c>
      <c r="BW22" s="360">
        <v>5</v>
      </c>
      <c r="BX22" s="360">
        <v>5</v>
      </c>
      <c r="BY22" s="360">
        <v>5</v>
      </c>
      <c r="BZ22" s="360">
        <v>5</v>
      </c>
      <c r="CA22" s="360">
        <v>4</v>
      </c>
      <c r="CB22" s="360">
        <v>1</v>
      </c>
      <c r="CC22" s="51">
        <v>50</v>
      </c>
      <c r="CD22" s="51">
        <v>20</v>
      </c>
      <c r="CE22" s="52">
        <v>80</v>
      </c>
      <c r="CF22" s="52">
        <v>20</v>
      </c>
      <c r="CG22" s="359">
        <v>20</v>
      </c>
      <c r="CH22" s="359">
        <v>20</v>
      </c>
      <c r="CI22" s="359">
        <v>20</v>
      </c>
      <c r="CJ22" s="359">
        <v>20</v>
      </c>
      <c r="CK22" s="359">
        <v>20</v>
      </c>
      <c r="CL22" s="360">
        <v>20</v>
      </c>
      <c r="CM22" s="360">
        <v>20</v>
      </c>
      <c r="CN22" s="360">
        <v>20</v>
      </c>
      <c r="CO22" s="51">
        <v>20</v>
      </c>
      <c r="CP22" s="52">
        <v>20</v>
      </c>
      <c r="CQ22" s="359">
        <v>20</v>
      </c>
      <c r="CR22" s="359">
        <v>20</v>
      </c>
      <c r="CS22" s="359">
        <v>20</v>
      </c>
      <c r="CT22" s="49">
        <v>20</v>
      </c>
      <c r="CU22" s="50">
        <v>20</v>
      </c>
      <c r="CV22" s="313"/>
      <c r="CW22" s="325" t="str">
        <f>IF(DOB!D22="","",DOB!D22)</f>
        <v/>
      </c>
      <c r="CX22" s="401" t="s">
        <v>325</v>
      </c>
      <c r="CY22" s="53"/>
      <c r="CZ22" s="53"/>
      <c r="DA22" s="392" t="str">
        <f t="shared" si="3"/>
        <v/>
      </c>
      <c r="DB22" s="383"/>
      <c r="DC22" s="382">
        <f t="shared" si="3"/>
        <v>10</v>
      </c>
      <c r="DD22" s="383"/>
      <c r="DE22" s="382">
        <f t="shared" si="3"/>
        <v>10</v>
      </c>
      <c r="DF22" s="383"/>
      <c r="DG22" s="382">
        <f t="shared" si="4"/>
        <v>10</v>
      </c>
      <c r="DH22" s="383"/>
      <c r="DI22" s="381">
        <f t="shared" si="6"/>
        <v>10</v>
      </c>
      <c r="DJ22" s="383"/>
      <c r="DK22" s="381">
        <f t="shared" si="7"/>
        <v>10</v>
      </c>
      <c r="DL22" s="383"/>
      <c r="DM22" s="381">
        <f t="shared" si="8"/>
        <v>10</v>
      </c>
      <c r="DN22" s="383"/>
      <c r="DO22" s="381">
        <f t="shared" si="9"/>
        <v>10</v>
      </c>
      <c r="DP22" s="383"/>
      <c r="DQ22" s="381">
        <f t="shared" si="10"/>
        <v>10</v>
      </c>
      <c r="DR22" s="383"/>
      <c r="DS22" s="381">
        <f t="shared" si="11"/>
        <v>10</v>
      </c>
      <c r="DT22" s="383"/>
      <c r="DU22" s="381">
        <f t="shared" si="11"/>
        <v>10</v>
      </c>
      <c r="DV22" s="383"/>
      <c r="DW22" s="381">
        <f t="shared" si="11"/>
        <v>10</v>
      </c>
      <c r="DX22" s="393"/>
      <c r="DY22" s="329"/>
      <c r="EA22" s="331"/>
      <c r="EB22" s="334">
        <f t="shared" si="12"/>
        <v>10</v>
      </c>
      <c r="EC22" s="330" t="str">
        <f t="shared" si="13"/>
        <v/>
      </c>
      <c r="ED22" s="219">
        <f t="shared" si="14"/>
        <v>20</v>
      </c>
      <c r="EE22" s="330" t="str">
        <f t="shared" si="15"/>
        <v/>
      </c>
      <c r="EF22" s="219">
        <f t="shared" si="16"/>
        <v>30</v>
      </c>
      <c r="EG22" s="330" t="str">
        <f t="shared" si="17"/>
        <v/>
      </c>
      <c r="EH22" s="219">
        <f t="shared" si="18"/>
        <v>40</v>
      </c>
      <c r="EI22" s="330" t="str">
        <f t="shared" si="19"/>
        <v/>
      </c>
      <c r="EJ22" s="219">
        <f t="shared" si="20"/>
        <v>50</v>
      </c>
      <c r="EK22" s="330" t="str">
        <f t="shared" si="21"/>
        <v/>
      </c>
      <c r="EL22" s="219">
        <f t="shared" si="22"/>
        <v>60</v>
      </c>
      <c r="EM22" s="330" t="str">
        <f t="shared" si="23"/>
        <v/>
      </c>
      <c r="EN22" s="219">
        <f t="shared" si="24"/>
        <v>70</v>
      </c>
      <c r="EO22" s="330" t="str">
        <f t="shared" si="25"/>
        <v/>
      </c>
      <c r="EP22" s="219">
        <f t="shared" si="26"/>
        <v>80</v>
      </c>
      <c r="EQ22" s="330" t="str">
        <f t="shared" si="27"/>
        <v/>
      </c>
      <c r="ER22" s="219">
        <f t="shared" si="28"/>
        <v>90</v>
      </c>
      <c r="ES22" s="330" t="str">
        <f t="shared" si="29"/>
        <v/>
      </c>
      <c r="ET22" s="219">
        <f t="shared" si="30"/>
        <v>100</v>
      </c>
      <c r="EU22" s="330" t="str">
        <f t="shared" si="31"/>
        <v/>
      </c>
      <c r="EV22" s="219">
        <f t="shared" si="32"/>
        <v>110</v>
      </c>
      <c r="EW22" s="222" t="str">
        <f t="shared" si="33"/>
        <v/>
      </c>
      <c r="EX22" s="25"/>
      <c r="EY22" s="306"/>
      <c r="EZ22" s="306"/>
      <c r="FA22" s="25"/>
      <c r="FB22" s="25"/>
      <c r="FC22" s="25"/>
      <c r="FD22" s="306"/>
      <c r="FE22" s="25"/>
    </row>
    <row r="23" spans="1:161" s="27" customFormat="1" ht="18" customHeight="1">
      <c r="A23" s="28">
        <v>17</v>
      </c>
      <c r="B23" s="369"/>
      <c r="C23" s="360"/>
      <c r="D23" s="15">
        <v>817</v>
      </c>
      <c r="E23" s="15"/>
      <c r="F23" s="29"/>
      <c r="G23" s="322"/>
      <c r="H23" s="90" t="str">
        <f t="shared" si="5"/>
        <v/>
      </c>
      <c r="I23" s="323" t="s">
        <v>373</v>
      </c>
      <c r="J23" s="324" t="s">
        <v>374</v>
      </c>
      <c r="K23" s="323" t="s">
        <v>375</v>
      </c>
      <c r="L23" s="359">
        <v>5</v>
      </c>
      <c r="M23" s="359">
        <v>5</v>
      </c>
      <c r="N23" s="359">
        <v>5</v>
      </c>
      <c r="O23" s="359">
        <v>5</v>
      </c>
      <c r="P23" s="359">
        <v>5</v>
      </c>
      <c r="Q23" s="359">
        <v>4</v>
      </c>
      <c r="R23" s="359">
        <v>1</v>
      </c>
      <c r="S23" s="412">
        <v>40</v>
      </c>
      <c r="T23" s="412">
        <v>10</v>
      </c>
      <c r="U23" s="412">
        <v>20</v>
      </c>
      <c r="V23" s="375">
        <v>65</v>
      </c>
      <c r="W23" s="375">
        <v>15</v>
      </c>
      <c r="X23" s="375">
        <v>20</v>
      </c>
      <c r="Y23" s="360">
        <v>5</v>
      </c>
      <c r="Z23" s="360">
        <v>5</v>
      </c>
      <c r="AA23" s="360">
        <v>5</v>
      </c>
      <c r="AB23" s="360">
        <v>5</v>
      </c>
      <c r="AC23" s="360">
        <v>5</v>
      </c>
      <c r="AD23" s="360">
        <v>4</v>
      </c>
      <c r="AE23" s="360">
        <v>1</v>
      </c>
      <c r="AF23" s="414">
        <v>40</v>
      </c>
      <c r="AG23" s="414">
        <v>10</v>
      </c>
      <c r="AH23" s="414">
        <v>20</v>
      </c>
      <c r="AI23" s="415">
        <v>65</v>
      </c>
      <c r="AJ23" s="415">
        <v>15</v>
      </c>
      <c r="AK23" s="415">
        <v>20</v>
      </c>
      <c r="AL23" s="369" t="s">
        <v>34</v>
      </c>
      <c r="AM23" s="359">
        <v>5</v>
      </c>
      <c r="AN23" s="359">
        <v>5</v>
      </c>
      <c r="AO23" s="359">
        <v>5</v>
      </c>
      <c r="AP23" s="359">
        <v>5</v>
      </c>
      <c r="AQ23" s="359">
        <v>5</v>
      </c>
      <c r="AR23" s="359">
        <v>4</v>
      </c>
      <c r="AS23" s="359">
        <v>1</v>
      </c>
      <c r="AT23" s="49">
        <v>50</v>
      </c>
      <c r="AU23" s="49">
        <v>20</v>
      </c>
      <c r="AV23" s="50">
        <v>80</v>
      </c>
      <c r="AW23" s="50">
        <v>20</v>
      </c>
      <c r="AX23" s="360">
        <v>5</v>
      </c>
      <c r="AY23" s="360">
        <v>5</v>
      </c>
      <c r="AZ23" s="360">
        <v>5</v>
      </c>
      <c r="BA23" s="360">
        <v>5</v>
      </c>
      <c r="BB23" s="360">
        <v>5</v>
      </c>
      <c r="BC23" s="360">
        <v>4</v>
      </c>
      <c r="BD23" s="360">
        <v>1</v>
      </c>
      <c r="BE23" s="414">
        <v>40</v>
      </c>
      <c r="BF23" s="414">
        <v>10</v>
      </c>
      <c r="BG23" s="414">
        <v>20</v>
      </c>
      <c r="BH23" s="415">
        <v>65</v>
      </c>
      <c r="BI23" s="415">
        <v>15</v>
      </c>
      <c r="BJ23" s="415">
        <v>20</v>
      </c>
      <c r="BK23" s="359">
        <v>5</v>
      </c>
      <c r="BL23" s="359">
        <v>5</v>
      </c>
      <c r="BM23" s="359">
        <v>5</v>
      </c>
      <c r="BN23" s="359">
        <v>5</v>
      </c>
      <c r="BO23" s="359">
        <v>3</v>
      </c>
      <c r="BP23" s="359">
        <v>2</v>
      </c>
      <c r="BQ23" s="359">
        <v>5</v>
      </c>
      <c r="BR23" s="49">
        <v>50</v>
      </c>
      <c r="BS23" s="49">
        <v>20</v>
      </c>
      <c r="BT23" s="50">
        <v>80</v>
      </c>
      <c r="BU23" s="50">
        <v>20</v>
      </c>
      <c r="BV23" s="360">
        <v>5</v>
      </c>
      <c r="BW23" s="360">
        <v>5</v>
      </c>
      <c r="BX23" s="360">
        <v>5</v>
      </c>
      <c r="BY23" s="360">
        <v>5</v>
      </c>
      <c r="BZ23" s="360">
        <v>5</v>
      </c>
      <c r="CA23" s="360">
        <v>4</v>
      </c>
      <c r="CB23" s="360">
        <v>1</v>
      </c>
      <c r="CC23" s="51">
        <v>50</v>
      </c>
      <c r="CD23" s="51">
        <v>20</v>
      </c>
      <c r="CE23" s="52">
        <v>80</v>
      </c>
      <c r="CF23" s="52">
        <v>20</v>
      </c>
      <c r="CG23" s="359">
        <v>20</v>
      </c>
      <c r="CH23" s="359">
        <v>20</v>
      </c>
      <c r="CI23" s="359">
        <v>20</v>
      </c>
      <c r="CJ23" s="359">
        <v>20</v>
      </c>
      <c r="CK23" s="359">
        <v>20</v>
      </c>
      <c r="CL23" s="360">
        <v>20</v>
      </c>
      <c r="CM23" s="360">
        <v>20</v>
      </c>
      <c r="CN23" s="360">
        <v>20</v>
      </c>
      <c r="CO23" s="51">
        <v>20</v>
      </c>
      <c r="CP23" s="52">
        <v>20</v>
      </c>
      <c r="CQ23" s="359">
        <v>20</v>
      </c>
      <c r="CR23" s="359">
        <v>20</v>
      </c>
      <c r="CS23" s="359">
        <v>20</v>
      </c>
      <c r="CT23" s="49">
        <v>20</v>
      </c>
      <c r="CU23" s="50">
        <v>20</v>
      </c>
      <c r="CV23" s="313"/>
      <c r="CW23" s="325" t="str">
        <f>IF(DOB!D23="","",DOB!D23)</f>
        <v/>
      </c>
      <c r="CX23" s="401" t="s">
        <v>326</v>
      </c>
      <c r="CY23" s="53"/>
      <c r="CZ23" s="53"/>
      <c r="DA23" s="392" t="str">
        <f t="shared" si="3"/>
        <v/>
      </c>
      <c r="DB23" s="383"/>
      <c r="DC23" s="382">
        <f t="shared" si="3"/>
        <v>10</v>
      </c>
      <c r="DD23" s="383"/>
      <c r="DE23" s="382">
        <f t="shared" si="3"/>
        <v>10</v>
      </c>
      <c r="DF23" s="383"/>
      <c r="DG23" s="382">
        <f t="shared" si="4"/>
        <v>10</v>
      </c>
      <c r="DH23" s="383"/>
      <c r="DI23" s="381">
        <f t="shared" si="6"/>
        <v>10</v>
      </c>
      <c r="DJ23" s="383"/>
      <c r="DK23" s="381">
        <f t="shared" si="7"/>
        <v>10</v>
      </c>
      <c r="DL23" s="383"/>
      <c r="DM23" s="381">
        <f t="shared" si="8"/>
        <v>10</v>
      </c>
      <c r="DN23" s="383"/>
      <c r="DO23" s="381">
        <f t="shared" si="9"/>
        <v>10</v>
      </c>
      <c r="DP23" s="383"/>
      <c r="DQ23" s="381">
        <f t="shared" si="10"/>
        <v>10</v>
      </c>
      <c r="DR23" s="383"/>
      <c r="DS23" s="381">
        <f t="shared" si="11"/>
        <v>10</v>
      </c>
      <c r="DT23" s="383"/>
      <c r="DU23" s="381">
        <f t="shared" si="11"/>
        <v>10</v>
      </c>
      <c r="DV23" s="383"/>
      <c r="DW23" s="381">
        <f t="shared" si="11"/>
        <v>10</v>
      </c>
      <c r="DX23" s="393"/>
      <c r="DY23" s="329"/>
      <c r="EA23" s="331"/>
      <c r="EB23" s="334">
        <f t="shared" si="12"/>
        <v>10</v>
      </c>
      <c r="EC23" s="330" t="str">
        <f t="shared" si="13"/>
        <v/>
      </c>
      <c r="ED23" s="219">
        <f t="shared" si="14"/>
        <v>20</v>
      </c>
      <c r="EE23" s="330" t="str">
        <f t="shared" si="15"/>
        <v/>
      </c>
      <c r="EF23" s="219">
        <f t="shared" si="16"/>
        <v>30</v>
      </c>
      <c r="EG23" s="330" t="str">
        <f t="shared" si="17"/>
        <v/>
      </c>
      <c r="EH23" s="219">
        <f t="shared" si="18"/>
        <v>40</v>
      </c>
      <c r="EI23" s="330" t="str">
        <f t="shared" si="19"/>
        <v/>
      </c>
      <c r="EJ23" s="219">
        <f t="shared" si="20"/>
        <v>50</v>
      </c>
      <c r="EK23" s="330" t="str">
        <f t="shared" si="21"/>
        <v/>
      </c>
      <c r="EL23" s="219">
        <f t="shared" si="22"/>
        <v>60</v>
      </c>
      <c r="EM23" s="330" t="str">
        <f t="shared" si="23"/>
        <v/>
      </c>
      <c r="EN23" s="219">
        <f t="shared" si="24"/>
        <v>70</v>
      </c>
      <c r="EO23" s="330" t="str">
        <f t="shared" si="25"/>
        <v/>
      </c>
      <c r="EP23" s="219">
        <f t="shared" si="26"/>
        <v>80</v>
      </c>
      <c r="EQ23" s="330" t="str">
        <f t="shared" si="27"/>
        <v/>
      </c>
      <c r="ER23" s="219">
        <f t="shared" si="28"/>
        <v>90</v>
      </c>
      <c r="ES23" s="330" t="str">
        <f t="shared" si="29"/>
        <v/>
      </c>
      <c r="ET23" s="219">
        <f t="shared" si="30"/>
        <v>100</v>
      </c>
      <c r="EU23" s="330" t="str">
        <f t="shared" si="31"/>
        <v/>
      </c>
      <c r="EV23" s="219">
        <f t="shared" si="32"/>
        <v>110</v>
      </c>
      <c r="EW23" s="222" t="str">
        <f t="shared" si="33"/>
        <v/>
      </c>
      <c r="EX23" s="25"/>
      <c r="EY23" s="306"/>
      <c r="EZ23" s="306"/>
      <c r="FA23" s="25"/>
      <c r="FB23" s="25"/>
      <c r="FC23" s="25"/>
      <c r="FD23" s="306"/>
      <c r="FE23" s="25"/>
    </row>
    <row r="24" spans="1:161" s="27" customFormat="1" ht="18" customHeight="1">
      <c r="A24" s="28">
        <v>18</v>
      </c>
      <c r="B24" s="369"/>
      <c r="C24" s="360"/>
      <c r="D24" s="15">
        <v>818</v>
      </c>
      <c r="E24" s="15"/>
      <c r="F24" s="29"/>
      <c r="G24" s="322"/>
      <c r="H24" s="90" t="str">
        <f t="shared" si="5"/>
        <v/>
      </c>
      <c r="I24" s="323" t="s">
        <v>376</v>
      </c>
      <c r="J24" s="324" t="s">
        <v>377</v>
      </c>
      <c r="K24" s="323" t="s">
        <v>378</v>
      </c>
      <c r="L24" s="359">
        <v>5</v>
      </c>
      <c r="M24" s="359">
        <v>5</v>
      </c>
      <c r="N24" s="359">
        <v>5</v>
      </c>
      <c r="O24" s="359">
        <v>5</v>
      </c>
      <c r="P24" s="359">
        <v>5</v>
      </c>
      <c r="Q24" s="359">
        <v>4</v>
      </c>
      <c r="R24" s="359">
        <v>1</v>
      </c>
      <c r="S24" s="412">
        <v>40</v>
      </c>
      <c r="T24" s="412">
        <v>10</v>
      </c>
      <c r="U24" s="412">
        <v>20</v>
      </c>
      <c r="V24" s="375">
        <v>65</v>
      </c>
      <c r="W24" s="375">
        <v>15</v>
      </c>
      <c r="X24" s="375">
        <v>20</v>
      </c>
      <c r="Y24" s="360">
        <v>5</v>
      </c>
      <c r="Z24" s="360">
        <v>5</v>
      </c>
      <c r="AA24" s="360">
        <v>5</v>
      </c>
      <c r="AB24" s="360">
        <v>5</v>
      </c>
      <c r="AC24" s="360">
        <v>5</v>
      </c>
      <c r="AD24" s="360">
        <v>4</v>
      </c>
      <c r="AE24" s="360">
        <v>1</v>
      </c>
      <c r="AF24" s="414">
        <v>40</v>
      </c>
      <c r="AG24" s="414">
        <v>10</v>
      </c>
      <c r="AH24" s="414">
        <v>20</v>
      </c>
      <c r="AI24" s="415">
        <v>65</v>
      </c>
      <c r="AJ24" s="415">
        <v>15</v>
      </c>
      <c r="AK24" s="415">
        <v>20</v>
      </c>
      <c r="AL24" s="369" t="s">
        <v>34</v>
      </c>
      <c r="AM24" s="359">
        <v>5</v>
      </c>
      <c r="AN24" s="359">
        <v>5</v>
      </c>
      <c r="AO24" s="359">
        <v>5</v>
      </c>
      <c r="AP24" s="359">
        <v>5</v>
      </c>
      <c r="AQ24" s="359">
        <v>5</v>
      </c>
      <c r="AR24" s="359">
        <v>4</v>
      </c>
      <c r="AS24" s="359">
        <v>1</v>
      </c>
      <c r="AT24" s="49">
        <v>50</v>
      </c>
      <c r="AU24" s="49">
        <v>20</v>
      </c>
      <c r="AV24" s="50">
        <v>80</v>
      </c>
      <c r="AW24" s="50">
        <v>20</v>
      </c>
      <c r="AX24" s="360">
        <v>5</v>
      </c>
      <c r="AY24" s="360">
        <v>5</v>
      </c>
      <c r="AZ24" s="360">
        <v>5</v>
      </c>
      <c r="BA24" s="360">
        <v>5</v>
      </c>
      <c r="BB24" s="360">
        <v>5</v>
      </c>
      <c r="BC24" s="360">
        <v>4</v>
      </c>
      <c r="BD24" s="360">
        <v>1</v>
      </c>
      <c r="BE24" s="414">
        <v>40</v>
      </c>
      <c r="BF24" s="414">
        <v>10</v>
      </c>
      <c r="BG24" s="414">
        <v>20</v>
      </c>
      <c r="BH24" s="415">
        <v>65</v>
      </c>
      <c r="BI24" s="415">
        <v>15</v>
      </c>
      <c r="BJ24" s="415">
        <v>20</v>
      </c>
      <c r="BK24" s="359">
        <v>5</v>
      </c>
      <c r="BL24" s="359">
        <v>5</v>
      </c>
      <c r="BM24" s="359">
        <v>5</v>
      </c>
      <c r="BN24" s="359">
        <v>5</v>
      </c>
      <c r="BO24" s="359">
        <v>3</v>
      </c>
      <c r="BP24" s="359">
        <v>2</v>
      </c>
      <c r="BQ24" s="359">
        <v>5</v>
      </c>
      <c r="BR24" s="49">
        <v>50</v>
      </c>
      <c r="BS24" s="49">
        <v>20</v>
      </c>
      <c r="BT24" s="50">
        <v>80</v>
      </c>
      <c r="BU24" s="50">
        <v>20</v>
      </c>
      <c r="BV24" s="360">
        <v>5</v>
      </c>
      <c r="BW24" s="360">
        <v>5</v>
      </c>
      <c r="BX24" s="360">
        <v>5</v>
      </c>
      <c r="BY24" s="360">
        <v>5</v>
      </c>
      <c r="BZ24" s="360">
        <v>5</v>
      </c>
      <c r="CA24" s="360">
        <v>4</v>
      </c>
      <c r="CB24" s="360">
        <v>1</v>
      </c>
      <c r="CC24" s="51">
        <v>50</v>
      </c>
      <c r="CD24" s="51">
        <v>20</v>
      </c>
      <c r="CE24" s="52">
        <v>80</v>
      </c>
      <c r="CF24" s="52">
        <v>20</v>
      </c>
      <c r="CG24" s="359">
        <v>20</v>
      </c>
      <c r="CH24" s="359">
        <v>20</v>
      </c>
      <c r="CI24" s="359">
        <v>20</v>
      </c>
      <c r="CJ24" s="359">
        <v>20</v>
      </c>
      <c r="CK24" s="359">
        <v>20</v>
      </c>
      <c r="CL24" s="360">
        <v>20</v>
      </c>
      <c r="CM24" s="360">
        <v>20</v>
      </c>
      <c r="CN24" s="360">
        <v>20</v>
      </c>
      <c r="CO24" s="51">
        <v>20</v>
      </c>
      <c r="CP24" s="52">
        <v>20</v>
      </c>
      <c r="CQ24" s="359">
        <v>20</v>
      </c>
      <c r="CR24" s="359">
        <v>20</v>
      </c>
      <c r="CS24" s="359">
        <v>20</v>
      </c>
      <c r="CT24" s="49">
        <v>20</v>
      </c>
      <c r="CU24" s="50">
        <v>20</v>
      </c>
      <c r="CV24" s="313"/>
      <c r="CW24" s="325" t="str">
        <f>IF(DOB!D24="","",DOB!D24)</f>
        <v/>
      </c>
      <c r="CX24" s="401" t="s">
        <v>327</v>
      </c>
      <c r="CY24" s="53"/>
      <c r="CZ24" s="53"/>
      <c r="DA24" s="392" t="str">
        <f t="shared" si="3"/>
        <v/>
      </c>
      <c r="DB24" s="383"/>
      <c r="DC24" s="382">
        <f t="shared" si="3"/>
        <v>10</v>
      </c>
      <c r="DD24" s="383"/>
      <c r="DE24" s="382">
        <f t="shared" si="3"/>
        <v>10</v>
      </c>
      <c r="DF24" s="383"/>
      <c r="DG24" s="382">
        <f t="shared" si="4"/>
        <v>10</v>
      </c>
      <c r="DH24" s="383"/>
      <c r="DI24" s="381">
        <f t="shared" si="6"/>
        <v>10</v>
      </c>
      <c r="DJ24" s="383"/>
      <c r="DK24" s="381">
        <f t="shared" si="7"/>
        <v>10</v>
      </c>
      <c r="DL24" s="383"/>
      <c r="DM24" s="381">
        <f t="shared" si="8"/>
        <v>10</v>
      </c>
      <c r="DN24" s="383"/>
      <c r="DO24" s="381">
        <f t="shared" si="9"/>
        <v>10</v>
      </c>
      <c r="DP24" s="383"/>
      <c r="DQ24" s="381">
        <f t="shared" si="10"/>
        <v>10</v>
      </c>
      <c r="DR24" s="383"/>
      <c r="DS24" s="381">
        <f t="shared" si="11"/>
        <v>10</v>
      </c>
      <c r="DT24" s="383"/>
      <c r="DU24" s="381">
        <f t="shared" si="11"/>
        <v>10</v>
      </c>
      <c r="DV24" s="383"/>
      <c r="DW24" s="381">
        <f t="shared" si="11"/>
        <v>10</v>
      </c>
      <c r="DX24" s="393"/>
      <c r="DY24" s="329"/>
      <c r="EA24" s="331"/>
      <c r="EB24" s="334">
        <f t="shared" si="12"/>
        <v>10</v>
      </c>
      <c r="EC24" s="330" t="str">
        <f t="shared" si="13"/>
        <v/>
      </c>
      <c r="ED24" s="219">
        <f t="shared" si="14"/>
        <v>20</v>
      </c>
      <c r="EE24" s="330" t="str">
        <f t="shared" si="15"/>
        <v/>
      </c>
      <c r="EF24" s="219">
        <f t="shared" si="16"/>
        <v>30</v>
      </c>
      <c r="EG24" s="330" t="str">
        <f t="shared" si="17"/>
        <v/>
      </c>
      <c r="EH24" s="219">
        <f t="shared" si="18"/>
        <v>40</v>
      </c>
      <c r="EI24" s="330" t="str">
        <f t="shared" si="19"/>
        <v/>
      </c>
      <c r="EJ24" s="219">
        <f t="shared" si="20"/>
        <v>50</v>
      </c>
      <c r="EK24" s="330" t="str">
        <f t="shared" si="21"/>
        <v/>
      </c>
      <c r="EL24" s="219">
        <f t="shared" si="22"/>
        <v>60</v>
      </c>
      <c r="EM24" s="330" t="str">
        <f t="shared" si="23"/>
        <v/>
      </c>
      <c r="EN24" s="219">
        <f t="shared" si="24"/>
        <v>70</v>
      </c>
      <c r="EO24" s="330" t="str">
        <f t="shared" si="25"/>
        <v/>
      </c>
      <c r="EP24" s="219">
        <f t="shared" si="26"/>
        <v>80</v>
      </c>
      <c r="EQ24" s="330" t="str">
        <f t="shared" si="27"/>
        <v/>
      </c>
      <c r="ER24" s="219">
        <f t="shared" si="28"/>
        <v>90</v>
      </c>
      <c r="ES24" s="330" t="str">
        <f t="shared" si="29"/>
        <v/>
      </c>
      <c r="ET24" s="219">
        <f t="shared" si="30"/>
        <v>100</v>
      </c>
      <c r="EU24" s="330" t="str">
        <f t="shared" si="31"/>
        <v/>
      </c>
      <c r="EV24" s="219">
        <f t="shared" si="32"/>
        <v>110</v>
      </c>
      <c r="EW24" s="222" t="str">
        <f t="shared" si="33"/>
        <v/>
      </c>
      <c r="EX24" s="25"/>
      <c r="EY24" s="306"/>
      <c r="EZ24" s="306"/>
      <c r="FA24" s="25"/>
      <c r="FB24" s="25"/>
      <c r="FC24" s="25"/>
      <c r="FD24" s="306"/>
      <c r="FE24" s="25"/>
    </row>
    <row r="25" spans="1:161" s="27" customFormat="1" ht="18" customHeight="1">
      <c r="A25" s="28">
        <v>19</v>
      </c>
      <c r="B25" s="369"/>
      <c r="C25" s="360"/>
      <c r="D25" s="15">
        <v>819</v>
      </c>
      <c r="E25" s="15"/>
      <c r="F25" s="29"/>
      <c r="G25" s="322"/>
      <c r="H25" s="90" t="str">
        <f t="shared" si="5"/>
        <v/>
      </c>
      <c r="I25" s="323" t="s">
        <v>379</v>
      </c>
      <c r="J25" s="324" t="s">
        <v>380</v>
      </c>
      <c r="K25" s="323" t="s">
        <v>381</v>
      </c>
      <c r="L25" s="359">
        <v>5</v>
      </c>
      <c r="M25" s="359">
        <v>5</v>
      </c>
      <c r="N25" s="359">
        <v>5</v>
      </c>
      <c r="O25" s="359">
        <v>5</v>
      </c>
      <c r="P25" s="359">
        <v>5</v>
      </c>
      <c r="Q25" s="359">
        <v>4</v>
      </c>
      <c r="R25" s="359">
        <v>1</v>
      </c>
      <c r="S25" s="412">
        <v>40</v>
      </c>
      <c r="T25" s="412">
        <v>10</v>
      </c>
      <c r="U25" s="412">
        <v>20</v>
      </c>
      <c r="V25" s="375">
        <v>65</v>
      </c>
      <c r="W25" s="375">
        <v>15</v>
      </c>
      <c r="X25" s="375">
        <v>20</v>
      </c>
      <c r="Y25" s="360">
        <v>5</v>
      </c>
      <c r="Z25" s="360">
        <v>5</v>
      </c>
      <c r="AA25" s="360">
        <v>5</v>
      </c>
      <c r="AB25" s="360">
        <v>5</v>
      </c>
      <c r="AC25" s="360">
        <v>5</v>
      </c>
      <c r="AD25" s="360">
        <v>4</v>
      </c>
      <c r="AE25" s="360">
        <v>1</v>
      </c>
      <c r="AF25" s="414">
        <v>40</v>
      </c>
      <c r="AG25" s="414">
        <v>10</v>
      </c>
      <c r="AH25" s="414">
        <v>20</v>
      </c>
      <c r="AI25" s="415">
        <v>65</v>
      </c>
      <c r="AJ25" s="415">
        <v>15</v>
      </c>
      <c r="AK25" s="415">
        <v>20</v>
      </c>
      <c r="AL25" s="369" t="s">
        <v>34</v>
      </c>
      <c r="AM25" s="359">
        <v>5</v>
      </c>
      <c r="AN25" s="359">
        <v>5</v>
      </c>
      <c r="AO25" s="359">
        <v>5</v>
      </c>
      <c r="AP25" s="359">
        <v>5</v>
      </c>
      <c r="AQ25" s="359">
        <v>5</v>
      </c>
      <c r="AR25" s="359">
        <v>4</v>
      </c>
      <c r="AS25" s="359">
        <v>1</v>
      </c>
      <c r="AT25" s="49">
        <v>50</v>
      </c>
      <c r="AU25" s="49">
        <v>20</v>
      </c>
      <c r="AV25" s="50">
        <v>80</v>
      </c>
      <c r="AW25" s="50">
        <v>20</v>
      </c>
      <c r="AX25" s="360">
        <v>5</v>
      </c>
      <c r="AY25" s="360">
        <v>5</v>
      </c>
      <c r="AZ25" s="360">
        <v>5</v>
      </c>
      <c r="BA25" s="360">
        <v>5</v>
      </c>
      <c r="BB25" s="360">
        <v>5</v>
      </c>
      <c r="BC25" s="360">
        <v>4</v>
      </c>
      <c r="BD25" s="360">
        <v>1</v>
      </c>
      <c r="BE25" s="414">
        <v>40</v>
      </c>
      <c r="BF25" s="414">
        <v>10</v>
      </c>
      <c r="BG25" s="414">
        <v>20</v>
      </c>
      <c r="BH25" s="415">
        <v>65</v>
      </c>
      <c r="BI25" s="415">
        <v>15</v>
      </c>
      <c r="BJ25" s="415">
        <v>20</v>
      </c>
      <c r="BK25" s="359">
        <v>5</v>
      </c>
      <c r="BL25" s="359">
        <v>5</v>
      </c>
      <c r="BM25" s="359">
        <v>5</v>
      </c>
      <c r="BN25" s="359">
        <v>5</v>
      </c>
      <c r="BO25" s="359">
        <v>3</v>
      </c>
      <c r="BP25" s="359">
        <v>2</v>
      </c>
      <c r="BQ25" s="359">
        <v>5</v>
      </c>
      <c r="BR25" s="49">
        <v>50</v>
      </c>
      <c r="BS25" s="49">
        <v>20</v>
      </c>
      <c r="BT25" s="50">
        <v>80</v>
      </c>
      <c r="BU25" s="50">
        <v>20</v>
      </c>
      <c r="BV25" s="360">
        <v>5</v>
      </c>
      <c r="BW25" s="360">
        <v>5</v>
      </c>
      <c r="BX25" s="360">
        <v>5</v>
      </c>
      <c r="BY25" s="360">
        <v>5</v>
      </c>
      <c r="BZ25" s="360">
        <v>5</v>
      </c>
      <c r="CA25" s="360">
        <v>4</v>
      </c>
      <c r="CB25" s="360">
        <v>1</v>
      </c>
      <c r="CC25" s="51">
        <v>50</v>
      </c>
      <c r="CD25" s="51">
        <v>20</v>
      </c>
      <c r="CE25" s="52">
        <v>80</v>
      </c>
      <c r="CF25" s="52">
        <v>20</v>
      </c>
      <c r="CG25" s="359">
        <v>20</v>
      </c>
      <c r="CH25" s="359">
        <v>20</v>
      </c>
      <c r="CI25" s="359">
        <v>20</v>
      </c>
      <c r="CJ25" s="359">
        <v>20</v>
      </c>
      <c r="CK25" s="359">
        <v>20</v>
      </c>
      <c r="CL25" s="360">
        <v>20</v>
      </c>
      <c r="CM25" s="360">
        <v>20</v>
      </c>
      <c r="CN25" s="360">
        <v>20</v>
      </c>
      <c r="CO25" s="51">
        <v>20</v>
      </c>
      <c r="CP25" s="52">
        <v>20</v>
      </c>
      <c r="CQ25" s="359">
        <v>20</v>
      </c>
      <c r="CR25" s="359">
        <v>20</v>
      </c>
      <c r="CS25" s="359">
        <v>20</v>
      </c>
      <c r="CT25" s="49">
        <v>20</v>
      </c>
      <c r="CU25" s="50">
        <v>20</v>
      </c>
      <c r="CV25" s="313"/>
      <c r="CW25" s="325" t="str">
        <f>IF(DOB!D25="","",DOB!D25)</f>
        <v/>
      </c>
      <c r="CX25" s="59"/>
      <c r="CY25" s="53"/>
      <c r="CZ25" s="53"/>
      <c r="DA25" s="392" t="str">
        <f t="shared" si="3"/>
        <v/>
      </c>
      <c r="DB25" s="383"/>
      <c r="DC25" s="382">
        <f t="shared" si="3"/>
        <v>10</v>
      </c>
      <c r="DD25" s="383"/>
      <c r="DE25" s="382">
        <f t="shared" si="3"/>
        <v>10</v>
      </c>
      <c r="DF25" s="383"/>
      <c r="DG25" s="382">
        <f t="shared" si="4"/>
        <v>10</v>
      </c>
      <c r="DH25" s="383"/>
      <c r="DI25" s="381">
        <f t="shared" si="6"/>
        <v>10</v>
      </c>
      <c r="DJ25" s="383"/>
      <c r="DK25" s="381">
        <f t="shared" si="7"/>
        <v>10</v>
      </c>
      <c r="DL25" s="383"/>
      <c r="DM25" s="381">
        <f t="shared" si="8"/>
        <v>10</v>
      </c>
      <c r="DN25" s="383"/>
      <c r="DO25" s="381">
        <f t="shared" si="9"/>
        <v>10</v>
      </c>
      <c r="DP25" s="383"/>
      <c r="DQ25" s="381">
        <f t="shared" si="10"/>
        <v>10</v>
      </c>
      <c r="DR25" s="383"/>
      <c r="DS25" s="381">
        <f t="shared" si="11"/>
        <v>10</v>
      </c>
      <c r="DT25" s="383"/>
      <c r="DU25" s="381">
        <f t="shared" si="11"/>
        <v>10</v>
      </c>
      <c r="DV25" s="383"/>
      <c r="DW25" s="381">
        <f t="shared" si="11"/>
        <v>10</v>
      </c>
      <c r="DX25" s="393"/>
      <c r="DY25" s="329"/>
      <c r="EA25" s="331"/>
      <c r="EB25" s="334">
        <f t="shared" si="12"/>
        <v>10</v>
      </c>
      <c r="EC25" s="330" t="str">
        <f t="shared" si="13"/>
        <v/>
      </c>
      <c r="ED25" s="219">
        <f t="shared" si="14"/>
        <v>20</v>
      </c>
      <c r="EE25" s="330" t="str">
        <f t="shared" si="15"/>
        <v/>
      </c>
      <c r="EF25" s="219">
        <f t="shared" si="16"/>
        <v>30</v>
      </c>
      <c r="EG25" s="330" t="str">
        <f t="shared" si="17"/>
        <v/>
      </c>
      <c r="EH25" s="219">
        <f t="shared" si="18"/>
        <v>40</v>
      </c>
      <c r="EI25" s="330" t="str">
        <f t="shared" si="19"/>
        <v/>
      </c>
      <c r="EJ25" s="219">
        <f t="shared" si="20"/>
        <v>50</v>
      </c>
      <c r="EK25" s="330" t="str">
        <f t="shared" si="21"/>
        <v/>
      </c>
      <c r="EL25" s="219">
        <f t="shared" si="22"/>
        <v>60</v>
      </c>
      <c r="EM25" s="330" t="str">
        <f t="shared" si="23"/>
        <v/>
      </c>
      <c r="EN25" s="219">
        <f t="shared" si="24"/>
        <v>70</v>
      </c>
      <c r="EO25" s="330" t="str">
        <f t="shared" si="25"/>
        <v/>
      </c>
      <c r="EP25" s="219">
        <f t="shared" si="26"/>
        <v>80</v>
      </c>
      <c r="EQ25" s="330" t="str">
        <f t="shared" si="27"/>
        <v/>
      </c>
      <c r="ER25" s="219">
        <f t="shared" si="28"/>
        <v>90</v>
      </c>
      <c r="ES25" s="330" t="str">
        <f t="shared" si="29"/>
        <v/>
      </c>
      <c r="ET25" s="219">
        <f t="shared" si="30"/>
        <v>100</v>
      </c>
      <c r="EU25" s="330" t="str">
        <f t="shared" si="31"/>
        <v/>
      </c>
      <c r="EV25" s="219">
        <f t="shared" si="32"/>
        <v>110</v>
      </c>
      <c r="EW25" s="222" t="str">
        <f t="shared" si="33"/>
        <v/>
      </c>
      <c r="EX25" s="25"/>
      <c r="EY25" s="306"/>
      <c r="EZ25" s="306"/>
      <c r="FA25" s="25"/>
      <c r="FB25" s="25"/>
      <c r="FC25" s="25"/>
      <c r="FD25" s="306"/>
      <c r="FE25" s="25"/>
    </row>
    <row r="26" spans="1:161" s="27" customFormat="1" ht="18" customHeight="1">
      <c r="A26" s="28">
        <v>20</v>
      </c>
      <c r="B26" s="369"/>
      <c r="C26" s="360"/>
      <c r="D26" s="15">
        <v>820</v>
      </c>
      <c r="E26" s="15"/>
      <c r="F26" s="29"/>
      <c r="G26" s="322"/>
      <c r="H26" s="90" t="str">
        <f t="shared" si="5"/>
        <v/>
      </c>
      <c r="I26" s="323" t="s">
        <v>382</v>
      </c>
      <c r="J26" s="324" t="s">
        <v>383</v>
      </c>
      <c r="K26" s="323" t="s">
        <v>384</v>
      </c>
      <c r="L26" s="359">
        <v>5</v>
      </c>
      <c r="M26" s="359">
        <v>5</v>
      </c>
      <c r="N26" s="359">
        <v>5</v>
      </c>
      <c r="O26" s="359">
        <v>5</v>
      </c>
      <c r="P26" s="359">
        <v>5</v>
      </c>
      <c r="Q26" s="359">
        <v>4</v>
      </c>
      <c r="R26" s="359">
        <v>1</v>
      </c>
      <c r="S26" s="412">
        <v>40</v>
      </c>
      <c r="T26" s="412">
        <v>10</v>
      </c>
      <c r="U26" s="412">
        <v>20</v>
      </c>
      <c r="V26" s="375">
        <v>65</v>
      </c>
      <c r="W26" s="375">
        <v>15</v>
      </c>
      <c r="X26" s="375">
        <v>20</v>
      </c>
      <c r="Y26" s="360">
        <v>5</v>
      </c>
      <c r="Z26" s="360">
        <v>5</v>
      </c>
      <c r="AA26" s="360">
        <v>5</v>
      </c>
      <c r="AB26" s="360">
        <v>5</v>
      </c>
      <c r="AC26" s="360">
        <v>5</v>
      </c>
      <c r="AD26" s="360">
        <v>4</v>
      </c>
      <c r="AE26" s="360">
        <v>1</v>
      </c>
      <c r="AF26" s="414">
        <v>40</v>
      </c>
      <c r="AG26" s="414">
        <v>10</v>
      </c>
      <c r="AH26" s="414">
        <v>20</v>
      </c>
      <c r="AI26" s="415">
        <v>65</v>
      </c>
      <c r="AJ26" s="415">
        <v>15</v>
      </c>
      <c r="AK26" s="415">
        <v>20</v>
      </c>
      <c r="AL26" s="369" t="s">
        <v>34</v>
      </c>
      <c r="AM26" s="359">
        <v>5</v>
      </c>
      <c r="AN26" s="359">
        <v>5</v>
      </c>
      <c r="AO26" s="359">
        <v>5</v>
      </c>
      <c r="AP26" s="359">
        <v>5</v>
      </c>
      <c r="AQ26" s="359">
        <v>5</v>
      </c>
      <c r="AR26" s="359">
        <v>4</v>
      </c>
      <c r="AS26" s="359">
        <v>1</v>
      </c>
      <c r="AT26" s="49">
        <v>50</v>
      </c>
      <c r="AU26" s="49">
        <v>20</v>
      </c>
      <c r="AV26" s="50">
        <v>80</v>
      </c>
      <c r="AW26" s="50">
        <v>20</v>
      </c>
      <c r="AX26" s="360">
        <v>5</v>
      </c>
      <c r="AY26" s="360">
        <v>5</v>
      </c>
      <c r="AZ26" s="360">
        <v>5</v>
      </c>
      <c r="BA26" s="360">
        <v>5</v>
      </c>
      <c r="BB26" s="360">
        <v>5</v>
      </c>
      <c r="BC26" s="360">
        <v>4</v>
      </c>
      <c r="BD26" s="360">
        <v>1</v>
      </c>
      <c r="BE26" s="414">
        <v>40</v>
      </c>
      <c r="BF26" s="414">
        <v>10</v>
      </c>
      <c r="BG26" s="414">
        <v>20</v>
      </c>
      <c r="BH26" s="415">
        <v>65</v>
      </c>
      <c r="BI26" s="415">
        <v>15</v>
      </c>
      <c r="BJ26" s="415">
        <v>20</v>
      </c>
      <c r="BK26" s="359">
        <v>5</v>
      </c>
      <c r="BL26" s="359">
        <v>5</v>
      </c>
      <c r="BM26" s="359">
        <v>5</v>
      </c>
      <c r="BN26" s="359">
        <v>5</v>
      </c>
      <c r="BO26" s="359">
        <v>3</v>
      </c>
      <c r="BP26" s="359">
        <v>2</v>
      </c>
      <c r="BQ26" s="359">
        <v>5</v>
      </c>
      <c r="BR26" s="49">
        <v>50</v>
      </c>
      <c r="BS26" s="49">
        <v>20</v>
      </c>
      <c r="BT26" s="50">
        <v>80</v>
      </c>
      <c r="BU26" s="50">
        <v>20</v>
      </c>
      <c r="BV26" s="360">
        <v>5</v>
      </c>
      <c r="BW26" s="360">
        <v>5</v>
      </c>
      <c r="BX26" s="360">
        <v>5</v>
      </c>
      <c r="BY26" s="360">
        <v>5</v>
      </c>
      <c r="BZ26" s="360">
        <v>5</v>
      </c>
      <c r="CA26" s="360">
        <v>4</v>
      </c>
      <c r="CB26" s="360">
        <v>1</v>
      </c>
      <c r="CC26" s="51">
        <v>50</v>
      </c>
      <c r="CD26" s="51">
        <v>20</v>
      </c>
      <c r="CE26" s="52">
        <v>80</v>
      </c>
      <c r="CF26" s="52">
        <v>20</v>
      </c>
      <c r="CG26" s="359">
        <v>20</v>
      </c>
      <c r="CH26" s="359">
        <v>20</v>
      </c>
      <c r="CI26" s="359">
        <v>20</v>
      </c>
      <c r="CJ26" s="359">
        <v>20</v>
      </c>
      <c r="CK26" s="359">
        <v>20</v>
      </c>
      <c r="CL26" s="360">
        <v>20</v>
      </c>
      <c r="CM26" s="360">
        <v>20</v>
      </c>
      <c r="CN26" s="360">
        <v>20</v>
      </c>
      <c r="CO26" s="51">
        <v>20</v>
      </c>
      <c r="CP26" s="52">
        <v>20</v>
      </c>
      <c r="CQ26" s="359">
        <v>20</v>
      </c>
      <c r="CR26" s="359">
        <v>20</v>
      </c>
      <c r="CS26" s="359">
        <v>20</v>
      </c>
      <c r="CT26" s="49">
        <v>20</v>
      </c>
      <c r="CU26" s="50">
        <v>20</v>
      </c>
      <c r="CV26" s="313"/>
      <c r="CW26" s="325" t="str">
        <f>IF(DOB!D26="","",DOB!D26)</f>
        <v/>
      </c>
      <c r="CX26" s="59"/>
      <c r="CY26" s="53"/>
      <c r="CZ26" s="53"/>
      <c r="DA26" s="392" t="str">
        <f t="shared" si="3"/>
        <v/>
      </c>
      <c r="DB26" s="383"/>
      <c r="DC26" s="382">
        <f t="shared" si="3"/>
        <v>10</v>
      </c>
      <c r="DD26" s="383"/>
      <c r="DE26" s="382">
        <f t="shared" si="3"/>
        <v>10</v>
      </c>
      <c r="DF26" s="383"/>
      <c r="DG26" s="382">
        <f t="shared" si="4"/>
        <v>10</v>
      </c>
      <c r="DH26" s="383"/>
      <c r="DI26" s="381">
        <f t="shared" si="6"/>
        <v>10</v>
      </c>
      <c r="DJ26" s="383"/>
      <c r="DK26" s="381">
        <f t="shared" si="7"/>
        <v>10</v>
      </c>
      <c r="DL26" s="383"/>
      <c r="DM26" s="381">
        <f t="shared" si="8"/>
        <v>10</v>
      </c>
      <c r="DN26" s="383"/>
      <c r="DO26" s="381">
        <f t="shared" si="9"/>
        <v>10</v>
      </c>
      <c r="DP26" s="383"/>
      <c r="DQ26" s="381">
        <f t="shared" si="10"/>
        <v>10</v>
      </c>
      <c r="DR26" s="383"/>
      <c r="DS26" s="381">
        <f t="shared" si="11"/>
        <v>10</v>
      </c>
      <c r="DT26" s="383"/>
      <c r="DU26" s="381">
        <f t="shared" si="11"/>
        <v>10</v>
      </c>
      <c r="DV26" s="383"/>
      <c r="DW26" s="381">
        <f t="shared" si="11"/>
        <v>10</v>
      </c>
      <c r="DX26" s="393"/>
      <c r="DY26" s="329"/>
      <c r="EA26" s="331"/>
      <c r="EB26" s="334">
        <f t="shared" si="12"/>
        <v>10</v>
      </c>
      <c r="EC26" s="330" t="str">
        <f t="shared" si="13"/>
        <v/>
      </c>
      <c r="ED26" s="219">
        <f t="shared" si="14"/>
        <v>20</v>
      </c>
      <c r="EE26" s="330" t="str">
        <f t="shared" si="15"/>
        <v/>
      </c>
      <c r="EF26" s="219">
        <f t="shared" si="16"/>
        <v>30</v>
      </c>
      <c r="EG26" s="330" t="str">
        <f t="shared" si="17"/>
        <v/>
      </c>
      <c r="EH26" s="219">
        <f t="shared" si="18"/>
        <v>40</v>
      </c>
      <c r="EI26" s="330" t="str">
        <f t="shared" si="19"/>
        <v/>
      </c>
      <c r="EJ26" s="219">
        <f t="shared" si="20"/>
        <v>50</v>
      </c>
      <c r="EK26" s="330" t="str">
        <f t="shared" si="21"/>
        <v/>
      </c>
      <c r="EL26" s="219">
        <f t="shared" si="22"/>
        <v>60</v>
      </c>
      <c r="EM26" s="330" t="str">
        <f t="shared" si="23"/>
        <v/>
      </c>
      <c r="EN26" s="219">
        <f t="shared" si="24"/>
        <v>70</v>
      </c>
      <c r="EO26" s="330" t="str">
        <f t="shared" si="25"/>
        <v/>
      </c>
      <c r="EP26" s="219">
        <f t="shared" si="26"/>
        <v>80</v>
      </c>
      <c r="EQ26" s="330" t="str">
        <f t="shared" si="27"/>
        <v/>
      </c>
      <c r="ER26" s="219">
        <f t="shared" si="28"/>
        <v>90</v>
      </c>
      <c r="ES26" s="330" t="str">
        <f t="shared" si="29"/>
        <v/>
      </c>
      <c r="ET26" s="219">
        <f t="shared" si="30"/>
        <v>100</v>
      </c>
      <c r="EU26" s="330" t="str">
        <f t="shared" si="31"/>
        <v/>
      </c>
      <c r="EV26" s="219">
        <f t="shared" si="32"/>
        <v>110</v>
      </c>
      <c r="EW26" s="222" t="str">
        <f t="shared" si="33"/>
        <v/>
      </c>
      <c r="EX26" s="25"/>
      <c r="EY26" s="306"/>
      <c r="EZ26" s="306"/>
      <c r="FA26" s="25"/>
      <c r="FB26" s="25"/>
      <c r="FC26" s="25"/>
      <c r="FD26" s="306"/>
      <c r="FE26" s="25"/>
    </row>
    <row r="27" spans="1:161" s="27" customFormat="1" ht="18" customHeight="1">
      <c r="A27" s="28">
        <v>21</v>
      </c>
      <c r="B27" s="369"/>
      <c r="C27" s="360"/>
      <c r="D27" s="15">
        <v>821</v>
      </c>
      <c r="E27" s="15"/>
      <c r="F27" s="29"/>
      <c r="G27" s="322"/>
      <c r="H27" s="90" t="str">
        <f t="shared" si="5"/>
        <v/>
      </c>
      <c r="I27" s="323" t="s">
        <v>385</v>
      </c>
      <c r="J27" s="324" t="s">
        <v>386</v>
      </c>
      <c r="K27" s="323" t="s">
        <v>387</v>
      </c>
      <c r="L27" s="359">
        <v>5</v>
      </c>
      <c r="M27" s="359">
        <v>5</v>
      </c>
      <c r="N27" s="359">
        <v>5</v>
      </c>
      <c r="O27" s="359">
        <v>5</v>
      </c>
      <c r="P27" s="359">
        <v>5</v>
      </c>
      <c r="Q27" s="359">
        <v>4</v>
      </c>
      <c r="R27" s="359">
        <v>1</v>
      </c>
      <c r="S27" s="412">
        <v>40</v>
      </c>
      <c r="T27" s="412">
        <v>10</v>
      </c>
      <c r="U27" s="412">
        <v>20</v>
      </c>
      <c r="V27" s="375">
        <v>65</v>
      </c>
      <c r="W27" s="375">
        <v>15</v>
      </c>
      <c r="X27" s="375">
        <v>20</v>
      </c>
      <c r="Y27" s="360">
        <v>5</v>
      </c>
      <c r="Z27" s="360">
        <v>5</v>
      </c>
      <c r="AA27" s="360">
        <v>5</v>
      </c>
      <c r="AB27" s="360">
        <v>5</v>
      </c>
      <c r="AC27" s="360">
        <v>5</v>
      </c>
      <c r="AD27" s="360">
        <v>4</v>
      </c>
      <c r="AE27" s="360">
        <v>1</v>
      </c>
      <c r="AF27" s="414">
        <v>40</v>
      </c>
      <c r="AG27" s="414">
        <v>10</v>
      </c>
      <c r="AH27" s="414">
        <v>20</v>
      </c>
      <c r="AI27" s="415">
        <v>65</v>
      </c>
      <c r="AJ27" s="415">
        <v>15</v>
      </c>
      <c r="AK27" s="415">
        <v>20</v>
      </c>
      <c r="AL27" s="369" t="s">
        <v>34</v>
      </c>
      <c r="AM27" s="359">
        <v>5</v>
      </c>
      <c r="AN27" s="359">
        <v>5</v>
      </c>
      <c r="AO27" s="359">
        <v>5</v>
      </c>
      <c r="AP27" s="359">
        <v>5</v>
      </c>
      <c r="AQ27" s="359">
        <v>5</v>
      </c>
      <c r="AR27" s="359">
        <v>4</v>
      </c>
      <c r="AS27" s="359">
        <v>1</v>
      </c>
      <c r="AT27" s="49">
        <v>50</v>
      </c>
      <c r="AU27" s="49">
        <v>20</v>
      </c>
      <c r="AV27" s="50">
        <v>80</v>
      </c>
      <c r="AW27" s="50">
        <v>20</v>
      </c>
      <c r="AX27" s="360">
        <v>5</v>
      </c>
      <c r="AY27" s="360">
        <v>5</v>
      </c>
      <c r="AZ27" s="360">
        <v>5</v>
      </c>
      <c r="BA27" s="360">
        <v>5</v>
      </c>
      <c r="BB27" s="360">
        <v>5</v>
      </c>
      <c r="BC27" s="360">
        <v>4</v>
      </c>
      <c r="BD27" s="360">
        <v>1</v>
      </c>
      <c r="BE27" s="414">
        <v>40</v>
      </c>
      <c r="BF27" s="414">
        <v>10</v>
      </c>
      <c r="BG27" s="414">
        <v>20</v>
      </c>
      <c r="BH27" s="415">
        <v>65</v>
      </c>
      <c r="BI27" s="415">
        <v>15</v>
      </c>
      <c r="BJ27" s="415">
        <v>20</v>
      </c>
      <c r="BK27" s="359">
        <v>5</v>
      </c>
      <c r="BL27" s="359">
        <v>5</v>
      </c>
      <c r="BM27" s="359">
        <v>5</v>
      </c>
      <c r="BN27" s="359">
        <v>5</v>
      </c>
      <c r="BO27" s="359">
        <v>3</v>
      </c>
      <c r="BP27" s="359">
        <v>2</v>
      </c>
      <c r="BQ27" s="359">
        <v>5</v>
      </c>
      <c r="BR27" s="49">
        <v>50</v>
      </c>
      <c r="BS27" s="49">
        <v>20</v>
      </c>
      <c r="BT27" s="50">
        <v>80</v>
      </c>
      <c r="BU27" s="50">
        <v>20</v>
      </c>
      <c r="BV27" s="360">
        <v>5</v>
      </c>
      <c r="BW27" s="360">
        <v>5</v>
      </c>
      <c r="BX27" s="360">
        <v>5</v>
      </c>
      <c r="BY27" s="360">
        <v>5</v>
      </c>
      <c r="BZ27" s="360">
        <v>5</v>
      </c>
      <c r="CA27" s="360">
        <v>4</v>
      </c>
      <c r="CB27" s="360">
        <v>1</v>
      </c>
      <c r="CC27" s="51">
        <v>50</v>
      </c>
      <c r="CD27" s="51">
        <v>20</v>
      </c>
      <c r="CE27" s="52">
        <v>80</v>
      </c>
      <c r="CF27" s="52">
        <v>20</v>
      </c>
      <c r="CG27" s="359">
        <v>20</v>
      </c>
      <c r="CH27" s="359">
        <v>20</v>
      </c>
      <c r="CI27" s="359">
        <v>20</v>
      </c>
      <c r="CJ27" s="359">
        <v>20</v>
      </c>
      <c r="CK27" s="359">
        <v>20</v>
      </c>
      <c r="CL27" s="360">
        <v>20</v>
      </c>
      <c r="CM27" s="360">
        <v>20</v>
      </c>
      <c r="CN27" s="360">
        <v>20</v>
      </c>
      <c r="CO27" s="51">
        <v>20</v>
      </c>
      <c r="CP27" s="52">
        <v>20</v>
      </c>
      <c r="CQ27" s="359">
        <v>20</v>
      </c>
      <c r="CR27" s="359">
        <v>20</v>
      </c>
      <c r="CS27" s="359">
        <v>20</v>
      </c>
      <c r="CT27" s="49">
        <v>20</v>
      </c>
      <c r="CU27" s="50">
        <v>20</v>
      </c>
      <c r="CV27" s="313"/>
      <c r="CW27" s="325" t="str">
        <f>IF(DOB!D27="","",DOB!D27)</f>
        <v/>
      </c>
      <c r="CX27" s="401">
        <v>8</v>
      </c>
      <c r="CY27" s="53"/>
      <c r="CZ27" s="53"/>
      <c r="DA27" s="392" t="str">
        <f t="shared" si="3"/>
        <v/>
      </c>
      <c r="DB27" s="383"/>
      <c r="DC27" s="382">
        <f t="shared" si="3"/>
        <v>10</v>
      </c>
      <c r="DD27" s="383"/>
      <c r="DE27" s="382">
        <f t="shared" si="3"/>
        <v>10</v>
      </c>
      <c r="DF27" s="383"/>
      <c r="DG27" s="382">
        <f t="shared" si="4"/>
        <v>10</v>
      </c>
      <c r="DH27" s="383"/>
      <c r="DI27" s="381">
        <f t="shared" si="6"/>
        <v>10</v>
      </c>
      <c r="DJ27" s="383"/>
      <c r="DK27" s="381">
        <f t="shared" si="7"/>
        <v>10</v>
      </c>
      <c r="DL27" s="383"/>
      <c r="DM27" s="381">
        <f t="shared" si="8"/>
        <v>10</v>
      </c>
      <c r="DN27" s="383"/>
      <c r="DO27" s="381">
        <f t="shared" si="9"/>
        <v>10</v>
      </c>
      <c r="DP27" s="383"/>
      <c r="DQ27" s="381">
        <f t="shared" si="10"/>
        <v>10</v>
      </c>
      <c r="DR27" s="383"/>
      <c r="DS27" s="381">
        <f t="shared" si="11"/>
        <v>10</v>
      </c>
      <c r="DT27" s="383"/>
      <c r="DU27" s="381">
        <f t="shared" si="11"/>
        <v>10</v>
      </c>
      <c r="DV27" s="383"/>
      <c r="DW27" s="381">
        <f t="shared" si="11"/>
        <v>10</v>
      </c>
      <c r="DX27" s="393"/>
      <c r="DY27" s="329"/>
      <c r="EA27" s="331"/>
      <c r="EB27" s="334">
        <f t="shared" si="12"/>
        <v>10</v>
      </c>
      <c r="EC27" s="330" t="str">
        <f t="shared" si="13"/>
        <v/>
      </c>
      <c r="ED27" s="219">
        <f t="shared" si="14"/>
        <v>20</v>
      </c>
      <c r="EE27" s="330" t="str">
        <f t="shared" si="15"/>
        <v/>
      </c>
      <c r="EF27" s="219">
        <f t="shared" si="16"/>
        <v>30</v>
      </c>
      <c r="EG27" s="330" t="str">
        <f t="shared" si="17"/>
        <v/>
      </c>
      <c r="EH27" s="219">
        <f t="shared" si="18"/>
        <v>40</v>
      </c>
      <c r="EI27" s="330" t="str">
        <f t="shared" si="19"/>
        <v/>
      </c>
      <c r="EJ27" s="219">
        <f t="shared" si="20"/>
        <v>50</v>
      </c>
      <c r="EK27" s="330" t="str">
        <f t="shared" si="21"/>
        <v/>
      </c>
      <c r="EL27" s="219">
        <f t="shared" si="22"/>
        <v>60</v>
      </c>
      <c r="EM27" s="330" t="str">
        <f t="shared" si="23"/>
        <v/>
      </c>
      <c r="EN27" s="219">
        <f t="shared" si="24"/>
        <v>70</v>
      </c>
      <c r="EO27" s="330" t="str">
        <f t="shared" si="25"/>
        <v/>
      </c>
      <c r="EP27" s="219">
        <f t="shared" si="26"/>
        <v>80</v>
      </c>
      <c r="EQ27" s="330" t="str">
        <f t="shared" si="27"/>
        <v/>
      </c>
      <c r="ER27" s="219">
        <f t="shared" si="28"/>
        <v>90</v>
      </c>
      <c r="ES27" s="330" t="str">
        <f t="shared" si="29"/>
        <v/>
      </c>
      <c r="ET27" s="219">
        <f t="shared" si="30"/>
        <v>100</v>
      </c>
      <c r="EU27" s="330" t="str">
        <f t="shared" si="31"/>
        <v/>
      </c>
      <c r="EV27" s="219">
        <f t="shared" si="32"/>
        <v>110</v>
      </c>
      <c r="EW27" s="222" t="str">
        <f t="shared" si="33"/>
        <v/>
      </c>
      <c r="EX27" s="25"/>
      <c r="EY27" s="306"/>
      <c r="EZ27" s="306"/>
      <c r="FA27" s="25"/>
      <c r="FB27" s="25"/>
      <c r="FC27" s="25"/>
      <c r="FD27" s="306"/>
      <c r="FE27" s="25"/>
    </row>
    <row r="28" spans="1:161" s="27" customFormat="1" ht="18" customHeight="1">
      <c r="A28" s="28">
        <v>22</v>
      </c>
      <c r="B28" s="369"/>
      <c r="C28" s="360"/>
      <c r="D28" s="15">
        <v>822</v>
      </c>
      <c r="E28" s="15"/>
      <c r="F28" s="29"/>
      <c r="G28" s="322"/>
      <c r="H28" s="90" t="str">
        <f t="shared" si="5"/>
        <v/>
      </c>
      <c r="I28" s="323" t="s">
        <v>388</v>
      </c>
      <c r="J28" s="324" t="s">
        <v>389</v>
      </c>
      <c r="K28" s="323" t="s">
        <v>390</v>
      </c>
      <c r="L28" s="359">
        <v>5</v>
      </c>
      <c r="M28" s="359">
        <v>5</v>
      </c>
      <c r="N28" s="359">
        <v>5</v>
      </c>
      <c r="O28" s="359">
        <v>5</v>
      </c>
      <c r="P28" s="359">
        <v>5</v>
      </c>
      <c r="Q28" s="359">
        <v>4</v>
      </c>
      <c r="R28" s="359">
        <v>1</v>
      </c>
      <c r="S28" s="412">
        <v>40</v>
      </c>
      <c r="T28" s="412">
        <v>10</v>
      </c>
      <c r="U28" s="412">
        <v>20</v>
      </c>
      <c r="V28" s="375">
        <v>65</v>
      </c>
      <c r="W28" s="375">
        <v>15</v>
      </c>
      <c r="X28" s="375">
        <v>20</v>
      </c>
      <c r="Y28" s="360">
        <v>5</v>
      </c>
      <c r="Z28" s="360">
        <v>5</v>
      </c>
      <c r="AA28" s="360">
        <v>5</v>
      </c>
      <c r="AB28" s="360">
        <v>5</v>
      </c>
      <c r="AC28" s="360">
        <v>5</v>
      </c>
      <c r="AD28" s="360">
        <v>4</v>
      </c>
      <c r="AE28" s="360">
        <v>1</v>
      </c>
      <c r="AF28" s="414">
        <v>40</v>
      </c>
      <c r="AG28" s="414">
        <v>10</v>
      </c>
      <c r="AH28" s="414">
        <v>20</v>
      </c>
      <c r="AI28" s="415">
        <v>65</v>
      </c>
      <c r="AJ28" s="415">
        <v>15</v>
      </c>
      <c r="AK28" s="415">
        <v>20</v>
      </c>
      <c r="AL28" s="369" t="s">
        <v>34</v>
      </c>
      <c r="AM28" s="359">
        <v>5</v>
      </c>
      <c r="AN28" s="359">
        <v>5</v>
      </c>
      <c r="AO28" s="359">
        <v>5</v>
      </c>
      <c r="AP28" s="359">
        <v>5</v>
      </c>
      <c r="AQ28" s="359">
        <v>5</v>
      </c>
      <c r="AR28" s="359">
        <v>4</v>
      </c>
      <c r="AS28" s="359">
        <v>1</v>
      </c>
      <c r="AT28" s="49">
        <v>50</v>
      </c>
      <c r="AU28" s="49">
        <v>20</v>
      </c>
      <c r="AV28" s="50">
        <v>80</v>
      </c>
      <c r="AW28" s="50">
        <v>20</v>
      </c>
      <c r="AX28" s="360">
        <v>5</v>
      </c>
      <c r="AY28" s="360">
        <v>5</v>
      </c>
      <c r="AZ28" s="360">
        <v>5</v>
      </c>
      <c r="BA28" s="360">
        <v>5</v>
      </c>
      <c r="BB28" s="360">
        <v>5</v>
      </c>
      <c r="BC28" s="360">
        <v>4</v>
      </c>
      <c r="BD28" s="360">
        <v>1</v>
      </c>
      <c r="BE28" s="414">
        <v>40</v>
      </c>
      <c r="BF28" s="414">
        <v>10</v>
      </c>
      <c r="BG28" s="414">
        <v>20</v>
      </c>
      <c r="BH28" s="415">
        <v>65</v>
      </c>
      <c r="BI28" s="415">
        <v>15</v>
      </c>
      <c r="BJ28" s="415">
        <v>20</v>
      </c>
      <c r="BK28" s="359">
        <v>5</v>
      </c>
      <c r="BL28" s="359">
        <v>5</v>
      </c>
      <c r="BM28" s="359">
        <v>5</v>
      </c>
      <c r="BN28" s="359">
        <v>5</v>
      </c>
      <c r="BO28" s="359">
        <v>3</v>
      </c>
      <c r="BP28" s="359">
        <v>2</v>
      </c>
      <c r="BQ28" s="359">
        <v>5</v>
      </c>
      <c r="BR28" s="49">
        <v>50</v>
      </c>
      <c r="BS28" s="49">
        <v>20</v>
      </c>
      <c r="BT28" s="50">
        <v>80</v>
      </c>
      <c r="BU28" s="50">
        <v>20</v>
      </c>
      <c r="BV28" s="360">
        <v>5</v>
      </c>
      <c r="BW28" s="360">
        <v>5</v>
      </c>
      <c r="BX28" s="360">
        <v>5</v>
      </c>
      <c r="BY28" s="360">
        <v>5</v>
      </c>
      <c r="BZ28" s="360">
        <v>5</v>
      </c>
      <c r="CA28" s="360">
        <v>4</v>
      </c>
      <c r="CB28" s="360">
        <v>1</v>
      </c>
      <c r="CC28" s="51">
        <v>50</v>
      </c>
      <c r="CD28" s="51">
        <v>20</v>
      </c>
      <c r="CE28" s="52">
        <v>80</v>
      </c>
      <c r="CF28" s="52">
        <v>20</v>
      </c>
      <c r="CG28" s="359">
        <v>20</v>
      </c>
      <c r="CH28" s="359">
        <v>20</v>
      </c>
      <c r="CI28" s="359">
        <v>20</v>
      </c>
      <c r="CJ28" s="359">
        <v>20</v>
      </c>
      <c r="CK28" s="359">
        <v>20</v>
      </c>
      <c r="CL28" s="360">
        <v>20</v>
      </c>
      <c r="CM28" s="360">
        <v>20</v>
      </c>
      <c r="CN28" s="360">
        <v>20</v>
      </c>
      <c r="CO28" s="51">
        <v>20</v>
      </c>
      <c r="CP28" s="52">
        <v>20</v>
      </c>
      <c r="CQ28" s="359">
        <v>20</v>
      </c>
      <c r="CR28" s="359">
        <v>20</v>
      </c>
      <c r="CS28" s="359">
        <v>20</v>
      </c>
      <c r="CT28" s="49">
        <v>20</v>
      </c>
      <c r="CU28" s="50">
        <v>20</v>
      </c>
      <c r="CV28" s="313"/>
      <c r="CW28" s="325" t="str">
        <f>IF(DOB!D28="","",DOB!D28)</f>
        <v/>
      </c>
      <c r="CX28" s="401">
        <v>7</v>
      </c>
      <c r="CY28" s="53"/>
      <c r="CZ28" s="53"/>
      <c r="DA28" s="392" t="str">
        <f t="shared" si="3"/>
        <v/>
      </c>
      <c r="DB28" s="383"/>
      <c r="DC28" s="382">
        <f t="shared" si="3"/>
        <v>10</v>
      </c>
      <c r="DD28" s="383"/>
      <c r="DE28" s="382">
        <f t="shared" si="3"/>
        <v>10</v>
      </c>
      <c r="DF28" s="383"/>
      <c r="DG28" s="382">
        <f t="shared" si="4"/>
        <v>10</v>
      </c>
      <c r="DH28" s="383"/>
      <c r="DI28" s="381">
        <f t="shared" si="6"/>
        <v>10</v>
      </c>
      <c r="DJ28" s="383"/>
      <c r="DK28" s="381">
        <f t="shared" si="7"/>
        <v>10</v>
      </c>
      <c r="DL28" s="383"/>
      <c r="DM28" s="381">
        <f t="shared" si="8"/>
        <v>10</v>
      </c>
      <c r="DN28" s="383"/>
      <c r="DO28" s="381">
        <f t="shared" si="9"/>
        <v>10</v>
      </c>
      <c r="DP28" s="383"/>
      <c r="DQ28" s="381">
        <f t="shared" si="10"/>
        <v>10</v>
      </c>
      <c r="DR28" s="383"/>
      <c r="DS28" s="381">
        <f t="shared" si="11"/>
        <v>10</v>
      </c>
      <c r="DT28" s="383"/>
      <c r="DU28" s="381">
        <f t="shared" si="11"/>
        <v>10</v>
      </c>
      <c r="DV28" s="383"/>
      <c r="DW28" s="381">
        <f t="shared" si="11"/>
        <v>10</v>
      </c>
      <c r="DX28" s="393"/>
      <c r="DY28" s="329"/>
      <c r="EA28" s="331"/>
      <c r="EB28" s="334">
        <f t="shared" si="12"/>
        <v>10</v>
      </c>
      <c r="EC28" s="330" t="str">
        <f t="shared" si="13"/>
        <v/>
      </c>
      <c r="ED28" s="219">
        <f t="shared" si="14"/>
        <v>20</v>
      </c>
      <c r="EE28" s="330" t="str">
        <f t="shared" si="15"/>
        <v/>
      </c>
      <c r="EF28" s="219">
        <f t="shared" si="16"/>
        <v>30</v>
      </c>
      <c r="EG28" s="330" t="str">
        <f t="shared" si="17"/>
        <v/>
      </c>
      <c r="EH28" s="219">
        <f t="shared" si="18"/>
        <v>40</v>
      </c>
      <c r="EI28" s="330" t="str">
        <f t="shared" si="19"/>
        <v/>
      </c>
      <c r="EJ28" s="219">
        <f t="shared" si="20"/>
        <v>50</v>
      </c>
      <c r="EK28" s="330" t="str">
        <f t="shared" si="21"/>
        <v/>
      </c>
      <c r="EL28" s="219">
        <f t="shared" si="22"/>
        <v>60</v>
      </c>
      <c r="EM28" s="330" t="str">
        <f t="shared" si="23"/>
        <v/>
      </c>
      <c r="EN28" s="219">
        <f t="shared" si="24"/>
        <v>70</v>
      </c>
      <c r="EO28" s="330" t="str">
        <f t="shared" si="25"/>
        <v/>
      </c>
      <c r="EP28" s="219">
        <f t="shared" si="26"/>
        <v>80</v>
      </c>
      <c r="EQ28" s="330" t="str">
        <f t="shared" si="27"/>
        <v/>
      </c>
      <c r="ER28" s="219">
        <f t="shared" si="28"/>
        <v>90</v>
      </c>
      <c r="ES28" s="330" t="str">
        <f t="shared" si="29"/>
        <v/>
      </c>
      <c r="ET28" s="219">
        <f t="shared" si="30"/>
        <v>100</v>
      </c>
      <c r="EU28" s="330" t="str">
        <f t="shared" si="31"/>
        <v/>
      </c>
      <c r="EV28" s="219">
        <f t="shared" si="32"/>
        <v>110</v>
      </c>
      <c r="EW28" s="222" t="str">
        <f t="shared" si="33"/>
        <v/>
      </c>
      <c r="EX28" s="25"/>
      <c r="EY28" s="306"/>
      <c r="EZ28" s="306"/>
      <c r="FA28" s="25"/>
      <c r="FB28" s="25"/>
      <c r="FC28" s="25"/>
      <c r="FD28" s="306"/>
      <c r="FE28" s="25"/>
    </row>
    <row r="29" spans="1:161" s="27" customFormat="1" ht="18" customHeight="1">
      <c r="A29" s="28">
        <v>23</v>
      </c>
      <c r="B29" s="369"/>
      <c r="C29" s="360"/>
      <c r="D29" s="15">
        <v>823</v>
      </c>
      <c r="E29" s="15"/>
      <c r="F29" s="29"/>
      <c r="G29" s="322"/>
      <c r="H29" s="90" t="str">
        <f t="shared" si="5"/>
        <v/>
      </c>
      <c r="I29" s="323" t="s">
        <v>391</v>
      </c>
      <c r="J29" s="324" t="s">
        <v>392</v>
      </c>
      <c r="K29" s="323" t="s">
        <v>393</v>
      </c>
      <c r="L29" s="359">
        <v>5</v>
      </c>
      <c r="M29" s="359">
        <v>5</v>
      </c>
      <c r="N29" s="359">
        <v>5</v>
      </c>
      <c r="O29" s="359">
        <v>5</v>
      </c>
      <c r="P29" s="359">
        <v>5</v>
      </c>
      <c r="Q29" s="359">
        <v>4</v>
      </c>
      <c r="R29" s="359">
        <v>1</v>
      </c>
      <c r="S29" s="412">
        <v>40</v>
      </c>
      <c r="T29" s="412">
        <v>10</v>
      </c>
      <c r="U29" s="412">
        <v>20</v>
      </c>
      <c r="V29" s="375">
        <v>65</v>
      </c>
      <c r="W29" s="375">
        <v>15</v>
      </c>
      <c r="X29" s="375">
        <v>20</v>
      </c>
      <c r="Y29" s="360">
        <v>5</v>
      </c>
      <c r="Z29" s="360">
        <v>5</v>
      </c>
      <c r="AA29" s="360">
        <v>5</v>
      </c>
      <c r="AB29" s="360">
        <v>5</v>
      </c>
      <c r="AC29" s="360">
        <v>5</v>
      </c>
      <c r="AD29" s="360">
        <v>4</v>
      </c>
      <c r="AE29" s="360">
        <v>1</v>
      </c>
      <c r="AF29" s="414">
        <v>40</v>
      </c>
      <c r="AG29" s="414">
        <v>10</v>
      </c>
      <c r="AH29" s="414">
        <v>20</v>
      </c>
      <c r="AI29" s="415">
        <v>65</v>
      </c>
      <c r="AJ29" s="415">
        <v>15</v>
      </c>
      <c r="AK29" s="415">
        <v>20</v>
      </c>
      <c r="AL29" s="369" t="s">
        <v>34</v>
      </c>
      <c r="AM29" s="359">
        <v>5</v>
      </c>
      <c r="AN29" s="359">
        <v>5</v>
      </c>
      <c r="AO29" s="359">
        <v>5</v>
      </c>
      <c r="AP29" s="359">
        <v>5</v>
      </c>
      <c r="AQ29" s="359">
        <v>5</v>
      </c>
      <c r="AR29" s="359">
        <v>4</v>
      </c>
      <c r="AS29" s="359">
        <v>1</v>
      </c>
      <c r="AT29" s="49">
        <v>50</v>
      </c>
      <c r="AU29" s="49">
        <v>20</v>
      </c>
      <c r="AV29" s="50">
        <v>80</v>
      </c>
      <c r="AW29" s="50">
        <v>20</v>
      </c>
      <c r="AX29" s="360">
        <v>5</v>
      </c>
      <c r="AY29" s="360">
        <v>5</v>
      </c>
      <c r="AZ29" s="360">
        <v>5</v>
      </c>
      <c r="BA29" s="360">
        <v>5</v>
      </c>
      <c r="BB29" s="360">
        <v>5</v>
      </c>
      <c r="BC29" s="360">
        <v>4</v>
      </c>
      <c r="BD29" s="360">
        <v>1</v>
      </c>
      <c r="BE29" s="414">
        <v>40</v>
      </c>
      <c r="BF29" s="414">
        <v>10</v>
      </c>
      <c r="BG29" s="414">
        <v>20</v>
      </c>
      <c r="BH29" s="415">
        <v>65</v>
      </c>
      <c r="BI29" s="415">
        <v>15</v>
      </c>
      <c r="BJ29" s="415">
        <v>20</v>
      </c>
      <c r="BK29" s="359">
        <v>5</v>
      </c>
      <c r="BL29" s="359">
        <v>5</v>
      </c>
      <c r="BM29" s="359">
        <v>5</v>
      </c>
      <c r="BN29" s="359">
        <v>5</v>
      </c>
      <c r="BO29" s="359">
        <v>3</v>
      </c>
      <c r="BP29" s="359">
        <v>2</v>
      </c>
      <c r="BQ29" s="359">
        <v>5</v>
      </c>
      <c r="BR29" s="49">
        <v>50</v>
      </c>
      <c r="BS29" s="49">
        <v>20</v>
      </c>
      <c r="BT29" s="50">
        <v>80</v>
      </c>
      <c r="BU29" s="50">
        <v>20</v>
      </c>
      <c r="BV29" s="360">
        <v>5</v>
      </c>
      <c r="BW29" s="360">
        <v>5</v>
      </c>
      <c r="BX29" s="360">
        <v>5</v>
      </c>
      <c r="BY29" s="360">
        <v>5</v>
      </c>
      <c r="BZ29" s="360">
        <v>5</v>
      </c>
      <c r="CA29" s="360">
        <v>4</v>
      </c>
      <c r="CB29" s="360">
        <v>1</v>
      </c>
      <c r="CC29" s="51">
        <v>50</v>
      </c>
      <c r="CD29" s="51">
        <v>20</v>
      </c>
      <c r="CE29" s="52">
        <v>80</v>
      </c>
      <c r="CF29" s="52">
        <v>20</v>
      </c>
      <c r="CG29" s="359">
        <v>20</v>
      </c>
      <c r="CH29" s="359">
        <v>20</v>
      </c>
      <c r="CI29" s="359">
        <v>20</v>
      </c>
      <c r="CJ29" s="359">
        <v>20</v>
      </c>
      <c r="CK29" s="359">
        <v>20</v>
      </c>
      <c r="CL29" s="360">
        <v>20</v>
      </c>
      <c r="CM29" s="360">
        <v>20</v>
      </c>
      <c r="CN29" s="360">
        <v>20</v>
      </c>
      <c r="CO29" s="51">
        <v>20</v>
      </c>
      <c r="CP29" s="52">
        <v>20</v>
      </c>
      <c r="CQ29" s="359">
        <v>20</v>
      </c>
      <c r="CR29" s="359">
        <v>20</v>
      </c>
      <c r="CS29" s="359">
        <v>20</v>
      </c>
      <c r="CT29" s="49">
        <v>20</v>
      </c>
      <c r="CU29" s="50">
        <v>20</v>
      </c>
      <c r="CV29" s="313"/>
      <c r="CW29" s="325" t="str">
        <f>IF(DOB!D29="","",DOB!D29)</f>
        <v/>
      </c>
      <c r="CX29" s="401">
        <v>6</v>
      </c>
      <c r="CY29" s="53"/>
      <c r="CZ29" s="53"/>
      <c r="DA29" s="392" t="str">
        <f t="shared" si="3"/>
        <v/>
      </c>
      <c r="DB29" s="383"/>
      <c r="DC29" s="382">
        <f t="shared" si="3"/>
        <v>10</v>
      </c>
      <c r="DD29" s="383"/>
      <c r="DE29" s="382">
        <f t="shared" si="3"/>
        <v>10</v>
      </c>
      <c r="DF29" s="383"/>
      <c r="DG29" s="382">
        <f t="shared" si="4"/>
        <v>10</v>
      </c>
      <c r="DH29" s="383"/>
      <c r="DI29" s="381">
        <f t="shared" si="6"/>
        <v>10</v>
      </c>
      <c r="DJ29" s="383"/>
      <c r="DK29" s="381">
        <f t="shared" si="7"/>
        <v>10</v>
      </c>
      <c r="DL29" s="383"/>
      <c r="DM29" s="381">
        <f t="shared" si="8"/>
        <v>10</v>
      </c>
      <c r="DN29" s="383"/>
      <c r="DO29" s="381">
        <f t="shared" si="9"/>
        <v>10</v>
      </c>
      <c r="DP29" s="383"/>
      <c r="DQ29" s="381">
        <f t="shared" si="10"/>
        <v>10</v>
      </c>
      <c r="DR29" s="383"/>
      <c r="DS29" s="381">
        <f t="shared" si="11"/>
        <v>10</v>
      </c>
      <c r="DT29" s="383"/>
      <c r="DU29" s="381">
        <f t="shared" si="11"/>
        <v>10</v>
      </c>
      <c r="DV29" s="383"/>
      <c r="DW29" s="381">
        <f t="shared" si="11"/>
        <v>10</v>
      </c>
      <c r="DX29" s="393"/>
      <c r="DY29" s="329"/>
      <c r="EA29" s="331"/>
      <c r="EB29" s="334">
        <f t="shared" si="12"/>
        <v>10</v>
      </c>
      <c r="EC29" s="330" t="str">
        <f t="shared" si="13"/>
        <v/>
      </c>
      <c r="ED29" s="219">
        <f t="shared" si="14"/>
        <v>20</v>
      </c>
      <c r="EE29" s="330" t="str">
        <f t="shared" si="15"/>
        <v/>
      </c>
      <c r="EF29" s="219">
        <f t="shared" si="16"/>
        <v>30</v>
      </c>
      <c r="EG29" s="330" t="str">
        <f t="shared" si="17"/>
        <v/>
      </c>
      <c r="EH29" s="219">
        <f t="shared" si="18"/>
        <v>40</v>
      </c>
      <c r="EI29" s="330" t="str">
        <f t="shared" si="19"/>
        <v/>
      </c>
      <c r="EJ29" s="219">
        <f t="shared" si="20"/>
        <v>50</v>
      </c>
      <c r="EK29" s="330" t="str">
        <f t="shared" si="21"/>
        <v/>
      </c>
      <c r="EL29" s="219">
        <f t="shared" si="22"/>
        <v>60</v>
      </c>
      <c r="EM29" s="330" t="str">
        <f t="shared" si="23"/>
        <v/>
      </c>
      <c r="EN29" s="219">
        <f t="shared" si="24"/>
        <v>70</v>
      </c>
      <c r="EO29" s="330" t="str">
        <f t="shared" si="25"/>
        <v/>
      </c>
      <c r="EP29" s="219">
        <f t="shared" si="26"/>
        <v>80</v>
      </c>
      <c r="EQ29" s="330" t="str">
        <f t="shared" si="27"/>
        <v/>
      </c>
      <c r="ER29" s="219">
        <f t="shared" si="28"/>
        <v>90</v>
      </c>
      <c r="ES29" s="330" t="str">
        <f t="shared" si="29"/>
        <v/>
      </c>
      <c r="ET29" s="219">
        <f t="shared" si="30"/>
        <v>100</v>
      </c>
      <c r="EU29" s="330" t="str">
        <f t="shared" si="31"/>
        <v/>
      </c>
      <c r="EV29" s="219">
        <f t="shared" si="32"/>
        <v>110</v>
      </c>
      <c r="EW29" s="222" t="str">
        <f t="shared" si="33"/>
        <v/>
      </c>
      <c r="EX29" s="25"/>
      <c r="EY29" s="306"/>
      <c r="EZ29" s="306"/>
      <c r="FA29" s="25"/>
      <c r="FB29" s="25"/>
      <c r="FC29" s="25"/>
      <c r="FD29" s="306"/>
      <c r="FE29" s="25"/>
    </row>
    <row r="30" spans="1:161" s="27" customFormat="1" ht="18" customHeight="1">
      <c r="A30" s="28">
        <v>24</v>
      </c>
      <c r="B30" s="369"/>
      <c r="C30" s="360"/>
      <c r="D30" s="15">
        <v>824</v>
      </c>
      <c r="E30" s="15"/>
      <c r="F30" s="29"/>
      <c r="G30" s="322"/>
      <c r="H30" s="90" t="str">
        <f t="shared" si="5"/>
        <v/>
      </c>
      <c r="I30" s="323" t="s">
        <v>394</v>
      </c>
      <c r="J30" s="324" t="s">
        <v>395</v>
      </c>
      <c r="K30" s="323" t="s">
        <v>396</v>
      </c>
      <c r="L30" s="359">
        <v>5</v>
      </c>
      <c r="M30" s="359">
        <v>5</v>
      </c>
      <c r="N30" s="359">
        <v>5</v>
      </c>
      <c r="O30" s="359">
        <v>5</v>
      </c>
      <c r="P30" s="359">
        <v>5</v>
      </c>
      <c r="Q30" s="359">
        <v>4</v>
      </c>
      <c r="R30" s="359">
        <v>1</v>
      </c>
      <c r="S30" s="412">
        <v>40</v>
      </c>
      <c r="T30" s="412">
        <v>10</v>
      </c>
      <c r="U30" s="412">
        <v>20</v>
      </c>
      <c r="V30" s="375">
        <v>65</v>
      </c>
      <c r="W30" s="375">
        <v>15</v>
      </c>
      <c r="X30" s="375">
        <v>20</v>
      </c>
      <c r="Y30" s="360">
        <v>5</v>
      </c>
      <c r="Z30" s="360">
        <v>5</v>
      </c>
      <c r="AA30" s="360">
        <v>5</v>
      </c>
      <c r="AB30" s="360">
        <v>5</v>
      </c>
      <c r="AC30" s="360">
        <v>5</v>
      </c>
      <c r="AD30" s="360">
        <v>4</v>
      </c>
      <c r="AE30" s="360">
        <v>1</v>
      </c>
      <c r="AF30" s="414">
        <v>40</v>
      </c>
      <c r="AG30" s="414">
        <v>10</v>
      </c>
      <c r="AH30" s="414">
        <v>20</v>
      </c>
      <c r="AI30" s="415">
        <v>65</v>
      </c>
      <c r="AJ30" s="415">
        <v>15</v>
      </c>
      <c r="AK30" s="415">
        <v>20</v>
      </c>
      <c r="AL30" s="369" t="s">
        <v>34</v>
      </c>
      <c r="AM30" s="359">
        <v>5</v>
      </c>
      <c r="AN30" s="359">
        <v>5</v>
      </c>
      <c r="AO30" s="359">
        <v>5</v>
      </c>
      <c r="AP30" s="359">
        <v>5</v>
      </c>
      <c r="AQ30" s="359">
        <v>5</v>
      </c>
      <c r="AR30" s="359">
        <v>4</v>
      </c>
      <c r="AS30" s="359">
        <v>1</v>
      </c>
      <c r="AT30" s="49">
        <v>50</v>
      </c>
      <c r="AU30" s="49">
        <v>20</v>
      </c>
      <c r="AV30" s="50">
        <v>80</v>
      </c>
      <c r="AW30" s="50">
        <v>20</v>
      </c>
      <c r="AX30" s="360">
        <v>5</v>
      </c>
      <c r="AY30" s="360">
        <v>5</v>
      </c>
      <c r="AZ30" s="360">
        <v>5</v>
      </c>
      <c r="BA30" s="360">
        <v>5</v>
      </c>
      <c r="BB30" s="360">
        <v>5</v>
      </c>
      <c r="BC30" s="360">
        <v>4</v>
      </c>
      <c r="BD30" s="360">
        <v>1</v>
      </c>
      <c r="BE30" s="414">
        <v>40</v>
      </c>
      <c r="BF30" s="414">
        <v>10</v>
      </c>
      <c r="BG30" s="414">
        <v>20</v>
      </c>
      <c r="BH30" s="415">
        <v>65</v>
      </c>
      <c r="BI30" s="415">
        <v>15</v>
      </c>
      <c r="BJ30" s="415">
        <v>20</v>
      </c>
      <c r="BK30" s="359">
        <v>5</v>
      </c>
      <c r="BL30" s="359">
        <v>5</v>
      </c>
      <c r="BM30" s="359">
        <v>5</v>
      </c>
      <c r="BN30" s="359">
        <v>5</v>
      </c>
      <c r="BO30" s="359">
        <v>3</v>
      </c>
      <c r="BP30" s="359">
        <v>2</v>
      </c>
      <c r="BQ30" s="359">
        <v>5</v>
      </c>
      <c r="BR30" s="49">
        <v>50</v>
      </c>
      <c r="BS30" s="49">
        <v>20</v>
      </c>
      <c r="BT30" s="50">
        <v>80</v>
      </c>
      <c r="BU30" s="50">
        <v>20</v>
      </c>
      <c r="BV30" s="360">
        <v>5</v>
      </c>
      <c r="BW30" s="360">
        <v>5</v>
      </c>
      <c r="BX30" s="360">
        <v>5</v>
      </c>
      <c r="BY30" s="360">
        <v>5</v>
      </c>
      <c r="BZ30" s="360">
        <v>5</v>
      </c>
      <c r="CA30" s="360">
        <v>4</v>
      </c>
      <c r="CB30" s="360">
        <v>1</v>
      </c>
      <c r="CC30" s="51">
        <v>50</v>
      </c>
      <c r="CD30" s="51">
        <v>20</v>
      </c>
      <c r="CE30" s="52">
        <v>80</v>
      </c>
      <c r="CF30" s="52">
        <v>20</v>
      </c>
      <c r="CG30" s="359">
        <v>20</v>
      </c>
      <c r="CH30" s="359">
        <v>20</v>
      </c>
      <c r="CI30" s="359">
        <v>20</v>
      </c>
      <c r="CJ30" s="359">
        <v>20</v>
      </c>
      <c r="CK30" s="359">
        <v>20</v>
      </c>
      <c r="CL30" s="360">
        <v>20</v>
      </c>
      <c r="CM30" s="360">
        <v>20</v>
      </c>
      <c r="CN30" s="360">
        <v>20</v>
      </c>
      <c r="CO30" s="51">
        <v>20</v>
      </c>
      <c r="CP30" s="52">
        <v>20</v>
      </c>
      <c r="CQ30" s="359">
        <v>20</v>
      </c>
      <c r="CR30" s="359">
        <v>20</v>
      </c>
      <c r="CS30" s="359">
        <v>20</v>
      </c>
      <c r="CT30" s="49">
        <v>20</v>
      </c>
      <c r="CU30" s="50">
        <v>20</v>
      </c>
      <c r="CV30" s="313"/>
      <c r="CW30" s="325" t="str">
        <f>IF(DOB!D30="","",DOB!D30)</f>
        <v/>
      </c>
      <c r="CX30" s="401"/>
      <c r="CY30" s="53"/>
      <c r="CZ30" s="53"/>
      <c r="DA30" s="392" t="str">
        <f t="shared" si="3"/>
        <v/>
      </c>
      <c r="DB30" s="383"/>
      <c r="DC30" s="382">
        <f t="shared" si="3"/>
        <v>10</v>
      </c>
      <c r="DD30" s="383"/>
      <c r="DE30" s="382">
        <f t="shared" si="3"/>
        <v>10</v>
      </c>
      <c r="DF30" s="383"/>
      <c r="DG30" s="382">
        <f t="shared" si="4"/>
        <v>10</v>
      </c>
      <c r="DH30" s="383"/>
      <c r="DI30" s="381">
        <f t="shared" si="6"/>
        <v>10</v>
      </c>
      <c r="DJ30" s="383"/>
      <c r="DK30" s="381">
        <f t="shared" si="7"/>
        <v>10</v>
      </c>
      <c r="DL30" s="383"/>
      <c r="DM30" s="381">
        <f t="shared" si="8"/>
        <v>10</v>
      </c>
      <c r="DN30" s="383"/>
      <c r="DO30" s="381">
        <f t="shared" si="9"/>
        <v>10</v>
      </c>
      <c r="DP30" s="383"/>
      <c r="DQ30" s="381">
        <f t="shared" si="10"/>
        <v>10</v>
      </c>
      <c r="DR30" s="383"/>
      <c r="DS30" s="381">
        <f t="shared" si="11"/>
        <v>10</v>
      </c>
      <c r="DT30" s="383"/>
      <c r="DU30" s="381">
        <f t="shared" si="11"/>
        <v>10</v>
      </c>
      <c r="DV30" s="383"/>
      <c r="DW30" s="381">
        <f t="shared" si="11"/>
        <v>10</v>
      </c>
      <c r="DX30" s="393"/>
      <c r="DY30" s="329"/>
      <c r="EA30" s="331"/>
      <c r="EB30" s="334">
        <f t="shared" si="12"/>
        <v>10</v>
      </c>
      <c r="EC30" s="330" t="str">
        <f t="shared" si="13"/>
        <v/>
      </c>
      <c r="ED30" s="219">
        <f t="shared" si="14"/>
        <v>20</v>
      </c>
      <c r="EE30" s="330" t="str">
        <f t="shared" si="15"/>
        <v/>
      </c>
      <c r="EF30" s="219">
        <f t="shared" si="16"/>
        <v>30</v>
      </c>
      <c r="EG30" s="330" t="str">
        <f t="shared" si="17"/>
        <v/>
      </c>
      <c r="EH30" s="219">
        <f t="shared" si="18"/>
        <v>40</v>
      </c>
      <c r="EI30" s="330" t="str">
        <f t="shared" si="19"/>
        <v/>
      </c>
      <c r="EJ30" s="219">
        <f t="shared" si="20"/>
        <v>50</v>
      </c>
      <c r="EK30" s="330" t="str">
        <f t="shared" si="21"/>
        <v/>
      </c>
      <c r="EL30" s="219">
        <f t="shared" si="22"/>
        <v>60</v>
      </c>
      <c r="EM30" s="330" t="str">
        <f t="shared" si="23"/>
        <v/>
      </c>
      <c r="EN30" s="219">
        <f t="shared" si="24"/>
        <v>70</v>
      </c>
      <c r="EO30" s="330" t="str">
        <f t="shared" si="25"/>
        <v/>
      </c>
      <c r="EP30" s="219">
        <f t="shared" si="26"/>
        <v>80</v>
      </c>
      <c r="EQ30" s="330" t="str">
        <f t="shared" si="27"/>
        <v/>
      </c>
      <c r="ER30" s="219">
        <f t="shared" si="28"/>
        <v>90</v>
      </c>
      <c r="ES30" s="330" t="str">
        <f t="shared" si="29"/>
        <v/>
      </c>
      <c r="ET30" s="219">
        <f t="shared" si="30"/>
        <v>100</v>
      </c>
      <c r="EU30" s="330" t="str">
        <f t="shared" si="31"/>
        <v/>
      </c>
      <c r="EV30" s="219">
        <f t="shared" si="32"/>
        <v>110</v>
      </c>
      <c r="EW30" s="222" t="str">
        <f t="shared" si="33"/>
        <v/>
      </c>
      <c r="EX30" s="25"/>
      <c r="EY30" s="306"/>
      <c r="EZ30" s="306"/>
      <c r="FA30" s="25"/>
      <c r="FB30" s="25"/>
      <c r="FC30" s="25"/>
      <c r="FD30" s="306"/>
      <c r="FE30" s="25"/>
    </row>
    <row r="31" spans="1:161" s="27" customFormat="1" ht="18" customHeight="1">
      <c r="A31" s="28">
        <v>25</v>
      </c>
      <c r="B31" s="369"/>
      <c r="C31" s="360"/>
      <c r="D31" s="15">
        <v>825</v>
      </c>
      <c r="E31" s="15"/>
      <c r="F31" s="29"/>
      <c r="G31" s="322"/>
      <c r="H31" s="90" t="str">
        <f t="shared" si="5"/>
        <v/>
      </c>
      <c r="I31" s="323" t="s">
        <v>397</v>
      </c>
      <c r="J31" s="324" t="s">
        <v>398</v>
      </c>
      <c r="K31" s="323" t="s">
        <v>399</v>
      </c>
      <c r="L31" s="359">
        <v>5</v>
      </c>
      <c r="M31" s="359">
        <v>5</v>
      </c>
      <c r="N31" s="359">
        <v>5</v>
      </c>
      <c r="O31" s="359">
        <v>5</v>
      </c>
      <c r="P31" s="359">
        <v>5</v>
      </c>
      <c r="Q31" s="359">
        <v>4</v>
      </c>
      <c r="R31" s="359">
        <v>1</v>
      </c>
      <c r="S31" s="412">
        <v>40</v>
      </c>
      <c r="T31" s="412">
        <v>10</v>
      </c>
      <c r="U31" s="412">
        <v>20</v>
      </c>
      <c r="V31" s="375">
        <v>65</v>
      </c>
      <c r="W31" s="375">
        <v>15</v>
      </c>
      <c r="X31" s="375">
        <v>20</v>
      </c>
      <c r="Y31" s="360">
        <v>5</v>
      </c>
      <c r="Z31" s="360">
        <v>5</v>
      </c>
      <c r="AA31" s="360">
        <v>5</v>
      </c>
      <c r="AB31" s="360">
        <v>5</v>
      </c>
      <c r="AC31" s="360">
        <v>5</v>
      </c>
      <c r="AD31" s="360">
        <v>4</v>
      </c>
      <c r="AE31" s="360">
        <v>1</v>
      </c>
      <c r="AF31" s="414">
        <v>40</v>
      </c>
      <c r="AG31" s="414">
        <v>10</v>
      </c>
      <c r="AH31" s="414">
        <v>20</v>
      </c>
      <c r="AI31" s="415">
        <v>65</v>
      </c>
      <c r="AJ31" s="415">
        <v>15</v>
      </c>
      <c r="AK31" s="415">
        <v>20</v>
      </c>
      <c r="AL31" s="369" t="s">
        <v>34</v>
      </c>
      <c r="AM31" s="359">
        <v>5</v>
      </c>
      <c r="AN31" s="359">
        <v>5</v>
      </c>
      <c r="AO31" s="359">
        <v>5</v>
      </c>
      <c r="AP31" s="359">
        <v>5</v>
      </c>
      <c r="AQ31" s="359">
        <v>5</v>
      </c>
      <c r="AR31" s="359">
        <v>4</v>
      </c>
      <c r="AS31" s="359">
        <v>1</v>
      </c>
      <c r="AT31" s="49">
        <v>50</v>
      </c>
      <c r="AU31" s="49">
        <v>20</v>
      </c>
      <c r="AV31" s="50">
        <v>80</v>
      </c>
      <c r="AW31" s="50">
        <v>20</v>
      </c>
      <c r="AX31" s="360">
        <v>5</v>
      </c>
      <c r="AY31" s="360">
        <v>5</v>
      </c>
      <c r="AZ31" s="360">
        <v>5</v>
      </c>
      <c r="BA31" s="360">
        <v>5</v>
      </c>
      <c r="BB31" s="360">
        <v>5</v>
      </c>
      <c r="BC31" s="360">
        <v>4</v>
      </c>
      <c r="BD31" s="360">
        <v>1</v>
      </c>
      <c r="BE31" s="414">
        <v>40</v>
      </c>
      <c r="BF31" s="414">
        <v>10</v>
      </c>
      <c r="BG31" s="414">
        <v>20</v>
      </c>
      <c r="BH31" s="415">
        <v>65</v>
      </c>
      <c r="BI31" s="415">
        <v>15</v>
      </c>
      <c r="BJ31" s="415">
        <v>20</v>
      </c>
      <c r="BK31" s="359">
        <v>5</v>
      </c>
      <c r="BL31" s="359">
        <v>5</v>
      </c>
      <c r="BM31" s="359">
        <v>5</v>
      </c>
      <c r="BN31" s="359">
        <v>5</v>
      </c>
      <c r="BO31" s="359">
        <v>3</v>
      </c>
      <c r="BP31" s="359">
        <v>2</v>
      </c>
      <c r="BQ31" s="359">
        <v>5</v>
      </c>
      <c r="BR31" s="49">
        <v>50</v>
      </c>
      <c r="BS31" s="49">
        <v>20</v>
      </c>
      <c r="BT31" s="50">
        <v>80</v>
      </c>
      <c r="BU31" s="50">
        <v>20</v>
      </c>
      <c r="BV31" s="360">
        <v>5</v>
      </c>
      <c r="BW31" s="360">
        <v>5</v>
      </c>
      <c r="BX31" s="360">
        <v>5</v>
      </c>
      <c r="BY31" s="360">
        <v>5</v>
      </c>
      <c r="BZ31" s="360">
        <v>5</v>
      </c>
      <c r="CA31" s="360">
        <v>4</v>
      </c>
      <c r="CB31" s="360">
        <v>1</v>
      </c>
      <c r="CC31" s="51">
        <v>50</v>
      </c>
      <c r="CD31" s="51">
        <v>20</v>
      </c>
      <c r="CE31" s="52">
        <v>80</v>
      </c>
      <c r="CF31" s="52">
        <v>20</v>
      </c>
      <c r="CG31" s="359">
        <v>20</v>
      </c>
      <c r="CH31" s="359">
        <v>20</v>
      </c>
      <c r="CI31" s="359">
        <v>20</v>
      </c>
      <c r="CJ31" s="359">
        <v>20</v>
      </c>
      <c r="CK31" s="359">
        <v>20</v>
      </c>
      <c r="CL31" s="360">
        <v>20</v>
      </c>
      <c r="CM31" s="360">
        <v>20</v>
      </c>
      <c r="CN31" s="360">
        <v>20</v>
      </c>
      <c r="CO31" s="51">
        <v>20</v>
      </c>
      <c r="CP31" s="52">
        <v>20</v>
      </c>
      <c r="CQ31" s="359">
        <v>20</v>
      </c>
      <c r="CR31" s="359">
        <v>20</v>
      </c>
      <c r="CS31" s="359">
        <v>20</v>
      </c>
      <c r="CT31" s="49">
        <v>20</v>
      </c>
      <c r="CU31" s="50">
        <v>20</v>
      </c>
      <c r="CV31" s="313"/>
      <c r="CW31" s="325" t="str">
        <f>IF(DOB!D31="","",DOB!D31)</f>
        <v/>
      </c>
      <c r="CX31" s="401"/>
      <c r="CY31" s="53"/>
      <c r="CZ31" s="53"/>
      <c r="DA31" s="392" t="str">
        <f t="shared" si="3"/>
        <v/>
      </c>
      <c r="DB31" s="383"/>
      <c r="DC31" s="382">
        <f t="shared" si="3"/>
        <v>10</v>
      </c>
      <c r="DD31" s="383"/>
      <c r="DE31" s="382">
        <f t="shared" si="3"/>
        <v>10</v>
      </c>
      <c r="DF31" s="383"/>
      <c r="DG31" s="382">
        <f t="shared" si="4"/>
        <v>10</v>
      </c>
      <c r="DH31" s="383"/>
      <c r="DI31" s="381">
        <f t="shared" si="6"/>
        <v>10</v>
      </c>
      <c r="DJ31" s="383"/>
      <c r="DK31" s="381">
        <f t="shared" si="7"/>
        <v>10</v>
      </c>
      <c r="DL31" s="383"/>
      <c r="DM31" s="381">
        <f t="shared" si="8"/>
        <v>10</v>
      </c>
      <c r="DN31" s="383"/>
      <c r="DO31" s="381">
        <f t="shared" si="9"/>
        <v>10</v>
      </c>
      <c r="DP31" s="383"/>
      <c r="DQ31" s="381">
        <f t="shared" si="10"/>
        <v>10</v>
      </c>
      <c r="DR31" s="383"/>
      <c r="DS31" s="381">
        <f t="shared" si="11"/>
        <v>10</v>
      </c>
      <c r="DT31" s="383"/>
      <c r="DU31" s="381">
        <f t="shared" si="11"/>
        <v>10</v>
      </c>
      <c r="DV31" s="383"/>
      <c r="DW31" s="381">
        <f t="shared" si="11"/>
        <v>10</v>
      </c>
      <c r="DX31" s="393"/>
      <c r="DY31" s="329"/>
      <c r="EA31" s="331"/>
      <c r="EB31" s="334">
        <f t="shared" si="12"/>
        <v>10</v>
      </c>
      <c r="EC31" s="330" t="str">
        <f t="shared" si="13"/>
        <v/>
      </c>
      <c r="ED31" s="219">
        <f t="shared" si="14"/>
        <v>20</v>
      </c>
      <c r="EE31" s="330" t="str">
        <f t="shared" si="15"/>
        <v/>
      </c>
      <c r="EF31" s="219">
        <f t="shared" si="16"/>
        <v>30</v>
      </c>
      <c r="EG31" s="330" t="str">
        <f t="shared" si="17"/>
        <v/>
      </c>
      <c r="EH31" s="219">
        <f t="shared" si="18"/>
        <v>40</v>
      </c>
      <c r="EI31" s="330" t="str">
        <f t="shared" si="19"/>
        <v/>
      </c>
      <c r="EJ31" s="219">
        <f t="shared" si="20"/>
        <v>50</v>
      </c>
      <c r="EK31" s="330" t="str">
        <f t="shared" si="21"/>
        <v/>
      </c>
      <c r="EL31" s="219">
        <f t="shared" si="22"/>
        <v>60</v>
      </c>
      <c r="EM31" s="330" t="str">
        <f t="shared" si="23"/>
        <v/>
      </c>
      <c r="EN31" s="219">
        <f t="shared" si="24"/>
        <v>70</v>
      </c>
      <c r="EO31" s="330" t="str">
        <f t="shared" si="25"/>
        <v/>
      </c>
      <c r="EP31" s="219">
        <f t="shared" si="26"/>
        <v>80</v>
      </c>
      <c r="EQ31" s="330" t="str">
        <f t="shared" si="27"/>
        <v/>
      </c>
      <c r="ER31" s="219">
        <f t="shared" si="28"/>
        <v>90</v>
      </c>
      <c r="ES31" s="330" t="str">
        <f t="shared" si="29"/>
        <v/>
      </c>
      <c r="ET31" s="219">
        <f t="shared" si="30"/>
        <v>100</v>
      </c>
      <c r="EU31" s="330" t="str">
        <f t="shared" si="31"/>
        <v/>
      </c>
      <c r="EV31" s="219">
        <f t="shared" si="32"/>
        <v>110</v>
      </c>
      <c r="EW31" s="222" t="str">
        <f t="shared" si="33"/>
        <v/>
      </c>
      <c r="EX31" s="25"/>
      <c r="EY31" s="306"/>
      <c r="EZ31" s="306"/>
      <c r="FA31" s="25"/>
      <c r="FB31" s="25"/>
      <c r="FC31" s="25"/>
      <c r="FD31" s="306"/>
      <c r="FE31" s="25"/>
    </row>
    <row r="32" spans="1:161" s="27" customFormat="1" ht="18" customHeight="1">
      <c r="A32" s="28">
        <v>26</v>
      </c>
      <c r="B32" s="369"/>
      <c r="C32" s="360"/>
      <c r="D32" s="15">
        <v>826</v>
      </c>
      <c r="E32" s="15"/>
      <c r="F32" s="29"/>
      <c r="G32" s="322"/>
      <c r="H32" s="90" t="str">
        <f t="shared" si="5"/>
        <v/>
      </c>
      <c r="I32" s="323" t="s">
        <v>400</v>
      </c>
      <c r="J32" s="324" t="s">
        <v>401</v>
      </c>
      <c r="K32" s="323" t="s">
        <v>402</v>
      </c>
      <c r="L32" s="359">
        <v>5</v>
      </c>
      <c r="M32" s="359">
        <v>5</v>
      </c>
      <c r="N32" s="359">
        <v>5</v>
      </c>
      <c r="O32" s="359">
        <v>5</v>
      </c>
      <c r="P32" s="359">
        <v>5</v>
      </c>
      <c r="Q32" s="359">
        <v>4</v>
      </c>
      <c r="R32" s="359">
        <v>1</v>
      </c>
      <c r="S32" s="412">
        <v>40</v>
      </c>
      <c r="T32" s="412">
        <v>10</v>
      </c>
      <c r="U32" s="412">
        <v>20</v>
      </c>
      <c r="V32" s="375">
        <v>65</v>
      </c>
      <c r="W32" s="375">
        <v>15</v>
      </c>
      <c r="X32" s="375">
        <v>20</v>
      </c>
      <c r="Y32" s="360">
        <v>5</v>
      </c>
      <c r="Z32" s="360">
        <v>5</v>
      </c>
      <c r="AA32" s="360">
        <v>5</v>
      </c>
      <c r="AB32" s="360">
        <v>5</v>
      </c>
      <c r="AC32" s="360">
        <v>5</v>
      </c>
      <c r="AD32" s="360">
        <v>4</v>
      </c>
      <c r="AE32" s="360">
        <v>1</v>
      </c>
      <c r="AF32" s="414">
        <v>40</v>
      </c>
      <c r="AG32" s="414">
        <v>10</v>
      </c>
      <c r="AH32" s="414">
        <v>20</v>
      </c>
      <c r="AI32" s="415">
        <v>65</v>
      </c>
      <c r="AJ32" s="415">
        <v>15</v>
      </c>
      <c r="AK32" s="415">
        <v>20</v>
      </c>
      <c r="AL32" s="369" t="s">
        <v>34</v>
      </c>
      <c r="AM32" s="359">
        <v>5</v>
      </c>
      <c r="AN32" s="359">
        <v>5</v>
      </c>
      <c r="AO32" s="359">
        <v>5</v>
      </c>
      <c r="AP32" s="359">
        <v>5</v>
      </c>
      <c r="AQ32" s="359">
        <v>5</v>
      </c>
      <c r="AR32" s="359">
        <v>4</v>
      </c>
      <c r="AS32" s="359">
        <v>1</v>
      </c>
      <c r="AT32" s="49">
        <v>50</v>
      </c>
      <c r="AU32" s="49">
        <v>20</v>
      </c>
      <c r="AV32" s="50">
        <v>80</v>
      </c>
      <c r="AW32" s="50">
        <v>20</v>
      </c>
      <c r="AX32" s="360">
        <v>5</v>
      </c>
      <c r="AY32" s="360">
        <v>5</v>
      </c>
      <c r="AZ32" s="360">
        <v>5</v>
      </c>
      <c r="BA32" s="360">
        <v>5</v>
      </c>
      <c r="BB32" s="360">
        <v>5</v>
      </c>
      <c r="BC32" s="360">
        <v>4</v>
      </c>
      <c r="BD32" s="360">
        <v>1</v>
      </c>
      <c r="BE32" s="414">
        <v>40</v>
      </c>
      <c r="BF32" s="414">
        <v>10</v>
      </c>
      <c r="BG32" s="414">
        <v>20</v>
      </c>
      <c r="BH32" s="415">
        <v>65</v>
      </c>
      <c r="BI32" s="415">
        <v>15</v>
      </c>
      <c r="BJ32" s="415">
        <v>20</v>
      </c>
      <c r="BK32" s="359">
        <v>5</v>
      </c>
      <c r="BL32" s="359">
        <v>5</v>
      </c>
      <c r="BM32" s="359">
        <v>5</v>
      </c>
      <c r="BN32" s="359">
        <v>5</v>
      </c>
      <c r="BO32" s="359">
        <v>3</v>
      </c>
      <c r="BP32" s="359">
        <v>2</v>
      </c>
      <c r="BQ32" s="359">
        <v>5</v>
      </c>
      <c r="BR32" s="49">
        <v>50</v>
      </c>
      <c r="BS32" s="49">
        <v>20</v>
      </c>
      <c r="BT32" s="50">
        <v>80</v>
      </c>
      <c r="BU32" s="50">
        <v>20</v>
      </c>
      <c r="BV32" s="360">
        <v>5</v>
      </c>
      <c r="BW32" s="360">
        <v>5</v>
      </c>
      <c r="BX32" s="360">
        <v>5</v>
      </c>
      <c r="BY32" s="360">
        <v>5</v>
      </c>
      <c r="BZ32" s="360">
        <v>5</v>
      </c>
      <c r="CA32" s="360">
        <v>4</v>
      </c>
      <c r="CB32" s="360">
        <v>1</v>
      </c>
      <c r="CC32" s="51">
        <v>50</v>
      </c>
      <c r="CD32" s="51">
        <v>20</v>
      </c>
      <c r="CE32" s="52">
        <v>80</v>
      </c>
      <c r="CF32" s="52">
        <v>20</v>
      </c>
      <c r="CG32" s="359">
        <v>20</v>
      </c>
      <c r="CH32" s="359">
        <v>20</v>
      </c>
      <c r="CI32" s="359">
        <v>20</v>
      </c>
      <c r="CJ32" s="359">
        <v>20</v>
      </c>
      <c r="CK32" s="359">
        <v>20</v>
      </c>
      <c r="CL32" s="360">
        <v>20</v>
      </c>
      <c r="CM32" s="360">
        <v>20</v>
      </c>
      <c r="CN32" s="360">
        <v>20</v>
      </c>
      <c r="CO32" s="51">
        <v>20</v>
      </c>
      <c r="CP32" s="52">
        <v>20</v>
      </c>
      <c r="CQ32" s="359">
        <v>20</v>
      </c>
      <c r="CR32" s="359">
        <v>20</v>
      </c>
      <c r="CS32" s="359">
        <v>20</v>
      </c>
      <c r="CT32" s="49">
        <v>20</v>
      </c>
      <c r="CU32" s="50">
        <v>20</v>
      </c>
      <c r="CV32" s="313"/>
      <c r="CW32" s="325" t="str">
        <f>IF(DOB!D32="","",DOB!D32)</f>
        <v/>
      </c>
      <c r="CX32" s="401"/>
      <c r="CY32" s="53"/>
      <c r="CZ32" s="53"/>
      <c r="DA32" s="392" t="str">
        <f t="shared" si="3"/>
        <v/>
      </c>
      <c r="DB32" s="383"/>
      <c r="DC32" s="382">
        <f t="shared" si="3"/>
        <v>10</v>
      </c>
      <c r="DD32" s="383"/>
      <c r="DE32" s="382">
        <f t="shared" si="3"/>
        <v>10</v>
      </c>
      <c r="DF32" s="383"/>
      <c r="DG32" s="382">
        <f t="shared" si="4"/>
        <v>10</v>
      </c>
      <c r="DH32" s="383"/>
      <c r="DI32" s="381">
        <f t="shared" si="6"/>
        <v>10</v>
      </c>
      <c r="DJ32" s="383"/>
      <c r="DK32" s="381">
        <f t="shared" si="7"/>
        <v>10</v>
      </c>
      <c r="DL32" s="383"/>
      <c r="DM32" s="381">
        <f t="shared" si="8"/>
        <v>10</v>
      </c>
      <c r="DN32" s="383"/>
      <c r="DO32" s="381">
        <f t="shared" si="9"/>
        <v>10</v>
      </c>
      <c r="DP32" s="383"/>
      <c r="DQ32" s="381">
        <f t="shared" si="10"/>
        <v>10</v>
      </c>
      <c r="DR32" s="383"/>
      <c r="DS32" s="381">
        <f t="shared" si="11"/>
        <v>10</v>
      </c>
      <c r="DT32" s="383"/>
      <c r="DU32" s="381">
        <f t="shared" si="11"/>
        <v>10</v>
      </c>
      <c r="DV32" s="383"/>
      <c r="DW32" s="381">
        <f t="shared" si="11"/>
        <v>10</v>
      </c>
      <c r="DX32" s="393"/>
      <c r="DY32" s="329"/>
      <c r="EA32" s="331"/>
      <c r="EB32" s="334">
        <f t="shared" si="12"/>
        <v>10</v>
      </c>
      <c r="EC32" s="330" t="str">
        <f t="shared" si="13"/>
        <v/>
      </c>
      <c r="ED32" s="219">
        <f t="shared" si="14"/>
        <v>20</v>
      </c>
      <c r="EE32" s="330" t="str">
        <f t="shared" si="15"/>
        <v/>
      </c>
      <c r="EF32" s="219">
        <f t="shared" si="16"/>
        <v>30</v>
      </c>
      <c r="EG32" s="330" t="str">
        <f t="shared" si="17"/>
        <v/>
      </c>
      <c r="EH32" s="219">
        <f t="shared" si="18"/>
        <v>40</v>
      </c>
      <c r="EI32" s="330" t="str">
        <f t="shared" si="19"/>
        <v/>
      </c>
      <c r="EJ32" s="219">
        <f t="shared" si="20"/>
        <v>50</v>
      </c>
      <c r="EK32" s="330" t="str">
        <f t="shared" si="21"/>
        <v/>
      </c>
      <c r="EL32" s="219">
        <f t="shared" si="22"/>
        <v>60</v>
      </c>
      <c r="EM32" s="330" t="str">
        <f t="shared" si="23"/>
        <v/>
      </c>
      <c r="EN32" s="219">
        <f t="shared" si="24"/>
        <v>70</v>
      </c>
      <c r="EO32" s="330" t="str">
        <f t="shared" si="25"/>
        <v/>
      </c>
      <c r="EP32" s="219">
        <f t="shared" si="26"/>
        <v>80</v>
      </c>
      <c r="EQ32" s="330" t="str">
        <f t="shared" si="27"/>
        <v/>
      </c>
      <c r="ER32" s="219">
        <f t="shared" si="28"/>
        <v>90</v>
      </c>
      <c r="ES32" s="330" t="str">
        <f t="shared" si="29"/>
        <v/>
      </c>
      <c r="ET32" s="219">
        <f t="shared" si="30"/>
        <v>100</v>
      </c>
      <c r="EU32" s="330" t="str">
        <f t="shared" si="31"/>
        <v/>
      </c>
      <c r="EV32" s="219">
        <f t="shared" si="32"/>
        <v>110</v>
      </c>
      <c r="EW32" s="222" t="str">
        <f t="shared" si="33"/>
        <v/>
      </c>
      <c r="EX32" s="25"/>
      <c r="EY32" s="306"/>
      <c r="EZ32" s="306"/>
      <c r="FA32" s="25"/>
      <c r="FB32" s="25"/>
      <c r="FC32" s="25"/>
      <c r="FD32" s="306"/>
      <c r="FE32" s="25"/>
    </row>
    <row r="33" spans="1:161" s="27" customFormat="1" ht="18" customHeight="1">
      <c r="A33" s="28">
        <v>27</v>
      </c>
      <c r="B33" s="369"/>
      <c r="C33" s="360"/>
      <c r="D33" s="15">
        <v>827</v>
      </c>
      <c r="E33" s="15"/>
      <c r="F33" s="29"/>
      <c r="G33" s="322"/>
      <c r="H33" s="90" t="str">
        <f t="shared" si="5"/>
        <v/>
      </c>
      <c r="I33" s="323" t="s">
        <v>403</v>
      </c>
      <c r="J33" s="324" t="s">
        <v>404</v>
      </c>
      <c r="K33" s="323" t="s">
        <v>405</v>
      </c>
      <c r="L33" s="359">
        <v>5</v>
      </c>
      <c r="M33" s="359">
        <v>5</v>
      </c>
      <c r="N33" s="359">
        <v>5</v>
      </c>
      <c r="O33" s="359">
        <v>5</v>
      </c>
      <c r="P33" s="359">
        <v>5</v>
      </c>
      <c r="Q33" s="359">
        <v>4</v>
      </c>
      <c r="R33" s="359">
        <v>1</v>
      </c>
      <c r="S33" s="412">
        <v>40</v>
      </c>
      <c r="T33" s="412">
        <v>10</v>
      </c>
      <c r="U33" s="412">
        <v>20</v>
      </c>
      <c r="V33" s="375">
        <v>65</v>
      </c>
      <c r="W33" s="375">
        <v>15</v>
      </c>
      <c r="X33" s="375">
        <v>20</v>
      </c>
      <c r="Y33" s="360">
        <v>5</v>
      </c>
      <c r="Z33" s="360">
        <v>5</v>
      </c>
      <c r="AA33" s="360">
        <v>5</v>
      </c>
      <c r="AB33" s="360">
        <v>5</v>
      </c>
      <c r="AC33" s="360">
        <v>5</v>
      </c>
      <c r="AD33" s="360">
        <v>4</v>
      </c>
      <c r="AE33" s="360">
        <v>1</v>
      </c>
      <c r="AF33" s="414">
        <v>40</v>
      </c>
      <c r="AG33" s="414">
        <v>10</v>
      </c>
      <c r="AH33" s="414">
        <v>20</v>
      </c>
      <c r="AI33" s="415">
        <v>65</v>
      </c>
      <c r="AJ33" s="415">
        <v>15</v>
      </c>
      <c r="AK33" s="415">
        <v>20</v>
      </c>
      <c r="AL33" s="369" t="s">
        <v>34</v>
      </c>
      <c r="AM33" s="359">
        <v>5</v>
      </c>
      <c r="AN33" s="359">
        <v>5</v>
      </c>
      <c r="AO33" s="359">
        <v>5</v>
      </c>
      <c r="AP33" s="359">
        <v>5</v>
      </c>
      <c r="AQ33" s="359">
        <v>5</v>
      </c>
      <c r="AR33" s="359">
        <v>4</v>
      </c>
      <c r="AS33" s="359">
        <v>1</v>
      </c>
      <c r="AT33" s="49">
        <v>50</v>
      </c>
      <c r="AU33" s="49">
        <v>20</v>
      </c>
      <c r="AV33" s="50">
        <v>80</v>
      </c>
      <c r="AW33" s="50">
        <v>20</v>
      </c>
      <c r="AX33" s="360">
        <v>5</v>
      </c>
      <c r="AY33" s="360">
        <v>5</v>
      </c>
      <c r="AZ33" s="360">
        <v>5</v>
      </c>
      <c r="BA33" s="360">
        <v>5</v>
      </c>
      <c r="BB33" s="360">
        <v>5</v>
      </c>
      <c r="BC33" s="360">
        <v>4</v>
      </c>
      <c r="BD33" s="360">
        <v>1</v>
      </c>
      <c r="BE33" s="414">
        <v>40</v>
      </c>
      <c r="BF33" s="414">
        <v>10</v>
      </c>
      <c r="BG33" s="414">
        <v>20</v>
      </c>
      <c r="BH33" s="415">
        <v>65</v>
      </c>
      <c r="BI33" s="415">
        <v>15</v>
      </c>
      <c r="BJ33" s="415">
        <v>20</v>
      </c>
      <c r="BK33" s="359">
        <v>5</v>
      </c>
      <c r="BL33" s="359">
        <v>5</v>
      </c>
      <c r="BM33" s="359">
        <v>5</v>
      </c>
      <c r="BN33" s="359">
        <v>5</v>
      </c>
      <c r="BO33" s="359">
        <v>3</v>
      </c>
      <c r="BP33" s="359">
        <v>2</v>
      </c>
      <c r="BQ33" s="359">
        <v>5</v>
      </c>
      <c r="BR33" s="49">
        <v>50</v>
      </c>
      <c r="BS33" s="49">
        <v>20</v>
      </c>
      <c r="BT33" s="50">
        <v>80</v>
      </c>
      <c r="BU33" s="50">
        <v>20</v>
      </c>
      <c r="BV33" s="360">
        <v>5</v>
      </c>
      <c r="BW33" s="360">
        <v>5</v>
      </c>
      <c r="BX33" s="360">
        <v>5</v>
      </c>
      <c r="BY33" s="360">
        <v>5</v>
      </c>
      <c r="BZ33" s="360">
        <v>5</v>
      </c>
      <c r="CA33" s="360">
        <v>4</v>
      </c>
      <c r="CB33" s="360">
        <v>1</v>
      </c>
      <c r="CC33" s="51">
        <v>50</v>
      </c>
      <c r="CD33" s="51">
        <v>20</v>
      </c>
      <c r="CE33" s="52">
        <v>80</v>
      </c>
      <c r="CF33" s="52">
        <v>20</v>
      </c>
      <c r="CG33" s="359">
        <v>20</v>
      </c>
      <c r="CH33" s="359">
        <v>20</v>
      </c>
      <c r="CI33" s="359">
        <v>20</v>
      </c>
      <c r="CJ33" s="359">
        <v>20</v>
      </c>
      <c r="CK33" s="359">
        <v>20</v>
      </c>
      <c r="CL33" s="360">
        <v>20</v>
      </c>
      <c r="CM33" s="360">
        <v>20</v>
      </c>
      <c r="CN33" s="360">
        <v>20</v>
      </c>
      <c r="CO33" s="51">
        <v>20</v>
      </c>
      <c r="CP33" s="52">
        <v>20</v>
      </c>
      <c r="CQ33" s="359">
        <v>20</v>
      </c>
      <c r="CR33" s="359">
        <v>20</v>
      </c>
      <c r="CS33" s="359">
        <v>20</v>
      </c>
      <c r="CT33" s="49">
        <v>20</v>
      </c>
      <c r="CU33" s="50">
        <v>20</v>
      </c>
      <c r="CV33" s="313"/>
      <c r="CW33" s="325" t="str">
        <f>IF(DOB!D33="","",DOB!D33)</f>
        <v/>
      </c>
      <c r="CX33" s="401"/>
      <c r="CY33" s="53"/>
      <c r="CZ33" s="53"/>
      <c r="DA33" s="392" t="str">
        <f t="shared" si="3"/>
        <v/>
      </c>
      <c r="DB33" s="383"/>
      <c r="DC33" s="382">
        <f t="shared" si="3"/>
        <v>10</v>
      </c>
      <c r="DD33" s="383"/>
      <c r="DE33" s="382">
        <f t="shared" si="3"/>
        <v>10</v>
      </c>
      <c r="DF33" s="383"/>
      <c r="DG33" s="382">
        <f t="shared" si="4"/>
        <v>10</v>
      </c>
      <c r="DH33" s="383"/>
      <c r="DI33" s="381">
        <f t="shared" si="6"/>
        <v>10</v>
      </c>
      <c r="DJ33" s="383"/>
      <c r="DK33" s="381">
        <f t="shared" si="7"/>
        <v>10</v>
      </c>
      <c r="DL33" s="383"/>
      <c r="DM33" s="381">
        <f t="shared" si="8"/>
        <v>10</v>
      </c>
      <c r="DN33" s="383"/>
      <c r="DO33" s="381">
        <f t="shared" si="9"/>
        <v>10</v>
      </c>
      <c r="DP33" s="383"/>
      <c r="DQ33" s="381">
        <f t="shared" si="10"/>
        <v>10</v>
      </c>
      <c r="DR33" s="383"/>
      <c r="DS33" s="381">
        <f t="shared" si="11"/>
        <v>10</v>
      </c>
      <c r="DT33" s="383"/>
      <c r="DU33" s="381">
        <f t="shared" si="11"/>
        <v>10</v>
      </c>
      <c r="DV33" s="383"/>
      <c r="DW33" s="381">
        <f t="shared" si="11"/>
        <v>10</v>
      </c>
      <c r="DX33" s="393"/>
      <c r="DY33" s="329"/>
      <c r="EA33" s="331"/>
      <c r="EB33" s="334">
        <f t="shared" si="12"/>
        <v>10</v>
      </c>
      <c r="EC33" s="330" t="str">
        <f t="shared" si="13"/>
        <v/>
      </c>
      <c r="ED33" s="219">
        <f t="shared" si="14"/>
        <v>20</v>
      </c>
      <c r="EE33" s="330" t="str">
        <f t="shared" si="15"/>
        <v/>
      </c>
      <c r="EF33" s="219">
        <f t="shared" si="16"/>
        <v>30</v>
      </c>
      <c r="EG33" s="330" t="str">
        <f t="shared" si="17"/>
        <v/>
      </c>
      <c r="EH33" s="219">
        <f t="shared" si="18"/>
        <v>40</v>
      </c>
      <c r="EI33" s="330" t="str">
        <f t="shared" si="19"/>
        <v/>
      </c>
      <c r="EJ33" s="219">
        <f t="shared" si="20"/>
        <v>50</v>
      </c>
      <c r="EK33" s="330" t="str">
        <f t="shared" si="21"/>
        <v/>
      </c>
      <c r="EL33" s="219">
        <f t="shared" si="22"/>
        <v>60</v>
      </c>
      <c r="EM33" s="330" t="str">
        <f t="shared" si="23"/>
        <v/>
      </c>
      <c r="EN33" s="219">
        <f t="shared" si="24"/>
        <v>70</v>
      </c>
      <c r="EO33" s="330" t="str">
        <f t="shared" si="25"/>
        <v/>
      </c>
      <c r="EP33" s="219">
        <f t="shared" si="26"/>
        <v>80</v>
      </c>
      <c r="EQ33" s="330" t="str">
        <f t="shared" si="27"/>
        <v/>
      </c>
      <c r="ER33" s="219">
        <f t="shared" si="28"/>
        <v>90</v>
      </c>
      <c r="ES33" s="330" t="str">
        <f t="shared" si="29"/>
        <v/>
      </c>
      <c r="ET33" s="219">
        <f t="shared" si="30"/>
        <v>100</v>
      </c>
      <c r="EU33" s="330" t="str">
        <f t="shared" si="31"/>
        <v/>
      </c>
      <c r="EV33" s="219">
        <f t="shared" si="32"/>
        <v>110</v>
      </c>
      <c r="EW33" s="222" t="str">
        <f t="shared" si="33"/>
        <v/>
      </c>
      <c r="EX33" s="25"/>
      <c r="EY33" s="306"/>
      <c r="EZ33" s="306"/>
      <c r="FA33" s="25"/>
      <c r="FB33" s="25"/>
      <c r="FC33" s="25"/>
      <c r="FD33" s="306"/>
      <c r="FE33" s="25"/>
    </row>
    <row r="34" spans="1:161" s="27" customFormat="1" ht="18" customHeight="1">
      <c r="A34" s="28">
        <v>28</v>
      </c>
      <c r="B34" s="369"/>
      <c r="C34" s="360"/>
      <c r="D34" s="15">
        <v>828</v>
      </c>
      <c r="E34" s="15"/>
      <c r="F34" s="29"/>
      <c r="G34" s="322"/>
      <c r="H34" s="90" t="str">
        <f t="shared" si="5"/>
        <v/>
      </c>
      <c r="I34" s="323" t="s">
        <v>406</v>
      </c>
      <c r="J34" s="324" t="s">
        <v>407</v>
      </c>
      <c r="K34" s="323" t="s">
        <v>408</v>
      </c>
      <c r="L34" s="359">
        <v>5</v>
      </c>
      <c r="M34" s="359">
        <v>5</v>
      </c>
      <c r="N34" s="359">
        <v>5</v>
      </c>
      <c r="O34" s="359">
        <v>5</v>
      </c>
      <c r="P34" s="359">
        <v>5</v>
      </c>
      <c r="Q34" s="359">
        <v>4</v>
      </c>
      <c r="R34" s="359">
        <v>1</v>
      </c>
      <c r="S34" s="412">
        <v>40</v>
      </c>
      <c r="T34" s="412">
        <v>10</v>
      </c>
      <c r="U34" s="412">
        <v>20</v>
      </c>
      <c r="V34" s="375">
        <v>65</v>
      </c>
      <c r="W34" s="375">
        <v>15</v>
      </c>
      <c r="X34" s="375">
        <v>20</v>
      </c>
      <c r="Y34" s="360">
        <v>5</v>
      </c>
      <c r="Z34" s="360">
        <v>5</v>
      </c>
      <c r="AA34" s="360">
        <v>5</v>
      </c>
      <c r="AB34" s="360">
        <v>5</v>
      </c>
      <c r="AC34" s="360">
        <v>5</v>
      </c>
      <c r="AD34" s="360">
        <v>4</v>
      </c>
      <c r="AE34" s="360">
        <v>1</v>
      </c>
      <c r="AF34" s="414">
        <v>40</v>
      </c>
      <c r="AG34" s="414">
        <v>10</v>
      </c>
      <c r="AH34" s="414">
        <v>20</v>
      </c>
      <c r="AI34" s="415">
        <v>65</v>
      </c>
      <c r="AJ34" s="415">
        <v>15</v>
      </c>
      <c r="AK34" s="415">
        <v>20</v>
      </c>
      <c r="AL34" s="369" t="s">
        <v>34</v>
      </c>
      <c r="AM34" s="359">
        <v>5</v>
      </c>
      <c r="AN34" s="359">
        <v>5</v>
      </c>
      <c r="AO34" s="359">
        <v>5</v>
      </c>
      <c r="AP34" s="359">
        <v>5</v>
      </c>
      <c r="AQ34" s="359">
        <v>5</v>
      </c>
      <c r="AR34" s="359">
        <v>4</v>
      </c>
      <c r="AS34" s="359">
        <v>1</v>
      </c>
      <c r="AT34" s="49">
        <v>50</v>
      </c>
      <c r="AU34" s="49">
        <v>20</v>
      </c>
      <c r="AV34" s="50">
        <v>80</v>
      </c>
      <c r="AW34" s="50">
        <v>20</v>
      </c>
      <c r="AX34" s="360">
        <v>5</v>
      </c>
      <c r="AY34" s="360">
        <v>5</v>
      </c>
      <c r="AZ34" s="360">
        <v>5</v>
      </c>
      <c r="BA34" s="360">
        <v>5</v>
      </c>
      <c r="BB34" s="360">
        <v>5</v>
      </c>
      <c r="BC34" s="360">
        <v>4</v>
      </c>
      <c r="BD34" s="360">
        <v>1</v>
      </c>
      <c r="BE34" s="414">
        <v>40</v>
      </c>
      <c r="BF34" s="414">
        <v>10</v>
      </c>
      <c r="BG34" s="414">
        <v>20</v>
      </c>
      <c r="BH34" s="415">
        <v>65</v>
      </c>
      <c r="BI34" s="415">
        <v>15</v>
      </c>
      <c r="BJ34" s="415">
        <v>20</v>
      </c>
      <c r="BK34" s="359">
        <v>5</v>
      </c>
      <c r="BL34" s="359">
        <v>5</v>
      </c>
      <c r="BM34" s="359">
        <v>5</v>
      </c>
      <c r="BN34" s="359">
        <v>5</v>
      </c>
      <c r="BO34" s="359">
        <v>3</v>
      </c>
      <c r="BP34" s="359">
        <v>2</v>
      </c>
      <c r="BQ34" s="359">
        <v>5</v>
      </c>
      <c r="BR34" s="49">
        <v>50</v>
      </c>
      <c r="BS34" s="49">
        <v>20</v>
      </c>
      <c r="BT34" s="50">
        <v>80</v>
      </c>
      <c r="BU34" s="50">
        <v>20</v>
      </c>
      <c r="BV34" s="360">
        <v>5</v>
      </c>
      <c r="BW34" s="360">
        <v>5</v>
      </c>
      <c r="BX34" s="360">
        <v>5</v>
      </c>
      <c r="BY34" s="360">
        <v>5</v>
      </c>
      <c r="BZ34" s="360">
        <v>5</v>
      </c>
      <c r="CA34" s="360">
        <v>4</v>
      </c>
      <c r="CB34" s="360">
        <v>1</v>
      </c>
      <c r="CC34" s="51">
        <v>50</v>
      </c>
      <c r="CD34" s="51">
        <v>20</v>
      </c>
      <c r="CE34" s="52">
        <v>80</v>
      </c>
      <c r="CF34" s="52">
        <v>20</v>
      </c>
      <c r="CG34" s="359">
        <v>20</v>
      </c>
      <c r="CH34" s="359">
        <v>20</v>
      </c>
      <c r="CI34" s="359">
        <v>20</v>
      </c>
      <c r="CJ34" s="359">
        <v>20</v>
      </c>
      <c r="CK34" s="359">
        <v>20</v>
      </c>
      <c r="CL34" s="360">
        <v>20</v>
      </c>
      <c r="CM34" s="360">
        <v>20</v>
      </c>
      <c r="CN34" s="360">
        <v>20</v>
      </c>
      <c r="CO34" s="51">
        <v>20</v>
      </c>
      <c r="CP34" s="52">
        <v>20</v>
      </c>
      <c r="CQ34" s="359">
        <v>20</v>
      </c>
      <c r="CR34" s="359">
        <v>20</v>
      </c>
      <c r="CS34" s="359">
        <v>20</v>
      </c>
      <c r="CT34" s="49">
        <v>20</v>
      </c>
      <c r="CU34" s="50">
        <v>20</v>
      </c>
      <c r="CV34" s="313"/>
      <c r="CW34" s="325" t="str">
        <f>IF(DOB!D34="","",DOB!D34)</f>
        <v/>
      </c>
      <c r="CX34" s="401"/>
      <c r="CY34" s="53"/>
      <c r="CZ34" s="53"/>
      <c r="DA34" s="392" t="str">
        <f t="shared" si="3"/>
        <v/>
      </c>
      <c r="DB34" s="383"/>
      <c r="DC34" s="382">
        <f t="shared" si="3"/>
        <v>10</v>
      </c>
      <c r="DD34" s="383"/>
      <c r="DE34" s="382">
        <f t="shared" si="3"/>
        <v>10</v>
      </c>
      <c r="DF34" s="383"/>
      <c r="DG34" s="382">
        <f t="shared" si="4"/>
        <v>10</v>
      </c>
      <c r="DH34" s="383"/>
      <c r="DI34" s="381">
        <f t="shared" si="6"/>
        <v>10</v>
      </c>
      <c r="DJ34" s="383"/>
      <c r="DK34" s="381">
        <f t="shared" si="7"/>
        <v>10</v>
      </c>
      <c r="DL34" s="383"/>
      <c r="DM34" s="381">
        <f t="shared" si="8"/>
        <v>10</v>
      </c>
      <c r="DN34" s="383"/>
      <c r="DO34" s="381">
        <f t="shared" si="9"/>
        <v>10</v>
      </c>
      <c r="DP34" s="383"/>
      <c r="DQ34" s="381">
        <f t="shared" si="10"/>
        <v>10</v>
      </c>
      <c r="DR34" s="383"/>
      <c r="DS34" s="381">
        <f t="shared" si="11"/>
        <v>10</v>
      </c>
      <c r="DT34" s="383"/>
      <c r="DU34" s="381">
        <f t="shared" si="11"/>
        <v>10</v>
      </c>
      <c r="DV34" s="383"/>
      <c r="DW34" s="381">
        <f t="shared" si="11"/>
        <v>10</v>
      </c>
      <c r="DX34" s="393"/>
      <c r="DY34" s="329"/>
      <c r="EA34" s="331"/>
      <c r="EB34" s="334">
        <f t="shared" si="12"/>
        <v>10</v>
      </c>
      <c r="EC34" s="330" t="str">
        <f t="shared" si="13"/>
        <v/>
      </c>
      <c r="ED34" s="219">
        <f t="shared" si="14"/>
        <v>20</v>
      </c>
      <c r="EE34" s="330" t="str">
        <f t="shared" si="15"/>
        <v/>
      </c>
      <c r="EF34" s="219">
        <f t="shared" si="16"/>
        <v>30</v>
      </c>
      <c r="EG34" s="330" t="str">
        <f t="shared" si="17"/>
        <v/>
      </c>
      <c r="EH34" s="219">
        <f t="shared" si="18"/>
        <v>40</v>
      </c>
      <c r="EI34" s="330" t="str">
        <f t="shared" si="19"/>
        <v/>
      </c>
      <c r="EJ34" s="219">
        <f t="shared" si="20"/>
        <v>50</v>
      </c>
      <c r="EK34" s="330" t="str">
        <f t="shared" si="21"/>
        <v/>
      </c>
      <c r="EL34" s="219">
        <f t="shared" si="22"/>
        <v>60</v>
      </c>
      <c r="EM34" s="330" t="str">
        <f t="shared" si="23"/>
        <v/>
      </c>
      <c r="EN34" s="219">
        <f t="shared" si="24"/>
        <v>70</v>
      </c>
      <c r="EO34" s="330" t="str">
        <f t="shared" si="25"/>
        <v/>
      </c>
      <c r="EP34" s="219">
        <f t="shared" si="26"/>
        <v>80</v>
      </c>
      <c r="EQ34" s="330" t="str">
        <f t="shared" si="27"/>
        <v/>
      </c>
      <c r="ER34" s="219">
        <f t="shared" si="28"/>
        <v>90</v>
      </c>
      <c r="ES34" s="330" t="str">
        <f t="shared" si="29"/>
        <v/>
      </c>
      <c r="ET34" s="219">
        <f t="shared" si="30"/>
        <v>100</v>
      </c>
      <c r="EU34" s="330" t="str">
        <f t="shared" si="31"/>
        <v/>
      </c>
      <c r="EV34" s="219">
        <f t="shared" si="32"/>
        <v>110</v>
      </c>
      <c r="EW34" s="222" t="str">
        <f t="shared" si="33"/>
        <v/>
      </c>
      <c r="EX34" s="25"/>
      <c r="EY34" s="306"/>
      <c r="EZ34" s="306"/>
      <c r="FA34" s="25"/>
      <c r="FB34" s="25"/>
      <c r="FC34" s="25"/>
      <c r="FD34" s="306"/>
      <c r="FE34" s="25"/>
    </row>
    <row r="35" spans="1:161" s="27" customFormat="1" ht="18" customHeight="1">
      <c r="A35" s="28">
        <v>29</v>
      </c>
      <c r="B35" s="369"/>
      <c r="C35" s="360"/>
      <c r="D35" s="15">
        <v>829</v>
      </c>
      <c r="E35" s="15"/>
      <c r="F35" s="29"/>
      <c r="G35" s="322"/>
      <c r="H35" s="90" t="str">
        <f t="shared" si="5"/>
        <v/>
      </c>
      <c r="I35" s="323" t="s">
        <v>409</v>
      </c>
      <c r="J35" s="324" t="s">
        <v>410</v>
      </c>
      <c r="K35" s="323" t="s">
        <v>411</v>
      </c>
      <c r="L35" s="359">
        <v>5</v>
      </c>
      <c r="M35" s="359">
        <v>5</v>
      </c>
      <c r="N35" s="359">
        <v>5</v>
      </c>
      <c r="O35" s="359">
        <v>5</v>
      </c>
      <c r="P35" s="359">
        <v>5</v>
      </c>
      <c r="Q35" s="359">
        <v>4</v>
      </c>
      <c r="R35" s="359">
        <v>1</v>
      </c>
      <c r="S35" s="412">
        <v>40</v>
      </c>
      <c r="T35" s="412">
        <v>10</v>
      </c>
      <c r="U35" s="412">
        <v>20</v>
      </c>
      <c r="V35" s="375">
        <v>65</v>
      </c>
      <c r="W35" s="375">
        <v>15</v>
      </c>
      <c r="X35" s="375">
        <v>20</v>
      </c>
      <c r="Y35" s="360">
        <v>5</v>
      </c>
      <c r="Z35" s="360">
        <v>5</v>
      </c>
      <c r="AA35" s="360">
        <v>5</v>
      </c>
      <c r="AB35" s="360">
        <v>5</v>
      </c>
      <c r="AC35" s="360">
        <v>5</v>
      </c>
      <c r="AD35" s="360">
        <v>4</v>
      </c>
      <c r="AE35" s="360">
        <v>1</v>
      </c>
      <c r="AF35" s="414">
        <v>40</v>
      </c>
      <c r="AG35" s="414">
        <v>10</v>
      </c>
      <c r="AH35" s="414">
        <v>20</v>
      </c>
      <c r="AI35" s="415">
        <v>65</v>
      </c>
      <c r="AJ35" s="415">
        <v>15</v>
      </c>
      <c r="AK35" s="415">
        <v>20</v>
      </c>
      <c r="AL35" s="369" t="s">
        <v>34</v>
      </c>
      <c r="AM35" s="359">
        <v>5</v>
      </c>
      <c r="AN35" s="359">
        <v>5</v>
      </c>
      <c r="AO35" s="359">
        <v>5</v>
      </c>
      <c r="AP35" s="359">
        <v>5</v>
      </c>
      <c r="AQ35" s="359">
        <v>5</v>
      </c>
      <c r="AR35" s="359">
        <v>4</v>
      </c>
      <c r="AS35" s="359">
        <v>1</v>
      </c>
      <c r="AT35" s="49">
        <v>50</v>
      </c>
      <c r="AU35" s="49">
        <v>20</v>
      </c>
      <c r="AV35" s="50">
        <v>80</v>
      </c>
      <c r="AW35" s="50">
        <v>20</v>
      </c>
      <c r="AX35" s="360">
        <v>5</v>
      </c>
      <c r="AY35" s="360">
        <v>5</v>
      </c>
      <c r="AZ35" s="360">
        <v>5</v>
      </c>
      <c r="BA35" s="360">
        <v>5</v>
      </c>
      <c r="BB35" s="360">
        <v>5</v>
      </c>
      <c r="BC35" s="360">
        <v>4</v>
      </c>
      <c r="BD35" s="360">
        <v>1</v>
      </c>
      <c r="BE35" s="414">
        <v>40</v>
      </c>
      <c r="BF35" s="414">
        <v>10</v>
      </c>
      <c r="BG35" s="414">
        <v>20</v>
      </c>
      <c r="BH35" s="415">
        <v>65</v>
      </c>
      <c r="BI35" s="415">
        <v>15</v>
      </c>
      <c r="BJ35" s="415">
        <v>20</v>
      </c>
      <c r="BK35" s="359">
        <v>5</v>
      </c>
      <c r="BL35" s="359">
        <v>5</v>
      </c>
      <c r="BM35" s="359">
        <v>5</v>
      </c>
      <c r="BN35" s="359">
        <v>5</v>
      </c>
      <c r="BO35" s="359">
        <v>3</v>
      </c>
      <c r="BP35" s="359">
        <v>2</v>
      </c>
      <c r="BQ35" s="359">
        <v>5</v>
      </c>
      <c r="BR35" s="49">
        <v>50</v>
      </c>
      <c r="BS35" s="49">
        <v>20</v>
      </c>
      <c r="BT35" s="50">
        <v>80</v>
      </c>
      <c r="BU35" s="50">
        <v>20</v>
      </c>
      <c r="BV35" s="360">
        <v>5</v>
      </c>
      <c r="BW35" s="360">
        <v>5</v>
      </c>
      <c r="BX35" s="360">
        <v>5</v>
      </c>
      <c r="BY35" s="360">
        <v>5</v>
      </c>
      <c r="BZ35" s="360">
        <v>5</v>
      </c>
      <c r="CA35" s="360">
        <v>4</v>
      </c>
      <c r="CB35" s="360">
        <v>1</v>
      </c>
      <c r="CC35" s="51">
        <v>50</v>
      </c>
      <c r="CD35" s="51">
        <v>20</v>
      </c>
      <c r="CE35" s="52">
        <v>80</v>
      </c>
      <c r="CF35" s="52">
        <v>20</v>
      </c>
      <c r="CG35" s="359">
        <v>20</v>
      </c>
      <c r="CH35" s="359">
        <v>20</v>
      </c>
      <c r="CI35" s="359">
        <v>20</v>
      </c>
      <c r="CJ35" s="359">
        <v>20</v>
      </c>
      <c r="CK35" s="359">
        <v>20</v>
      </c>
      <c r="CL35" s="360">
        <v>20</v>
      </c>
      <c r="CM35" s="360">
        <v>20</v>
      </c>
      <c r="CN35" s="360">
        <v>20</v>
      </c>
      <c r="CO35" s="51">
        <v>20</v>
      </c>
      <c r="CP35" s="52">
        <v>20</v>
      </c>
      <c r="CQ35" s="359">
        <v>20</v>
      </c>
      <c r="CR35" s="359">
        <v>20</v>
      </c>
      <c r="CS35" s="359">
        <v>20</v>
      </c>
      <c r="CT35" s="49">
        <v>20</v>
      </c>
      <c r="CU35" s="50">
        <v>20</v>
      </c>
      <c r="CV35" s="313"/>
      <c r="CW35" s="325" t="str">
        <f>IF(DOB!D35="","",DOB!D35)</f>
        <v/>
      </c>
      <c r="CX35" s="224" t="s">
        <v>15</v>
      </c>
      <c r="CY35" s="53"/>
      <c r="CZ35" s="53"/>
      <c r="DA35" s="392" t="str">
        <f t="shared" si="3"/>
        <v/>
      </c>
      <c r="DB35" s="383"/>
      <c r="DC35" s="382">
        <f t="shared" si="3"/>
        <v>10</v>
      </c>
      <c r="DD35" s="383"/>
      <c r="DE35" s="382">
        <f t="shared" si="3"/>
        <v>10</v>
      </c>
      <c r="DF35" s="383"/>
      <c r="DG35" s="382">
        <f t="shared" si="4"/>
        <v>10</v>
      </c>
      <c r="DH35" s="383"/>
      <c r="DI35" s="381">
        <f t="shared" si="6"/>
        <v>10</v>
      </c>
      <c r="DJ35" s="383"/>
      <c r="DK35" s="381">
        <f t="shared" si="7"/>
        <v>10</v>
      </c>
      <c r="DL35" s="383"/>
      <c r="DM35" s="381">
        <f t="shared" si="8"/>
        <v>10</v>
      </c>
      <c r="DN35" s="383"/>
      <c r="DO35" s="381">
        <f t="shared" si="9"/>
        <v>10</v>
      </c>
      <c r="DP35" s="383"/>
      <c r="DQ35" s="381">
        <f t="shared" si="10"/>
        <v>10</v>
      </c>
      <c r="DR35" s="383"/>
      <c r="DS35" s="381">
        <f t="shared" si="11"/>
        <v>10</v>
      </c>
      <c r="DT35" s="383"/>
      <c r="DU35" s="381">
        <f t="shared" si="11"/>
        <v>10</v>
      </c>
      <c r="DV35" s="383"/>
      <c r="DW35" s="381">
        <f t="shared" si="11"/>
        <v>10</v>
      </c>
      <c r="DX35" s="393"/>
      <c r="DY35" s="329"/>
      <c r="EA35" s="331"/>
      <c r="EB35" s="334">
        <f t="shared" si="12"/>
        <v>10</v>
      </c>
      <c r="EC35" s="330" t="str">
        <f t="shared" si="13"/>
        <v/>
      </c>
      <c r="ED35" s="219">
        <f t="shared" si="14"/>
        <v>20</v>
      </c>
      <c r="EE35" s="330" t="str">
        <f t="shared" si="15"/>
        <v/>
      </c>
      <c r="EF35" s="219">
        <f t="shared" si="16"/>
        <v>30</v>
      </c>
      <c r="EG35" s="330" t="str">
        <f t="shared" si="17"/>
        <v/>
      </c>
      <c r="EH35" s="219">
        <f t="shared" si="18"/>
        <v>40</v>
      </c>
      <c r="EI35" s="330" t="str">
        <f t="shared" si="19"/>
        <v/>
      </c>
      <c r="EJ35" s="219">
        <f t="shared" si="20"/>
        <v>50</v>
      </c>
      <c r="EK35" s="330" t="str">
        <f t="shared" si="21"/>
        <v/>
      </c>
      <c r="EL35" s="219">
        <f t="shared" si="22"/>
        <v>60</v>
      </c>
      <c r="EM35" s="330" t="str">
        <f t="shared" si="23"/>
        <v/>
      </c>
      <c r="EN35" s="219">
        <f t="shared" si="24"/>
        <v>70</v>
      </c>
      <c r="EO35" s="330" t="str">
        <f t="shared" si="25"/>
        <v/>
      </c>
      <c r="EP35" s="219">
        <f t="shared" si="26"/>
        <v>80</v>
      </c>
      <c r="EQ35" s="330" t="str">
        <f t="shared" si="27"/>
        <v/>
      </c>
      <c r="ER35" s="219">
        <f t="shared" si="28"/>
        <v>90</v>
      </c>
      <c r="ES35" s="330" t="str">
        <f t="shared" si="29"/>
        <v/>
      </c>
      <c r="ET35" s="219">
        <f t="shared" si="30"/>
        <v>100</v>
      </c>
      <c r="EU35" s="330" t="str">
        <f t="shared" si="31"/>
        <v/>
      </c>
      <c r="EV35" s="219">
        <f t="shared" si="32"/>
        <v>110</v>
      </c>
      <c r="EW35" s="222" t="str">
        <f t="shared" si="33"/>
        <v/>
      </c>
      <c r="EX35" s="25"/>
      <c r="EY35" s="25"/>
      <c r="EZ35" s="25"/>
      <c r="FA35" s="25"/>
      <c r="FB35" s="25"/>
      <c r="FC35" s="25"/>
      <c r="FD35" s="25"/>
      <c r="FE35" s="25"/>
    </row>
    <row r="36" spans="1:161" s="27" customFormat="1" ht="18" customHeight="1">
      <c r="A36" s="28">
        <v>30</v>
      </c>
      <c r="B36" s="369"/>
      <c r="C36" s="360"/>
      <c r="D36" s="15">
        <v>830</v>
      </c>
      <c r="E36" s="15"/>
      <c r="F36" s="29"/>
      <c r="G36" s="322"/>
      <c r="H36" s="90" t="str">
        <f t="shared" si="5"/>
        <v/>
      </c>
      <c r="I36" s="323" t="s">
        <v>412</v>
      </c>
      <c r="J36" s="324" t="s">
        <v>413</v>
      </c>
      <c r="K36" s="323" t="s">
        <v>414</v>
      </c>
      <c r="L36" s="359">
        <v>5</v>
      </c>
      <c r="M36" s="359">
        <v>5</v>
      </c>
      <c r="N36" s="359">
        <v>5</v>
      </c>
      <c r="O36" s="359">
        <v>5</v>
      </c>
      <c r="P36" s="359">
        <v>5</v>
      </c>
      <c r="Q36" s="359">
        <v>4</v>
      </c>
      <c r="R36" s="359">
        <v>1</v>
      </c>
      <c r="S36" s="412">
        <v>40</v>
      </c>
      <c r="T36" s="412">
        <v>10</v>
      </c>
      <c r="U36" s="412">
        <v>20</v>
      </c>
      <c r="V36" s="375">
        <v>65</v>
      </c>
      <c r="W36" s="375">
        <v>15</v>
      </c>
      <c r="X36" s="375">
        <v>20</v>
      </c>
      <c r="Y36" s="360">
        <v>5</v>
      </c>
      <c r="Z36" s="360">
        <v>5</v>
      </c>
      <c r="AA36" s="360">
        <v>5</v>
      </c>
      <c r="AB36" s="360">
        <v>5</v>
      </c>
      <c r="AC36" s="360">
        <v>5</v>
      </c>
      <c r="AD36" s="360">
        <v>4</v>
      </c>
      <c r="AE36" s="360">
        <v>1</v>
      </c>
      <c r="AF36" s="414">
        <v>40</v>
      </c>
      <c r="AG36" s="414">
        <v>10</v>
      </c>
      <c r="AH36" s="414">
        <v>20</v>
      </c>
      <c r="AI36" s="415">
        <v>65</v>
      </c>
      <c r="AJ36" s="415">
        <v>15</v>
      </c>
      <c r="AK36" s="415">
        <v>20</v>
      </c>
      <c r="AL36" s="369" t="s">
        <v>34</v>
      </c>
      <c r="AM36" s="359">
        <v>5</v>
      </c>
      <c r="AN36" s="359">
        <v>5</v>
      </c>
      <c r="AO36" s="359">
        <v>5</v>
      </c>
      <c r="AP36" s="359">
        <v>5</v>
      </c>
      <c r="AQ36" s="359">
        <v>5</v>
      </c>
      <c r="AR36" s="359">
        <v>4</v>
      </c>
      <c r="AS36" s="359">
        <v>1</v>
      </c>
      <c r="AT36" s="49">
        <v>50</v>
      </c>
      <c r="AU36" s="49">
        <v>20</v>
      </c>
      <c r="AV36" s="50">
        <v>80</v>
      </c>
      <c r="AW36" s="50">
        <v>20</v>
      </c>
      <c r="AX36" s="360">
        <v>5</v>
      </c>
      <c r="AY36" s="360">
        <v>5</v>
      </c>
      <c r="AZ36" s="360">
        <v>5</v>
      </c>
      <c r="BA36" s="360">
        <v>5</v>
      </c>
      <c r="BB36" s="360">
        <v>5</v>
      </c>
      <c r="BC36" s="360">
        <v>4</v>
      </c>
      <c r="BD36" s="360">
        <v>1</v>
      </c>
      <c r="BE36" s="414">
        <v>40</v>
      </c>
      <c r="BF36" s="414">
        <v>10</v>
      </c>
      <c r="BG36" s="414">
        <v>20</v>
      </c>
      <c r="BH36" s="415">
        <v>65</v>
      </c>
      <c r="BI36" s="415">
        <v>15</v>
      </c>
      <c r="BJ36" s="415">
        <v>20</v>
      </c>
      <c r="BK36" s="359">
        <v>5</v>
      </c>
      <c r="BL36" s="359">
        <v>5</v>
      </c>
      <c r="BM36" s="359">
        <v>5</v>
      </c>
      <c r="BN36" s="359">
        <v>5</v>
      </c>
      <c r="BO36" s="359">
        <v>3</v>
      </c>
      <c r="BP36" s="359">
        <v>2</v>
      </c>
      <c r="BQ36" s="359">
        <v>5</v>
      </c>
      <c r="BR36" s="49">
        <v>50</v>
      </c>
      <c r="BS36" s="49">
        <v>20</v>
      </c>
      <c r="BT36" s="50">
        <v>80</v>
      </c>
      <c r="BU36" s="50">
        <v>20</v>
      </c>
      <c r="BV36" s="360">
        <v>5</v>
      </c>
      <c r="BW36" s="360">
        <v>5</v>
      </c>
      <c r="BX36" s="360">
        <v>5</v>
      </c>
      <c r="BY36" s="360">
        <v>5</v>
      </c>
      <c r="BZ36" s="360">
        <v>5</v>
      </c>
      <c r="CA36" s="360">
        <v>4</v>
      </c>
      <c r="CB36" s="360">
        <v>1</v>
      </c>
      <c r="CC36" s="51">
        <v>50</v>
      </c>
      <c r="CD36" s="51">
        <v>20</v>
      </c>
      <c r="CE36" s="52">
        <v>80</v>
      </c>
      <c r="CF36" s="52">
        <v>20</v>
      </c>
      <c r="CG36" s="359">
        <v>20</v>
      </c>
      <c r="CH36" s="359">
        <v>20</v>
      </c>
      <c r="CI36" s="359">
        <v>20</v>
      </c>
      <c r="CJ36" s="359">
        <v>20</v>
      </c>
      <c r="CK36" s="359">
        <v>20</v>
      </c>
      <c r="CL36" s="360">
        <v>20</v>
      </c>
      <c r="CM36" s="360">
        <v>20</v>
      </c>
      <c r="CN36" s="360">
        <v>20</v>
      </c>
      <c r="CO36" s="51">
        <v>20</v>
      </c>
      <c r="CP36" s="52">
        <v>20</v>
      </c>
      <c r="CQ36" s="359">
        <v>20</v>
      </c>
      <c r="CR36" s="359">
        <v>20</v>
      </c>
      <c r="CS36" s="359">
        <v>20</v>
      </c>
      <c r="CT36" s="49">
        <v>20</v>
      </c>
      <c r="CU36" s="50">
        <v>20</v>
      </c>
      <c r="CV36" s="313"/>
      <c r="CW36" s="325" t="str">
        <f>IF(DOB!D36="","",DOB!D36)</f>
        <v/>
      </c>
      <c r="CX36" s="224" t="s">
        <v>14</v>
      </c>
      <c r="CY36" s="53"/>
      <c r="CZ36" s="53"/>
      <c r="DA36" s="392" t="str">
        <f t="shared" si="3"/>
        <v/>
      </c>
      <c r="DB36" s="383"/>
      <c r="DC36" s="382">
        <f t="shared" si="3"/>
        <v>10</v>
      </c>
      <c r="DD36" s="383"/>
      <c r="DE36" s="382">
        <f t="shared" si="3"/>
        <v>10</v>
      </c>
      <c r="DF36" s="383"/>
      <c r="DG36" s="382">
        <f t="shared" si="4"/>
        <v>10</v>
      </c>
      <c r="DH36" s="383"/>
      <c r="DI36" s="381">
        <f t="shared" si="6"/>
        <v>10</v>
      </c>
      <c r="DJ36" s="383"/>
      <c r="DK36" s="381">
        <f t="shared" si="7"/>
        <v>10</v>
      </c>
      <c r="DL36" s="383"/>
      <c r="DM36" s="381">
        <f t="shared" si="8"/>
        <v>10</v>
      </c>
      <c r="DN36" s="383"/>
      <c r="DO36" s="381">
        <f t="shared" si="9"/>
        <v>10</v>
      </c>
      <c r="DP36" s="383"/>
      <c r="DQ36" s="381">
        <f t="shared" si="10"/>
        <v>10</v>
      </c>
      <c r="DR36" s="383"/>
      <c r="DS36" s="381">
        <f t="shared" si="11"/>
        <v>10</v>
      </c>
      <c r="DT36" s="383"/>
      <c r="DU36" s="381">
        <f t="shared" si="11"/>
        <v>10</v>
      </c>
      <c r="DV36" s="383"/>
      <c r="DW36" s="381">
        <f t="shared" si="11"/>
        <v>10</v>
      </c>
      <c r="DX36" s="393"/>
      <c r="DY36" s="329"/>
      <c r="EA36" s="331"/>
      <c r="EB36" s="334">
        <f t="shared" si="12"/>
        <v>10</v>
      </c>
      <c r="EC36" s="330" t="str">
        <f t="shared" si="13"/>
        <v/>
      </c>
      <c r="ED36" s="219">
        <f t="shared" si="14"/>
        <v>20</v>
      </c>
      <c r="EE36" s="330" t="str">
        <f t="shared" si="15"/>
        <v/>
      </c>
      <c r="EF36" s="219">
        <f t="shared" si="16"/>
        <v>30</v>
      </c>
      <c r="EG36" s="330" t="str">
        <f t="shared" si="17"/>
        <v/>
      </c>
      <c r="EH36" s="219">
        <f t="shared" si="18"/>
        <v>40</v>
      </c>
      <c r="EI36" s="330" t="str">
        <f t="shared" si="19"/>
        <v/>
      </c>
      <c r="EJ36" s="219">
        <f t="shared" si="20"/>
        <v>50</v>
      </c>
      <c r="EK36" s="330" t="str">
        <f t="shared" si="21"/>
        <v/>
      </c>
      <c r="EL36" s="219">
        <f t="shared" si="22"/>
        <v>60</v>
      </c>
      <c r="EM36" s="330" t="str">
        <f t="shared" si="23"/>
        <v/>
      </c>
      <c r="EN36" s="219">
        <f t="shared" si="24"/>
        <v>70</v>
      </c>
      <c r="EO36" s="330" t="str">
        <f t="shared" si="25"/>
        <v/>
      </c>
      <c r="EP36" s="219">
        <f t="shared" si="26"/>
        <v>80</v>
      </c>
      <c r="EQ36" s="330" t="str">
        <f t="shared" si="27"/>
        <v/>
      </c>
      <c r="ER36" s="219">
        <f t="shared" si="28"/>
        <v>90</v>
      </c>
      <c r="ES36" s="330" t="str">
        <f t="shared" si="29"/>
        <v/>
      </c>
      <c r="ET36" s="219">
        <f t="shared" si="30"/>
        <v>100</v>
      </c>
      <c r="EU36" s="330" t="str">
        <f t="shared" si="31"/>
        <v/>
      </c>
      <c r="EV36" s="219">
        <f t="shared" si="32"/>
        <v>110</v>
      </c>
      <c r="EW36" s="222" t="str">
        <f t="shared" si="33"/>
        <v/>
      </c>
      <c r="EX36" s="25"/>
      <c r="EY36" s="25"/>
      <c r="EZ36" s="25"/>
      <c r="FA36" s="25"/>
      <c r="FB36" s="25"/>
      <c r="FC36" s="25"/>
      <c r="FD36" s="25"/>
      <c r="FE36" s="25"/>
    </row>
    <row r="37" spans="1:161" s="27" customFormat="1" ht="18" customHeight="1">
      <c r="A37" s="28"/>
      <c r="B37" s="369"/>
      <c r="C37" s="360"/>
      <c r="D37" s="15">
        <v>831</v>
      </c>
      <c r="E37" s="15"/>
      <c r="F37" s="29"/>
      <c r="G37" s="322"/>
      <c r="H37" s="90"/>
      <c r="I37" s="323"/>
      <c r="J37" s="324"/>
      <c r="K37" s="323"/>
      <c r="L37" s="359"/>
      <c r="M37" s="359"/>
      <c r="N37" s="359"/>
      <c r="O37" s="359"/>
      <c r="P37" s="359"/>
      <c r="Q37" s="359"/>
      <c r="R37" s="359"/>
      <c r="S37" s="412"/>
      <c r="T37" s="412"/>
      <c r="U37" s="412"/>
      <c r="V37" s="375"/>
      <c r="W37" s="375"/>
      <c r="X37" s="375"/>
      <c r="Y37" s="360"/>
      <c r="Z37" s="360"/>
      <c r="AA37" s="360"/>
      <c r="AB37" s="360"/>
      <c r="AC37" s="360"/>
      <c r="AD37" s="360"/>
      <c r="AE37" s="360"/>
      <c r="AF37" s="414"/>
      <c r="AG37" s="414"/>
      <c r="AH37" s="414"/>
      <c r="AI37" s="415"/>
      <c r="AJ37" s="415"/>
      <c r="AK37" s="415"/>
      <c r="AL37" s="369"/>
      <c r="AM37" s="359"/>
      <c r="AN37" s="359"/>
      <c r="AO37" s="359"/>
      <c r="AP37" s="359"/>
      <c r="AQ37" s="359"/>
      <c r="AR37" s="359"/>
      <c r="AS37" s="359"/>
      <c r="AT37" s="49"/>
      <c r="AU37" s="49"/>
      <c r="AV37" s="50"/>
      <c r="AW37" s="50"/>
      <c r="AX37" s="360"/>
      <c r="AY37" s="360"/>
      <c r="AZ37" s="360"/>
      <c r="BA37" s="360"/>
      <c r="BB37" s="360"/>
      <c r="BC37" s="360"/>
      <c r="BD37" s="360"/>
      <c r="BE37" s="414"/>
      <c r="BF37" s="414"/>
      <c r="BG37" s="414"/>
      <c r="BH37" s="415"/>
      <c r="BI37" s="415"/>
      <c r="BJ37" s="415"/>
      <c r="BK37" s="359"/>
      <c r="BL37" s="359"/>
      <c r="BM37" s="359"/>
      <c r="BN37" s="359"/>
      <c r="BO37" s="359"/>
      <c r="BP37" s="359"/>
      <c r="BQ37" s="359"/>
      <c r="BR37" s="49"/>
      <c r="BS37" s="49"/>
      <c r="BT37" s="50"/>
      <c r="BU37" s="50"/>
      <c r="BV37" s="360"/>
      <c r="BW37" s="360"/>
      <c r="BX37" s="360"/>
      <c r="BY37" s="360"/>
      <c r="BZ37" s="360"/>
      <c r="CA37" s="360"/>
      <c r="CB37" s="360"/>
      <c r="CC37" s="51"/>
      <c r="CD37" s="51"/>
      <c r="CE37" s="52"/>
      <c r="CF37" s="52"/>
      <c r="CG37" s="359"/>
      <c r="CH37" s="359"/>
      <c r="CI37" s="359"/>
      <c r="CJ37" s="359"/>
      <c r="CK37" s="359"/>
      <c r="CL37" s="360"/>
      <c r="CM37" s="360"/>
      <c r="CN37" s="360"/>
      <c r="CO37" s="51"/>
      <c r="CP37" s="52"/>
      <c r="CQ37" s="359"/>
      <c r="CR37" s="359"/>
      <c r="CS37" s="359"/>
      <c r="CT37" s="49"/>
      <c r="CU37" s="50"/>
      <c r="CV37" s="313"/>
      <c r="CW37" s="325" t="str">
        <f>IF(DOB!D37="","",DOB!D37)</f>
        <v/>
      </c>
      <c r="CX37" s="224" t="s">
        <v>16</v>
      </c>
      <c r="CY37" s="53"/>
      <c r="CZ37" s="53"/>
      <c r="DA37" s="392" t="str">
        <f t="shared" si="3"/>
        <v/>
      </c>
      <c r="DB37" s="383"/>
      <c r="DC37" s="382">
        <f t="shared" si="3"/>
        <v>10</v>
      </c>
      <c r="DD37" s="383"/>
      <c r="DE37" s="382">
        <f t="shared" si="3"/>
        <v>10</v>
      </c>
      <c r="DF37" s="383"/>
      <c r="DG37" s="382">
        <f t="shared" si="4"/>
        <v>10</v>
      </c>
      <c r="DH37" s="383"/>
      <c r="DI37" s="381">
        <f t="shared" si="6"/>
        <v>10</v>
      </c>
      <c r="DJ37" s="383"/>
      <c r="DK37" s="381">
        <f t="shared" si="7"/>
        <v>10</v>
      </c>
      <c r="DL37" s="383"/>
      <c r="DM37" s="381">
        <f t="shared" si="8"/>
        <v>10</v>
      </c>
      <c r="DN37" s="383"/>
      <c r="DO37" s="381">
        <f t="shared" si="9"/>
        <v>10</v>
      </c>
      <c r="DP37" s="383"/>
      <c r="DQ37" s="381">
        <f t="shared" si="10"/>
        <v>10</v>
      </c>
      <c r="DR37" s="383"/>
      <c r="DS37" s="381">
        <f t="shared" si="11"/>
        <v>10</v>
      </c>
      <c r="DT37" s="383"/>
      <c r="DU37" s="381">
        <f t="shared" si="11"/>
        <v>10</v>
      </c>
      <c r="DV37" s="383"/>
      <c r="DW37" s="381">
        <f t="shared" si="11"/>
        <v>10</v>
      </c>
      <c r="DX37" s="393"/>
      <c r="DY37" s="329"/>
      <c r="EA37" s="331"/>
      <c r="EB37" s="334">
        <f t="shared" si="12"/>
        <v>10</v>
      </c>
      <c r="EC37" s="330" t="str">
        <f t="shared" si="13"/>
        <v/>
      </c>
      <c r="ED37" s="219">
        <f t="shared" si="14"/>
        <v>20</v>
      </c>
      <c r="EE37" s="330" t="str">
        <f t="shared" si="15"/>
        <v/>
      </c>
      <c r="EF37" s="219">
        <f t="shared" si="16"/>
        <v>30</v>
      </c>
      <c r="EG37" s="330" t="str">
        <f t="shared" si="17"/>
        <v/>
      </c>
      <c r="EH37" s="219">
        <f t="shared" si="18"/>
        <v>40</v>
      </c>
      <c r="EI37" s="330" t="str">
        <f t="shared" si="19"/>
        <v/>
      </c>
      <c r="EJ37" s="219">
        <f t="shared" si="20"/>
        <v>50</v>
      </c>
      <c r="EK37" s="330" t="str">
        <f t="shared" si="21"/>
        <v/>
      </c>
      <c r="EL37" s="219">
        <f t="shared" si="22"/>
        <v>60</v>
      </c>
      <c r="EM37" s="330" t="str">
        <f t="shared" si="23"/>
        <v/>
      </c>
      <c r="EN37" s="219">
        <f t="shared" si="24"/>
        <v>70</v>
      </c>
      <c r="EO37" s="330" t="str">
        <f t="shared" si="25"/>
        <v/>
      </c>
      <c r="EP37" s="219">
        <f t="shared" si="26"/>
        <v>80</v>
      </c>
      <c r="EQ37" s="330" t="str">
        <f t="shared" si="27"/>
        <v/>
      </c>
      <c r="ER37" s="219">
        <f t="shared" si="28"/>
        <v>90</v>
      </c>
      <c r="ES37" s="330" t="str">
        <f t="shared" si="29"/>
        <v/>
      </c>
      <c r="ET37" s="219">
        <f t="shared" si="30"/>
        <v>100</v>
      </c>
      <c r="EU37" s="330" t="str">
        <f t="shared" si="31"/>
        <v/>
      </c>
      <c r="EV37" s="219">
        <f t="shared" si="32"/>
        <v>110</v>
      </c>
      <c r="EW37" s="222" t="str">
        <f t="shared" si="33"/>
        <v/>
      </c>
      <c r="EX37" s="25"/>
      <c r="EY37" s="25"/>
      <c r="EZ37" s="25"/>
      <c r="FA37" s="25"/>
      <c r="FB37" s="25"/>
      <c r="FC37" s="25"/>
      <c r="FD37" s="25"/>
      <c r="FE37" s="25"/>
    </row>
    <row r="38" spans="1:161" s="27" customFormat="1" ht="18" customHeight="1">
      <c r="A38" s="28"/>
      <c r="B38" s="369"/>
      <c r="C38" s="360"/>
      <c r="D38" s="15">
        <v>832</v>
      </c>
      <c r="E38" s="15"/>
      <c r="F38" s="29"/>
      <c r="G38" s="322"/>
      <c r="H38" s="90"/>
      <c r="I38" s="323"/>
      <c r="J38" s="324"/>
      <c r="K38" s="323"/>
      <c r="L38" s="359"/>
      <c r="M38" s="359"/>
      <c r="N38" s="359"/>
      <c r="O38" s="359"/>
      <c r="P38" s="359"/>
      <c r="Q38" s="359"/>
      <c r="R38" s="359"/>
      <c r="S38" s="412"/>
      <c r="T38" s="412"/>
      <c r="U38" s="412"/>
      <c r="V38" s="375"/>
      <c r="W38" s="375"/>
      <c r="X38" s="375"/>
      <c r="Y38" s="360"/>
      <c r="Z38" s="360"/>
      <c r="AA38" s="360"/>
      <c r="AB38" s="360"/>
      <c r="AC38" s="360"/>
      <c r="AD38" s="360"/>
      <c r="AE38" s="360"/>
      <c r="AF38" s="414"/>
      <c r="AG38" s="414"/>
      <c r="AH38" s="414"/>
      <c r="AI38" s="415"/>
      <c r="AJ38" s="415"/>
      <c r="AK38" s="415"/>
      <c r="AL38" s="369"/>
      <c r="AM38" s="359"/>
      <c r="AN38" s="359"/>
      <c r="AO38" s="359"/>
      <c r="AP38" s="359"/>
      <c r="AQ38" s="359"/>
      <c r="AR38" s="359"/>
      <c r="AS38" s="359"/>
      <c r="AT38" s="49"/>
      <c r="AU38" s="49"/>
      <c r="AV38" s="50"/>
      <c r="AW38" s="50"/>
      <c r="AX38" s="360"/>
      <c r="AY38" s="360"/>
      <c r="AZ38" s="360"/>
      <c r="BA38" s="360"/>
      <c r="BB38" s="360"/>
      <c r="BC38" s="360"/>
      <c r="BD38" s="360"/>
      <c r="BE38" s="414"/>
      <c r="BF38" s="414"/>
      <c r="BG38" s="414"/>
      <c r="BH38" s="415"/>
      <c r="BI38" s="415"/>
      <c r="BJ38" s="415"/>
      <c r="BK38" s="359"/>
      <c r="BL38" s="359"/>
      <c r="BM38" s="359"/>
      <c r="BN38" s="359"/>
      <c r="BO38" s="359"/>
      <c r="BP38" s="359"/>
      <c r="BQ38" s="359"/>
      <c r="BR38" s="49"/>
      <c r="BS38" s="49"/>
      <c r="BT38" s="50"/>
      <c r="BU38" s="50"/>
      <c r="BV38" s="360"/>
      <c r="BW38" s="360"/>
      <c r="BX38" s="360"/>
      <c r="BY38" s="360"/>
      <c r="BZ38" s="360"/>
      <c r="CA38" s="360"/>
      <c r="CB38" s="360"/>
      <c r="CC38" s="51"/>
      <c r="CD38" s="51"/>
      <c r="CE38" s="52"/>
      <c r="CF38" s="52"/>
      <c r="CG38" s="359"/>
      <c r="CH38" s="359"/>
      <c r="CI38" s="359"/>
      <c r="CJ38" s="359"/>
      <c r="CK38" s="359"/>
      <c r="CL38" s="360"/>
      <c r="CM38" s="360"/>
      <c r="CN38" s="360"/>
      <c r="CO38" s="51"/>
      <c r="CP38" s="52"/>
      <c r="CQ38" s="359"/>
      <c r="CR38" s="359"/>
      <c r="CS38" s="359"/>
      <c r="CT38" s="49"/>
      <c r="CU38" s="50"/>
      <c r="CV38" s="313"/>
      <c r="CW38" s="325" t="str">
        <f>IF(DOB!D38="","",DOB!D38)</f>
        <v/>
      </c>
      <c r="CX38" s="224" t="s">
        <v>1</v>
      </c>
      <c r="CY38" s="53"/>
      <c r="CZ38" s="53"/>
      <c r="DA38" s="392" t="str">
        <f t="shared" si="3"/>
        <v/>
      </c>
      <c r="DB38" s="383"/>
      <c r="DC38" s="382">
        <f t="shared" si="3"/>
        <v>10</v>
      </c>
      <c r="DD38" s="383"/>
      <c r="DE38" s="382">
        <f t="shared" si="3"/>
        <v>10</v>
      </c>
      <c r="DF38" s="383"/>
      <c r="DG38" s="382">
        <f t="shared" si="4"/>
        <v>10</v>
      </c>
      <c r="DH38" s="383"/>
      <c r="DI38" s="381">
        <f t="shared" si="6"/>
        <v>10</v>
      </c>
      <c r="DJ38" s="383"/>
      <c r="DK38" s="381">
        <f t="shared" si="7"/>
        <v>10</v>
      </c>
      <c r="DL38" s="383"/>
      <c r="DM38" s="381">
        <f t="shared" si="8"/>
        <v>10</v>
      </c>
      <c r="DN38" s="383"/>
      <c r="DO38" s="381">
        <f t="shared" si="9"/>
        <v>10</v>
      </c>
      <c r="DP38" s="383"/>
      <c r="DQ38" s="381">
        <f t="shared" si="10"/>
        <v>10</v>
      </c>
      <c r="DR38" s="383"/>
      <c r="DS38" s="381">
        <f t="shared" si="11"/>
        <v>10</v>
      </c>
      <c r="DT38" s="383"/>
      <c r="DU38" s="381">
        <f t="shared" si="11"/>
        <v>10</v>
      </c>
      <c r="DV38" s="383"/>
      <c r="DW38" s="381">
        <f t="shared" si="11"/>
        <v>10</v>
      </c>
      <c r="DX38" s="393"/>
      <c r="DY38" s="329"/>
      <c r="EA38" s="331"/>
      <c r="EB38" s="334">
        <f t="shared" si="12"/>
        <v>10</v>
      </c>
      <c r="EC38" s="330" t="str">
        <f t="shared" si="13"/>
        <v/>
      </c>
      <c r="ED38" s="219">
        <f t="shared" si="14"/>
        <v>20</v>
      </c>
      <c r="EE38" s="330" t="str">
        <f t="shared" si="15"/>
        <v/>
      </c>
      <c r="EF38" s="219">
        <f t="shared" si="16"/>
        <v>30</v>
      </c>
      <c r="EG38" s="330" t="str">
        <f t="shared" si="17"/>
        <v/>
      </c>
      <c r="EH38" s="219">
        <f t="shared" si="18"/>
        <v>40</v>
      </c>
      <c r="EI38" s="330" t="str">
        <f t="shared" si="19"/>
        <v/>
      </c>
      <c r="EJ38" s="219">
        <f t="shared" si="20"/>
        <v>50</v>
      </c>
      <c r="EK38" s="330" t="str">
        <f t="shared" si="21"/>
        <v/>
      </c>
      <c r="EL38" s="219">
        <f t="shared" si="22"/>
        <v>60</v>
      </c>
      <c r="EM38" s="330" t="str">
        <f t="shared" si="23"/>
        <v/>
      </c>
      <c r="EN38" s="219">
        <f t="shared" si="24"/>
        <v>70</v>
      </c>
      <c r="EO38" s="330" t="str">
        <f t="shared" si="25"/>
        <v/>
      </c>
      <c r="EP38" s="219">
        <f t="shared" si="26"/>
        <v>80</v>
      </c>
      <c r="EQ38" s="330" t="str">
        <f t="shared" si="27"/>
        <v/>
      </c>
      <c r="ER38" s="219">
        <f t="shared" si="28"/>
        <v>90</v>
      </c>
      <c r="ES38" s="330" t="str">
        <f t="shared" si="29"/>
        <v/>
      </c>
      <c r="ET38" s="219">
        <f t="shared" si="30"/>
        <v>100</v>
      </c>
      <c r="EU38" s="330" t="str">
        <f t="shared" si="31"/>
        <v/>
      </c>
      <c r="EV38" s="219">
        <f t="shared" si="32"/>
        <v>110</v>
      </c>
      <c r="EW38" s="222" t="str">
        <f t="shared" si="33"/>
        <v/>
      </c>
      <c r="EX38" s="25"/>
      <c r="EY38" s="25"/>
      <c r="EZ38" s="25"/>
      <c r="FA38" s="25"/>
      <c r="FB38" s="25"/>
      <c r="FC38" s="25"/>
      <c r="FD38" s="25"/>
      <c r="FE38" s="25"/>
    </row>
    <row r="39" spans="1:161" s="27" customFormat="1" ht="18" customHeight="1">
      <c r="A39" s="28"/>
      <c r="B39" s="369"/>
      <c r="C39" s="360"/>
      <c r="D39" s="15">
        <v>833</v>
      </c>
      <c r="E39" s="15"/>
      <c r="F39" s="29"/>
      <c r="G39" s="322"/>
      <c r="H39" s="90"/>
      <c r="I39" s="323"/>
      <c r="J39" s="324"/>
      <c r="K39" s="323"/>
      <c r="L39" s="359"/>
      <c r="M39" s="359"/>
      <c r="N39" s="359"/>
      <c r="O39" s="359"/>
      <c r="P39" s="359"/>
      <c r="Q39" s="359"/>
      <c r="R39" s="359"/>
      <c r="S39" s="412"/>
      <c r="T39" s="412"/>
      <c r="U39" s="412"/>
      <c r="V39" s="375"/>
      <c r="W39" s="375"/>
      <c r="X39" s="375"/>
      <c r="Y39" s="360"/>
      <c r="Z39" s="360"/>
      <c r="AA39" s="360"/>
      <c r="AB39" s="360"/>
      <c r="AC39" s="360"/>
      <c r="AD39" s="360"/>
      <c r="AE39" s="360"/>
      <c r="AF39" s="414"/>
      <c r="AG39" s="414"/>
      <c r="AH39" s="414"/>
      <c r="AI39" s="415"/>
      <c r="AJ39" s="415"/>
      <c r="AK39" s="415"/>
      <c r="AL39" s="369"/>
      <c r="AM39" s="359"/>
      <c r="AN39" s="359"/>
      <c r="AO39" s="359"/>
      <c r="AP39" s="359"/>
      <c r="AQ39" s="359"/>
      <c r="AR39" s="359"/>
      <c r="AS39" s="359"/>
      <c r="AT39" s="49"/>
      <c r="AU39" s="49"/>
      <c r="AV39" s="50"/>
      <c r="AW39" s="50"/>
      <c r="AX39" s="360"/>
      <c r="AY39" s="360"/>
      <c r="AZ39" s="360"/>
      <c r="BA39" s="360"/>
      <c r="BB39" s="360"/>
      <c r="BC39" s="360"/>
      <c r="BD39" s="360"/>
      <c r="BE39" s="414"/>
      <c r="BF39" s="414"/>
      <c r="BG39" s="414"/>
      <c r="BH39" s="415"/>
      <c r="BI39" s="415"/>
      <c r="BJ39" s="415"/>
      <c r="BK39" s="359"/>
      <c r="BL39" s="359"/>
      <c r="BM39" s="359"/>
      <c r="BN39" s="359"/>
      <c r="BO39" s="359"/>
      <c r="BP39" s="359"/>
      <c r="BQ39" s="359"/>
      <c r="BR39" s="49"/>
      <c r="BS39" s="49"/>
      <c r="BT39" s="50"/>
      <c r="BU39" s="50"/>
      <c r="BV39" s="360"/>
      <c r="BW39" s="360"/>
      <c r="BX39" s="360"/>
      <c r="BY39" s="360"/>
      <c r="BZ39" s="360"/>
      <c r="CA39" s="360"/>
      <c r="CB39" s="360"/>
      <c r="CC39" s="51"/>
      <c r="CD39" s="51"/>
      <c r="CE39" s="52"/>
      <c r="CF39" s="52"/>
      <c r="CG39" s="359"/>
      <c r="CH39" s="359"/>
      <c r="CI39" s="359"/>
      <c r="CJ39" s="359"/>
      <c r="CK39" s="359"/>
      <c r="CL39" s="360"/>
      <c r="CM39" s="360"/>
      <c r="CN39" s="360"/>
      <c r="CO39" s="51"/>
      <c r="CP39" s="52"/>
      <c r="CQ39" s="359"/>
      <c r="CR39" s="359"/>
      <c r="CS39" s="359"/>
      <c r="CT39" s="49"/>
      <c r="CU39" s="50"/>
      <c r="CV39" s="313"/>
      <c r="CW39" s="325" t="str">
        <f>IF(DOB!D39="","",DOB!D39)</f>
        <v/>
      </c>
      <c r="CX39" s="224" t="s">
        <v>32</v>
      </c>
      <c r="CY39" s="53"/>
      <c r="CZ39" s="53"/>
      <c r="DA39" s="394" t="str">
        <f t="shared" ref="DA39:DA71" si="34">IF(DA$6="","",DA$6)</f>
        <v/>
      </c>
      <c r="DB39" s="383"/>
      <c r="DC39" s="381">
        <f t="shared" ref="DC39:DC71" si="35">IF(DC$6="","",DC$6)</f>
        <v>10</v>
      </c>
      <c r="DD39" s="383"/>
      <c r="DE39" s="381">
        <f t="shared" ref="DE39:DE71" si="36">IF(DE$6="","",DE$6)</f>
        <v>10</v>
      </c>
      <c r="DF39" s="383"/>
      <c r="DG39" s="381">
        <f t="shared" ref="DG39:DG71" si="37">IF(DG$6="","",DG$6)</f>
        <v>10</v>
      </c>
      <c r="DH39" s="383"/>
      <c r="DI39" s="381">
        <f t="shared" si="6"/>
        <v>10</v>
      </c>
      <c r="DJ39" s="383"/>
      <c r="DK39" s="381">
        <f t="shared" si="7"/>
        <v>10</v>
      </c>
      <c r="DL39" s="383"/>
      <c r="DM39" s="381">
        <f t="shared" si="8"/>
        <v>10</v>
      </c>
      <c r="DN39" s="383"/>
      <c r="DO39" s="381">
        <f t="shared" si="9"/>
        <v>10</v>
      </c>
      <c r="DP39" s="383"/>
      <c r="DQ39" s="381">
        <f t="shared" si="10"/>
        <v>10</v>
      </c>
      <c r="DR39" s="383"/>
      <c r="DS39" s="381">
        <f t="shared" si="11"/>
        <v>10</v>
      </c>
      <c r="DT39" s="383"/>
      <c r="DU39" s="381">
        <f t="shared" si="11"/>
        <v>10</v>
      </c>
      <c r="DV39" s="383"/>
      <c r="DW39" s="381">
        <f t="shared" si="11"/>
        <v>10</v>
      </c>
      <c r="DX39" s="393"/>
      <c r="DY39" s="329"/>
      <c r="EA39" s="331"/>
      <c r="EB39" s="334">
        <f t="shared" si="12"/>
        <v>10</v>
      </c>
      <c r="EC39" s="330" t="str">
        <f t="shared" si="13"/>
        <v/>
      </c>
      <c r="ED39" s="219">
        <f t="shared" si="14"/>
        <v>20</v>
      </c>
      <c r="EE39" s="330" t="str">
        <f t="shared" si="15"/>
        <v/>
      </c>
      <c r="EF39" s="219">
        <f t="shared" si="16"/>
        <v>30</v>
      </c>
      <c r="EG39" s="330" t="str">
        <f t="shared" si="17"/>
        <v/>
      </c>
      <c r="EH39" s="219">
        <f t="shared" si="18"/>
        <v>40</v>
      </c>
      <c r="EI39" s="330" t="str">
        <f t="shared" si="19"/>
        <v/>
      </c>
      <c r="EJ39" s="219">
        <f t="shared" si="20"/>
        <v>50</v>
      </c>
      <c r="EK39" s="330" t="str">
        <f t="shared" si="21"/>
        <v/>
      </c>
      <c r="EL39" s="219">
        <f t="shared" si="22"/>
        <v>60</v>
      </c>
      <c r="EM39" s="330" t="str">
        <f t="shared" si="23"/>
        <v/>
      </c>
      <c r="EN39" s="219">
        <f t="shared" si="24"/>
        <v>70</v>
      </c>
      <c r="EO39" s="330" t="str">
        <f t="shared" si="25"/>
        <v/>
      </c>
      <c r="EP39" s="219">
        <f t="shared" si="26"/>
        <v>80</v>
      </c>
      <c r="EQ39" s="330" t="str">
        <f t="shared" si="27"/>
        <v/>
      </c>
      <c r="ER39" s="219">
        <f t="shared" si="28"/>
        <v>90</v>
      </c>
      <c r="ES39" s="330" t="str">
        <f t="shared" si="29"/>
        <v/>
      </c>
      <c r="ET39" s="219">
        <f t="shared" si="30"/>
        <v>100</v>
      </c>
      <c r="EU39" s="330" t="str">
        <f t="shared" si="31"/>
        <v/>
      </c>
      <c r="EV39" s="219">
        <f t="shared" si="32"/>
        <v>110</v>
      </c>
      <c r="EW39" s="222" t="str">
        <f t="shared" si="33"/>
        <v/>
      </c>
      <c r="EX39" s="25"/>
      <c r="EY39" s="25"/>
      <c r="EZ39" s="25"/>
      <c r="FA39" s="25"/>
      <c r="FB39" s="25"/>
      <c r="FC39" s="25"/>
      <c r="FD39" s="25"/>
      <c r="FE39" s="25"/>
    </row>
    <row r="40" spans="1:161" s="27" customFormat="1" ht="18" customHeight="1">
      <c r="A40" s="28"/>
      <c r="B40" s="369"/>
      <c r="C40" s="360"/>
      <c r="D40" s="15">
        <v>834</v>
      </c>
      <c r="E40" s="15"/>
      <c r="F40" s="29"/>
      <c r="G40" s="322"/>
      <c r="H40" s="90"/>
      <c r="I40" s="323"/>
      <c r="J40" s="324"/>
      <c r="K40" s="323"/>
      <c r="L40" s="359"/>
      <c r="M40" s="359"/>
      <c r="N40" s="359"/>
      <c r="O40" s="359"/>
      <c r="P40" s="359"/>
      <c r="Q40" s="359"/>
      <c r="R40" s="359"/>
      <c r="S40" s="412"/>
      <c r="T40" s="412"/>
      <c r="U40" s="412"/>
      <c r="V40" s="375"/>
      <c r="W40" s="375"/>
      <c r="X40" s="375"/>
      <c r="Y40" s="360"/>
      <c r="Z40" s="360"/>
      <c r="AA40" s="360"/>
      <c r="AB40" s="360"/>
      <c r="AC40" s="360"/>
      <c r="AD40" s="360"/>
      <c r="AE40" s="360"/>
      <c r="AF40" s="414"/>
      <c r="AG40" s="414"/>
      <c r="AH40" s="414"/>
      <c r="AI40" s="415"/>
      <c r="AJ40" s="415"/>
      <c r="AK40" s="415"/>
      <c r="AL40" s="369"/>
      <c r="AM40" s="359"/>
      <c r="AN40" s="359"/>
      <c r="AO40" s="359"/>
      <c r="AP40" s="359"/>
      <c r="AQ40" s="359"/>
      <c r="AR40" s="359"/>
      <c r="AS40" s="359"/>
      <c r="AT40" s="49"/>
      <c r="AU40" s="49"/>
      <c r="AV40" s="50"/>
      <c r="AW40" s="50"/>
      <c r="AX40" s="360"/>
      <c r="AY40" s="360"/>
      <c r="AZ40" s="360"/>
      <c r="BA40" s="360"/>
      <c r="BB40" s="360"/>
      <c r="BC40" s="360"/>
      <c r="BD40" s="360"/>
      <c r="BE40" s="414"/>
      <c r="BF40" s="414"/>
      <c r="BG40" s="414"/>
      <c r="BH40" s="415"/>
      <c r="BI40" s="415"/>
      <c r="BJ40" s="415"/>
      <c r="BK40" s="359"/>
      <c r="BL40" s="359"/>
      <c r="BM40" s="359"/>
      <c r="BN40" s="359"/>
      <c r="BO40" s="359"/>
      <c r="BP40" s="359"/>
      <c r="BQ40" s="359"/>
      <c r="BR40" s="49"/>
      <c r="BS40" s="49"/>
      <c r="BT40" s="50"/>
      <c r="BU40" s="50"/>
      <c r="BV40" s="360"/>
      <c r="BW40" s="360"/>
      <c r="BX40" s="360"/>
      <c r="BY40" s="360"/>
      <c r="BZ40" s="360"/>
      <c r="CA40" s="360"/>
      <c r="CB40" s="360"/>
      <c r="CC40" s="51"/>
      <c r="CD40" s="51"/>
      <c r="CE40" s="52"/>
      <c r="CF40" s="52"/>
      <c r="CG40" s="359"/>
      <c r="CH40" s="359"/>
      <c r="CI40" s="359"/>
      <c r="CJ40" s="359"/>
      <c r="CK40" s="359"/>
      <c r="CL40" s="360"/>
      <c r="CM40" s="360"/>
      <c r="CN40" s="360"/>
      <c r="CO40" s="51"/>
      <c r="CP40" s="52"/>
      <c r="CQ40" s="359"/>
      <c r="CR40" s="359"/>
      <c r="CS40" s="359"/>
      <c r="CT40" s="49"/>
      <c r="CU40" s="50"/>
      <c r="CV40" s="313"/>
      <c r="CW40" s="325" t="str">
        <f>IF(DOB!D40="","",DOB!D40)</f>
        <v/>
      </c>
      <c r="CX40" s="224" t="s">
        <v>198</v>
      </c>
      <c r="CY40" s="53"/>
      <c r="CZ40" s="53"/>
      <c r="DA40" s="394" t="str">
        <f t="shared" si="34"/>
        <v/>
      </c>
      <c r="DB40" s="383"/>
      <c r="DC40" s="381">
        <f t="shared" si="35"/>
        <v>10</v>
      </c>
      <c r="DD40" s="383"/>
      <c r="DE40" s="381">
        <f t="shared" si="36"/>
        <v>10</v>
      </c>
      <c r="DF40" s="383"/>
      <c r="DG40" s="381">
        <f t="shared" si="37"/>
        <v>10</v>
      </c>
      <c r="DH40" s="383"/>
      <c r="DI40" s="381">
        <f t="shared" si="6"/>
        <v>10</v>
      </c>
      <c r="DJ40" s="383"/>
      <c r="DK40" s="381">
        <f t="shared" si="7"/>
        <v>10</v>
      </c>
      <c r="DL40" s="383"/>
      <c r="DM40" s="381">
        <f t="shared" si="8"/>
        <v>10</v>
      </c>
      <c r="DN40" s="383"/>
      <c r="DO40" s="381">
        <f t="shared" si="9"/>
        <v>10</v>
      </c>
      <c r="DP40" s="383"/>
      <c r="DQ40" s="381">
        <f t="shared" si="10"/>
        <v>10</v>
      </c>
      <c r="DR40" s="383"/>
      <c r="DS40" s="381">
        <f t="shared" si="11"/>
        <v>10</v>
      </c>
      <c r="DT40" s="383"/>
      <c r="DU40" s="381">
        <f t="shared" si="11"/>
        <v>10</v>
      </c>
      <c r="DV40" s="383"/>
      <c r="DW40" s="381">
        <f t="shared" si="11"/>
        <v>10</v>
      </c>
      <c r="DX40" s="393"/>
      <c r="DY40" s="329"/>
      <c r="EA40" s="331"/>
      <c r="EB40" s="334">
        <f t="shared" si="12"/>
        <v>10</v>
      </c>
      <c r="EC40" s="330" t="str">
        <f t="shared" si="13"/>
        <v/>
      </c>
      <c r="ED40" s="219">
        <f t="shared" si="14"/>
        <v>20</v>
      </c>
      <c r="EE40" s="330" t="str">
        <f t="shared" si="15"/>
        <v/>
      </c>
      <c r="EF40" s="219">
        <f t="shared" si="16"/>
        <v>30</v>
      </c>
      <c r="EG40" s="330" t="str">
        <f t="shared" si="17"/>
        <v/>
      </c>
      <c r="EH40" s="219">
        <f t="shared" si="18"/>
        <v>40</v>
      </c>
      <c r="EI40" s="330" t="str">
        <f t="shared" si="19"/>
        <v/>
      </c>
      <c r="EJ40" s="219">
        <f t="shared" si="20"/>
        <v>50</v>
      </c>
      <c r="EK40" s="330" t="str">
        <f t="shared" si="21"/>
        <v/>
      </c>
      <c r="EL40" s="219">
        <f t="shared" si="22"/>
        <v>60</v>
      </c>
      <c r="EM40" s="330" t="str">
        <f t="shared" si="23"/>
        <v/>
      </c>
      <c r="EN40" s="219">
        <f t="shared" si="24"/>
        <v>70</v>
      </c>
      <c r="EO40" s="330" t="str">
        <f t="shared" si="25"/>
        <v/>
      </c>
      <c r="EP40" s="219">
        <f t="shared" si="26"/>
        <v>80</v>
      </c>
      <c r="EQ40" s="330" t="str">
        <f t="shared" si="27"/>
        <v/>
      </c>
      <c r="ER40" s="219">
        <f t="shared" si="28"/>
        <v>90</v>
      </c>
      <c r="ES40" s="330" t="str">
        <f t="shared" si="29"/>
        <v/>
      </c>
      <c r="ET40" s="219">
        <f t="shared" si="30"/>
        <v>100</v>
      </c>
      <c r="EU40" s="330" t="str">
        <f t="shared" si="31"/>
        <v/>
      </c>
      <c r="EV40" s="219">
        <f t="shared" si="32"/>
        <v>110</v>
      </c>
      <c r="EW40" s="222" t="str">
        <f t="shared" si="33"/>
        <v/>
      </c>
      <c r="EX40" s="25"/>
      <c r="EY40" s="25"/>
      <c r="EZ40" s="25"/>
      <c r="FA40" s="25"/>
      <c r="FB40" s="25"/>
      <c r="FC40" s="25"/>
      <c r="FD40" s="25"/>
      <c r="FE40" s="25"/>
    </row>
    <row r="41" spans="1:161" s="27" customFormat="1" ht="18" customHeight="1">
      <c r="A41" s="28"/>
      <c r="B41" s="369"/>
      <c r="C41" s="360"/>
      <c r="D41" s="15">
        <v>835</v>
      </c>
      <c r="E41" s="15"/>
      <c r="F41" s="29"/>
      <c r="G41" s="322"/>
      <c r="H41" s="90"/>
      <c r="I41" s="323"/>
      <c r="J41" s="324"/>
      <c r="K41" s="323"/>
      <c r="L41" s="359"/>
      <c r="M41" s="359"/>
      <c r="N41" s="359"/>
      <c r="O41" s="359"/>
      <c r="P41" s="359"/>
      <c r="Q41" s="359"/>
      <c r="R41" s="359"/>
      <c r="S41" s="412"/>
      <c r="T41" s="412"/>
      <c r="U41" s="412"/>
      <c r="V41" s="375"/>
      <c r="W41" s="375"/>
      <c r="X41" s="375"/>
      <c r="Y41" s="360"/>
      <c r="Z41" s="360"/>
      <c r="AA41" s="360"/>
      <c r="AB41" s="360"/>
      <c r="AC41" s="360"/>
      <c r="AD41" s="360"/>
      <c r="AE41" s="360"/>
      <c r="AF41" s="414"/>
      <c r="AG41" s="414"/>
      <c r="AH41" s="414"/>
      <c r="AI41" s="415"/>
      <c r="AJ41" s="415"/>
      <c r="AK41" s="415"/>
      <c r="AL41" s="369"/>
      <c r="AM41" s="359"/>
      <c r="AN41" s="359"/>
      <c r="AO41" s="359"/>
      <c r="AP41" s="359"/>
      <c r="AQ41" s="359"/>
      <c r="AR41" s="359"/>
      <c r="AS41" s="359"/>
      <c r="AT41" s="49"/>
      <c r="AU41" s="49"/>
      <c r="AV41" s="50"/>
      <c r="AW41" s="50"/>
      <c r="AX41" s="360"/>
      <c r="AY41" s="360"/>
      <c r="AZ41" s="360"/>
      <c r="BA41" s="360"/>
      <c r="BB41" s="360"/>
      <c r="BC41" s="360"/>
      <c r="BD41" s="360"/>
      <c r="BE41" s="414"/>
      <c r="BF41" s="414"/>
      <c r="BG41" s="414"/>
      <c r="BH41" s="415"/>
      <c r="BI41" s="415"/>
      <c r="BJ41" s="415"/>
      <c r="BK41" s="359"/>
      <c r="BL41" s="359"/>
      <c r="BM41" s="359"/>
      <c r="BN41" s="359"/>
      <c r="BO41" s="359"/>
      <c r="BP41" s="359"/>
      <c r="BQ41" s="359"/>
      <c r="BR41" s="49"/>
      <c r="BS41" s="49"/>
      <c r="BT41" s="50"/>
      <c r="BU41" s="50"/>
      <c r="BV41" s="360"/>
      <c r="BW41" s="360"/>
      <c r="BX41" s="360"/>
      <c r="BY41" s="360"/>
      <c r="BZ41" s="360"/>
      <c r="CA41" s="360"/>
      <c r="CB41" s="360"/>
      <c r="CC41" s="51"/>
      <c r="CD41" s="51"/>
      <c r="CE41" s="52"/>
      <c r="CF41" s="52"/>
      <c r="CG41" s="359"/>
      <c r="CH41" s="359"/>
      <c r="CI41" s="359"/>
      <c r="CJ41" s="359"/>
      <c r="CK41" s="359"/>
      <c r="CL41" s="360"/>
      <c r="CM41" s="360"/>
      <c r="CN41" s="360"/>
      <c r="CO41" s="51"/>
      <c r="CP41" s="52"/>
      <c r="CQ41" s="359"/>
      <c r="CR41" s="359"/>
      <c r="CS41" s="359"/>
      <c r="CT41" s="49"/>
      <c r="CU41" s="50"/>
      <c r="CV41" s="313"/>
      <c r="CW41" s="325" t="str">
        <f>IF(DOB!D41="","",DOB!D41)</f>
        <v/>
      </c>
      <c r="CX41" s="224" t="s">
        <v>2</v>
      </c>
      <c r="CY41" s="53"/>
      <c r="CZ41" s="53"/>
      <c r="DA41" s="394" t="str">
        <f t="shared" si="34"/>
        <v/>
      </c>
      <c r="DB41" s="383"/>
      <c r="DC41" s="381">
        <f t="shared" si="35"/>
        <v>10</v>
      </c>
      <c r="DD41" s="383"/>
      <c r="DE41" s="381">
        <f t="shared" si="36"/>
        <v>10</v>
      </c>
      <c r="DF41" s="383"/>
      <c r="DG41" s="381">
        <f t="shared" si="37"/>
        <v>10</v>
      </c>
      <c r="DH41" s="383"/>
      <c r="DI41" s="381">
        <f t="shared" si="6"/>
        <v>10</v>
      </c>
      <c r="DJ41" s="383"/>
      <c r="DK41" s="381">
        <f t="shared" si="7"/>
        <v>10</v>
      </c>
      <c r="DL41" s="383"/>
      <c r="DM41" s="381">
        <f t="shared" si="8"/>
        <v>10</v>
      </c>
      <c r="DN41" s="383"/>
      <c r="DO41" s="381">
        <f t="shared" si="9"/>
        <v>10</v>
      </c>
      <c r="DP41" s="383"/>
      <c r="DQ41" s="381">
        <f t="shared" si="10"/>
        <v>10</v>
      </c>
      <c r="DR41" s="383"/>
      <c r="DS41" s="381">
        <f t="shared" si="11"/>
        <v>10</v>
      </c>
      <c r="DT41" s="383"/>
      <c r="DU41" s="381">
        <f t="shared" si="11"/>
        <v>10</v>
      </c>
      <c r="DV41" s="383"/>
      <c r="DW41" s="381">
        <f t="shared" si="11"/>
        <v>10</v>
      </c>
      <c r="DX41" s="393"/>
      <c r="DY41" s="329"/>
      <c r="EA41" s="331"/>
      <c r="EB41" s="334">
        <f t="shared" si="12"/>
        <v>10</v>
      </c>
      <c r="EC41" s="330" t="str">
        <f t="shared" si="13"/>
        <v/>
      </c>
      <c r="ED41" s="219">
        <f t="shared" si="14"/>
        <v>20</v>
      </c>
      <c r="EE41" s="330" t="str">
        <f t="shared" si="15"/>
        <v/>
      </c>
      <c r="EF41" s="219">
        <f t="shared" si="16"/>
        <v>30</v>
      </c>
      <c r="EG41" s="330" t="str">
        <f t="shared" si="17"/>
        <v/>
      </c>
      <c r="EH41" s="219">
        <f t="shared" si="18"/>
        <v>40</v>
      </c>
      <c r="EI41" s="330" t="str">
        <f t="shared" si="19"/>
        <v/>
      </c>
      <c r="EJ41" s="219">
        <f t="shared" si="20"/>
        <v>50</v>
      </c>
      <c r="EK41" s="330" t="str">
        <f t="shared" si="21"/>
        <v/>
      </c>
      <c r="EL41" s="219">
        <f t="shared" si="22"/>
        <v>60</v>
      </c>
      <c r="EM41" s="330" t="str">
        <f t="shared" si="23"/>
        <v/>
      </c>
      <c r="EN41" s="219">
        <f t="shared" si="24"/>
        <v>70</v>
      </c>
      <c r="EO41" s="330" t="str">
        <f t="shared" si="25"/>
        <v/>
      </c>
      <c r="EP41" s="219">
        <f t="shared" si="26"/>
        <v>80</v>
      </c>
      <c r="EQ41" s="330" t="str">
        <f t="shared" si="27"/>
        <v/>
      </c>
      <c r="ER41" s="219">
        <f t="shared" si="28"/>
        <v>90</v>
      </c>
      <c r="ES41" s="330" t="str">
        <f t="shared" si="29"/>
        <v/>
      </c>
      <c r="ET41" s="219">
        <f t="shared" si="30"/>
        <v>100</v>
      </c>
      <c r="EU41" s="330" t="str">
        <f t="shared" si="31"/>
        <v/>
      </c>
      <c r="EV41" s="219">
        <f t="shared" si="32"/>
        <v>110</v>
      </c>
      <c r="EW41" s="222" t="str">
        <f t="shared" si="33"/>
        <v/>
      </c>
      <c r="EX41" s="25"/>
      <c r="EY41" s="25"/>
      <c r="EZ41" s="25"/>
      <c r="FA41" s="25"/>
      <c r="FB41" s="25"/>
      <c r="FC41" s="25"/>
      <c r="FD41" s="25"/>
      <c r="FE41" s="25"/>
    </row>
    <row r="42" spans="1:161" s="27" customFormat="1" ht="18" customHeight="1">
      <c r="A42" s="28"/>
      <c r="B42" s="369"/>
      <c r="C42" s="360"/>
      <c r="D42" s="15">
        <v>836</v>
      </c>
      <c r="E42" s="15"/>
      <c r="F42" s="29"/>
      <c r="G42" s="322"/>
      <c r="H42" s="90"/>
      <c r="I42" s="323"/>
      <c r="J42" s="324"/>
      <c r="K42" s="323"/>
      <c r="L42" s="359"/>
      <c r="M42" s="359"/>
      <c r="N42" s="359"/>
      <c r="O42" s="359"/>
      <c r="P42" s="359"/>
      <c r="Q42" s="359"/>
      <c r="R42" s="359"/>
      <c r="S42" s="412"/>
      <c r="T42" s="412"/>
      <c r="U42" s="412"/>
      <c r="V42" s="375"/>
      <c r="W42" s="375"/>
      <c r="X42" s="375"/>
      <c r="Y42" s="360"/>
      <c r="Z42" s="360"/>
      <c r="AA42" s="360"/>
      <c r="AB42" s="360"/>
      <c r="AC42" s="360"/>
      <c r="AD42" s="360"/>
      <c r="AE42" s="360"/>
      <c r="AF42" s="414"/>
      <c r="AG42" s="414"/>
      <c r="AH42" s="414"/>
      <c r="AI42" s="415"/>
      <c r="AJ42" s="415"/>
      <c r="AK42" s="415"/>
      <c r="AL42" s="369"/>
      <c r="AM42" s="359"/>
      <c r="AN42" s="359"/>
      <c r="AO42" s="359"/>
      <c r="AP42" s="359"/>
      <c r="AQ42" s="359"/>
      <c r="AR42" s="359"/>
      <c r="AS42" s="359"/>
      <c r="AT42" s="49"/>
      <c r="AU42" s="49"/>
      <c r="AV42" s="50"/>
      <c r="AW42" s="50"/>
      <c r="AX42" s="360"/>
      <c r="AY42" s="360"/>
      <c r="AZ42" s="360"/>
      <c r="BA42" s="360"/>
      <c r="BB42" s="360"/>
      <c r="BC42" s="360"/>
      <c r="BD42" s="360"/>
      <c r="BE42" s="414"/>
      <c r="BF42" s="414"/>
      <c r="BG42" s="414"/>
      <c r="BH42" s="415"/>
      <c r="BI42" s="415"/>
      <c r="BJ42" s="415"/>
      <c r="BK42" s="359"/>
      <c r="BL42" s="359"/>
      <c r="BM42" s="359"/>
      <c r="BN42" s="359"/>
      <c r="BO42" s="359"/>
      <c r="BP42" s="359"/>
      <c r="BQ42" s="359"/>
      <c r="BR42" s="49"/>
      <c r="BS42" s="49"/>
      <c r="BT42" s="50"/>
      <c r="BU42" s="50"/>
      <c r="BV42" s="360"/>
      <c r="BW42" s="360"/>
      <c r="BX42" s="360"/>
      <c r="BY42" s="360"/>
      <c r="BZ42" s="360"/>
      <c r="CA42" s="360"/>
      <c r="CB42" s="360"/>
      <c r="CC42" s="51"/>
      <c r="CD42" s="51"/>
      <c r="CE42" s="52"/>
      <c r="CF42" s="52"/>
      <c r="CG42" s="359"/>
      <c r="CH42" s="359"/>
      <c r="CI42" s="359"/>
      <c r="CJ42" s="359"/>
      <c r="CK42" s="359"/>
      <c r="CL42" s="360"/>
      <c r="CM42" s="360"/>
      <c r="CN42" s="360"/>
      <c r="CO42" s="51"/>
      <c r="CP42" s="52"/>
      <c r="CQ42" s="359"/>
      <c r="CR42" s="359"/>
      <c r="CS42" s="359"/>
      <c r="CT42" s="49"/>
      <c r="CU42" s="50"/>
      <c r="CV42" s="313"/>
      <c r="CW42" s="325" t="str">
        <f>IF(DOB!D42="","",DOB!D42)</f>
        <v/>
      </c>
      <c r="CX42" s="224" t="s">
        <v>199</v>
      </c>
      <c r="CY42" s="53"/>
      <c r="CZ42" s="53"/>
      <c r="DA42" s="394" t="str">
        <f t="shared" si="34"/>
        <v/>
      </c>
      <c r="DB42" s="383"/>
      <c r="DC42" s="381">
        <f t="shared" si="35"/>
        <v>10</v>
      </c>
      <c r="DD42" s="383"/>
      <c r="DE42" s="381">
        <f t="shared" si="36"/>
        <v>10</v>
      </c>
      <c r="DF42" s="383"/>
      <c r="DG42" s="381">
        <f t="shared" si="37"/>
        <v>10</v>
      </c>
      <c r="DH42" s="383"/>
      <c r="DI42" s="381">
        <f t="shared" si="6"/>
        <v>10</v>
      </c>
      <c r="DJ42" s="383"/>
      <c r="DK42" s="381">
        <f t="shared" si="7"/>
        <v>10</v>
      </c>
      <c r="DL42" s="383"/>
      <c r="DM42" s="381">
        <f t="shared" si="8"/>
        <v>10</v>
      </c>
      <c r="DN42" s="383"/>
      <c r="DO42" s="381">
        <f t="shared" si="9"/>
        <v>10</v>
      </c>
      <c r="DP42" s="383"/>
      <c r="DQ42" s="381">
        <f t="shared" si="10"/>
        <v>10</v>
      </c>
      <c r="DR42" s="383"/>
      <c r="DS42" s="381">
        <f t="shared" si="11"/>
        <v>10</v>
      </c>
      <c r="DT42" s="383"/>
      <c r="DU42" s="381">
        <f t="shared" si="11"/>
        <v>10</v>
      </c>
      <c r="DV42" s="383"/>
      <c r="DW42" s="381">
        <f t="shared" si="11"/>
        <v>10</v>
      </c>
      <c r="DX42" s="393"/>
      <c r="DY42" s="329"/>
      <c r="EA42" s="331"/>
      <c r="EB42" s="334">
        <f t="shared" si="12"/>
        <v>10</v>
      </c>
      <c r="EC42" s="330" t="str">
        <f t="shared" si="13"/>
        <v/>
      </c>
      <c r="ED42" s="219">
        <f t="shared" si="14"/>
        <v>20</v>
      </c>
      <c r="EE42" s="330" t="str">
        <f t="shared" si="15"/>
        <v/>
      </c>
      <c r="EF42" s="219">
        <f t="shared" si="16"/>
        <v>30</v>
      </c>
      <c r="EG42" s="330" t="str">
        <f t="shared" si="17"/>
        <v/>
      </c>
      <c r="EH42" s="219">
        <f t="shared" si="18"/>
        <v>40</v>
      </c>
      <c r="EI42" s="330" t="str">
        <f t="shared" si="19"/>
        <v/>
      </c>
      <c r="EJ42" s="219">
        <f t="shared" si="20"/>
        <v>50</v>
      </c>
      <c r="EK42" s="330" t="str">
        <f t="shared" si="21"/>
        <v/>
      </c>
      <c r="EL42" s="219">
        <f t="shared" si="22"/>
        <v>60</v>
      </c>
      <c r="EM42" s="330" t="str">
        <f t="shared" si="23"/>
        <v/>
      </c>
      <c r="EN42" s="219">
        <f t="shared" si="24"/>
        <v>70</v>
      </c>
      <c r="EO42" s="330" t="str">
        <f t="shared" si="25"/>
        <v/>
      </c>
      <c r="EP42" s="219">
        <f t="shared" si="26"/>
        <v>80</v>
      </c>
      <c r="EQ42" s="330" t="str">
        <f t="shared" si="27"/>
        <v/>
      </c>
      <c r="ER42" s="219">
        <f t="shared" si="28"/>
        <v>90</v>
      </c>
      <c r="ES42" s="330" t="str">
        <f t="shared" si="29"/>
        <v/>
      </c>
      <c r="ET42" s="219">
        <f t="shared" si="30"/>
        <v>100</v>
      </c>
      <c r="EU42" s="330" t="str">
        <f t="shared" si="31"/>
        <v/>
      </c>
      <c r="EV42" s="219">
        <f t="shared" si="32"/>
        <v>110</v>
      </c>
      <c r="EW42" s="222" t="str">
        <f t="shared" si="33"/>
        <v/>
      </c>
      <c r="EX42" s="25"/>
      <c r="EY42" s="25"/>
      <c r="EZ42" s="25"/>
      <c r="FA42" s="25"/>
      <c r="FB42" s="25"/>
      <c r="FC42" s="25"/>
      <c r="FD42" s="25"/>
      <c r="FE42" s="25"/>
    </row>
    <row r="43" spans="1:161" s="27" customFormat="1" ht="18" customHeight="1">
      <c r="A43" s="28"/>
      <c r="B43" s="369"/>
      <c r="C43" s="360"/>
      <c r="D43" s="15">
        <v>837</v>
      </c>
      <c r="E43" s="15"/>
      <c r="F43" s="29"/>
      <c r="G43" s="322"/>
      <c r="H43" s="90"/>
      <c r="I43" s="323"/>
      <c r="J43" s="324"/>
      <c r="K43" s="323"/>
      <c r="L43" s="359"/>
      <c r="M43" s="359"/>
      <c r="N43" s="359"/>
      <c r="O43" s="359"/>
      <c r="P43" s="359"/>
      <c r="Q43" s="359"/>
      <c r="R43" s="359"/>
      <c r="S43" s="412"/>
      <c r="T43" s="412"/>
      <c r="U43" s="412"/>
      <c r="V43" s="375"/>
      <c r="W43" s="375"/>
      <c r="X43" s="375"/>
      <c r="Y43" s="360"/>
      <c r="Z43" s="360"/>
      <c r="AA43" s="360"/>
      <c r="AB43" s="360"/>
      <c r="AC43" s="360"/>
      <c r="AD43" s="360"/>
      <c r="AE43" s="360"/>
      <c r="AF43" s="414"/>
      <c r="AG43" s="414"/>
      <c r="AH43" s="414"/>
      <c r="AI43" s="415"/>
      <c r="AJ43" s="415"/>
      <c r="AK43" s="415"/>
      <c r="AL43" s="369"/>
      <c r="AM43" s="359"/>
      <c r="AN43" s="359"/>
      <c r="AO43" s="359"/>
      <c r="AP43" s="359"/>
      <c r="AQ43" s="359"/>
      <c r="AR43" s="359"/>
      <c r="AS43" s="359"/>
      <c r="AT43" s="49"/>
      <c r="AU43" s="49"/>
      <c r="AV43" s="50"/>
      <c r="AW43" s="50"/>
      <c r="AX43" s="360"/>
      <c r="AY43" s="360"/>
      <c r="AZ43" s="360"/>
      <c r="BA43" s="360"/>
      <c r="BB43" s="360"/>
      <c r="BC43" s="360"/>
      <c r="BD43" s="360"/>
      <c r="BE43" s="414"/>
      <c r="BF43" s="414"/>
      <c r="BG43" s="414"/>
      <c r="BH43" s="415"/>
      <c r="BI43" s="415"/>
      <c r="BJ43" s="415"/>
      <c r="BK43" s="359"/>
      <c r="BL43" s="359"/>
      <c r="BM43" s="359"/>
      <c r="BN43" s="359"/>
      <c r="BO43" s="359"/>
      <c r="BP43" s="359"/>
      <c r="BQ43" s="359"/>
      <c r="BR43" s="49"/>
      <c r="BS43" s="49"/>
      <c r="BT43" s="50"/>
      <c r="BU43" s="50"/>
      <c r="BV43" s="360"/>
      <c r="BW43" s="360"/>
      <c r="BX43" s="360"/>
      <c r="BY43" s="360"/>
      <c r="BZ43" s="360"/>
      <c r="CA43" s="360"/>
      <c r="CB43" s="360"/>
      <c r="CC43" s="51"/>
      <c r="CD43" s="51"/>
      <c r="CE43" s="52"/>
      <c r="CF43" s="52"/>
      <c r="CG43" s="359"/>
      <c r="CH43" s="359"/>
      <c r="CI43" s="359"/>
      <c r="CJ43" s="359"/>
      <c r="CK43" s="359"/>
      <c r="CL43" s="360"/>
      <c r="CM43" s="360"/>
      <c r="CN43" s="360"/>
      <c r="CO43" s="51"/>
      <c r="CP43" s="52"/>
      <c r="CQ43" s="359"/>
      <c r="CR43" s="359"/>
      <c r="CS43" s="359"/>
      <c r="CT43" s="49"/>
      <c r="CU43" s="50"/>
      <c r="CV43" s="313"/>
      <c r="CW43" s="325" t="str">
        <f>IF(DOB!D43="","",DOB!D43)</f>
        <v/>
      </c>
      <c r="CX43" s="224" t="s">
        <v>200</v>
      </c>
      <c r="CY43" s="53"/>
      <c r="CZ43" s="53"/>
      <c r="DA43" s="394" t="str">
        <f t="shared" si="34"/>
        <v/>
      </c>
      <c r="DB43" s="383"/>
      <c r="DC43" s="381">
        <f t="shared" si="35"/>
        <v>10</v>
      </c>
      <c r="DD43" s="383"/>
      <c r="DE43" s="381">
        <f t="shared" si="36"/>
        <v>10</v>
      </c>
      <c r="DF43" s="383"/>
      <c r="DG43" s="381">
        <f t="shared" si="37"/>
        <v>10</v>
      </c>
      <c r="DH43" s="383"/>
      <c r="DI43" s="381">
        <f t="shared" si="6"/>
        <v>10</v>
      </c>
      <c r="DJ43" s="383"/>
      <c r="DK43" s="381">
        <f t="shared" si="7"/>
        <v>10</v>
      </c>
      <c r="DL43" s="383"/>
      <c r="DM43" s="381">
        <f t="shared" si="8"/>
        <v>10</v>
      </c>
      <c r="DN43" s="383"/>
      <c r="DO43" s="381">
        <f t="shared" si="9"/>
        <v>10</v>
      </c>
      <c r="DP43" s="383"/>
      <c r="DQ43" s="381">
        <f t="shared" si="10"/>
        <v>10</v>
      </c>
      <c r="DR43" s="383"/>
      <c r="DS43" s="381">
        <f t="shared" si="11"/>
        <v>10</v>
      </c>
      <c r="DT43" s="383"/>
      <c r="DU43" s="381">
        <f t="shared" si="11"/>
        <v>10</v>
      </c>
      <c r="DV43" s="383"/>
      <c r="DW43" s="381">
        <f t="shared" si="11"/>
        <v>10</v>
      </c>
      <c r="DX43" s="393"/>
      <c r="DY43" s="329"/>
      <c r="EA43" s="331"/>
      <c r="EB43" s="334">
        <f t="shared" si="12"/>
        <v>10</v>
      </c>
      <c r="EC43" s="330" t="str">
        <f t="shared" si="13"/>
        <v/>
      </c>
      <c r="ED43" s="219">
        <f t="shared" si="14"/>
        <v>20</v>
      </c>
      <c r="EE43" s="330" t="str">
        <f t="shared" si="15"/>
        <v/>
      </c>
      <c r="EF43" s="219">
        <f t="shared" si="16"/>
        <v>30</v>
      </c>
      <c r="EG43" s="330" t="str">
        <f t="shared" si="17"/>
        <v/>
      </c>
      <c r="EH43" s="219">
        <f t="shared" si="18"/>
        <v>40</v>
      </c>
      <c r="EI43" s="330" t="str">
        <f t="shared" si="19"/>
        <v/>
      </c>
      <c r="EJ43" s="219">
        <f t="shared" si="20"/>
        <v>50</v>
      </c>
      <c r="EK43" s="330" t="str">
        <f t="shared" si="21"/>
        <v/>
      </c>
      <c r="EL43" s="219">
        <f t="shared" si="22"/>
        <v>60</v>
      </c>
      <c r="EM43" s="330" t="str">
        <f t="shared" si="23"/>
        <v/>
      </c>
      <c r="EN43" s="219">
        <f t="shared" si="24"/>
        <v>70</v>
      </c>
      <c r="EO43" s="330" t="str">
        <f t="shared" si="25"/>
        <v/>
      </c>
      <c r="EP43" s="219">
        <f t="shared" si="26"/>
        <v>80</v>
      </c>
      <c r="EQ43" s="330" t="str">
        <f t="shared" si="27"/>
        <v/>
      </c>
      <c r="ER43" s="219">
        <f t="shared" si="28"/>
        <v>90</v>
      </c>
      <c r="ES43" s="330" t="str">
        <f t="shared" si="29"/>
        <v/>
      </c>
      <c r="ET43" s="219">
        <f t="shared" si="30"/>
        <v>100</v>
      </c>
      <c r="EU43" s="330" t="str">
        <f t="shared" si="31"/>
        <v/>
      </c>
      <c r="EV43" s="219">
        <f t="shared" si="32"/>
        <v>110</v>
      </c>
      <c r="EW43" s="222" t="str">
        <f t="shared" si="33"/>
        <v/>
      </c>
      <c r="EX43" s="25"/>
      <c r="EY43" s="25"/>
      <c r="EZ43" s="25"/>
      <c r="FA43" s="25"/>
      <c r="FB43" s="25"/>
      <c r="FC43" s="25"/>
      <c r="FD43" s="25"/>
      <c r="FE43" s="25"/>
    </row>
    <row r="44" spans="1:161" s="27" customFormat="1" ht="18" customHeight="1">
      <c r="A44" s="28"/>
      <c r="B44" s="369"/>
      <c r="C44" s="360"/>
      <c r="D44" s="15">
        <v>838</v>
      </c>
      <c r="E44" s="15"/>
      <c r="F44" s="29"/>
      <c r="G44" s="322"/>
      <c r="H44" s="90"/>
      <c r="I44" s="323"/>
      <c r="J44" s="324"/>
      <c r="K44" s="323"/>
      <c r="L44" s="359"/>
      <c r="M44" s="359"/>
      <c r="N44" s="359"/>
      <c r="O44" s="359"/>
      <c r="P44" s="359"/>
      <c r="Q44" s="359"/>
      <c r="R44" s="359"/>
      <c r="S44" s="412"/>
      <c r="T44" s="412"/>
      <c r="U44" s="412"/>
      <c r="V44" s="375"/>
      <c r="W44" s="375"/>
      <c r="X44" s="375"/>
      <c r="Y44" s="360"/>
      <c r="Z44" s="360"/>
      <c r="AA44" s="360"/>
      <c r="AB44" s="360"/>
      <c r="AC44" s="360"/>
      <c r="AD44" s="360"/>
      <c r="AE44" s="360"/>
      <c r="AF44" s="414"/>
      <c r="AG44" s="414"/>
      <c r="AH44" s="414"/>
      <c r="AI44" s="415"/>
      <c r="AJ44" s="415"/>
      <c r="AK44" s="415"/>
      <c r="AL44" s="369"/>
      <c r="AM44" s="359"/>
      <c r="AN44" s="359"/>
      <c r="AO44" s="359"/>
      <c r="AP44" s="359"/>
      <c r="AQ44" s="359"/>
      <c r="AR44" s="359"/>
      <c r="AS44" s="359"/>
      <c r="AT44" s="49"/>
      <c r="AU44" s="49"/>
      <c r="AV44" s="50"/>
      <c r="AW44" s="50"/>
      <c r="AX44" s="360"/>
      <c r="AY44" s="360"/>
      <c r="AZ44" s="360"/>
      <c r="BA44" s="360"/>
      <c r="BB44" s="360"/>
      <c r="BC44" s="360"/>
      <c r="BD44" s="360"/>
      <c r="BE44" s="414"/>
      <c r="BF44" s="414"/>
      <c r="BG44" s="414"/>
      <c r="BH44" s="415"/>
      <c r="BI44" s="415"/>
      <c r="BJ44" s="415"/>
      <c r="BK44" s="359"/>
      <c r="BL44" s="359"/>
      <c r="BM44" s="359"/>
      <c r="BN44" s="359"/>
      <c r="BO44" s="359"/>
      <c r="BP44" s="359"/>
      <c r="BQ44" s="359"/>
      <c r="BR44" s="49"/>
      <c r="BS44" s="49"/>
      <c r="BT44" s="50"/>
      <c r="BU44" s="50"/>
      <c r="BV44" s="360"/>
      <c r="BW44" s="360"/>
      <c r="BX44" s="360"/>
      <c r="BY44" s="360"/>
      <c r="BZ44" s="360"/>
      <c r="CA44" s="360"/>
      <c r="CB44" s="360"/>
      <c r="CC44" s="51"/>
      <c r="CD44" s="51"/>
      <c r="CE44" s="52"/>
      <c r="CF44" s="52"/>
      <c r="CG44" s="359"/>
      <c r="CH44" s="359"/>
      <c r="CI44" s="359"/>
      <c r="CJ44" s="359"/>
      <c r="CK44" s="359"/>
      <c r="CL44" s="360"/>
      <c r="CM44" s="360"/>
      <c r="CN44" s="360"/>
      <c r="CO44" s="51"/>
      <c r="CP44" s="52"/>
      <c r="CQ44" s="359"/>
      <c r="CR44" s="359"/>
      <c r="CS44" s="359"/>
      <c r="CT44" s="49"/>
      <c r="CU44" s="50"/>
      <c r="CV44" s="313"/>
      <c r="CW44" s="325" t="str">
        <f>IF(DOB!D44="","",DOB!D44)</f>
        <v/>
      </c>
      <c r="CX44" s="224" t="s">
        <v>201</v>
      </c>
      <c r="CY44" s="53"/>
      <c r="CZ44" s="53"/>
      <c r="DA44" s="394" t="str">
        <f t="shared" si="34"/>
        <v/>
      </c>
      <c r="DB44" s="383"/>
      <c r="DC44" s="381">
        <f t="shared" si="35"/>
        <v>10</v>
      </c>
      <c r="DD44" s="383"/>
      <c r="DE44" s="381">
        <f t="shared" si="36"/>
        <v>10</v>
      </c>
      <c r="DF44" s="383"/>
      <c r="DG44" s="381">
        <f t="shared" si="37"/>
        <v>10</v>
      </c>
      <c r="DH44" s="383"/>
      <c r="DI44" s="381">
        <f t="shared" si="6"/>
        <v>10</v>
      </c>
      <c r="DJ44" s="383"/>
      <c r="DK44" s="381">
        <f t="shared" si="7"/>
        <v>10</v>
      </c>
      <c r="DL44" s="383"/>
      <c r="DM44" s="381">
        <f t="shared" si="8"/>
        <v>10</v>
      </c>
      <c r="DN44" s="383"/>
      <c r="DO44" s="381">
        <f t="shared" si="9"/>
        <v>10</v>
      </c>
      <c r="DP44" s="383"/>
      <c r="DQ44" s="381">
        <f t="shared" si="10"/>
        <v>10</v>
      </c>
      <c r="DR44" s="383"/>
      <c r="DS44" s="381">
        <f t="shared" si="11"/>
        <v>10</v>
      </c>
      <c r="DT44" s="383"/>
      <c r="DU44" s="381">
        <f t="shared" si="11"/>
        <v>10</v>
      </c>
      <c r="DV44" s="383"/>
      <c r="DW44" s="381">
        <f t="shared" si="11"/>
        <v>10</v>
      </c>
      <c r="DX44" s="393"/>
      <c r="DY44" s="329"/>
      <c r="EA44" s="331"/>
      <c r="EB44" s="334">
        <f t="shared" si="12"/>
        <v>10</v>
      </c>
      <c r="EC44" s="330" t="str">
        <f t="shared" si="13"/>
        <v/>
      </c>
      <c r="ED44" s="219">
        <f t="shared" si="14"/>
        <v>20</v>
      </c>
      <c r="EE44" s="330" t="str">
        <f t="shared" si="15"/>
        <v/>
      </c>
      <c r="EF44" s="219">
        <f t="shared" si="16"/>
        <v>30</v>
      </c>
      <c r="EG44" s="330" t="str">
        <f t="shared" si="17"/>
        <v/>
      </c>
      <c r="EH44" s="219">
        <f t="shared" si="18"/>
        <v>40</v>
      </c>
      <c r="EI44" s="330" t="str">
        <f t="shared" si="19"/>
        <v/>
      </c>
      <c r="EJ44" s="219">
        <f t="shared" si="20"/>
        <v>50</v>
      </c>
      <c r="EK44" s="330" t="str">
        <f t="shared" si="21"/>
        <v/>
      </c>
      <c r="EL44" s="219">
        <f t="shared" si="22"/>
        <v>60</v>
      </c>
      <c r="EM44" s="330" t="str">
        <f t="shared" si="23"/>
        <v/>
      </c>
      <c r="EN44" s="219">
        <f t="shared" si="24"/>
        <v>70</v>
      </c>
      <c r="EO44" s="330" t="str">
        <f t="shared" si="25"/>
        <v/>
      </c>
      <c r="EP44" s="219">
        <f t="shared" si="26"/>
        <v>80</v>
      </c>
      <c r="EQ44" s="330" t="str">
        <f t="shared" si="27"/>
        <v/>
      </c>
      <c r="ER44" s="219">
        <f t="shared" si="28"/>
        <v>90</v>
      </c>
      <c r="ES44" s="330" t="str">
        <f t="shared" si="29"/>
        <v/>
      </c>
      <c r="ET44" s="219">
        <f t="shared" si="30"/>
        <v>100</v>
      </c>
      <c r="EU44" s="330" t="str">
        <f t="shared" si="31"/>
        <v/>
      </c>
      <c r="EV44" s="219">
        <f t="shared" si="32"/>
        <v>110</v>
      </c>
      <c r="EW44" s="222" t="str">
        <f t="shared" si="33"/>
        <v/>
      </c>
      <c r="EX44" s="25"/>
      <c r="EY44" s="25"/>
      <c r="EZ44" s="25"/>
      <c r="FA44" s="25"/>
      <c r="FB44" s="25"/>
      <c r="FC44" s="25"/>
      <c r="FD44" s="25"/>
      <c r="FE44" s="25"/>
    </row>
    <row r="45" spans="1:161" s="27" customFormat="1" ht="18" customHeight="1">
      <c r="A45" s="28"/>
      <c r="B45" s="369"/>
      <c r="C45" s="360"/>
      <c r="D45" s="15">
        <v>839</v>
      </c>
      <c r="E45" s="15"/>
      <c r="F45" s="29"/>
      <c r="G45" s="322"/>
      <c r="H45" s="90"/>
      <c r="I45" s="323"/>
      <c r="J45" s="324"/>
      <c r="K45" s="323"/>
      <c r="L45" s="359"/>
      <c r="M45" s="359"/>
      <c r="N45" s="359"/>
      <c r="O45" s="359"/>
      <c r="P45" s="359"/>
      <c r="Q45" s="359"/>
      <c r="R45" s="359"/>
      <c r="S45" s="412"/>
      <c r="T45" s="412"/>
      <c r="U45" s="412"/>
      <c r="V45" s="375"/>
      <c r="W45" s="375"/>
      <c r="X45" s="375"/>
      <c r="Y45" s="360"/>
      <c r="Z45" s="360"/>
      <c r="AA45" s="360"/>
      <c r="AB45" s="360"/>
      <c r="AC45" s="360"/>
      <c r="AD45" s="360"/>
      <c r="AE45" s="360"/>
      <c r="AF45" s="414"/>
      <c r="AG45" s="414"/>
      <c r="AH45" s="414"/>
      <c r="AI45" s="415"/>
      <c r="AJ45" s="415"/>
      <c r="AK45" s="415"/>
      <c r="AL45" s="369"/>
      <c r="AM45" s="359"/>
      <c r="AN45" s="359"/>
      <c r="AO45" s="359"/>
      <c r="AP45" s="359"/>
      <c r="AQ45" s="359"/>
      <c r="AR45" s="359"/>
      <c r="AS45" s="359"/>
      <c r="AT45" s="49"/>
      <c r="AU45" s="49"/>
      <c r="AV45" s="50"/>
      <c r="AW45" s="50"/>
      <c r="AX45" s="360"/>
      <c r="AY45" s="360"/>
      <c r="AZ45" s="360"/>
      <c r="BA45" s="360"/>
      <c r="BB45" s="360"/>
      <c r="BC45" s="360"/>
      <c r="BD45" s="360"/>
      <c r="BE45" s="414"/>
      <c r="BF45" s="414"/>
      <c r="BG45" s="414"/>
      <c r="BH45" s="415"/>
      <c r="BI45" s="415"/>
      <c r="BJ45" s="415"/>
      <c r="BK45" s="359"/>
      <c r="BL45" s="359"/>
      <c r="BM45" s="359"/>
      <c r="BN45" s="359"/>
      <c r="BO45" s="359"/>
      <c r="BP45" s="359"/>
      <c r="BQ45" s="359"/>
      <c r="BR45" s="49"/>
      <c r="BS45" s="49"/>
      <c r="BT45" s="50"/>
      <c r="BU45" s="50"/>
      <c r="BV45" s="360"/>
      <c r="BW45" s="360"/>
      <c r="BX45" s="360"/>
      <c r="BY45" s="360"/>
      <c r="BZ45" s="360"/>
      <c r="CA45" s="360"/>
      <c r="CB45" s="360"/>
      <c r="CC45" s="51"/>
      <c r="CD45" s="51"/>
      <c r="CE45" s="52"/>
      <c r="CF45" s="52"/>
      <c r="CG45" s="359"/>
      <c r="CH45" s="359"/>
      <c r="CI45" s="359"/>
      <c r="CJ45" s="359"/>
      <c r="CK45" s="359"/>
      <c r="CL45" s="360"/>
      <c r="CM45" s="360"/>
      <c r="CN45" s="360"/>
      <c r="CO45" s="51"/>
      <c r="CP45" s="52"/>
      <c r="CQ45" s="359"/>
      <c r="CR45" s="359"/>
      <c r="CS45" s="359"/>
      <c r="CT45" s="49"/>
      <c r="CU45" s="50"/>
      <c r="CV45" s="313"/>
      <c r="CW45" s="325" t="str">
        <f>IF(DOB!D45="","",DOB!D45)</f>
        <v/>
      </c>
      <c r="CX45" s="224" t="s">
        <v>202</v>
      </c>
      <c r="CY45" s="53"/>
      <c r="CZ45" s="53"/>
      <c r="DA45" s="394" t="str">
        <f t="shared" si="34"/>
        <v/>
      </c>
      <c r="DB45" s="383"/>
      <c r="DC45" s="381">
        <f t="shared" si="35"/>
        <v>10</v>
      </c>
      <c r="DD45" s="383"/>
      <c r="DE45" s="381">
        <f t="shared" si="36"/>
        <v>10</v>
      </c>
      <c r="DF45" s="383"/>
      <c r="DG45" s="381">
        <f t="shared" si="37"/>
        <v>10</v>
      </c>
      <c r="DH45" s="383"/>
      <c r="DI45" s="381">
        <f t="shared" si="6"/>
        <v>10</v>
      </c>
      <c r="DJ45" s="383"/>
      <c r="DK45" s="381">
        <f t="shared" si="7"/>
        <v>10</v>
      </c>
      <c r="DL45" s="383"/>
      <c r="DM45" s="381">
        <f t="shared" si="8"/>
        <v>10</v>
      </c>
      <c r="DN45" s="383"/>
      <c r="DO45" s="381">
        <f t="shared" si="9"/>
        <v>10</v>
      </c>
      <c r="DP45" s="383"/>
      <c r="DQ45" s="381">
        <f t="shared" si="10"/>
        <v>10</v>
      </c>
      <c r="DR45" s="383"/>
      <c r="DS45" s="381">
        <f t="shared" si="11"/>
        <v>10</v>
      </c>
      <c r="DT45" s="383"/>
      <c r="DU45" s="381">
        <f t="shared" si="11"/>
        <v>10</v>
      </c>
      <c r="DV45" s="383"/>
      <c r="DW45" s="381">
        <f t="shared" si="11"/>
        <v>10</v>
      </c>
      <c r="DX45" s="393"/>
      <c r="DY45" s="329"/>
      <c r="EA45" s="331"/>
      <c r="EB45" s="334">
        <f t="shared" si="12"/>
        <v>10</v>
      </c>
      <c r="EC45" s="330" t="str">
        <f t="shared" si="13"/>
        <v/>
      </c>
      <c r="ED45" s="219">
        <f t="shared" si="14"/>
        <v>20</v>
      </c>
      <c r="EE45" s="330" t="str">
        <f t="shared" si="15"/>
        <v/>
      </c>
      <c r="EF45" s="219">
        <f t="shared" si="16"/>
        <v>30</v>
      </c>
      <c r="EG45" s="330" t="str">
        <f t="shared" si="17"/>
        <v/>
      </c>
      <c r="EH45" s="219">
        <f t="shared" si="18"/>
        <v>40</v>
      </c>
      <c r="EI45" s="330" t="str">
        <f t="shared" si="19"/>
        <v/>
      </c>
      <c r="EJ45" s="219">
        <f t="shared" si="20"/>
        <v>50</v>
      </c>
      <c r="EK45" s="330" t="str">
        <f t="shared" si="21"/>
        <v/>
      </c>
      <c r="EL45" s="219">
        <f t="shared" si="22"/>
        <v>60</v>
      </c>
      <c r="EM45" s="330" t="str">
        <f t="shared" si="23"/>
        <v/>
      </c>
      <c r="EN45" s="219">
        <f t="shared" si="24"/>
        <v>70</v>
      </c>
      <c r="EO45" s="330" t="str">
        <f t="shared" si="25"/>
        <v/>
      </c>
      <c r="EP45" s="219">
        <f t="shared" si="26"/>
        <v>80</v>
      </c>
      <c r="EQ45" s="330" t="str">
        <f t="shared" si="27"/>
        <v/>
      </c>
      <c r="ER45" s="219">
        <f t="shared" si="28"/>
        <v>90</v>
      </c>
      <c r="ES45" s="330" t="str">
        <f t="shared" si="29"/>
        <v/>
      </c>
      <c r="ET45" s="219">
        <f t="shared" si="30"/>
        <v>100</v>
      </c>
      <c r="EU45" s="330" t="str">
        <f t="shared" si="31"/>
        <v/>
      </c>
      <c r="EV45" s="219">
        <f t="shared" si="32"/>
        <v>110</v>
      </c>
      <c r="EW45" s="222" t="str">
        <f t="shared" si="33"/>
        <v/>
      </c>
      <c r="EX45" s="25"/>
      <c r="EY45" s="25"/>
      <c r="EZ45" s="25"/>
      <c r="FA45" s="25"/>
      <c r="FB45" s="25"/>
      <c r="FC45" s="25"/>
      <c r="FD45" s="25"/>
      <c r="FE45" s="25"/>
    </row>
    <row r="46" spans="1:161" s="27" customFormat="1" ht="18" customHeight="1">
      <c r="A46" s="28"/>
      <c r="B46" s="369"/>
      <c r="C46" s="360"/>
      <c r="D46" s="15">
        <v>840</v>
      </c>
      <c r="E46" s="15"/>
      <c r="F46" s="29"/>
      <c r="G46" s="322"/>
      <c r="H46" s="90"/>
      <c r="I46" s="323"/>
      <c r="J46" s="324"/>
      <c r="K46" s="323"/>
      <c r="L46" s="359"/>
      <c r="M46" s="359"/>
      <c r="N46" s="359"/>
      <c r="O46" s="359"/>
      <c r="P46" s="359"/>
      <c r="Q46" s="359"/>
      <c r="R46" s="359"/>
      <c r="S46" s="412"/>
      <c r="T46" s="412"/>
      <c r="U46" s="412"/>
      <c r="V46" s="375"/>
      <c r="W46" s="375"/>
      <c r="X46" s="375"/>
      <c r="Y46" s="360"/>
      <c r="Z46" s="360"/>
      <c r="AA46" s="360"/>
      <c r="AB46" s="360"/>
      <c r="AC46" s="360"/>
      <c r="AD46" s="360"/>
      <c r="AE46" s="360"/>
      <c r="AF46" s="414"/>
      <c r="AG46" s="414"/>
      <c r="AH46" s="414"/>
      <c r="AI46" s="415"/>
      <c r="AJ46" s="415"/>
      <c r="AK46" s="415"/>
      <c r="AL46" s="369"/>
      <c r="AM46" s="359"/>
      <c r="AN46" s="359"/>
      <c r="AO46" s="359"/>
      <c r="AP46" s="359"/>
      <c r="AQ46" s="359"/>
      <c r="AR46" s="359"/>
      <c r="AS46" s="359"/>
      <c r="AT46" s="49"/>
      <c r="AU46" s="49"/>
      <c r="AV46" s="50"/>
      <c r="AW46" s="50"/>
      <c r="AX46" s="360"/>
      <c r="AY46" s="360"/>
      <c r="AZ46" s="360"/>
      <c r="BA46" s="360"/>
      <c r="BB46" s="360"/>
      <c r="BC46" s="360"/>
      <c r="BD46" s="360"/>
      <c r="BE46" s="414"/>
      <c r="BF46" s="414"/>
      <c r="BG46" s="414"/>
      <c r="BH46" s="415"/>
      <c r="BI46" s="415"/>
      <c r="BJ46" s="415"/>
      <c r="BK46" s="359"/>
      <c r="BL46" s="359"/>
      <c r="BM46" s="359"/>
      <c r="BN46" s="359"/>
      <c r="BO46" s="359"/>
      <c r="BP46" s="359"/>
      <c r="BQ46" s="359"/>
      <c r="BR46" s="49"/>
      <c r="BS46" s="49"/>
      <c r="BT46" s="50"/>
      <c r="BU46" s="50"/>
      <c r="BV46" s="360"/>
      <c r="BW46" s="360"/>
      <c r="BX46" s="360"/>
      <c r="BY46" s="360"/>
      <c r="BZ46" s="360"/>
      <c r="CA46" s="360"/>
      <c r="CB46" s="360"/>
      <c r="CC46" s="51"/>
      <c r="CD46" s="51"/>
      <c r="CE46" s="52"/>
      <c r="CF46" s="52"/>
      <c r="CG46" s="359"/>
      <c r="CH46" s="359"/>
      <c r="CI46" s="359"/>
      <c r="CJ46" s="359"/>
      <c r="CK46" s="359"/>
      <c r="CL46" s="360"/>
      <c r="CM46" s="360"/>
      <c r="CN46" s="360"/>
      <c r="CO46" s="51"/>
      <c r="CP46" s="52"/>
      <c r="CQ46" s="359"/>
      <c r="CR46" s="359"/>
      <c r="CS46" s="359"/>
      <c r="CT46" s="49"/>
      <c r="CU46" s="50"/>
      <c r="CV46" s="313"/>
      <c r="CW46" s="325" t="str">
        <f>IF(DOB!D46="","",DOB!D46)</f>
        <v/>
      </c>
      <c r="CX46" s="224" t="s">
        <v>203</v>
      </c>
      <c r="CY46" s="53"/>
      <c r="CZ46" s="53"/>
      <c r="DA46" s="394" t="str">
        <f t="shared" si="34"/>
        <v/>
      </c>
      <c r="DB46" s="383"/>
      <c r="DC46" s="381">
        <f t="shared" si="35"/>
        <v>10</v>
      </c>
      <c r="DD46" s="383"/>
      <c r="DE46" s="381">
        <f t="shared" si="36"/>
        <v>10</v>
      </c>
      <c r="DF46" s="383"/>
      <c r="DG46" s="381">
        <f t="shared" si="37"/>
        <v>10</v>
      </c>
      <c r="DH46" s="383"/>
      <c r="DI46" s="381">
        <f t="shared" si="6"/>
        <v>10</v>
      </c>
      <c r="DJ46" s="383"/>
      <c r="DK46" s="381">
        <f t="shared" si="7"/>
        <v>10</v>
      </c>
      <c r="DL46" s="383"/>
      <c r="DM46" s="381">
        <f t="shared" si="8"/>
        <v>10</v>
      </c>
      <c r="DN46" s="383"/>
      <c r="DO46" s="381">
        <f t="shared" si="9"/>
        <v>10</v>
      </c>
      <c r="DP46" s="383"/>
      <c r="DQ46" s="381">
        <f t="shared" si="10"/>
        <v>10</v>
      </c>
      <c r="DR46" s="383"/>
      <c r="DS46" s="381">
        <f t="shared" si="11"/>
        <v>10</v>
      </c>
      <c r="DT46" s="383"/>
      <c r="DU46" s="381">
        <f t="shared" si="11"/>
        <v>10</v>
      </c>
      <c r="DV46" s="383"/>
      <c r="DW46" s="381">
        <f t="shared" si="11"/>
        <v>10</v>
      </c>
      <c r="DX46" s="393"/>
      <c r="DY46" s="329"/>
      <c r="EA46" s="331"/>
      <c r="EB46" s="334">
        <f t="shared" si="12"/>
        <v>10</v>
      </c>
      <c r="EC46" s="330" t="str">
        <f t="shared" si="13"/>
        <v/>
      </c>
      <c r="ED46" s="219">
        <f t="shared" si="14"/>
        <v>20</v>
      </c>
      <c r="EE46" s="330" t="str">
        <f t="shared" si="15"/>
        <v/>
      </c>
      <c r="EF46" s="219">
        <f t="shared" si="16"/>
        <v>30</v>
      </c>
      <c r="EG46" s="330" t="str">
        <f t="shared" si="17"/>
        <v/>
      </c>
      <c r="EH46" s="219">
        <f t="shared" si="18"/>
        <v>40</v>
      </c>
      <c r="EI46" s="330" t="str">
        <f t="shared" si="19"/>
        <v/>
      </c>
      <c r="EJ46" s="219">
        <f t="shared" si="20"/>
        <v>50</v>
      </c>
      <c r="EK46" s="330" t="str">
        <f t="shared" si="21"/>
        <v/>
      </c>
      <c r="EL46" s="219">
        <f t="shared" si="22"/>
        <v>60</v>
      </c>
      <c r="EM46" s="330" t="str">
        <f t="shared" si="23"/>
        <v/>
      </c>
      <c r="EN46" s="219">
        <f t="shared" si="24"/>
        <v>70</v>
      </c>
      <c r="EO46" s="330" t="str">
        <f t="shared" si="25"/>
        <v/>
      </c>
      <c r="EP46" s="219">
        <f t="shared" si="26"/>
        <v>80</v>
      </c>
      <c r="EQ46" s="330" t="str">
        <f t="shared" si="27"/>
        <v/>
      </c>
      <c r="ER46" s="219">
        <f t="shared" si="28"/>
        <v>90</v>
      </c>
      <c r="ES46" s="330" t="str">
        <f t="shared" si="29"/>
        <v/>
      </c>
      <c r="ET46" s="219">
        <f t="shared" si="30"/>
        <v>100</v>
      </c>
      <c r="EU46" s="330" t="str">
        <f t="shared" si="31"/>
        <v/>
      </c>
      <c r="EV46" s="219">
        <f t="shared" si="32"/>
        <v>110</v>
      </c>
      <c r="EW46" s="222" t="str">
        <f t="shared" si="33"/>
        <v/>
      </c>
      <c r="EX46" s="25"/>
      <c r="EY46" s="25"/>
      <c r="EZ46" s="25"/>
      <c r="FA46" s="25"/>
      <c r="FB46" s="25"/>
      <c r="FC46" s="25"/>
      <c r="FD46" s="25"/>
      <c r="FE46" s="25"/>
    </row>
    <row r="47" spans="1:161" s="27" customFormat="1" ht="18" customHeight="1">
      <c r="A47" s="28"/>
      <c r="B47" s="369"/>
      <c r="C47" s="360"/>
      <c r="D47" s="15">
        <v>841</v>
      </c>
      <c r="E47" s="15"/>
      <c r="F47" s="29"/>
      <c r="G47" s="322"/>
      <c r="H47" s="90"/>
      <c r="I47" s="323"/>
      <c r="J47" s="324"/>
      <c r="K47" s="323"/>
      <c r="L47" s="359"/>
      <c r="M47" s="359"/>
      <c r="N47" s="359"/>
      <c r="O47" s="359"/>
      <c r="P47" s="359"/>
      <c r="Q47" s="359"/>
      <c r="R47" s="359"/>
      <c r="S47" s="412"/>
      <c r="T47" s="412"/>
      <c r="U47" s="412"/>
      <c r="V47" s="375"/>
      <c r="W47" s="375"/>
      <c r="X47" s="375"/>
      <c r="Y47" s="360"/>
      <c r="Z47" s="360"/>
      <c r="AA47" s="360"/>
      <c r="AB47" s="360"/>
      <c r="AC47" s="360"/>
      <c r="AD47" s="360"/>
      <c r="AE47" s="360"/>
      <c r="AF47" s="414"/>
      <c r="AG47" s="414"/>
      <c r="AH47" s="414"/>
      <c r="AI47" s="415"/>
      <c r="AJ47" s="415"/>
      <c r="AK47" s="415"/>
      <c r="AL47" s="369"/>
      <c r="AM47" s="359"/>
      <c r="AN47" s="359"/>
      <c r="AO47" s="359"/>
      <c r="AP47" s="359"/>
      <c r="AQ47" s="359"/>
      <c r="AR47" s="359"/>
      <c r="AS47" s="359"/>
      <c r="AT47" s="49"/>
      <c r="AU47" s="49"/>
      <c r="AV47" s="50"/>
      <c r="AW47" s="50"/>
      <c r="AX47" s="360"/>
      <c r="AY47" s="360"/>
      <c r="AZ47" s="360"/>
      <c r="BA47" s="360"/>
      <c r="BB47" s="360"/>
      <c r="BC47" s="360"/>
      <c r="BD47" s="360"/>
      <c r="BE47" s="414"/>
      <c r="BF47" s="414"/>
      <c r="BG47" s="414"/>
      <c r="BH47" s="415"/>
      <c r="BI47" s="415"/>
      <c r="BJ47" s="415"/>
      <c r="BK47" s="359"/>
      <c r="BL47" s="359"/>
      <c r="BM47" s="359"/>
      <c r="BN47" s="359"/>
      <c r="BO47" s="359"/>
      <c r="BP47" s="359"/>
      <c r="BQ47" s="359"/>
      <c r="BR47" s="49"/>
      <c r="BS47" s="49"/>
      <c r="BT47" s="50"/>
      <c r="BU47" s="50"/>
      <c r="BV47" s="360"/>
      <c r="BW47" s="360"/>
      <c r="BX47" s="360"/>
      <c r="BY47" s="360"/>
      <c r="BZ47" s="360"/>
      <c r="CA47" s="360"/>
      <c r="CB47" s="360"/>
      <c r="CC47" s="51"/>
      <c r="CD47" s="51"/>
      <c r="CE47" s="52"/>
      <c r="CF47" s="52"/>
      <c r="CG47" s="359"/>
      <c r="CH47" s="359"/>
      <c r="CI47" s="359"/>
      <c r="CJ47" s="359"/>
      <c r="CK47" s="359"/>
      <c r="CL47" s="360"/>
      <c r="CM47" s="360"/>
      <c r="CN47" s="360"/>
      <c r="CO47" s="51"/>
      <c r="CP47" s="52"/>
      <c r="CQ47" s="359"/>
      <c r="CR47" s="359"/>
      <c r="CS47" s="359"/>
      <c r="CT47" s="49"/>
      <c r="CU47" s="50"/>
      <c r="CV47" s="313"/>
      <c r="CW47" s="325" t="str">
        <f>IF(DOB!D47="","",DOB!D47)</f>
        <v/>
      </c>
      <c r="CX47" s="224" t="s">
        <v>204</v>
      </c>
      <c r="CY47" s="53"/>
      <c r="CZ47" s="53"/>
      <c r="DA47" s="394" t="str">
        <f t="shared" si="34"/>
        <v/>
      </c>
      <c r="DB47" s="383"/>
      <c r="DC47" s="381">
        <f t="shared" si="35"/>
        <v>10</v>
      </c>
      <c r="DD47" s="383"/>
      <c r="DE47" s="381">
        <f t="shared" si="36"/>
        <v>10</v>
      </c>
      <c r="DF47" s="383"/>
      <c r="DG47" s="381">
        <f t="shared" si="37"/>
        <v>10</v>
      </c>
      <c r="DH47" s="383"/>
      <c r="DI47" s="381">
        <f t="shared" si="6"/>
        <v>10</v>
      </c>
      <c r="DJ47" s="383"/>
      <c r="DK47" s="381">
        <f t="shared" si="7"/>
        <v>10</v>
      </c>
      <c r="DL47" s="383"/>
      <c r="DM47" s="381">
        <f t="shared" si="8"/>
        <v>10</v>
      </c>
      <c r="DN47" s="383"/>
      <c r="DO47" s="381">
        <f t="shared" si="9"/>
        <v>10</v>
      </c>
      <c r="DP47" s="383"/>
      <c r="DQ47" s="381">
        <f t="shared" si="10"/>
        <v>10</v>
      </c>
      <c r="DR47" s="383"/>
      <c r="DS47" s="381">
        <f t="shared" si="11"/>
        <v>10</v>
      </c>
      <c r="DT47" s="383"/>
      <c r="DU47" s="381">
        <f t="shared" si="11"/>
        <v>10</v>
      </c>
      <c r="DV47" s="383"/>
      <c r="DW47" s="381">
        <f t="shared" si="11"/>
        <v>10</v>
      </c>
      <c r="DX47" s="393"/>
      <c r="DY47" s="329"/>
      <c r="EA47" s="331"/>
      <c r="EB47" s="334">
        <f t="shared" si="12"/>
        <v>10</v>
      </c>
      <c r="EC47" s="330" t="str">
        <f t="shared" si="13"/>
        <v/>
      </c>
      <c r="ED47" s="219">
        <f t="shared" si="14"/>
        <v>20</v>
      </c>
      <c r="EE47" s="330" t="str">
        <f t="shared" si="15"/>
        <v/>
      </c>
      <c r="EF47" s="219">
        <f t="shared" si="16"/>
        <v>30</v>
      </c>
      <c r="EG47" s="330" t="str">
        <f t="shared" si="17"/>
        <v/>
      </c>
      <c r="EH47" s="219">
        <f t="shared" si="18"/>
        <v>40</v>
      </c>
      <c r="EI47" s="330" t="str">
        <f t="shared" si="19"/>
        <v/>
      </c>
      <c r="EJ47" s="219">
        <f t="shared" si="20"/>
        <v>50</v>
      </c>
      <c r="EK47" s="330" t="str">
        <f t="shared" si="21"/>
        <v/>
      </c>
      <c r="EL47" s="219">
        <f t="shared" si="22"/>
        <v>60</v>
      </c>
      <c r="EM47" s="330" t="str">
        <f t="shared" si="23"/>
        <v/>
      </c>
      <c r="EN47" s="219">
        <f t="shared" si="24"/>
        <v>70</v>
      </c>
      <c r="EO47" s="330" t="str">
        <f t="shared" si="25"/>
        <v/>
      </c>
      <c r="EP47" s="219">
        <f t="shared" si="26"/>
        <v>80</v>
      </c>
      <c r="EQ47" s="330" t="str">
        <f t="shared" si="27"/>
        <v/>
      </c>
      <c r="ER47" s="219">
        <f t="shared" si="28"/>
        <v>90</v>
      </c>
      <c r="ES47" s="330" t="str">
        <f t="shared" si="29"/>
        <v/>
      </c>
      <c r="ET47" s="219">
        <f t="shared" si="30"/>
        <v>100</v>
      </c>
      <c r="EU47" s="330" t="str">
        <f t="shared" si="31"/>
        <v/>
      </c>
      <c r="EV47" s="219">
        <f t="shared" si="32"/>
        <v>110</v>
      </c>
      <c r="EW47" s="222" t="str">
        <f t="shared" si="33"/>
        <v/>
      </c>
      <c r="EX47" s="25"/>
      <c r="EY47" s="25"/>
      <c r="EZ47" s="25"/>
      <c r="FA47" s="25"/>
      <c r="FB47" s="25"/>
      <c r="FC47" s="25"/>
      <c r="FD47" s="25"/>
      <c r="FE47" s="25"/>
    </row>
    <row r="48" spans="1:161" s="27" customFormat="1" ht="18" customHeight="1">
      <c r="A48" s="28"/>
      <c r="B48" s="369"/>
      <c r="C48" s="360"/>
      <c r="D48" s="15">
        <v>842</v>
      </c>
      <c r="E48" s="15"/>
      <c r="F48" s="29"/>
      <c r="G48" s="322"/>
      <c r="H48" s="90"/>
      <c r="I48" s="323"/>
      <c r="J48" s="324"/>
      <c r="K48" s="323"/>
      <c r="L48" s="359"/>
      <c r="M48" s="359"/>
      <c r="N48" s="359"/>
      <c r="O48" s="359"/>
      <c r="P48" s="359"/>
      <c r="Q48" s="359"/>
      <c r="R48" s="359"/>
      <c r="S48" s="412"/>
      <c r="T48" s="412"/>
      <c r="U48" s="412"/>
      <c r="V48" s="375"/>
      <c r="W48" s="375"/>
      <c r="X48" s="375"/>
      <c r="Y48" s="360"/>
      <c r="Z48" s="360"/>
      <c r="AA48" s="360"/>
      <c r="AB48" s="360"/>
      <c r="AC48" s="360"/>
      <c r="AD48" s="360"/>
      <c r="AE48" s="360"/>
      <c r="AF48" s="414"/>
      <c r="AG48" s="414"/>
      <c r="AH48" s="414"/>
      <c r="AI48" s="415"/>
      <c r="AJ48" s="415"/>
      <c r="AK48" s="415"/>
      <c r="AL48" s="369"/>
      <c r="AM48" s="359"/>
      <c r="AN48" s="359"/>
      <c r="AO48" s="359"/>
      <c r="AP48" s="359"/>
      <c r="AQ48" s="359"/>
      <c r="AR48" s="359"/>
      <c r="AS48" s="359"/>
      <c r="AT48" s="49"/>
      <c r="AU48" s="49"/>
      <c r="AV48" s="50"/>
      <c r="AW48" s="50"/>
      <c r="AX48" s="360"/>
      <c r="AY48" s="360"/>
      <c r="AZ48" s="360"/>
      <c r="BA48" s="360"/>
      <c r="BB48" s="360"/>
      <c r="BC48" s="360"/>
      <c r="BD48" s="360"/>
      <c r="BE48" s="414"/>
      <c r="BF48" s="414"/>
      <c r="BG48" s="414"/>
      <c r="BH48" s="415"/>
      <c r="BI48" s="415"/>
      <c r="BJ48" s="415"/>
      <c r="BK48" s="359"/>
      <c r="BL48" s="359"/>
      <c r="BM48" s="359"/>
      <c r="BN48" s="359"/>
      <c r="BO48" s="359"/>
      <c r="BP48" s="359"/>
      <c r="BQ48" s="359"/>
      <c r="BR48" s="49"/>
      <c r="BS48" s="49"/>
      <c r="BT48" s="50"/>
      <c r="BU48" s="50"/>
      <c r="BV48" s="360"/>
      <c r="BW48" s="360"/>
      <c r="BX48" s="360"/>
      <c r="BY48" s="360"/>
      <c r="BZ48" s="360"/>
      <c r="CA48" s="360"/>
      <c r="CB48" s="360"/>
      <c r="CC48" s="51"/>
      <c r="CD48" s="51"/>
      <c r="CE48" s="52"/>
      <c r="CF48" s="52"/>
      <c r="CG48" s="359"/>
      <c r="CH48" s="359"/>
      <c r="CI48" s="359"/>
      <c r="CJ48" s="359"/>
      <c r="CK48" s="359"/>
      <c r="CL48" s="360"/>
      <c r="CM48" s="360"/>
      <c r="CN48" s="360"/>
      <c r="CO48" s="51"/>
      <c r="CP48" s="52"/>
      <c r="CQ48" s="359"/>
      <c r="CR48" s="359"/>
      <c r="CS48" s="359"/>
      <c r="CT48" s="49"/>
      <c r="CU48" s="50"/>
      <c r="CV48" s="313"/>
      <c r="CW48" s="325" t="str">
        <f>IF(DOB!D48="","",DOB!D48)</f>
        <v/>
      </c>
      <c r="CX48" s="224" t="s">
        <v>205</v>
      </c>
      <c r="CY48" s="53"/>
      <c r="CZ48" s="53"/>
      <c r="DA48" s="394" t="str">
        <f t="shared" si="34"/>
        <v/>
      </c>
      <c r="DB48" s="383"/>
      <c r="DC48" s="381">
        <f t="shared" si="35"/>
        <v>10</v>
      </c>
      <c r="DD48" s="383"/>
      <c r="DE48" s="381">
        <f t="shared" si="36"/>
        <v>10</v>
      </c>
      <c r="DF48" s="383"/>
      <c r="DG48" s="381">
        <f t="shared" si="37"/>
        <v>10</v>
      </c>
      <c r="DH48" s="383"/>
      <c r="DI48" s="381">
        <f t="shared" si="6"/>
        <v>10</v>
      </c>
      <c r="DJ48" s="383"/>
      <c r="DK48" s="381">
        <f t="shared" si="7"/>
        <v>10</v>
      </c>
      <c r="DL48" s="383"/>
      <c r="DM48" s="381">
        <f t="shared" si="8"/>
        <v>10</v>
      </c>
      <c r="DN48" s="383"/>
      <c r="DO48" s="381">
        <f t="shared" si="9"/>
        <v>10</v>
      </c>
      <c r="DP48" s="383"/>
      <c r="DQ48" s="381">
        <f t="shared" si="10"/>
        <v>10</v>
      </c>
      <c r="DR48" s="383"/>
      <c r="DS48" s="381">
        <f t="shared" si="11"/>
        <v>10</v>
      </c>
      <c r="DT48" s="383"/>
      <c r="DU48" s="381">
        <f t="shared" si="11"/>
        <v>10</v>
      </c>
      <c r="DV48" s="383"/>
      <c r="DW48" s="381">
        <f t="shared" si="11"/>
        <v>10</v>
      </c>
      <c r="DX48" s="393"/>
      <c r="DY48" s="329"/>
      <c r="EA48" s="331"/>
      <c r="EB48" s="334">
        <f t="shared" si="12"/>
        <v>10</v>
      </c>
      <c r="EC48" s="330" t="str">
        <f t="shared" si="13"/>
        <v/>
      </c>
      <c r="ED48" s="219">
        <f t="shared" si="14"/>
        <v>20</v>
      </c>
      <c r="EE48" s="330" t="str">
        <f t="shared" si="15"/>
        <v/>
      </c>
      <c r="EF48" s="219">
        <f t="shared" si="16"/>
        <v>30</v>
      </c>
      <c r="EG48" s="330" t="str">
        <f t="shared" si="17"/>
        <v/>
      </c>
      <c r="EH48" s="219">
        <f t="shared" si="18"/>
        <v>40</v>
      </c>
      <c r="EI48" s="330" t="str">
        <f t="shared" si="19"/>
        <v/>
      </c>
      <c r="EJ48" s="219">
        <f t="shared" si="20"/>
        <v>50</v>
      </c>
      <c r="EK48" s="330" t="str">
        <f t="shared" si="21"/>
        <v/>
      </c>
      <c r="EL48" s="219">
        <f t="shared" si="22"/>
        <v>60</v>
      </c>
      <c r="EM48" s="330" t="str">
        <f t="shared" si="23"/>
        <v/>
      </c>
      <c r="EN48" s="219">
        <f t="shared" si="24"/>
        <v>70</v>
      </c>
      <c r="EO48" s="330" t="str">
        <f t="shared" si="25"/>
        <v/>
      </c>
      <c r="EP48" s="219">
        <f t="shared" si="26"/>
        <v>80</v>
      </c>
      <c r="EQ48" s="330" t="str">
        <f t="shared" si="27"/>
        <v/>
      </c>
      <c r="ER48" s="219">
        <f t="shared" si="28"/>
        <v>90</v>
      </c>
      <c r="ES48" s="330" t="str">
        <f t="shared" si="29"/>
        <v/>
      </c>
      <c r="ET48" s="219">
        <f t="shared" si="30"/>
        <v>100</v>
      </c>
      <c r="EU48" s="330" t="str">
        <f t="shared" si="31"/>
        <v/>
      </c>
      <c r="EV48" s="219">
        <f t="shared" si="32"/>
        <v>110</v>
      </c>
      <c r="EW48" s="222" t="str">
        <f t="shared" si="33"/>
        <v/>
      </c>
      <c r="EX48" s="25"/>
      <c r="EY48" s="25"/>
      <c r="EZ48" s="25"/>
      <c r="FA48" s="25"/>
      <c r="FB48" s="25"/>
      <c r="FC48" s="25"/>
      <c r="FD48" s="25"/>
      <c r="FE48" s="25"/>
    </row>
    <row r="49" spans="1:161" s="27" customFormat="1" ht="18" customHeight="1">
      <c r="A49" s="28"/>
      <c r="B49" s="369"/>
      <c r="C49" s="360"/>
      <c r="D49" s="15">
        <v>843</v>
      </c>
      <c r="E49" s="15"/>
      <c r="F49" s="29"/>
      <c r="G49" s="322"/>
      <c r="H49" s="90"/>
      <c r="I49" s="323"/>
      <c r="J49" s="324"/>
      <c r="K49" s="323"/>
      <c r="L49" s="359"/>
      <c r="M49" s="359"/>
      <c r="N49" s="359"/>
      <c r="O49" s="359"/>
      <c r="P49" s="359"/>
      <c r="Q49" s="359"/>
      <c r="R49" s="359"/>
      <c r="S49" s="412"/>
      <c r="T49" s="412"/>
      <c r="U49" s="412"/>
      <c r="V49" s="375"/>
      <c r="W49" s="375"/>
      <c r="X49" s="375"/>
      <c r="Y49" s="360"/>
      <c r="Z49" s="360"/>
      <c r="AA49" s="360"/>
      <c r="AB49" s="360"/>
      <c r="AC49" s="360"/>
      <c r="AD49" s="360"/>
      <c r="AE49" s="360"/>
      <c r="AF49" s="414"/>
      <c r="AG49" s="414"/>
      <c r="AH49" s="414"/>
      <c r="AI49" s="415"/>
      <c r="AJ49" s="415"/>
      <c r="AK49" s="415"/>
      <c r="AL49" s="369"/>
      <c r="AM49" s="359"/>
      <c r="AN49" s="359"/>
      <c r="AO49" s="359"/>
      <c r="AP49" s="359"/>
      <c r="AQ49" s="359"/>
      <c r="AR49" s="359"/>
      <c r="AS49" s="359"/>
      <c r="AT49" s="49"/>
      <c r="AU49" s="49"/>
      <c r="AV49" s="50"/>
      <c r="AW49" s="50"/>
      <c r="AX49" s="360"/>
      <c r="AY49" s="360"/>
      <c r="AZ49" s="360"/>
      <c r="BA49" s="360"/>
      <c r="BB49" s="360"/>
      <c r="BC49" s="360"/>
      <c r="BD49" s="360"/>
      <c r="BE49" s="414"/>
      <c r="BF49" s="414"/>
      <c r="BG49" s="414"/>
      <c r="BH49" s="415"/>
      <c r="BI49" s="415"/>
      <c r="BJ49" s="415"/>
      <c r="BK49" s="359"/>
      <c r="BL49" s="359"/>
      <c r="BM49" s="359"/>
      <c r="BN49" s="359"/>
      <c r="BO49" s="359"/>
      <c r="BP49" s="359"/>
      <c r="BQ49" s="359"/>
      <c r="BR49" s="49"/>
      <c r="BS49" s="49"/>
      <c r="BT49" s="50"/>
      <c r="BU49" s="50"/>
      <c r="BV49" s="360"/>
      <c r="BW49" s="360"/>
      <c r="BX49" s="360"/>
      <c r="BY49" s="360"/>
      <c r="BZ49" s="360"/>
      <c r="CA49" s="360"/>
      <c r="CB49" s="360"/>
      <c r="CC49" s="51"/>
      <c r="CD49" s="51"/>
      <c r="CE49" s="52"/>
      <c r="CF49" s="52"/>
      <c r="CG49" s="359"/>
      <c r="CH49" s="359"/>
      <c r="CI49" s="359"/>
      <c r="CJ49" s="359"/>
      <c r="CK49" s="359"/>
      <c r="CL49" s="360"/>
      <c r="CM49" s="360"/>
      <c r="CN49" s="360"/>
      <c r="CO49" s="51"/>
      <c r="CP49" s="52"/>
      <c r="CQ49" s="359"/>
      <c r="CR49" s="359"/>
      <c r="CS49" s="359"/>
      <c r="CT49" s="49"/>
      <c r="CU49" s="50"/>
      <c r="CV49" s="313"/>
      <c r="CW49" s="325" t="str">
        <f>IF(DOB!D49="","",DOB!D49)</f>
        <v/>
      </c>
      <c r="CX49" s="59"/>
      <c r="CY49" s="53"/>
      <c r="CZ49" s="53"/>
      <c r="DA49" s="394" t="str">
        <f t="shared" si="34"/>
        <v/>
      </c>
      <c r="DB49" s="383"/>
      <c r="DC49" s="381">
        <f t="shared" si="35"/>
        <v>10</v>
      </c>
      <c r="DD49" s="383"/>
      <c r="DE49" s="381">
        <f t="shared" si="36"/>
        <v>10</v>
      </c>
      <c r="DF49" s="383"/>
      <c r="DG49" s="381">
        <f t="shared" si="37"/>
        <v>10</v>
      </c>
      <c r="DH49" s="383"/>
      <c r="DI49" s="381">
        <f t="shared" si="6"/>
        <v>10</v>
      </c>
      <c r="DJ49" s="383"/>
      <c r="DK49" s="381">
        <f t="shared" si="7"/>
        <v>10</v>
      </c>
      <c r="DL49" s="383"/>
      <c r="DM49" s="381">
        <f t="shared" si="8"/>
        <v>10</v>
      </c>
      <c r="DN49" s="383"/>
      <c r="DO49" s="381">
        <f t="shared" si="9"/>
        <v>10</v>
      </c>
      <c r="DP49" s="383"/>
      <c r="DQ49" s="381">
        <f t="shared" si="10"/>
        <v>10</v>
      </c>
      <c r="DR49" s="383"/>
      <c r="DS49" s="381">
        <f t="shared" si="11"/>
        <v>10</v>
      </c>
      <c r="DT49" s="383"/>
      <c r="DU49" s="381">
        <f t="shared" si="11"/>
        <v>10</v>
      </c>
      <c r="DV49" s="383"/>
      <c r="DW49" s="381">
        <f t="shared" si="11"/>
        <v>10</v>
      </c>
      <c r="DX49" s="393"/>
      <c r="DY49" s="329"/>
      <c r="EA49" s="331"/>
      <c r="EB49" s="334">
        <f t="shared" si="12"/>
        <v>10</v>
      </c>
      <c r="EC49" s="330" t="str">
        <f t="shared" si="13"/>
        <v/>
      </c>
      <c r="ED49" s="219">
        <f t="shared" si="14"/>
        <v>20</v>
      </c>
      <c r="EE49" s="330" t="str">
        <f t="shared" si="15"/>
        <v/>
      </c>
      <c r="EF49" s="219">
        <f t="shared" si="16"/>
        <v>30</v>
      </c>
      <c r="EG49" s="330" t="str">
        <f t="shared" si="17"/>
        <v/>
      </c>
      <c r="EH49" s="219">
        <f t="shared" si="18"/>
        <v>40</v>
      </c>
      <c r="EI49" s="330" t="str">
        <f t="shared" si="19"/>
        <v/>
      </c>
      <c r="EJ49" s="219">
        <f t="shared" si="20"/>
        <v>50</v>
      </c>
      <c r="EK49" s="330" t="str">
        <f t="shared" si="21"/>
        <v/>
      </c>
      <c r="EL49" s="219">
        <f t="shared" si="22"/>
        <v>60</v>
      </c>
      <c r="EM49" s="330" t="str">
        <f t="shared" si="23"/>
        <v/>
      </c>
      <c r="EN49" s="219">
        <f t="shared" si="24"/>
        <v>70</v>
      </c>
      <c r="EO49" s="330" t="str">
        <f t="shared" si="25"/>
        <v/>
      </c>
      <c r="EP49" s="219">
        <f t="shared" si="26"/>
        <v>80</v>
      </c>
      <c r="EQ49" s="330" t="str">
        <f t="shared" si="27"/>
        <v/>
      </c>
      <c r="ER49" s="219">
        <f t="shared" si="28"/>
        <v>90</v>
      </c>
      <c r="ES49" s="330" t="str">
        <f t="shared" si="29"/>
        <v/>
      </c>
      <c r="ET49" s="219">
        <f t="shared" si="30"/>
        <v>100</v>
      </c>
      <c r="EU49" s="330" t="str">
        <f t="shared" si="31"/>
        <v/>
      </c>
      <c r="EV49" s="219">
        <f t="shared" si="32"/>
        <v>110</v>
      </c>
      <c r="EW49" s="222" t="str">
        <f t="shared" si="33"/>
        <v/>
      </c>
      <c r="EX49" s="25"/>
      <c r="EY49" s="25"/>
      <c r="EZ49" s="25"/>
      <c r="FA49" s="25"/>
      <c r="FB49" s="25"/>
      <c r="FC49" s="25"/>
      <c r="FD49" s="25"/>
      <c r="FE49" s="25"/>
    </row>
    <row r="50" spans="1:161" s="27" customFormat="1" ht="18" customHeight="1">
      <c r="A50" s="28"/>
      <c r="B50" s="369"/>
      <c r="C50" s="360"/>
      <c r="D50" s="15">
        <v>844</v>
      </c>
      <c r="E50" s="15"/>
      <c r="F50" s="29"/>
      <c r="G50" s="322"/>
      <c r="H50" s="90"/>
      <c r="I50" s="323"/>
      <c r="J50" s="324"/>
      <c r="K50" s="323"/>
      <c r="L50" s="359"/>
      <c r="M50" s="359"/>
      <c r="N50" s="359"/>
      <c r="O50" s="359"/>
      <c r="P50" s="359"/>
      <c r="Q50" s="359"/>
      <c r="R50" s="359"/>
      <c r="S50" s="412"/>
      <c r="T50" s="412"/>
      <c r="U50" s="412"/>
      <c r="V50" s="375"/>
      <c r="W50" s="375"/>
      <c r="X50" s="375"/>
      <c r="Y50" s="360"/>
      <c r="Z50" s="360"/>
      <c r="AA50" s="360"/>
      <c r="AB50" s="360"/>
      <c r="AC50" s="360"/>
      <c r="AD50" s="360"/>
      <c r="AE50" s="360"/>
      <c r="AF50" s="414"/>
      <c r="AG50" s="414"/>
      <c r="AH50" s="414"/>
      <c r="AI50" s="415"/>
      <c r="AJ50" s="415"/>
      <c r="AK50" s="415"/>
      <c r="AL50" s="369"/>
      <c r="AM50" s="359"/>
      <c r="AN50" s="359"/>
      <c r="AO50" s="359"/>
      <c r="AP50" s="359"/>
      <c r="AQ50" s="359"/>
      <c r="AR50" s="359"/>
      <c r="AS50" s="359"/>
      <c r="AT50" s="49"/>
      <c r="AU50" s="49"/>
      <c r="AV50" s="50"/>
      <c r="AW50" s="50"/>
      <c r="AX50" s="360"/>
      <c r="AY50" s="360"/>
      <c r="AZ50" s="360"/>
      <c r="BA50" s="360"/>
      <c r="BB50" s="360"/>
      <c r="BC50" s="360"/>
      <c r="BD50" s="360"/>
      <c r="BE50" s="414"/>
      <c r="BF50" s="414"/>
      <c r="BG50" s="414"/>
      <c r="BH50" s="415"/>
      <c r="BI50" s="415"/>
      <c r="BJ50" s="415"/>
      <c r="BK50" s="359"/>
      <c r="BL50" s="359"/>
      <c r="BM50" s="359"/>
      <c r="BN50" s="359"/>
      <c r="BO50" s="359"/>
      <c r="BP50" s="359"/>
      <c r="BQ50" s="359"/>
      <c r="BR50" s="49"/>
      <c r="BS50" s="49"/>
      <c r="BT50" s="50"/>
      <c r="BU50" s="50"/>
      <c r="BV50" s="360"/>
      <c r="BW50" s="360"/>
      <c r="BX50" s="360"/>
      <c r="BY50" s="360"/>
      <c r="BZ50" s="360"/>
      <c r="CA50" s="360"/>
      <c r="CB50" s="360"/>
      <c r="CC50" s="51"/>
      <c r="CD50" s="51"/>
      <c r="CE50" s="52"/>
      <c r="CF50" s="52"/>
      <c r="CG50" s="359"/>
      <c r="CH50" s="359"/>
      <c r="CI50" s="359"/>
      <c r="CJ50" s="359"/>
      <c r="CK50" s="359"/>
      <c r="CL50" s="360"/>
      <c r="CM50" s="360"/>
      <c r="CN50" s="360"/>
      <c r="CO50" s="51"/>
      <c r="CP50" s="52"/>
      <c r="CQ50" s="359"/>
      <c r="CR50" s="359"/>
      <c r="CS50" s="359"/>
      <c r="CT50" s="49"/>
      <c r="CU50" s="50"/>
      <c r="CV50" s="313"/>
      <c r="CW50" s="325" t="str">
        <f>IF(DOB!D50="","",DOB!D50)</f>
        <v/>
      </c>
      <c r="CX50" s="59"/>
      <c r="CY50" s="53"/>
      <c r="CZ50" s="53"/>
      <c r="DA50" s="394" t="str">
        <f t="shared" si="34"/>
        <v/>
      </c>
      <c r="DB50" s="383"/>
      <c r="DC50" s="381">
        <f t="shared" si="35"/>
        <v>10</v>
      </c>
      <c r="DD50" s="383"/>
      <c r="DE50" s="381">
        <f t="shared" si="36"/>
        <v>10</v>
      </c>
      <c r="DF50" s="383"/>
      <c r="DG50" s="381">
        <f t="shared" si="37"/>
        <v>10</v>
      </c>
      <c r="DH50" s="383"/>
      <c r="DI50" s="381">
        <f t="shared" si="6"/>
        <v>10</v>
      </c>
      <c r="DJ50" s="383"/>
      <c r="DK50" s="381">
        <f t="shared" si="7"/>
        <v>10</v>
      </c>
      <c r="DL50" s="383"/>
      <c r="DM50" s="381">
        <f t="shared" si="8"/>
        <v>10</v>
      </c>
      <c r="DN50" s="383"/>
      <c r="DO50" s="381">
        <f t="shared" si="9"/>
        <v>10</v>
      </c>
      <c r="DP50" s="383"/>
      <c r="DQ50" s="381">
        <f t="shared" si="10"/>
        <v>10</v>
      </c>
      <c r="DR50" s="383"/>
      <c r="DS50" s="381">
        <f t="shared" si="11"/>
        <v>10</v>
      </c>
      <c r="DT50" s="383"/>
      <c r="DU50" s="381">
        <f t="shared" si="11"/>
        <v>10</v>
      </c>
      <c r="DV50" s="383"/>
      <c r="DW50" s="381">
        <f t="shared" si="11"/>
        <v>10</v>
      </c>
      <c r="DX50" s="393"/>
      <c r="DY50" s="329"/>
      <c r="EA50" s="331"/>
      <c r="EB50" s="334">
        <f t="shared" si="12"/>
        <v>10</v>
      </c>
      <c r="EC50" s="330" t="str">
        <f t="shared" si="13"/>
        <v/>
      </c>
      <c r="ED50" s="219">
        <f t="shared" si="14"/>
        <v>20</v>
      </c>
      <c r="EE50" s="330" t="str">
        <f t="shared" si="15"/>
        <v/>
      </c>
      <c r="EF50" s="219">
        <f t="shared" si="16"/>
        <v>30</v>
      </c>
      <c r="EG50" s="330" t="str">
        <f t="shared" si="17"/>
        <v/>
      </c>
      <c r="EH50" s="219">
        <f t="shared" si="18"/>
        <v>40</v>
      </c>
      <c r="EI50" s="330" t="str">
        <f t="shared" si="19"/>
        <v/>
      </c>
      <c r="EJ50" s="219">
        <f t="shared" si="20"/>
        <v>50</v>
      </c>
      <c r="EK50" s="330" t="str">
        <f t="shared" si="21"/>
        <v/>
      </c>
      <c r="EL50" s="219">
        <f t="shared" si="22"/>
        <v>60</v>
      </c>
      <c r="EM50" s="330" t="str">
        <f t="shared" si="23"/>
        <v/>
      </c>
      <c r="EN50" s="219">
        <f t="shared" si="24"/>
        <v>70</v>
      </c>
      <c r="EO50" s="330" t="str">
        <f t="shared" si="25"/>
        <v/>
      </c>
      <c r="EP50" s="219">
        <f t="shared" si="26"/>
        <v>80</v>
      </c>
      <c r="EQ50" s="330" t="str">
        <f t="shared" si="27"/>
        <v/>
      </c>
      <c r="ER50" s="219">
        <f t="shared" si="28"/>
        <v>90</v>
      </c>
      <c r="ES50" s="330" t="str">
        <f t="shared" si="29"/>
        <v/>
      </c>
      <c r="ET50" s="219">
        <f t="shared" si="30"/>
        <v>100</v>
      </c>
      <c r="EU50" s="330" t="str">
        <f t="shared" si="31"/>
        <v/>
      </c>
      <c r="EV50" s="219">
        <f t="shared" si="32"/>
        <v>110</v>
      </c>
      <c r="EW50" s="222" t="str">
        <f t="shared" si="33"/>
        <v/>
      </c>
      <c r="EX50" s="25"/>
      <c r="EY50" s="25"/>
      <c r="EZ50" s="25"/>
      <c r="FA50" s="25"/>
      <c r="FB50" s="25"/>
      <c r="FC50" s="25"/>
      <c r="FD50" s="25"/>
      <c r="FE50" s="25"/>
    </row>
    <row r="51" spans="1:161" s="27" customFormat="1" ht="18" customHeight="1">
      <c r="A51" s="28"/>
      <c r="B51" s="369"/>
      <c r="C51" s="360"/>
      <c r="D51" s="15">
        <v>845</v>
      </c>
      <c r="E51" s="15"/>
      <c r="F51" s="29"/>
      <c r="G51" s="322"/>
      <c r="H51" s="90"/>
      <c r="I51" s="323"/>
      <c r="J51" s="324"/>
      <c r="K51" s="323"/>
      <c r="L51" s="359"/>
      <c r="M51" s="359"/>
      <c r="N51" s="359"/>
      <c r="O51" s="359"/>
      <c r="P51" s="359"/>
      <c r="Q51" s="359"/>
      <c r="R51" s="359"/>
      <c r="S51" s="412"/>
      <c r="T51" s="412"/>
      <c r="U51" s="412"/>
      <c r="V51" s="375"/>
      <c r="W51" s="375"/>
      <c r="X51" s="375"/>
      <c r="Y51" s="360"/>
      <c r="Z51" s="360"/>
      <c r="AA51" s="360"/>
      <c r="AB51" s="360"/>
      <c r="AC51" s="360"/>
      <c r="AD51" s="360"/>
      <c r="AE51" s="360"/>
      <c r="AF51" s="414"/>
      <c r="AG51" s="414"/>
      <c r="AH51" s="414"/>
      <c r="AI51" s="415"/>
      <c r="AJ51" s="415"/>
      <c r="AK51" s="415"/>
      <c r="AL51" s="369"/>
      <c r="AM51" s="359"/>
      <c r="AN51" s="359"/>
      <c r="AO51" s="359"/>
      <c r="AP51" s="359"/>
      <c r="AQ51" s="359"/>
      <c r="AR51" s="359"/>
      <c r="AS51" s="359"/>
      <c r="AT51" s="49"/>
      <c r="AU51" s="49"/>
      <c r="AV51" s="50"/>
      <c r="AW51" s="50"/>
      <c r="AX51" s="360"/>
      <c r="AY51" s="360"/>
      <c r="AZ51" s="360"/>
      <c r="BA51" s="360"/>
      <c r="BB51" s="360"/>
      <c r="BC51" s="360"/>
      <c r="BD51" s="360"/>
      <c r="BE51" s="414"/>
      <c r="BF51" s="414"/>
      <c r="BG51" s="414"/>
      <c r="BH51" s="415"/>
      <c r="BI51" s="415"/>
      <c r="BJ51" s="415"/>
      <c r="BK51" s="359"/>
      <c r="BL51" s="359"/>
      <c r="BM51" s="359"/>
      <c r="BN51" s="359"/>
      <c r="BO51" s="359"/>
      <c r="BP51" s="359"/>
      <c r="BQ51" s="359"/>
      <c r="BR51" s="49"/>
      <c r="BS51" s="49"/>
      <c r="BT51" s="50"/>
      <c r="BU51" s="50"/>
      <c r="BV51" s="360"/>
      <c r="BW51" s="360"/>
      <c r="BX51" s="360"/>
      <c r="BY51" s="360"/>
      <c r="BZ51" s="360"/>
      <c r="CA51" s="360"/>
      <c r="CB51" s="360"/>
      <c r="CC51" s="51"/>
      <c r="CD51" s="51"/>
      <c r="CE51" s="52"/>
      <c r="CF51" s="52"/>
      <c r="CG51" s="359"/>
      <c r="CH51" s="359"/>
      <c r="CI51" s="359"/>
      <c r="CJ51" s="359"/>
      <c r="CK51" s="359"/>
      <c r="CL51" s="360"/>
      <c r="CM51" s="360"/>
      <c r="CN51" s="360"/>
      <c r="CO51" s="51"/>
      <c r="CP51" s="52"/>
      <c r="CQ51" s="359"/>
      <c r="CR51" s="359"/>
      <c r="CS51" s="359"/>
      <c r="CT51" s="49"/>
      <c r="CU51" s="50"/>
      <c r="CV51" s="313"/>
      <c r="CW51" s="325" t="str">
        <f>IF(DOB!D51="","",DOB!D51)</f>
        <v/>
      </c>
      <c r="CX51" s="59"/>
      <c r="CY51" s="53"/>
      <c r="CZ51" s="53"/>
      <c r="DA51" s="394" t="str">
        <f t="shared" si="34"/>
        <v/>
      </c>
      <c r="DB51" s="383"/>
      <c r="DC51" s="381">
        <f t="shared" si="35"/>
        <v>10</v>
      </c>
      <c r="DD51" s="383"/>
      <c r="DE51" s="381">
        <f t="shared" si="36"/>
        <v>10</v>
      </c>
      <c r="DF51" s="383"/>
      <c r="DG51" s="381">
        <f t="shared" si="37"/>
        <v>10</v>
      </c>
      <c r="DH51" s="383"/>
      <c r="DI51" s="381">
        <f t="shared" si="6"/>
        <v>10</v>
      </c>
      <c r="DJ51" s="383"/>
      <c r="DK51" s="381">
        <f t="shared" si="7"/>
        <v>10</v>
      </c>
      <c r="DL51" s="383"/>
      <c r="DM51" s="381">
        <f t="shared" si="8"/>
        <v>10</v>
      </c>
      <c r="DN51" s="383"/>
      <c r="DO51" s="381">
        <f t="shared" si="9"/>
        <v>10</v>
      </c>
      <c r="DP51" s="383"/>
      <c r="DQ51" s="381">
        <f t="shared" si="10"/>
        <v>10</v>
      </c>
      <c r="DR51" s="383"/>
      <c r="DS51" s="381">
        <f t="shared" si="11"/>
        <v>10</v>
      </c>
      <c r="DT51" s="383"/>
      <c r="DU51" s="381">
        <f t="shared" si="11"/>
        <v>10</v>
      </c>
      <c r="DV51" s="383"/>
      <c r="DW51" s="381">
        <f t="shared" si="11"/>
        <v>10</v>
      </c>
      <c r="DX51" s="393"/>
      <c r="DY51" s="329"/>
      <c r="EA51" s="331"/>
      <c r="EB51" s="334">
        <f t="shared" si="12"/>
        <v>10</v>
      </c>
      <c r="EC51" s="330" t="str">
        <f t="shared" si="13"/>
        <v/>
      </c>
      <c r="ED51" s="219">
        <f t="shared" si="14"/>
        <v>20</v>
      </c>
      <c r="EE51" s="330" t="str">
        <f t="shared" si="15"/>
        <v/>
      </c>
      <c r="EF51" s="219">
        <f t="shared" si="16"/>
        <v>30</v>
      </c>
      <c r="EG51" s="330" t="str">
        <f t="shared" si="17"/>
        <v/>
      </c>
      <c r="EH51" s="219">
        <f t="shared" si="18"/>
        <v>40</v>
      </c>
      <c r="EI51" s="330" t="str">
        <f t="shared" si="19"/>
        <v/>
      </c>
      <c r="EJ51" s="219">
        <f t="shared" si="20"/>
        <v>50</v>
      </c>
      <c r="EK51" s="330" t="str">
        <f t="shared" si="21"/>
        <v/>
      </c>
      <c r="EL51" s="219">
        <f t="shared" si="22"/>
        <v>60</v>
      </c>
      <c r="EM51" s="330" t="str">
        <f t="shared" si="23"/>
        <v/>
      </c>
      <c r="EN51" s="219">
        <f t="shared" si="24"/>
        <v>70</v>
      </c>
      <c r="EO51" s="330" t="str">
        <f t="shared" si="25"/>
        <v/>
      </c>
      <c r="EP51" s="219">
        <f t="shared" si="26"/>
        <v>80</v>
      </c>
      <c r="EQ51" s="330" t="str">
        <f t="shared" si="27"/>
        <v/>
      </c>
      <c r="ER51" s="219">
        <f t="shared" si="28"/>
        <v>90</v>
      </c>
      <c r="ES51" s="330" t="str">
        <f t="shared" si="29"/>
        <v/>
      </c>
      <c r="ET51" s="219">
        <f t="shared" si="30"/>
        <v>100</v>
      </c>
      <c r="EU51" s="330" t="str">
        <f t="shared" si="31"/>
        <v/>
      </c>
      <c r="EV51" s="219">
        <f t="shared" si="32"/>
        <v>110</v>
      </c>
      <c r="EW51" s="222" t="str">
        <f t="shared" si="33"/>
        <v/>
      </c>
      <c r="EX51" s="25"/>
      <c r="EY51" s="25"/>
      <c r="EZ51" s="25"/>
      <c r="FA51" s="25"/>
      <c r="FB51" s="25"/>
      <c r="FC51" s="25"/>
      <c r="FD51" s="25"/>
      <c r="FE51" s="25"/>
    </row>
    <row r="52" spans="1:161" s="27" customFormat="1" ht="18" customHeight="1">
      <c r="A52" s="28"/>
      <c r="B52" s="369"/>
      <c r="C52" s="360"/>
      <c r="D52" s="15">
        <v>846</v>
      </c>
      <c r="E52" s="15"/>
      <c r="F52" s="29"/>
      <c r="G52" s="322"/>
      <c r="H52" s="90"/>
      <c r="I52" s="323"/>
      <c r="J52" s="324"/>
      <c r="K52" s="323"/>
      <c r="L52" s="359"/>
      <c r="M52" s="359"/>
      <c r="N52" s="359"/>
      <c r="O52" s="359"/>
      <c r="P52" s="359"/>
      <c r="Q52" s="359"/>
      <c r="R52" s="359"/>
      <c r="S52" s="412"/>
      <c r="T52" s="412"/>
      <c r="U52" s="412"/>
      <c r="V52" s="375"/>
      <c r="W52" s="375"/>
      <c r="X52" s="375"/>
      <c r="Y52" s="360"/>
      <c r="Z52" s="360"/>
      <c r="AA52" s="360"/>
      <c r="AB52" s="360"/>
      <c r="AC52" s="360"/>
      <c r="AD52" s="360"/>
      <c r="AE52" s="360"/>
      <c r="AF52" s="414"/>
      <c r="AG52" s="414"/>
      <c r="AH52" s="414"/>
      <c r="AI52" s="415"/>
      <c r="AJ52" s="415"/>
      <c r="AK52" s="415"/>
      <c r="AL52" s="369"/>
      <c r="AM52" s="359"/>
      <c r="AN52" s="359"/>
      <c r="AO52" s="359"/>
      <c r="AP52" s="359"/>
      <c r="AQ52" s="359"/>
      <c r="AR52" s="359"/>
      <c r="AS52" s="359"/>
      <c r="AT52" s="49"/>
      <c r="AU52" s="49"/>
      <c r="AV52" s="50"/>
      <c r="AW52" s="50"/>
      <c r="AX52" s="360"/>
      <c r="AY52" s="360"/>
      <c r="AZ52" s="360"/>
      <c r="BA52" s="360"/>
      <c r="BB52" s="360"/>
      <c r="BC52" s="360"/>
      <c r="BD52" s="360"/>
      <c r="BE52" s="414"/>
      <c r="BF52" s="414"/>
      <c r="BG52" s="414"/>
      <c r="BH52" s="415"/>
      <c r="BI52" s="415"/>
      <c r="BJ52" s="415"/>
      <c r="BK52" s="359"/>
      <c r="BL52" s="359"/>
      <c r="BM52" s="359"/>
      <c r="BN52" s="359"/>
      <c r="BO52" s="359"/>
      <c r="BP52" s="359"/>
      <c r="BQ52" s="359"/>
      <c r="BR52" s="49"/>
      <c r="BS52" s="49"/>
      <c r="BT52" s="50"/>
      <c r="BU52" s="50"/>
      <c r="BV52" s="360"/>
      <c r="BW52" s="360"/>
      <c r="BX52" s="360"/>
      <c r="BY52" s="360"/>
      <c r="BZ52" s="360"/>
      <c r="CA52" s="360"/>
      <c r="CB52" s="360"/>
      <c r="CC52" s="51"/>
      <c r="CD52" s="51"/>
      <c r="CE52" s="52"/>
      <c r="CF52" s="52"/>
      <c r="CG52" s="359"/>
      <c r="CH52" s="359"/>
      <c r="CI52" s="359"/>
      <c r="CJ52" s="359"/>
      <c r="CK52" s="359"/>
      <c r="CL52" s="360"/>
      <c r="CM52" s="360"/>
      <c r="CN52" s="360"/>
      <c r="CO52" s="51"/>
      <c r="CP52" s="52"/>
      <c r="CQ52" s="359"/>
      <c r="CR52" s="359"/>
      <c r="CS52" s="359"/>
      <c r="CT52" s="49"/>
      <c r="CU52" s="50"/>
      <c r="CV52" s="313"/>
      <c r="CW52" s="325" t="str">
        <f>IF(DOB!D52="","",DOB!D52)</f>
        <v/>
      </c>
      <c r="CX52" s="59"/>
      <c r="CY52" s="53"/>
      <c r="CZ52" s="53"/>
      <c r="DA52" s="394" t="str">
        <f t="shared" si="34"/>
        <v/>
      </c>
      <c r="DB52" s="383"/>
      <c r="DC52" s="381">
        <f t="shared" si="35"/>
        <v>10</v>
      </c>
      <c r="DD52" s="383"/>
      <c r="DE52" s="381">
        <f t="shared" si="36"/>
        <v>10</v>
      </c>
      <c r="DF52" s="383"/>
      <c r="DG52" s="381">
        <f t="shared" si="37"/>
        <v>10</v>
      </c>
      <c r="DH52" s="383"/>
      <c r="DI52" s="381">
        <f t="shared" si="6"/>
        <v>10</v>
      </c>
      <c r="DJ52" s="383"/>
      <c r="DK52" s="381">
        <f t="shared" si="7"/>
        <v>10</v>
      </c>
      <c r="DL52" s="383"/>
      <c r="DM52" s="381">
        <f t="shared" si="8"/>
        <v>10</v>
      </c>
      <c r="DN52" s="383"/>
      <c r="DO52" s="381">
        <f t="shared" si="9"/>
        <v>10</v>
      </c>
      <c r="DP52" s="383"/>
      <c r="DQ52" s="381">
        <f t="shared" si="10"/>
        <v>10</v>
      </c>
      <c r="DR52" s="383"/>
      <c r="DS52" s="381">
        <f t="shared" si="11"/>
        <v>10</v>
      </c>
      <c r="DT52" s="383"/>
      <c r="DU52" s="381">
        <f t="shared" si="11"/>
        <v>10</v>
      </c>
      <c r="DV52" s="383"/>
      <c r="DW52" s="381">
        <f t="shared" si="11"/>
        <v>10</v>
      </c>
      <c r="DX52" s="393"/>
      <c r="DY52" s="329"/>
      <c r="EA52" s="331"/>
      <c r="EB52" s="334">
        <f t="shared" si="12"/>
        <v>10</v>
      </c>
      <c r="EC52" s="330" t="str">
        <f t="shared" si="13"/>
        <v/>
      </c>
      <c r="ED52" s="219">
        <f t="shared" si="14"/>
        <v>20</v>
      </c>
      <c r="EE52" s="330" t="str">
        <f t="shared" si="15"/>
        <v/>
      </c>
      <c r="EF52" s="219">
        <f t="shared" si="16"/>
        <v>30</v>
      </c>
      <c r="EG52" s="330" t="str">
        <f t="shared" si="17"/>
        <v/>
      </c>
      <c r="EH52" s="219">
        <f t="shared" si="18"/>
        <v>40</v>
      </c>
      <c r="EI52" s="330" t="str">
        <f t="shared" si="19"/>
        <v/>
      </c>
      <c r="EJ52" s="219">
        <f t="shared" si="20"/>
        <v>50</v>
      </c>
      <c r="EK52" s="330" t="str">
        <f t="shared" si="21"/>
        <v/>
      </c>
      <c r="EL52" s="219">
        <f t="shared" si="22"/>
        <v>60</v>
      </c>
      <c r="EM52" s="330" t="str">
        <f t="shared" si="23"/>
        <v/>
      </c>
      <c r="EN52" s="219">
        <f t="shared" si="24"/>
        <v>70</v>
      </c>
      <c r="EO52" s="330" t="str">
        <f t="shared" si="25"/>
        <v/>
      </c>
      <c r="EP52" s="219">
        <f t="shared" si="26"/>
        <v>80</v>
      </c>
      <c r="EQ52" s="330" t="str">
        <f t="shared" si="27"/>
        <v/>
      </c>
      <c r="ER52" s="219">
        <f t="shared" si="28"/>
        <v>90</v>
      </c>
      <c r="ES52" s="330" t="str">
        <f t="shared" si="29"/>
        <v/>
      </c>
      <c r="ET52" s="219">
        <f t="shared" si="30"/>
        <v>100</v>
      </c>
      <c r="EU52" s="330" t="str">
        <f t="shared" si="31"/>
        <v/>
      </c>
      <c r="EV52" s="219">
        <f t="shared" si="32"/>
        <v>110</v>
      </c>
      <c r="EW52" s="222" t="str">
        <f t="shared" si="33"/>
        <v/>
      </c>
      <c r="EX52" s="25"/>
      <c r="EY52" s="25"/>
      <c r="EZ52" s="25"/>
      <c r="FA52" s="25"/>
      <c r="FB52" s="25"/>
      <c r="FC52" s="25"/>
      <c r="FD52" s="25"/>
      <c r="FE52" s="25"/>
    </row>
    <row r="53" spans="1:161" s="27" customFormat="1" ht="18" customHeight="1">
      <c r="A53" s="28"/>
      <c r="B53" s="369"/>
      <c r="C53" s="360"/>
      <c r="D53" s="15">
        <v>847</v>
      </c>
      <c r="E53" s="15"/>
      <c r="F53" s="29"/>
      <c r="G53" s="322"/>
      <c r="H53" s="90"/>
      <c r="I53" s="323"/>
      <c r="J53" s="324"/>
      <c r="K53" s="323"/>
      <c r="L53" s="359"/>
      <c r="M53" s="359"/>
      <c r="N53" s="359"/>
      <c r="O53" s="359"/>
      <c r="P53" s="359"/>
      <c r="Q53" s="359"/>
      <c r="R53" s="359"/>
      <c r="S53" s="412"/>
      <c r="T53" s="412"/>
      <c r="U53" s="412"/>
      <c r="V53" s="375"/>
      <c r="W53" s="375"/>
      <c r="X53" s="375"/>
      <c r="Y53" s="360"/>
      <c r="Z53" s="360"/>
      <c r="AA53" s="360"/>
      <c r="AB53" s="360"/>
      <c r="AC53" s="360"/>
      <c r="AD53" s="360"/>
      <c r="AE53" s="360"/>
      <c r="AF53" s="414"/>
      <c r="AG53" s="414"/>
      <c r="AH53" s="414"/>
      <c r="AI53" s="415"/>
      <c r="AJ53" s="415"/>
      <c r="AK53" s="415"/>
      <c r="AL53" s="369"/>
      <c r="AM53" s="359"/>
      <c r="AN53" s="359"/>
      <c r="AO53" s="359"/>
      <c r="AP53" s="359"/>
      <c r="AQ53" s="359"/>
      <c r="AR53" s="359"/>
      <c r="AS53" s="359"/>
      <c r="AT53" s="49"/>
      <c r="AU53" s="49"/>
      <c r="AV53" s="50"/>
      <c r="AW53" s="50"/>
      <c r="AX53" s="360"/>
      <c r="AY53" s="360"/>
      <c r="AZ53" s="360"/>
      <c r="BA53" s="360"/>
      <c r="BB53" s="360"/>
      <c r="BC53" s="360"/>
      <c r="BD53" s="360"/>
      <c r="BE53" s="414"/>
      <c r="BF53" s="414"/>
      <c r="BG53" s="414"/>
      <c r="BH53" s="415"/>
      <c r="BI53" s="415"/>
      <c r="BJ53" s="415"/>
      <c r="BK53" s="359"/>
      <c r="BL53" s="359"/>
      <c r="BM53" s="359"/>
      <c r="BN53" s="359"/>
      <c r="BO53" s="359"/>
      <c r="BP53" s="359"/>
      <c r="BQ53" s="359"/>
      <c r="BR53" s="49"/>
      <c r="BS53" s="49"/>
      <c r="BT53" s="50"/>
      <c r="BU53" s="50"/>
      <c r="BV53" s="360"/>
      <c r="BW53" s="360"/>
      <c r="BX53" s="360"/>
      <c r="BY53" s="360"/>
      <c r="BZ53" s="360"/>
      <c r="CA53" s="360"/>
      <c r="CB53" s="360"/>
      <c r="CC53" s="51"/>
      <c r="CD53" s="51"/>
      <c r="CE53" s="52"/>
      <c r="CF53" s="52"/>
      <c r="CG53" s="359"/>
      <c r="CH53" s="359"/>
      <c r="CI53" s="359"/>
      <c r="CJ53" s="359"/>
      <c r="CK53" s="359"/>
      <c r="CL53" s="360"/>
      <c r="CM53" s="360"/>
      <c r="CN53" s="360"/>
      <c r="CO53" s="51"/>
      <c r="CP53" s="52"/>
      <c r="CQ53" s="359"/>
      <c r="CR53" s="359"/>
      <c r="CS53" s="359"/>
      <c r="CT53" s="49"/>
      <c r="CU53" s="50"/>
      <c r="CV53" s="313"/>
      <c r="CW53" s="325" t="str">
        <f>IF(DOB!D53="","",DOB!D53)</f>
        <v/>
      </c>
      <c r="CX53" s="59"/>
      <c r="CY53" s="53"/>
      <c r="CZ53" s="53"/>
      <c r="DA53" s="394" t="str">
        <f t="shared" si="34"/>
        <v/>
      </c>
      <c r="DB53" s="383"/>
      <c r="DC53" s="381">
        <f t="shared" si="35"/>
        <v>10</v>
      </c>
      <c r="DD53" s="383"/>
      <c r="DE53" s="381">
        <f t="shared" si="36"/>
        <v>10</v>
      </c>
      <c r="DF53" s="383"/>
      <c r="DG53" s="381">
        <f t="shared" si="37"/>
        <v>10</v>
      </c>
      <c r="DH53" s="383"/>
      <c r="DI53" s="381">
        <f t="shared" si="6"/>
        <v>10</v>
      </c>
      <c r="DJ53" s="383"/>
      <c r="DK53" s="381">
        <f t="shared" si="7"/>
        <v>10</v>
      </c>
      <c r="DL53" s="383"/>
      <c r="DM53" s="381">
        <f t="shared" si="8"/>
        <v>10</v>
      </c>
      <c r="DN53" s="383"/>
      <c r="DO53" s="381">
        <f t="shared" si="9"/>
        <v>10</v>
      </c>
      <c r="DP53" s="383"/>
      <c r="DQ53" s="381">
        <f t="shared" si="10"/>
        <v>10</v>
      </c>
      <c r="DR53" s="383"/>
      <c r="DS53" s="381">
        <f t="shared" si="11"/>
        <v>10</v>
      </c>
      <c r="DT53" s="383"/>
      <c r="DU53" s="381">
        <f t="shared" si="11"/>
        <v>10</v>
      </c>
      <c r="DV53" s="383"/>
      <c r="DW53" s="381">
        <f t="shared" si="11"/>
        <v>10</v>
      </c>
      <c r="DX53" s="393"/>
      <c r="DY53" s="329"/>
      <c r="EA53" s="331"/>
      <c r="EB53" s="334">
        <f t="shared" si="12"/>
        <v>10</v>
      </c>
      <c r="EC53" s="330" t="str">
        <f t="shared" si="13"/>
        <v/>
      </c>
      <c r="ED53" s="219">
        <f t="shared" si="14"/>
        <v>20</v>
      </c>
      <c r="EE53" s="330" t="str">
        <f t="shared" si="15"/>
        <v/>
      </c>
      <c r="EF53" s="219">
        <f t="shared" si="16"/>
        <v>30</v>
      </c>
      <c r="EG53" s="330" t="str">
        <f t="shared" si="17"/>
        <v/>
      </c>
      <c r="EH53" s="219">
        <f t="shared" si="18"/>
        <v>40</v>
      </c>
      <c r="EI53" s="330" t="str">
        <f t="shared" si="19"/>
        <v/>
      </c>
      <c r="EJ53" s="219">
        <f t="shared" si="20"/>
        <v>50</v>
      </c>
      <c r="EK53" s="330" t="str">
        <f t="shared" si="21"/>
        <v/>
      </c>
      <c r="EL53" s="219">
        <f t="shared" si="22"/>
        <v>60</v>
      </c>
      <c r="EM53" s="330" t="str">
        <f t="shared" si="23"/>
        <v/>
      </c>
      <c r="EN53" s="219">
        <f t="shared" si="24"/>
        <v>70</v>
      </c>
      <c r="EO53" s="330" t="str">
        <f t="shared" si="25"/>
        <v/>
      </c>
      <c r="EP53" s="219">
        <f t="shared" si="26"/>
        <v>80</v>
      </c>
      <c r="EQ53" s="330" t="str">
        <f t="shared" si="27"/>
        <v/>
      </c>
      <c r="ER53" s="219">
        <f t="shared" si="28"/>
        <v>90</v>
      </c>
      <c r="ES53" s="330" t="str">
        <f t="shared" si="29"/>
        <v/>
      </c>
      <c r="ET53" s="219">
        <f t="shared" si="30"/>
        <v>100</v>
      </c>
      <c r="EU53" s="330" t="str">
        <f t="shared" si="31"/>
        <v/>
      </c>
      <c r="EV53" s="219">
        <f t="shared" si="32"/>
        <v>110</v>
      </c>
      <c r="EW53" s="222" t="str">
        <f t="shared" si="33"/>
        <v/>
      </c>
      <c r="EX53" s="25"/>
      <c r="EY53" s="25"/>
      <c r="EZ53" s="25"/>
      <c r="FA53" s="25"/>
      <c r="FB53" s="25"/>
      <c r="FC53" s="25"/>
      <c r="FD53" s="25"/>
      <c r="FE53" s="25"/>
    </row>
    <row r="54" spans="1:161" s="27" customFormat="1" ht="18" customHeight="1">
      <c r="A54" s="28"/>
      <c r="B54" s="369"/>
      <c r="C54" s="360"/>
      <c r="D54" s="15">
        <v>848</v>
      </c>
      <c r="E54" s="15"/>
      <c r="F54" s="29"/>
      <c r="G54" s="322"/>
      <c r="H54" s="90"/>
      <c r="I54" s="323"/>
      <c r="J54" s="324"/>
      <c r="K54" s="323"/>
      <c r="L54" s="359"/>
      <c r="M54" s="359"/>
      <c r="N54" s="359"/>
      <c r="O54" s="359"/>
      <c r="P54" s="359"/>
      <c r="Q54" s="359"/>
      <c r="R54" s="359"/>
      <c r="S54" s="412"/>
      <c r="T54" s="412"/>
      <c r="U54" s="412"/>
      <c r="V54" s="375"/>
      <c r="W54" s="375"/>
      <c r="X54" s="375"/>
      <c r="Y54" s="360"/>
      <c r="Z54" s="360"/>
      <c r="AA54" s="360"/>
      <c r="AB54" s="360"/>
      <c r="AC54" s="360"/>
      <c r="AD54" s="360"/>
      <c r="AE54" s="360"/>
      <c r="AF54" s="414"/>
      <c r="AG54" s="414"/>
      <c r="AH54" s="414"/>
      <c r="AI54" s="415"/>
      <c r="AJ54" s="415"/>
      <c r="AK54" s="415"/>
      <c r="AL54" s="369"/>
      <c r="AM54" s="359"/>
      <c r="AN54" s="359"/>
      <c r="AO54" s="359"/>
      <c r="AP54" s="359"/>
      <c r="AQ54" s="359"/>
      <c r="AR54" s="359"/>
      <c r="AS54" s="359"/>
      <c r="AT54" s="49"/>
      <c r="AU54" s="49"/>
      <c r="AV54" s="50"/>
      <c r="AW54" s="50"/>
      <c r="AX54" s="360"/>
      <c r="AY54" s="360"/>
      <c r="AZ54" s="360"/>
      <c r="BA54" s="360"/>
      <c r="BB54" s="360"/>
      <c r="BC54" s="360"/>
      <c r="BD54" s="360"/>
      <c r="BE54" s="414"/>
      <c r="BF54" s="414"/>
      <c r="BG54" s="414"/>
      <c r="BH54" s="415"/>
      <c r="BI54" s="415"/>
      <c r="BJ54" s="415"/>
      <c r="BK54" s="359"/>
      <c r="BL54" s="359"/>
      <c r="BM54" s="359"/>
      <c r="BN54" s="359"/>
      <c r="BO54" s="359"/>
      <c r="BP54" s="359"/>
      <c r="BQ54" s="359"/>
      <c r="BR54" s="49"/>
      <c r="BS54" s="49"/>
      <c r="BT54" s="50"/>
      <c r="BU54" s="50"/>
      <c r="BV54" s="360"/>
      <c r="BW54" s="360"/>
      <c r="BX54" s="360"/>
      <c r="BY54" s="360"/>
      <c r="BZ54" s="360"/>
      <c r="CA54" s="360"/>
      <c r="CB54" s="360"/>
      <c r="CC54" s="51"/>
      <c r="CD54" s="51"/>
      <c r="CE54" s="52"/>
      <c r="CF54" s="52"/>
      <c r="CG54" s="359"/>
      <c r="CH54" s="359"/>
      <c r="CI54" s="359"/>
      <c r="CJ54" s="359"/>
      <c r="CK54" s="359"/>
      <c r="CL54" s="360"/>
      <c r="CM54" s="360"/>
      <c r="CN54" s="360"/>
      <c r="CO54" s="51"/>
      <c r="CP54" s="52"/>
      <c r="CQ54" s="359"/>
      <c r="CR54" s="359"/>
      <c r="CS54" s="359"/>
      <c r="CT54" s="49"/>
      <c r="CU54" s="50"/>
      <c r="CV54" s="313"/>
      <c r="CW54" s="325" t="str">
        <f>IF(DOB!D54="","",DOB!D54)</f>
        <v/>
      </c>
      <c r="CX54" s="59"/>
      <c r="CY54" s="53"/>
      <c r="CZ54" s="53"/>
      <c r="DA54" s="394" t="str">
        <f t="shared" si="34"/>
        <v/>
      </c>
      <c r="DB54" s="383"/>
      <c r="DC54" s="381">
        <f t="shared" si="35"/>
        <v>10</v>
      </c>
      <c r="DD54" s="383"/>
      <c r="DE54" s="381">
        <f t="shared" si="36"/>
        <v>10</v>
      </c>
      <c r="DF54" s="383"/>
      <c r="DG54" s="381">
        <f t="shared" si="37"/>
        <v>10</v>
      </c>
      <c r="DH54" s="383"/>
      <c r="DI54" s="381">
        <f t="shared" si="6"/>
        <v>10</v>
      </c>
      <c r="DJ54" s="383"/>
      <c r="DK54" s="381">
        <f t="shared" si="7"/>
        <v>10</v>
      </c>
      <c r="DL54" s="383"/>
      <c r="DM54" s="381">
        <f t="shared" si="8"/>
        <v>10</v>
      </c>
      <c r="DN54" s="383"/>
      <c r="DO54" s="381">
        <f t="shared" si="9"/>
        <v>10</v>
      </c>
      <c r="DP54" s="383"/>
      <c r="DQ54" s="381">
        <f t="shared" si="10"/>
        <v>10</v>
      </c>
      <c r="DR54" s="383"/>
      <c r="DS54" s="381">
        <f t="shared" si="11"/>
        <v>10</v>
      </c>
      <c r="DT54" s="383"/>
      <c r="DU54" s="381">
        <f t="shared" si="11"/>
        <v>10</v>
      </c>
      <c r="DV54" s="383"/>
      <c r="DW54" s="381">
        <f t="shared" si="11"/>
        <v>10</v>
      </c>
      <c r="DX54" s="393"/>
      <c r="DY54" s="329"/>
      <c r="EA54" s="331"/>
      <c r="EB54" s="334">
        <f t="shared" si="12"/>
        <v>10</v>
      </c>
      <c r="EC54" s="330" t="str">
        <f t="shared" si="13"/>
        <v/>
      </c>
      <c r="ED54" s="219">
        <f t="shared" si="14"/>
        <v>20</v>
      </c>
      <c r="EE54" s="330" t="str">
        <f t="shared" si="15"/>
        <v/>
      </c>
      <c r="EF54" s="219">
        <f t="shared" si="16"/>
        <v>30</v>
      </c>
      <c r="EG54" s="330" t="str">
        <f t="shared" si="17"/>
        <v/>
      </c>
      <c r="EH54" s="219">
        <f t="shared" si="18"/>
        <v>40</v>
      </c>
      <c r="EI54" s="330" t="str">
        <f t="shared" si="19"/>
        <v/>
      </c>
      <c r="EJ54" s="219">
        <f t="shared" si="20"/>
        <v>50</v>
      </c>
      <c r="EK54" s="330" t="str">
        <f t="shared" si="21"/>
        <v/>
      </c>
      <c r="EL54" s="219">
        <f t="shared" si="22"/>
        <v>60</v>
      </c>
      <c r="EM54" s="330" t="str">
        <f t="shared" si="23"/>
        <v/>
      </c>
      <c r="EN54" s="219">
        <f t="shared" si="24"/>
        <v>70</v>
      </c>
      <c r="EO54" s="330" t="str">
        <f t="shared" si="25"/>
        <v/>
      </c>
      <c r="EP54" s="219">
        <f t="shared" si="26"/>
        <v>80</v>
      </c>
      <c r="EQ54" s="330" t="str">
        <f t="shared" si="27"/>
        <v/>
      </c>
      <c r="ER54" s="219">
        <f t="shared" si="28"/>
        <v>90</v>
      </c>
      <c r="ES54" s="330" t="str">
        <f t="shared" si="29"/>
        <v/>
      </c>
      <c r="ET54" s="219">
        <f t="shared" si="30"/>
        <v>100</v>
      </c>
      <c r="EU54" s="330" t="str">
        <f t="shared" si="31"/>
        <v/>
      </c>
      <c r="EV54" s="219">
        <f t="shared" si="32"/>
        <v>110</v>
      </c>
      <c r="EW54" s="222" t="str">
        <f t="shared" si="33"/>
        <v/>
      </c>
      <c r="EX54" s="25"/>
      <c r="EY54" s="25"/>
      <c r="EZ54" s="25"/>
      <c r="FA54" s="25"/>
      <c r="FB54" s="25"/>
      <c r="FC54" s="25"/>
      <c r="FD54" s="25"/>
      <c r="FE54" s="25"/>
    </row>
    <row r="55" spans="1:161" s="27" customFormat="1" ht="18" customHeight="1">
      <c r="A55" s="28"/>
      <c r="B55" s="369"/>
      <c r="C55" s="360"/>
      <c r="D55" s="15">
        <v>849</v>
      </c>
      <c r="E55" s="15"/>
      <c r="F55" s="29"/>
      <c r="G55" s="322"/>
      <c r="H55" s="90"/>
      <c r="I55" s="323"/>
      <c r="J55" s="324"/>
      <c r="K55" s="323"/>
      <c r="L55" s="359"/>
      <c r="M55" s="359"/>
      <c r="N55" s="359"/>
      <c r="O55" s="359"/>
      <c r="P55" s="359"/>
      <c r="Q55" s="359"/>
      <c r="R55" s="359"/>
      <c r="S55" s="412"/>
      <c r="T55" s="412"/>
      <c r="U55" s="412"/>
      <c r="V55" s="375"/>
      <c r="W55" s="375"/>
      <c r="X55" s="375"/>
      <c r="Y55" s="360"/>
      <c r="Z55" s="360"/>
      <c r="AA55" s="360"/>
      <c r="AB55" s="360"/>
      <c r="AC55" s="360"/>
      <c r="AD55" s="360"/>
      <c r="AE55" s="360"/>
      <c r="AF55" s="414"/>
      <c r="AG55" s="414"/>
      <c r="AH55" s="414"/>
      <c r="AI55" s="415"/>
      <c r="AJ55" s="415"/>
      <c r="AK55" s="415"/>
      <c r="AL55" s="369"/>
      <c r="AM55" s="359"/>
      <c r="AN55" s="359"/>
      <c r="AO55" s="359"/>
      <c r="AP55" s="359"/>
      <c r="AQ55" s="359"/>
      <c r="AR55" s="359"/>
      <c r="AS55" s="359"/>
      <c r="AT55" s="49"/>
      <c r="AU55" s="49"/>
      <c r="AV55" s="50"/>
      <c r="AW55" s="50"/>
      <c r="AX55" s="360"/>
      <c r="AY55" s="360"/>
      <c r="AZ55" s="360"/>
      <c r="BA55" s="360"/>
      <c r="BB55" s="360"/>
      <c r="BC55" s="360"/>
      <c r="BD55" s="360"/>
      <c r="BE55" s="414"/>
      <c r="BF55" s="414"/>
      <c r="BG55" s="414"/>
      <c r="BH55" s="415"/>
      <c r="BI55" s="415"/>
      <c r="BJ55" s="415"/>
      <c r="BK55" s="359"/>
      <c r="BL55" s="359"/>
      <c r="BM55" s="359"/>
      <c r="BN55" s="359"/>
      <c r="BO55" s="359"/>
      <c r="BP55" s="359"/>
      <c r="BQ55" s="359"/>
      <c r="BR55" s="49"/>
      <c r="BS55" s="49"/>
      <c r="BT55" s="50"/>
      <c r="BU55" s="50"/>
      <c r="BV55" s="360"/>
      <c r="BW55" s="360"/>
      <c r="BX55" s="360"/>
      <c r="BY55" s="360"/>
      <c r="BZ55" s="360"/>
      <c r="CA55" s="360"/>
      <c r="CB55" s="360"/>
      <c r="CC55" s="51"/>
      <c r="CD55" s="51"/>
      <c r="CE55" s="52"/>
      <c r="CF55" s="52"/>
      <c r="CG55" s="359"/>
      <c r="CH55" s="359"/>
      <c r="CI55" s="359"/>
      <c r="CJ55" s="359"/>
      <c r="CK55" s="359"/>
      <c r="CL55" s="360"/>
      <c r="CM55" s="360"/>
      <c r="CN55" s="360"/>
      <c r="CO55" s="51"/>
      <c r="CP55" s="52"/>
      <c r="CQ55" s="359"/>
      <c r="CR55" s="359"/>
      <c r="CS55" s="359"/>
      <c r="CT55" s="49"/>
      <c r="CU55" s="50"/>
      <c r="CV55" s="313"/>
      <c r="CW55" s="325" t="str">
        <f>IF(DOB!D55="","",DOB!D55)</f>
        <v/>
      </c>
      <c r="CX55" s="59"/>
      <c r="CY55" s="53"/>
      <c r="CZ55" s="53"/>
      <c r="DA55" s="394" t="str">
        <f t="shared" si="34"/>
        <v/>
      </c>
      <c r="DB55" s="383"/>
      <c r="DC55" s="381">
        <f t="shared" si="35"/>
        <v>10</v>
      </c>
      <c r="DD55" s="383"/>
      <c r="DE55" s="381">
        <f t="shared" si="36"/>
        <v>10</v>
      </c>
      <c r="DF55" s="383"/>
      <c r="DG55" s="381">
        <f t="shared" si="37"/>
        <v>10</v>
      </c>
      <c r="DH55" s="383"/>
      <c r="DI55" s="381">
        <f t="shared" si="6"/>
        <v>10</v>
      </c>
      <c r="DJ55" s="383"/>
      <c r="DK55" s="381">
        <f t="shared" si="7"/>
        <v>10</v>
      </c>
      <c r="DL55" s="383"/>
      <c r="DM55" s="381">
        <f t="shared" si="8"/>
        <v>10</v>
      </c>
      <c r="DN55" s="383"/>
      <c r="DO55" s="381">
        <f t="shared" si="9"/>
        <v>10</v>
      </c>
      <c r="DP55" s="383"/>
      <c r="DQ55" s="381">
        <f t="shared" si="10"/>
        <v>10</v>
      </c>
      <c r="DR55" s="383"/>
      <c r="DS55" s="381">
        <f t="shared" si="11"/>
        <v>10</v>
      </c>
      <c r="DT55" s="383"/>
      <c r="DU55" s="381">
        <f t="shared" si="11"/>
        <v>10</v>
      </c>
      <c r="DV55" s="383"/>
      <c r="DW55" s="381">
        <f t="shared" si="11"/>
        <v>10</v>
      </c>
      <c r="DX55" s="393"/>
      <c r="DY55" s="329"/>
      <c r="EA55" s="331"/>
      <c r="EB55" s="334">
        <f t="shared" si="12"/>
        <v>10</v>
      </c>
      <c r="EC55" s="330" t="str">
        <f t="shared" si="13"/>
        <v/>
      </c>
      <c r="ED55" s="219">
        <f t="shared" si="14"/>
        <v>20</v>
      </c>
      <c r="EE55" s="330" t="str">
        <f t="shared" si="15"/>
        <v/>
      </c>
      <c r="EF55" s="219">
        <f t="shared" si="16"/>
        <v>30</v>
      </c>
      <c r="EG55" s="330" t="str">
        <f t="shared" si="17"/>
        <v/>
      </c>
      <c r="EH55" s="219">
        <f t="shared" si="18"/>
        <v>40</v>
      </c>
      <c r="EI55" s="330" t="str">
        <f t="shared" si="19"/>
        <v/>
      </c>
      <c r="EJ55" s="219">
        <f t="shared" si="20"/>
        <v>50</v>
      </c>
      <c r="EK55" s="330" t="str">
        <f t="shared" si="21"/>
        <v/>
      </c>
      <c r="EL55" s="219">
        <f t="shared" si="22"/>
        <v>60</v>
      </c>
      <c r="EM55" s="330" t="str">
        <f t="shared" si="23"/>
        <v/>
      </c>
      <c r="EN55" s="219">
        <f t="shared" si="24"/>
        <v>70</v>
      </c>
      <c r="EO55" s="330" t="str">
        <f t="shared" si="25"/>
        <v/>
      </c>
      <c r="EP55" s="219">
        <f t="shared" si="26"/>
        <v>80</v>
      </c>
      <c r="EQ55" s="330" t="str">
        <f t="shared" si="27"/>
        <v/>
      </c>
      <c r="ER55" s="219">
        <f t="shared" si="28"/>
        <v>90</v>
      </c>
      <c r="ES55" s="330" t="str">
        <f t="shared" si="29"/>
        <v/>
      </c>
      <c r="ET55" s="219">
        <f t="shared" si="30"/>
        <v>100</v>
      </c>
      <c r="EU55" s="330" t="str">
        <f t="shared" si="31"/>
        <v/>
      </c>
      <c r="EV55" s="219">
        <f t="shared" si="32"/>
        <v>110</v>
      </c>
      <c r="EW55" s="222" t="str">
        <f t="shared" si="33"/>
        <v/>
      </c>
      <c r="EX55" s="25"/>
      <c r="EY55" s="25"/>
      <c r="EZ55" s="25"/>
      <c r="FA55" s="25"/>
      <c r="FB55" s="25"/>
      <c r="FC55" s="25"/>
      <c r="FD55" s="25"/>
      <c r="FE55" s="25"/>
    </row>
    <row r="56" spans="1:161" s="27" customFormat="1" ht="18" customHeight="1">
      <c r="A56" s="28"/>
      <c r="B56" s="369"/>
      <c r="C56" s="360"/>
      <c r="D56" s="15">
        <v>850</v>
      </c>
      <c r="E56" s="15"/>
      <c r="F56" s="29"/>
      <c r="G56" s="322"/>
      <c r="H56" s="90"/>
      <c r="I56" s="323"/>
      <c r="J56" s="324"/>
      <c r="K56" s="323"/>
      <c r="L56" s="359"/>
      <c r="M56" s="359"/>
      <c r="N56" s="359"/>
      <c r="O56" s="359"/>
      <c r="P56" s="359"/>
      <c r="Q56" s="359"/>
      <c r="R56" s="359"/>
      <c r="S56" s="412"/>
      <c r="T56" s="412"/>
      <c r="U56" s="412"/>
      <c r="V56" s="375"/>
      <c r="W56" s="375"/>
      <c r="X56" s="375"/>
      <c r="Y56" s="360"/>
      <c r="Z56" s="360"/>
      <c r="AA56" s="360"/>
      <c r="AB56" s="360"/>
      <c r="AC56" s="360"/>
      <c r="AD56" s="360"/>
      <c r="AE56" s="360"/>
      <c r="AF56" s="414"/>
      <c r="AG56" s="414"/>
      <c r="AH56" s="414"/>
      <c r="AI56" s="415"/>
      <c r="AJ56" s="415"/>
      <c r="AK56" s="415"/>
      <c r="AL56" s="369"/>
      <c r="AM56" s="359"/>
      <c r="AN56" s="359"/>
      <c r="AO56" s="359"/>
      <c r="AP56" s="359"/>
      <c r="AQ56" s="359"/>
      <c r="AR56" s="359"/>
      <c r="AS56" s="359"/>
      <c r="AT56" s="49"/>
      <c r="AU56" s="49"/>
      <c r="AV56" s="50"/>
      <c r="AW56" s="50"/>
      <c r="AX56" s="360"/>
      <c r="AY56" s="360"/>
      <c r="AZ56" s="360"/>
      <c r="BA56" s="360"/>
      <c r="BB56" s="360"/>
      <c r="BC56" s="360"/>
      <c r="BD56" s="360"/>
      <c r="BE56" s="414"/>
      <c r="BF56" s="414"/>
      <c r="BG56" s="414"/>
      <c r="BH56" s="415"/>
      <c r="BI56" s="415"/>
      <c r="BJ56" s="415"/>
      <c r="BK56" s="359"/>
      <c r="BL56" s="359"/>
      <c r="BM56" s="359"/>
      <c r="BN56" s="359"/>
      <c r="BO56" s="359"/>
      <c r="BP56" s="359"/>
      <c r="BQ56" s="359"/>
      <c r="BR56" s="49"/>
      <c r="BS56" s="49"/>
      <c r="BT56" s="50"/>
      <c r="BU56" s="50"/>
      <c r="BV56" s="360"/>
      <c r="BW56" s="360"/>
      <c r="BX56" s="360"/>
      <c r="BY56" s="360"/>
      <c r="BZ56" s="360"/>
      <c r="CA56" s="360"/>
      <c r="CB56" s="360"/>
      <c r="CC56" s="51"/>
      <c r="CD56" s="51"/>
      <c r="CE56" s="52"/>
      <c r="CF56" s="52"/>
      <c r="CG56" s="359"/>
      <c r="CH56" s="359"/>
      <c r="CI56" s="359"/>
      <c r="CJ56" s="359"/>
      <c r="CK56" s="359"/>
      <c r="CL56" s="360"/>
      <c r="CM56" s="360"/>
      <c r="CN56" s="360"/>
      <c r="CO56" s="51"/>
      <c r="CP56" s="52"/>
      <c r="CQ56" s="359"/>
      <c r="CR56" s="359"/>
      <c r="CS56" s="359"/>
      <c r="CT56" s="49"/>
      <c r="CU56" s="50"/>
      <c r="CV56" s="313"/>
      <c r="CW56" s="325" t="str">
        <f>IF(DOB!D56="","",DOB!D56)</f>
        <v/>
      </c>
      <c r="CX56" s="59"/>
      <c r="CY56" s="53"/>
      <c r="CZ56" s="53"/>
      <c r="DA56" s="394" t="str">
        <f t="shared" si="34"/>
        <v/>
      </c>
      <c r="DB56" s="383"/>
      <c r="DC56" s="381">
        <f t="shared" si="35"/>
        <v>10</v>
      </c>
      <c r="DD56" s="383"/>
      <c r="DE56" s="381">
        <f t="shared" si="36"/>
        <v>10</v>
      </c>
      <c r="DF56" s="383"/>
      <c r="DG56" s="381">
        <f t="shared" si="37"/>
        <v>10</v>
      </c>
      <c r="DH56" s="383"/>
      <c r="DI56" s="381">
        <f t="shared" si="6"/>
        <v>10</v>
      </c>
      <c r="DJ56" s="383"/>
      <c r="DK56" s="381">
        <f t="shared" si="7"/>
        <v>10</v>
      </c>
      <c r="DL56" s="383"/>
      <c r="DM56" s="381">
        <f t="shared" si="8"/>
        <v>10</v>
      </c>
      <c r="DN56" s="383"/>
      <c r="DO56" s="381">
        <f t="shared" si="9"/>
        <v>10</v>
      </c>
      <c r="DP56" s="383"/>
      <c r="DQ56" s="381">
        <f t="shared" si="10"/>
        <v>10</v>
      </c>
      <c r="DR56" s="383"/>
      <c r="DS56" s="381">
        <f t="shared" si="11"/>
        <v>10</v>
      </c>
      <c r="DT56" s="383"/>
      <c r="DU56" s="381">
        <f t="shared" si="11"/>
        <v>10</v>
      </c>
      <c r="DV56" s="383"/>
      <c r="DW56" s="381">
        <f t="shared" si="11"/>
        <v>10</v>
      </c>
      <c r="DX56" s="393"/>
      <c r="DY56" s="329"/>
      <c r="EA56" s="331"/>
      <c r="EB56" s="334">
        <f t="shared" si="12"/>
        <v>10</v>
      </c>
      <c r="EC56" s="330" t="str">
        <f t="shared" si="13"/>
        <v/>
      </c>
      <c r="ED56" s="219">
        <f t="shared" si="14"/>
        <v>20</v>
      </c>
      <c r="EE56" s="330" t="str">
        <f t="shared" si="15"/>
        <v/>
      </c>
      <c r="EF56" s="219">
        <f t="shared" si="16"/>
        <v>30</v>
      </c>
      <c r="EG56" s="330" t="str">
        <f t="shared" si="17"/>
        <v/>
      </c>
      <c r="EH56" s="219">
        <f t="shared" si="18"/>
        <v>40</v>
      </c>
      <c r="EI56" s="330" t="str">
        <f t="shared" si="19"/>
        <v/>
      </c>
      <c r="EJ56" s="219">
        <f t="shared" si="20"/>
        <v>50</v>
      </c>
      <c r="EK56" s="330" t="str">
        <f t="shared" si="21"/>
        <v/>
      </c>
      <c r="EL56" s="219">
        <f t="shared" si="22"/>
        <v>60</v>
      </c>
      <c r="EM56" s="330" t="str">
        <f t="shared" si="23"/>
        <v/>
      </c>
      <c r="EN56" s="219">
        <f t="shared" si="24"/>
        <v>70</v>
      </c>
      <c r="EO56" s="330" t="str">
        <f t="shared" si="25"/>
        <v/>
      </c>
      <c r="EP56" s="219">
        <f t="shared" si="26"/>
        <v>80</v>
      </c>
      <c r="EQ56" s="330" t="str">
        <f t="shared" si="27"/>
        <v/>
      </c>
      <c r="ER56" s="219">
        <f t="shared" si="28"/>
        <v>90</v>
      </c>
      <c r="ES56" s="330" t="str">
        <f t="shared" si="29"/>
        <v/>
      </c>
      <c r="ET56" s="219">
        <f t="shared" si="30"/>
        <v>100</v>
      </c>
      <c r="EU56" s="330" t="str">
        <f t="shared" si="31"/>
        <v/>
      </c>
      <c r="EV56" s="219">
        <f t="shared" si="32"/>
        <v>110</v>
      </c>
      <c r="EW56" s="222" t="str">
        <f t="shared" si="33"/>
        <v/>
      </c>
      <c r="EX56" s="25"/>
      <c r="EY56" s="25"/>
      <c r="EZ56" s="25"/>
      <c r="FA56" s="25"/>
      <c r="FB56" s="25"/>
      <c r="FC56" s="25"/>
      <c r="FD56" s="25"/>
      <c r="FE56" s="25"/>
    </row>
    <row r="57" spans="1:161" s="27" customFormat="1" ht="18" customHeight="1">
      <c r="A57" s="28"/>
      <c r="B57" s="369"/>
      <c r="C57" s="360"/>
      <c r="D57" s="15">
        <v>851</v>
      </c>
      <c r="E57" s="15"/>
      <c r="F57" s="29"/>
      <c r="G57" s="322"/>
      <c r="H57" s="90"/>
      <c r="I57" s="323"/>
      <c r="J57" s="324"/>
      <c r="K57" s="323"/>
      <c r="L57" s="359"/>
      <c r="M57" s="359"/>
      <c r="N57" s="359"/>
      <c r="O57" s="359"/>
      <c r="P57" s="359"/>
      <c r="Q57" s="359"/>
      <c r="R57" s="359"/>
      <c r="S57" s="412"/>
      <c r="T57" s="412"/>
      <c r="U57" s="412"/>
      <c r="V57" s="375"/>
      <c r="W57" s="375"/>
      <c r="X57" s="375"/>
      <c r="Y57" s="360"/>
      <c r="Z57" s="360"/>
      <c r="AA57" s="360"/>
      <c r="AB57" s="360"/>
      <c r="AC57" s="360"/>
      <c r="AD57" s="360"/>
      <c r="AE57" s="360"/>
      <c r="AF57" s="414"/>
      <c r="AG57" s="414"/>
      <c r="AH57" s="414"/>
      <c r="AI57" s="415"/>
      <c r="AJ57" s="415"/>
      <c r="AK57" s="415"/>
      <c r="AL57" s="369"/>
      <c r="AM57" s="359"/>
      <c r="AN57" s="359"/>
      <c r="AO57" s="359"/>
      <c r="AP57" s="359"/>
      <c r="AQ57" s="359"/>
      <c r="AR57" s="359"/>
      <c r="AS57" s="359"/>
      <c r="AT57" s="49"/>
      <c r="AU57" s="49"/>
      <c r="AV57" s="50"/>
      <c r="AW57" s="50"/>
      <c r="AX57" s="360"/>
      <c r="AY57" s="360"/>
      <c r="AZ57" s="360"/>
      <c r="BA57" s="360"/>
      <c r="BB57" s="360"/>
      <c r="BC57" s="360"/>
      <c r="BD57" s="360"/>
      <c r="BE57" s="414"/>
      <c r="BF57" s="414"/>
      <c r="BG57" s="414"/>
      <c r="BH57" s="415"/>
      <c r="BI57" s="415"/>
      <c r="BJ57" s="415"/>
      <c r="BK57" s="359"/>
      <c r="BL57" s="359"/>
      <c r="BM57" s="359"/>
      <c r="BN57" s="359"/>
      <c r="BO57" s="359"/>
      <c r="BP57" s="359"/>
      <c r="BQ57" s="359"/>
      <c r="BR57" s="49"/>
      <c r="BS57" s="49"/>
      <c r="BT57" s="50"/>
      <c r="BU57" s="50"/>
      <c r="BV57" s="360"/>
      <c r="BW57" s="360"/>
      <c r="BX57" s="360"/>
      <c r="BY57" s="360"/>
      <c r="BZ57" s="360"/>
      <c r="CA57" s="360"/>
      <c r="CB57" s="360"/>
      <c r="CC57" s="51"/>
      <c r="CD57" s="51"/>
      <c r="CE57" s="52"/>
      <c r="CF57" s="52"/>
      <c r="CG57" s="359"/>
      <c r="CH57" s="359"/>
      <c r="CI57" s="359"/>
      <c r="CJ57" s="359"/>
      <c r="CK57" s="359"/>
      <c r="CL57" s="360"/>
      <c r="CM57" s="360"/>
      <c r="CN57" s="360"/>
      <c r="CO57" s="51"/>
      <c r="CP57" s="52"/>
      <c r="CQ57" s="359"/>
      <c r="CR57" s="359"/>
      <c r="CS57" s="359"/>
      <c r="CT57" s="49"/>
      <c r="CU57" s="50"/>
      <c r="CV57" s="313"/>
      <c r="CW57" s="325" t="str">
        <f>IF(DOB!D57="","",DOB!D57)</f>
        <v/>
      </c>
      <c r="CX57" s="59"/>
      <c r="CY57" s="53"/>
      <c r="CZ57" s="53"/>
      <c r="DA57" s="394" t="str">
        <f t="shared" si="34"/>
        <v/>
      </c>
      <c r="DB57" s="383"/>
      <c r="DC57" s="381">
        <f t="shared" si="35"/>
        <v>10</v>
      </c>
      <c r="DD57" s="383"/>
      <c r="DE57" s="381">
        <f t="shared" si="36"/>
        <v>10</v>
      </c>
      <c r="DF57" s="383"/>
      <c r="DG57" s="381">
        <f t="shared" si="37"/>
        <v>10</v>
      </c>
      <c r="DH57" s="383"/>
      <c r="DI57" s="381">
        <f t="shared" si="6"/>
        <v>10</v>
      </c>
      <c r="DJ57" s="383"/>
      <c r="DK57" s="381">
        <f t="shared" si="7"/>
        <v>10</v>
      </c>
      <c r="DL57" s="383"/>
      <c r="DM57" s="381">
        <f t="shared" si="8"/>
        <v>10</v>
      </c>
      <c r="DN57" s="383"/>
      <c r="DO57" s="381">
        <f t="shared" si="9"/>
        <v>10</v>
      </c>
      <c r="DP57" s="383"/>
      <c r="DQ57" s="381">
        <f t="shared" si="10"/>
        <v>10</v>
      </c>
      <c r="DR57" s="383"/>
      <c r="DS57" s="381">
        <f t="shared" si="11"/>
        <v>10</v>
      </c>
      <c r="DT57" s="383"/>
      <c r="DU57" s="381">
        <f t="shared" si="11"/>
        <v>10</v>
      </c>
      <c r="DV57" s="383"/>
      <c r="DW57" s="381">
        <f t="shared" si="11"/>
        <v>10</v>
      </c>
      <c r="DX57" s="393"/>
      <c r="DY57" s="329"/>
      <c r="EA57" s="331"/>
      <c r="EB57" s="334">
        <f t="shared" si="12"/>
        <v>10</v>
      </c>
      <c r="EC57" s="330" t="str">
        <f t="shared" si="13"/>
        <v/>
      </c>
      <c r="ED57" s="219">
        <f t="shared" si="14"/>
        <v>20</v>
      </c>
      <c r="EE57" s="330" t="str">
        <f t="shared" si="15"/>
        <v/>
      </c>
      <c r="EF57" s="219">
        <f t="shared" si="16"/>
        <v>30</v>
      </c>
      <c r="EG57" s="330" t="str">
        <f t="shared" si="17"/>
        <v/>
      </c>
      <c r="EH57" s="219">
        <f t="shared" si="18"/>
        <v>40</v>
      </c>
      <c r="EI57" s="330" t="str">
        <f t="shared" si="19"/>
        <v/>
      </c>
      <c r="EJ57" s="219">
        <f t="shared" si="20"/>
        <v>50</v>
      </c>
      <c r="EK57" s="330" t="str">
        <f t="shared" si="21"/>
        <v/>
      </c>
      <c r="EL57" s="219">
        <f t="shared" si="22"/>
        <v>60</v>
      </c>
      <c r="EM57" s="330" t="str">
        <f t="shared" si="23"/>
        <v/>
      </c>
      <c r="EN57" s="219">
        <f t="shared" si="24"/>
        <v>70</v>
      </c>
      <c r="EO57" s="330" t="str">
        <f t="shared" si="25"/>
        <v/>
      </c>
      <c r="EP57" s="219">
        <f t="shared" si="26"/>
        <v>80</v>
      </c>
      <c r="EQ57" s="330" t="str">
        <f t="shared" si="27"/>
        <v/>
      </c>
      <c r="ER57" s="219">
        <f t="shared" si="28"/>
        <v>90</v>
      </c>
      <c r="ES57" s="330" t="str">
        <f t="shared" si="29"/>
        <v/>
      </c>
      <c r="ET57" s="219">
        <f t="shared" si="30"/>
        <v>100</v>
      </c>
      <c r="EU57" s="330" t="str">
        <f t="shared" si="31"/>
        <v/>
      </c>
      <c r="EV57" s="219">
        <f t="shared" si="32"/>
        <v>110</v>
      </c>
      <c r="EW57" s="222" t="str">
        <f t="shared" si="33"/>
        <v/>
      </c>
      <c r="EX57" s="25"/>
      <c r="EY57" s="25"/>
      <c r="EZ57" s="25"/>
      <c r="FA57" s="25"/>
      <c r="FB57" s="25"/>
      <c r="FC57" s="25"/>
      <c r="FD57" s="25"/>
      <c r="FE57" s="25"/>
    </row>
    <row r="58" spans="1:161" s="27" customFormat="1" ht="18" customHeight="1">
      <c r="A58" s="28"/>
      <c r="B58" s="369"/>
      <c r="C58" s="360"/>
      <c r="D58" s="15">
        <v>852</v>
      </c>
      <c r="E58" s="15"/>
      <c r="F58" s="29"/>
      <c r="G58" s="322"/>
      <c r="H58" s="90"/>
      <c r="I58" s="323"/>
      <c r="J58" s="324"/>
      <c r="K58" s="323"/>
      <c r="L58" s="359"/>
      <c r="M58" s="359"/>
      <c r="N58" s="359"/>
      <c r="O58" s="359"/>
      <c r="P58" s="359"/>
      <c r="Q58" s="359"/>
      <c r="R58" s="359"/>
      <c r="S58" s="412"/>
      <c r="T58" s="412"/>
      <c r="U58" s="412"/>
      <c r="V58" s="375"/>
      <c r="W58" s="375"/>
      <c r="X58" s="375"/>
      <c r="Y58" s="360"/>
      <c r="Z58" s="360"/>
      <c r="AA58" s="360"/>
      <c r="AB58" s="360"/>
      <c r="AC58" s="360"/>
      <c r="AD58" s="360"/>
      <c r="AE58" s="360"/>
      <c r="AF58" s="414"/>
      <c r="AG58" s="414"/>
      <c r="AH58" s="414"/>
      <c r="AI58" s="415"/>
      <c r="AJ58" s="415"/>
      <c r="AK58" s="415"/>
      <c r="AL58" s="369"/>
      <c r="AM58" s="359"/>
      <c r="AN58" s="359"/>
      <c r="AO58" s="359"/>
      <c r="AP58" s="359"/>
      <c r="AQ58" s="359"/>
      <c r="AR58" s="359"/>
      <c r="AS58" s="359"/>
      <c r="AT58" s="49"/>
      <c r="AU58" s="49"/>
      <c r="AV58" s="50"/>
      <c r="AW58" s="50"/>
      <c r="AX58" s="360"/>
      <c r="AY58" s="360"/>
      <c r="AZ58" s="360"/>
      <c r="BA58" s="360"/>
      <c r="BB58" s="360"/>
      <c r="BC58" s="360"/>
      <c r="BD58" s="360"/>
      <c r="BE58" s="414"/>
      <c r="BF58" s="414"/>
      <c r="BG58" s="414"/>
      <c r="BH58" s="415"/>
      <c r="BI58" s="415"/>
      <c r="BJ58" s="415"/>
      <c r="BK58" s="359"/>
      <c r="BL58" s="359"/>
      <c r="BM58" s="359"/>
      <c r="BN58" s="359"/>
      <c r="BO58" s="359"/>
      <c r="BP58" s="359"/>
      <c r="BQ58" s="359"/>
      <c r="BR58" s="49"/>
      <c r="BS58" s="49"/>
      <c r="BT58" s="50"/>
      <c r="BU58" s="50"/>
      <c r="BV58" s="360"/>
      <c r="BW58" s="360"/>
      <c r="BX58" s="360"/>
      <c r="BY58" s="360"/>
      <c r="BZ58" s="360"/>
      <c r="CA58" s="360"/>
      <c r="CB58" s="360"/>
      <c r="CC58" s="51"/>
      <c r="CD58" s="51"/>
      <c r="CE58" s="52"/>
      <c r="CF58" s="52"/>
      <c r="CG58" s="359"/>
      <c r="CH58" s="359"/>
      <c r="CI58" s="359"/>
      <c r="CJ58" s="359"/>
      <c r="CK58" s="359"/>
      <c r="CL58" s="360"/>
      <c r="CM58" s="360"/>
      <c r="CN58" s="360"/>
      <c r="CO58" s="51"/>
      <c r="CP58" s="52"/>
      <c r="CQ58" s="359"/>
      <c r="CR58" s="359"/>
      <c r="CS58" s="359"/>
      <c r="CT58" s="49"/>
      <c r="CU58" s="50"/>
      <c r="CV58" s="313"/>
      <c r="CW58" s="325" t="str">
        <f>IF(DOB!D58="","",DOB!D58)</f>
        <v/>
      </c>
      <c r="CX58" s="59"/>
      <c r="CY58" s="53"/>
      <c r="CZ58" s="53"/>
      <c r="DA58" s="394" t="str">
        <f t="shared" si="34"/>
        <v/>
      </c>
      <c r="DB58" s="383"/>
      <c r="DC58" s="381">
        <f t="shared" si="35"/>
        <v>10</v>
      </c>
      <c r="DD58" s="383"/>
      <c r="DE58" s="381">
        <f t="shared" si="36"/>
        <v>10</v>
      </c>
      <c r="DF58" s="383"/>
      <c r="DG58" s="381">
        <f t="shared" si="37"/>
        <v>10</v>
      </c>
      <c r="DH58" s="383"/>
      <c r="DI58" s="381">
        <f t="shared" si="6"/>
        <v>10</v>
      </c>
      <c r="DJ58" s="383"/>
      <c r="DK58" s="381">
        <f t="shared" si="7"/>
        <v>10</v>
      </c>
      <c r="DL58" s="383"/>
      <c r="DM58" s="381">
        <f t="shared" si="8"/>
        <v>10</v>
      </c>
      <c r="DN58" s="383"/>
      <c r="DO58" s="381">
        <f t="shared" si="9"/>
        <v>10</v>
      </c>
      <c r="DP58" s="383"/>
      <c r="DQ58" s="381">
        <f t="shared" si="10"/>
        <v>10</v>
      </c>
      <c r="DR58" s="383"/>
      <c r="DS58" s="381">
        <f t="shared" si="11"/>
        <v>10</v>
      </c>
      <c r="DT58" s="383"/>
      <c r="DU58" s="381">
        <f t="shared" si="11"/>
        <v>10</v>
      </c>
      <c r="DV58" s="383"/>
      <c r="DW58" s="381">
        <f t="shared" si="11"/>
        <v>10</v>
      </c>
      <c r="DX58" s="393"/>
      <c r="DY58" s="329"/>
      <c r="EA58" s="331"/>
      <c r="EB58" s="334">
        <f t="shared" si="12"/>
        <v>10</v>
      </c>
      <c r="EC58" s="330" t="str">
        <f t="shared" si="13"/>
        <v/>
      </c>
      <c r="ED58" s="219">
        <f t="shared" si="14"/>
        <v>20</v>
      </c>
      <c r="EE58" s="330" t="str">
        <f t="shared" si="15"/>
        <v/>
      </c>
      <c r="EF58" s="219">
        <f t="shared" si="16"/>
        <v>30</v>
      </c>
      <c r="EG58" s="330" t="str">
        <f t="shared" si="17"/>
        <v/>
      </c>
      <c r="EH58" s="219">
        <f t="shared" si="18"/>
        <v>40</v>
      </c>
      <c r="EI58" s="330" t="str">
        <f t="shared" si="19"/>
        <v/>
      </c>
      <c r="EJ58" s="219">
        <f t="shared" si="20"/>
        <v>50</v>
      </c>
      <c r="EK58" s="330" t="str">
        <f t="shared" si="21"/>
        <v/>
      </c>
      <c r="EL58" s="219">
        <f t="shared" si="22"/>
        <v>60</v>
      </c>
      <c r="EM58" s="330" t="str">
        <f t="shared" si="23"/>
        <v/>
      </c>
      <c r="EN58" s="219">
        <f t="shared" si="24"/>
        <v>70</v>
      </c>
      <c r="EO58" s="330" t="str">
        <f t="shared" si="25"/>
        <v/>
      </c>
      <c r="EP58" s="219">
        <f t="shared" si="26"/>
        <v>80</v>
      </c>
      <c r="EQ58" s="330" t="str">
        <f t="shared" si="27"/>
        <v/>
      </c>
      <c r="ER58" s="219">
        <f t="shared" si="28"/>
        <v>90</v>
      </c>
      <c r="ES58" s="330" t="str">
        <f t="shared" si="29"/>
        <v/>
      </c>
      <c r="ET58" s="219">
        <f t="shared" si="30"/>
        <v>100</v>
      </c>
      <c r="EU58" s="330" t="str">
        <f t="shared" si="31"/>
        <v/>
      </c>
      <c r="EV58" s="219">
        <f t="shared" si="32"/>
        <v>110</v>
      </c>
      <c r="EW58" s="222" t="str">
        <f t="shared" si="33"/>
        <v/>
      </c>
      <c r="EX58" s="25"/>
      <c r="EY58" s="25"/>
      <c r="EZ58" s="25"/>
      <c r="FA58" s="25"/>
      <c r="FB58" s="25"/>
      <c r="FC58" s="25"/>
      <c r="FD58" s="25"/>
      <c r="FE58" s="25"/>
    </row>
    <row r="59" spans="1:161" s="27" customFormat="1" ht="18" customHeight="1">
      <c r="A59" s="28"/>
      <c r="B59" s="369"/>
      <c r="C59" s="360"/>
      <c r="D59" s="15">
        <v>853</v>
      </c>
      <c r="E59" s="15"/>
      <c r="F59" s="29"/>
      <c r="G59" s="322"/>
      <c r="H59" s="90"/>
      <c r="I59" s="323"/>
      <c r="J59" s="324"/>
      <c r="K59" s="323"/>
      <c r="L59" s="359"/>
      <c r="M59" s="359"/>
      <c r="N59" s="359"/>
      <c r="O59" s="359"/>
      <c r="P59" s="359"/>
      <c r="Q59" s="359"/>
      <c r="R59" s="359"/>
      <c r="S59" s="412"/>
      <c r="T59" s="412"/>
      <c r="U59" s="412"/>
      <c r="V59" s="375"/>
      <c r="W59" s="375"/>
      <c r="X59" s="375"/>
      <c r="Y59" s="360"/>
      <c r="Z59" s="360"/>
      <c r="AA59" s="360"/>
      <c r="AB59" s="360"/>
      <c r="AC59" s="360"/>
      <c r="AD59" s="360"/>
      <c r="AE59" s="360"/>
      <c r="AF59" s="414"/>
      <c r="AG59" s="414"/>
      <c r="AH59" s="414"/>
      <c r="AI59" s="415"/>
      <c r="AJ59" s="415"/>
      <c r="AK59" s="415"/>
      <c r="AL59" s="369"/>
      <c r="AM59" s="359"/>
      <c r="AN59" s="359"/>
      <c r="AO59" s="359"/>
      <c r="AP59" s="359"/>
      <c r="AQ59" s="359"/>
      <c r="AR59" s="359"/>
      <c r="AS59" s="359"/>
      <c r="AT59" s="49"/>
      <c r="AU59" s="49"/>
      <c r="AV59" s="50"/>
      <c r="AW59" s="50"/>
      <c r="AX59" s="360"/>
      <c r="AY59" s="360"/>
      <c r="AZ59" s="360"/>
      <c r="BA59" s="360"/>
      <c r="BB59" s="360"/>
      <c r="BC59" s="360"/>
      <c r="BD59" s="360"/>
      <c r="BE59" s="414"/>
      <c r="BF59" s="414"/>
      <c r="BG59" s="414"/>
      <c r="BH59" s="415"/>
      <c r="BI59" s="415"/>
      <c r="BJ59" s="415"/>
      <c r="BK59" s="359"/>
      <c r="BL59" s="359"/>
      <c r="BM59" s="359"/>
      <c r="BN59" s="359"/>
      <c r="BO59" s="359"/>
      <c r="BP59" s="359"/>
      <c r="BQ59" s="359"/>
      <c r="BR59" s="49"/>
      <c r="BS59" s="49"/>
      <c r="BT59" s="50"/>
      <c r="BU59" s="50"/>
      <c r="BV59" s="360"/>
      <c r="BW59" s="360"/>
      <c r="BX59" s="360"/>
      <c r="BY59" s="360"/>
      <c r="BZ59" s="360"/>
      <c r="CA59" s="360"/>
      <c r="CB59" s="360"/>
      <c r="CC59" s="51"/>
      <c r="CD59" s="51"/>
      <c r="CE59" s="52"/>
      <c r="CF59" s="52"/>
      <c r="CG59" s="359"/>
      <c r="CH59" s="359"/>
      <c r="CI59" s="359"/>
      <c r="CJ59" s="359"/>
      <c r="CK59" s="359"/>
      <c r="CL59" s="360"/>
      <c r="CM59" s="360"/>
      <c r="CN59" s="360"/>
      <c r="CO59" s="51"/>
      <c r="CP59" s="52"/>
      <c r="CQ59" s="359"/>
      <c r="CR59" s="359"/>
      <c r="CS59" s="359"/>
      <c r="CT59" s="49"/>
      <c r="CU59" s="50"/>
      <c r="CV59" s="313"/>
      <c r="CW59" s="325" t="str">
        <f>IF(DOB!D59="","",DOB!D59)</f>
        <v/>
      </c>
      <c r="CX59" s="59"/>
      <c r="CY59" s="53"/>
      <c r="CZ59" s="53"/>
      <c r="DA59" s="394" t="str">
        <f t="shared" si="34"/>
        <v/>
      </c>
      <c r="DB59" s="383"/>
      <c r="DC59" s="381">
        <f t="shared" si="35"/>
        <v>10</v>
      </c>
      <c r="DD59" s="383"/>
      <c r="DE59" s="381">
        <f t="shared" si="36"/>
        <v>10</v>
      </c>
      <c r="DF59" s="383"/>
      <c r="DG59" s="381">
        <f t="shared" si="37"/>
        <v>10</v>
      </c>
      <c r="DH59" s="383"/>
      <c r="DI59" s="381">
        <f t="shared" si="6"/>
        <v>10</v>
      </c>
      <c r="DJ59" s="383"/>
      <c r="DK59" s="381">
        <f t="shared" si="7"/>
        <v>10</v>
      </c>
      <c r="DL59" s="383"/>
      <c r="DM59" s="381">
        <f t="shared" si="8"/>
        <v>10</v>
      </c>
      <c r="DN59" s="383"/>
      <c r="DO59" s="381">
        <f t="shared" si="9"/>
        <v>10</v>
      </c>
      <c r="DP59" s="383"/>
      <c r="DQ59" s="381">
        <f t="shared" si="10"/>
        <v>10</v>
      </c>
      <c r="DR59" s="383"/>
      <c r="DS59" s="381">
        <f t="shared" si="11"/>
        <v>10</v>
      </c>
      <c r="DT59" s="383"/>
      <c r="DU59" s="381">
        <f t="shared" si="11"/>
        <v>10</v>
      </c>
      <c r="DV59" s="383"/>
      <c r="DW59" s="381">
        <f t="shared" si="11"/>
        <v>10</v>
      </c>
      <c r="DX59" s="393"/>
      <c r="DY59" s="329"/>
      <c r="EA59" s="331"/>
      <c r="EB59" s="334">
        <f t="shared" si="12"/>
        <v>10</v>
      </c>
      <c r="EC59" s="330" t="str">
        <f t="shared" si="13"/>
        <v/>
      </c>
      <c r="ED59" s="219">
        <f t="shared" si="14"/>
        <v>20</v>
      </c>
      <c r="EE59" s="330" t="str">
        <f t="shared" si="15"/>
        <v/>
      </c>
      <c r="EF59" s="219">
        <f t="shared" si="16"/>
        <v>30</v>
      </c>
      <c r="EG59" s="330" t="str">
        <f t="shared" si="17"/>
        <v/>
      </c>
      <c r="EH59" s="219">
        <f t="shared" si="18"/>
        <v>40</v>
      </c>
      <c r="EI59" s="330" t="str">
        <f t="shared" si="19"/>
        <v/>
      </c>
      <c r="EJ59" s="219">
        <f t="shared" si="20"/>
        <v>50</v>
      </c>
      <c r="EK59" s="330" t="str">
        <f t="shared" si="21"/>
        <v/>
      </c>
      <c r="EL59" s="219">
        <f t="shared" si="22"/>
        <v>60</v>
      </c>
      <c r="EM59" s="330" t="str">
        <f t="shared" si="23"/>
        <v/>
      </c>
      <c r="EN59" s="219">
        <f t="shared" si="24"/>
        <v>70</v>
      </c>
      <c r="EO59" s="330" t="str">
        <f t="shared" si="25"/>
        <v/>
      </c>
      <c r="EP59" s="219">
        <f t="shared" si="26"/>
        <v>80</v>
      </c>
      <c r="EQ59" s="330" t="str">
        <f t="shared" si="27"/>
        <v/>
      </c>
      <c r="ER59" s="219">
        <f t="shared" si="28"/>
        <v>90</v>
      </c>
      <c r="ES59" s="330" t="str">
        <f t="shared" si="29"/>
        <v/>
      </c>
      <c r="ET59" s="219">
        <f t="shared" si="30"/>
        <v>100</v>
      </c>
      <c r="EU59" s="330" t="str">
        <f t="shared" si="31"/>
        <v/>
      </c>
      <c r="EV59" s="219">
        <f t="shared" si="32"/>
        <v>110</v>
      </c>
      <c r="EW59" s="222" t="str">
        <f t="shared" si="33"/>
        <v/>
      </c>
      <c r="EX59" s="25"/>
      <c r="EY59" s="25"/>
      <c r="EZ59" s="25"/>
      <c r="FA59" s="25"/>
      <c r="FB59" s="25"/>
      <c r="FC59" s="25"/>
      <c r="FD59" s="25"/>
      <c r="FE59" s="25"/>
    </row>
    <row r="60" spans="1:161" s="27" customFormat="1" ht="18" customHeight="1">
      <c r="A60" s="28"/>
      <c r="B60" s="369"/>
      <c r="C60" s="360"/>
      <c r="D60" s="15">
        <v>854</v>
      </c>
      <c r="E60" s="15"/>
      <c r="F60" s="29"/>
      <c r="G60" s="322"/>
      <c r="H60" s="90"/>
      <c r="I60" s="323"/>
      <c r="J60" s="324"/>
      <c r="K60" s="323"/>
      <c r="L60" s="359"/>
      <c r="M60" s="359"/>
      <c r="N60" s="359"/>
      <c r="O60" s="359"/>
      <c r="P60" s="359"/>
      <c r="Q60" s="359"/>
      <c r="R60" s="359"/>
      <c r="S60" s="412"/>
      <c r="T60" s="412"/>
      <c r="U60" s="412"/>
      <c r="V60" s="375"/>
      <c r="W60" s="375"/>
      <c r="X60" s="375"/>
      <c r="Y60" s="360"/>
      <c r="Z60" s="360"/>
      <c r="AA60" s="360"/>
      <c r="AB60" s="360"/>
      <c r="AC60" s="360"/>
      <c r="AD60" s="360"/>
      <c r="AE60" s="360"/>
      <c r="AF60" s="414"/>
      <c r="AG60" s="414"/>
      <c r="AH60" s="414"/>
      <c r="AI60" s="415"/>
      <c r="AJ60" s="415"/>
      <c r="AK60" s="415"/>
      <c r="AL60" s="369"/>
      <c r="AM60" s="359"/>
      <c r="AN60" s="359"/>
      <c r="AO60" s="359"/>
      <c r="AP60" s="359"/>
      <c r="AQ60" s="359"/>
      <c r="AR60" s="359"/>
      <c r="AS60" s="359"/>
      <c r="AT60" s="49"/>
      <c r="AU60" s="49"/>
      <c r="AV60" s="50"/>
      <c r="AW60" s="50"/>
      <c r="AX60" s="360"/>
      <c r="AY60" s="360"/>
      <c r="AZ60" s="360"/>
      <c r="BA60" s="360"/>
      <c r="BB60" s="360"/>
      <c r="BC60" s="360"/>
      <c r="BD60" s="360"/>
      <c r="BE60" s="414"/>
      <c r="BF60" s="414"/>
      <c r="BG60" s="414"/>
      <c r="BH60" s="415"/>
      <c r="BI60" s="415"/>
      <c r="BJ60" s="415"/>
      <c r="BK60" s="359"/>
      <c r="BL60" s="359"/>
      <c r="BM60" s="359"/>
      <c r="BN60" s="359"/>
      <c r="BO60" s="359"/>
      <c r="BP60" s="359"/>
      <c r="BQ60" s="359"/>
      <c r="BR60" s="49"/>
      <c r="BS60" s="49"/>
      <c r="BT60" s="50"/>
      <c r="BU60" s="50"/>
      <c r="BV60" s="360"/>
      <c r="BW60" s="360"/>
      <c r="BX60" s="360"/>
      <c r="BY60" s="360"/>
      <c r="BZ60" s="360"/>
      <c r="CA60" s="360"/>
      <c r="CB60" s="360"/>
      <c r="CC60" s="51"/>
      <c r="CD60" s="51"/>
      <c r="CE60" s="52"/>
      <c r="CF60" s="52"/>
      <c r="CG60" s="359"/>
      <c r="CH60" s="359"/>
      <c r="CI60" s="359"/>
      <c r="CJ60" s="359"/>
      <c r="CK60" s="359"/>
      <c r="CL60" s="360"/>
      <c r="CM60" s="360"/>
      <c r="CN60" s="360"/>
      <c r="CO60" s="51"/>
      <c r="CP60" s="52"/>
      <c r="CQ60" s="359"/>
      <c r="CR60" s="359"/>
      <c r="CS60" s="359"/>
      <c r="CT60" s="49"/>
      <c r="CU60" s="50"/>
      <c r="CV60" s="313"/>
      <c r="CW60" s="325" t="str">
        <f>IF(DOB!D60="","",DOB!D60)</f>
        <v/>
      </c>
      <c r="CX60" s="59"/>
      <c r="CY60" s="53"/>
      <c r="CZ60" s="53"/>
      <c r="DA60" s="394" t="str">
        <f t="shared" si="34"/>
        <v/>
      </c>
      <c r="DB60" s="383"/>
      <c r="DC60" s="381">
        <f t="shared" si="35"/>
        <v>10</v>
      </c>
      <c r="DD60" s="383"/>
      <c r="DE60" s="381">
        <f t="shared" si="36"/>
        <v>10</v>
      </c>
      <c r="DF60" s="383"/>
      <c r="DG60" s="381">
        <f t="shared" si="37"/>
        <v>10</v>
      </c>
      <c r="DH60" s="383"/>
      <c r="DI60" s="381">
        <f t="shared" si="6"/>
        <v>10</v>
      </c>
      <c r="DJ60" s="383"/>
      <c r="DK60" s="381">
        <f t="shared" si="7"/>
        <v>10</v>
      </c>
      <c r="DL60" s="383"/>
      <c r="DM60" s="381">
        <f t="shared" si="8"/>
        <v>10</v>
      </c>
      <c r="DN60" s="383"/>
      <c r="DO60" s="381">
        <f t="shared" si="9"/>
        <v>10</v>
      </c>
      <c r="DP60" s="383"/>
      <c r="DQ60" s="381">
        <f t="shared" si="10"/>
        <v>10</v>
      </c>
      <c r="DR60" s="383"/>
      <c r="DS60" s="381">
        <f t="shared" si="11"/>
        <v>10</v>
      </c>
      <c r="DT60" s="383"/>
      <c r="DU60" s="381">
        <f t="shared" si="11"/>
        <v>10</v>
      </c>
      <c r="DV60" s="383"/>
      <c r="DW60" s="381">
        <f t="shared" si="11"/>
        <v>10</v>
      </c>
      <c r="DX60" s="393"/>
      <c r="DY60" s="329"/>
      <c r="EA60" s="331"/>
      <c r="EB60" s="334">
        <f t="shared" si="12"/>
        <v>10</v>
      </c>
      <c r="EC60" s="330" t="str">
        <f t="shared" si="13"/>
        <v/>
      </c>
      <c r="ED60" s="219">
        <f t="shared" si="14"/>
        <v>20</v>
      </c>
      <c r="EE60" s="330" t="str">
        <f t="shared" si="15"/>
        <v/>
      </c>
      <c r="EF60" s="219">
        <f t="shared" si="16"/>
        <v>30</v>
      </c>
      <c r="EG60" s="330" t="str">
        <f t="shared" si="17"/>
        <v/>
      </c>
      <c r="EH60" s="219">
        <f t="shared" si="18"/>
        <v>40</v>
      </c>
      <c r="EI60" s="330" t="str">
        <f t="shared" si="19"/>
        <v/>
      </c>
      <c r="EJ60" s="219">
        <f t="shared" si="20"/>
        <v>50</v>
      </c>
      <c r="EK60" s="330" t="str">
        <f t="shared" si="21"/>
        <v/>
      </c>
      <c r="EL60" s="219">
        <f t="shared" si="22"/>
        <v>60</v>
      </c>
      <c r="EM60" s="330" t="str">
        <f t="shared" si="23"/>
        <v/>
      </c>
      <c r="EN60" s="219">
        <f t="shared" si="24"/>
        <v>70</v>
      </c>
      <c r="EO60" s="330" t="str">
        <f t="shared" si="25"/>
        <v/>
      </c>
      <c r="EP60" s="219">
        <f t="shared" si="26"/>
        <v>80</v>
      </c>
      <c r="EQ60" s="330" t="str">
        <f t="shared" si="27"/>
        <v/>
      </c>
      <c r="ER60" s="219">
        <f t="shared" si="28"/>
        <v>90</v>
      </c>
      <c r="ES60" s="330" t="str">
        <f t="shared" si="29"/>
        <v/>
      </c>
      <c r="ET60" s="219">
        <f t="shared" si="30"/>
        <v>100</v>
      </c>
      <c r="EU60" s="330" t="str">
        <f t="shared" si="31"/>
        <v/>
      </c>
      <c r="EV60" s="219">
        <f t="shared" si="32"/>
        <v>110</v>
      </c>
      <c r="EW60" s="222" t="str">
        <f t="shared" si="33"/>
        <v/>
      </c>
      <c r="EX60" s="25"/>
      <c r="EY60" s="25"/>
      <c r="EZ60" s="25"/>
      <c r="FA60" s="25"/>
      <c r="FB60" s="25"/>
      <c r="FC60" s="25"/>
      <c r="FD60" s="25"/>
      <c r="FE60" s="25"/>
    </row>
    <row r="61" spans="1:161" s="27" customFormat="1" ht="18" customHeight="1">
      <c r="A61" s="28"/>
      <c r="B61" s="369"/>
      <c r="C61" s="360"/>
      <c r="D61" s="15">
        <v>855</v>
      </c>
      <c r="E61" s="15"/>
      <c r="F61" s="29"/>
      <c r="G61" s="322"/>
      <c r="H61" s="90"/>
      <c r="I61" s="323"/>
      <c r="J61" s="324"/>
      <c r="K61" s="323"/>
      <c r="L61" s="359"/>
      <c r="M61" s="359"/>
      <c r="N61" s="359"/>
      <c r="O61" s="359"/>
      <c r="P61" s="359"/>
      <c r="Q61" s="359"/>
      <c r="R61" s="359"/>
      <c r="S61" s="412"/>
      <c r="T61" s="412"/>
      <c r="U61" s="412"/>
      <c r="V61" s="375"/>
      <c r="W61" s="375"/>
      <c r="X61" s="375"/>
      <c r="Y61" s="360"/>
      <c r="Z61" s="360"/>
      <c r="AA61" s="360"/>
      <c r="AB61" s="360"/>
      <c r="AC61" s="360"/>
      <c r="AD61" s="360"/>
      <c r="AE61" s="360"/>
      <c r="AF61" s="414"/>
      <c r="AG61" s="414"/>
      <c r="AH61" s="414"/>
      <c r="AI61" s="415"/>
      <c r="AJ61" s="415"/>
      <c r="AK61" s="415"/>
      <c r="AL61" s="369"/>
      <c r="AM61" s="359"/>
      <c r="AN61" s="359"/>
      <c r="AO61" s="359"/>
      <c r="AP61" s="359"/>
      <c r="AQ61" s="359"/>
      <c r="AR61" s="359"/>
      <c r="AS61" s="359"/>
      <c r="AT61" s="49"/>
      <c r="AU61" s="49"/>
      <c r="AV61" s="50"/>
      <c r="AW61" s="50"/>
      <c r="AX61" s="360"/>
      <c r="AY61" s="360"/>
      <c r="AZ61" s="360"/>
      <c r="BA61" s="360"/>
      <c r="BB61" s="360"/>
      <c r="BC61" s="360"/>
      <c r="BD61" s="360"/>
      <c r="BE61" s="414"/>
      <c r="BF61" s="414"/>
      <c r="BG61" s="414"/>
      <c r="BH61" s="415"/>
      <c r="BI61" s="415"/>
      <c r="BJ61" s="415"/>
      <c r="BK61" s="359"/>
      <c r="BL61" s="359"/>
      <c r="BM61" s="359"/>
      <c r="BN61" s="359"/>
      <c r="BO61" s="359"/>
      <c r="BP61" s="359"/>
      <c r="BQ61" s="359"/>
      <c r="BR61" s="49"/>
      <c r="BS61" s="49"/>
      <c r="BT61" s="50"/>
      <c r="BU61" s="50"/>
      <c r="BV61" s="360"/>
      <c r="BW61" s="360"/>
      <c r="BX61" s="360"/>
      <c r="BY61" s="360"/>
      <c r="BZ61" s="360"/>
      <c r="CA61" s="360"/>
      <c r="CB61" s="360"/>
      <c r="CC61" s="51"/>
      <c r="CD61" s="51"/>
      <c r="CE61" s="52"/>
      <c r="CF61" s="52"/>
      <c r="CG61" s="359"/>
      <c r="CH61" s="359"/>
      <c r="CI61" s="359"/>
      <c r="CJ61" s="359"/>
      <c r="CK61" s="359"/>
      <c r="CL61" s="360"/>
      <c r="CM61" s="360"/>
      <c r="CN61" s="360"/>
      <c r="CO61" s="51"/>
      <c r="CP61" s="52"/>
      <c r="CQ61" s="359"/>
      <c r="CR61" s="359"/>
      <c r="CS61" s="359"/>
      <c r="CT61" s="49"/>
      <c r="CU61" s="50"/>
      <c r="CV61" s="313"/>
      <c r="CW61" s="325" t="str">
        <f>IF(DOB!D61="","",DOB!D61)</f>
        <v/>
      </c>
      <c r="CX61" s="59"/>
      <c r="CY61" s="53"/>
      <c r="CZ61" s="53"/>
      <c r="DA61" s="394" t="str">
        <f t="shared" si="34"/>
        <v/>
      </c>
      <c r="DB61" s="383"/>
      <c r="DC61" s="381">
        <f t="shared" si="35"/>
        <v>10</v>
      </c>
      <c r="DD61" s="383"/>
      <c r="DE61" s="381">
        <f t="shared" si="36"/>
        <v>10</v>
      </c>
      <c r="DF61" s="383"/>
      <c r="DG61" s="381">
        <f t="shared" si="37"/>
        <v>10</v>
      </c>
      <c r="DH61" s="383"/>
      <c r="DI61" s="381">
        <f t="shared" si="6"/>
        <v>10</v>
      </c>
      <c r="DJ61" s="383"/>
      <c r="DK61" s="381">
        <f t="shared" si="7"/>
        <v>10</v>
      </c>
      <c r="DL61" s="383"/>
      <c r="DM61" s="381">
        <f t="shared" si="8"/>
        <v>10</v>
      </c>
      <c r="DN61" s="383"/>
      <c r="DO61" s="381">
        <f t="shared" si="9"/>
        <v>10</v>
      </c>
      <c r="DP61" s="383"/>
      <c r="DQ61" s="381">
        <f t="shared" si="10"/>
        <v>10</v>
      </c>
      <c r="DR61" s="383"/>
      <c r="DS61" s="381">
        <f t="shared" si="11"/>
        <v>10</v>
      </c>
      <c r="DT61" s="383"/>
      <c r="DU61" s="381">
        <f t="shared" si="11"/>
        <v>10</v>
      </c>
      <c r="DV61" s="383"/>
      <c r="DW61" s="381">
        <f t="shared" si="11"/>
        <v>10</v>
      </c>
      <c r="DX61" s="393"/>
      <c r="DY61" s="329"/>
      <c r="EA61" s="331"/>
      <c r="EB61" s="334">
        <f t="shared" si="12"/>
        <v>10</v>
      </c>
      <c r="EC61" s="330" t="str">
        <f t="shared" si="13"/>
        <v/>
      </c>
      <c r="ED61" s="219">
        <f t="shared" si="14"/>
        <v>20</v>
      </c>
      <c r="EE61" s="330" t="str">
        <f t="shared" si="15"/>
        <v/>
      </c>
      <c r="EF61" s="219">
        <f t="shared" si="16"/>
        <v>30</v>
      </c>
      <c r="EG61" s="330" t="str">
        <f t="shared" si="17"/>
        <v/>
      </c>
      <c r="EH61" s="219">
        <f t="shared" si="18"/>
        <v>40</v>
      </c>
      <c r="EI61" s="330" t="str">
        <f t="shared" si="19"/>
        <v/>
      </c>
      <c r="EJ61" s="219">
        <f t="shared" si="20"/>
        <v>50</v>
      </c>
      <c r="EK61" s="330" t="str">
        <f t="shared" si="21"/>
        <v/>
      </c>
      <c r="EL61" s="219">
        <f t="shared" si="22"/>
        <v>60</v>
      </c>
      <c r="EM61" s="330" t="str">
        <f t="shared" si="23"/>
        <v/>
      </c>
      <c r="EN61" s="219">
        <f t="shared" si="24"/>
        <v>70</v>
      </c>
      <c r="EO61" s="330" t="str">
        <f t="shared" si="25"/>
        <v/>
      </c>
      <c r="EP61" s="219">
        <f t="shared" si="26"/>
        <v>80</v>
      </c>
      <c r="EQ61" s="330" t="str">
        <f t="shared" si="27"/>
        <v/>
      </c>
      <c r="ER61" s="219">
        <f t="shared" si="28"/>
        <v>90</v>
      </c>
      <c r="ES61" s="330" t="str">
        <f t="shared" si="29"/>
        <v/>
      </c>
      <c r="ET61" s="219">
        <f t="shared" si="30"/>
        <v>100</v>
      </c>
      <c r="EU61" s="330" t="str">
        <f t="shared" si="31"/>
        <v/>
      </c>
      <c r="EV61" s="219">
        <f t="shared" si="32"/>
        <v>110</v>
      </c>
      <c r="EW61" s="222" t="str">
        <f t="shared" si="33"/>
        <v/>
      </c>
      <c r="EX61" s="25"/>
      <c r="EY61" s="25"/>
      <c r="EZ61" s="25"/>
      <c r="FA61" s="25"/>
      <c r="FB61" s="25"/>
      <c r="FC61" s="25"/>
      <c r="FD61" s="25"/>
      <c r="FE61" s="25"/>
    </row>
    <row r="62" spans="1:161" s="27" customFormat="1" ht="18" customHeight="1">
      <c r="A62" s="28"/>
      <c r="B62" s="369"/>
      <c r="C62" s="360"/>
      <c r="D62" s="15">
        <v>856</v>
      </c>
      <c r="E62" s="15"/>
      <c r="F62" s="29"/>
      <c r="G62" s="322"/>
      <c r="H62" s="90"/>
      <c r="I62" s="323"/>
      <c r="J62" s="324"/>
      <c r="K62" s="323"/>
      <c r="L62" s="359"/>
      <c r="M62" s="359"/>
      <c r="N62" s="359"/>
      <c r="O62" s="359"/>
      <c r="P62" s="359"/>
      <c r="Q62" s="359"/>
      <c r="R62" s="359"/>
      <c r="S62" s="412"/>
      <c r="T62" s="412"/>
      <c r="U62" s="412"/>
      <c r="V62" s="375"/>
      <c r="W62" s="375"/>
      <c r="X62" s="375"/>
      <c r="Y62" s="360"/>
      <c r="Z62" s="360"/>
      <c r="AA62" s="360"/>
      <c r="AB62" s="360"/>
      <c r="AC62" s="360"/>
      <c r="AD62" s="360"/>
      <c r="AE62" s="360"/>
      <c r="AF62" s="414"/>
      <c r="AG62" s="414"/>
      <c r="AH62" s="414"/>
      <c r="AI62" s="415"/>
      <c r="AJ62" s="415"/>
      <c r="AK62" s="415"/>
      <c r="AL62" s="369"/>
      <c r="AM62" s="359"/>
      <c r="AN62" s="359"/>
      <c r="AO62" s="359"/>
      <c r="AP62" s="359"/>
      <c r="AQ62" s="359"/>
      <c r="AR62" s="359"/>
      <c r="AS62" s="359"/>
      <c r="AT62" s="49"/>
      <c r="AU62" s="49"/>
      <c r="AV62" s="50"/>
      <c r="AW62" s="50"/>
      <c r="AX62" s="360"/>
      <c r="AY62" s="360"/>
      <c r="AZ62" s="360"/>
      <c r="BA62" s="360"/>
      <c r="BB62" s="360"/>
      <c r="BC62" s="360"/>
      <c r="BD62" s="360"/>
      <c r="BE62" s="414"/>
      <c r="BF62" s="414"/>
      <c r="BG62" s="414"/>
      <c r="BH62" s="415"/>
      <c r="BI62" s="415"/>
      <c r="BJ62" s="415"/>
      <c r="BK62" s="359"/>
      <c r="BL62" s="359"/>
      <c r="BM62" s="359"/>
      <c r="BN62" s="359"/>
      <c r="BO62" s="359"/>
      <c r="BP62" s="359"/>
      <c r="BQ62" s="359"/>
      <c r="BR62" s="49"/>
      <c r="BS62" s="49"/>
      <c r="BT62" s="50"/>
      <c r="BU62" s="50"/>
      <c r="BV62" s="360"/>
      <c r="BW62" s="360"/>
      <c r="BX62" s="360"/>
      <c r="BY62" s="360"/>
      <c r="BZ62" s="360"/>
      <c r="CA62" s="360"/>
      <c r="CB62" s="360"/>
      <c r="CC62" s="51"/>
      <c r="CD62" s="51"/>
      <c r="CE62" s="52"/>
      <c r="CF62" s="52"/>
      <c r="CG62" s="359"/>
      <c r="CH62" s="359"/>
      <c r="CI62" s="359"/>
      <c r="CJ62" s="359"/>
      <c r="CK62" s="359"/>
      <c r="CL62" s="360"/>
      <c r="CM62" s="360"/>
      <c r="CN62" s="360"/>
      <c r="CO62" s="51"/>
      <c r="CP62" s="52"/>
      <c r="CQ62" s="359"/>
      <c r="CR62" s="359"/>
      <c r="CS62" s="359"/>
      <c r="CT62" s="49"/>
      <c r="CU62" s="50"/>
      <c r="CV62" s="313"/>
      <c r="CW62" s="325" t="str">
        <f>IF(DOB!D62="","",DOB!D62)</f>
        <v/>
      </c>
      <c r="CX62" s="59"/>
      <c r="CY62" s="53"/>
      <c r="CZ62" s="53"/>
      <c r="DA62" s="394" t="str">
        <f t="shared" si="34"/>
        <v/>
      </c>
      <c r="DB62" s="383"/>
      <c r="DC62" s="381">
        <f t="shared" si="35"/>
        <v>10</v>
      </c>
      <c r="DD62" s="383"/>
      <c r="DE62" s="381">
        <f t="shared" si="36"/>
        <v>10</v>
      </c>
      <c r="DF62" s="383"/>
      <c r="DG62" s="381">
        <f t="shared" si="37"/>
        <v>10</v>
      </c>
      <c r="DH62" s="383"/>
      <c r="DI62" s="381">
        <f t="shared" si="6"/>
        <v>10</v>
      </c>
      <c r="DJ62" s="383"/>
      <c r="DK62" s="381">
        <f t="shared" si="7"/>
        <v>10</v>
      </c>
      <c r="DL62" s="383"/>
      <c r="DM62" s="381">
        <f t="shared" si="8"/>
        <v>10</v>
      </c>
      <c r="DN62" s="383"/>
      <c r="DO62" s="381">
        <f t="shared" si="9"/>
        <v>10</v>
      </c>
      <c r="DP62" s="383"/>
      <c r="DQ62" s="381">
        <f t="shared" si="10"/>
        <v>10</v>
      </c>
      <c r="DR62" s="383"/>
      <c r="DS62" s="381">
        <f t="shared" si="11"/>
        <v>10</v>
      </c>
      <c r="DT62" s="383"/>
      <c r="DU62" s="381">
        <f t="shared" si="11"/>
        <v>10</v>
      </c>
      <c r="DV62" s="383"/>
      <c r="DW62" s="381">
        <f t="shared" si="11"/>
        <v>10</v>
      </c>
      <c r="DX62" s="393"/>
      <c r="DY62" s="329"/>
      <c r="EA62" s="331"/>
      <c r="EB62" s="334">
        <f t="shared" si="12"/>
        <v>10</v>
      </c>
      <c r="EC62" s="330" t="str">
        <f t="shared" si="13"/>
        <v/>
      </c>
      <c r="ED62" s="219">
        <f t="shared" si="14"/>
        <v>20</v>
      </c>
      <c r="EE62" s="330" t="str">
        <f t="shared" si="15"/>
        <v/>
      </c>
      <c r="EF62" s="219">
        <f t="shared" si="16"/>
        <v>30</v>
      </c>
      <c r="EG62" s="330" t="str">
        <f t="shared" si="17"/>
        <v/>
      </c>
      <c r="EH62" s="219">
        <f t="shared" si="18"/>
        <v>40</v>
      </c>
      <c r="EI62" s="330" t="str">
        <f t="shared" si="19"/>
        <v/>
      </c>
      <c r="EJ62" s="219">
        <f t="shared" si="20"/>
        <v>50</v>
      </c>
      <c r="EK62" s="330" t="str">
        <f t="shared" si="21"/>
        <v/>
      </c>
      <c r="EL62" s="219">
        <f t="shared" si="22"/>
        <v>60</v>
      </c>
      <c r="EM62" s="330" t="str">
        <f t="shared" si="23"/>
        <v/>
      </c>
      <c r="EN62" s="219">
        <f t="shared" si="24"/>
        <v>70</v>
      </c>
      <c r="EO62" s="330" t="str">
        <f t="shared" si="25"/>
        <v/>
      </c>
      <c r="EP62" s="219">
        <f t="shared" si="26"/>
        <v>80</v>
      </c>
      <c r="EQ62" s="330" t="str">
        <f t="shared" si="27"/>
        <v/>
      </c>
      <c r="ER62" s="219">
        <f t="shared" si="28"/>
        <v>90</v>
      </c>
      <c r="ES62" s="330" t="str">
        <f t="shared" si="29"/>
        <v/>
      </c>
      <c r="ET62" s="219">
        <f t="shared" si="30"/>
        <v>100</v>
      </c>
      <c r="EU62" s="330" t="str">
        <f t="shared" si="31"/>
        <v/>
      </c>
      <c r="EV62" s="219">
        <f t="shared" si="32"/>
        <v>110</v>
      </c>
      <c r="EW62" s="222" t="str">
        <f t="shared" si="33"/>
        <v/>
      </c>
      <c r="EX62" s="25"/>
      <c r="EY62" s="25"/>
      <c r="EZ62" s="25"/>
      <c r="FA62" s="25"/>
      <c r="FB62" s="25"/>
      <c r="FC62" s="25"/>
      <c r="FD62" s="25"/>
      <c r="FE62" s="25"/>
    </row>
    <row r="63" spans="1:161" s="27" customFormat="1" ht="18" customHeight="1">
      <c r="A63" s="28"/>
      <c r="B63" s="369"/>
      <c r="C63" s="360"/>
      <c r="D63" s="15">
        <v>857</v>
      </c>
      <c r="E63" s="15"/>
      <c r="F63" s="29"/>
      <c r="G63" s="322"/>
      <c r="H63" s="90"/>
      <c r="I63" s="323"/>
      <c r="J63" s="324"/>
      <c r="K63" s="323"/>
      <c r="L63" s="359"/>
      <c r="M63" s="359"/>
      <c r="N63" s="359"/>
      <c r="O63" s="359"/>
      <c r="P63" s="359"/>
      <c r="Q63" s="359"/>
      <c r="R63" s="359"/>
      <c r="S63" s="412"/>
      <c r="T63" s="412"/>
      <c r="U63" s="412"/>
      <c r="V63" s="375"/>
      <c r="W63" s="375"/>
      <c r="X63" s="375"/>
      <c r="Y63" s="360"/>
      <c r="Z63" s="360"/>
      <c r="AA63" s="360"/>
      <c r="AB63" s="360"/>
      <c r="AC63" s="360"/>
      <c r="AD63" s="360"/>
      <c r="AE63" s="360"/>
      <c r="AF63" s="414"/>
      <c r="AG63" s="414"/>
      <c r="AH63" s="414"/>
      <c r="AI63" s="415"/>
      <c r="AJ63" s="415"/>
      <c r="AK63" s="415"/>
      <c r="AL63" s="369"/>
      <c r="AM63" s="359"/>
      <c r="AN63" s="359"/>
      <c r="AO63" s="359"/>
      <c r="AP63" s="359"/>
      <c r="AQ63" s="359"/>
      <c r="AR63" s="359"/>
      <c r="AS63" s="359"/>
      <c r="AT63" s="49"/>
      <c r="AU63" s="49"/>
      <c r="AV63" s="50"/>
      <c r="AW63" s="50"/>
      <c r="AX63" s="360"/>
      <c r="AY63" s="360"/>
      <c r="AZ63" s="360"/>
      <c r="BA63" s="360"/>
      <c r="BB63" s="360"/>
      <c r="BC63" s="360"/>
      <c r="BD63" s="360"/>
      <c r="BE63" s="414"/>
      <c r="BF63" s="414"/>
      <c r="BG63" s="414"/>
      <c r="BH63" s="415"/>
      <c r="BI63" s="415"/>
      <c r="BJ63" s="415"/>
      <c r="BK63" s="359"/>
      <c r="BL63" s="359"/>
      <c r="BM63" s="359"/>
      <c r="BN63" s="359"/>
      <c r="BO63" s="359"/>
      <c r="BP63" s="359"/>
      <c r="BQ63" s="359"/>
      <c r="BR63" s="49"/>
      <c r="BS63" s="49"/>
      <c r="BT63" s="50"/>
      <c r="BU63" s="50"/>
      <c r="BV63" s="360"/>
      <c r="BW63" s="360"/>
      <c r="BX63" s="360"/>
      <c r="BY63" s="360"/>
      <c r="BZ63" s="360"/>
      <c r="CA63" s="360"/>
      <c r="CB63" s="360"/>
      <c r="CC63" s="51"/>
      <c r="CD63" s="51"/>
      <c r="CE63" s="52"/>
      <c r="CF63" s="52"/>
      <c r="CG63" s="359"/>
      <c r="CH63" s="359"/>
      <c r="CI63" s="359"/>
      <c r="CJ63" s="359"/>
      <c r="CK63" s="359"/>
      <c r="CL63" s="360"/>
      <c r="CM63" s="360"/>
      <c r="CN63" s="360"/>
      <c r="CO63" s="51"/>
      <c r="CP63" s="52"/>
      <c r="CQ63" s="359"/>
      <c r="CR63" s="359"/>
      <c r="CS63" s="359"/>
      <c r="CT63" s="49"/>
      <c r="CU63" s="50"/>
      <c r="CV63" s="313"/>
      <c r="CW63" s="325" t="str">
        <f>IF(DOB!D63="","",DOB!D63)</f>
        <v/>
      </c>
      <c r="CX63" s="59"/>
      <c r="CY63" s="53"/>
      <c r="CZ63" s="53"/>
      <c r="DA63" s="394" t="str">
        <f t="shared" si="34"/>
        <v/>
      </c>
      <c r="DB63" s="383"/>
      <c r="DC63" s="381">
        <f t="shared" si="35"/>
        <v>10</v>
      </c>
      <c r="DD63" s="383"/>
      <c r="DE63" s="381">
        <f t="shared" si="36"/>
        <v>10</v>
      </c>
      <c r="DF63" s="383"/>
      <c r="DG63" s="381">
        <f t="shared" si="37"/>
        <v>10</v>
      </c>
      <c r="DH63" s="383"/>
      <c r="DI63" s="381">
        <f t="shared" si="6"/>
        <v>10</v>
      </c>
      <c r="DJ63" s="383"/>
      <c r="DK63" s="381">
        <f t="shared" si="7"/>
        <v>10</v>
      </c>
      <c r="DL63" s="383"/>
      <c r="DM63" s="381">
        <f t="shared" si="8"/>
        <v>10</v>
      </c>
      <c r="DN63" s="383"/>
      <c r="DO63" s="381">
        <f t="shared" si="9"/>
        <v>10</v>
      </c>
      <c r="DP63" s="383"/>
      <c r="DQ63" s="381">
        <f t="shared" si="10"/>
        <v>10</v>
      </c>
      <c r="DR63" s="383"/>
      <c r="DS63" s="381">
        <f t="shared" si="11"/>
        <v>10</v>
      </c>
      <c r="DT63" s="383"/>
      <c r="DU63" s="381">
        <f t="shared" si="11"/>
        <v>10</v>
      </c>
      <c r="DV63" s="383"/>
      <c r="DW63" s="381">
        <f t="shared" si="11"/>
        <v>10</v>
      </c>
      <c r="DX63" s="393"/>
      <c r="DY63" s="329"/>
      <c r="EA63" s="331"/>
      <c r="EB63" s="334">
        <f t="shared" si="12"/>
        <v>10</v>
      </c>
      <c r="EC63" s="330" t="str">
        <f t="shared" si="13"/>
        <v/>
      </c>
      <c r="ED63" s="219">
        <f t="shared" si="14"/>
        <v>20</v>
      </c>
      <c r="EE63" s="330" t="str">
        <f t="shared" si="15"/>
        <v/>
      </c>
      <c r="EF63" s="219">
        <f t="shared" si="16"/>
        <v>30</v>
      </c>
      <c r="EG63" s="330" t="str">
        <f t="shared" si="17"/>
        <v/>
      </c>
      <c r="EH63" s="219">
        <f t="shared" si="18"/>
        <v>40</v>
      </c>
      <c r="EI63" s="330" t="str">
        <f t="shared" si="19"/>
        <v/>
      </c>
      <c r="EJ63" s="219">
        <f t="shared" si="20"/>
        <v>50</v>
      </c>
      <c r="EK63" s="330" t="str">
        <f t="shared" si="21"/>
        <v/>
      </c>
      <c r="EL63" s="219">
        <f t="shared" si="22"/>
        <v>60</v>
      </c>
      <c r="EM63" s="330" t="str">
        <f t="shared" si="23"/>
        <v/>
      </c>
      <c r="EN63" s="219">
        <f t="shared" si="24"/>
        <v>70</v>
      </c>
      <c r="EO63" s="330" t="str">
        <f t="shared" si="25"/>
        <v/>
      </c>
      <c r="EP63" s="219">
        <f t="shared" si="26"/>
        <v>80</v>
      </c>
      <c r="EQ63" s="330" t="str">
        <f t="shared" si="27"/>
        <v/>
      </c>
      <c r="ER63" s="219">
        <f t="shared" si="28"/>
        <v>90</v>
      </c>
      <c r="ES63" s="330" t="str">
        <f t="shared" si="29"/>
        <v/>
      </c>
      <c r="ET63" s="219">
        <f t="shared" si="30"/>
        <v>100</v>
      </c>
      <c r="EU63" s="330" t="str">
        <f t="shared" si="31"/>
        <v/>
      </c>
      <c r="EV63" s="219">
        <f t="shared" si="32"/>
        <v>110</v>
      </c>
      <c r="EW63" s="222" t="str">
        <f t="shared" si="33"/>
        <v/>
      </c>
      <c r="EX63" s="25"/>
      <c r="EY63" s="25"/>
      <c r="EZ63" s="25"/>
      <c r="FA63" s="25"/>
      <c r="FB63" s="25"/>
      <c r="FC63" s="25"/>
      <c r="FD63" s="25"/>
      <c r="FE63" s="25"/>
    </row>
    <row r="64" spans="1:161" s="27" customFormat="1" ht="18" customHeight="1">
      <c r="A64" s="28"/>
      <c r="B64" s="369"/>
      <c r="C64" s="360"/>
      <c r="D64" s="15">
        <v>858</v>
      </c>
      <c r="E64" s="15"/>
      <c r="F64" s="29"/>
      <c r="G64" s="322"/>
      <c r="H64" s="90"/>
      <c r="I64" s="323"/>
      <c r="J64" s="324"/>
      <c r="K64" s="323"/>
      <c r="L64" s="359"/>
      <c r="M64" s="359"/>
      <c r="N64" s="359"/>
      <c r="O64" s="359"/>
      <c r="P64" s="359"/>
      <c r="Q64" s="359"/>
      <c r="R64" s="359"/>
      <c r="S64" s="412"/>
      <c r="T64" s="412"/>
      <c r="U64" s="412"/>
      <c r="V64" s="375"/>
      <c r="W64" s="375"/>
      <c r="X64" s="375"/>
      <c r="Y64" s="360"/>
      <c r="Z64" s="360"/>
      <c r="AA64" s="360"/>
      <c r="AB64" s="360"/>
      <c r="AC64" s="360"/>
      <c r="AD64" s="360"/>
      <c r="AE64" s="360"/>
      <c r="AF64" s="414"/>
      <c r="AG64" s="414"/>
      <c r="AH64" s="414"/>
      <c r="AI64" s="415"/>
      <c r="AJ64" s="415"/>
      <c r="AK64" s="415"/>
      <c r="AL64" s="369"/>
      <c r="AM64" s="359"/>
      <c r="AN64" s="359"/>
      <c r="AO64" s="359"/>
      <c r="AP64" s="359"/>
      <c r="AQ64" s="359"/>
      <c r="AR64" s="359"/>
      <c r="AS64" s="359"/>
      <c r="AT64" s="49"/>
      <c r="AU64" s="49"/>
      <c r="AV64" s="50"/>
      <c r="AW64" s="50"/>
      <c r="AX64" s="360"/>
      <c r="AY64" s="360"/>
      <c r="AZ64" s="360"/>
      <c r="BA64" s="360"/>
      <c r="BB64" s="360"/>
      <c r="BC64" s="360"/>
      <c r="BD64" s="360"/>
      <c r="BE64" s="414"/>
      <c r="BF64" s="414"/>
      <c r="BG64" s="414"/>
      <c r="BH64" s="415"/>
      <c r="BI64" s="415"/>
      <c r="BJ64" s="415"/>
      <c r="BK64" s="359"/>
      <c r="BL64" s="359"/>
      <c r="BM64" s="359"/>
      <c r="BN64" s="359"/>
      <c r="BO64" s="359"/>
      <c r="BP64" s="359"/>
      <c r="BQ64" s="359"/>
      <c r="BR64" s="49"/>
      <c r="BS64" s="49"/>
      <c r="BT64" s="50"/>
      <c r="BU64" s="50"/>
      <c r="BV64" s="360"/>
      <c r="BW64" s="360"/>
      <c r="BX64" s="360"/>
      <c r="BY64" s="360"/>
      <c r="BZ64" s="360"/>
      <c r="CA64" s="360"/>
      <c r="CB64" s="360"/>
      <c r="CC64" s="51"/>
      <c r="CD64" s="51"/>
      <c r="CE64" s="52"/>
      <c r="CF64" s="52"/>
      <c r="CG64" s="359"/>
      <c r="CH64" s="359"/>
      <c r="CI64" s="359"/>
      <c r="CJ64" s="359"/>
      <c r="CK64" s="359"/>
      <c r="CL64" s="360"/>
      <c r="CM64" s="360"/>
      <c r="CN64" s="360"/>
      <c r="CO64" s="51"/>
      <c r="CP64" s="52"/>
      <c r="CQ64" s="359"/>
      <c r="CR64" s="359"/>
      <c r="CS64" s="359"/>
      <c r="CT64" s="49"/>
      <c r="CU64" s="50"/>
      <c r="CV64" s="313"/>
      <c r="CW64" s="325" t="str">
        <f>IF(DOB!D64="","",DOB!D64)</f>
        <v/>
      </c>
      <c r="CX64" s="59"/>
      <c r="CY64" s="53"/>
      <c r="CZ64" s="53"/>
      <c r="DA64" s="394" t="str">
        <f t="shared" si="34"/>
        <v/>
      </c>
      <c r="DB64" s="383"/>
      <c r="DC64" s="381">
        <f t="shared" si="35"/>
        <v>10</v>
      </c>
      <c r="DD64" s="383"/>
      <c r="DE64" s="381">
        <f t="shared" si="36"/>
        <v>10</v>
      </c>
      <c r="DF64" s="383"/>
      <c r="DG64" s="381">
        <f t="shared" si="37"/>
        <v>10</v>
      </c>
      <c r="DH64" s="383"/>
      <c r="DI64" s="381">
        <f t="shared" si="6"/>
        <v>10</v>
      </c>
      <c r="DJ64" s="383"/>
      <c r="DK64" s="381">
        <f t="shared" si="7"/>
        <v>10</v>
      </c>
      <c r="DL64" s="383"/>
      <c r="DM64" s="381">
        <f t="shared" si="8"/>
        <v>10</v>
      </c>
      <c r="DN64" s="383"/>
      <c r="DO64" s="381">
        <f t="shared" si="9"/>
        <v>10</v>
      </c>
      <c r="DP64" s="383"/>
      <c r="DQ64" s="381">
        <f t="shared" si="10"/>
        <v>10</v>
      </c>
      <c r="DR64" s="383"/>
      <c r="DS64" s="381">
        <f t="shared" si="11"/>
        <v>10</v>
      </c>
      <c r="DT64" s="383"/>
      <c r="DU64" s="381">
        <f t="shared" si="11"/>
        <v>10</v>
      </c>
      <c r="DV64" s="383"/>
      <c r="DW64" s="381">
        <f t="shared" si="11"/>
        <v>10</v>
      </c>
      <c r="DX64" s="393"/>
      <c r="DY64" s="329"/>
      <c r="EA64" s="331"/>
      <c r="EB64" s="334">
        <f t="shared" si="12"/>
        <v>10</v>
      </c>
      <c r="EC64" s="330" t="str">
        <f t="shared" si="13"/>
        <v/>
      </c>
      <c r="ED64" s="219">
        <f t="shared" si="14"/>
        <v>20</v>
      </c>
      <c r="EE64" s="330" t="str">
        <f t="shared" si="15"/>
        <v/>
      </c>
      <c r="EF64" s="219">
        <f t="shared" si="16"/>
        <v>30</v>
      </c>
      <c r="EG64" s="330" t="str">
        <f t="shared" si="17"/>
        <v/>
      </c>
      <c r="EH64" s="219">
        <f t="shared" si="18"/>
        <v>40</v>
      </c>
      <c r="EI64" s="330" t="str">
        <f t="shared" si="19"/>
        <v/>
      </c>
      <c r="EJ64" s="219">
        <f t="shared" si="20"/>
        <v>50</v>
      </c>
      <c r="EK64" s="330" t="str">
        <f t="shared" si="21"/>
        <v/>
      </c>
      <c r="EL64" s="219">
        <f t="shared" si="22"/>
        <v>60</v>
      </c>
      <c r="EM64" s="330" t="str">
        <f t="shared" si="23"/>
        <v/>
      </c>
      <c r="EN64" s="219">
        <f t="shared" si="24"/>
        <v>70</v>
      </c>
      <c r="EO64" s="330" t="str">
        <f t="shared" si="25"/>
        <v/>
      </c>
      <c r="EP64" s="219">
        <f t="shared" si="26"/>
        <v>80</v>
      </c>
      <c r="EQ64" s="330" t="str">
        <f t="shared" si="27"/>
        <v/>
      </c>
      <c r="ER64" s="219">
        <f t="shared" si="28"/>
        <v>90</v>
      </c>
      <c r="ES64" s="330" t="str">
        <f t="shared" si="29"/>
        <v/>
      </c>
      <c r="ET64" s="219">
        <f t="shared" si="30"/>
        <v>100</v>
      </c>
      <c r="EU64" s="330" t="str">
        <f t="shared" si="31"/>
        <v/>
      </c>
      <c r="EV64" s="219">
        <f t="shared" si="32"/>
        <v>110</v>
      </c>
      <c r="EW64" s="222" t="str">
        <f t="shared" si="33"/>
        <v/>
      </c>
      <c r="EX64" s="25"/>
      <c r="EY64" s="25"/>
      <c r="EZ64" s="25"/>
      <c r="FA64" s="25"/>
      <c r="FB64" s="25"/>
      <c r="FC64" s="25"/>
      <c r="FD64" s="25"/>
      <c r="FE64" s="25"/>
    </row>
    <row r="65" spans="1:161" s="27" customFormat="1" ht="18" customHeight="1">
      <c r="A65" s="28"/>
      <c r="B65" s="369"/>
      <c r="C65" s="360"/>
      <c r="D65" s="15">
        <v>859</v>
      </c>
      <c r="E65" s="15"/>
      <c r="F65" s="29"/>
      <c r="G65" s="322"/>
      <c r="H65" s="90"/>
      <c r="I65" s="323"/>
      <c r="J65" s="324"/>
      <c r="K65" s="323"/>
      <c r="L65" s="359"/>
      <c r="M65" s="359"/>
      <c r="N65" s="359"/>
      <c r="O65" s="359"/>
      <c r="P65" s="359"/>
      <c r="Q65" s="359"/>
      <c r="R65" s="359"/>
      <c r="S65" s="412"/>
      <c r="T65" s="412"/>
      <c r="U65" s="412"/>
      <c r="V65" s="375"/>
      <c r="W65" s="375"/>
      <c r="X65" s="375"/>
      <c r="Y65" s="360"/>
      <c r="Z65" s="360"/>
      <c r="AA65" s="360"/>
      <c r="AB65" s="360"/>
      <c r="AC65" s="360"/>
      <c r="AD65" s="360"/>
      <c r="AE65" s="360"/>
      <c r="AF65" s="414"/>
      <c r="AG65" s="414"/>
      <c r="AH65" s="414"/>
      <c r="AI65" s="415"/>
      <c r="AJ65" s="415"/>
      <c r="AK65" s="415"/>
      <c r="AL65" s="369"/>
      <c r="AM65" s="359"/>
      <c r="AN65" s="359"/>
      <c r="AO65" s="359"/>
      <c r="AP65" s="359"/>
      <c r="AQ65" s="359"/>
      <c r="AR65" s="359"/>
      <c r="AS65" s="359"/>
      <c r="AT65" s="49"/>
      <c r="AU65" s="49"/>
      <c r="AV65" s="50"/>
      <c r="AW65" s="50"/>
      <c r="AX65" s="360"/>
      <c r="AY65" s="360"/>
      <c r="AZ65" s="360"/>
      <c r="BA65" s="360"/>
      <c r="BB65" s="360"/>
      <c r="BC65" s="360"/>
      <c r="BD65" s="360"/>
      <c r="BE65" s="414"/>
      <c r="BF65" s="414"/>
      <c r="BG65" s="414"/>
      <c r="BH65" s="415"/>
      <c r="BI65" s="415"/>
      <c r="BJ65" s="415"/>
      <c r="BK65" s="359"/>
      <c r="BL65" s="359"/>
      <c r="BM65" s="359"/>
      <c r="BN65" s="359"/>
      <c r="BO65" s="359"/>
      <c r="BP65" s="359"/>
      <c r="BQ65" s="359"/>
      <c r="BR65" s="49"/>
      <c r="BS65" s="49"/>
      <c r="BT65" s="50"/>
      <c r="BU65" s="50"/>
      <c r="BV65" s="360"/>
      <c r="BW65" s="360"/>
      <c r="BX65" s="360"/>
      <c r="BY65" s="360"/>
      <c r="BZ65" s="360"/>
      <c r="CA65" s="360"/>
      <c r="CB65" s="360"/>
      <c r="CC65" s="51"/>
      <c r="CD65" s="51"/>
      <c r="CE65" s="52"/>
      <c r="CF65" s="52"/>
      <c r="CG65" s="359"/>
      <c r="CH65" s="359"/>
      <c r="CI65" s="359"/>
      <c r="CJ65" s="359"/>
      <c r="CK65" s="359"/>
      <c r="CL65" s="360"/>
      <c r="CM65" s="360"/>
      <c r="CN65" s="360"/>
      <c r="CO65" s="51"/>
      <c r="CP65" s="52"/>
      <c r="CQ65" s="359"/>
      <c r="CR65" s="359"/>
      <c r="CS65" s="359"/>
      <c r="CT65" s="49"/>
      <c r="CU65" s="50"/>
      <c r="CV65" s="313"/>
      <c r="CW65" s="325" t="str">
        <f>IF(DOB!D65="","",DOB!D65)</f>
        <v/>
      </c>
      <c r="CX65" s="59"/>
      <c r="CY65" s="53"/>
      <c r="CZ65" s="53"/>
      <c r="DA65" s="394" t="str">
        <f t="shared" si="34"/>
        <v/>
      </c>
      <c r="DB65" s="383"/>
      <c r="DC65" s="381">
        <f t="shared" si="35"/>
        <v>10</v>
      </c>
      <c r="DD65" s="383"/>
      <c r="DE65" s="381">
        <f t="shared" si="36"/>
        <v>10</v>
      </c>
      <c r="DF65" s="383"/>
      <c r="DG65" s="381">
        <f t="shared" si="37"/>
        <v>10</v>
      </c>
      <c r="DH65" s="383"/>
      <c r="DI65" s="381">
        <f t="shared" si="6"/>
        <v>10</v>
      </c>
      <c r="DJ65" s="383"/>
      <c r="DK65" s="381">
        <f t="shared" si="7"/>
        <v>10</v>
      </c>
      <c r="DL65" s="383"/>
      <c r="DM65" s="381">
        <f t="shared" si="8"/>
        <v>10</v>
      </c>
      <c r="DN65" s="383"/>
      <c r="DO65" s="381">
        <f t="shared" si="9"/>
        <v>10</v>
      </c>
      <c r="DP65" s="383"/>
      <c r="DQ65" s="381">
        <f t="shared" si="10"/>
        <v>10</v>
      </c>
      <c r="DR65" s="383"/>
      <c r="DS65" s="381">
        <f t="shared" si="11"/>
        <v>10</v>
      </c>
      <c r="DT65" s="383"/>
      <c r="DU65" s="381">
        <f t="shared" si="11"/>
        <v>10</v>
      </c>
      <c r="DV65" s="383"/>
      <c r="DW65" s="381">
        <f t="shared" si="11"/>
        <v>10</v>
      </c>
      <c r="DX65" s="393"/>
      <c r="DY65" s="329"/>
      <c r="EA65" s="331"/>
      <c r="EB65" s="334">
        <f t="shared" si="12"/>
        <v>10</v>
      </c>
      <c r="EC65" s="330" t="str">
        <f t="shared" si="13"/>
        <v/>
      </c>
      <c r="ED65" s="219">
        <f t="shared" si="14"/>
        <v>20</v>
      </c>
      <c r="EE65" s="330" t="str">
        <f t="shared" si="15"/>
        <v/>
      </c>
      <c r="EF65" s="219">
        <f t="shared" si="16"/>
        <v>30</v>
      </c>
      <c r="EG65" s="330" t="str">
        <f t="shared" si="17"/>
        <v/>
      </c>
      <c r="EH65" s="219">
        <f t="shared" si="18"/>
        <v>40</v>
      </c>
      <c r="EI65" s="330" t="str">
        <f t="shared" si="19"/>
        <v/>
      </c>
      <c r="EJ65" s="219">
        <f t="shared" si="20"/>
        <v>50</v>
      </c>
      <c r="EK65" s="330" t="str">
        <f t="shared" si="21"/>
        <v/>
      </c>
      <c r="EL65" s="219">
        <f t="shared" si="22"/>
        <v>60</v>
      </c>
      <c r="EM65" s="330" t="str">
        <f t="shared" si="23"/>
        <v/>
      </c>
      <c r="EN65" s="219">
        <f t="shared" si="24"/>
        <v>70</v>
      </c>
      <c r="EO65" s="330" t="str">
        <f t="shared" si="25"/>
        <v/>
      </c>
      <c r="EP65" s="219">
        <f t="shared" si="26"/>
        <v>80</v>
      </c>
      <c r="EQ65" s="330" t="str">
        <f t="shared" si="27"/>
        <v/>
      </c>
      <c r="ER65" s="219">
        <f t="shared" si="28"/>
        <v>90</v>
      </c>
      <c r="ES65" s="330" t="str">
        <f t="shared" si="29"/>
        <v/>
      </c>
      <c r="ET65" s="219">
        <f t="shared" si="30"/>
        <v>100</v>
      </c>
      <c r="EU65" s="330" t="str">
        <f t="shared" si="31"/>
        <v/>
      </c>
      <c r="EV65" s="219">
        <f t="shared" si="32"/>
        <v>110</v>
      </c>
      <c r="EW65" s="222" t="str">
        <f t="shared" si="33"/>
        <v/>
      </c>
      <c r="EX65" s="25"/>
      <c r="EY65" s="25"/>
      <c r="EZ65" s="25"/>
      <c r="FA65" s="25"/>
      <c r="FB65" s="25"/>
      <c r="FC65" s="25"/>
      <c r="FD65" s="25"/>
      <c r="FE65" s="25"/>
    </row>
    <row r="66" spans="1:161" s="27" customFormat="1" ht="18" customHeight="1">
      <c r="A66" s="28"/>
      <c r="B66" s="369"/>
      <c r="C66" s="360"/>
      <c r="D66" s="15">
        <v>860</v>
      </c>
      <c r="E66" s="15"/>
      <c r="F66" s="29"/>
      <c r="G66" s="322"/>
      <c r="H66" s="90"/>
      <c r="I66" s="323"/>
      <c r="J66" s="324"/>
      <c r="K66" s="323"/>
      <c r="L66" s="359"/>
      <c r="M66" s="359"/>
      <c r="N66" s="359"/>
      <c r="O66" s="359"/>
      <c r="P66" s="359"/>
      <c r="Q66" s="359"/>
      <c r="R66" s="359"/>
      <c r="S66" s="412"/>
      <c r="T66" s="412"/>
      <c r="U66" s="412"/>
      <c r="V66" s="375"/>
      <c r="W66" s="375"/>
      <c r="X66" s="375"/>
      <c r="Y66" s="360"/>
      <c r="Z66" s="360"/>
      <c r="AA66" s="360"/>
      <c r="AB66" s="360"/>
      <c r="AC66" s="360"/>
      <c r="AD66" s="360"/>
      <c r="AE66" s="360"/>
      <c r="AF66" s="414"/>
      <c r="AG66" s="414"/>
      <c r="AH66" s="414"/>
      <c r="AI66" s="415"/>
      <c r="AJ66" s="415"/>
      <c r="AK66" s="415"/>
      <c r="AL66" s="369"/>
      <c r="AM66" s="359"/>
      <c r="AN66" s="359"/>
      <c r="AO66" s="359"/>
      <c r="AP66" s="359"/>
      <c r="AQ66" s="359"/>
      <c r="AR66" s="359"/>
      <c r="AS66" s="359"/>
      <c r="AT66" s="49"/>
      <c r="AU66" s="49"/>
      <c r="AV66" s="50"/>
      <c r="AW66" s="50"/>
      <c r="AX66" s="360"/>
      <c r="AY66" s="360"/>
      <c r="AZ66" s="360"/>
      <c r="BA66" s="360"/>
      <c r="BB66" s="360"/>
      <c r="BC66" s="360"/>
      <c r="BD66" s="360"/>
      <c r="BE66" s="414"/>
      <c r="BF66" s="414"/>
      <c r="BG66" s="414"/>
      <c r="BH66" s="415"/>
      <c r="BI66" s="415"/>
      <c r="BJ66" s="415"/>
      <c r="BK66" s="359"/>
      <c r="BL66" s="359"/>
      <c r="BM66" s="359"/>
      <c r="BN66" s="359"/>
      <c r="BO66" s="359"/>
      <c r="BP66" s="359"/>
      <c r="BQ66" s="359"/>
      <c r="BR66" s="49"/>
      <c r="BS66" s="49"/>
      <c r="BT66" s="50"/>
      <c r="BU66" s="50"/>
      <c r="BV66" s="360"/>
      <c r="BW66" s="360"/>
      <c r="BX66" s="360"/>
      <c r="BY66" s="360"/>
      <c r="BZ66" s="360"/>
      <c r="CA66" s="360"/>
      <c r="CB66" s="360"/>
      <c r="CC66" s="51"/>
      <c r="CD66" s="51"/>
      <c r="CE66" s="52"/>
      <c r="CF66" s="52"/>
      <c r="CG66" s="359"/>
      <c r="CH66" s="359"/>
      <c r="CI66" s="359"/>
      <c r="CJ66" s="359"/>
      <c r="CK66" s="359"/>
      <c r="CL66" s="360"/>
      <c r="CM66" s="360"/>
      <c r="CN66" s="360"/>
      <c r="CO66" s="51"/>
      <c r="CP66" s="52"/>
      <c r="CQ66" s="359"/>
      <c r="CR66" s="359"/>
      <c r="CS66" s="359"/>
      <c r="CT66" s="49"/>
      <c r="CU66" s="50"/>
      <c r="CV66" s="313"/>
      <c r="CW66" s="325" t="str">
        <f>IF(DOB!D66="","",DOB!D66)</f>
        <v/>
      </c>
      <c r="CX66" s="59"/>
      <c r="CY66" s="53"/>
      <c r="CZ66" s="53"/>
      <c r="DA66" s="394" t="str">
        <f t="shared" si="34"/>
        <v/>
      </c>
      <c r="DB66" s="383"/>
      <c r="DC66" s="381">
        <f t="shared" si="35"/>
        <v>10</v>
      </c>
      <c r="DD66" s="383"/>
      <c r="DE66" s="381">
        <f t="shared" si="36"/>
        <v>10</v>
      </c>
      <c r="DF66" s="383"/>
      <c r="DG66" s="381">
        <f t="shared" si="37"/>
        <v>10</v>
      </c>
      <c r="DH66" s="383"/>
      <c r="DI66" s="381">
        <f t="shared" si="6"/>
        <v>10</v>
      </c>
      <c r="DJ66" s="383"/>
      <c r="DK66" s="381">
        <f t="shared" si="7"/>
        <v>10</v>
      </c>
      <c r="DL66" s="383"/>
      <c r="DM66" s="381">
        <f t="shared" si="8"/>
        <v>10</v>
      </c>
      <c r="DN66" s="383"/>
      <c r="DO66" s="381">
        <f t="shared" si="9"/>
        <v>10</v>
      </c>
      <c r="DP66" s="383"/>
      <c r="DQ66" s="381">
        <f t="shared" si="10"/>
        <v>10</v>
      </c>
      <c r="DR66" s="383"/>
      <c r="DS66" s="381">
        <f t="shared" si="11"/>
        <v>10</v>
      </c>
      <c r="DT66" s="383"/>
      <c r="DU66" s="381">
        <f t="shared" si="11"/>
        <v>10</v>
      </c>
      <c r="DV66" s="383"/>
      <c r="DW66" s="381">
        <f t="shared" si="11"/>
        <v>10</v>
      </c>
      <c r="DX66" s="393"/>
      <c r="DY66" s="329"/>
      <c r="EA66" s="331"/>
      <c r="EB66" s="334">
        <f t="shared" si="12"/>
        <v>10</v>
      </c>
      <c r="EC66" s="330" t="str">
        <f t="shared" si="13"/>
        <v/>
      </c>
      <c r="ED66" s="219">
        <f t="shared" si="14"/>
        <v>20</v>
      </c>
      <c r="EE66" s="330" t="str">
        <f t="shared" si="15"/>
        <v/>
      </c>
      <c r="EF66" s="219">
        <f t="shared" si="16"/>
        <v>30</v>
      </c>
      <c r="EG66" s="330" t="str">
        <f t="shared" si="17"/>
        <v/>
      </c>
      <c r="EH66" s="219">
        <f t="shared" si="18"/>
        <v>40</v>
      </c>
      <c r="EI66" s="330" t="str">
        <f t="shared" si="19"/>
        <v/>
      </c>
      <c r="EJ66" s="219">
        <f t="shared" si="20"/>
        <v>50</v>
      </c>
      <c r="EK66" s="330" t="str">
        <f t="shared" si="21"/>
        <v/>
      </c>
      <c r="EL66" s="219">
        <f t="shared" si="22"/>
        <v>60</v>
      </c>
      <c r="EM66" s="330" t="str">
        <f t="shared" si="23"/>
        <v/>
      </c>
      <c r="EN66" s="219">
        <f t="shared" si="24"/>
        <v>70</v>
      </c>
      <c r="EO66" s="330" t="str">
        <f t="shared" si="25"/>
        <v/>
      </c>
      <c r="EP66" s="219">
        <f t="shared" si="26"/>
        <v>80</v>
      </c>
      <c r="EQ66" s="330" t="str">
        <f t="shared" si="27"/>
        <v/>
      </c>
      <c r="ER66" s="219">
        <f t="shared" si="28"/>
        <v>90</v>
      </c>
      <c r="ES66" s="330" t="str">
        <f t="shared" si="29"/>
        <v/>
      </c>
      <c r="ET66" s="219">
        <f t="shared" si="30"/>
        <v>100</v>
      </c>
      <c r="EU66" s="330" t="str">
        <f t="shared" si="31"/>
        <v/>
      </c>
      <c r="EV66" s="219">
        <f t="shared" si="32"/>
        <v>110</v>
      </c>
      <c r="EW66" s="222" t="str">
        <f t="shared" si="33"/>
        <v/>
      </c>
      <c r="EX66" s="25"/>
      <c r="EY66" s="25"/>
      <c r="EZ66" s="25"/>
      <c r="FA66" s="25"/>
      <c r="FB66" s="25"/>
      <c r="FC66" s="25"/>
      <c r="FD66" s="25"/>
      <c r="FE66" s="25"/>
    </row>
    <row r="67" spans="1:161" s="27" customFormat="1" ht="18" customHeight="1">
      <c r="A67" s="28"/>
      <c r="B67" s="369"/>
      <c r="C67" s="360"/>
      <c r="D67" s="15">
        <v>861</v>
      </c>
      <c r="E67" s="15"/>
      <c r="F67" s="29"/>
      <c r="G67" s="322"/>
      <c r="H67" s="90"/>
      <c r="I67" s="323"/>
      <c r="J67" s="324"/>
      <c r="K67" s="323"/>
      <c r="L67" s="359"/>
      <c r="M67" s="359"/>
      <c r="N67" s="359"/>
      <c r="O67" s="359"/>
      <c r="P67" s="359"/>
      <c r="Q67" s="359"/>
      <c r="R67" s="359"/>
      <c r="S67" s="412"/>
      <c r="T67" s="412"/>
      <c r="U67" s="412"/>
      <c r="V67" s="375"/>
      <c r="W67" s="375"/>
      <c r="X67" s="375"/>
      <c r="Y67" s="360"/>
      <c r="Z67" s="360"/>
      <c r="AA67" s="360"/>
      <c r="AB67" s="360"/>
      <c r="AC67" s="360"/>
      <c r="AD67" s="360"/>
      <c r="AE67" s="360"/>
      <c r="AF67" s="414"/>
      <c r="AG67" s="414"/>
      <c r="AH67" s="414"/>
      <c r="AI67" s="415"/>
      <c r="AJ67" s="415"/>
      <c r="AK67" s="415"/>
      <c r="AL67" s="369"/>
      <c r="AM67" s="359"/>
      <c r="AN67" s="359"/>
      <c r="AO67" s="359"/>
      <c r="AP67" s="359"/>
      <c r="AQ67" s="359"/>
      <c r="AR67" s="359"/>
      <c r="AS67" s="359"/>
      <c r="AT67" s="49"/>
      <c r="AU67" s="49"/>
      <c r="AV67" s="50"/>
      <c r="AW67" s="50"/>
      <c r="AX67" s="360"/>
      <c r="AY67" s="360"/>
      <c r="AZ67" s="360"/>
      <c r="BA67" s="360"/>
      <c r="BB67" s="360"/>
      <c r="BC67" s="360"/>
      <c r="BD67" s="360"/>
      <c r="BE67" s="414"/>
      <c r="BF67" s="414"/>
      <c r="BG67" s="414"/>
      <c r="BH67" s="415"/>
      <c r="BI67" s="415"/>
      <c r="BJ67" s="415"/>
      <c r="BK67" s="359"/>
      <c r="BL67" s="359"/>
      <c r="BM67" s="359"/>
      <c r="BN67" s="359"/>
      <c r="BO67" s="359"/>
      <c r="BP67" s="359"/>
      <c r="BQ67" s="359"/>
      <c r="BR67" s="49"/>
      <c r="BS67" s="49"/>
      <c r="BT67" s="50"/>
      <c r="BU67" s="50"/>
      <c r="BV67" s="360"/>
      <c r="BW67" s="360"/>
      <c r="BX67" s="360"/>
      <c r="BY67" s="360"/>
      <c r="BZ67" s="360"/>
      <c r="CA67" s="360"/>
      <c r="CB67" s="360"/>
      <c r="CC67" s="51"/>
      <c r="CD67" s="51"/>
      <c r="CE67" s="52"/>
      <c r="CF67" s="52"/>
      <c r="CG67" s="359"/>
      <c r="CH67" s="359"/>
      <c r="CI67" s="359"/>
      <c r="CJ67" s="359"/>
      <c r="CK67" s="359"/>
      <c r="CL67" s="360"/>
      <c r="CM67" s="360"/>
      <c r="CN67" s="360"/>
      <c r="CO67" s="51"/>
      <c r="CP67" s="52"/>
      <c r="CQ67" s="359"/>
      <c r="CR67" s="359"/>
      <c r="CS67" s="359"/>
      <c r="CT67" s="49"/>
      <c r="CU67" s="50"/>
      <c r="CV67" s="313"/>
      <c r="CW67" s="325" t="str">
        <f>IF(DOB!D67="","",DOB!D67)</f>
        <v/>
      </c>
      <c r="CX67" s="59"/>
      <c r="CY67" s="53"/>
      <c r="CZ67" s="53"/>
      <c r="DA67" s="394" t="str">
        <f t="shared" si="34"/>
        <v/>
      </c>
      <c r="DB67" s="383"/>
      <c r="DC67" s="381">
        <f t="shared" si="35"/>
        <v>10</v>
      </c>
      <c r="DD67" s="383"/>
      <c r="DE67" s="381">
        <f t="shared" si="36"/>
        <v>10</v>
      </c>
      <c r="DF67" s="383"/>
      <c r="DG67" s="381">
        <f t="shared" si="37"/>
        <v>10</v>
      </c>
      <c r="DH67" s="383"/>
      <c r="DI67" s="381">
        <f t="shared" si="6"/>
        <v>10</v>
      </c>
      <c r="DJ67" s="383"/>
      <c r="DK67" s="381">
        <f t="shared" si="7"/>
        <v>10</v>
      </c>
      <c r="DL67" s="383"/>
      <c r="DM67" s="381">
        <f t="shared" si="8"/>
        <v>10</v>
      </c>
      <c r="DN67" s="383"/>
      <c r="DO67" s="381">
        <f t="shared" si="9"/>
        <v>10</v>
      </c>
      <c r="DP67" s="383"/>
      <c r="DQ67" s="381">
        <f t="shared" si="10"/>
        <v>10</v>
      </c>
      <c r="DR67" s="383"/>
      <c r="DS67" s="381">
        <f t="shared" si="11"/>
        <v>10</v>
      </c>
      <c r="DT67" s="383"/>
      <c r="DU67" s="381">
        <f t="shared" si="11"/>
        <v>10</v>
      </c>
      <c r="DV67" s="383"/>
      <c r="DW67" s="381">
        <f t="shared" si="11"/>
        <v>10</v>
      </c>
      <c r="DX67" s="393"/>
      <c r="DY67" s="329"/>
      <c r="EA67" s="331"/>
      <c r="EB67" s="334">
        <f t="shared" si="12"/>
        <v>10</v>
      </c>
      <c r="EC67" s="330" t="str">
        <f t="shared" si="13"/>
        <v/>
      </c>
      <c r="ED67" s="219">
        <f t="shared" si="14"/>
        <v>20</v>
      </c>
      <c r="EE67" s="330" t="str">
        <f t="shared" si="15"/>
        <v/>
      </c>
      <c r="EF67" s="219">
        <f t="shared" si="16"/>
        <v>30</v>
      </c>
      <c r="EG67" s="330" t="str">
        <f t="shared" si="17"/>
        <v/>
      </c>
      <c r="EH67" s="219">
        <f t="shared" si="18"/>
        <v>40</v>
      </c>
      <c r="EI67" s="330" t="str">
        <f t="shared" si="19"/>
        <v/>
      </c>
      <c r="EJ67" s="219">
        <f t="shared" si="20"/>
        <v>50</v>
      </c>
      <c r="EK67" s="330" t="str">
        <f t="shared" si="21"/>
        <v/>
      </c>
      <c r="EL67" s="219">
        <f t="shared" si="22"/>
        <v>60</v>
      </c>
      <c r="EM67" s="330" t="str">
        <f t="shared" si="23"/>
        <v/>
      </c>
      <c r="EN67" s="219">
        <f t="shared" si="24"/>
        <v>70</v>
      </c>
      <c r="EO67" s="330" t="str">
        <f t="shared" si="25"/>
        <v/>
      </c>
      <c r="EP67" s="219">
        <f t="shared" si="26"/>
        <v>80</v>
      </c>
      <c r="EQ67" s="330" t="str">
        <f t="shared" si="27"/>
        <v/>
      </c>
      <c r="ER67" s="219">
        <f t="shared" si="28"/>
        <v>90</v>
      </c>
      <c r="ES67" s="330" t="str">
        <f t="shared" si="29"/>
        <v/>
      </c>
      <c r="ET67" s="219">
        <f t="shared" si="30"/>
        <v>100</v>
      </c>
      <c r="EU67" s="330" t="str">
        <f t="shared" si="31"/>
        <v/>
      </c>
      <c r="EV67" s="219">
        <f t="shared" si="32"/>
        <v>110</v>
      </c>
      <c r="EW67" s="222" t="str">
        <f t="shared" si="33"/>
        <v/>
      </c>
      <c r="EX67" s="25"/>
      <c r="EY67" s="25"/>
      <c r="EZ67" s="25"/>
      <c r="FA67" s="25"/>
      <c r="FB67" s="25"/>
      <c r="FC67" s="25"/>
      <c r="FD67" s="25"/>
      <c r="FE67" s="25"/>
    </row>
    <row r="68" spans="1:161" s="27" customFormat="1" ht="18" customHeight="1">
      <c r="A68" s="28"/>
      <c r="B68" s="369"/>
      <c r="C68" s="360"/>
      <c r="D68" s="15">
        <v>862</v>
      </c>
      <c r="E68" s="15"/>
      <c r="F68" s="29"/>
      <c r="G68" s="322"/>
      <c r="H68" s="90"/>
      <c r="I68" s="323"/>
      <c r="J68" s="324"/>
      <c r="K68" s="323"/>
      <c r="L68" s="359"/>
      <c r="M68" s="359"/>
      <c r="N68" s="359"/>
      <c r="O68" s="359"/>
      <c r="P68" s="359"/>
      <c r="Q68" s="359"/>
      <c r="R68" s="359"/>
      <c r="S68" s="412"/>
      <c r="T68" s="412"/>
      <c r="U68" s="412"/>
      <c r="V68" s="375"/>
      <c r="W68" s="375"/>
      <c r="X68" s="375"/>
      <c r="Y68" s="360"/>
      <c r="Z68" s="360"/>
      <c r="AA68" s="360"/>
      <c r="AB68" s="360"/>
      <c r="AC68" s="360"/>
      <c r="AD68" s="360"/>
      <c r="AE68" s="360"/>
      <c r="AF68" s="414"/>
      <c r="AG68" s="414"/>
      <c r="AH68" s="414"/>
      <c r="AI68" s="415"/>
      <c r="AJ68" s="415"/>
      <c r="AK68" s="415"/>
      <c r="AL68" s="369"/>
      <c r="AM68" s="359"/>
      <c r="AN68" s="359"/>
      <c r="AO68" s="359"/>
      <c r="AP68" s="359"/>
      <c r="AQ68" s="359"/>
      <c r="AR68" s="359"/>
      <c r="AS68" s="359"/>
      <c r="AT68" s="49"/>
      <c r="AU68" s="49"/>
      <c r="AV68" s="50"/>
      <c r="AW68" s="50"/>
      <c r="AX68" s="360"/>
      <c r="AY68" s="360"/>
      <c r="AZ68" s="360"/>
      <c r="BA68" s="360"/>
      <c r="BB68" s="360"/>
      <c r="BC68" s="360"/>
      <c r="BD68" s="360"/>
      <c r="BE68" s="414"/>
      <c r="BF68" s="414"/>
      <c r="BG68" s="414"/>
      <c r="BH68" s="415"/>
      <c r="BI68" s="415"/>
      <c r="BJ68" s="415"/>
      <c r="BK68" s="359"/>
      <c r="BL68" s="359"/>
      <c r="BM68" s="359"/>
      <c r="BN68" s="359"/>
      <c r="BO68" s="359"/>
      <c r="BP68" s="359"/>
      <c r="BQ68" s="359"/>
      <c r="BR68" s="49"/>
      <c r="BS68" s="49"/>
      <c r="BT68" s="50"/>
      <c r="BU68" s="50"/>
      <c r="BV68" s="360"/>
      <c r="BW68" s="360"/>
      <c r="BX68" s="360"/>
      <c r="BY68" s="360"/>
      <c r="BZ68" s="360"/>
      <c r="CA68" s="360"/>
      <c r="CB68" s="360"/>
      <c r="CC68" s="51"/>
      <c r="CD68" s="51"/>
      <c r="CE68" s="52"/>
      <c r="CF68" s="52"/>
      <c r="CG68" s="359"/>
      <c r="CH68" s="359"/>
      <c r="CI68" s="359"/>
      <c r="CJ68" s="359"/>
      <c r="CK68" s="359"/>
      <c r="CL68" s="360"/>
      <c r="CM68" s="360"/>
      <c r="CN68" s="360"/>
      <c r="CO68" s="51"/>
      <c r="CP68" s="52"/>
      <c r="CQ68" s="359"/>
      <c r="CR68" s="359"/>
      <c r="CS68" s="359"/>
      <c r="CT68" s="49"/>
      <c r="CU68" s="50"/>
      <c r="CV68" s="313"/>
      <c r="CW68" s="325" t="str">
        <f>IF(DOB!D68="","",DOB!D68)</f>
        <v/>
      </c>
      <c r="CX68" s="59"/>
      <c r="CY68" s="53"/>
      <c r="CZ68" s="53"/>
      <c r="DA68" s="394" t="str">
        <f t="shared" si="34"/>
        <v/>
      </c>
      <c r="DB68" s="383"/>
      <c r="DC68" s="381">
        <f t="shared" si="35"/>
        <v>10</v>
      </c>
      <c r="DD68" s="383"/>
      <c r="DE68" s="381">
        <f t="shared" si="36"/>
        <v>10</v>
      </c>
      <c r="DF68" s="383"/>
      <c r="DG68" s="381">
        <f t="shared" si="37"/>
        <v>10</v>
      </c>
      <c r="DH68" s="383"/>
      <c r="DI68" s="381">
        <f t="shared" si="6"/>
        <v>10</v>
      </c>
      <c r="DJ68" s="383"/>
      <c r="DK68" s="381">
        <f t="shared" si="7"/>
        <v>10</v>
      </c>
      <c r="DL68" s="383"/>
      <c r="DM68" s="381">
        <f t="shared" si="8"/>
        <v>10</v>
      </c>
      <c r="DN68" s="383"/>
      <c r="DO68" s="381">
        <f t="shared" si="9"/>
        <v>10</v>
      </c>
      <c r="DP68" s="383"/>
      <c r="DQ68" s="381">
        <f t="shared" si="10"/>
        <v>10</v>
      </c>
      <c r="DR68" s="383"/>
      <c r="DS68" s="381">
        <f t="shared" si="11"/>
        <v>10</v>
      </c>
      <c r="DT68" s="383"/>
      <c r="DU68" s="381">
        <f t="shared" si="11"/>
        <v>10</v>
      </c>
      <c r="DV68" s="383"/>
      <c r="DW68" s="381">
        <f t="shared" si="11"/>
        <v>10</v>
      </c>
      <c r="DX68" s="393"/>
      <c r="DY68" s="329"/>
      <c r="EA68" s="331"/>
      <c r="EB68" s="334">
        <f t="shared" si="12"/>
        <v>10</v>
      </c>
      <c r="EC68" s="330" t="str">
        <f t="shared" si="13"/>
        <v/>
      </c>
      <c r="ED68" s="219">
        <f t="shared" si="14"/>
        <v>20</v>
      </c>
      <c r="EE68" s="330" t="str">
        <f t="shared" si="15"/>
        <v/>
      </c>
      <c r="EF68" s="219">
        <f t="shared" si="16"/>
        <v>30</v>
      </c>
      <c r="EG68" s="330" t="str">
        <f t="shared" si="17"/>
        <v/>
      </c>
      <c r="EH68" s="219">
        <f t="shared" si="18"/>
        <v>40</v>
      </c>
      <c r="EI68" s="330" t="str">
        <f t="shared" si="19"/>
        <v/>
      </c>
      <c r="EJ68" s="219">
        <f t="shared" si="20"/>
        <v>50</v>
      </c>
      <c r="EK68" s="330" t="str">
        <f t="shared" si="21"/>
        <v/>
      </c>
      <c r="EL68" s="219">
        <f t="shared" si="22"/>
        <v>60</v>
      </c>
      <c r="EM68" s="330" t="str">
        <f t="shared" si="23"/>
        <v/>
      </c>
      <c r="EN68" s="219">
        <f t="shared" si="24"/>
        <v>70</v>
      </c>
      <c r="EO68" s="330" t="str">
        <f t="shared" si="25"/>
        <v/>
      </c>
      <c r="EP68" s="219">
        <f t="shared" si="26"/>
        <v>80</v>
      </c>
      <c r="EQ68" s="330" t="str">
        <f t="shared" si="27"/>
        <v/>
      </c>
      <c r="ER68" s="219">
        <f t="shared" si="28"/>
        <v>90</v>
      </c>
      <c r="ES68" s="330" t="str">
        <f t="shared" si="29"/>
        <v/>
      </c>
      <c r="ET68" s="219">
        <f t="shared" si="30"/>
        <v>100</v>
      </c>
      <c r="EU68" s="330" t="str">
        <f t="shared" si="31"/>
        <v/>
      </c>
      <c r="EV68" s="219">
        <f t="shared" si="32"/>
        <v>110</v>
      </c>
      <c r="EW68" s="222" t="str">
        <f t="shared" si="33"/>
        <v/>
      </c>
      <c r="EX68" s="25"/>
      <c r="EY68" s="25"/>
      <c r="EZ68" s="25"/>
      <c r="FA68" s="25"/>
      <c r="FB68" s="25"/>
      <c r="FC68" s="25"/>
      <c r="FD68" s="25"/>
      <c r="FE68" s="25"/>
    </row>
    <row r="69" spans="1:161" s="27" customFormat="1" ht="18" customHeight="1">
      <c r="A69" s="28"/>
      <c r="B69" s="369"/>
      <c r="C69" s="360"/>
      <c r="D69" s="15">
        <v>863</v>
      </c>
      <c r="E69" s="15"/>
      <c r="F69" s="29"/>
      <c r="G69" s="322"/>
      <c r="H69" s="90"/>
      <c r="I69" s="323"/>
      <c r="J69" s="324"/>
      <c r="K69" s="323"/>
      <c r="L69" s="359"/>
      <c r="M69" s="359"/>
      <c r="N69" s="359"/>
      <c r="O69" s="359"/>
      <c r="P69" s="359"/>
      <c r="Q69" s="359"/>
      <c r="R69" s="359"/>
      <c r="S69" s="412"/>
      <c r="T69" s="412"/>
      <c r="U69" s="412"/>
      <c r="V69" s="375"/>
      <c r="W69" s="375"/>
      <c r="X69" s="375"/>
      <c r="Y69" s="360"/>
      <c r="Z69" s="360"/>
      <c r="AA69" s="360"/>
      <c r="AB69" s="360"/>
      <c r="AC69" s="360"/>
      <c r="AD69" s="360"/>
      <c r="AE69" s="360"/>
      <c r="AF69" s="414"/>
      <c r="AG69" s="414"/>
      <c r="AH69" s="414"/>
      <c r="AI69" s="415"/>
      <c r="AJ69" s="415"/>
      <c r="AK69" s="415"/>
      <c r="AL69" s="369"/>
      <c r="AM69" s="359"/>
      <c r="AN69" s="359"/>
      <c r="AO69" s="359"/>
      <c r="AP69" s="359"/>
      <c r="AQ69" s="359"/>
      <c r="AR69" s="359"/>
      <c r="AS69" s="359"/>
      <c r="AT69" s="49"/>
      <c r="AU69" s="49"/>
      <c r="AV69" s="50"/>
      <c r="AW69" s="50"/>
      <c r="AX69" s="360"/>
      <c r="AY69" s="360"/>
      <c r="AZ69" s="360"/>
      <c r="BA69" s="360"/>
      <c r="BB69" s="360"/>
      <c r="BC69" s="360"/>
      <c r="BD69" s="360"/>
      <c r="BE69" s="414"/>
      <c r="BF69" s="414"/>
      <c r="BG69" s="414"/>
      <c r="BH69" s="415"/>
      <c r="BI69" s="415"/>
      <c r="BJ69" s="415"/>
      <c r="BK69" s="359"/>
      <c r="BL69" s="359"/>
      <c r="BM69" s="359"/>
      <c r="BN69" s="359"/>
      <c r="BO69" s="359"/>
      <c r="BP69" s="359"/>
      <c r="BQ69" s="359"/>
      <c r="BR69" s="49"/>
      <c r="BS69" s="49"/>
      <c r="BT69" s="50"/>
      <c r="BU69" s="50"/>
      <c r="BV69" s="360"/>
      <c r="BW69" s="360"/>
      <c r="BX69" s="360"/>
      <c r="BY69" s="360"/>
      <c r="BZ69" s="360"/>
      <c r="CA69" s="360"/>
      <c r="CB69" s="360"/>
      <c r="CC69" s="51"/>
      <c r="CD69" s="51"/>
      <c r="CE69" s="52"/>
      <c r="CF69" s="52"/>
      <c r="CG69" s="359"/>
      <c r="CH69" s="359"/>
      <c r="CI69" s="359"/>
      <c r="CJ69" s="359"/>
      <c r="CK69" s="359"/>
      <c r="CL69" s="360"/>
      <c r="CM69" s="360"/>
      <c r="CN69" s="360"/>
      <c r="CO69" s="51"/>
      <c r="CP69" s="52"/>
      <c r="CQ69" s="359"/>
      <c r="CR69" s="359"/>
      <c r="CS69" s="359"/>
      <c r="CT69" s="49"/>
      <c r="CU69" s="50"/>
      <c r="CV69" s="313"/>
      <c r="CW69" s="325" t="str">
        <f>IF(DOB!D69="","",DOB!D69)</f>
        <v/>
      </c>
      <c r="CX69" s="59"/>
      <c r="CY69" s="53"/>
      <c r="CZ69" s="53"/>
      <c r="DA69" s="394" t="str">
        <f t="shared" si="34"/>
        <v/>
      </c>
      <c r="DB69" s="383"/>
      <c r="DC69" s="381">
        <f t="shared" si="35"/>
        <v>10</v>
      </c>
      <c r="DD69" s="383"/>
      <c r="DE69" s="381">
        <f t="shared" si="36"/>
        <v>10</v>
      </c>
      <c r="DF69" s="383"/>
      <c r="DG69" s="381">
        <f t="shared" si="37"/>
        <v>10</v>
      </c>
      <c r="DH69" s="383"/>
      <c r="DI69" s="381">
        <f t="shared" si="6"/>
        <v>10</v>
      </c>
      <c r="DJ69" s="383"/>
      <c r="DK69" s="381">
        <f t="shared" si="7"/>
        <v>10</v>
      </c>
      <c r="DL69" s="383"/>
      <c r="DM69" s="381">
        <f t="shared" si="8"/>
        <v>10</v>
      </c>
      <c r="DN69" s="383"/>
      <c r="DO69" s="381">
        <f t="shared" si="9"/>
        <v>10</v>
      </c>
      <c r="DP69" s="383"/>
      <c r="DQ69" s="381">
        <f t="shared" si="10"/>
        <v>10</v>
      </c>
      <c r="DR69" s="383"/>
      <c r="DS69" s="381">
        <f t="shared" si="11"/>
        <v>10</v>
      </c>
      <c r="DT69" s="383"/>
      <c r="DU69" s="381">
        <f t="shared" si="11"/>
        <v>10</v>
      </c>
      <c r="DV69" s="383"/>
      <c r="DW69" s="381">
        <f t="shared" si="11"/>
        <v>10</v>
      </c>
      <c r="DX69" s="393"/>
      <c r="DY69" s="329"/>
      <c r="EA69" s="331"/>
      <c r="EB69" s="334">
        <f t="shared" si="12"/>
        <v>10</v>
      </c>
      <c r="EC69" s="330" t="str">
        <f t="shared" si="13"/>
        <v/>
      </c>
      <c r="ED69" s="219">
        <f t="shared" si="14"/>
        <v>20</v>
      </c>
      <c r="EE69" s="330" t="str">
        <f t="shared" si="15"/>
        <v/>
      </c>
      <c r="EF69" s="219">
        <f t="shared" si="16"/>
        <v>30</v>
      </c>
      <c r="EG69" s="330" t="str">
        <f t="shared" si="17"/>
        <v/>
      </c>
      <c r="EH69" s="219">
        <f t="shared" si="18"/>
        <v>40</v>
      </c>
      <c r="EI69" s="330" t="str">
        <f t="shared" si="19"/>
        <v/>
      </c>
      <c r="EJ69" s="219">
        <f t="shared" si="20"/>
        <v>50</v>
      </c>
      <c r="EK69" s="330" t="str">
        <f t="shared" si="21"/>
        <v/>
      </c>
      <c r="EL69" s="219">
        <f t="shared" si="22"/>
        <v>60</v>
      </c>
      <c r="EM69" s="330" t="str">
        <f t="shared" si="23"/>
        <v/>
      </c>
      <c r="EN69" s="219">
        <f t="shared" si="24"/>
        <v>70</v>
      </c>
      <c r="EO69" s="330" t="str">
        <f t="shared" si="25"/>
        <v/>
      </c>
      <c r="EP69" s="219">
        <f t="shared" si="26"/>
        <v>80</v>
      </c>
      <c r="EQ69" s="330" t="str">
        <f t="shared" si="27"/>
        <v/>
      </c>
      <c r="ER69" s="219">
        <f t="shared" si="28"/>
        <v>90</v>
      </c>
      <c r="ES69" s="330" t="str">
        <f t="shared" si="29"/>
        <v/>
      </c>
      <c r="ET69" s="219">
        <f t="shared" si="30"/>
        <v>100</v>
      </c>
      <c r="EU69" s="330" t="str">
        <f t="shared" si="31"/>
        <v/>
      </c>
      <c r="EV69" s="219">
        <f t="shared" si="32"/>
        <v>110</v>
      </c>
      <c r="EW69" s="222" t="str">
        <f t="shared" si="33"/>
        <v/>
      </c>
      <c r="EX69" s="25"/>
      <c r="EY69" s="25"/>
      <c r="EZ69" s="25"/>
      <c r="FA69" s="25"/>
      <c r="FB69" s="25"/>
      <c r="FC69" s="25"/>
      <c r="FD69" s="25"/>
      <c r="FE69" s="25"/>
    </row>
    <row r="70" spans="1:161" s="27" customFormat="1" ht="18" customHeight="1">
      <c r="A70" s="28"/>
      <c r="B70" s="369"/>
      <c r="C70" s="360"/>
      <c r="D70" s="15">
        <v>864</v>
      </c>
      <c r="E70" s="15"/>
      <c r="F70" s="29"/>
      <c r="G70" s="322"/>
      <c r="H70" s="90"/>
      <c r="I70" s="323"/>
      <c r="J70" s="324"/>
      <c r="K70" s="323"/>
      <c r="L70" s="359"/>
      <c r="M70" s="359"/>
      <c r="N70" s="359"/>
      <c r="O70" s="359"/>
      <c r="P70" s="359"/>
      <c r="Q70" s="359"/>
      <c r="R70" s="359"/>
      <c r="S70" s="412"/>
      <c r="T70" s="412"/>
      <c r="U70" s="412"/>
      <c r="V70" s="375"/>
      <c r="W70" s="375"/>
      <c r="X70" s="375"/>
      <c r="Y70" s="360"/>
      <c r="Z70" s="360"/>
      <c r="AA70" s="360"/>
      <c r="AB70" s="360"/>
      <c r="AC70" s="360"/>
      <c r="AD70" s="360"/>
      <c r="AE70" s="360"/>
      <c r="AF70" s="414"/>
      <c r="AG70" s="414"/>
      <c r="AH70" s="414"/>
      <c r="AI70" s="415"/>
      <c r="AJ70" s="415"/>
      <c r="AK70" s="415"/>
      <c r="AL70" s="369"/>
      <c r="AM70" s="359"/>
      <c r="AN70" s="359"/>
      <c r="AO70" s="359"/>
      <c r="AP70" s="359"/>
      <c r="AQ70" s="359"/>
      <c r="AR70" s="359"/>
      <c r="AS70" s="359"/>
      <c r="AT70" s="49"/>
      <c r="AU70" s="49"/>
      <c r="AV70" s="50"/>
      <c r="AW70" s="50"/>
      <c r="AX70" s="360"/>
      <c r="AY70" s="360"/>
      <c r="AZ70" s="360"/>
      <c r="BA70" s="360"/>
      <c r="BB70" s="360"/>
      <c r="BC70" s="360"/>
      <c r="BD70" s="360"/>
      <c r="BE70" s="414"/>
      <c r="BF70" s="414"/>
      <c r="BG70" s="414"/>
      <c r="BH70" s="415"/>
      <c r="BI70" s="415"/>
      <c r="BJ70" s="415"/>
      <c r="BK70" s="359"/>
      <c r="BL70" s="359"/>
      <c r="BM70" s="359"/>
      <c r="BN70" s="359"/>
      <c r="BO70" s="359"/>
      <c r="BP70" s="359"/>
      <c r="BQ70" s="359"/>
      <c r="BR70" s="49"/>
      <c r="BS70" s="49"/>
      <c r="BT70" s="50"/>
      <c r="BU70" s="50"/>
      <c r="BV70" s="360"/>
      <c r="BW70" s="360"/>
      <c r="BX70" s="360"/>
      <c r="BY70" s="360"/>
      <c r="BZ70" s="360"/>
      <c r="CA70" s="360"/>
      <c r="CB70" s="360"/>
      <c r="CC70" s="51"/>
      <c r="CD70" s="51"/>
      <c r="CE70" s="52"/>
      <c r="CF70" s="52"/>
      <c r="CG70" s="359"/>
      <c r="CH70" s="359"/>
      <c r="CI70" s="359"/>
      <c r="CJ70" s="359"/>
      <c r="CK70" s="359"/>
      <c r="CL70" s="360"/>
      <c r="CM70" s="360"/>
      <c r="CN70" s="360"/>
      <c r="CO70" s="51"/>
      <c r="CP70" s="52"/>
      <c r="CQ70" s="359"/>
      <c r="CR70" s="359"/>
      <c r="CS70" s="359"/>
      <c r="CT70" s="49"/>
      <c r="CU70" s="50"/>
      <c r="CV70" s="313"/>
      <c r="CW70" s="325" t="str">
        <f>IF(DOB!D70="","",DOB!D70)</f>
        <v/>
      </c>
      <c r="CX70" s="59"/>
      <c r="CY70" s="53"/>
      <c r="CZ70" s="53"/>
      <c r="DA70" s="394" t="str">
        <f t="shared" si="34"/>
        <v/>
      </c>
      <c r="DB70" s="383"/>
      <c r="DC70" s="381">
        <f t="shared" si="35"/>
        <v>10</v>
      </c>
      <c r="DD70" s="383"/>
      <c r="DE70" s="381">
        <f t="shared" si="36"/>
        <v>10</v>
      </c>
      <c r="DF70" s="383"/>
      <c r="DG70" s="381">
        <f t="shared" si="37"/>
        <v>10</v>
      </c>
      <c r="DH70" s="383"/>
      <c r="DI70" s="381">
        <f t="shared" si="6"/>
        <v>10</v>
      </c>
      <c r="DJ70" s="383"/>
      <c r="DK70" s="381">
        <f t="shared" si="7"/>
        <v>10</v>
      </c>
      <c r="DL70" s="383"/>
      <c r="DM70" s="381">
        <f t="shared" si="8"/>
        <v>10</v>
      </c>
      <c r="DN70" s="383"/>
      <c r="DO70" s="381">
        <f t="shared" si="9"/>
        <v>10</v>
      </c>
      <c r="DP70" s="383"/>
      <c r="DQ70" s="381">
        <f t="shared" si="10"/>
        <v>10</v>
      </c>
      <c r="DR70" s="383"/>
      <c r="DS70" s="381">
        <f t="shared" si="11"/>
        <v>10</v>
      </c>
      <c r="DT70" s="383"/>
      <c r="DU70" s="381">
        <f t="shared" si="11"/>
        <v>10</v>
      </c>
      <c r="DV70" s="383"/>
      <c r="DW70" s="381">
        <f t="shared" si="11"/>
        <v>10</v>
      </c>
      <c r="DX70" s="393"/>
      <c r="DY70" s="329"/>
      <c r="EA70" s="331"/>
      <c r="EB70" s="334">
        <f t="shared" si="12"/>
        <v>10</v>
      </c>
      <c r="EC70" s="330" t="str">
        <f t="shared" si="13"/>
        <v/>
      </c>
      <c r="ED70" s="219">
        <f t="shared" si="14"/>
        <v>20</v>
      </c>
      <c r="EE70" s="330" t="str">
        <f t="shared" si="15"/>
        <v/>
      </c>
      <c r="EF70" s="219">
        <f t="shared" si="16"/>
        <v>30</v>
      </c>
      <c r="EG70" s="330" t="str">
        <f t="shared" si="17"/>
        <v/>
      </c>
      <c r="EH70" s="219">
        <f t="shared" si="18"/>
        <v>40</v>
      </c>
      <c r="EI70" s="330" t="str">
        <f t="shared" si="19"/>
        <v/>
      </c>
      <c r="EJ70" s="219">
        <f t="shared" si="20"/>
        <v>50</v>
      </c>
      <c r="EK70" s="330" t="str">
        <f t="shared" si="21"/>
        <v/>
      </c>
      <c r="EL70" s="219">
        <f t="shared" si="22"/>
        <v>60</v>
      </c>
      <c r="EM70" s="330" t="str">
        <f t="shared" si="23"/>
        <v/>
      </c>
      <c r="EN70" s="219">
        <f t="shared" si="24"/>
        <v>70</v>
      </c>
      <c r="EO70" s="330" t="str">
        <f t="shared" si="25"/>
        <v/>
      </c>
      <c r="EP70" s="219">
        <f t="shared" si="26"/>
        <v>80</v>
      </c>
      <c r="EQ70" s="330" t="str">
        <f t="shared" si="27"/>
        <v/>
      </c>
      <c r="ER70" s="219">
        <f t="shared" si="28"/>
        <v>90</v>
      </c>
      <c r="ES70" s="330" t="str">
        <f t="shared" si="29"/>
        <v/>
      </c>
      <c r="ET70" s="219">
        <f t="shared" si="30"/>
        <v>100</v>
      </c>
      <c r="EU70" s="330" t="str">
        <f t="shared" si="31"/>
        <v/>
      </c>
      <c r="EV70" s="219">
        <f t="shared" si="32"/>
        <v>110</v>
      </c>
      <c r="EW70" s="222" t="str">
        <f t="shared" si="33"/>
        <v/>
      </c>
      <c r="EX70" s="25"/>
      <c r="EY70" s="25"/>
      <c r="EZ70" s="25"/>
      <c r="FA70" s="25"/>
      <c r="FB70" s="25"/>
      <c r="FC70" s="25"/>
      <c r="FD70" s="25"/>
      <c r="FE70" s="25"/>
    </row>
    <row r="71" spans="1:161" s="27" customFormat="1" ht="18" customHeight="1">
      <c r="A71" s="28"/>
      <c r="B71" s="369"/>
      <c r="C71" s="360"/>
      <c r="D71" s="15">
        <v>865</v>
      </c>
      <c r="E71" s="15"/>
      <c r="F71" s="29"/>
      <c r="G71" s="322"/>
      <c r="H71" s="90"/>
      <c r="I71" s="323"/>
      <c r="J71" s="324"/>
      <c r="K71" s="323"/>
      <c r="L71" s="359"/>
      <c r="M71" s="359"/>
      <c r="N71" s="359"/>
      <c r="O71" s="359"/>
      <c r="P71" s="359"/>
      <c r="Q71" s="359"/>
      <c r="R71" s="359"/>
      <c r="S71" s="412"/>
      <c r="T71" s="412"/>
      <c r="U71" s="412"/>
      <c r="V71" s="375"/>
      <c r="W71" s="375"/>
      <c r="X71" s="375"/>
      <c r="Y71" s="360"/>
      <c r="Z71" s="360"/>
      <c r="AA71" s="360"/>
      <c r="AB71" s="360"/>
      <c r="AC71" s="360"/>
      <c r="AD71" s="360"/>
      <c r="AE71" s="360"/>
      <c r="AF71" s="414"/>
      <c r="AG71" s="414"/>
      <c r="AH71" s="414"/>
      <c r="AI71" s="415"/>
      <c r="AJ71" s="415"/>
      <c r="AK71" s="415"/>
      <c r="AL71" s="369"/>
      <c r="AM71" s="359"/>
      <c r="AN71" s="359"/>
      <c r="AO71" s="359"/>
      <c r="AP71" s="359"/>
      <c r="AQ71" s="359"/>
      <c r="AR71" s="359"/>
      <c r="AS71" s="359"/>
      <c r="AT71" s="49"/>
      <c r="AU71" s="49"/>
      <c r="AV71" s="50"/>
      <c r="AW71" s="50"/>
      <c r="AX71" s="360"/>
      <c r="AY71" s="360"/>
      <c r="AZ71" s="360"/>
      <c r="BA71" s="360"/>
      <c r="BB71" s="360"/>
      <c r="BC71" s="360"/>
      <c r="BD71" s="360"/>
      <c r="BE71" s="414"/>
      <c r="BF71" s="414"/>
      <c r="BG71" s="414"/>
      <c r="BH71" s="415"/>
      <c r="BI71" s="415"/>
      <c r="BJ71" s="415"/>
      <c r="BK71" s="359"/>
      <c r="BL71" s="359"/>
      <c r="BM71" s="359"/>
      <c r="BN71" s="359"/>
      <c r="BO71" s="359"/>
      <c r="BP71" s="359"/>
      <c r="BQ71" s="359"/>
      <c r="BR71" s="49"/>
      <c r="BS71" s="49"/>
      <c r="BT71" s="50"/>
      <c r="BU71" s="50"/>
      <c r="BV71" s="360"/>
      <c r="BW71" s="360"/>
      <c r="BX71" s="360"/>
      <c r="BY71" s="360"/>
      <c r="BZ71" s="360"/>
      <c r="CA71" s="360"/>
      <c r="CB71" s="360"/>
      <c r="CC71" s="51"/>
      <c r="CD71" s="51"/>
      <c r="CE71" s="52"/>
      <c r="CF71" s="52"/>
      <c r="CG71" s="359"/>
      <c r="CH71" s="359"/>
      <c r="CI71" s="359"/>
      <c r="CJ71" s="359"/>
      <c r="CK71" s="359"/>
      <c r="CL71" s="360"/>
      <c r="CM71" s="360"/>
      <c r="CN71" s="360"/>
      <c r="CO71" s="51"/>
      <c r="CP71" s="52"/>
      <c r="CQ71" s="359"/>
      <c r="CR71" s="359"/>
      <c r="CS71" s="359"/>
      <c r="CT71" s="49"/>
      <c r="CU71" s="50"/>
      <c r="CV71" s="313"/>
      <c r="CW71" s="325" t="str">
        <f>IF(DOB!D71="","",DOB!D71)</f>
        <v/>
      </c>
      <c r="CX71" s="59"/>
      <c r="CY71" s="53"/>
      <c r="CZ71" s="53"/>
      <c r="DA71" s="394" t="str">
        <f t="shared" si="34"/>
        <v/>
      </c>
      <c r="DB71" s="383"/>
      <c r="DC71" s="381">
        <f t="shared" si="35"/>
        <v>10</v>
      </c>
      <c r="DD71" s="383"/>
      <c r="DE71" s="381">
        <f t="shared" si="36"/>
        <v>10</v>
      </c>
      <c r="DF71" s="383"/>
      <c r="DG71" s="381">
        <f t="shared" si="37"/>
        <v>10</v>
      </c>
      <c r="DH71" s="383"/>
      <c r="DI71" s="381">
        <f t="shared" si="6"/>
        <v>10</v>
      </c>
      <c r="DJ71" s="383"/>
      <c r="DK71" s="381">
        <f t="shared" si="7"/>
        <v>10</v>
      </c>
      <c r="DL71" s="383"/>
      <c r="DM71" s="381">
        <f t="shared" si="8"/>
        <v>10</v>
      </c>
      <c r="DN71" s="383"/>
      <c r="DO71" s="381">
        <f t="shared" si="9"/>
        <v>10</v>
      </c>
      <c r="DP71" s="383"/>
      <c r="DQ71" s="381">
        <f t="shared" si="10"/>
        <v>10</v>
      </c>
      <c r="DR71" s="383"/>
      <c r="DS71" s="381">
        <f t="shared" si="11"/>
        <v>10</v>
      </c>
      <c r="DT71" s="383"/>
      <c r="DU71" s="381">
        <f t="shared" si="11"/>
        <v>10</v>
      </c>
      <c r="DV71" s="383"/>
      <c r="DW71" s="381">
        <f t="shared" si="11"/>
        <v>10</v>
      </c>
      <c r="DX71" s="393"/>
      <c r="DY71" s="329"/>
      <c r="EA71" s="331"/>
      <c r="EB71" s="334">
        <f t="shared" si="12"/>
        <v>10</v>
      </c>
      <c r="EC71" s="330" t="str">
        <f t="shared" si="13"/>
        <v/>
      </c>
      <c r="ED71" s="219">
        <f t="shared" si="14"/>
        <v>20</v>
      </c>
      <c r="EE71" s="330" t="str">
        <f t="shared" si="15"/>
        <v/>
      </c>
      <c r="EF71" s="219">
        <f t="shared" si="16"/>
        <v>30</v>
      </c>
      <c r="EG71" s="330" t="str">
        <f t="shared" si="17"/>
        <v/>
      </c>
      <c r="EH71" s="219">
        <f t="shared" si="18"/>
        <v>40</v>
      </c>
      <c r="EI71" s="330" t="str">
        <f t="shared" si="19"/>
        <v/>
      </c>
      <c r="EJ71" s="219">
        <f t="shared" si="20"/>
        <v>50</v>
      </c>
      <c r="EK71" s="330" t="str">
        <f t="shared" si="21"/>
        <v/>
      </c>
      <c r="EL71" s="219">
        <f t="shared" si="22"/>
        <v>60</v>
      </c>
      <c r="EM71" s="330" t="str">
        <f t="shared" si="23"/>
        <v/>
      </c>
      <c r="EN71" s="219">
        <f t="shared" si="24"/>
        <v>70</v>
      </c>
      <c r="EO71" s="330" t="str">
        <f t="shared" si="25"/>
        <v/>
      </c>
      <c r="EP71" s="219">
        <f t="shared" si="26"/>
        <v>80</v>
      </c>
      <c r="EQ71" s="330" t="str">
        <f t="shared" si="27"/>
        <v/>
      </c>
      <c r="ER71" s="219">
        <f t="shared" si="28"/>
        <v>90</v>
      </c>
      <c r="ES71" s="330" t="str">
        <f t="shared" si="29"/>
        <v/>
      </c>
      <c r="ET71" s="219">
        <f t="shared" si="30"/>
        <v>100</v>
      </c>
      <c r="EU71" s="330" t="str">
        <f t="shared" si="31"/>
        <v/>
      </c>
      <c r="EV71" s="219">
        <f t="shared" si="32"/>
        <v>110</v>
      </c>
      <c r="EW71" s="222" t="str">
        <f t="shared" si="33"/>
        <v/>
      </c>
      <c r="EX71" s="25"/>
      <c r="EY71" s="25"/>
      <c r="EZ71" s="25"/>
      <c r="FA71" s="25"/>
      <c r="FB71" s="25"/>
      <c r="FC71" s="25"/>
      <c r="FD71" s="25"/>
      <c r="FE71" s="25"/>
    </row>
    <row r="72" spans="1:161" s="27" customFormat="1" ht="18" customHeight="1">
      <c r="A72" s="28"/>
      <c r="B72" s="369"/>
      <c r="C72" s="360"/>
      <c r="D72" s="15">
        <v>866</v>
      </c>
      <c r="E72" s="15"/>
      <c r="F72" s="29"/>
      <c r="G72" s="322"/>
      <c r="H72" s="90"/>
      <c r="I72" s="323"/>
      <c r="J72" s="324"/>
      <c r="K72" s="323"/>
      <c r="L72" s="359"/>
      <c r="M72" s="359"/>
      <c r="N72" s="359"/>
      <c r="O72" s="359"/>
      <c r="P72" s="359"/>
      <c r="Q72" s="359"/>
      <c r="R72" s="359"/>
      <c r="S72" s="412"/>
      <c r="T72" s="412"/>
      <c r="U72" s="412"/>
      <c r="V72" s="375"/>
      <c r="W72" s="375"/>
      <c r="X72" s="375"/>
      <c r="Y72" s="360"/>
      <c r="Z72" s="360"/>
      <c r="AA72" s="360"/>
      <c r="AB72" s="360"/>
      <c r="AC72" s="360"/>
      <c r="AD72" s="360"/>
      <c r="AE72" s="360"/>
      <c r="AF72" s="414"/>
      <c r="AG72" s="414"/>
      <c r="AH72" s="414"/>
      <c r="AI72" s="415"/>
      <c r="AJ72" s="415"/>
      <c r="AK72" s="415"/>
      <c r="AL72" s="369"/>
      <c r="AM72" s="359"/>
      <c r="AN72" s="359"/>
      <c r="AO72" s="359"/>
      <c r="AP72" s="359"/>
      <c r="AQ72" s="359"/>
      <c r="AR72" s="359"/>
      <c r="AS72" s="359"/>
      <c r="AT72" s="49"/>
      <c r="AU72" s="49"/>
      <c r="AV72" s="50"/>
      <c r="AW72" s="50"/>
      <c r="AX72" s="360"/>
      <c r="AY72" s="360"/>
      <c r="AZ72" s="360"/>
      <c r="BA72" s="360"/>
      <c r="BB72" s="360"/>
      <c r="BC72" s="360"/>
      <c r="BD72" s="360"/>
      <c r="BE72" s="414"/>
      <c r="BF72" s="414"/>
      <c r="BG72" s="414"/>
      <c r="BH72" s="415"/>
      <c r="BI72" s="415"/>
      <c r="BJ72" s="415"/>
      <c r="BK72" s="359"/>
      <c r="BL72" s="359"/>
      <c r="BM72" s="359"/>
      <c r="BN72" s="359"/>
      <c r="BO72" s="359"/>
      <c r="BP72" s="359"/>
      <c r="BQ72" s="359"/>
      <c r="BR72" s="49"/>
      <c r="BS72" s="49"/>
      <c r="BT72" s="50"/>
      <c r="BU72" s="50"/>
      <c r="BV72" s="360"/>
      <c r="BW72" s="360"/>
      <c r="BX72" s="360"/>
      <c r="BY72" s="360"/>
      <c r="BZ72" s="360"/>
      <c r="CA72" s="360"/>
      <c r="CB72" s="360"/>
      <c r="CC72" s="51"/>
      <c r="CD72" s="51"/>
      <c r="CE72" s="52"/>
      <c r="CF72" s="52"/>
      <c r="CG72" s="359"/>
      <c r="CH72" s="359"/>
      <c r="CI72" s="359"/>
      <c r="CJ72" s="359"/>
      <c r="CK72" s="359"/>
      <c r="CL72" s="360"/>
      <c r="CM72" s="360"/>
      <c r="CN72" s="360"/>
      <c r="CO72" s="51"/>
      <c r="CP72" s="52"/>
      <c r="CQ72" s="359"/>
      <c r="CR72" s="359"/>
      <c r="CS72" s="359"/>
      <c r="CT72" s="49"/>
      <c r="CU72" s="50"/>
      <c r="CV72" s="313"/>
      <c r="CW72" s="325" t="str">
        <f>IF(DOB!D72="","",DOB!D72)</f>
        <v/>
      </c>
      <c r="CX72" s="59"/>
      <c r="CY72" s="53"/>
      <c r="CZ72" s="53"/>
      <c r="DA72" s="394" t="str">
        <f t="shared" ref="DA72:DA89" si="38">IF(DA$6="","",DA$6)</f>
        <v/>
      </c>
      <c r="DB72" s="383"/>
      <c r="DC72" s="381">
        <f t="shared" ref="DC72:DC89" si="39">IF(DC$6="","",DC$6)</f>
        <v>10</v>
      </c>
      <c r="DD72" s="383"/>
      <c r="DE72" s="381">
        <f t="shared" ref="DE72:DE89" si="40">IF(DE$6="","",DE$6)</f>
        <v>10</v>
      </c>
      <c r="DF72" s="383"/>
      <c r="DG72" s="381">
        <f t="shared" ref="DG72:DG89" si="41">IF(DG$6="","",DG$6)</f>
        <v>10</v>
      </c>
      <c r="DH72" s="383"/>
      <c r="DI72" s="381">
        <f t="shared" ref="DI72:DI89" si="42">IF(DI$6="","",DI$6)</f>
        <v>10</v>
      </c>
      <c r="DJ72" s="383"/>
      <c r="DK72" s="381">
        <f t="shared" ref="DK72:DW89" si="43">IF(DK$6="","",DK$6)</f>
        <v>10</v>
      </c>
      <c r="DL72" s="383"/>
      <c r="DM72" s="381">
        <f t="shared" si="43"/>
        <v>10</v>
      </c>
      <c r="DN72" s="383"/>
      <c r="DO72" s="381">
        <f t="shared" si="43"/>
        <v>10</v>
      </c>
      <c r="DP72" s="383"/>
      <c r="DQ72" s="381">
        <f t="shared" si="43"/>
        <v>10</v>
      </c>
      <c r="DR72" s="383"/>
      <c r="DS72" s="381">
        <f t="shared" si="43"/>
        <v>10</v>
      </c>
      <c r="DT72" s="383"/>
      <c r="DU72" s="381">
        <f t="shared" si="43"/>
        <v>10</v>
      </c>
      <c r="DV72" s="383"/>
      <c r="DW72" s="381">
        <f t="shared" si="43"/>
        <v>10</v>
      </c>
      <c r="DX72" s="393"/>
      <c r="DY72" s="329"/>
      <c r="EA72" s="331"/>
      <c r="EB72" s="334">
        <f t="shared" si="12"/>
        <v>10</v>
      </c>
      <c r="EC72" s="330" t="str">
        <f t="shared" si="13"/>
        <v/>
      </c>
      <c r="ED72" s="219">
        <f t="shared" si="14"/>
        <v>20</v>
      </c>
      <c r="EE72" s="330" t="str">
        <f t="shared" si="15"/>
        <v/>
      </c>
      <c r="EF72" s="219">
        <f t="shared" si="16"/>
        <v>30</v>
      </c>
      <c r="EG72" s="330" t="str">
        <f t="shared" si="17"/>
        <v/>
      </c>
      <c r="EH72" s="219">
        <f t="shared" si="18"/>
        <v>40</v>
      </c>
      <c r="EI72" s="330" t="str">
        <f t="shared" si="19"/>
        <v/>
      </c>
      <c r="EJ72" s="219">
        <f t="shared" si="20"/>
        <v>50</v>
      </c>
      <c r="EK72" s="330" t="str">
        <f t="shared" si="21"/>
        <v/>
      </c>
      <c r="EL72" s="219">
        <f t="shared" si="22"/>
        <v>60</v>
      </c>
      <c r="EM72" s="330" t="str">
        <f t="shared" si="23"/>
        <v/>
      </c>
      <c r="EN72" s="219">
        <f t="shared" si="24"/>
        <v>70</v>
      </c>
      <c r="EO72" s="330" t="str">
        <f t="shared" si="25"/>
        <v/>
      </c>
      <c r="EP72" s="219">
        <f t="shared" si="26"/>
        <v>80</v>
      </c>
      <c r="EQ72" s="330" t="str">
        <f t="shared" si="27"/>
        <v/>
      </c>
      <c r="ER72" s="219">
        <f t="shared" si="28"/>
        <v>90</v>
      </c>
      <c r="ES72" s="330" t="str">
        <f t="shared" si="29"/>
        <v/>
      </c>
      <c r="ET72" s="219">
        <f t="shared" si="30"/>
        <v>100</v>
      </c>
      <c r="EU72" s="330" t="str">
        <f t="shared" si="31"/>
        <v/>
      </c>
      <c r="EV72" s="219">
        <f t="shared" si="32"/>
        <v>110</v>
      </c>
      <c r="EW72" s="222" t="str">
        <f t="shared" si="33"/>
        <v/>
      </c>
      <c r="EX72" s="25"/>
      <c r="EY72" s="25"/>
      <c r="EZ72" s="25"/>
      <c r="FA72" s="25"/>
      <c r="FB72" s="25"/>
      <c r="FC72" s="25"/>
      <c r="FD72" s="25"/>
      <c r="FE72" s="25"/>
    </row>
    <row r="73" spans="1:161" s="27" customFormat="1" ht="18" customHeight="1">
      <c r="A73" s="28"/>
      <c r="B73" s="369"/>
      <c r="C73" s="360"/>
      <c r="D73" s="15">
        <v>867</v>
      </c>
      <c r="E73" s="15"/>
      <c r="F73" s="29"/>
      <c r="G73" s="322"/>
      <c r="H73" s="90"/>
      <c r="I73" s="323"/>
      <c r="J73" s="324"/>
      <c r="K73" s="323"/>
      <c r="L73" s="359"/>
      <c r="M73" s="359"/>
      <c r="N73" s="359"/>
      <c r="O73" s="359"/>
      <c r="P73" s="359"/>
      <c r="Q73" s="359"/>
      <c r="R73" s="359"/>
      <c r="S73" s="412"/>
      <c r="T73" s="412"/>
      <c r="U73" s="412"/>
      <c r="V73" s="375"/>
      <c r="W73" s="375"/>
      <c r="X73" s="375"/>
      <c r="Y73" s="360"/>
      <c r="Z73" s="360"/>
      <c r="AA73" s="360"/>
      <c r="AB73" s="360"/>
      <c r="AC73" s="360"/>
      <c r="AD73" s="360"/>
      <c r="AE73" s="360"/>
      <c r="AF73" s="414"/>
      <c r="AG73" s="414"/>
      <c r="AH73" s="414"/>
      <c r="AI73" s="415"/>
      <c r="AJ73" s="415"/>
      <c r="AK73" s="415"/>
      <c r="AL73" s="369"/>
      <c r="AM73" s="359"/>
      <c r="AN73" s="359"/>
      <c r="AO73" s="359"/>
      <c r="AP73" s="359"/>
      <c r="AQ73" s="359"/>
      <c r="AR73" s="359"/>
      <c r="AS73" s="359"/>
      <c r="AT73" s="49"/>
      <c r="AU73" s="49"/>
      <c r="AV73" s="50"/>
      <c r="AW73" s="50"/>
      <c r="AX73" s="360"/>
      <c r="AY73" s="360"/>
      <c r="AZ73" s="360"/>
      <c r="BA73" s="360"/>
      <c r="BB73" s="360"/>
      <c r="BC73" s="360"/>
      <c r="BD73" s="360"/>
      <c r="BE73" s="414"/>
      <c r="BF73" s="414"/>
      <c r="BG73" s="414"/>
      <c r="BH73" s="415"/>
      <c r="BI73" s="415"/>
      <c r="BJ73" s="415"/>
      <c r="BK73" s="359"/>
      <c r="BL73" s="359"/>
      <c r="BM73" s="359"/>
      <c r="BN73" s="359"/>
      <c r="BO73" s="359"/>
      <c r="BP73" s="359"/>
      <c r="BQ73" s="359"/>
      <c r="BR73" s="49"/>
      <c r="BS73" s="49"/>
      <c r="BT73" s="50"/>
      <c r="BU73" s="50"/>
      <c r="BV73" s="360"/>
      <c r="BW73" s="360"/>
      <c r="BX73" s="360"/>
      <c r="BY73" s="360"/>
      <c r="BZ73" s="360"/>
      <c r="CA73" s="360"/>
      <c r="CB73" s="360"/>
      <c r="CC73" s="51"/>
      <c r="CD73" s="51"/>
      <c r="CE73" s="52"/>
      <c r="CF73" s="52"/>
      <c r="CG73" s="359"/>
      <c r="CH73" s="359"/>
      <c r="CI73" s="359"/>
      <c r="CJ73" s="359"/>
      <c r="CK73" s="359"/>
      <c r="CL73" s="360"/>
      <c r="CM73" s="360"/>
      <c r="CN73" s="360"/>
      <c r="CO73" s="51"/>
      <c r="CP73" s="52"/>
      <c r="CQ73" s="359"/>
      <c r="CR73" s="359"/>
      <c r="CS73" s="359"/>
      <c r="CT73" s="49"/>
      <c r="CU73" s="50"/>
      <c r="CV73" s="313"/>
      <c r="CW73" s="325" t="str">
        <f>IF(DOB!D73="","",DOB!D73)</f>
        <v/>
      </c>
      <c r="CX73" s="59"/>
      <c r="CY73" s="53"/>
      <c r="CZ73" s="53"/>
      <c r="DA73" s="394" t="str">
        <f t="shared" si="38"/>
        <v/>
      </c>
      <c r="DB73" s="383"/>
      <c r="DC73" s="381">
        <f t="shared" si="39"/>
        <v>10</v>
      </c>
      <c r="DD73" s="383"/>
      <c r="DE73" s="381">
        <f t="shared" si="40"/>
        <v>10</v>
      </c>
      <c r="DF73" s="383"/>
      <c r="DG73" s="381">
        <f t="shared" si="41"/>
        <v>10</v>
      </c>
      <c r="DH73" s="383"/>
      <c r="DI73" s="381">
        <f t="shared" si="42"/>
        <v>10</v>
      </c>
      <c r="DJ73" s="383"/>
      <c r="DK73" s="381">
        <f t="shared" si="43"/>
        <v>10</v>
      </c>
      <c r="DL73" s="383"/>
      <c r="DM73" s="381">
        <f t="shared" si="43"/>
        <v>10</v>
      </c>
      <c r="DN73" s="383"/>
      <c r="DO73" s="381">
        <f t="shared" si="43"/>
        <v>10</v>
      </c>
      <c r="DP73" s="383"/>
      <c r="DQ73" s="381">
        <f t="shared" si="43"/>
        <v>10</v>
      </c>
      <c r="DR73" s="383"/>
      <c r="DS73" s="381">
        <f t="shared" si="43"/>
        <v>10</v>
      </c>
      <c r="DT73" s="383"/>
      <c r="DU73" s="381">
        <f t="shared" si="43"/>
        <v>10</v>
      </c>
      <c r="DV73" s="383"/>
      <c r="DW73" s="381">
        <f t="shared" si="43"/>
        <v>10</v>
      </c>
      <c r="DX73" s="393"/>
      <c r="DY73" s="329"/>
      <c r="EA73" s="331"/>
      <c r="EB73" s="334">
        <f t="shared" ref="EB73:EB106" si="44">IF(DC73="","",SUM(DA73,DC73))</f>
        <v>10</v>
      </c>
      <c r="EC73" s="330" t="str">
        <f t="shared" ref="EC73:EC106" si="45">IF(DD73="","",SUM(DB73,DD73))</f>
        <v/>
      </c>
      <c r="ED73" s="219">
        <f t="shared" ref="ED73:ED106" si="46">IF(DE73="","",SUM(EB73,DE73))</f>
        <v>20</v>
      </c>
      <c r="EE73" s="330" t="str">
        <f t="shared" ref="EE73:EE106" si="47">IF(DF73="","",SUM(EC73,DF73))</f>
        <v/>
      </c>
      <c r="EF73" s="219">
        <f t="shared" ref="EF73:EF106" si="48">IF(DG73="","",SUM(ED73,DG73))</f>
        <v>30</v>
      </c>
      <c r="EG73" s="330" t="str">
        <f t="shared" ref="EG73:EG106" si="49">IF(DH73="","",SUM(EE73,DH73))</f>
        <v/>
      </c>
      <c r="EH73" s="219">
        <f t="shared" ref="EH73:EH106" si="50">IF(DI73="","",SUM(EF73,DI73))</f>
        <v>40</v>
      </c>
      <c r="EI73" s="330" t="str">
        <f t="shared" ref="EI73:EI106" si="51">IF(DJ73="","",SUM(EG73,DJ73))</f>
        <v/>
      </c>
      <c r="EJ73" s="219">
        <f t="shared" ref="EJ73:EJ106" si="52">IF(DK73="","",SUM(EH73,DK73))</f>
        <v>50</v>
      </c>
      <c r="EK73" s="330" t="str">
        <f t="shared" ref="EK73:EK106" si="53">IF(DL73="","",SUM(EI73,DL73))</f>
        <v/>
      </c>
      <c r="EL73" s="219">
        <f t="shared" ref="EL73:EL106" si="54">IF(DM73="","",SUM(EJ73,DM73))</f>
        <v>60</v>
      </c>
      <c r="EM73" s="330" t="str">
        <f t="shared" ref="EM73:EM106" si="55">IF(DN73="","",SUM(EK73,DN73))</f>
        <v/>
      </c>
      <c r="EN73" s="219">
        <f t="shared" ref="EN73:EN106" si="56">IF(DO73="","",SUM(EL73,DO73))</f>
        <v>70</v>
      </c>
      <c r="EO73" s="330" t="str">
        <f t="shared" ref="EO73:EO106" si="57">IF(DP73="","",SUM(EM73,DP73))</f>
        <v/>
      </c>
      <c r="EP73" s="219">
        <f t="shared" ref="EP73:EP106" si="58">IF(DQ73="","",SUM(EN73,DQ73))</f>
        <v>80</v>
      </c>
      <c r="EQ73" s="330" t="str">
        <f t="shared" ref="EQ73:EQ106" si="59">IF(DR73="","",SUM(EO73,DR73))</f>
        <v/>
      </c>
      <c r="ER73" s="219">
        <f t="shared" ref="ER73:ER106" si="60">IF(DS73="","",SUM(EP73,DS73))</f>
        <v>90</v>
      </c>
      <c r="ES73" s="330" t="str">
        <f t="shared" ref="ES73:ES106" si="61">IF(DT73="","",SUM(EQ73,DT73))</f>
        <v/>
      </c>
      <c r="ET73" s="219">
        <f t="shared" ref="ET73:ET106" si="62">IF(DU73="","",SUM(ER73,DU73))</f>
        <v>100</v>
      </c>
      <c r="EU73" s="330" t="str">
        <f t="shared" ref="EU73:EU106" si="63">IF(DV73="","",SUM(ES73,DV73))</f>
        <v/>
      </c>
      <c r="EV73" s="219">
        <f t="shared" ref="EV73:EV106" si="64">IF(DW73="","",SUM(ET73,DW73))</f>
        <v>110</v>
      </c>
      <c r="EW73" s="222" t="str">
        <f t="shared" ref="EW73:EW106" si="65">IF(DX73="","",SUM(EU73,DX73))</f>
        <v/>
      </c>
      <c r="EX73" s="25"/>
      <c r="EY73" s="25"/>
      <c r="EZ73" s="25"/>
      <c r="FA73" s="25"/>
      <c r="FB73" s="25"/>
      <c r="FC73" s="25"/>
      <c r="FD73" s="25"/>
      <c r="FE73" s="25"/>
    </row>
    <row r="74" spans="1:161" s="27" customFormat="1" ht="18" customHeight="1">
      <c r="A74" s="28"/>
      <c r="B74" s="369"/>
      <c r="C74" s="360"/>
      <c r="D74" s="15">
        <v>868</v>
      </c>
      <c r="E74" s="15"/>
      <c r="F74" s="29"/>
      <c r="G74" s="322"/>
      <c r="H74" s="90"/>
      <c r="I74" s="323"/>
      <c r="J74" s="324"/>
      <c r="K74" s="323"/>
      <c r="L74" s="359"/>
      <c r="M74" s="359"/>
      <c r="N74" s="359"/>
      <c r="O74" s="359"/>
      <c r="P74" s="359"/>
      <c r="Q74" s="359"/>
      <c r="R74" s="359"/>
      <c r="S74" s="412"/>
      <c r="T74" s="412"/>
      <c r="U74" s="412"/>
      <c r="V74" s="375"/>
      <c r="W74" s="375"/>
      <c r="X74" s="375"/>
      <c r="Y74" s="360"/>
      <c r="Z74" s="360"/>
      <c r="AA74" s="360"/>
      <c r="AB74" s="360"/>
      <c r="AC74" s="360"/>
      <c r="AD74" s="360"/>
      <c r="AE74" s="360"/>
      <c r="AF74" s="414"/>
      <c r="AG74" s="414"/>
      <c r="AH74" s="414"/>
      <c r="AI74" s="415"/>
      <c r="AJ74" s="415"/>
      <c r="AK74" s="415"/>
      <c r="AL74" s="369"/>
      <c r="AM74" s="359"/>
      <c r="AN74" s="359"/>
      <c r="AO74" s="359"/>
      <c r="AP74" s="359"/>
      <c r="AQ74" s="359"/>
      <c r="AR74" s="359"/>
      <c r="AS74" s="359"/>
      <c r="AT74" s="49"/>
      <c r="AU74" s="49"/>
      <c r="AV74" s="50"/>
      <c r="AW74" s="50"/>
      <c r="AX74" s="360"/>
      <c r="AY74" s="360"/>
      <c r="AZ74" s="360"/>
      <c r="BA74" s="360"/>
      <c r="BB74" s="360"/>
      <c r="BC74" s="360"/>
      <c r="BD74" s="360"/>
      <c r="BE74" s="414"/>
      <c r="BF74" s="414"/>
      <c r="BG74" s="414"/>
      <c r="BH74" s="415"/>
      <c r="BI74" s="415"/>
      <c r="BJ74" s="415"/>
      <c r="BK74" s="359"/>
      <c r="BL74" s="359"/>
      <c r="BM74" s="359"/>
      <c r="BN74" s="359"/>
      <c r="BO74" s="359"/>
      <c r="BP74" s="359"/>
      <c r="BQ74" s="359"/>
      <c r="BR74" s="49"/>
      <c r="BS74" s="49"/>
      <c r="BT74" s="50"/>
      <c r="BU74" s="50"/>
      <c r="BV74" s="360"/>
      <c r="BW74" s="360"/>
      <c r="BX74" s="360"/>
      <c r="BY74" s="360"/>
      <c r="BZ74" s="360"/>
      <c r="CA74" s="360"/>
      <c r="CB74" s="360"/>
      <c r="CC74" s="51"/>
      <c r="CD74" s="51"/>
      <c r="CE74" s="52"/>
      <c r="CF74" s="52"/>
      <c r="CG74" s="359"/>
      <c r="CH74" s="359"/>
      <c r="CI74" s="359"/>
      <c r="CJ74" s="359"/>
      <c r="CK74" s="359"/>
      <c r="CL74" s="360"/>
      <c r="CM74" s="360"/>
      <c r="CN74" s="360"/>
      <c r="CO74" s="51"/>
      <c r="CP74" s="52"/>
      <c r="CQ74" s="359"/>
      <c r="CR74" s="359"/>
      <c r="CS74" s="359"/>
      <c r="CT74" s="49"/>
      <c r="CU74" s="50"/>
      <c r="CV74" s="313"/>
      <c r="CW74" s="325" t="str">
        <f>IF(DOB!D74="","",DOB!D74)</f>
        <v/>
      </c>
      <c r="CX74" s="59"/>
      <c r="CY74" s="53"/>
      <c r="CZ74" s="53"/>
      <c r="DA74" s="394" t="str">
        <f t="shared" si="38"/>
        <v/>
      </c>
      <c r="DB74" s="383"/>
      <c r="DC74" s="381">
        <f t="shared" si="39"/>
        <v>10</v>
      </c>
      <c r="DD74" s="383"/>
      <c r="DE74" s="381">
        <f t="shared" si="40"/>
        <v>10</v>
      </c>
      <c r="DF74" s="383"/>
      <c r="DG74" s="381">
        <f t="shared" si="41"/>
        <v>10</v>
      </c>
      <c r="DH74" s="383"/>
      <c r="DI74" s="381">
        <f t="shared" si="42"/>
        <v>10</v>
      </c>
      <c r="DJ74" s="383"/>
      <c r="DK74" s="381">
        <f t="shared" si="43"/>
        <v>10</v>
      </c>
      <c r="DL74" s="383"/>
      <c r="DM74" s="381">
        <f t="shared" si="43"/>
        <v>10</v>
      </c>
      <c r="DN74" s="383"/>
      <c r="DO74" s="381">
        <f t="shared" si="43"/>
        <v>10</v>
      </c>
      <c r="DP74" s="383"/>
      <c r="DQ74" s="381">
        <f t="shared" si="43"/>
        <v>10</v>
      </c>
      <c r="DR74" s="383"/>
      <c r="DS74" s="381">
        <f t="shared" si="43"/>
        <v>10</v>
      </c>
      <c r="DT74" s="383"/>
      <c r="DU74" s="381">
        <f t="shared" si="43"/>
        <v>10</v>
      </c>
      <c r="DV74" s="383"/>
      <c r="DW74" s="381">
        <f t="shared" si="43"/>
        <v>10</v>
      </c>
      <c r="DX74" s="393"/>
      <c r="DY74" s="329"/>
      <c r="EA74" s="331"/>
      <c r="EB74" s="334">
        <f t="shared" si="44"/>
        <v>10</v>
      </c>
      <c r="EC74" s="330" t="str">
        <f t="shared" si="45"/>
        <v/>
      </c>
      <c r="ED74" s="219">
        <f t="shared" si="46"/>
        <v>20</v>
      </c>
      <c r="EE74" s="330" t="str">
        <f t="shared" si="47"/>
        <v/>
      </c>
      <c r="EF74" s="219">
        <f t="shared" si="48"/>
        <v>30</v>
      </c>
      <c r="EG74" s="330" t="str">
        <f t="shared" si="49"/>
        <v/>
      </c>
      <c r="EH74" s="219">
        <f t="shared" si="50"/>
        <v>40</v>
      </c>
      <c r="EI74" s="330" t="str">
        <f t="shared" si="51"/>
        <v/>
      </c>
      <c r="EJ74" s="219">
        <f t="shared" si="52"/>
        <v>50</v>
      </c>
      <c r="EK74" s="330" t="str">
        <f t="shared" si="53"/>
        <v/>
      </c>
      <c r="EL74" s="219">
        <f t="shared" si="54"/>
        <v>60</v>
      </c>
      <c r="EM74" s="330" t="str">
        <f t="shared" si="55"/>
        <v/>
      </c>
      <c r="EN74" s="219">
        <f t="shared" si="56"/>
        <v>70</v>
      </c>
      <c r="EO74" s="330" t="str">
        <f t="shared" si="57"/>
        <v/>
      </c>
      <c r="EP74" s="219">
        <f t="shared" si="58"/>
        <v>80</v>
      </c>
      <c r="EQ74" s="330" t="str">
        <f t="shared" si="59"/>
        <v/>
      </c>
      <c r="ER74" s="219">
        <f t="shared" si="60"/>
        <v>90</v>
      </c>
      <c r="ES74" s="330" t="str">
        <f t="shared" si="61"/>
        <v/>
      </c>
      <c r="ET74" s="219">
        <f t="shared" si="62"/>
        <v>100</v>
      </c>
      <c r="EU74" s="330" t="str">
        <f t="shared" si="63"/>
        <v/>
      </c>
      <c r="EV74" s="219">
        <f t="shared" si="64"/>
        <v>110</v>
      </c>
      <c r="EW74" s="222" t="str">
        <f t="shared" si="65"/>
        <v/>
      </c>
      <c r="EX74" s="25"/>
      <c r="EY74" s="25"/>
      <c r="EZ74" s="25"/>
      <c r="FA74" s="25"/>
      <c r="FB74" s="25"/>
      <c r="FC74" s="25"/>
      <c r="FD74" s="25"/>
      <c r="FE74" s="25"/>
    </row>
    <row r="75" spans="1:161" s="27" customFormat="1" ht="18" customHeight="1">
      <c r="A75" s="28"/>
      <c r="B75" s="369"/>
      <c r="C75" s="360"/>
      <c r="D75" s="15">
        <v>869</v>
      </c>
      <c r="E75" s="15"/>
      <c r="F75" s="29"/>
      <c r="G75" s="322"/>
      <c r="H75" s="90"/>
      <c r="I75" s="323"/>
      <c r="J75" s="324"/>
      <c r="K75" s="323"/>
      <c r="L75" s="359"/>
      <c r="M75" s="359"/>
      <c r="N75" s="359"/>
      <c r="O75" s="359"/>
      <c r="P75" s="359"/>
      <c r="Q75" s="359"/>
      <c r="R75" s="359"/>
      <c r="S75" s="412"/>
      <c r="T75" s="412"/>
      <c r="U75" s="412"/>
      <c r="V75" s="375"/>
      <c r="W75" s="375"/>
      <c r="X75" s="375"/>
      <c r="Y75" s="360"/>
      <c r="Z75" s="360"/>
      <c r="AA75" s="360"/>
      <c r="AB75" s="360"/>
      <c r="AC75" s="360"/>
      <c r="AD75" s="360"/>
      <c r="AE75" s="360"/>
      <c r="AF75" s="414"/>
      <c r="AG75" s="414"/>
      <c r="AH75" s="414"/>
      <c r="AI75" s="415"/>
      <c r="AJ75" s="415"/>
      <c r="AK75" s="415"/>
      <c r="AL75" s="369"/>
      <c r="AM75" s="359"/>
      <c r="AN75" s="359"/>
      <c r="AO75" s="359"/>
      <c r="AP75" s="359"/>
      <c r="AQ75" s="359"/>
      <c r="AR75" s="359"/>
      <c r="AS75" s="359"/>
      <c r="AT75" s="49"/>
      <c r="AU75" s="49"/>
      <c r="AV75" s="50"/>
      <c r="AW75" s="50"/>
      <c r="AX75" s="360"/>
      <c r="AY75" s="360"/>
      <c r="AZ75" s="360"/>
      <c r="BA75" s="360"/>
      <c r="BB75" s="360"/>
      <c r="BC75" s="360"/>
      <c r="BD75" s="360"/>
      <c r="BE75" s="414"/>
      <c r="BF75" s="414"/>
      <c r="BG75" s="414"/>
      <c r="BH75" s="415"/>
      <c r="BI75" s="415"/>
      <c r="BJ75" s="415"/>
      <c r="BK75" s="359"/>
      <c r="BL75" s="359"/>
      <c r="BM75" s="359"/>
      <c r="BN75" s="359"/>
      <c r="BO75" s="359"/>
      <c r="BP75" s="359"/>
      <c r="BQ75" s="359"/>
      <c r="BR75" s="49"/>
      <c r="BS75" s="49"/>
      <c r="BT75" s="50"/>
      <c r="BU75" s="50"/>
      <c r="BV75" s="360"/>
      <c r="BW75" s="360"/>
      <c r="BX75" s="360"/>
      <c r="BY75" s="360"/>
      <c r="BZ75" s="360"/>
      <c r="CA75" s="360"/>
      <c r="CB75" s="360"/>
      <c r="CC75" s="51"/>
      <c r="CD75" s="51"/>
      <c r="CE75" s="52"/>
      <c r="CF75" s="52"/>
      <c r="CG75" s="359"/>
      <c r="CH75" s="359"/>
      <c r="CI75" s="359"/>
      <c r="CJ75" s="359"/>
      <c r="CK75" s="359"/>
      <c r="CL75" s="360"/>
      <c r="CM75" s="360"/>
      <c r="CN75" s="360"/>
      <c r="CO75" s="51"/>
      <c r="CP75" s="52"/>
      <c r="CQ75" s="359"/>
      <c r="CR75" s="359"/>
      <c r="CS75" s="359"/>
      <c r="CT75" s="49"/>
      <c r="CU75" s="50"/>
      <c r="CV75" s="313"/>
      <c r="CW75" s="325" t="str">
        <f>IF(DOB!D75="","",DOB!D75)</f>
        <v/>
      </c>
      <c r="CX75" s="59"/>
      <c r="CY75" s="53"/>
      <c r="CZ75" s="53"/>
      <c r="DA75" s="394" t="str">
        <f t="shared" si="38"/>
        <v/>
      </c>
      <c r="DB75" s="383"/>
      <c r="DC75" s="381">
        <f t="shared" si="39"/>
        <v>10</v>
      </c>
      <c r="DD75" s="383"/>
      <c r="DE75" s="381">
        <f t="shared" si="40"/>
        <v>10</v>
      </c>
      <c r="DF75" s="383"/>
      <c r="DG75" s="381">
        <f t="shared" si="41"/>
        <v>10</v>
      </c>
      <c r="DH75" s="383"/>
      <c r="DI75" s="381">
        <f t="shared" si="42"/>
        <v>10</v>
      </c>
      <c r="DJ75" s="383"/>
      <c r="DK75" s="381">
        <f t="shared" si="43"/>
        <v>10</v>
      </c>
      <c r="DL75" s="383"/>
      <c r="DM75" s="381">
        <f t="shared" si="43"/>
        <v>10</v>
      </c>
      <c r="DN75" s="383"/>
      <c r="DO75" s="381">
        <f t="shared" si="43"/>
        <v>10</v>
      </c>
      <c r="DP75" s="383"/>
      <c r="DQ75" s="381">
        <f t="shared" si="43"/>
        <v>10</v>
      </c>
      <c r="DR75" s="383"/>
      <c r="DS75" s="381">
        <f t="shared" si="43"/>
        <v>10</v>
      </c>
      <c r="DT75" s="383"/>
      <c r="DU75" s="381">
        <f t="shared" si="43"/>
        <v>10</v>
      </c>
      <c r="DV75" s="383"/>
      <c r="DW75" s="381">
        <f t="shared" si="43"/>
        <v>10</v>
      </c>
      <c r="DX75" s="393"/>
      <c r="DY75" s="329"/>
      <c r="EA75" s="331"/>
      <c r="EB75" s="334">
        <f t="shared" si="44"/>
        <v>10</v>
      </c>
      <c r="EC75" s="330" t="str">
        <f t="shared" si="45"/>
        <v/>
      </c>
      <c r="ED75" s="219">
        <f t="shared" si="46"/>
        <v>20</v>
      </c>
      <c r="EE75" s="330" t="str">
        <f t="shared" si="47"/>
        <v/>
      </c>
      <c r="EF75" s="219">
        <f t="shared" si="48"/>
        <v>30</v>
      </c>
      <c r="EG75" s="330" t="str">
        <f t="shared" si="49"/>
        <v/>
      </c>
      <c r="EH75" s="219">
        <f t="shared" si="50"/>
        <v>40</v>
      </c>
      <c r="EI75" s="330" t="str">
        <f t="shared" si="51"/>
        <v/>
      </c>
      <c r="EJ75" s="219">
        <f t="shared" si="52"/>
        <v>50</v>
      </c>
      <c r="EK75" s="330" t="str">
        <f t="shared" si="53"/>
        <v/>
      </c>
      <c r="EL75" s="219">
        <f t="shared" si="54"/>
        <v>60</v>
      </c>
      <c r="EM75" s="330" t="str">
        <f t="shared" si="55"/>
        <v/>
      </c>
      <c r="EN75" s="219">
        <f t="shared" si="56"/>
        <v>70</v>
      </c>
      <c r="EO75" s="330" t="str">
        <f t="shared" si="57"/>
        <v/>
      </c>
      <c r="EP75" s="219">
        <f t="shared" si="58"/>
        <v>80</v>
      </c>
      <c r="EQ75" s="330" t="str">
        <f t="shared" si="59"/>
        <v/>
      </c>
      <c r="ER75" s="219">
        <f t="shared" si="60"/>
        <v>90</v>
      </c>
      <c r="ES75" s="330" t="str">
        <f t="shared" si="61"/>
        <v/>
      </c>
      <c r="ET75" s="219">
        <f t="shared" si="62"/>
        <v>100</v>
      </c>
      <c r="EU75" s="330" t="str">
        <f t="shared" si="63"/>
        <v/>
      </c>
      <c r="EV75" s="219">
        <f t="shared" si="64"/>
        <v>110</v>
      </c>
      <c r="EW75" s="222" t="str">
        <f t="shared" si="65"/>
        <v/>
      </c>
      <c r="EX75" s="25"/>
      <c r="EY75" s="25"/>
      <c r="EZ75" s="25"/>
      <c r="FA75" s="25"/>
      <c r="FB75" s="25"/>
      <c r="FC75" s="25"/>
      <c r="FD75" s="25"/>
      <c r="FE75" s="25"/>
    </row>
    <row r="76" spans="1:161" s="27" customFormat="1" ht="18" customHeight="1">
      <c r="A76" s="28"/>
      <c r="B76" s="369"/>
      <c r="C76" s="360"/>
      <c r="D76" s="15">
        <v>870</v>
      </c>
      <c r="E76" s="15"/>
      <c r="F76" s="29"/>
      <c r="G76" s="322"/>
      <c r="H76" s="90"/>
      <c r="I76" s="323"/>
      <c r="J76" s="324"/>
      <c r="K76" s="323"/>
      <c r="L76" s="359"/>
      <c r="M76" s="359"/>
      <c r="N76" s="359"/>
      <c r="O76" s="359"/>
      <c r="P76" s="359"/>
      <c r="Q76" s="359"/>
      <c r="R76" s="359"/>
      <c r="S76" s="412"/>
      <c r="T76" s="412"/>
      <c r="U76" s="412"/>
      <c r="V76" s="375"/>
      <c r="W76" s="375"/>
      <c r="X76" s="375"/>
      <c r="Y76" s="360"/>
      <c r="Z76" s="360"/>
      <c r="AA76" s="360"/>
      <c r="AB76" s="360"/>
      <c r="AC76" s="360"/>
      <c r="AD76" s="360"/>
      <c r="AE76" s="360"/>
      <c r="AF76" s="414"/>
      <c r="AG76" s="414"/>
      <c r="AH76" s="414"/>
      <c r="AI76" s="415"/>
      <c r="AJ76" s="415"/>
      <c r="AK76" s="415"/>
      <c r="AL76" s="369"/>
      <c r="AM76" s="359"/>
      <c r="AN76" s="359"/>
      <c r="AO76" s="359"/>
      <c r="AP76" s="359"/>
      <c r="AQ76" s="359"/>
      <c r="AR76" s="359"/>
      <c r="AS76" s="359"/>
      <c r="AT76" s="49"/>
      <c r="AU76" s="49"/>
      <c r="AV76" s="50"/>
      <c r="AW76" s="50"/>
      <c r="AX76" s="360"/>
      <c r="AY76" s="360"/>
      <c r="AZ76" s="360"/>
      <c r="BA76" s="360"/>
      <c r="BB76" s="360"/>
      <c r="BC76" s="360"/>
      <c r="BD76" s="360"/>
      <c r="BE76" s="414"/>
      <c r="BF76" s="414"/>
      <c r="BG76" s="414"/>
      <c r="BH76" s="415"/>
      <c r="BI76" s="415"/>
      <c r="BJ76" s="415"/>
      <c r="BK76" s="359"/>
      <c r="BL76" s="359"/>
      <c r="BM76" s="359"/>
      <c r="BN76" s="359"/>
      <c r="BO76" s="359"/>
      <c r="BP76" s="359"/>
      <c r="BQ76" s="359"/>
      <c r="BR76" s="49"/>
      <c r="BS76" s="49"/>
      <c r="BT76" s="50"/>
      <c r="BU76" s="50"/>
      <c r="BV76" s="360"/>
      <c r="BW76" s="360"/>
      <c r="BX76" s="360"/>
      <c r="BY76" s="360"/>
      <c r="BZ76" s="360"/>
      <c r="CA76" s="360"/>
      <c r="CB76" s="360"/>
      <c r="CC76" s="51"/>
      <c r="CD76" s="51"/>
      <c r="CE76" s="52"/>
      <c r="CF76" s="52"/>
      <c r="CG76" s="359"/>
      <c r="CH76" s="359"/>
      <c r="CI76" s="359"/>
      <c r="CJ76" s="359"/>
      <c r="CK76" s="359"/>
      <c r="CL76" s="360"/>
      <c r="CM76" s="360"/>
      <c r="CN76" s="360"/>
      <c r="CO76" s="51"/>
      <c r="CP76" s="52"/>
      <c r="CQ76" s="359"/>
      <c r="CR76" s="359"/>
      <c r="CS76" s="359"/>
      <c r="CT76" s="49"/>
      <c r="CU76" s="50"/>
      <c r="CV76" s="313"/>
      <c r="CW76" s="325" t="str">
        <f>IF(DOB!D76="","",DOB!D76)</f>
        <v/>
      </c>
      <c r="CX76" s="59"/>
      <c r="CY76" s="53"/>
      <c r="CZ76" s="53"/>
      <c r="DA76" s="394" t="str">
        <f t="shared" si="38"/>
        <v/>
      </c>
      <c r="DB76" s="383"/>
      <c r="DC76" s="381">
        <f t="shared" si="39"/>
        <v>10</v>
      </c>
      <c r="DD76" s="383"/>
      <c r="DE76" s="381">
        <f t="shared" si="40"/>
        <v>10</v>
      </c>
      <c r="DF76" s="383"/>
      <c r="DG76" s="381">
        <f t="shared" si="41"/>
        <v>10</v>
      </c>
      <c r="DH76" s="383"/>
      <c r="DI76" s="381">
        <f t="shared" si="42"/>
        <v>10</v>
      </c>
      <c r="DJ76" s="383"/>
      <c r="DK76" s="381">
        <f t="shared" si="43"/>
        <v>10</v>
      </c>
      <c r="DL76" s="383"/>
      <c r="DM76" s="381">
        <f t="shared" si="43"/>
        <v>10</v>
      </c>
      <c r="DN76" s="383"/>
      <c r="DO76" s="381">
        <f t="shared" si="43"/>
        <v>10</v>
      </c>
      <c r="DP76" s="383"/>
      <c r="DQ76" s="381">
        <f t="shared" si="43"/>
        <v>10</v>
      </c>
      <c r="DR76" s="383"/>
      <c r="DS76" s="381">
        <f t="shared" si="43"/>
        <v>10</v>
      </c>
      <c r="DT76" s="383"/>
      <c r="DU76" s="381">
        <f t="shared" si="43"/>
        <v>10</v>
      </c>
      <c r="DV76" s="383"/>
      <c r="DW76" s="381">
        <f t="shared" si="43"/>
        <v>10</v>
      </c>
      <c r="DX76" s="393"/>
      <c r="DY76" s="329"/>
      <c r="EA76" s="331"/>
      <c r="EB76" s="334">
        <f t="shared" si="44"/>
        <v>10</v>
      </c>
      <c r="EC76" s="330" t="str">
        <f t="shared" si="45"/>
        <v/>
      </c>
      <c r="ED76" s="219">
        <f t="shared" si="46"/>
        <v>20</v>
      </c>
      <c r="EE76" s="330" t="str">
        <f t="shared" si="47"/>
        <v/>
      </c>
      <c r="EF76" s="219">
        <f t="shared" si="48"/>
        <v>30</v>
      </c>
      <c r="EG76" s="330" t="str">
        <f t="shared" si="49"/>
        <v/>
      </c>
      <c r="EH76" s="219">
        <f t="shared" si="50"/>
        <v>40</v>
      </c>
      <c r="EI76" s="330" t="str">
        <f t="shared" si="51"/>
        <v/>
      </c>
      <c r="EJ76" s="219">
        <f t="shared" si="52"/>
        <v>50</v>
      </c>
      <c r="EK76" s="330" t="str">
        <f t="shared" si="53"/>
        <v/>
      </c>
      <c r="EL76" s="219">
        <f t="shared" si="54"/>
        <v>60</v>
      </c>
      <c r="EM76" s="330" t="str">
        <f t="shared" si="55"/>
        <v/>
      </c>
      <c r="EN76" s="219">
        <f t="shared" si="56"/>
        <v>70</v>
      </c>
      <c r="EO76" s="330" t="str">
        <f t="shared" si="57"/>
        <v/>
      </c>
      <c r="EP76" s="219">
        <f t="shared" si="58"/>
        <v>80</v>
      </c>
      <c r="EQ76" s="330" t="str">
        <f t="shared" si="59"/>
        <v/>
      </c>
      <c r="ER76" s="219">
        <f t="shared" si="60"/>
        <v>90</v>
      </c>
      <c r="ES76" s="330" t="str">
        <f t="shared" si="61"/>
        <v/>
      </c>
      <c r="ET76" s="219">
        <f t="shared" si="62"/>
        <v>100</v>
      </c>
      <c r="EU76" s="330" t="str">
        <f t="shared" si="63"/>
        <v/>
      </c>
      <c r="EV76" s="219">
        <f t="shared" si="64"/>
        <v>110</v>
      </c>
      <c r="EW76" s="222" t="str">
        <f t="shared" si="65"/>
        <v/>
      </c>
      <c r="EX76" s="25"/>
      <c r="EY76" s="25"/>
      <c r="EZ76" s="25"/>
      <c r="FA76" s="25"/>
      <c r="FB76" s="25"/>
      <c r="FC76" s="25"/>
      <c r="FD76" s="25"/>
      <c r="FE76" s="25"/>
    </row>
    <row r="77" spans="1:161" s="27" customFormat="1" ht="18" customHeight="1">
      <c r="A77" s="28"/>
      <c r="B77" s="369"/>
      <c r="C77" s="360"/>
      <c r="D77" s="15">
        <v>871</v>
      </c>
      <c r="E77" s="15"/>
      <c r="F77" s="29"/>
      <c r="G77" s="322"/>
      <c r="H77" s="90"/>
      <c r="I77" s="323"/>
      <c r="J77" s="324"/>
      <c r="K77" s="323"/>
      <c r="L77" s="359"/>
      <c r="M77" s="359"/>
      <c r="N77" s="359"/>
      <c r="O77" s="359"/>
      <c r="P77" s="359"/>
      <c r="Q77" s="359"/>
      <c r="R77" s="359"/>
      <c r="S77" s="412"/>
      <c r="T77" s="412"/>
      <c r="U77" s="412"/>
      <c r="V77" s="375"/>
      <c r="W77" s="375"/>
      <c r="X77" s="375"/>
      <c r="Y77" s="360"/>
      <c r="Z77" s="360"/>
      <c r="AA77" s="360"/>
      <c r="AB77" s="360"/>
      <c r="AC77" s="360"/>
      <c r="AD77" s="360"/>
      <c r="AE77" s="360"/>
      <c r="AF77" s="414"/>
      <c r="AG77" s="414"/>
      <c r="AH77" s="414"/>
      <c r="AI77" s="415"/>
      <c r="AJ77" s="415"/>
      <c r="AK77" s="415"/>
      <c r="AL77" s="369"/>
      <c r="AM77" s="359"/>
      <c r="AN77" s="359"/>
      <c r="AO77" s="359"/>
      <c r="AP77" s="359"/>
      <c r="AQ77" s="359"/>
      <c r="AR77" s="359"/>
      <c r="AS77" s="359"/>
      <c r="AT77" s="49"/>
      <c r="AU77" s="49"/>
      <c r="AV77" s="50"/>
      <c r="AW77" s="50"/>
      <c r="AX77" s="360"/>
      <c r="AY77" s="360"/>
      <c r="AZ77" s="360"/>
      <c r="BA77" s="360"/>
      <c r="BB77" s="360"/>
      <c r="BC77" s="360"/>
      <c r="BD77" s="360"/>
      <c r="BE77" s="414"/>
      <c r="BF77" s="414"/>
      <c r="BG77" s="414"/>
      <c r="BH77" s="415"/>
      <c r="BI77" s="415"/>
      <c r="BJ77" s="415"/>
      <c r="BK77" s="359"/>
      <c r="BL77" s="359"/>
      <c r="BM77" s="359"/>
      <c r="BN77" s="359"/>
      <c r="BO77" s="359"/>
      <c r="BP77" s="359"/>
      <c r="BQ77" s="359"/>
      <c r="BR77" s="49"/>
      <c r="BS77" s="49"/>
      <c r="BT77" s="50"/>
      <c r="BU77" s="50"/>
      <c r="BV77" s="360"/>
      <c r="BW77" s="360"/>
      <c r="BX77" s="360"/>
      <c r="BY77" s="360"/>
      <c r="BZ77" s="360"/>
      <c r="CA77" s="360"/>
      <c r="CB77" s="360"/>
      <c r="CC77" s="51"/>
      <c r="CD77" s="51"/>
      <c r="CE77" s="52"/>
      <c r="CF77" s="52"/>
      <c r="CG77" s="359"/>
      <c r="CH77" s="359"/>
      <c r="CI77" s="359"/>
      <c r="CJ77" s="359"/>
      <c r="CK77" s="359"/>
      <c r="CL77" s="360"/>
      <c r="CM77" s="360"/>
      <c r="CN77" s="360"/>
      <c r="CO77" s="51"/>
      <c r="CP77" s="52"/>
      <c r="CQ77" s="359"/>
      <c r="CR77" s="359"/>
      <c r="CS77" s="359"/>
      <c r="CT77" s="49"/>
      <c r="CU77" s="50"/>
      <c r="CV77" s="313"/>
      <c r="CW77" s="325" t="str">
        <f>IF(DOB!D77="","",DOB!D77)</f>
        <v/>
      </c>
      <c r="CX77" s="59"/>
      <c r="CY77" s="53"/>
      <c r="CZ77" s="53"/>
      <c r="DA77" s="394" t="str">
        <f t="shared" si="38"/>
        <v/>
      </c>
      <c r="DB77" s="383"/>
      <c r="DC77" s="381">
        <f t="shared" si="39"/>
        <v>10</v>
      </c>
      <c r="DD77" s="383"/>
      <c r="DE77" s="381">
        <f t="shared" si="40"/>
        <v>10</v>
      </c>
      <c r="DF77" s="383"/>
      <c r="DG77" s="381">
        <f t="shared" si="41"/>
        <v>10</v>
      </c>
      <c r="DH77" s="383"/>
      <c r="DI77" s="381">
        <f t="shared" si="42"/>
        <v>10</v>
      </c>
      <c r="DJ77" s="383"/>
      <c r="DK77" s="381">
        <f t="shared" si="43"/>
        <v>10</v>
      </c>
      <c r="DL77" s="383"/>
      <c r="DM77" s="381">
        <f t="shared" si="43"/>
        <v>10</v>
      </c>
      <c r="DN77" s="383"/>
      <c r="DO77" s="381">
        <f t="shared" si="43"/>
        <v>10</v>
      </c>
      <c r="DP77" s="383"/>
      <c r="DQ77" s="381">
        <f t="shared" si="43"/>
        <v>10</v>
      </c>
      <c r="DR77" s="383"/>
      <c r="DS77" s="381">
        <f t="shared" si="43"/>
        <v>10</v>
      </c>
      <c r="DT77" s="383"/>
      <c r="DU77" s="381">
        <f t="shared" si="43"/>
        <v>10</v>
      </c>
      <c r="DV77" s="383"/>
      <c r="DW77" s="381">
        <f t="shared" si="43"/>
        <v>10</v>
      </c>
      <c r="DX77" s="393"/>
      <c r="DY77" s="329"/>
      <c r="EA77" s="331"/>
      <c r="EB77" s="334">
        <f t="shared" si="44"/>
        <v>10</v>
      </c>
      <c r="EC77" s="330" t="str">
        <f t="shared" si="45"/>
        <v/>
      </c>
      <c r="ED77" s="219">
        <f t="shared" si="46"/>
        <v>20</v>
      </c>
      <c r="EE77" s="330" t="str">
        <f t="shared" si="47"/>
        <v/>
      </c>
      <c r="EF77" s="219">
        <f t="shared" si="48"/>
        <v>30</v>
      </c>
      <c r="EG77" s="330" t="str">
        <f t="shared" si="49"/>
        <v/>
      </c>
      <c r="EH77" s="219">
        <f t="shared" si="50"/>
        <v>40</v>
      </c>
      <c r="EI77" s="330" t="str">
        <f t="shared" si="51"/>
        <v/>
      </c>
      <c r="EJ77" s="219">
        <f t="shared" si="52"/>
        <v>50</v>
      </c>
      <c r="EK77" s="330" t="str">
        <f t="shared" si="53"/>
        <v/>
      </c>
      <c r="EL77" s="219">
        <f t="shared" si="54"/>
        <v>60</v>
      </c>
      <c r="EM77" s="330" t="str">
        <f t="shared" si="55"/>
        <v/>
      </c>
      <c r="EN77" s="219">
        <f t="shared" si="56"/>
        <v>70</v>
      </c>
      <c r="EO77" s="330" t="str">
        <f t="shared" si="57"/>
        <v/>
      </c>
      <c r="EP77" s="219">
        <f t="shared" si="58"/>
        <v>80</v>
      </c>
      <c r="EQ77" s="330" t="str">
        <f t="shared" si="59"/>
        <v/>
      </c>
      <c r="ER77" s="219">
        <f t="shared" si="60"/>
        <v>90</v>
      </c>
      <c r="ES77" s="330" t="str">
        <f t="shared" si="61"/>
        <v/>
      </c>
      <c r="ET77" s="219">
        <f t="shared" si="62"/>
        <v>100</v>
      </c>
      <c r="EU77" s="330" t="str">
        <f t="shared" si="63"/>
        <v/>
      </c>
      <c r="EV77" s="219">
        <f t="shared" si="64"/>
        <v>110</v>
      </c>
      <c r="EW77" s="222" t="str">
        <f t="shared" si="65"/>
        <v/>
      </c>
      <c r="EX77" s="25"/>
      <c r="EY77" s="25"/>
      <c r="EZ77" s="25"/>
      <c r="FA77" s="25"/>
      <c r="FB77" s="25"/>
      <c r="FC77" s="25"/>
      <c r="FD77" s="25"/>
      <c r="FE77" s="25"/>
    </row>
    <row r="78" spans="1:161" s="27" customFormat="1" ht="18" customHeight="1">
      <c r="A78" s="28"/>
      <c r="B78" s="369"/>
      <c r="C78" s="360"/>
      <c r="D78" s="15">
        <v>872</v>
      </c>
      <c r="E78" s="15"/>
      <c r="F78" s="29"/>
      <c r="G78" s="322"/>
      <c r="H78" s="90"/>
      <c r="I78" s="323"/>
      <c r="J78" s="324"/>
      <c r="K78" s="323"/>
      <c r="L78" s="359"/>
      <c r="M78" s="359"/>
      <c r="N78" s="359"/>
      <c r="O78" s="359"/>
      <c r="P78" s="359"/>
      <c r="Q78" s="359"/>
      <c r="R78" s="359"/>
      <c r="S78" s="412"/>
      <c r="T78" s="412"/>
      <c r="U78" s="412"/>
      <c r="V78" s="375"/>
      <c r="W78" s="375"/>
      <c r="X78" s="375"/>
      <c r="Y78" s="360"/>
      <c r="Z78" s="360"/>
      <c r="AA78" s="360"/>
      <c r="AB78" s="360"/>
      <c r="AC78" s="360"/>
      <c r="AD78" s="360"/>
      <c r="AE78" s="360"/>
      <c r="AF78" s="414"/>
      <c r="AG78" s="414"/>
      <c r="AH78" s="414"/>
      <c r="AI78" s="415"/>
      <c r="AJ78" s="415"/>
      <c r="AK78" s="415"/>
      <c r="AL78" s="369"/>
      <c r="AM78" s="359"/>
      <c r="AN78" s="359"/>
      <c r="AO78" s="359"/>
      <c r="AP78" s="359"/>
      <c r="AQ78" s="359"/>
      <c r="AR78" s="359"/>
      <c r="AS78" s="359"/>
      <c r="AT78" s="49"/>
      <c r="AU78" s="49"/>
      <c r="AV78" s="50"/>
      <c r="AW78" s="50"/>
      <c r="AX78" s="360"/>
      <c r="AY78" s="360"/>
      <c r="AZ78" s="360"/>
      <c r="BA78" s="360"/>
      <c r="BB78" s="360"/>
      <c r="BC78" s="360"/>
      <c r="BD78" s="360"/>
      <c r="BE78" s="414"/>
      <c r="BF78" s="414"/>
      <c r="BG78" s="414"/>
      <c r="BH78" s="415"/>
      <c r="BI78" s="415"/>
      <c r="BJ78" s="415"/>
      <c r="BK78" s="359"/>
      <c r="BL78" s="359"/>
      <c r="BM78" s="359"/>
      <c r="BN78" s="359"/>
      <c r="BO78" s="359"/>
      <c r="BP78" s="359"/>
      <c r="BQ78" s="359"/>
      <c r="BR78" s="49"/>
      <c r="BS78" s="49"/>
      <c r="BT78" s="50"/>
      <c r="BU78" s="50"/>
      <c r="BV78" s="360"/>
      <c r="BW78" s="360"/>
      <c r="BX78" s="360"/>
      <c r="BY78" s="360"/>
      <c r="BZ78" s="360"/>
      <c r="CA78" s="360"/>
      <c r="CB78" s="360"/>
      <c r="CC78" s="51"/>
      <c r="CD78" s="51"/>
      <c r="CE78" s="52"/>
      <c r="CF78" s="52"/>
      <c r="CG78" s="359"/>
      <c r="CH78" s="359"/>
      <c r="CI78" s="359"/>
      <c r="CJ78" s="359"/>
      <c r="CK78" s="359"/>
      <c r="CL78" s="360"/>
      <c r="CM78" s="360"/>
      <c r="CN78" s="360"/>
      <c r="CO78" s="51"/>
      <c r="CP78" s="52"/>
      <c r="CQ78" s="359"/>
      <c r="CR78" s="359"/>
      <c r="CS78" s="359"/>
      <c r="CT78" s="49"/>
      <c r="CU78" s="50"/>
      <c r="CV78" s="313"/>
      <c r="CW78" s="325" t="str">
        <f>IF(DOB!D78="","",DOB!D78)</f>
        <v/>
      </c>
      <c r="CX78" s="59"/>
      <c r="CY78" s="53"/>
      <c r="CZ78" s="53"/>
      <c r="DA78" s="394" t="str">
        <f t="shared" si="38"/>
        <v/>
      </c>
      <c r="DB78" s="383"/>
      <c r="DC78" s="381">
        <f t="shared" si="39"/>
        <v>10</v>
      </c>
      <c r="DD78" s="383"/>
      <c r="DE78" s="381">
        <f t="shared" si="40"/>
        <v>10</v>
      </c>
      <c r="DF78" s="383"/>
      <c r="DG78" s="381">
        <f t="shared" si="41"/>
        <v>10</v>
      </c>
      <c r="DH78" s="383"/>
      <c r="DI78" s="381">
        <f t="shared" si="42"/>
        <v>10</v>
      </c>
      <c r="DJ78" s="383"/>
      <c r="DK78" s="381">
        <f t="shared" si="43"/>
        <v>10</v>
      </c>
      <c r="DL78" s="383"/>
      <c r="DM78" s="381">
        <f t="shared" si="43"/>
        <v>10</v>
      </c>
      <c r="DN78" s="383"/>
      <c r="DO78" s="381">
        <f t="shared" si="43"/>
        <v>10</v>
      </c>
      <c r="DP78" s="383"/>
      <c r="DQ78" s="381">
        <f t="shared" si="43"/>
        <v>10</v>
      </c>
      <c r="DR78" s="383"/>
      <c r="DS78" s="381">
        <f t="shared" si="43"/>
        <v>10</v>
      </c>
      <c r="DT78" s="383"/>
      <c r="DU78" s="381">
        <f t="shared" si="43"/>
        <v>10</v>
      </c>
      <c r="DV78" s="383"/>
      <c r="DW78" s="381">
        <f t="shared" si="43"/>
        <v>10</v>
      </c>
      <c r="DX78" s="393"/>
      <c r="DY78" s="329"/>
      <c r="EA78" s="331"/>
      <c r="EB78" s="334">
        <f t="shared" si="44"/>
        <v>10</v>
      </c>
      <c r="EC78" s="330" t="str">
        <f t="shared" si="45"/>
        <v/>
      </c>
      <c r="ED78" s="219">
        <f t="shared" si="46"/>
        <v>20</v>
      </c>
      <c r="EE78" s="330" t="str">
        <f t="shared" si="47"/>
        <v/>
      </c>
      <c r="EF78" s="219">
        <f t="shared" si="48"/>
        <v>30</v>
      </c>
      <c r="EG78" s="330" t="str">
        <f t="shared" si="49"/>
        <v/>
      </c>
      <c r="EH78" s="219">
        <f t="shared" si="50"/>
        <v>40</v>
      </c>
      <c r="EI78" s="330" t="str">
        <f t="shared" si="51"/>
        <v/>
      </c>
      <c r="EJ78" s="219">
        <f t="shared" si="52"/>
        <v>50</v>
      </c>
      <c r="EK78" s="330" t="str">
        <f t="shared" si="53"/>
        <v/>
      </c>
      <c r="EL78" s="219">
        <f t="shared" si="54"/>
        <v>60</v>
      </c>
      <c r="EM78" s="330" t="str">
        <f t="shared" si="55"/>
        <v/>
      </c>
      <c r="EN78" s="219">
        <f t="shared" si="56"/>
        <v>70</v>
      </c>
      <c r="EO78" s="330" t="str">
        <f t="shared" si="57"/>
        <v/>
      </c>
      <c r="EP78" s="219">
        <f t="shared" si="58"/>
        <v>80</v>
      </c>
      <c r="EQ78" s="330" t="str">
        <f t="shared" si="59"/>
        <v/>
      </c>
      <c r="ER78" s="219">
        <f t="shared" si="60"/>
        <v>90</v>
      </c>
      <c r="ES78" s="330" t="str">
        <f t="shared" si="61"/>
        <v/>
      </c>
      <c r="ET78" s="219">
        <f t="shared" si="62"/>
        <v>100</v>
      </c>
      <c r="EU78" s="330" t="str">
        <f t="shared" si="63"/>
        <v/>
      </c>
      <c r="EV78" s="219">
        <f t="shared" si="64"/>
        <v>110</v>
      </c>
      <c r="EW78" s="222" t="str">
        <f t="shared" si="65"/>
        <v/>
      </c>
      <c r="EX78" s="25"/>
      <c r="EY78" s="25"/>
      <c r="EZ78" s="25"/>
      <c r="FA78" s="25"/>
      <c r="FB78" s="25"/>
      <c r="FC78" s="25"/>
      <c r="FD78" s="25"/>
      <c r="FE78" s="25"/>
    </row>
    <row r="79" spans="1:161" s="27" customFormat="1" ht="18" customHeight="1">
      <c r="A79" s="28"/>
      <c r="B79" s="369"/>
      <c r="C79" s="360"/>
      <c r="D79" s="15">
        <v>873</v>
      </c>
      <c r="E79" s="15"/>
      <c r="F79" s="29"/>
      <c r="G79" s="322"/>
      <c r="H79" s="90"/>
      <c r="I79" s="323"/>
      <c r="J79" s="324"/>
      <c r="K79" s="323"/>
      <c r="L79" s="359"/>
      <c r="M79" s="359"/>
      <c r="N79" s="359"/>
      <c r="O79" s="359"/>
      <c r="P79" s="359"/>
      <c r="Q79" s="359"/>
      <c r="R79" s="359"/>
      <c r="S79" s="412"/>
      <c r="T79" s="412"/>
      <c r="U79" s="412"/>
      <c r="V79" s="375"/>
      <c r="W79" s="375"/>
      <c r="X79" s="375"/>
      <c r="Y79" s="360"/>
      <c r="Z79" s="360"/>
      <c r="AA79" s="360"/>
      <c r="AB79" s="360"/>
      <c r="AC79" s="360"/>
      <c r="AD79" s="360"/>
      <c r="AE79" s="360"/>
      <c r="AF79" s="414"/>
      <c r="AG79" s="414"/>
      <c r="AH79" s="414"/>
      <c r="AI79" s="415"/>
      <c r="AJ79" s="415"/>
      <c r="AK79" s="415"/>
      <c r="AL79" s="369"/>
      <c r="AM79" s="359"/>
      <c r="AN79" s="359"/>
      <c r="AO79" s="359"/>
      <c r="AP79" s="359"/>
      <c r="AQ79" s="359"/>
      <c r="AR79" s="359"/>
      <c r="AS79" s="359"/>
      <c r="AT79" s="49"/>
      <c r="AU79" s="49"/>
      <c r="AV79" s="50"/>
      <c r="AW79" s="50"/>
      <c r="AX79" s="360"/>
      <c r="AY79" s="360"/>
      <c r="AZ79" s="360"/>
      <c r="BA79" s="360"/>
      <c r="BB79" s="360"/>
      <c r="BC79" s="360"/>
      <c r="BD79" s="360"/>
      <c r="BE79" s="414"/>
      <c r="BF79" s="414"/>
      <c r="BG79" s="414"/>
      <c r="BH79" s="415"/>
      <c r="BI79" s="415"/>
      <c r="BJ79" s="415"/>
      <c r="BK79" s="359"/>
      <c r="BL79" s="359"/>
      <c r="BM79" s="359"/>
      <c r="BN79" s="359"/>
      <c r="BO79" s="359"/>
      <c r="BP79" s="359"/>
      <c r="BQ79" s="359"/>
      <c r="BR79" s="49"/>
      <c r="BS79" s="49"/>
      <c r="BT79" s="50"/>
      <c r="BU79" s="50"/>
      <c r="BV79" s="360"/>
      <c r="BW79" s="360"/>
      <c r="BX79" s="360"/>
      <c r="BY79" s="360"/>
      <c r="BZ79" s="360"/>
      <c r="CA79" s="360"/>
      <c r="CB79" s="360"/>
      <c r="CC79" s="51"/>
      <c r="CD79" s="51"/>
      <c r="CE79" s="52"/>
      <c r="CF79" s="52"/>
      <c r="CG79" s="359"/>
      <c r="CH79" s="359"/>
      <c r="CI79" s="359"/>
      <c r="CJ79" s="359"/>
      <c r="CK79" s="359"/>
      <c r="CL79" s="360"/>
      <c r="CM79" s="360"/>
      <c r="CN79" s="360"/>
      <c r="CO79" s="51"/>
      <c r="CP79" s="52"/>
      <c r="CQ79" s="359"/>
      <c r="CR79" s="359"/>
      <c r="CS79" s="359"/>
      <c r="CT79" s="49"/>
      <c r="CU79" s="50"/>
      <c r="CV79" s="313"/>
      <c r="CW79" s="325" t="str">
        <f>IF(DOB!D79="","",DOB!D79)</f>
        <v/>
      </c>
      <c r="CX79" s="59"/>
      <c r="CY79" s="53"/>
      <c r="CZ79" s="53"/>
      <c r="DA79" s="394" t="str">
        <f t="shared" si="38"/>
        <v/>
      </c>
      <c r="DB79" s="383"/>
      <c r="DC79" s="381">
        <f t="shared" si="39"/>
        <v>10</v>
      </c>
      <c r="DD79" s="383"/>
      <c r="DE79" s="381">
        <f t="shared" si="40"/>
        <v>10</v>
      </c>
      <c r="DF79" s="383"/>
      <c r="DG79" s="381">
        <f t="shared" si="41"/>
        <v>10</v>
      </c>
      <c r="DH79" s="383"/>
      <c r="DI79" s="381">
        <f t="shared" si="42"/>
        <v>10</v>
      </c>
      <c r="DJ79" s="383"/>
      <c r="DK79" s="381">
        <f t="shared" si="43"/>
        <v>10</v>
      </c>
      <c r="DL79" s="383"/>
      <c r="DM79" s="381">
        <f t="shared" si="43"/>
        <v>10</v>
      </c>
      <c r="DN79" s="383"/>
      <c r="DO79" s="381">
        <f t="shared" si="43"/>
        <v>10</v>
      </c>
      <c r="DP79" s="383"/>
      <c r="DQ79" s="381">
        <f t="shared" si="43"/>
        <v>10</v>
      </c>
      <c r="DR79" s="383"/>
      <c r="DS79" s="381">
        <f t="shared" si="43"/>
        <v>10</v>
      </c>
      <c r="DT79" s="383"/>
      <c r="DU79" s="381">
        <f t="shared" si="43"/>
        <v>10</v>
      </c>
      <c r="DV79" s="383"/>
      <c r="DW79" s="381">
        <f t="shared" si="43"/>
        <v>10</v>
      </c>
      <c r="DX79" s="393"/>
      <c r="DY79" s="329"/>
      <c r="EA79" s="331"/>
      <c r="EB79" s="334">
        <f t="shared" si="44"/>
        <v>10</v>
      </c>
      <c r="EC79" s="330" t="str">
        <f t="shared" si="45"/>
        <v/>
      </c>
      <c r="ED79" s="219">
        <f t="shared" si="46"/>
        <v>20</v>
      </c>
      <c r="EE79" s="330" t="str">
        <f t="shared" si="47"/>
        <v/>
      </c>
      <c r="EF79" s="219">
        <f t="shared" si="48"/>
        <v>30</v>
      </c>
      <c r="EG79" s="330" t="str">
        <f t="shared" si="49"/>
        <v/>
      </c>
      <c r="EH79" s="219">
        <f t="shared" si="50"/>
        <v>40</v>
      </c>
      <c r="EI79" s="330" t="str">
        <f t="shared" si="51"/>
        <v/>
      </c>
      <c r="EJ79" s="219">
        <f t="shared" si="52"/>
        <v>50</v>
      </c>
      <c r="EK79" s="330" t="str">
        <f t="shared" si="53"/>
        <v/>
      </c>
      <c r="EL79" s="219">
        <f t="shared" si="54"/>
        <v>60</v>
      </c>
      <c r="EM79" s="330" t="str">
        <f t="shared" si="55"/>
        <v/>
      </c>
      <c r="EN79" s="219">
        <f t="shared" si="56"/>
        <v>70</v>
      </c>
      <c r="EO79" s="330" t="str">
        <f t="shared" si="57"/>
        <v/>
      </c>
      <c r="EP79" s="219">
        <f t="shared" si="58"/>
        <v>80</v>
      </c>
      <c r="EQ79" s="330" t="str">
        <f t="shared" si="59"/>
        <v/>
      </c>
      <c r="ER79" s="219">
        <f t="shared" si="60"/>
        <v>90</v>
      </c>
      <c r="ES79" s="330" t="str">
        <f t="shared" si="61"/>
        <v/>
      </c>
      <c r="ET79" s="219">
        <f t="shared" si="62"/>
        <v>100</v>
      </c>
      <c r="EU79" s="330" t="str">
        <f t="shared" si="63"/>
        <v/>
      </c>
      <c r="EV79" s="219">
        <f t="shared" si="64"/>
        <v>110</v>
      </c>
      <c r="EW79" s="222" t="str">
        <f t="shared" si="65"/>
        <v/>
      </c>
      <c r="EX79" s="25"/>
      <c r="EY79" s="25"/>
      <c r="EZ79" s="25"/>
      <c r="FA79" s="25"/>
      <c r="FB79" s="25"/>
      <c r="FC79" s="25"/>
      <c r="FD79" s="25"/>
      <c r="FE79" s="25"/>
    </row>
    <row r="80" spans="1:161" s="27" customFormat="1" ht="18" customHeight="1">
      <c r="A80" s="28"/>
      <c r="B80" s="369"/>
      <c r="C80" s="360"/>
      <c r="D80" s="15">
        <v>874</v>
      </c>
      <c r="E80" s="15"/>
      <c r="F80" s="29"/>
      <c r="G80" s="322"/>
      <c r="H80" s="90"/>
      <c r="I80" s="323"/>
      <c r="J80" s="324"/>
      <c r="K80" s="323"/>
      <c r="L80" s="359"/>
      <c r="M80" s="359"/>
      <c r="N80" s="359"/>
      <c r="O80" s="359"/>
      <c r="P80" s="359"/>
      <c r="Q80" s="359"/>
      <c r="R80" s="359"/>
      <c r="S80" s="412"/>
      <c r="T80" s="412"/>
      <c r="U80" s="412"/>
      <c r="V80" s="375"/>
      <c r="W80" s="375"/>
      <c r="X80" s="375"/>
      <c r="Y80" s="360"/>
      <c r="Z80" s="360"/>
      <c r="AA80" s="360"/>
      <c r="AB80" s="360"/>
      <c r="AC80" s="360"/>
      <c r="AD80" s="360"/>
      <c r="AE80" s="360"/>
      <c r="AF80" s="414"/>
      <c r="AG80" s="414"/>
      <c r="AH80" s="414"/>
      <c r="AI80" s="415"/>
      <c r="AJ80" s="415"/>
      <c r="AK80" s="415"/>
      <c r="AL80" s="369"/>
      <c r="AM80" s="359"/>
      <c r="AN80" s="359"/>
      <c r="AO80" s="359"/>
      <c r="AP80" s="359"/>
      <c r="AQ80" s="359"/>
      <c r="AR80" s="359"/>
      <c r="AS80" s="359"/>
      <c r="AT80" s="49"/>
      <c r="AU80" s="49"/>
      <c r="AV80" s="50"/>
      <c r="AW80" s="50"/>
      <c r="AX80" s="360"/>
      <c r="AY80" s="360"/>
      <c r="AZ80" s="360"/>
      <c r="BA80" s="360"/>
      <c r="BB80" s="360"/>
      <c r="BC80" s="360"/>
      <c r="BD80" s="360"/>
      <c r="BE80" s="414"/>
      <c r="BF80" s="414"/>
      <c r="BG80" s="414"/>
      <c r="BH80" s="415"/>
      <c r="BI80" s="415"/>
      <c r="BJ80" s="415"/>
      <c r="BK80" s="359"/>
      <c r="BL80" s="359"/>
      <c r="BM80" s="359"/>
      <c r="BN80" s="359"/>
      <c r="BO80" s="359"/>
      <c r="BP80" s="359"/>
      <c r="BQ80" s="359"/>
      <c r="BR80" s="49"/>
      <c r="BS80" s="49"/>
      <c r="BT80" s="50"/>
      <c r="BU80" s="50"/>
      <c r="BV80" s="360"/>
      <c r="BW80" s="360"/>
      <c r="BX80" s="360"/>
      <c r="BY80" s="360"/>
      <c r="BZ80" s="360"/>
      <c r="CA80" s="360"/>
      <c r="CB80" s="360"/>
      <c r="CC80" s="51"/>
      <c r="CD80" s="51"/>
      <c r="CE80" s="52"/>
      <c r="CF80" s="52"/>
      <c r="CG80" s="359"/>
      <c r="CH80" s="359"/>
      <c r="CI80" s="359"/>
      <c r="CJ80" s="359"/>
      <c r="CK80" s="359"/>
      <c r="CL80" s="360"/>
      <c r="CM80" s="360"/>
      <c r="CN80" s="360"/>
      <c r="CO80" s="51"/>
      <c r="CP80" s="52"/>
      <c r="CQ80" s="359"/>
      <c r="CR80" s="359"/>
      <c r="CS80" s="359"/>
      <c r="CT80" s="49"/>
      <c r="CU80" s="50"/>
      <c r="CV80" s="313"/>
      <c r="CW80" s="325" t="str">
        <f>IF(DOB!D80="","",DOB!D80)</f>
        <v/>
      </c>
      <c r="CX80" s="59"/>
      <c r="CY80" s="53"/>
      <c r="CZ80" s="53"/>
      <c r="DA80" s="394" t="str">
        <f t="shared" si="38"/>
        <v/>
      </c>
      <c r="DB80" s="383"/>
      <c r="DC80" s="381">
        <f t="shared" si="39"/>
        <v>10</v>
      </c>
      <c r="DD80" s="383"/>
      <c r="DE80" s="381">
        <f t="shared" si="40"/>
        <v>10</v>
      </c>
      <c r="DF80" s="383"/>
      <c r="DG80" s="381">
        <f t="shared" si="41"/>
        <v>10</v>
      </c>
      <c r="DH80" s="383"/>
      <c r="DI80" s="381">
        <f t="shared" si="42"/>
        <v>10</v>
      </c>
      <c r="DJ80" s="383"/>
      <c r="DK80" s="381">
        <f t="shared" si="43"/>
        <v>10</v>
      </c>
      <c r="DL80" s="383"/>
      <c r="DM80" s="381">
        <f t="shared" si="43"/>
        <v>10</v>
      </c>
      <c r="DN80" s="383"/>
      <c r="DO80" s="381">
        <f t="shared" si="43"/>
        <v>10</v>
      </c>
      <c r="DP80" s="383"/>
      <c r="DQ80" s="381">
        <f t="shared" si="43"/>
        <v>10</v>
      </c>
      <c r="DR80" s="383"/>
      <c r="DS80" s="381">
        <f t="shared" si="43"/>
        <v>10</v>
      </c>
      <c r="DT80" s="383"/>
      <c r="DU80" s="381">
        <f t="shared" si="43"/>
        <v>10</v>
      </c>
      <c r="DV80" s="383"/>
      <c r="DW80" s="381">
        <f t="shared" si="43"/>
        <v>10</v>
      </c>
      <c r="DX80" s="393"/>
      <c r="DY80" s="329"/>
      <c r="EA80" s="331"/>
      <c r="EB80" s="334">
        <f t="shared" si="44"/>
        <v>10</v>
      </c>
      <c r="EC80" s="330" t="str">
        <f t="shared" si="45"/>
        <v/>
      </c>
      <c r="ED80" s="219">
        <f t="shared" si="46"/>
        <v>20</v>
      </c>
      <c r="EE80" s="330" t="str">
        <f t="shared" si="47"/>
        <v/>
      </c>
      <c r="EF80" s="219">
        <f t="shared" si="48"/>
        <v>30</v>
      </c>
      <c r="EG80" s="330" t="str">
        <f t="shared" si="49"/>
        <v/>
      </c>
      <c r="EH80" s="219">
        <f t="shared" si="50"/>
        <v>40</v>
      </c>
      <c r="EI80" s="330" t="str">
        <f t="shared" si="51"/>
        <v/>
      </c>
      <c r="EJ80" s="219">
        <f t="shared" si="52"/>
        <v>50</v>
      </c>
      <c r="EK80" s="330" t="str">
        <f t="shared" si="53"/>
        <v/>
      </c>
      <c r="EL80" s="219">
        <f t="shared" si="54"/>
        <v>60</v>
      </c>
      <c r="EM80" s="330" t="str">
        <f t="shared" si="55"/>
        <v/>
      </c>
      <c r="EN80" s="219">
        <f t="shared" si="56"/>
        <v>70</v>
      </c>
      <c r="EO80" s="330" t="str">
        <f t="shared" si="57"/>
        <v/>
      </c>
      <c r="EP80" s="219">
        <f t="shared" si="58"/>
        <v>80</v>
      </c>
      <c r="EQ80" s="330" t="str">
        <f t="shared" si="59"/>
        <v/>
      </c>
      <c r="ER80" s="219">
        <f t="shared" si="60"/>
        <v>90</v>
      </c>
      <c r="ES80" s="330" t="str">
        <f t="shared" si="61"/>
        <v/>
      </c>
      <c r="ET80" s="219">
        <f t="shared" si="62"/>
        <v>100</v>
      </c>
      <c r="EU80" s="330" t="str">
        <f t="shared" si="63"/>
        <v/>
      </c>
      <c r="EV80" s="219">
        <f t="shared" si="64"/>
        <v>110</v>
      </c>
      <c r="EW80" s="222" t="str">
        <f t="shared" si="65"/>
        <v/>
      </c>
      <c r="EX80" s="25"/>
      <c r="EY80" s="25"/>
      <c r="EZ80" s="25"/>
      <c r="FA80" s="25"/>
      <c r="FB80" s="25"/>
      <c r="FC80" s="25"/>
      <c r="FD80" s="25"/>
      <c r="FE80" s="25"/>
    </row>
    <row r="81" spans="1:161" s="27" customFormat="1" ht="18" customHeight="1">
      <c r="A81" s="28"/>
      <c r="B81" s="369"/>
      <c r="C81" s="360"/>
      <c r="D81" s="15">
        <v>875</v>
      </c>
      <c r="E81" s="15"/>
      <c r="F81" s="29"/>
      <c r="G81" s="322"/>
      <c r="H81" s="90"/>
      <c r="I81" s="323"/>
      <c r="J81" s="324"/>
      <c r="K81" s="323"/>
      <c r="L81" s="359"/>
      <c r="M81" s="359"/>
      <c r="N81" s="359"/>
      <c r="O81" s="359"/>
      <c r="P81" s="359"/>
      <c r="Q81" s="359"/>
      <c r="R81" s="359"/>
      <c r="S81" s="412"/>
      <c r="T81" s="412"/>
      <c r="U81" s="412"/>
      <c r="V81" s="375"/>
      <c r="W81" s="375"/>
      <c r="X81" s="375"/>
      <c r="Y81" s="360"/>
      <c r="Z81" s="360"/>
      <c r="AA81" s="360"/>
      <c r="AB81" s="360"/>
      <c r="AC81" s="360"/>
      <c r="AD81" s="360"/>
      <c r="AE81" s="360"/>
      <c r="AF81" s="414"/>
      <c r="AG81" s="414"/>
      <c r="AH81" s="414"/>
      <c r="AI81" s="415"/>
      <c r="AJ81" s="415"/>
      <c r="AK81" s="415"/>
      <c r="AL81" s="369"/>
      <c r="AM81" s="359"/>
      <c r="AN81" s="359"/>
      <c r="AO81" s="359"/>
      <c r="AP81" s="359"/>
      <c r="AQ81" s="359"/>
      <c r="AR81" s="359"/>
      <c r="AS81" s="359"/>
      <c r="AT81" s="49"/>
      <c r="AU81" s="49"/>
      <c r="AV81" s="50"/>
      <c r="AW81" s="50"/>
      <c r="AX81" s="360"/>
      <c r="AY81" s="360"/>
      <c r="AZ81" s="360"/>
      <c r="BA81" s="360"/>
      <c r="BB81" s="360"/>
      <c r="BC81" s="360"/>
      <c r="BD81" s="360"/>
      <c r="BE81" s="414"/>
      <c r="BF81" s="414"/>
      <c r="BG81" s="414"/>
      <c r="BH81" s="415"/>
      <c r="BI81" s="415"/>
      <c r="BJ81" s="415"/>
      <c r="BK81" s="359"/>
      <c r="BL81" s="359"/>
      <c r="BM81" s="359"/>
      <c r="BN81" s="359"/>
      <c r="BO81" s="359"/>
      <c r="BP81" s="359"/>
      <c r="BQ81" s="359"/>
      <c r="BR81" s="49"/>
      <c r="BS81" s="49"/>
      <c r="BT81" s="50"/>
      <c r="BU81" s="50"/>
      <c r="BV81" s="360"/>
      <c r="BW81" s="360"/>
      <c r="BX81" s="360"/>
      <c r="BY81" s="360"/>
      <c r="BZ81" s="360"/>
      <c r="CA81" s="360"/>
      <c r="CB81" s="360"/>
      <c r="CC81" s="51"/>
      <c r="CD81" s="51"/>
      <c r="CE81" s="52"/>
      <c r="CF81" s="52"/>
      <c r="CG81" s="359"/>
      <c r="CH81" s="359"/>
      <c r="CI81" s="359"/>
      <c r="CJ81" s="359"/>
      <c r="CK81" s="359"/>
      <c r="CL81" s="360"/>
      <c r="CM81" s="360"/>
      <c r="CN81" s="360"/>
      <c r="CO81" s="51"/>
      <c r="CP81" s="52"/>
      <c r="CQ81" s="359"/>
      <c r="CR81" s="359"/>
      <c r="CS81" s="359"/>
      <c r="CT81" s="49"/>
      <c r="CU81" s="50"/>
      <c r="CV81" s="313"/>
      <c r="CW81" s="325" t="str">
        <f>IF(DOB!D81="","",DOB!D81)</f>
        <v/>
      </c>
      <c r="CX81" s="59"/>
      <c r="CY81" s="53"/>
      <c r="CZ81" s="53"/>
      <c r="DA81" s="394" t="str">
        <f t="shared" si="38"/>
        <v/>
      </c>
      <c r="DB81" s="383"/>
      <c r="DC81" s="381">
        <f t="shared" si="39"/>
        <v>10</v>
      </c>
      <c r="DD81" s="383"/>
      <c r="DE81" s="381">
        <f t="shared" si="40"/>
        <v>10</v>
      </c>
      <c r="DF81" s="383"/>
      <c r="DG81" s="381">
        <f t="shared" si="41"/>
        <v>10</v>
      </c>
      <c r="DH81" s="383"/>
      <c r="DI81" s="381">
        <f t="shared" si="42"/>
        <v>10</v>
      </c>
      <c r="DJ81" s="383"/>
      <c r="DK81" s="381">
        <f t="shared" si="43"/>
        <v>10</v>
      </c>
      <c r="DL81" s="383"/>
      <c r="DM81" s="381">
        <f t="shared" si="43"/>
        <v>10</v>
      </c>
      <c r="DN81" s="383"/>
      <c r="DO81" s="381">
        <f t="shared" si="43"/>
        <v>10</v>
      </c>
      <c r="DP81" s="383"/>
      <c r="DQ81" s="381">
        <f t="shared" si="43"/>
        <v>10</v>
      </c>
      <c r="DR81" s="383"/>
      <c r="DS81" s="381">
        <f t="shared" si="43"/>
        <v>10</v>
      </c>
      <c r="DT81" s="383"/>
      <c r="DU81" s="381">
        <f t="shared" si="43"/>
        <v>10</v>
      </c>
      <c r="DV81" s="383"/>
      <c r="DW81" s="381">
        <f t="shared" si="43"/>
        <v>10</v>
      </c>
      <c r="DX81" s="393"/>
      <c r="DY81" s="329"/>
      <c r="EA81" s="331"/>
      <c r="EB81" s="334">
        <f t="shared" si="44"/>
        <v>10</v>
      </c>
      <c r="EC81" s="330" t="str">
        <f t="shared" si="45"/>
        <v/>
      </c>
      <c r="ED81" s="219">
        <f t="shared" si="46"/>
        <v>20</v>
      </c>
      <c r="EE81" s="330" t="str">
        <f t="shared" si="47"/>
        <v/>
      </c>
      <c r="EF81" s="219">
        <f t="shared" si="48"/>
        <v>30</v>
      </c>
      <c r="EG81" s="330" t="str">
        <f t="shared" si="49"/>
        <v/>
      </c>
      <c r="EH81" s="219">
        <f t="shared" si="50"/>
        <v>40</v>
      </c>
      <c r="EI81" s="330" t="str">
        <f t="shared" si="51"/>
        <v/>
      </c>
      <c r="EJ81" s="219">
        <f t="shared" si="52"/>
        <v>50</v>
      </c>
      <c r="EK81" s="330" t="str">
        <f t="shared" si="53"/>
        <v/>
      </c>
      <c r="EL81" s="219">
        <f t="shared" si="54"/>
        <v>60</v>
      </c>
      <c r="EM81" s="330" t="str">
        <f t="shared" si="55"/>
        <v/>
      </c>
      <c r="EN81" s="219">
        <f t="shared" si="56"/>
        <v>70</v>
      </c>
      <c r="EO81" s="330" t="str">
        <f t="shared" si="57"/>
        <v/>
      </c>
      <c r="EP81" s="219">
        <f t="shared" si="58"/>
        <v>80</v>
      </c>
      <c r="EQ81" s="330" t="str">
        <f t="shared" si="59"/>
        <v/>
      </c>
      <c r="ER81" s="219">
        <f t="shared" si="60"/>
        <v>90</v>
      </c>
      <c r="ES81" s="330" t="str">
        <f t="shared" si="61"/>
        <v/>
      </c>
      <c r="ET81" s="219">
        <f t="shared" si="62"/>
        <v>100</v>
      </c>
      <c r="EU81" s="330" t="str">
        <f t="shared" si="63"/>
        <v/>
      </c>
      <c r="EV81" s="219">
        <f t="shared" si="64"/>
        <v>110</v>
      </c>
      <c r="EW81" s="222" t="str">
        <f t="shared" si="65"/>
        <v/>
      </c>
      <c r="EX81" s="25"/>
      <c r="EY81" s="25"/>
      <c r="EZ81" s="25"/>
      <c r="FA81" s="25"/>
      <c r="FB81" s="25"/>
      <c r="FC81" s="25"/>
      <c r="FD81" s="25"/>
      <c r="FE81" s="25"/>
    </row>
    <row r="82" spans="1:161" s="27" customFormat="1" ht="18" customHeight="1">
      <c r="A82" s="28"/>
      <c r="B82" s="369"/>
      <c r="C82" s="360"/>
      <c r="D82" s="15">
        <v>876</v>
      </c>
      <c r="E82" s="15"/>
      <c r="F82" s="29"/>
      <c r="G82" s="322"/>
      <c r="H82" s="90"/>
      <c r="I82" s="323"/>
      <c r="J82" s="324"/>
      <c r="K82" s="323"/>
      <c r="L82" s="359"/>
      <c r="M82" s="359"/>
      <c r="N82" s="359"/>
      <c r="O82" s="359"/>
      <c r="P82" s="359"/>
      <c r="Q82" s="359"/>
      <c r="R82" s="359"/>
      <c r="S82" s="412"/>
      <c r="T82" s="412"/>
      <c r="U82" s="412"/>
      <c r="V82" s="375"/>
      <c r="W82" s="375"/>
      <c r="X82" s="375"/>
      <c r="Y82" s="360"/>
      <c r="Z82" s="360"/>
      <c r="AA82" s="360"/>
      <c r="AB82" s="360"/>
      <c r="AC82" s="360"/>
      <c r="AD82" s="360"/>
      <c r="AE82" s="360"/>
      <c r="AF82" s="414"/>
      <c r="AG82" s="414"/>
      <c r="AH82" s="414"/>
      <c r="AI82" s="415"/>
      <c r="AJ82" s="415"/>
      <c r="AK82" s="415"/>
      <c r="AL82" s="369"/>
      <c r="AM82" s="359"/>
      <c r="AN82" s="359"/>
      <c r="AO82" s="359"/>
      <c r="AP82" s="359"/>
      <c r="AQ82" s="359"/>
      <c r="AR82" s="359"/>
      <c r="AS82" s="359"/>
      <c r="AT82" s="49"/>
      <c r="AU82" s="49"/>
      <c r="AV82" s="50"/>
      <c r="AW82" s="50"/>
      <c r="AX82" s="360"/>
      <c r="AY82" s="360"/>
      <c r="AZ82" s="360"/>
      <c r="BA82" s="360"/>
      <c r="BB82" s="360"/>
      <c r="BC82" s="360"/>
      <c r="BD82" s="360"/>
      <c r="BE82" s="414"/>
      <c r="BF82" s="414"/>
      <c r="BG82" s="414"/>
      <c r="BH82" s="415"/>
      <c r="BI82" s="415"/>
      <c r="BJ82" s="415"/>
      <c r="BK82" s="359"/>
      <c r="BL82" s="359"/>
      <c r="BM82" s="359"/>
      <c r="BN82" s="359"/>
      <c r="BO82" s="359"/>
      <c r="BP82" s="359"/>
      <c r="BQ82" s="359"/>
      <c r="BR82" s="49"/>
      <c r="BS82" s="49"/>
      <c r="BT82" s="50"/>
      <c r="BU82" s="50"/>
      <c r="BV82" s="360"/>
      <c r="BW82" s="360"/>
      <c r="BX82" s="360"/>
      <c r="BY82" s="360"/>
      <c r="BZ82" s="360"/>
      <c r="CA82" s="360"/>
      <c r="CB82" s="360"/>
      <c r="CC82" s="51"/>
      <c r="CD82" s="51"/>
      <c r="CE82" s="52"/>
      <c r="CF82" s="52"/>
      <c r="CG82" s="359"/>
      <c r="CH82" s="359"/>
      <c r="CI82" s="359"/>
      <c r="CJ82" s="359"/>
      <c r="CK82" s="359"/>
      <c r="CL82" s="360"/>
      <c r="CM82" s="360"/>
      <c r="CN82" s="360"/>
      <c r="CO82" s="51"/>
      <c r="CP82" s="52"/>
      <c r="CQ82" s="359"/>
      <c r="CR82" s="359"/>
      <c r="CS82" s="359"/>
      <c r="CT82" s="49"/>
      <c r="CU82" s="50"/>
      <c r="CV82" s="313"/>
      <c r="CW82" s="325" t="str">
        <f>IF(DOB!D82="","",DOB!D82)</f>
        <v/>
      </c>
      <c r="CX82" s="59"/>
      <c r="CY82" s="53"/>
      <c r="CZ82" s="53"/>
      <c r="DA82" s="394" t="str">
        <f t="shared" si="38"/>
        <v/>
      </c>
      <c r="DB82" s="383"/>
      <c r="DC82" s="381">
        <f t="shared" si="39"/>
        <v>10</v>
      </c>
      <c r="DD82" s="383"/>
      <c r="DE82" s="381">
        <f t="shared" si="40"/>
        <v>10</v>
      </c>
      <c r="DF82" s="383"/>
      <c r="DG82" s="381">
        <f t="shared" si="41"/>
        <v>10</v>
      </c>
      <c r="DH82" s="383"/>
      <c r="DI82" s="381">
        <f t="shared" si="42"/>
        <v>10</v>
      </c>
      <c r="DJ82" s="383"/>
      <c r="DK82" s="381">
        <f t="shared" si="43"/>
        <v>10</v>
      </c>
      <c r="DL82" s="383"/>
      <c r="DM82" s="381">
        <f t="shared" si="43"/>
        <v>10</v>
      </c>
      <c r="DN82" s="383"/>
      <c r="DO82" s="381">
        <f t="shared" si="43"/>
        <v>10</v>
      </c>
      <c r="DP82" s="383"/>
      <c r="DQ82" s="381">
        <f t="shared" si="43"/>
        <v>10</v>
      </c>
      <c r="DR82" s="383"/>
      <c r="DS82" s="381">
        <f t="shared" si="43"/>
        <v>10</v>
      </c>
      <c r="DT82" s="383"/>
      <c r="DU82" s="381">
        <f t="shared" si="43"/>
        <v>10</v>
      </c>
      <c r="DV82" s="383"/>
      <c r="DW82" s="381">
        <f t="shared" si="43"/>
        <v>10</v>
      </c>
      <c r="DX82" s="393"/>
      <c r="DY82" s="329"/>
      <c r="EA82" s="331"/>
      <c r="EB82" s="334">
        <f t="shared" si="44"/>
        <v>10</v>
      </c>
      <c r="EC82" s="330" t="str">
        <f t="shared" si="45"/>
        <v/>
      </c>
      <c r="ED82" s="219">
        <f t="shared" si="46"/>
        <v>20</v>
      </c>
      <c r="EE82" s="330" t="str">
        <f t="shared" si="47"/>
        <v/>
      </c>
      <c r="EF82" s="219">
        <f t="shared" si="48"/>
        <v>30</v>
      </c>
      <c r="EG82" s="330" t="str">
        <f t="shared" si="49"/>
        <v/>
      </c>
      <c r="EH82" s="219">
        <f t="shared" si="50"/>
        <v>40</v>
      </c>
      <c r="EI82" s="330" t="str">
        <f t="shared" si="51"/>
        <v/>
      </c>
      <c r="EJ82" s="219">
        <f t="shared" si="52"/>
        <v>50</v>
      </c>
      <c r="EK82" s="330" t="str">
        <f t="shared" si="53"/>
        <v/>
      </c>
      <c r="EL82" s="219">
        <f t="shared" si="54"/>
        <v>60</v>
      </c>
      <c r="EM82" s="330" t="str">
        <f t="shared" si="55"/>
        <v/>
      </c>
      <c r="EN82" s="219">
        <f t="shared" si="56"/>
        <v>70</v>
      </c>
      <c r="EO82" s="330" t="str">
        <f t="shared" si="57"/>
        <v/>
      </c>
      <c r="EP82" s="219">
        <f t="shared" si="58"/>
        <v>80</v>
      </c>
      <c r="EQ82" s="330" t="str">
        <f t="shared" si="59"/>
        <v/>
      </c>
      <c r="ER82" s="219">
        <f t="shared" si="60"/>
        <v>90</v>
      </c>
      <c r="ES82" s="330" t="str">
        <f t="shared" si="61"/>
        <v/>
      </c>
      <c r="ET82" s="219">
        <f t="shared" si="62"/>
        <v>100</v>
      </c>
      <c r="EU82" s="330" t="str">
        <f t="shared" si="63"/>
        <v/>
      </c>
      <c r="EV82" s="219">
        <f t="shared" si="64"/>
        <v>110</v>
      </c>
      <c r="EW82" s="222" t="str">
        <f t="shared" si="65"/>
        <v/>
      </c>
      <c r="EX82" s="25"/>
      <c r="EY82" s="25"/>
      <c r="EZ82" s="25"/>
      <c r="FA82" s="25"/>
      <c r="FB82" s="25"/>
      <c r="FC82" s="25"/>
      <c r="FD82" s="25"/>
      <c r="FE82" s="25"/>
    </row>
    <row r="83" spans="1:161" s="27" customFormat="1" ht="18" customHeight="1">
      <c r="A83" s="28"/>
      <c r="B83" s="369"/>
      <c r="C83" s="360"/>
      <c r="D83" s="15">
        <v>877</v>
      </c>
      <c r="E83" s="15"/>
      <c r="F83" s="29"/>
      <c r="G83" s="322"/>
      <c r="H83" s="90"/>
      <c r="I83" s="323"/>
      <c r="J83" s="324"/>
      <c r="K83" s="323"/>
      <c r="L83" s="359"/>
      <c r="M83" s="359"/>
      <c r="N83" s="359"/>
      <c r="O83" s="359"/>
      <c r="P83" s="359"/>
      <c r="Q83" s="359"/>
      <c r="R83" s="359"/>
      <c r="S83" s="412"/>
      <c r="T83" s="412"/>
      <c r="U83" s="412"/>
      <c r="V83" s="375"/>
      <c r="W83" s="375"/>
      <c r="X83" s="375"/>
      <c r="Y83" s="360"/>
      <c r="Z83" s="360"/>
      <c r="AA83" s="360"/>
      <c r="AB83" s="360"/>
      <c r="AC83" s="360"/>
      <c r="AD83" s="360"/>
      <c r="AE83" s="360"/>
      <c r="AF83" s="414"/>
      <c r="AG83" s="414"/>
      <c r="AH83" s="414"/>
      <c r="AI83" s="415"/>
      <c r="AJ83" s="415"/>
      <c r="AK83" s="415"/>
      <c r="AL83" s="369"/>
      <c r="AM83" s="359"/>
      <c r="AN83" s="359"/>
      <c r="AO83" s="359"/>
      <c r="AP83" s="359"/>
      <c r="AQ83" s="359"/>
      <c r="AR83" s="359"/>
      <c r="AS83" s="359"/>
      <c r="AT83" s="49"/>
      <c r="AU83" s="49"/>
      <c r="AV83" s="50"/>
      <c r="AW83" s="50"/>
      <c r="AX83" s="360"/>
      <c r="AY83" s="360"/>
      <c r="AZ83" s="360"/>
      <c r="BA83" s="360"/>
      <c r="BB83" s="360"/>
      <c r="BC83" s="360"/>
      <c r="BD83" s="360"/>
      <c r="BE83" s="414"/>
      <c r="BF83" s="414"/>
      <c r="BG83" s="414"/>
      <c r="BH83" s="415"/>
      <c r="BI83" s="415"/>
      <c r="BJ83" s="415"/>
      <c r="BK83" s="359"/>
      <c r="BL83" s="359"/>
      <c r="BM83" s="359"/>
      <c r="BN83" s="359"/>
      <c r="BO83" s="359"/>
      <c r="BP83" s="359"/>
      <c r="BQ83" s="359"/>
      <c r="BR83" s="49"/>
      <c r="BS83" s="49"/>
      <c r="BT83" s="50"/>
      <c r="BU83" s="50"/>
      <c r="BV83" s="360"/>
      <c r="BW83" s="360"/>
      <c r="BX83" s="360"/>
      <c r="BY83" s="360"/>
      <c r="BZ83" s="360"/>
      <c r="CA83" s="360"/>
      <c r="CB83" s="360"/>
      <c r="CC83" s="51"/>
      <c r="CD83" s="51"/>
      <c r="CE83" s="52"/>
      <c r="CF83" s="52"/>
      <c r="CG83" s="359"/>
      <c r="CH83" s="359"/>
      <c r="CI83" s="359"/>
      <c r="CJ83" s="359"/>
      <c r="CK83" s="359"/>
      <c r="CL83" s="360"/>
      <c r="CM83" s="360"/>
      <c r="CN83" s="360"/>
      <c r="CO83" s="51"/>
      <c r="CP83" s="52"/>
      <c r="CQ83" s="359"/>
      <c r="CR83" s="359"/>
      <c r="CS83" s="359"/>
      <c r="CT83" s="49"/>
      <c r="CU83" s="50"/>
      <c r="CV83" s="313"/>
      <c r="CW83" s="325" t="str">
        <f>IF(DOB!D83="","",DOB!D83)</f>
        <v/>
      </c>
      <c r="CX83" s="59"/>
      <c r="CY83" s="53"/>
      <c r="CZ83" s="53"/>
      <c r="DA83" s="394" t="str">
        <f t="shared" si="38"/>
        <v/>
      </c>
      <c r="DB83" s="383"/>
      <c r="DC83" s="381">
        <f t="shared" si="39"/>
        <v>10</v>
      </c>
      <c r="DD83" s="383"/>
      <c r="DE83" s="381">
        <f t="shared" si="40"/>
        <v>10</v>
      </c>
      <c r="DF83" s="383"/>
      <c r="DG83" s="381">
        <f t="shared" si="41"/>
        <v>10</v>
      </c>
      <c r="DH83" s="383"/>
      <c r="DI83" s="381">
        <f t="shared" si="42"/>
        <v>10</v>
      </c>
      <c r="DJ83" s="383"/>
      <c r="DK83" s="381">
        <f t="shared" si="43"/>
        <v>10</v>
      </c>
      <c r="DL83" s="383"/>
      <c r="DM83" s="381">
        <f t="shared" si="43"/>
        <v>10</v>
      </c>
      <c r="DN83" s="383"/>
      <c r="DO83" s="381">
        <f t="shared" si="43"/>
        <v>10</v>
      </c>
      <c r="DP83" s="383"/>
      <c r="DQ83" s="381">
        <f t="shared" si="43"/>
        <v>10</v>
      </c>
      <c r="DR83" s="383"/>
      <c r="DS83" s="381">
        <f t="shared" si="43"/>
        <v>10</v>
      </c>
      <c r="DT83" s="383"/>
      <c r="DU83" s="381">
        <f t="shared" si="43"/>
        <v>10</v>
      </c>
      <c r="DV83" s="383"/>
      <c r="DW83" s="381">
        <f t="shared" si="43"/>
        <v>10</v>
      </c>
      <c r="DX83" s="393"/>
      <c r="DY83" s="329"/>
      <c r="EA83" s="331"/>
      <c r="EB83" s="334">
        <f t="shared" si="44"/>
        <v>10</v>
      </c>
      <c r="EC83" s="330" t="str">
        <f t="shared" si="45"/>
        <v/>
      </c>
      <c r="ED83" s="219">
        <f t="shared" si="46"/>
        <v>20</v>
      </c>
      <c r="EE83" s="330" t="str">
        <f t="shared" si="47"/>
        <v/>
      </c>
      <c r="EF83" s="219">
        <f t="shared" si="48"/>
        <v>30</v>
      </c>
      <c r="EG83" s="330" t="str">
        <f t="shared" si="49"/>
        <v/>
      </c>
      <c r="EH83" s="219">
        <f t="shared" si="50"/>
        <v>40</v>
      </c>
      <c r="EI83" s="330" t="str">
        <f t="shared" si="51"/>
        <v/>
      </c>
      <c r="EJ83" s="219">
        <f t="shared" si="52"/>
        <v>50</v>
      </c>
      <c r="EK83" s="330" t="str">
        <f t="shared" si="53"/>
        <v/>
      </c>
      <c r="EL83" s="219">
        <f t="shared" si="54"/>
        <v>60</v>
      </c>
      <c r="EM83" s="330" t="str">
        <f t="shared" si="55"/>
        <v/>
      </c>
      <c r="EN83" s="219">
        <f t="shared" si="56"/>
        <v>70</v>
      </c>
      <c r="EO83" s="330" t="str">
        <f t="shared" si="57"/>
        <v/>
      </c>
      <c r="EP83" s="219">
        <f t="shared" si="58"/>
        <v>80</v>
      </c>
      <c r="EQ83" s="330" t="str">
        <f t="shared" si="59"/>
        <v/>
      </c>
      <c r="ER83" s="219">
        <f t="shared" si="60"/>
        <v>90</v>
      </c>
      <c r="ES83" s="330" t="str">
        <f t="shared" si="61"/>
        <v/>
      </c>
      <c r="ET83" s="219">
        <f t="shared" si="62"/>
        <v>100</v>
      </c>
      <c r="EU83" s="330" t="str">
        <f t="shared" si="63"/>
        <v/>
      </c>
      <c r="EV83" s="219">
        <f t="shared" si="64"/>
        <v>110</v>
      </c>
      <c r="EW83" s="222" t="str">
        <f t="shared" si="65"/>
        <v/>
      </c>
      <c r="EX83" s="25"/>
      <c r="EY83" s="25"/>
      <c r="EZ83" s="25"/>
      <c r="FA83" s="25"/>
      <c r="FB83" s="25"/>
      <c r="FC83" s="25"/>
      <c r="FD83" s="25"/>
      <c r="FE83" s="25"/>
    </row>
    <row r="84" spans="1:161" s="27" customFormat="1" ht="18" customHeight="1">
      <c r="A84" s="28"/>
      <c r="B84" s="369"/>
      <c r="C84" s="360"/>
      <c r="D84" s="15">
        <v>878</v>
      </c>
      <c r="E84" s="15"/>
      <c r="F84" s="29"/>
      <c r="G84" s="322"/>
      <c r="H84" s="90"/>
      <c r="I84" s="323"/>
      <c r="J84" s="324"/>
      <c r="K84" s="323"/>
      <c r="L84" s="359"/>
      <c r="M84" s="359"/>
      <c r="N84" s="359"/>
      <c r="O84" s="359"/>
      <c r="P84" s="359"/>
      <c r="Q84" s="359"/>
      <c r="R84" s="359"/>
      <c r="S84" s="412"/>
      <c r="T84" s="412"/>
      <c r="U84" s="412"/>
      <c r="V84" s="375"/>
      <c r="W84" s="375"/>
      <c r="X84" s="375"/>
      <c r="Y84" s="360"/>
      <c r="Z84" s="360"/>
      <c r="AA84" s="360"/>
      <c r="AB84" s="360"/>
      <c r="AC84" s="360"/>
      <c r="AD84" s="360"/>
      <c r="AE84" s="360"/>
      <c r="AF84" s="414"/>
      <c r="AG84" s="414"/>
      <c r="AH84" s="414"/>
      <c r="AI84" s="415"/>
      <c r="AJ84" s="415"/>
      <c r="AK84" s="415"/>
      <c r="AL84" s="369"/>
      <c r="AM84" s="359"/>
      <c r="AN84" s="359"/>
      <c r="AO84" s="359"/>
      <c r="AP84" s="359"/>
      <c r="AQ84" s="359"/>
      <c r="AR84" s="359"/>
      <c r="AS84" s="359"/>
      <c r="AT84" s="49"/>
      <c r="AU84" s="49"/>
      <c r="AV84" s="50"/>
      <c r="AW84" s="50"/>
      <c r="AX84" s="360"/>
      <c r="AY84" s="360"/>
      <c r="AZ84" s="360"/>
      <c r="BA84" s="360"/>
      <c r="BB84" s="360"/>
      <c r="BC84" s="360"/>
      <c r="BD84" s="360"/>
      <c r="BE84" s="414"/>
      <c r="BF84" s="414"/>
      <c r="BG84" s="414"/>
      <c r="BH84" s="415"/>
      <c r="BI84" s="415"/>
      <c r="BJ84" s="415"/>
      <c r="BK84" s="359"/>
      <c r="BL84" s="359"/>
      <c r="BM84" s="359"/>
      <c r="BN84" s="359"/>
      <c r="BO84" s="359"/>
      <c r="BP84" s="359"/>
      <c r="BQ84" s="359"/>
      <c r="BR84" s="49"/>
      <c r="BS84" s="49"/>
      <c r="BT84" s="50"/>
      <c r="BU84" s="50"/>
      <c r="BV84" s="360"/>
      <c r="BW84" s="360"/>
      <c r="BX84" s="360"/>
      <c r="BY84" s="360"/>
      <c r="BZ84" s="360"/>
      <c r="CA84" s="360"/>
      <c r="CB84" s="360"/>
      <c r="CC84" s="51"/>
      <c r="CD84" s="51"/>
      <c r="CE84" s="52"/>
      <c r="CF84" s="52"/>
      <c r="CG84" s="359"/>
      <c r="CH84" s="359"/>
      <c r="CI84" s="359"/>
      <c r="CJ84" s="359"/>
      <c r="CK84" s="359"/>
      <c r="CL84" s="360"/>
      <c r="CM84" s="360"/>
      <c r="CN84" s="360"/>
      <c r="CO84" s="51"/>
      <c r="CP84" s="52"/>
      <c r="CQ84" s="359"/>
      <c r="CR84" s="359"/>
      <c r="CS84" s="359"/>
      <c r="CT84" s="49"/>
      <c r="CU84" s="50"/>
      <c r="CV84" s="313"/>
      <c r="CW84" s="325" t="str">
        <f>IF(DOB!D84="","",DOB!D84)</f>
        <v/>
      </c>
      <c r="CX84" s="59"/>
      <c r="CY84" s="53"/>
      <c r="CZ84" s="53"/>
      <c r="DA84" s="394" t="str">
        <f t="shared" si="38"/>
        <v/>
      </c>
      <c r="DB84" s="383"/>
      <c r="DC84" s="381">
        <f t="shared" si="39"/>
        <v>10</v>
      </c>
      <c r="DD84" s="383"/>
      <c r="DE84" s="381">
        <f t="shared" si="40"/>
        <v>10</v>
      </c>
      <c r="DF84" s="383"/>
      <c r="DG84" s="381">
        <f t="shared" si="41"/>
        <v>10</v>
      </c>
      <c r="DH84" s="383"/>
      <c r="DI84" s="381">
        <f t="shared" si="42"/>
        <v>10</v>
      </c>
      <c r="DJ84" s="383"/>
      <c r="DK84" s="381">
        <f t="shared" si="43"/>
        <v>10</v>
      </c>
      <c r="DL84" s="383"/>
      <c r="DM84" s="381">
        <f t="shared" si="43"/>
        <v>10</v>
      </c>
      <c r="DN84" s="383"/>
      <c r="DO84" s="381">
        <f t="shared" si="43"/>
        <v>10</v>
      </c>
      <c r="DP84" s="383"/>
      <c r="DQ84" s="381">
        <f t="shared" si="43"/>
        <v>10</v>
      </c>
      <c r="DR84" s="383"/>
      <c r="DS84" s="381">
        <f t="shared" si="43"/>
        <v>10</v>
      </c>
      <c r="DT84" s="383"/>
      <c r="DU84" s="381">
        <f t="shared" si="43"/>
        <v>10</v>
      </c>
      <c r="DV84" s="383"/>
      <c r="DW84" s="381">
        <f t="shared" si="43"/>
        <v>10</v>
      </c>
      <c r="DX84" s="393"/>
      <c r="DY84" s="329"/>
      <c r="EA84" s="331"/>
      <c r="EB84" s="334">
        <f t="shared" si="44"/>
        <v>10</v>
      </c>
      <c r="EC84" s="330" t="str">
        <f t="shared" si="45"/>
        <v/>
      </c>
      <c r="ED84" s="219">
        <f t="shared" si="46"/>
        <v>20</v>
      </c>
      <c r="EE84" s="330" t="str">
        <f t="shared" si="47"/>
        <v/>
      </c>
      <c r="EF84" s="219">
        <f t="shared" si="48"/>
        <v>30</v>
      </c>
      <c r="EG84" s="330" t="str">
        <f t="shared" si="49"/>
        <v/>
      </c>
      <c r="EH84" s="219">
        <f t="shared" si="50"/>
        <v>40</v>
      </c>
      <c r="EI84" s="330" t="str">
        <f t="shared" si="51"/>
        <v/>
      </c>
      <c r="EJ84" s="219">
        <f t="shared" si="52"/>
        <v>50</v>
      </c>
      <c r="EK84" s="330" t="str">
        <f t="shared" si="53"/>
        <v/>
      </c>
      <c r="EL84" s="219">
        <f t="shared" si="54"/>
        <v>60</v>
      </c>
      <c r="EM84" s="330" t="str">
        <f t="shared" si="55"/>
        <v/>
      </c>
      <c r="EN84" s="219">
        <f t="shared" si="56"/>
        <v>70</v>
      </c>
      <c r="EO84" s="330" t="str">
        <f t="shared" si="57"/>
        <v/>
      </c>
      <c r="EP84" s="219">
        <f t="shared" si="58"/>
        <v>80</v>
      </c>
      <c r="EQ84" s="330" t="str">
        <f t="shared" si="59"/>
        <v/>
      </c>
      <c r="ER84" s="219">
        <f t="shared" si="60"/>
        <v>90</v>
      </c>
      <c r="ES84" s="330" t="str">
        <f t="shared" si="61"/>
        <v/>
      </c>
      <c r="ET84" s="219">
        <f t="shared" si="62"/>
        <v>100</v>
      </c>
      <c r="EU84" s="330" t="str">
        <f t="shared" si="63"/>
        <v/>
      </c>
      <c r="EV84" s="219">
        <f t="shared" si="64"/>
        <v>110</v>
      </c>
      <c r="EW84" s="222" t="str">
        <f t="shared" si="65"/>
        <v/>
      </c>
      <c r="EX84" s="25"/>
      <c r="EY84" s="25"/>
      <c r="EZ84" s="25"/>
      <c r="FA84" s="25"/>
      <c r="FB84" s="25"/>
      <c r="FC84" s="25"/>
      <c r="FD84" s="25"/>
      <c r="FE84" s="25"/>
    </row>
    <row r="85" spans="1:161" s="27" customFormat="1" ht="18" customHeight="1">
      <c r="A85" s="28"/>
      <c r="B85" s="369"/>
      <c r="C85" s="360"/>
      <c r="D85" s="15">
        <v>879</v>
      </c>
      <c r="E85" s="15"/>
      <c r="F85" s="29"/>
      <c r="G85" s="322"/>
      <c r="H85" s="90"/>
      <c r="I85" s="323"/>
      <c r="J85" s="324"/>
      <c r="K85" s="323"/>
      <c r="L85" s="359"/>
      <c r="M85" s="359"/>
      <c r="N85" s="359"/>
      <c r="O85" s="359"/>
      <c r="P85" s="359"/>
      <c r="Q85" s="359"/>
      <c r="R85" s="359"/>
      <c r="S85" s="412"/>
      <c r="T85" s="412"/>
      <c r="U85" s="412"/>
      <c r="V85" s="375"/>
      <c r="W85" s="375"/>
      <c r="X85" s="375"/>
      <c r="Y85" s="360"/>
      <c r="Z85" s="360"/>
      <c r="AA85" s="360"/>
      <c r="AB85" s="360"/>
      <c r="AC85" s="360"/>
      <c r="AD85" s="360"/>
      <c r="AE85" s="360"/>
      <c r="AF85" s="414"/>
      <c r="AG85" s="414"/>
      <c r="AH85" s="414"/>
      <c r="AI85" s="415"/>
      <c r="AJ85" s="415"/>
      <c r="AK85" s="415"/>
      <c r="AL85" s="369"/>
      <c r="AM85" s="359"/>
      <c r="AN85" s="359"/>
      <c r="AO85" s="359"/>
      <c r="AP85" s="359"/>
      <c r="AQ85" s="359"/>
      <c r="AR85" s="359"/>
      <c r="AS85" s="359"/>
      <c r="AT85" s="49"/>
      <c r="AU85" s="49"/>
      <c r="AV85" s="50"/>
      <c r="AW85" s="50"/>
      <c r="AX85" s="360"/>
      <c r="AY85" s="360"/>
      <c r="AZ85" s="360"/>
      <c r="BA85" s="360"/>
      <c r="BB85" s="360"/>
      <c r="BC85" s="360"/>
      <c r="BD85" s="360"/>
      <c r="BE85" s="414"/>
      <c r="BF85" s="414"/>
      <c r="BG85" s="414"/>
      <c r="BH85" s="415"/>
      <c r="BI85" s="415"/>
      <c r="BJ85" s="415"/>
      <c r="BK85" s="359"/>
      <c r="BL85" s="359"/>
      <c r="BM85" s="359"/>
      <c r="BN85" s="359"/>
      <c r="BO85" s="359"/>
      <c r="BP85" s="359"/>
      <c r="BQ85" s="359"/>
      <c r="BR85" s="49"/>
      <c r="BS85" s="49"/>
      <c r="BT85" s="50"/>
      <c r="BU85" s="50"/>
      <c r="BV85" s="360"/>
      <c r="BW85" s="360"/>
      <c r="BX85" s="360"/>
      <c r="BY85" s="360"/>
      <c r="BZ85" s="360"/>
      <c r="CA85" s="360"/>
      <c r="CB85" s="360"/>
      <c r="CC85" s="51"/>
      <c r="CD85" s="51"/>
      <c r="CE85" s="52"/>
      <c r="CF85" s="52"/>
      <c r="CG85" s="359"/>
      <c r="CH85" s="359"/>
      <c r="CI85" s="359"/>
      <c r="CJ85" s="359"/>
      <c r="CK85" s="359"/>
      <c r="CL85" s="360"/>
      <c r="CM85" s="360"/>
      <c r="CN85" s="360"/>
      <c r="CO85" s="51"/>
      <c r="CP85" s="52"/>
      <c r="CQ85" s="359"/>
      <c r="CR85" s="359"/>
      <c r="CS85" s="359"/>
      <c r="CT85" s="49"/>
      <c r="CU85" s="50"/>
      <c r="CV85" s="313"/>
      <c r="CW85" s="325" t="str">
        <f>IF(DOB!D85="","",DOB!D85)</f>
        <v/>
      </c>
      <c r="CX85" s="59"/>
      <c r="CY85" s="53"/>
      <c r="CZ85" s="53"/>
      <c r="DA85" s="394" t="str">
        <f t="shared" si="38"/>
        <v/>
      </c>
      <c r="DB85" s="383"/>
      <c r="DC85" s="381">
        <f t="shared" si="39"/>
        <v>10</v>
      </c>
      <c r="DD85" s="383"/>
      <c r="DE85" s="381">
        <f t="shared" si="40"/>
        <v>10</v>
      </c>
      <c r="DF85" s="383"/>
      <c r="DG85" s="381">
        <f t="shared" si="41"/>
        <v>10</v>
      </c>
      <c r="DH85" s="383"/>
      <c r="DI85" s="381">
        <f t="shared" si="42"/>
        <v>10</v>
      </c>
      <c r="DJ85" s="383"/>
      <c r="DK85" s="381">
        <f t="shared" si="43"/>
        <v>10</v>
      </c>
      <c r="DL85" s="383"/>
      <c r="DM85" s="381">
        <f t="shared" si="43"/>
        <v>10</v>
      </c>
      <c r="DN85" s="383"/>
      <c r="DO85" s="381">
        <f t="shared" si="43"/>
        <v>10</v>
      </c>
      <c r="DP85" s="383"/>
      <c r="DQ85" s="381">
        <f t="shared" si="43"/>
        <v>10</v>
      </c>
      <c r="DR85" s="383"/>
      <c r="DS85" s="381">
        <f t="shared" si="43"/>
        <v>10</v>
      </c>
      <c r="DT85" s="383"/>
      <c r="DU85" s="381">
        <f t="shared" si="43"/>
        <v>10</v>
      </c>
      <c r="DV85" s="383"/>
      <c r="DW85" s="381">
        <f t="shared" si="43"/>
        <v>10</v>
      </c>
      <c r="DX85" s="393"/>
      <c r="DY85" s="329"/>
      <c r="EA85" s="331"/>
      <c r="EB85" s="334">
        <f t="shared" si="44"/>
        <v>10</v>
      </c>
      <c r="EC85" s="330" t="str">
        <f t="shared" si="45"/>
        <v/>
      </c>
      <c r="ED85" s="219">
        <f t="shared" si="46"/>
        <v>20</v>
      </c>
      <c r="EE85" s="330" t="str">
        <f t="shared" si="47"/>
        <v/>
      </c>
      <c r="EF85" s="219">
        <f t="shared" si="48"/>
        <v>30</v>
      </c>
      <c r="EG85" s="330" t="str">
        <f t="shared" si="49"/>
        <v/>
      </c>
      <c r="EH85" s="219">
        <f t="shared" si="50"/>
        <v>40</v>
      </c>
      <c r="EI85" s="330" t="str">
        <f t="shared" si="51"/>
        <v/>
      </c>
      <c r="EJ85" s="219">
        <f t="shared" si="52"/>
        <v>50</v>
      </c>
      <c r="EK85" s="330" t="str">
        <f t="shared" si="53"/>
        <v/>
      </c>
      <c r="EL85" s="219">
        <f t="shared" si="54"/>
        <v>60</v>
      </c>
      <c r="EM85" s="330" t="str">
        <f t="shared" si="55"/>
        <v/>
      </c>
      <c r="EN85" s="219">
        <f t="shared" si="56"/>
        <v>70</v>
      </c>
      <c r="EO85" s="330" t="str">
        <f t="shared" si="57"/>
        <v/>
      </c>
      <c r="EP85" s="219">
        <f t="shared" si="58"/>
        <v>80</v>
      </c>
      <c r="EQ85" s="330" t="str">
        <f t="shared" si="59"/>
        <v/>
      </c>
      <c r="ER85" s="219">
        <f t="shared" si="60"/>
        <v>90</v>
      </c>
      <c r="ES85" s="330" t="str">
        <f t="shared" si="61"/>
        <v/>
      </c>
      <c r="ET85" s="219">
        <f t="shared" si="62"/>
        <v>100</v>
      </c>
      <c r="EU85" s="330" t="str">
        <f t="shared" si="63"/>
        <v/>
      </c>
      <c r="EV85" s="219">
        <f t="shared" si="64"/>
        <v>110</v>
      </c>
      <c r="EW85" s="222" t="str">
        <f t="shared" si="65"/>
        <v/>
      </c>
      <c r="EX85" s="25"/>
      <c r="EY85" s="25"/>
      <c r="EZ85" s="25"/>
      <c r="FA85" s="25"/>
      <c r="FB85" s="25"/>
      <c r="FC85" s="25"/>
      <c r="FD85" s="25"/>
      <c r="FE85" s="25"/>
    </row>
    <row r="86" spans="1:161" s="27" customFormat="1" ht="18" customHeight="1">
      <c r="A86" s="28"/>
      <c r="B86" s="369"/>
      <c r="C86" s="360"/>
      <c r="D86" s="15">
        <v>880</v>
      </c>
      <c r="E86" s="15"/>
      <c r="F86" s="29"/>
      <c r="G86" s="322"/>
      <c r="H86" s="90"/>
      <c r="I86" s="323"/>
      <c r="J86" s="324"/>
      <c r="K86" s="323"/>
      <c r="L86" s="359"/>
      <c r="M86" s="359"/>
      <c r="N86" s="359"/>
      <c r="O86" s="359"/>
      <c r="P86" s="359"/>
      <c r="Q86" s="359"/>
      <c r="R86" s="359"/>
      <c r="S86" s="412"/>
      <c r="T86" s="412"/>
      <c r="U86" s="412"/>
      <c r="V86" s="375"/>
      <c r="W86" s="375"/>
      <c r="X86" s="375"/>
      <c r="Y86" s="360"/>
      <c r="Z86" s="360"/>
      <c r="AA86" s="360"/>
      <c r="AB86" s="360"/>
      <c r="AC86" s="360"/>
      <c r="AD86" s="360"/>
      <c r="AE86" s="360"/>
      <c r="AF86" s="414"/>
      <c r="AG86" s="414"/>
      <c r="AH86" s="414"/>
      <c r="AI86" s="415"/>
      <c r="AJ86" s="415"/>
      <c r="AK86" s="415"/>
      <c r="AL86" s="369"/>
      <c r="AM86" s="359"/>
      <c r="AN86" s="359"/>
      <c r="AO86" s="359"/>
      <c r="AP86" s="359"/>
      <c r="AQ86" s="359"/>
      <c r="AR86" s="359"/>
      <c r="AS86" s="359"/>
      <c r="AT86" s="49"/>
      <c r="AU86" s="49"/>
      <c r="AV86" s="50"/>
      <c r="AW86" s="50"/>
      <c r="AX86" s="360"/>
      <c r="AY86" s="360"/>
      <c r="AZ86" s="360"/>
      <c r="BA86" s="360"/>
      <c r="BB86" s="360"/>
      <c r="BC86" s="360"/>
      <c r="BD86" s="360"/>
      <c r="BE86" s="414"/>
      <c r="BF86" s="414"/>
      <c r="BG86" s="414"/>
      <c r="BH86" s="415"/>
      <c r="BI86" s="415"/>
      <c r="BJ86" s="415"/>
      <c r="BK86" s="359"/>
      <c r="BL86" s="359"/>
      <c r="BM86" s="359"/>
      <c r="BN86" s="359"/>
      <c r="BO86" s="359"/>
      <c r="BP86" s="359"/>
      <c r="BQ86" s="359"/>
      <c r="BR86" s="49"/>
      <c r="BS86" s="49"/>
      <c r="BT86" s="50"/>
      <c r="BU86" s="50"/>
      <c r="BV86" s="360"/>
      <c r="BW86" s="360"/>
      <c r="BX86" s="360"/>
      <c r="BY86" s="360"/>
      <c r="BZ86" s="360"/>
      <c r="CA86" s="360"/>
      <c r="CB86" s="360"/>
      <c r="CC86" s="51"/>
      <c r="CD86" s="51"/>
      <c r="CE86" s="52"/>
      <c r="CF86" s="52"/>
      <c r="CG86" s="359"/>
      <c r="CH86" s="359"/>
      <c r="CI86" s="359"/>
      <c r="CJ86" s="359"/>
      <c r="CK86" s="359"/>
      <c r="CL86" s="360"/>
      <c r="CM86" s="360"/>
      <c r="CN86" s="360"/>
      <c r="CO86" s="51"/>
      <c r="CP86" s="52"/>
      <c r="CQ86" s="359"/>
      <c r="CR86" s="359"/>
      <c r="CS86" s="359"/>
      <c r="CT86" s="49"/>
      <c r="CU86" s="50"/>
      <c r="CV86" s="313"/>
      <c r="CW86" s="325" t="str">
        <f>IF(DOB!D86="","",DOB!D86)</f>
        <v/>
      </c>
      <c r="CX86" s="59"/>
      <c r="CY86" s="53"/>
      <c r="CZ86" s="53"/>
      <c r="DA86" s="394" t="str">
        <f t="shared" si="38"/>
        <v/>
      </c>
      <c r="DB86" s="383"/>
      <c r="DC86" s="381">
        <f t="shared" si="39"/>
        <v>10</v>
      </c>
      <c r="DD86" s="383"/>
      <c r="DE86" s="381">
        <f t="shared" si="40"/>
        <v>10</v>
      </c>
      <c r="DF86" s="383"/>
      <c r="DG86" s="381">
        <f t="shared" si="41"/>
        <v>10</v>
      </c>
      <c r="DH86" s="383"/>
      <c r="DI86" s="381">
        <f t="shared" si="42"/>
        <v>10</v>
      </c>
      <c r="DJ86" s="383"/>
      <c r="DK86" s="381">
        <f t="shared" si="43"/>
        <v>10</v>
      </c>
      <c r="DL86" s="383"/>
      <c r="DM86" s="381">
        <f t="shared" si="43"/>
        <v>10</v>
      </c>
      <c r="DN86" s="383"/>
      <c r="DO86" s="381">
        <f t="shared" si="43"/>
        <v>10</v>
      </c>
      <c r="DP86" s="383"/>
      <c r="DQ86" s="381">
        <f t="shared" si="43"/>
        <v>10</v>
      </c>
      <c r="DR86" s="383"/>
      <c r="DS86" s="381">
        <f t="shared" si="43"/>
        <v>10</v>
      </c>
      <c r="DT86" s="383"/>
      <c r="DU86" s="381">
        <f t="shared" si="43"/>
        <v>10</v>
      </c>
      <c r="DV86" s="383"/>
      <c r="DW86" s="381">
        <f t="shared" si="43"/>
        <v>10</v>
      </c>
      <c r="DX86" s="393"/>
      <c r="DY86" s="329"/>
      <c r="EA86" s="331"/>
      <c r="EB86" s="334">
        <f t="shared" si="44"/>
        <v>10</v>
      </c>
      <c r="EC86" s="330" t="str">
        <f t="shared" si="45"/>
        <v/>
      </c>
      <c r="ED86" s="219">
        <f t="shared" si="46"/>
        <v>20</v>
      </c>
      <c r="EE86" s="330" t="str">
        <f t="shared" si="47"/>
        <v/>
      </c>
      <c r="EF86" s="219">
        <f t="shared" si="48"/>
        <v>30</v>
      </c>
      <c r="EG86" s="330" t="str">
        <f t="shared" si="49"/>
        <v/>
      </c>
      <c r="EH86" s="219">
        <f t="shared" si="50"/>
        <v>40</v>
      </c>
      <c r="EI86" s="330" t="str">
        <f t="shared" si="51"/>
        <v/>
      </c>
      <c r="EJ86" s="219">
        <f t="shared" si="52"/>
        <v>50</v>
      </c>
      <c r="EK86" s="330" t="str">
        <f t="shared" si="53"/>
        <v/>
      </c>
      <c r="EL86" s="219">
        <f t="shared" si="54"/>
        <v>60</v>
      </c>
      <c r="EM86" s="330" t="str">
        <f t="shared" si="55"/>
        <v/>
      </c>
      <c r="EN86" s="219">
        <f t="shared" si="56"/>
        <v>70</v>
      </c>
      <c r="EO86" s="330" t="str">
        <f t="shared" si="57"/>
        <v/>
      </c>
      <c r="EP86" s="219">
        <f t="shared" si="58"/>
        <v>80</v>
      </c>
      <c r="EQ86" s="330" t="str">
        <f t="shared" si="59"/>
        <v/>
      </c>
      <c r="ER86" s="219">
        <f t="shared" si="60"/>
        <v>90</v>
      </c>
      <c r="ES86" s="330" t="str">
        <f t="shared" si="61"/>
        <v/>
      </c>
      <c r="ET86" s="219">
        <f t="shared" si="62"/>
        <v>100</v>
      </c>
      <c r="EU86" s="330" t="str">
        <f t="shared" si="63"/>
        <v/>
      </c>
      <c r="EV86" s="219">
        <f t="shared" si="64"/>
        <v>110</v>
      </c>
      <c r="EW86" s="222" t="str">
        <f t="shared" si="65"/>
        <v/>
      </c>
      <c r="EX86" s="25"/>
      <c r="EY86" s="25"/>
      <c r="EZ86" s="25"/>
      <c r="FA86" s="25"/>
      <c r="FB86" s="25"/>
      <c r="FC86" s="25"/>
      <c r="FD86" s="25"/>
      <c r="FE86" s="25"/>
    </row>
    <row r="87" spans="1:161" s="27" customFormat="1" ht="18" customHeight="1">
      <c r="A87" s="28"/>
      <c r="B87" s="369"/>
      <c r="C87" s="360"/>
      <c r="D87" s="15">
        <v>881</v>
      </c>
      <c r="E87" s="15"/>
      <c r="F87" s="29"/>
      <c r="G87" s="322"/>
      <c r="H87" s="90"/>
      <c r="I87" s="323"/>
      <c r="J87" s="324"/>
      <c r="K87" s="323"/>
      <c r="L87" s="359"/>
      <c r="M87" s="359"/>
      <c r="N87" s="359"/>
      <c r="O87" s="359"/>
      <c r="P87" s="359"/>
      <c r="Q87" s="359"/>
      <c r="R87" s="359"/>
      <c r="S87" s="412"/>
      <c r="T87" s="412"/>
      <c r="U87" s="412"/>
      <c r="V87" s="375"/>
      <c r="W87" s="375"/>
      <c r="X87" s="375"/>
      <c r="Y87" s="360"/>
      <c r="Z87" s="360"/>
      <c r="AA87" s="360"/>
      <c r="AB87" s="360"/>
      <c r="AC87" s="360"/>
      <c r="AD87" s="360"/>
      <c r="AE87" s="360"/>
      <c r="AF87" s="414"/>
      <c r="AG87" s="414"/>
      <c r="AH87" s="414"/>
      <c r="AI87" s="415"/>
      <c r="AJ87" s="415"/>
      <c r="AK87" s="415"/>
      <c r="AL87" s="369"/>
      <c r="AM87" s="359"/>
      <c r="AN87" s="359"/>
      <c r="AO87" s="359"/>
      <c r="AP87" s="359"/>
      <c r="AQ87" s="359"/>
      <c r="AR87" s="359"/>
      <c r="AS87" s="359"/>
      <c r="AT87" s="49"/>
      <c r="AU87" s="49"/>
      <c r="AV87" s="50"/>
      <c r="AW87" s="50"/>
      <c r="AX87" s="360"/>
      <c r="AY87" s="360"/>
      <c r="AZ87" s="360"/>
      <c r="BA87" s="360"/>
      <c r="BB87" s="360"/>
      <c r="BC87" s="360"/>
      <c r="BD87" s="360"/>
      <c r="BE87" s="414"/>
      <c r="BF87" s="414"/>
      <c r="BG87" s="414"/>
      <c r="BH87" s="415"/>
      <c r="BI87" s="415"/>
      <c r="BJ87" s="415"/>
      <c r="BK87" s="359"/>
      <c r="BL87" s="359"/>
      <c r="BM87" s="359"/>
      <c r="BN87" s="359"/>
      <c r="BO87" s="359"/>
      <c r="BP87" s="359"/>
      <c r="BQ87" s="359"/>
      <c r="BR87" s="49"/>
      <c r="BS87" s="49"/>
      <c r="BT87" s="50"/>
      <c r="BU87" s="50"/>
      <c r="BV87" s="360"/>
      <c r="BW87" s="360"/>
      <c r="BX87" s="360"/>
      <c r="BY87" s="360"/>
      <c r="BZ87" s="360"/>
      <c r="CA87" s="360"/>
      <c r="CB87" s="360"/>
      <c r="CC87" s="51"/>
      <c r="CD87" s="51"/>
      <c r="CE87" s="52"/>
      <c r="CF87" s="52"/>
      <c r="CG87" s="359"/>
      <c r="CH87" s="359"/>
      <c r="CI87" s="359"/>
      <c r="CJ87" s="359"/>
      <c r="CK87" s="359"/>
      <c r="CL87" s="360"/>
      <c r="CM87" s="360"/>
      <c r="CN87" s="360"/>
      <c r="CO87" s="51"/>
      <c r="CP87" s="52"/>
      <c r="CQ87" s="359"/>
      <c r="CR87" s="359"/>
      <c r="CS87" s="359"/>
      <c r="CT87" s="49"/>
      <c r="CU87" s="50"/>
      <c r="CV87" s="313"/>
      <c r="CW87" s="325" t="str">
        <f>IF(DOB!D87="","",DOB!D87)</f>
        <v/>
      </c>
      <c r="CX87" s="59"/>
      <c r="CY87" s="53"/>
      <c r="CZ87" s="53"/>
      <c r="DA87" s="394" t="str">
        <f t="shared" si="38"/>
        <v/>
      </c>
      <c r="DB87" s="383"/>
      <c r="DC87" s="381">
        <f t="shared" si="39"/>
        <v>10</v>
      </c>
      <c r="DD87" s="383"/>
      <c r="DE87" s="381">
        <f t="shared" si="40"/>
        <v>10</v>
      </c>
      <c r="DF87" s="383"/>
      <c r="DG87" s="381">
        <f t="shared" si="41"/>
        <v>10</v>
      </c>
      <c r="DH87" s="383"/>
      <c r="DI87" s="381">
        <f t="shared" si="42"/>
        <v>10</v>
      </c>
      <c r="DJ87" s="383"/>
      <c r="DK87" s="381">
        <f t="shared" si="43"/>
        <v>10</v>
      </c>
      <c r="DL87" s="383"/>
      <c r="DM87" s="381">
        <f t="shared" si="43"/>
        <v>10</v>
      </c>
      <c r="DN87" s="383"/>
      <c r="DO87" s="381">
        <f t="shared" si="43"/>
        <v>10</v>
      </c>
      <c r="DP87" s="383"/>
      <c r="DQ87" s="381">
        <f t="shared" si="43"/>
        <v>10</v>
      </c>
      <c r="DR87" s="383"/>
      <c r="DS87" s="381">
        <f t="shared" si="43"/>
        <v>10</v>
      </c>
      <c r="DT87" s="383"/>
      <c r="DU87" s="381">
        <f t="shared" si="43"/>
        <v>10</v>
      </c>
      <c r="DV87" s="383"/>
      <c r="DW87" s="381">
        <f t="shared" si="43"/>
        <v>10</v>
      </c>
      <c r="DX87" s="393"/>
      <c r="DY87" s="329"/>
      <c r="EA87" s="331"/>
      <c r="EB87" s="334">
        <f t="shared" si="44"/>
        <v>10</v>
      </c>
      <c r="EC87" s="330" t="str">
        <f t="shared" si="45"/>
        <v/>
      </c>
      <c r="ED87" s="219">
        <f t="shared" si="46"/>
        <v>20</v>
      </c>
      <c r="EE87" s="330" t="str">
        <f t="shared" si="47"/>
        <v/>
      </c>
      <c r="EF87" s="219">
        <f t="shared" si="48"/>
        <v>30</v>
      </c>
      <c r="EG87" s="330" t="str">
        <f t="shared" si="49"/>
        <v/>
      </c>
      <c r="EH87" s="219">
        <f t="shared" si="50"/>
        <v>40</v>
      </c>
      <c r="EI87" s="330" t="str">
        <f t="shared" si="51"/>
        <v/>
      </c>
      <c r="EJ87" s="219">
        <f t="shared" si="52"/>
        <v>50</v>
      </c>
      <c r="EK87" s="330" t="str">
        <f t="shared" si="53"/>
        <v/>
      </c>
      <c r="EL87" s="219">
        <f t="shared" si="54"/>
        <v>60</v>
      </c>
      <c r="EM87" s="330" t="str">
        <f t="shared" si="55"/>
        <v/>
      </c>
      <c r="EN87" s="219">
        <f t="shared" si="56"/>
        <v>70</v>
      </c>
      <c r="EO87" s="330" t="str">
        <f t="shared" si="57"/>
        <v/>
      </c>
      <c r="EP87" s="219">
        <f t="shared" si="58"/>
        <v>80</v>
      </c>
      <c r="EQ87" s="330" t="str">
        <f t="shared" si="59"/>
        <v/>
      </c>
      <c r="ER87" s="219">
        <f t="shared" si="60"/>
        <v>90</v>
      </c>
      <c r="ES87" s="330" t="str">
        <f t="shared" si="61"/>
        <v/>
      </c>
      <c r="ET87" s="219">
        <f t="shared" si="62"/>
        <v>100</v>
      </c>
      <c r="EU87" s="330" t="str">
        <f t="shared" si="63"/>
        <v/>
      </c>
      <c r="EV87" s="219">
        <f t="shared" si="64"/>
        <v>110</v>
      </c>
      <c r="EW87" s="222" t="str">
        <f t="shared" si="65"/>
        <v/>
      </c>
      <c r="EX87" s="25"/>
      <c r="EY87" s="25"/>
      <c r="EZ87" s="25"/>
      <c r="FA87" s="25"/>
      <c r="FB87" s="25"/>
      <c r="FC87" s="25"/>
      <c r="FD87" s="25"/>
      <c r="FE87" s="25"/>
    </row>
    <row r="88" spans="1:161" s="27" customFormat="1" ht="18" customHeight="1">
      <c r="A88" s="28"/>
      <c r="B88" s="369"/>
      <c r="C88" s="360"/>
      <c r="D88" s="15">
        <v>882</v>
      </c>
      <c r="E88" s="15"/>
      <c r="F88" s="29"/>
      <c r="G88" s="322"/>
      <c r="H88" s="90"/>
      <c r="I88" s="323"/>
      <c r="J88" s="324"/>
      <c r="K88" s="323"/>
      <c r="L88" s="359"/>
      <c r="M88" s="359"/>
      <c r="N88" s="359"/>
      <c r="O88" s="359"/>
      <c r="P88" s="359"/>
      <c r="Q88" s="359"/>
      <c r="R88" s="359"/>
      <c r="S88" s="412"/>
      <c r="T88" s="412"/>
      <c r="U88" s="412"/>
      <c r="V88" s="375"/>
      <c r="W88" s="375"/>
      <c r="X88" s="375"/>
      <c r="Y88" s="360"/>
      <c r="Z88" s="360"/>
      <c r="AA88" s="360"/>
      <c r="AB88" s="360"/>
      <c r="AC88" s="360"/>
      <c r="AD88" s="360"/>
      <c r="AE88" s="360"/>
      <c r="AF88" s="414"/>
      <c r="AG88" s="414"/>
      <c r="AH88" s="414"/>
      <c r="AI88" s="415"/>
      <c r="AJ88" s="415"/>
      <c r="AK88" s="415"/>
      <c r="AL88" s="369"/>
      <c r="AM88" s="359"/>
      <c r="AN88" s="359"/>
      <c r="AO88" s="359"/>
      <c r="AP88" s="359"/>
      <c r="AQ88" s="359"/>
      <c r="AR88" s="359"/>
      <c r="AS88" s="359"/>
      <c r="AT88" s="49"/>
      <c r="AU88" s="49"/>
      <c r="AV88" s="50"/>
      <c r="AW88" s="50"/>
      <c r="AX88" s="360"/>
      <c r="AY88" s="360"/>
      <c r="AZ88" s="360"/>
      <c r="BA88" s="360"/>
      <c r="BB88" s="360"/>
      <c r="BC88" s="360"/>
      <c r="BD88" s="360"/>
      <c r="BE88" s="414"/>
      <c r="BF88" s="414"/>
      <c r="BG88" s="414"/>
      <c r="BH88" s="415"/>
      <c r="BI88" s="415"/>
      <c r="BJ88" s="415"/>
      <c r="BK88" s="359"/>
      <c r="BL88" s="359"/>
      <c r="BM88" s="359"/>
      <c r="BN88" s="359"/>
      <c r="BO88" s="359"/>
      <c r="BP88" s="359"/>
      <c r="BQ88" s="359"/>
      <c r="BR88" s="49"/>
      <c r="BS88" s="49"/>
      <c r="BT88" s="50"/>
      <c r="BU88" s="50"/>
      <c r="BV88" s="360"/>
      <c r="BW88" s="360"/>
      <c r="BX88" s="360"/>
      <c r="BY88" s="360"/>
      <c r="BZ88" s="360"/>
      <c r="CA88" s="360"/>
      <c r="CB88" s="360"/>
      <c r="CC88" s="51"/>
      <c r="CD88" s="51"/>
      <c r="CE88" s="52"/>
      <c r="CF88" s="52"/>
      <c r="CG88" s="359"/>
      <c r="CH88" s="359"/>
      <c r="CI88" s="359"/>
      <c r="CJ88" s="359"/>
      <c r="CK88" s="359"/>
      <c r="CL88" s="360"/>
      <c r="CM88" s="360"/>
      <c r="CN88" s="360"/>
      <c r="CO88" s="51"/>
      <c r="CP88" s="52"/>
      <c r="CQ88" s="359"/>
      <c r="CR88" s="359"/>
      <c r="CS88" s="359"/>
      <c r="CT88" s="49"/>
      <c r="CU88" s="50"/>
      <c r="CV88" s="313"/>
      <c r="CW88" s="325" t="str">
        <f>IF(DOB!D88="","",DOB!D88)</f>
        <v/>
      </c>
      <c r="CX88" s="59"/>
      <c r="CY88" s="53"/>
      <c r="CZ88" s="53"/>
      <c r="DA88" s="394" t="str">
        <f t="shared" si="38"/>
        <v/>
      </c>
      <c r="DB88" s="383"/>
      <c r="DC88" s="381">
        <f t="shared" si="39"/>
        <v>10</v>
      </c>
      <c r="DD88" s="383"/>
      <c r="DE88" s="381">
        <f t="shared" si="40"/>
        <v>10</v>
      </c>
      <c r="DF88" s="383"/>
      <c r="DG88" s="381">
        <f t="shared" si="41"/>
        <v>10</v>
      </c>
      <c r="DH88" s="383"/>
      <c r="DI88" s="381">
        <f t="shared" si="42"/>
        <v>10</v>
      </c>
      <c r="DJ88" s="383"/>
      <c r="DK88" s="381">
        <f t="shared" si="43"/>
        <v>10</v>
      </c>
      <c r="DL88" s="383"/>
      <c r="DM88" s="381">
        <f t="shared" si="43"/>
        <v>10</v>
      </c>
      <c r="DN88" s="383"/>
      <c r="DO88" s="381">
        <f t="shared" si="43"/>
        <v>10</v>
      </c>
      <c r="DP88" s="383"/>
      <c r="DQ88" s="381">
        <f t="shared" si="43"/>
        <v>10</v>
      </c>
      <c r="DR88" s="383"/>
      <c r="DS88" s="381">
        <f t="shared" si="43"/>
        <v>10</v>
      </c>
      <c r="DT88" s="383"/>
      <c r="DU88" s="381">
        <f t="shared" si="43"/>
        <v>10</v>
      </c>
      <c r="DV88" s="383"/>
      <c r="DW88" s="381">
        <f t="shared" si="43"/>
        <v>10</v>
      </c>
      <c r="DX88" s="393"/>
      <c r="DY88" s="329"/>
      <c r="EA88" s="331"/>
      <c r="EB88" s="334">
        <f t="shared" si="44"/>
        <v>10</v>
      </c>
      <c r="EC88" s="330" t="str">
        <f t="shared" si="45"/>
        <v/>
      </c>
      <c r="ED88" s="219">
        <f t="shared" si="46"/>
        <v>20</v>
      </c>
      <c r="EE88" s="330" t="str">
        <f t="shared" si="47"/>
        <v/>
      </c>
      <c r="EF88" s="219">
        <f t="shared" si="48"/>
        <v>30</v>
      </c>
      <c r="EG88" s="330" t="str">
        <f t="shared" si="49"/>
        <v/>
      </c>
      <c r="EH88" s="219">
        <f t="shared" si="50"/>
        <v>40</v>
      </c>
      <c r="EI88" s="330" t="str">
        <f t="shared" si="51"/>
        <v/>
      </c>
      <c r="EJ88" s="219">
        <f t="shared" si="52"/>
        <v>50</v>
      </c>
      <c r="EK88" s="330" t="str">
        <f t="shared" si="53"/>
        <v/>
      </c>
      <c r="EL88" s="219">
        <f t="shared" si="54"/>
        <v>60</v>
      </c>
      <c r="EM88" s="330" t="str">
        <f t="shared" si="55"/>
        <v/>
      </c>
      <c r="EN88" s="219">
        <f t="shared" si="56"/>
        <v>70</v>
      </c>
      <c r="EO88" s="330" t="str">
        <f t="shared" si="57"/>
        <v/>
      </c>
      <c r="EP88" s="219">
        <f t="shared" si="58"/>
        <v>80</v>
      </c>
      <c r="EQ88" s="330" t="str">
        <f t="shared" si="59"/>
        <v/>
      </c>
      <c r="ER88" s="219">
        <f t="shared" si="60"/>
        <v>90</v>
      </c>
      <c r="ES88" s="330" t="str">
        <f t="shared" si="61"/>
        <v/>
      </c>
      <c r="ET88" s="219">
        <f t="shared" si="62"/>
        <v>100</v>
      </c>
      <c r="EU88" s="330" t="str">
        <f t="shared" si="63"/>
        <v/>
      </c>
      <c r="EV88" s="219">
        <f t="shared" si="64"/>
        <v>110</v>
      </c>
      <c r="EW88" s="222" t="str">
        <f t="shared" si="65"/>
        <v/>
      </c>
      <c r="EX88" s="25"/>
      <c r="EY88" s="25"/>
      <c r="EZ88" s="25"/>
      <c r="FA88" s="25"/>
      <c r="FB88" s="25"/>
      <c r="FC88" s="25"/>
      <c r="FD88" s="25"/>
      <c r="FE88" s="25"/>
    </row>
    <row r="89" spans="1:161" s="27" customFormat="1" ht="18" customHeight="1">
      <c r="A89" s="28"/>
      <c r="B89" s="369"/>
      <c r="C89" s="360"/>
      <c r="D89" s="15">
        <v>883</v>
      </c>
      <c r="E89" s="15"/>
      <c r="F89" s="29"/>
      <c r="G89" s="322"/>
      <c r="H89" s="90"/>
      <c r="I89" s="323"/>
      <c r="J89" s="324"/>
      <c r="K89" s="323"/>
      <c r="L89" s="359"/>
      <c r="M89" s="359"/>
      <c r="N89" s="359"/>
      <c r="O89" s="359"/>
      <c r="P89" s="359"/>
      <c r="Q89" s="359"/>
      <c r="R89" s="359"/>
      <c r="S89" s="412"/>
      <c r="T89" s="412"/>
      <c r="U89" s="412"/>
      <c r="V89" s="375"/>
      <c r="W89" s="375"/>
      <c r="X89" s="375"/>
      <c r="Y89" s="360"/>
      <c r="Z89" s="360"/>
      <c r="AA89" s="360"/>
      <c r="AB89" s="360"/>
      <c r="AC89" s="360"/>
      <c r="AD89" s="360"/>
      <c r="AE89" s="360"/>
      <c r="AF89" s="414"/>
      <c r="AG89" s="414"/>
      <c r="AH89" s="414"/>
      <c r="AI89" s="415"/>
      <c r="AJ89" s="415"/>
      <c r="AK89" s="415"/>
      <c r="AL89" s="369"/>
      <c r="AM89" s="359"/>
      <c r="AN89" s="359"/>
      <c r="AO89" s="359"/>
      <c r="AP89" s="359"/>
      <c r="AQ89" s="359"/>
      <c r="AR89" s="359"/>
      <c r="AS89" s="359"/>
      <c r="AT89" s="49"/>
      <c r="AU89" s="49"/>
      <c r="AV89" s="50"/>
      <c r="AW89" s="50"/>
      <c r="AX89" s="360"/>
      <c r="AY89" s="360"/>
      <c r="AZ89" s="360"/>
      <c r="BA89" s="360"/>
      <c r="BB89" s="360"/>
      <c r="BC89" s="360"/>
      <c r="BD89" s="360"/>
      <c r="BE89" s="414"/>
      <c r="BF89" s="414"/>
      <c r="BG89" s="414"/>
      <c r="BH89" s="415"/>
      <c r="BI89" s="415"/>
      <c r="BJ89" s="415"/>
      <c r="BK89" s="359"/>
      <c r="BL89" s="359"/>
      <c r="BM89" s="359"/>
      <c r="BN89" s="359"/>
      <c r="BO89" s="359"/>
      <c r="BP89" s="359"/>
      <c r="BQ89" s="359"/>
      <c r="BR89" s="49"/>
      <c r="BS89" s="49"/>
      <c r="BT89" s="50"/>
      <c r="BU89" s="50"/>
      <c r="BV89" s="360"/>
      <c r="BW89" s="360"/>
      <c r="BX89" s="360"/>
      <c r="BY89" s="360"/>
      <c r="BZ89" s="360"/>
      <c r="CA89" s="360"/>
      <c r="CB89" s="360"/>
      <c r="CC89" s="51"/>
      <c r="CD89" s="51"/>
      <c r="CE89" s="52"/>
      <c r="CF89" s="52"/>
      <c r="CG89" s="359"/>
      <c r="CH89" s="359"/>
      <c r="CI89" s="359"/>
      <c r="CJ89" s="359"/>
      <c r="CK89" s="359"/>
      <c r="CL89" s="360"/>
      <c r="CM89" s="360"/>
      <c r="CN89" s="360"/>
      <c r="CO89" s="51"/>
      <c r="CP89" s="52"/>
      <c r="CQ89" s="359"/>
      <c r="CR89" s="359"/>
      <c r="CS89" s="359"/>
      <c r="CT89" s="49"/>
      <c r="CU89" s="50"/>
      <c r="CV89" s="313"/>
      <c r="CW89" s="325" t="str">
        <f>IF(DOB!D89="","",DOB!D89)</f>
        <v/>
      </c>
      <c r="CX89" s="59"/>
      <c r="CY89" s="53"/>
      <c r="CZ89" s="53"/>
      <c r="DA89" s="394" t="str">
        <f t="shared" si="38"/>
        <v/>
      </c>
      <c r="DB89" s="383"/>
      <c r="DC89" s="381">
        <f t="shared" si="39"/>
        <v>10</v>
      </c>
      <c r="DD89" s="383"/>
      <c r="DE89" s="381">
        <f t="shared" si="40"/>
        <v>10</v>
      </c>
      <c r="DF89" s="383"/>
      <c r="DG89" s="381">
        <f t="shared" si="41"/>
        <v>10</v>
      </c>
      <c r="DH89" s="383"/>
      <c r="DI89" s="381">
        <f t="shared" si="42"/>
        <v>10</v>
      </c>
      <c r="DJ89" s="383"/>
      <c r="DK89" s="381">
        <f t="shared" si="43"/>
        <v>10</v>
      </c>
      <c r="DL89" s="383"/>
      <c r="DM89" s="381">
        <f t="shared" si="43"/>
        <v>10</v>
      </c>
      <c r="DN89" s="383"/>
      <c r="DO89" s="381">
        <f t="shared" si="43"/>
        <v>10</v>
      </c>
      <c r="DP89" s="383"/>
      <c r="DQ89" s="381">
        <f t="shared" si="43"/>
        <v>10</v>
      </c>
      <c r="DR89" s="383"/>
      <c r="DS89" s="381">
        <f t="shared" si="43"/>
        <v>10</v>
      </c>
      <c r="DT89" s="383"/>
      <c r="DU89" s="381">
        <f t="shared" si="43"/>
        <v>10</v>
      </c>
      <c r="DV89" s="383"/>
      <c r="DW89" s="381">
        <f t="shared" si="43"/>
        <v>10</v>
      </c>
      <c r="DX89" s="393"/>
      <c r="DY89" s="329"/>
      <c r="EA89" s="331"/>
      <c r="EB89" s="334">
        <f t="shared" si="44"/>
        <v>10</v>
      </c>
      <c r="EC89" s="330" t="str">
        <f t="shared" si="45"/>
        <v/>
      </c>
      <c r="ED89" s="219">
        <f t="shared" si="46"/>
        <v>20</v>
      </c>
      <c r="EE89" s="330" t="str">
        <f t="shared" si="47"/>
        <v/>
      </c>
      <c r="EF89" s="219">
        <f t="shared" si="48"/>
        <v>30</v>
      </c>
      <c r="EG89" s="330" t="str">
        <f t="shared" si="49"/>
        <v/>
      </c>
      <c r="EH89" s="219">
        <f t="shared" si="50"/>
        <v>40</v>
      </c>
      <c r="EI89" s="330" t="str">
        <f t="shared" si="51"/>
        <v/>
      </c>
      <c r="EJ89" s="219">
        <f t="shared" si="52"/>
        <v>50</v>
      </c>
      <c r="EK89" s="330" t="str">
        <f t="shared" si="53"/>
        <v/>
      </c>
      <c r="EL89" s="219">
        <f t="shared" si="54"/>
        <v>60</v>
      </c>
      <c r="EM89" s="330" t="str">
        <f t="shared" si="55"/>
        <v/>
      </c>
      <c r="EN89" s="219">
        <f t="shared" si="56"/>
        <v>70</v>
      </c>
      <c r="EO89" s="330" t="str">
        <f t="shared" si="57"/>
        <v/>
      </c>
      <c r="EP89" s="219">
        <f t="shared" si="58"/>
        <v>80</v>
      </c>
      <c r="EQ89" s="330" t="str">
        <f t="shared" si="59"/>
        <v/>
      </c>
      <c r="ER89" s="219">
        <f t="shared" si="60"/>
        <v>90</v>
      </c>
      <c r="ES89" s="330" t="str">
        <f t="shared" si="61"/>
        <v/>
      </c>
      <c r="ET89" s="219">
        <f t="shared" si="62"/>
        <v>100</v>
      </c>
      <c r="EU89" s="330" t="str">
        <f t="shared" si="63"/>
        <v/>
      </c>
      <c r="EV89" s="219">
        <f t="shared" si="64"/>
        <v>110</v>
      </c>
      <c r="EW89" s="222" t="str">
        <f t="shared" si="65"/>
        <v/>
      </c>
      <c r="EX89" s="25"/>
      <c r="EY89" s="25"/>
      <c r="EZ89" s="25"/>
      <c r="FA89" s="25"/>
      <c r="FB89" s="25"/>
      <c r="FC89" s="25"/>
      <c r="FD89" s="25"/>
      <c r="FE89" s="25"/>
    </row>
    <row r="90" spans="1:161" s="27" customFormat="1" ht="18" customHeight="1">
      <c r="A90" s="28"/>
      <c r="B90" s="369"/>
      <c r="C90" s="360"/>
      <c r="D90" s="15">
        <v>884</v>
      </c>
      <c r="E90" s="15"/>
      <c r="F90" s="29"/>
      <c r="G90" s="322"/>
      <c r="H90" s="90"/>
      <c r="I90" s="323"/>
      <c r="J90" s="324"/>
      <c r="K90" s="323"/>
      <c r="L90" s="359"/>
      <c r="M90" s="359"/>
      <c r="N90" s="359"/>
      <c r="O90" s="359"/>
      <c r="P90" s="359"/>
      <c r="Q90" s="359"/>
      <c r="R90" s="359"/>
      <c r="S90" s="412"/>
      <c r="T90" s="412"/>
      <c r="U90" s="412"/>
      <c r="V90" s="375"/>
      <c r="W90" s="375"/>
      <c r="X90" s="375"/>
      <c r="Y90" s="360"/>
      <c r="Z90" s="360"/>
      <c r="AA90" s="360"/>
      <c r="AB90" s="360"/>
      <c r="AC90" s="360"/>
      <c r="AD90" s="360"/>
      <c r="AE90" s="360"/>
      <c r="AF90" s="414"/>
      <c r="AG90" s="414"/>
      <c r="AH90" s="414"/>
      <c r="AI90" s="415"/>
      <c r="AJ90" s="415"/>
      <c r="AK90" s="415"/>
      <c r="AL90" s="369"/>
      <c r="AM90" s="359"/>
      <c r="AN90" s="359"/>
      <c r="AO90" s="359"/>
      <c r="AP90" s="359"/>
      <c r="AQ90" s="359"/>
      <c r="AR90" s="359"/>
      <c r="AS90" s="359"/>
      <c r="AT90" s="49"/>
      <c r="AU90" s="49"/>
      <c r="AV90" s="50"/>
      <c r="AW90" s="50"/>
      <c r="AX90" s="360"/>
      <c r="AY90" s="360"/>
      <c r="AZ90" s="360"/>
      <c r="BA90" s="360"/>
      <c r="BB90" s="360"/>
      <c r="BC90" s="360"/>
      <c r="BD90" s="360"/>
      <c r="BE90" s="414"/>
      <c r="BF90" s="414"/>
      <c r="BG90" s="414"/>
      <c r="BH90" s="415"/>
      <c r="BI90" s="415"/>
      <c r="BJ90" s="415"/>
      <c r="BK90" s="359"/>
      <c r="BL90" s="359"/>
      <c r="BM90" s="359"/>
      <c r="BN90" s="359"/>
      <c r="BO90" s="359"/>
      <c r="BP90" s="359"/>
      <c r="BQ90" s="359"/>
      <c r="BR90" s="49"/>
      <c r="BS90" s="49"/>
      <c r="BT90" s="50"/>
      <c r="BU90" s="50"/>
      <c r="BV90" s="360"/>
      <c r="BW90" s="360"/>
      <c r="BX90" s="360"/>
      <c r="BY90" s="360"/>
      <c r="BZ90" s="360"/>
      <c r="CA90" s="360"/>
      <c r="CB90" s="360"/>
      <c r="CC90" s="51"/>
      <c r="CD90" s="51"/>
      <c r="CE90" s="52"/>
      <c r="CF90" s="52"/>
      <c r="CG90" s="359"/>
      <c r="CH90" s="359"/>
      <c r="CI90" s="359"/>
      <c r="CJ90" s="359"/>
      <c r="CK90" s="359"/>
      <c r="CL90" s="360"/>
      <c r="CM90" s="360"/>
      <c r="CN90" s="360"/>
      <c r="CO90" s="51"/>
      <c r="CP90" s="52"/>
      <c r="CQ90" s="359"/>
      <c r="CR90" s="359"/>
      <c r="CS90" s="359"/>
      <c r="CT90" s="49"/>
      <c r="CU90" s="50"/>
      <c r="CV90" s="313"/>
      <c r="CW90" s="325" t="str">
        <f>IF(DOB!D90="","",DOB!D90)</f>
        <v/>
      </c>
      <c r="CX90" s="59"/>
      <c r="CY90" s="53"/>
      <c r="CZ90" s="53"/>
      <c r="DA90" s="392" t="str">
        <f t="shared" ref="DA90:DA106" si="66">IF($D90="","",IF(DA$6="","",DA$6))</f>
        <v/>
      </c>
      <c r="DB90" s="383"/>
      <c r="DC90" s="382">
        <f t="shared" ref="DC90:DC106" si="67">IF($D90="","",IF(DC$6="","",DC$6))</f>
        <v>10</v>
      </c>
      <c r="DD90" s="383"/>
      <c r="DE90" s="382">
        <f t="shared" ref="DE90:DE106" si="68">IF($D90="","",IF(DE$6="","",DE$6))</f>
        <v>10</v>
      </c>
      <c r="DF90" s="383"/>
      <c r="DG90" s="382">
        <f t="shared" ref="DG90:DG106" si="69">IF($D90="","",IF(DG$6="","",DG$6))</f>
        <v>10</v>
      </c>
      <c r="DH90" s="383"/>
      <c r="DI90" s="382">
        <f t="shared" ref="DI90:DI106" si="70">IF($D90="","",IF(DI$6="","",DI$6))</f>
        <v>10</v>
      </c>
      <c r="DJ90" s="383"/>
      <c r="DK90" s="382">
        <f t="shared" ref="DK90:DK106" si="71">IF($D90="","",IF(DK$6="","",DK$6))</f>
        <v>10</v>
      </c>
      <c r="DL90" s="383"/>
      <c r="DM90" s="382">
        <f t="shared" ref="DM90:DM106" si="72">IF($D90="","",IF(DM$6="","",DM$6))</f>
        <v>10</v>
      </c>
      <c r="DN90" s="383"/>
      <c r="DO90" s="382">
        <f t="shared" ref="DO90:DO106" si="73">IF($D90="","",IF(DO$6="","",DO$6))</f>
        <v>10</v>
      </c>
      <c r="DP90" s="383"/>
      <c r="DQ90" s="382">
        <f t="shared" ref="DQ90:DQ106" si="74">IF($D90="","",IF(DQ$6="","",DQ$6))</f>
        <v>10</v>
      </c>
      <c r="DR90" s="383"/>
      <c r="DS90" s="382">
        <f t="shared" ref="DS90:DS106" si="75">IF($D90="","",IF(DS$6="","",DS$6))</f>
        <v>10</v>
      </c>
      <c r="DT90" s="383"/>
      <c r="DU90" s="382">
        <f t="shared" ref="DU90:DU106" si="76">IF($D90="","",IF(DU$6="","",DU$6))</f>
        <v>10</v>
      </c>
      <c r="DV90" s="383"/>
      <c r="DW90" s="382">
        <f t="shared" ref="DW90:DW106" si="77">IF($D90="","",IF(DW$6="","",DW$6))</f>
        <v>10</v>
      </c>
      <c r="DX90" s="393"/>
      <c r="DY90" s="25"/>
      <c r="EA90" s="331"/>
      <c r="EB90" s="334">
        <f t="shared" si="44"/>
        <v>10</v>
      </c>
      <c r="EC90" s="330" t="str">
        <f t="shared" si="45"/>
        <v/>
      </c>
      <c r="ED90" s="219">
        <f t="shared" si="46"/>
        <v>20</v>
      </c>
      <c r="EE90" s="330" t="str">
        <f t="shared" si="47"/>
        <v/>
      </c>
      <c r="EF90" s="219">
        <f t="shared" si="48"/>
        <v>30</v>
      </c>
      <c r="EG90" s="330" t="str">
        <f t="shared" si="49"/>
        <v/>
      </c>
      <c r="EH90" s="219">
        <f t="shared" si="50"/>
        <v>40</v>
      </c>
      <c r="EI90" s="330" t="str">
        <f t="shared" si="51"/>
        <v/>
      </c>
      <c r="EJ90" s="219">
        <f t="shared" si="52"/>
        <v>50</v>
      </c>
      <c r="EK90" s="330" t="str">
        <f t="shared" si="53"/>
        <v/>
      </c>
      <c r="EL90" s="219">
        <f t="shared" si="54"/>
        <v>60</v>
      </c>
      <c r="EM90" s="330" t="str">
        <f t="shared" si="55"/>
        <v/>
      </c>
      <c r="EN90" s="219">
        <f t="shared" si="56"/>
        <v>70</v>
      </c>
      <c r="EO90" s="330" t="str">
        <f t="shared" si="57"/>
        <v/>
      </c>
      <c r="EP90" s="219">
        <f t="shared" si="58"/>
        <v>80</v>
      </c>
      <c r="EQ90" s="330" t="str">
        <f t="shared" si="59"/>
        <v/>
      </c>
      <c r="ER90" s="219">
        <f t="shared" si="60"/>
        <v>90</v>
      </c>
      <c r="ES90" s="330" t="str">
        <f t="shared" si="61"/>
        <v/>
      </c>
      <c r="ET90" s="219">
        <f t="shared" si="62"/>
        <v>100</v>
      </c>
      <c r="EU90" s="330" t="str">
        <f t="shared" si="63"/>
        <v/>
      </c>
      <c r="EV90" s="219">
        <f t="shared" si="64"/>
        <v>110</v>
      </c>
      <c r="EW90" s="222" t="str">
        <f t="shared" si="65"/>
        <v/>
      </c>
      <c r="EX90" s="25"/>
      <c r="EY90" s="25"/>
      <c r="EZ90" s="25"/>
      <c r="FA90" s="25"/>
      <c r="FB90" s="25"/>
      <c r="FC90" s="25"/>
      <c r="FD90" s="25"/>
      <c r="FE90" s="25"/>
    </row>
    <row r="91" spans="1:161" s="27" customFormat="1" ht="18" customHeight="1">
      <c r="A91" s="28"/>
      <c r="B91" s="369"/>
      <c r="C91" s="360"/>
      <c r="D91" s="15">
        <v>885</v>
      </c>
      <c r="E91" s="15"/>
      <c r="F91" s="29"/>
      <c r="G91" s="322"/>
      <c r="H91" s="90"/>
      <c r="I91" s="323"/>
      <c r="J91" s="324"/>
      <c r="K91" s="323"/>
      <c r="L91" s="359"/>
      <c r="M91" s="359"/>
      <c r="N91" s="359"/>
      <c r="O91" s="359"/>
      <c r="P91" s="359"/>
      <c r="Q91" s="359"/>
      <c r="R91" s="359"/>
      <c r="S91" s="412"/>
      <c r="T91" s="412"/>
      <c r="U91" s="412"/>
      <c r="V91" s="375"/>
      <c r="W91" s="375"/>
      <c r="X91" s="375"/>
      <c r="Y91" s="360"/>
      <c r="Z91" s="360"/>
      <c r="AA91" s="360"/>
      <c r="AB91" s="360"/>
      <c r="AC91" s="360"/>
      <c r="AD91" s="360"/>
      <c r="AE91" s="360"/>
      <c r="AF91" s="414"/>
      <c r="AG91" s="414"/>
      <c r="AH91" s="414"/>
      <c r="AI91" s="415"/>
      <c r="AJ91" s="415"/>
      <c r="AK91" s="415"/>
      <c r="AL91" s="369"/>
      <c r="AM91" s="359"/>
      <c r="AN91" s="359"/>
      <c r="AO91" s="359"/>
      <c r="AP91" s="359"/>
      <c r="AQ91" s="359"/>
      <c r="AR91" s="359"/>
      <c r="AS91" s="359"/>
      <c r="AT91" s="49"/>
      <c r="AU91" s="49"/>
      <c r="AV91" s="50"/>
      <c r="AW91" s="50"/>
      <c r="AX91" s="360"/>
      <c r="AY91" s="360"/>
      <c r="AZ91" s="360"/>
      <c r="BA91" s="360"/>
      <c r="BB91" s="360"/>
      <c r="BC91" s="360"/>
      <c r="BD91" s="360"/>
      <c r="BE91" s="414"/>
      <c r="BF91" s="414"/>
      <c r="BG91" s="414"/>
      <c r="BH91" s="415"/>
      <c r="BI91" s="415"/>
      <c r="BJ91" s="415"/>
      <c r="BK91" s="359"/>
      <c r="BL91" s="359"/>
      <c r="BM91" s="359"/>
      <c r="BN91" s="359"/>
      <c r="BO91" s="359"/>
      <c r="BP91" s="359"/>
      <c r="BQ91" s="359"/>
      <c r="BR91" s="49"/>
      <c r="BS91" s="49"/>
      <c r="BT91" s="50"/>
      <c r="BU91" s="50"/>
      <c r="BV91" s="360"/>
      <c r="BW91" s="360"/>
      <c r="BX91" s="360"/>
      <c r="BY91" s="360"/>
      <c r="BZ91" s="360"/>
      <c r="CA91" s="360"/>
      <c r="CB91" s="360"/>
      <c r="CC91" s="51"/>
      <c r="CD91" s="51"/>
      <c r="CE91" s="52"/>
      <c r="CF91" s="52"/>
      <c r="CG91" s="359"/>
      <c r="CH91" s="359"/>
      <c r="CI91" s="359"/>
      <c r="CJ91" s="359"/>
      <c r="CK91" s="359"/>
      <c r="CL91" s="360"/>
      <c r="CM91" s="360"/>
      <c r="CN91" s="360"/>
      <c r="CO91" s="51"/>
      <c r="CP91" s="52"/>
      <c r="CQ91" s="359"/>
      <c r="CR91" s="359"/>
      <c r="CS91" s="359"/>
      <c r="CT91" s="49"/>
      <c r="CU91" s="50"/>
      <c r="CV91" s="313"/>
      <c r="CW91" s="325" t="str">
        <f>IF(DOB!D91="","",DOB!D91)</f>
        <v/>
      </c>
      <c r="CX91" s="59"/>
      <c r="CY91" s="53"/>
      <c r="CZ91" s="53"/>
      <c r="DA91" s="392" t="str">
        <f t="shared" si="66"/>
        <v/>
      </c>
      <c r="DB91" s="383"/>
      <c r="DC91" s="382">
        <f t="shared" si="67"/>
        <v>10</v>
      </c>
      <c r="DD91" s="383"/>
      <c r="DE91" s="382">
        <f t="shared" si="68"/>
        <v>10</v>
      </c>
      <c r="DF91" s="383"/>
      <c r="DG91" s="382">
        <f t="shared" si="69"/>
        <v>10</v>
      </c>
      <c r="DH91" s="383"/>
      <c r="DI91" s="382">
        <f t="shared" si="70"/>
        <v>10</v>
      </c>
      <c r="DJ91" s="383"/>
      <c r="DK91" s="382">
        <f t="shared" si="71"/>
        <v>10</v>
      </c>
      <c r="DL91" s="383"/>
      <c r="DM91" s="382">
        <f t="shared" si="72"/>
        <v>10</v>
      </c>
      <c r="DN91" s="383"/>
      <c r="DO91" s="382">
        <f t="shared" si="73"/>
        <v>10</v>
      </c>
      <c r="DP91" s="383"/>
      <c r="DQ91" s="382">
        <f t="shared" si="74"/>
        <v>10</v>
      </c>
      <c r="DR91" s="383"/>
      <c r="DS91" s="382">
        <f t="shared" si="75"/>
        <v>10</v>
      </c>
      <c r="DT91" s="383"/>
      <c r="DU91" s="382">
        <f t="shared" si="76"/>
        <v>10</v>
      </c>
      <c r="DV91" s="383"/>
      <c r="DW91" s="382">
        <f t="shared" si="77"/>
        <v>10</v>
      </c>
      <c r="DX91" s="393"/>
      <c r="DY91" s="25"/>
      <c r="EA91" s="331"/>
      <c r="EB91" s="334">
        <f t="shared" si="44"/>
        <v>10</v>
      </c>
      <c r="EC91" s="330" t="str">
        <f t="shared" si="45"/>
        <v/>
      </c>
      <c r="ED91" s="219">
        <f t="shared" si="46"/>
        <v>20</v>
      </c>
      <c r="EE91" s="330" t="str">
        <f t="shared" si="47"/>
        <v/>
      </c>
      <c r="EF91" s="219">
        <f t="shared" si="48"/>
        <v>30</v>
      </c>
      <c r="EG91" s="330" t="str">
        <f t="shared" si="49"/>
        <v/>
      </c>
      <c r="EH91" s="219">
        <f t="shared" si="50"/>
        <v>40</v>
      </c>
      <c r="EI91" s="330" t="str">
        <f t="shared" si="51"/>
        <v/>
      </c>
      <c r="EJ91" s="219">
        <f t="shared" si="52"/>
        <v>50</v>
      </c>
      <c r="EK91" s="330" t="str">
        <f t="shared" si="53"/>
        <v/>
      </c>
      <c r="EL91" s="219">
        <f t="shared" si="54"/>
        <v>60</v>
      </c>
      <c r="EM91" s="330" t="str">
        <f t="shared" si="55"/>
        <v/>
      </c>
      <c r="EN91" s="219">
        <f t="shared" si="56"/>
        <v>70</v>
      </c>
      <c r="EO91" s="330" t="str">
        <f t="shared" si="57"/>
        <v/>
      </c>
      <c r="EP91" s="219">
        <f t="shared" si="58"/>
        <v>80</v>
      </c>
      <c r="EQ91" s="330" t="str">
        <f t="shared" si="59"/>
        <v/>
      </c>
      <c r="ER91" s="219">
        <f t="shared" si="60"/>
        <v>90</v>
      </c>
      <c r="ES91" s="330" t="str">
        <f t="shared" si="61"/>
        <v/>
      </c>
      <c r="ET91" s="219">
        <f t="shared" si="62"/>
        <v>100</v>
      </c>
      <c r="EU91" s="330" t="str">
        <f t="shared" si="63"/>
        <v/>
      </c>
      <c r="EV91" s="219">
        <f t="shared" si="64"/>
        <v>110</v>
      </c>
      <c r="EW91" s="222" t="str">
        <f t="shared" si="65"/>
        <v/>
      </c>
      <c r="EX91" s="25"/>
      <c r="EY91" s="25"/>
      <c r="EZ91" s="25"/>
      <c r="FA91" s="25"/>
      <c r="FB91" s="25"/>
      <c r="FC91" s="25"/>
      <c r="FD91" s="25"/>
      <c r="FE91" s="25"/>
    </row>
    <row r="92" spans="1:161" s="27" customFormat="1" ht="18" customHeight="1">
      <c r="A92" s="28"/>
      <c r="B92" s="369"/>
      <c r="C92" s="360"/>
      <c r="D92" s="15">
        <v>886</v>
      </c>
      <c r="E92" s="15"/>
      <c r="F92" s="29"/>
      <c r="G92" s="322"/>
      <c r="H92" s="90"/>
      <c r="I92" s="323"/>
      <c r="J92" s="324"/>
      <c r="K92" s="323"/>
      <c r="L92" s="359"/>
      <c r="M92" s="359"/>
      <c r="N92" s="359"/>
      <c r="O92" s="359"/>
      <c r="P92" s="359"/>
      <c r="Q92" s="359"/>
      <c r="R92" s="359"/>
      <c r="S92" s="412"/>
      <c r="T92" s="412"/>
      <c r="U92" s="412"/>
      <c r="V92" s="375"/>
      <c r="W92" s="375"/>
      <c r="X92" s="375"/>
      <c r="Y92" s="360"/>
      <c r="Z92" s="360"/>
      <c r="AA92" s="360"/>
      <c r="AB92" s="360"/>
      <c r="AC92" s="360"/>
      <c r="AD92" s="360"/>
      <c r="AE92" s="360"/>
      <c r="AF92" s="414"/>
      <c r="AG92" s="414"/>
      <c r="AH92" s="414"/>
      <c r="AI92" s="415"/>
      <c r="AJ92" s="415"/>
      <c r="AK92" s="415"/>
      <c r="AL92" s="369"/>
      <c r="AM92" s="359"/>
      <c r="AN92" s="359"/>
      <c r="AO92" s="359"/>
      <c r="AP92" s="359"/>
      <c r="AQ92" s="359"/>
      <c r="AR92" s="359"/>
      <c r="AS92" s="359"/>
      <c r="AT92" s="49"/>
      <c r="AU92" s="49"/>
      <c r="AV92" s="50"/>
      <c r="AW92" s="50"/>
      <c r="AX92" s="360"/>
      <c r="AY92" s="360"/>
      <c r="AZ92" s="360"/>
      <c r="BA92" s="360"/>
      <c r="BB92" s="360"/>
      <c r="BC92" s="360"/>
      <c r="BD92" s="360"/>
      <c r="BE92" s="414"/>
      <c r="BF92" s="414"/>
      <c r="BG92" s="414"/>
      <c r="BH92" s="415"/>
      <c r="BI92" s="415"/>
      <c r="BJ92" s="415"/>
      <c r="BK92" s="359"/>
      <c r="BL92" s="359"/>
      <c r="BM92" s="359"/>
      <c r="BN92" s="359"/>
      <c r="BO92" s="359"/>
      <c r="BP92" s="359"/>
      <c r="BQ92" s="359"/>
      <c r="BR92" s="49"/>
      <c r="BS92" s="49"/>
      <c r="BT92" s="50"/>
      <c r="BU92" s="50"/>
      <c r="BV92" s="360"/>
      <c r="BW92" s="360"/>
      <c r="BX92" s="360"/>
      <c r="BY92" s="360"/>
      <c r="BZ92" s="360"/>
      <c r="CA92" s="360"/>
      <c r="CB92" s="360"/>
      <c r="CC92" s="51"/>
      <c r="CD92" s="51"/>
      <c r="CE92" s="52"/>
      <c r="CF92" s="52"/>
      <c r="CG92" s="359"/>
      <c r="CH92" s="359"/>
      <c r="CI92" s="359"/>
      <c r="CJ92" s="359"/>
      <c r="CK92" s="359"/>
      <c r="CL92" s="360"/>
      <c r="CM92" s="360"/>
      <c r="CN92" s="360"/>
      <c r="CO92" s="51"/>
      <c r="CP92" s="52"/>
      <c r="CQ92" s="359"/>
      <c r="CR92" s="359"/>
      <c r="CS92" s="359"/>
      <c r="CT92" s="49"/>
      <c r="CU92" s="50"/>
      <c r="CV92" s="313"/>
      <c r="CW92" s="325" t="str">
        <f>IF(DOB!D92="","",DOB!D92)</f>
        <v/>
      </c>
      <c r="CX92" s="59"/>
      <c r="CY92" s="53"/>
      <c r="CZ92" s="53"/>
      <c r="DA92" s="392" t="str">
        <f t="shared" si="66"/>
        <v/>
      </c>
      <c r="DB92" s="383"/>
      <c r="DC92" s="382">
        <f t="shared" si="67"/>
        <v>10</v>
      </c>
      <c r="DD92" s="383"/>
      <c r="DE92" s="382">
        <f t="shared" si="68"/>
        <v>10</v>
      </c>
      <c r="DF92" s="383"/>
      <c r="DG92" s="382">
        <f t="shared" si="69"/>
        <v>10</v>
      </c>
      <c r="DH92" s="383"/>
      <c r="DI92" s="382">
        <f t="shared" si="70"/>
        <v>10</v>
      </c>
      <c r="DJ92" s="383"/>
      <c r="DK92" s="382">
        <f t="shared" si="71"/>
        <v>10</v>
      </c>
      <c r="DL92" s="383"/>
      <c r="DM92" s="382">
        <f t="shared" si="72"/>
        <v>10</v>
      </c>
      <c r="DN92" s="383"/>
      <c r="DO92" s="382">
        <f t="shared" si="73"/>
        <v>10</v>
      </c>
      <c r="DP92" s="383"/>
      <c r="DQ92" s="382">
        <f t="shared" si="74"/>
        <v>10</v>
      </c>
      <c r="DR92" s="383"/>
      <c r="DS92" s="382">
        <f t="shared" si="75"/>
        <v>10</v>
      </c>
      <c r="DT92" s="383"/>
      <c r="DU92" s="382">
        <f t="shared" si="76"/>
        <v>10</v>
      </c>
      <c r="DV92" s="383"/>
      <c r="DW92" s="382">
        <f t="shared" si="77"/>
        <v>10</v>
      </c>
      <c r="DX92" s="393"/>
      <c r="DY92" s="25"/>
      <c r="EA92" s="331"/>
      <c r="EB92" s="334">
        <f t="shared" si="44"/>
        <v>10</v>
      </c>
      <c r="EC92" s="330" t="str">
        <f t="shared" si="45"/>
        <v/>
      </c>
      <c r="ED92" s="219">
        <f t="shared" si="46"/>
        <v>20</v>
      </c>
      <c r="EE92" s="330" t="str">
        <f t="shared" si="47"/>
        <v/>
      </c>
      <c r="EF92" s="219">
        <f t="shared" si="48"/>
        <v>30</v>
      </c>
      <c r="EG92" s="330" t="str">
        <f t="shared" si="49"/>
        <v/>
      </c>
      <c r="EH92" s="219">
        <f t="shared" si="50"/>
        <v>40</v>
      </c>
      <c r="EI92" s="330" t="str">
        <f t="shared" si="51"/>
        <v/>
      </c>
      <c r="EJ92" s="219">
        <f t="shared" si="52"/>
        <v>50</v>
      </c>
      <c r="EK92" s="330" t="str">
        <f t="shared" si="53"/>
        <v/>
      </c>
      <c r="EL92" s="219">
        <f t="shared" si="54"/>
        <v>60</v>
      </c>
      <c r="EM92" s="330" t="str">
        <f t="shared" si="55"/>
        <v/>
      </c>
      <c r="EN92" s="219">
        <f t="shared" si="56"/>
        <v>70</v>
      </c>
      <c r="EO92" s="330" t="str">
        <f t="shared" si="57"/>
        <v/>
      </c>
      <c r="EP92" s="219">
        <f t="shared" si="58"/>
        <v>80</v>
      </c>
      <c r="EQ92" s="330" t="str">
        <f t="shared" si="59"/>
        <v/>
      </c>
      <c r="ER92" s="219">
        <f t="shared" si="60"/>
        <v>90</v>
      </c>
      <c r="ES92" s="330" t="str">
        <f t="shared" si="61"/>
        <v/>
      </c>
      <c r="ET92" s="219">
        <f t="shared" si="62"/>
        <v>100</v>
      </c>
      <c r="EU92" s="330" t="str">
        <f t="shared" si="63"/>
        <v/>
      </c>
      <c r="EV92" s="219">
        <f t="shared" si="64"/>
        <v>110</v>
      </c>
      <c r="EW92" s="222" t="str">
        <f t="shared" si="65"/>
        <v/>
      </c>
      <c r="EX92" s="25"/>
      <c r="EY92" s="25"/>
      <c r="EZ92" s="25"/>
      <c r="FA92" s="25"/>
      <c r="FB92" s="25"/>
      <c r="FC92" s="25"/>
      <c r="FD92" s="25"/>
      <c r="FE92" s="25"/>
    </row>
    <row r="93" spans="1:161" s="27" customFormat="1" ht="18" customHeight="1">
      <c r="A93" s="28"/>
      <c r="B93" s="369"/>
      <c r="C93" s="360"/>
      <c r="D93" s="15">
        <v>887</v>
      </c>
      <c r="E93" s="15"/>
      <c r="F93" s="29"/>
      <c r="G93" s="322"/>
      <c r="H93" s="90"/>
      <c r="I93" s="323"/>
      <c r="J93" s="324"/>
      <c r="K93" s="323"/>
      <c r="L93" s="359"/>
      <c r="M93" s="359"/>
      <c r="N93" s="359"/>
      <c r="O93" s="359"/>
      <c r="P93" s="359"/>
      <c r="Q93" s="359"/>
      <c r="R93" s="359"/>
      <c r="S93" s="412"/>
      <c r="T93" s="412"/>
      <c r="U93" s="412"/>
      <c r="V93" s="375"/>
      <c r="W93" s="375"/>
      <c r="X93" s="375"/>
      <c r="Y93" s="360"/>
      <c r="Z93" s="360"/>
      <c r="AA93" s="360"/>
      <c r="AB93" s="360"/>
      <c r="AC93" s="360"/>
      <c r="AD93" s="360"/>
      <c r="AE93" s="360"/>
      <c r="AF93" s="414"/>
      <c r="AG93" s="414"/>
      <c r="AH93" s="414"/>
      <c r="AI93" s="415"/>
      <c r="AJ93" s="415"/>
      <c r="AK93" s="415"/>
      <c r="AL93" s="369"/>
      <c r="AM93" s="359"/>
      <c r="AN93" s="359"/>
      <c r="AO93" s="359"/>
      <c r="AP93" s="359"/>
      <c r="AQ93" s="359"/>
      <c r="AR93" s="359"/>
      <c r="AS93" s="359"/>
      <c r="AT93" s="49"/>
      <c r="AU93" s="49"/>
      <c r="AV93" s="50"/>
      <c r="AW93" s="50"/>
      <c r="AX93" s="360"/>
      <c r="AY93" s="360"/>
      <c r="AZ93" s="360"/>
      <c r="BA93" s="360"/>
      <c r="BB93" s="360"/>
      <c r="BC93" s="360"/>
      <c r="BD93" s="360"/>
      <c r="BE93" s="414"/>
      <c r="BF93" s="414"/>
      <c r="BG93" s="414"/>
      <c r="BH93" s="415"/>
      <c r="BI93" s="415"/>
      <c r="BJ93" s="415"/>
      <c r="BK93" s="359"/>
      <c r="BL93" s="359"/>
      <c r="BM93" s="359"/>
      <c r="BN93" s="359"/>
      <c r="BO93" s="359"/>
      <c r="BP93" s="359"/>
      <c r="BQ93" s="359"/>
      <c r="BR93" s="49"/>
      <c r="BS93" s="49"/>
      <c r="BT93" s="50"/>
      <c r="BU93" s="50"/>
      <c r="BV93" s="360"/>
      <c r="BW93" s="360"/>
      <c r="BX93" s="360"/>
      <c r="BY93" s="360"/>
      <c r="BZ93" s="360"/>
      <c r="CA93" s="360"/>
      <c r="CB93" s="360"/>
      <c r="CC93" s="51"/>
      <c r="CD93" s="51"/>
      <c r="CE93" s="52"/>
      <c r="CF93" s="52"/>
      <c r="CG93" s="359"/>
      <c r="CH93" s="359"/>
      <c r="CI93" s="359"/>
      <c r="CJ93" s="359"/>
      <c r="CK93" s="359"/>
      <c r="CL93" s="360"/>
      <c r="CM93" s="360"/>
      <c r="CN93" s="360"/>
      <c r="CO93" s="51"/>
      <c r="CP93" s="52"/>
      <c r="CQ93" s="359"/>
      <c r="CR93" s="359"/>
      <c r="CS93" s="359"/>
      <c r="CT93" s="49"/>
      <c r="CU93" s="50"/>
      <c r="CV93" s="313"/>
      <c r="CW93" s="325" t="str">
        <f>IF(DOB!D93="","",DOB!D93)</f>
        <v/>
      </c>
      <c r="CX93" s="59"/>
      <c r="CY93" s="53"/>
      <c r="CZ93" s="53"/>
      <c r="DA93" s="392" t="str">
        <f t="shared" si="66"/>
        <v/>
      </c>
      <c r="DB93" s="383"/>
      <c r="DC93" s="382">
        <f t="shared" si="67"/>
        <v>10</v>
      </c>
      <c r="DD93" s="383"/>
      <c r="DE93" s="382">
        <f t="shared" si="68"/>
        <v>10</v>
      </c>
      <c r="DF93" s="383"/>
      <c r="DG93" s="382">
        <f t="shared" si="69"/>
        <v>10</v>
      </c>
      <c r="DH93" s="383"/>
      <c r="DI93" s="382">
        <f t="shared" si="70"/>
        <v>10</v>
      </c>
      <c r="DJ93" s="383"/>
      <c r="DK93" s="382">
        <f t="shared" si="71"/>
        <v>10</v>
      </c>
      <c r="DL93" s="383"/>
      <c r="DM93" s="382">
        <f t="shared" si="72"/>
        <v>10</v>
      </c>
      <c r="DN93" s="383"/>
      <c r="DO93" s="382">
        <f t="shared" si="73"/>
        <v>10</v>
      </c>
      <c r="DP93" s="383"/>
      <c r="DQ93" s="382">
        <f t="shared" si="74"/>
        <v>10</v>
      </c>
      <c r="DR93" s="383"/>
      <c r="DS93" s="382">
        <f t="shared" si="75"/>
        <v>10</v>
      </c>
      <c r="DT93" s="383"/>
      <c r="DU93" s="382">
        <f t="shared" si="76"/>
        <v>10</v>
      </c>
      <c r="DV93" s="383"/>
      <c r="DW93" s="382">
        <f t="shared" si="77"/>
        <v>10</v>
      </c>
      <c r="DX93" s="393"/>
      <c r="DY93" s="25"/>
      <c r="EA93" s="331"/>
      <c r="EB93" s="334">
        <f t="shared" si="44"/>
        <v>10</v>
      </c>
      <c r="EC93" s="330" t="str">
        <f t="shared" si="45"/>
        <v/>
      </c>
      <c r="ED93" s="219">
        <f t="shared" si="46"/>
        <v>20</v>
      </c>
      <c r="EE93" s="330" t="str">
        <f t="shared" si="47"/>
        <v/>
      </c>
      <c r="EF93" s="219">
        <f t="shared" si="48"/>
        <v>30</v>
      </c>
      <c r="EG93" s="330" t="str">
        <f t="shared" si="49"/>
        <v/>
      </c>
      <c r="EH93" s="219">
        <f t="shared" si="50"/>
        <v>40</v>
      </c>
      <c r="EI93" s="330" t="str">
        <f t="shared" si="51"/>
        <v/>
      </c>
      <c r="EJ93" s="219">
        <f t="shared" si="52"/>
        <v>50</v>
      </c>
      <c r="EK93" s="330" t="str">
        <f t="shared" si="53"/>
        <v/>
      </c>
      <c r="EL93" s="219">
        <f t="shared" si="54"/>
        <v>60</v>
      </c>
      <c r="EM93" s="330" t="str">
        <f t="shared" si="55"/>
        <v/>
      </c>
      <c r="EN93" s="219">
        <f t="shared" si="56"/>
        <v>70</v>
      </c>
      <c r="EO93" s="330" t="str">
        <f t="shared" si="57"/>
        <v/>
      </c>
      <c r="EP93" s="219">
        <f t="shared" si="58"/>
        <v>80</v>
      </c>
      <c r="EQ93" s="330" t="str">
        <f t="shared" si="59"/>
        <v/>
      </c>
      <c r="ER93" s="219">
        <f t="shared" si="60"/>
        <v>90</v>
      </c>
      <c r="ES93" s="330" t="str">
        <f t="shared" si="61"/>
        <v/>
      </c>
      <c r="ET93" s="219">
        <f t="shared" si="62"/>
        <v>100</v>
      </c>
      <c r="EU93" s="330" t="str">
        <f t="shared" si="63"/>
        <v/>
      </c>
      <c r="EV93" s="219">
        <f t="shared" si="64"/>
        <v>110</v>
      </c>
      <c r="EW93" s="222" t="str">
        <f t="shared" si="65"/>
        <v/>
      </c>
      <c r="EX93" s="25"/>
      <c r="EY93" s="25"/>
      <c r="EZ93" s="25"/>
      <c r="FA93" s="25"/>
      <c r="FB93" s="25"/>
      <c r="FC93" s="25"/>
      <c r="FD93" s="25"/>
      <c r="FE93" s="25"/>
    </row>
    <row r="94" spans="1:161" s="27" customFormat="1" ht="18" customHeight="1">
      <c r="A94" s="28"/>
      <c r="B94" s="369"/>
      <c r="C94" s="360"/>
      <c r="D94" s="15">
        <v>888</v>
      </c>
      <c r="E94" s="15"/>
      <c r="F94" s="29"/>
      <c r="G94" s="322"/>
      <c r="H94" s="90"/>
      <c r="I94" s="323"/>
      <c r="J94" s="324"/>
      <c r="K94" s="323"/>
      <c r="L94" s="359"/>
      <c r="M94" s="359"/>
      <c r="N94" s="359"/>
      <c r="O94" s="359"/>
      <c r="P94" s="359"/>
      <c r="Q94" s="359"/>
      <c r="R94" s="359"/>
      <c r="S94" s="412"/>
      <c r="T94" s="412"/>
      <c r="U94" s="412"/>
      <c r="V94" s="375"/>
      <c r="W94" s="375"/>
      <c r="X94" s="375"/>
      <c r="Y94" s="360"/>
      <c r="Z94" s="360"/>
      <c r="AA94" s="360"/>
      <c r="AB94" s="360"/>
      <c r="AC94" s="360"/>
      <c r="AD94" s="360"/>
      <c r="AE94" s="360"/>
      <c r="AF94" s="414"/>
      <c r="AG94" s="414"/>
      <c r="AH94" s="414"/>
      <c r="AI94" s="415"/>
      <c r="AJ94" s="415"/>
      <c r="AK94" s="415"/>
      <c r="AL94" s="369"/>
      <c r="AM94" s="359"/>
      <c r="AN94" s="359"/>
      <c r="AO94" s="359"/>
      <c r="AP94" s="359"/>
      <c r="AQ94" s="359"/>
      <c r="AR94" s="359"/>
      <c r="AS94" s="359"/>
      <c r="AT94" s="49"/>
      <c r="AU94" s="49"/>
      <c r="AV94" s="50"/>
      <c r="AW94" s="50"/>
      <c r="AX94" s="360"/>
      <c r="AY94" s="360"/>
      <c r="AZ94" s="360"/>
      <c r="BA94" s="360"/>
      <c r="BB94" s="360"/>
      <c r="BC94" s="360"/>
      <c r="BD94" s="360"/>
      <c r="BE94" s="414"/>
      <c r="BF94" s="414"/>
      <c r="BG94" s="414"/>
      <c r="BH94" s="415"/>
      <c r="BI94" s="415"/>
      <c r="BJ94" s="415"/>
      <c r="BK94" s="359"/>
      <c r="BL94" s="359"/>
      <c r="BM94" s="359"/>
      <c r="BN94" s="359"/>
      <c r="BO94" s="359"/>
      <c r="BP94" s="359"/>
      <c r="BQ94" s="359"/>
      <c r="BR94" s="49"/>
      <c r="BS94" s="49"/>
      <c r="BT94" s="50"/>
      <c r="BU94" s="50"/>
      <c r="BV94" s="360"/>
      <c r="BW94" s="360"/>
      <c r="BX94" s="360"/>
      <c r="BY94" s="360"/>
      <c r="BZ94" s="360"/>
      <c r="CA94" s="360"/>
      <c r="CB94" s="360"/>
      <c r="CC94" s="51"/>
      <c r="CD94" s="51"/>
      <c r="CE94" s="52"/>
      <c r="CF94" s="52"/>
      <c r="CG94" s="359"/>
      <c r="CH94" s="359"/>
      <c r="CI94" s="359"/>
      <c r="CJ94" s="359"/>
      <c r="CK94" s="359"/>
      <c r="CL94" s="360"/>
      <c r="CM94" s="360"/>
      <c r="CN94" s="360"/>
      <c r="CO94" s="51"/>
      <c r="CP94" s="52"/>
      <c r="CQ94" s="359"/>
      <c r="CR94" s="359"/>
      <c r="CS94" s="359"/>
      <c r="CT94" s="49"/>
      <c r="CU94" s="50"/>
      <c r="CV94" s="313"/>
      <c r="CW94" s="325" t="str">
        <f>IF(DOB!D94="","",DOB!D94)</f>
        <v/>
      </c>
      <c r="CX94" s="59"/>
      <c r="CY94" s="53"/>
      <c r="CZ94" s="53"/>
      <c r="DA94" s="392" t="str">
        <f t="shared" si="66"/>
        <v/>
      </c>
      <c r="DB94" s="383"/>
      <c r="DC94" s="382">
        <f t="shared" si="67"/>
        <v>10</v>
      </c>
      <c r="DD94" s="383"/>
      <c r="DE94" s="382">
        <f t="shared" si="68"/>
        <v>10</v>
      </c>
      <c r="DF94" s="383"/>
      <c r="DG94" s="382">
        <f t="shared" si="69"/>
        <v>10</v>
      </c>
      <c r="DH94" s="383"/>
      <c r="DI94" s="382">
        <f t="shared" si="70"/>
        <v>10</v>
      </c>
      <c r="DJ94" s="383"/>
      <c r="DK94" s="382">
        <f t="shared" si="71"/>
        <v>10</v>
      </c>
      <c r="DL94" s="383"/>
      <c r="DM94" s="382">
        <f t="shared" si="72"/>
        <v>10</v>
      </c>
      <c r="DN94" s="383"/>
      <c r="DO94" s="382">
        <f t="shared" si="73"/>
        <v>10</v>
      </c>
      <c r="DP94" s="383"/>
      <c r="DQ94" s="382">
        <f t="shared" si="74"/>
        <v>10</v>
      </c>
      <c r="DR94" s="383"/>
      <c r="DS94" s="382">
        <f t="shared" si="75"/>
        <v>10</v>
      </c>
      <c r="DT94" s="383"/>
      <c r="DU94" s="382">
        <f t="shared" si="76"/>
        <v>10</v>
      </c>
      <c r="DV94" s="383"/>
      <c r="DW94" s="382">
        <f t="shared" si="77"/>
        <v>10</v>
      </c>
      <c r="DX94" s="393"/>
      <c r="DY94" s="25"/>
      <c r="EA94" s="331"/>
      <c r="EB94" s="334">
        <f t="shared" si="44"/>
        <v>10</v>
      </c>
      <c r="EC94" s="330" t="str">
        <f t="shared" si="45"/>
        <v/>
      </c>
      <c r="ED94" s="219">
        <f t="shared" si="46"/>
        <v>20</v>
      </c>
      <c r="EE94" s="330" t="str">
        <f t="shared" si="47"/>
        <v/>
      </c>
      <c r="EF94" s="219">
        <f t="shared" si="48"/>
        <v>30</v>
      </c>
      <c r="EG94" s="330" t="str">
        <f t="shared" si="49"/>
        <v/>
      </c>
      <c r="EH94" s="219">
        <f t="shared" si="50"/>
        <v>40</v>
      </c>
      <c r="EI94" s="330" t="str">
        <f t="shared" si="51"/>
        <v/>
      </c>
      <c r="EJ94" s="219">
        <f t="shared" si="52"/>
        <v>50</v>
      </c>
      <c r="EK94" s="330" t="str">
        <f t="shared" si="53"/>
        <v/>
      </c>
      <c r="EL94" s="219">
        <f t="shared" si="54"/>
        <v>60</v>
      </c>
      <c r="EM94" s="330" t="str">
        <f t="shared" si="55"/>
        <v/>
      </c>
      <c r="EN94" s="219">
        <f t="shared" si="56"/>
        <v>70</v>
      </c>
      <c r="EO94" s="330" t="str">
        <f t="shared" si="57"/>
        <v/>
      </c>
      <c r="EP94" s="219">
        <f t="shared" si="58"/>
        <v>80</v>
      </c>
      <c r="EQ94" s="330" t="str">
        <f t="shared" si="59"/>
        <v/>
      </c>
      <c r="ER94" s="219">
        <f t="shared" si="60"/>
        <v>90</v>
      </c>
      <c r="ES94" s="330" t="str">
        <f t="shared" si="61"/>
        <v/>
      </c>
      <c r="ET94" s="219">
        <f t="shared" si="62"/>
        <v>100</v>
      </c>
      <c r="EU94" s="330" t="str">
        <f t="shared" si="63"/>
        <v/>
      </c>
      <c r="EV94" s="219">
        <f t="shared" si="64"/>
        <v>110</v>
      </c>
      <c r="EW94" s="222" t="str">
        <f t="shared" si="65"/>
        <v/>
      </c>
      <c r="EX94" s="25"/>
      <c r="EY94" s="25"/>
      <c r="EZ94" s="25"/>
      <c r="FA94" s="25"/>
      <c r="FB94" s="25"/>
      <c r="FC94" s="25"/>
      <c r="FD94" s="25"/>
      <c r="FE94" s="25"/>
    </row>
    <row r="95" spans="1:161" s="27" customFormat="1" ht="18" customHeight="1">
      <c r="A95" s="28"/>
      <c r="B95" s="369"/>
      <c r="C95" s="360"/>
      <c r="D95" s="15">
        <v>889</v>
      </c>
      <c r="E95" s="15"/>
      <c r="F95" s="29"/>
      <c r="G95" s="322"/>
      <c r="H95" s="90"/>
      <c r="I95" s="323"/>
      <c r="J95" s="324"/>
      <c r="K95" s="323"/>
      <c r="L95" s="359"/>
      <c r="M95" s="359"/>
      <c r="N95" s="359"/>
      <c r="O95" s="359"/>
      <c r="P95" s="359"/>
      <c r="Q95" s="359"/>
      <c r="R95" s="359"/>
      <c r="S95" s="412"/>
      <c r="T95" s="412"/>
      <c r="U95" s="412"/>
      <c r="V95" s="375"/>
      <c r="W95" s="375"/>
      <c r="X95" s="375"/>
      <c r="Y95" s="360"/>
      <c r="Z95" s="360"/>
      <c r="AA95" s="360"/>
      <c r="AB95" s="360"/>
      <c r="AC95" s="360"/>
      <c r="AD95" s="360"/>
      <c r="AE95" s="360"/>
      <c r="AF95" s="414"/>
      <c r="AG95" s="414"/>
      <c r="AH95" s="414"/>
      <c r="AI95" s="415"/>
      <c r="AJ95" s="415"/>
      <c r="AK95" s="415"/>
      <c r="AL95" s="369"/>
      <c r="AM95" s="359"/>
      <c r="AN95" s="359"/>
      <c r="AO95" s="359"/>
      <c r="AP95" s="359"/>
      <c r="AQ95" s="359"/>
      <c r="AR95" s="359"/>
      <c r="AS95" s="359"/>
      <c r="AT95" s="49"/>
      <c r="AU95" s="49"/>
      <c r="AV95" s="50"/>
      <c r="AW95" s="50"/>
      <c r="AX95" s="360"/>
      <c r="AY95" s="360"/>
      <c r="AZ95" s="360"/>
      <c r="BA95" s="360"/>
      <c r="BB95" s="360"/>
      <c r="BC95" s="360"/>
      <c r="BD95" s="360"/>
      <c r="BE95" s="414"/>
      <c r="BF95" s="414"/>
      <c r="BG95" s="414"/>
      <c r="BH95" s="415"/>
      <c r="BI95" s="415"/>
      <c r="BJ95" s="415"/>
      <c r="BK95" s="359"/>
      <c r="BL95" s="359"/>
      <c r="BM95" s="359"/>
      <c r="BN95" s="359"/>
      <c r="BO95" s="359"/>
      <c r="BP95" s="359"/>
      <c r="BQ95" s="359"/>
      <c r="BR95" s="49"/>
      <c r="BS95" s="49"/>
      <c r="BT95" s="50"/>
      <c r="BU95" s="50"/>
      <c r="BV95" s="360"/>
      <c r="BW95" s="360"/>
      <c r="BX95" s="360"/>
      <c r="BY95" s="360"/>
      <c r="BZ95" s="360"/>
      <c r="CA95" s="360"/>
      <c r="CB95" s="360"/>
      <c r="CC95" s="51"/>
      <c r="CD95" s="51"/>
      <c r="CE95" s="52"/>
      <c r="CF95" s="52"/>
      <c r="CG95" s="359"/>
      <c r="CH95" s="359"/>
      <c r="CI95" s="359"/>
      <c r="CJ95" s="359"/>
      <c r="CK95" s="359"/>
      <c r="CL95" s="360"/>
      <c r="CM95" s="360"/>
      <c r="CN95" s="360"/>
      <c r="CO95" s="51"/>
      <c r="CP95" s="52"/>
      <c r="CQ95" s="359"/>
      <c r="CR95" s="359"/>
      <c r="CS95" s="359"/>
      <c r="CT95" s="49"/>
      <c r="CU95" s="50"/>
      <c r="CV95" s="313"/>
      <c r="CW95" s="325" t="str">
        <f>IF(DOB!D95="","",DOB!D95)</f>
        <v/>
      </c>
      <c r="CX95" s="59"/>
      <c r="CY95" s="53"/>
      <c r="CZ95" s="53"/>
      <c r="DA95" s="392" t="str">
        <f t="shared" si="66"/>
        <v/>
      </c>
      <c r="DB95" s="383"/>
      <c r="DC95" s="382">
        <f t="shared" si="67"/>
        <v>10</v>
      </c>
      <c r="DD95" s="383"/>
      <c r="DE95" s="382">
        <f t="shared" si="68"/>
        <v>10</v>
      </c>
      <c r="DF95" s="383"/>
      <c r="DG95" s="382">
        <f t="shared" si="69"/>
        <v>10</v>
      </c>
      <c r="DH95" s="383"/>
      <c r="DI95" s="382">
        <f t="shared" si="70"/>
        <v>10</v>
      </c>
      <c r="DJ95" s="383"/>
      <c r="DK95" s="382">
        <f t="shared" si="71"/>
        <v>10</v>
      </c>
      <c r="DL95" s="383"/>
      <c r="DM95" s="382">
        <f t="shared" si="72"/>
        <v>10</v>
      </c>
      <c r="DN95" s="383"/>
      <c r="DO95" s="382">
        <f t="shared" si="73"/>
        <v>10</v>
      </c>
      <c r="DP95" s="383"/>
      <c r="DQ95" s="382">
        <f t="shared" si="74"/>
        <v>10</v>
      </c>
      <c r="DR95" s="383"/>
      <c r="DS95" s="382">
        <f t="shared" si="75"/>
        <v>10</v>
      </c>
      <c r="DT95" s="383"/>
      <c r="DU95" s="382">
        <f t="shared" si="76"/>
        <v>10</v>
      </c>
      <c r="DV95" s="383"/>
      <c r="DW95" s="382">
        <f t="shared" si="77"/>
        <v>10</v>
      </c>
      <c r="DX95" s="393"/>
      <c r="DY95" s="25"/>
      <c r="EA95" s="331"/>
      <c r="EB95" s="334">
        <f t="shared" si="44"/>
        <v>10</v>
      </c>
      <c r="EC95" s="330" t="str">
        <f t="shared" si="45"/>
        <v/>
      </c>
      <c r="ED95" s="219">
        <f t="shared" si="46"/>
        <v>20</v>
      </c>
      <c r="EE95" s="330" t="str">
        <f t="shared" si="47"/>
        <v/>
      </c>
      <c r="EF95" s="219">
        <f t="shared" si="48"/>
        <v>30</v>
      </c>
      <c r="EG95" s="330" t="str">
        <f t="shared" si="49"/>
        <v/>
      </c>
      <c r="EH95" s="219">
        <f t="shared" si="50"/>
        <v>40</v>
      </c>
      <c r="EI95" s="330" t="str">
        <f t="shared" si="51"/>
        <v/>
      </c>
      <c r="EJ95" s="219">
        <f t="shared" si="52"/>
        <v>50</v>
      </c>
      <c r="EK95" s="330" t="str">
        <f t="shared" si="53"/>
        <v/>
      </c>
      <c r="EL95" s="219">
        <f t="shared" si="54"/>
        <v>60</v>
      </c>
      <c r="EM95" s="330" t="str">
        <f t="shared" si="55"/>
        <v/>
      </c>
      <c r="EN95" s="219">
        <f t="shared" si="56"/>
        <v>70</v>
      </c>
      <c r="EO95" s="330" t="str">
        <f t="shared" si="57"/>
        <v/>
      </c>
      <c r="EP95" s="219">
        <f t="shared" si="58"/>
        <v>80</v>
      </c>
      <c r="EQ95" s="330" t="str">
        <f t="shared" si="59"/>
        <v/>
      </c>
      <c r="ER95" s="219">
        <f t="shared" si="60"/>
        <v>90</v>
      </c>
      <c r="ES95" s="330" t="str">
        <f t="shared" si="61"/>
        <v/>
      </c>
      <c r="ET95" s="219">
        <f t="shared" si="62"/>
        <v>100</v>
      </c>
      <c r="EU95" s="330" t="str">
        <f t="shared" si="63"/>
        <v/>
      </c>
      <c r="EV95" s="219">
        <f t="shared" si="64"/>
        <v>110</v>
      </c>
      <c r="EW95" s="222" t="str">
        <f t="shared" si="65"/>
        <v/>
      </c>
      <c r="EX95" s="25"/>
      <c r="EY95" s="25"/>
      <c r="EZ95" s="25"/>
      <c r="FA95" s="25"/>
      <c r="FB95" s="25"/>
      <c r="FC95" s="25"/>
      <c r="FD95" s="25"/>
      <c r="FE95" s="25"/>
    </row>
    <row r="96" spans="1:161" s="27" customFormat="1" ht="18" customHeight="1">
      <c r="A96" s="28"/>
      <c r="B96" s="369"/>
      <c r="C96" s="360"/>
      <c r="D96" s="15">
        <v>890</v>
      </c>
      <c r="E96" s="15"/>
      <c r="F96" s="29"/>
      <c r="G96" s="322"/>
      <c r="H96" s="90"/>
      <c r="I96" s="323"/>
      <c r="J96" s="324"/>
      <c r="K96" s="323"/>
      <c r="L96" s="359"/>
      <c r="M96" s="359"/>
      <c r="N96" s="359"/>
      <c r="O96" s="359"/>
      <c r="P96" s="359"/>
      <c r="Q96" s="359"/>
      <c r="R96" s="359"/>
      <c r="S96" s="412"/>
      <c r="T96" s="412"/>
      <c r="U96" s="412"/>
      <c r="V96" s="375"/>
      <c r="W96" s="375"/>
      <c r="X96" s="375"/>
      <c r="Y96" s="360"/>
      <c r="Z96" s="360"/>
      <c r="AA96" s="360"/>
      <c r="AB96" s="360"/>
      <c r="AC96" s="360"/>
      <c r="AD96" s="360"/>
      <c r="AE96" s="360"/>
      <c r="AF96" s="414"/>
      <c r="AG96" s="414"/>
      <c r="AH96" s="414"/>
      <c r="AI96" s="415"/>
      <c r="AJ96" s="415"/>
      <c r="AK96" s="415"/>
      <c r="AL96" s="369"/>
      <c r="AM96" s="359"/>
      <c r="AN96" s="359"/>
      <c r="AO96" s="359"/>
      <c r="AP96" s="359"/>
      <c r="AQ96" s="359"/>
      <c r="AR96" s="359"/>
      <c r="AS96" s="359"/>
      <c r="AT96" s="49"/>
      <c r="AU96" s="49"/>
      <c r="AV96" s="50"/>
      <c r="AW96" s="50"/>
      <c r="AX96" s="360"/>
      <c r="AY96" s="360"/>
      <c r="AZ96" s="360"/>
      <c r="BA96" s="360"/>
      <c r="BB96" s="360"/>
      <c r="BC96" s="360"/>
      <c r="BD96" s="360"/>
      <c r="BE96" s="414"/>
      <c r="BF96" s="414"/>
      <c r="BG96" s="414"/>
      <c r="BH96" s="415"/>
      <c r="BI96" s="415"/>
      <c r="BJ96" s="415"/>
      <c r="BK96" s="359"/>
      <c r="BL96" s="359"/>
      <c r="BM96" s="359"/>
      <c r="BN96" s="359"/>
      <c r="BO96" s="359"/>
      <c r="BP96" s="359"/>
      <c r="BQ96" s="359"/>
      <c r="BR96" s="49"/>
      <c r="BS96" s="49"/>
      <c r="BT96" s="50"/>
      <c r="BU96" s="50"/>
      <c r="BV96" s="360"/>
      <c r="BW96" s="360"/>
      <c r="BX96" s="360"/>
      <c r="BY96" s="360"/>
      <c r="BZ96" s="360"/>
      <c r="CA96" s="360"/>
      <c r="CB96" s="360"/>
      <c r="CC96" s="51"/>
      <c r="CD96" s="51"/>
      <c r="CE96" s="52"/>
      <c r="CF96" s="52"/>
      <c r="CG96" s="359"/>
      <c r="CH96" s="359"/>
      <c r="CI96" s="359"/>
      <c r="CJ96" s="359"/>
      <c r="CK96" s="359"/>
      <c r="CL96" s="360"/>
      <c r="CM96" s="360"/>
      <c r="CN96" s="360"/>
      <c r="CO96" s="51"/>
      <c r="CP96" s="52"/>
      <c r="CQ96" s="359"/>
      <c r="CR96" s="359"/>
      <c r="CS96" s="359"/>
      <c r="CT96" s="49"/>
      <c r="CU96" s="50"/>
      <c r="CV96" s="313"/>
      <c r="CW96" s="325" t="str">
        <f>IF(DOB!D96="","",DOB!D96)</f>
        <v/>
      </c>
      <c r="CX96" s="59"/>
      <c r="CY96" s="53"/>
      <c r="CZ96" s="53"/>
      <c r="DA96" s="392" t="str">
        <f t="shared" si="66"/>
        <v/>
      </c>
      <c r="DB96" s="383"/>
      <c r="DC96" s="382">
        <f t="shared" si="67"/>
        <v>10</v>
      </c>
      <c r="DD96" s="383"/>
      <c r="DE96" s="382">
        <f t="shared" si="68"/>
        <v>10</v>
      </c>
      <c r="DF96" s="383"/>
      <c r="DG96" s="382">
        <f t="shared" si="69"/>
        <v>10</v>
      </c>
      <c r="DH96" s="383"/>
      <c r="DI96" s="382">
        <f t="shared" si="70"/>
        <v>10</v>
      </c>
      <c r="DJ96" s="383"/>
      <c r="DK96" s="382">
        <f t="shared" si="71"/>
        <v>10</v>
      </c>
      <c r="DL96" s="383"/>
      <c r="DM96" s="382">
        <f t="shared" si="72"/>
        <v>10</v>
      </c>
      <c r="DN96" s="383"/>
      <c r="DO96" s="382">
        <f t="shared" si="73"/>
        <v>10</v>
      </c>
      <c r="DP96" s="383"/>
      <c r="DQ96" s="382">
        <f t="shared" si="74"/>
        <v>10</v>
      </c>
      <c r="DR96" s="383"/>
      <c r="DS96" s="382">
        <f t="shared" si="75"/>
        <v>10</v>
      </c>
      <c r="DT96" s="383"/>
      <c r="DU96" s="382">
        <f t="shared" si="76"/>
        <v>10</v>
      </c>
      <c r="DV96" s="383"/>
      <c r="DW96" s="382">
        <f t="shared" si="77"/>
        <v>10</v>
      </c>
      <c r="DX96" s="393"/>
      <c r="DY96" s="25"/>
      <c r="EA96" s="331"/>
      <c r="EB96" s="334">
        <f t="shared" si="44"/>
        <v>10</v>
      </c>
      <c r="EC96" s="330" t="str">
        <f t="shared" si="45"/>
        <v/>
      </c>
      <c r="ED96" s="219">
        <f t="shared" si="46"/>
        <v>20</v>
      </c>
      <c r="EE96" s="330" t="str">
        <f t="shared" si="47"/>
        <v/>
      </c>
      <c r="EF96" s="219">
        <f t="shared" si="48"/>
        <v>30</v>
      </c>
      <c r="EG96" s="330" t="str">
        <f t="shared" si="49"/>
        <v/>
      </c>
      <c r="EH96" s="219">
        <f t="shared" si="50"/>
        <v>40</v>
      </c>
      <c r="EI96" s="330" t="str">
        <f t="shared" si="51"/>
        <v/>
      </c>
      <c r="EJ96" s="219">
        <f t="shared" si="52"/>
        <v>50</v>
      </c>
      <c r="EK96" s="330" t="str">
        <f t="shared" si="53"/>
        <v/>
      </c>
      <c r="EL96" s="219">
        <f t="shared" si="54"/>
        <v>60</v>
      </c>
      <c r="EM96" s="330" t="str">
        <f t="shared" si="55"/>
        <v/>
      </c>
      <c r="EN96" s="219">
        <f t="shared" si="56"/>
        <v>70</v>
      </c>
      <c r="EO96" s="330" t="str">
        <f t="shared" si="57"/>
        <v/>
      </c>
      <c r="EP96" s="219">
        <f t="shared" si="58"/>
        <v>80</v>
      </c>
      <c r="EQ96" s="330" t="str">
        <f t="shared" si="59"/>
        <v/>
      </c>
      <c r="ER96" s="219">
        <f t="shared" si="60"/>
        <v>90</v>
      </c>
      <c r="ES96" s="330" t="str">
        <f t="shared" si="61"/>
        <v/>
      </c>
      <c r="ET96" s="219">
        <f t="shared" si="62"/>
        <v>100</v>
      </c>
      <c r="EU96" s="330" t="str">
        <f t="shared" si="63"/>
        <v/>
      </c>
      <c r="EV96" s="219">
        <f t="shared" si="64"/>
        <v>110</v>
      </c>
      <c r="EW96" s="222" t="str">
        <f t="shared" si="65"/>
        <v/>
      </c>
      <c r="EX96" s="25"/>
      <c r="EY96" s="25"/>
      <c r="EZ96" s="25"/>
      <c r="FA96" s="25"/>
      <c r="FB96" s="25"/>
      <c r="FC96" s="25"/>
      <c r="FD96" s="25"/>
      <c r="FE96" s="25"/>
    </row>
    <row r="97" spans="1:161" s="27" customFormat="1" ht="18" customHeight="1">
      <c r="A97" s="28"/>
      <c r="B97" s="369"/>
      <c r="C97" s="360"/>
      <c r="D97" s="15">
        <v>891</v>
      </c>
      <c r="E97" s="15"/>
      <c r="F97" s="29"/>
      <c r="G97" s="322"/>
      <c r="H97" s="90"/>
      <c r="I97" s="323"/>
      <c r="J97" s="324"/>
      <c r="K97" s="323"/>
      <c r="L97" s="359"/>
      <c r="M97" s="359"/>
      <c r="N97" s="359"/>
      <c r="O97" s="359"/>
      <c r="P97" s="359"/>
      <c r="Q97" s="359"/>
      <c r="R97" s="359"/>
      <c r="S97" s="412"/>
      <c r="T97" s="412"/>
      <c r="U97" s="412"/>
      <c r="V97" s="375"/>
      <c r="W97" s="375"/>
      <c r="X97" s="375"/>
      <c r="Y97" s="360"/>
      <c r="Z97" s="360"/>
      <c r="AA97" s="360"/>
      <c r="AB97" s="360"/>
      <c r="AC97" s="360"/>
      <c r="AD97" s="360"/>
      <c r="AE97" s="360"/>
      <c r="AF97" s="414"/>
      <c r="AG97" s="414"/>
      <c r="AH97" s="414"/>
      <c r="AI97" s="415"/>
      <c r="AJ97" s="415"/>
      <c r="AK97" s="415"/>
      <c r="AL97" s="369"/>
      <c r="AM97" s="359"/>
      <c r="AN97" s="359"/>
      <c r="AO97" s="359"/>
      <c r="AP97" s="359"/>
      <c r="AQ97" s="359"/>
      <c r="AR97" s="359"/>
      <c r="AS97" s="359"/>
      <c r="AT97" s="49"/>
      <c r="AU97" s="49"/>
      <c r="AV97" s="50"/>
      <c r="AW97" s="50"/>
      <c r="AX97" s="360"/>
      <c r="AY97" s="360"/>
      <c r="AZ97" s="360"/>
      <c r="BA97" s="360"/>
      <c r="BB97" s="360"/>
      <c r="BC97" s="360"/>
      <c r="BD97" s="360"/>
      <c r="BE97" s="414"/>
      <c r="BF97" s="414"/>
      <c r="BG97" s="414"/>
      <c r="BH97" s="415"/>
      <c r="BI97" s="415"/>
      <c r="BJ97" s="415"/>
      <c r="BK97" s="359"/>
      <c r="BL97" s="359"/>
      <c r="BM97" s="359"/>
      <c r="BN97" s="359"/>
      <c r="BO97" s="359"/>
      <c r="BP97" s="359"/>
      <c r="BQ97" s="359"/>
      <c r="BR97" s="49"/>
      <c r="BS97" s="49"/>
      <c r="BT97" s="50"/>
      <c r="BU97" s="50"/>
      <c r="BV97" s="360"/>
      <c r="BW97" s="360"/>
      <c r="BX97" s="360"/>
      <c r="BY97" s="360"/>
      <c r="BZ97" s="360"/>
      <c r="CA97" s="360"/>
      <c r="CB97" s="360"/>
      <c r="CC97" s="51"/>
      <c r="CD97" s="51"/>
      <c r="CE97" s="52"/>
      <c r="CF97" s="52"/>
      <c r="CG97" s="359"/>
      <c r="CH97" s="359"/>
      <c r="CI97" s="359"/>
      <c r="CJ97" s="359"/>
      <c r="CK97" s="359"/>
      <c r="CL97" s="360"/>
      <c r="CM97" s="360"/>
      <c r="CN97" s="360"/>
      <c r="CO97" s="51"/>
      <c r="CP97" s="52"/>
      <c r="CQ97" s="359"/>
      <c r="CR97" s="359"/>
      <c r="CS97" s="359"/>
      <c r="CT97" s="49"/>
      <c r="CU97" s="50"/>
      <c r="CV97" s="313"/>
      <c r="CW97" s="325" t="str">
        <f>IF(DOB!D97="","",DOB!D97)</f>
        <v/>
      </c>
      <c r="CX97" s="59"/>
      <c r="CY97" s="53"/>
      <c r="CZ97" s="53"/>
      <c r="DA97" s="392" t="str">
        <f t="shared" si="66"/>
        <v/>
      </c>
      <c r="DB97" s="383"/>
      <c r="DC97" s="382">
        <f t="shared" si="67"/>
        <v>10</v>
      </c>
      <c r="DD97" s="383"/>
      <c r="DE97" s="382">
        <f t="shared" si="68"/>
        <v>10</v>
      </c>
      <c r="DF97" s="383"/>
      <c r="DG97" s="382">
        <f t="shared" si="69"/>
        <v>10</v>
      </c>
      <c r="DH97" s="383"/>
      <c r="DI97" s="382">
        <f t="shared" si="70"/>
        <v>10</v>
      </c>
      <c r="DJ97" s="383"/>
      <c r="DK97" s="382">
        <f t="shared" si="71"/>
        <v>10</v>
      </c>
      <c r="DL97" s="383"/>
      <c r="DM97" s="382">
        <f t="shared" si="72"/>
        <v>10</v>
      </c>
      <c r="DN97" s="383"/>
      <c r="DO97" s="382">
        <f t="shared" si="73"/>
        <v>10</v>
      </c>
      <c r="DP97" s="383"/>
      <c r="DQ97" s="382">
        <f t="shared" si="74"/>
        <v>10</v>
      </c>
      <c r="DR97" s="383"/>
      <c r="DS97" s="382">
        <f t="shared" si="75"/>
        <v>10</v>
      </c>
      <c r="DT97" s="383"/>
      <c r="DU97" s="382">
        <f t="shared" si="76"/>
        <v>10</v>
      </c>
      <c r="DV97" s="383"/>
      <c r="DW97" s="382">
        <f t="shared" si="77"/>
        <v>10</v>
      </c>
      <c r="DX97" s="393"/>
      <c r="DY97" s="25"/>
      <c r="EA97" s="331"/>
      <c r="EB97" s="334">
        <f t="shared" si="44"/>
        <v>10</v>
      </c>
      <c r="EC97" s="330" t="str">
        <f t="shared" si="45"/>
        <v/>
      </c>
      <c r="ED97" s="219">
        <f t="shared" si="46"/>
        <v>20</v>
      </c>
      <c r="EE97" s="330" t="str">
        <f t="shared" si="47"/>
        <v/>
      </c>
      <c r="EF97" s="219">
        <f t="shared" si="48"/>
        <v>30</v>
      </c>
      <c r="EG97" s="330" t="str">
        <f t="shared" si="49"/>
        <v/>
      </c>
      <c r="EH97" s="219">
        <f t="shared" si="50"/>
        <v>40</v>
      </c>
      <c r="EI97" s="330" t="str">
        <f t="shared" si="51"/>
        <v/>
      </c>
      <c r="EJ97" s="219">
        <f t="shared" si="52"/>
        <v>50</v>
      </c>
      <c r="EK97" s="330" t="str">
        <f t="shared" si="53"/>
        <v/>
      </c>
      <c r="EL97" s="219">
        <f t="shared" si="54"/>
        <v>60</v>
      </c>
      <c r="EM97" s="330" t="str">
        <f t="shared" si="55"/>
        <v/>
      </c>
      <c r="EN97" s="219">
        <f t="shared" si="56"/>
        <v>70</v>
      </c>
      <c r="EO97" s="330" t="str">
        <f t="shared" si="57"/>
        <v/>
      </c>
      <c r="EP97" s="219">
        <f t="shared" si="58"/>
        <v>80</v>
      </c>
      <c r="EQ97" s="330" t="str">
        <f t="shared" si="59"/>
        <v/>
      </c>
      <c r="ER97" s="219">
        <f t="shared" si="60"/>
        <v>90</v>
      </c>
      <c r="ES97" s="330" t="str">
        <f t="shared" si="61"/>
        <v/>
      </c>
      <c r="ET97" s="219">
        <f t="shared" si="62"/>
        <v>100</v>
      </c>
      <c r="EU97" s="330" t="str">
        <f t="shared" si="63"/>
        <v/>
      </c>
      <c r="EV97" s="219">
        <f t="shared" si="64"/>
        <v>110</v>
      </c>
      <c r="EW97" s="222" t="str">
        <f t="shared" si="65"/>
        <v/>
      </c>
      <c r="EX97" s="25"/>
      <c r="EY97" s="25"/>
      <c r="EZ97" s="25"/>
      <c r="FA97" s="25"/>
      <c r="FB97" s="25"/>
      <c r="FC97" s="25"/>
      <c r="FD97" s="25"/>
      <c r="FE97" s="25"/>
    </row>
    <row r="98" spans="1:161" s="27" customFormat="1" ht="18" customHeight="1">
      <c r="A98" s="28"/>
      <c r="B98" s="369"/>
      <c r="C98" s="360"/>
      <c r="D98" s="15">
        <v>892</v>
      </c>
      <c r="E98" s="15"/>
      <c r="F98" s="29"/>
      <c r="G98" s="322"/>
      <c r="H98" s="90"/>
      <c r="I98" s="323"/>
      <c r="J98" s="324"/>
      <c r="K98" s="323"/>
      <c r="L98" s="359"/>
      <c r="M98" s="359"/>
      <c r="N98" s="359"/>
      <c r="O98" s="359"/>
      <c r="P98" s="359"/>
      <c r="Q98" s="359"/>
      <c r="R98" s="359"/>
      <c r="S98" s="412"/>
      <c r="T98" s="412"/>
      <c r="U98" s="412"/>
      <c r="V98" s="375"/>
      <c r="W98" s="375"/>
      <c r="X98" s="375"/>
      <c r="Y98" s="360"/>
      <c r="Z98" s="360"/>
      <c r="AA98" s="360"/>
      <c r="AB98" s="360"/>
      <c r="AC98" s="360"/>
      <c r="AD98" s="360"/>
      <c r="AE98" s="360"/>
      <c r="AF98" s="414"/>
      <c r="AG98" s="414"/>
      <c r="AH98" s="414"/>
      <c r="AI98" s="415"/>
      <c r="AJ98" s="415"/>
      <c r="AK98" s="415"/>
      <c r="AL98" s="369"/>
      <c r="AM98" s="359"/>
      <c r="AN98" s="359"/>
      <c r="AO98" s="359"/>
      <c r="AP98" s="359"/>
      <c r="AQ98" s="359"/>
      <c r="AR98" s="359"/>
      <c r="AS98" s="359"/>
      <c r="AT98" s="49"/>
      <c r="AU98" s="49"/>
      <c r="AV98" s="50"/>
      <c r="AW98" s="50"/>
      <c r="AX98" s="360"/>
      <c r="AY98" s="360"/>
      <c r="AZ98" s="360"/>
      <c r="BA98" s="360"/>
      <c r="BB98" s="360"/>
      <c r="BC98" s="360"/>
      <c r="BD98" s="360"/>
      <c r="BE98" s="414"/>
      <c r="BF98" s="414"/>
      <c r="BG98" s="414"/>
      <c r="BH98" s="415"/>
      <c r="BI98" s="415"/>
      <c r="BJ98" s="415"/>
      <c r="BK98" s="359"/>
      <c r="BL98" s="359"/>
      <c r="BM98" s="359"/>
      <c r="BN98" s="359"/>
      <c r="BO98" s="359"/>
      <c r="BP98" s="359"/>
      <c r="BQ98" s="359"/>
      <c r="BR98" s="49"/>
      <c r="BS98" s="49"/>
      <c r="BT98" s="50"/>
      <c r="BU98" s="50"/>
      <c r="BV98" s="360"/>
      <c r="BW98" s="360"/>
      <c r="BX98" s="360"/>
      <c r="BY98" s="360"/>
      <c r="BZ98" s="360"/>
      <c r="CA98" s="360"/>
      <c r="CB98" s="360"/>
      <c r="CC98" s="51"/>
      <c r="CD98" s="51"/>
      <c r="CE98" s="52"/>
      <c r="CF98" s="52"/>
      <c r="CG98" s="359"/>
      <c r="CH98" s="359"/>
      <c r="CI98" s="359"/>
      <c r="CJ98" s="359"/>
      <c r="CK98" s="359"/>
      <c r="CL98" s="360"/>
      <c r="CM98" s="360"/>
      <c r="CN98" s="360"/>
      <c r="CO98" s="51"/>
      <c r="CP98" s="52"/>
      <c r="CQ98" s="359"/>
      <c r="CR98" s="359"/>
      <c r="CS98" s="359"/>
      <c r="CT98" s="49"/>
      <c r="CU98" s="50"/>
      <c r="CV98" s="313"/>
      <c r="CW98" s="325" t="str">
        <f>IF(DOB!D98="","",DOB!D98)</f>
        <v/>
      </c>
      <c r="CX98" s="59"/>
      <c r="CY98" s="53"/>
      <c r="CZ98" s="53"/>
      <c r="DA98" s="392" t="str">
        <f t="shared" si="66"/>
        <v/>
      </c>
      <c r="DB98" s="383"/>
      <c r="DC98" s="382">
        <f t="shared" si="67"/>
        <v>10</v>
      </c>
      <c r="DD98" s="383"/>
      <c r="DE98" s="382">
        <f t="shared" si="68"/>
        <v>10</v>
      </c>
      <c r="DF98" s="383"/>
      <c r="DG98" s="382">
        <f t="shared" si="69"/>
        <v>10</v>
      </c>
      <c r="DH98" s="383"/>
      <c r="DI98" s="382">
        <f t="shared" si="70"/>
        <v>10</v>
      </c>
      <c r="DJ98" s="383"/>
      <c r="DK98" s="382">
        <f t="shared" si="71"/>
        <v>10</v>
      </c>
      <c r="DL98" s="383"/>
      <c r="DM98" s="382">
        <f t="shared" si="72"/>
        <v>10</v>
      </c>
      <c r="DN98" s="383"/>
      <c r="DO98" s="382">
        <f t="shared" si="73"/>
        <v>10</v>
      </c>
      <c r="DP98" s="383"/>
      <c r="DQ98" s="382">
        <f t="shared" si="74"/>
        <v>10</v>
      </c>
      <c r="DR98" s="383"/>
      <c r="DS98" s="382">
        <f t="shared" si="75"/>
        <v>10</v>
      </c>
      <c r="DT98" s="383"/>
      <c r="DU98" s="382">
        <f t="shared" si="76"/>
        <v>10</v>
      </c>
      <c r="DV98" s="383"/>
      <c r="DW98" s="382">
        <f t="shared" si="77"/>
        <v>10</v>
      </c>
      <c r="DX98" s="393"/>
      <c r="DY98" s="25"/>
      <c r="EA98" s="331"/>
      <c r="EB98" s="334">
        <f t="shared" si="44"/>
        <v>10</v>
      </c>
      <c r="EC98" s="330" t="str">
        <f t="shared" si="45"/>
        <v/>
      </c>
      <c r="ED98" s="219">
        <f t="shared" si="46"/>
        <v>20</v>
      </c>
      <c r="EE98" s="330" t="str">
        <f t="shared" si="47"/>
        <v/>
      </c>
      <c r="EF98" s="219">
        <f t="shared" si="48"/>
        <v>30</v>
      </c>
      <c r="EG98" s="330" t="str">
        <f t="shared" si="49"/>
        <v/>
      </c>
      <c r="EH98" s="219">
        <f t="shared" si="50"/>
        <v>40</v>
      </c>
      <c r="EI98" s="330" t="str">
        <f t="shared" si="51"/>
        <v/>
      </c>
      <c r="EJ98" s="219">
        <f t="shared" si="52"/>
        <v>50</v>
      </c>
      <c r="EK98" s="330" t="str">
        <f t="shared" si="53"/>
        <v/>
      </c>
      <c r="EL98" s="219">
        <f t="shared" si="54"/>
        <v>60</v>
      </c>
      <c r="EM98" s="330" t="str">
        <f t="shared" si="55"/>
        <v/>
      </c>
      <c r="EN98" s="219">
        <f t="shared" si="56"/>
        <v>70</v>
      </c>
      <c r="EO98" s="330" t="str">
        <f t="shared" si="57"/>
        <v/>
      </c>
      <c r="EP98" s="219">
        <f t="shared" si="58"/>
        <v>80</v>
      </c>
      <c r="EQ98" s="330" t="str">
        <f t="shared" si="59"/>
        <v/>
      </c>
      <c r="ER98" s="219">
        <f t="shared" si="60"/>
        <v>90</v>
      </c>
      <c r="ES98" s="330" t="str">
        <f t="shared" si="61"/>
        <v/>
      </c>
      <c r="ET98" s="219">
        <f t="shared" si="62"/>
        <v>100</v>
      </c>
      <c r="EU98" s="330" t="str">
        <f t="shared" si="63"/>
        <v/>
      </c>
      <c r="EV98" s="219">
        <f t="shared" si="64"/>
        <v>110</v>
      </c>
      <c r="EW98" s="222" t="str">
        <f t="shared" si="65"/>
        <v/>
      </c>
      <c r="EX98" s="25"/>
      <c r="EY98" s="25"/>
      <c r="EZ98" s="25"/>
      <c r="FA98" s="25"/>
      <c r="FB98" s="25"/>
      <c r="FC98" s="25"/>
      <c r="FD98" s="25"/>
      <c r="FE98" s="25"/>
    </row>
    <row r="99" spans="1:161" s="27" customFormat="1" ht="18" customHeight="1">
      <c r="A99" s="28"/>
      <c r="B99" s="369"/>
      <c r="C99" s="360"/>
      <c r="D99" s="15">
        <v>893</v>
      </c>
      <c r="E99" s="15"/>
      <c r="F99" s="29"/>
      <c r="G99" s="322"/>
      <c r="H99" s="90"/>
      <c r="I99" s="323"/>
      <c r="J99" s="324"/>
      <c r="K99" s="323"/>
      <c r="L99" s="359"/>
      <c r="M99" s="359"/>
      <c r="N99" s="359"/>
      <c r="O99" s="359"/>
      <c r="P99" s="359"/>
      <c r="Q99" s="359"/>
      <c r="R99" s="359"/>
      <c r="S99" s="412"/>
      <c r="T99" s="412"/>
      <c r="U99" s="412"/>
      <c r="V99" s="375"/>
      <c r="W99" s="375"/>
      <c r="X99" s="375"/>
      <c r="Y99" s="360"/>
      <c r="Z99" s="360"/>
      <c r="AA99" s="360"/>
      <c r="AB99" s="360"/>
      <c r="AC99" s="360"/>
      <c r="AD99" s="360"/>
      <c r="AE99" s="360"/>
      <c r="AF99" s="414"/>
      <c r="AG99" s="414"/>
      <c r="AH99" s="414"/>
      <c r="AI99" s="415"/>
      <c r="AJ99" s="415"/>
      <c r="AK99" s="415"/>
      <c r="AL99" s="369"/>
      <c r="AM99" s="359"/>
      <c r="AN99" s="359"/>
      <c r="AO99" s="359"/>
      <c r="AP99" s="359"/>
      <c r="AQ99" s="359"/>
      <c r="AR99" s="359"/>
      <c r="AS99" s="359"/>
      <c r="AT99" s="49"/>
      <c r="AU99" s="49"/>
      <c r="AV99" s="50"/>
      <c r="AW99" s="50"/>
      <c r="AX99" s="360"/>
      <c r="AY99" s="360"/>
      <c r="AZ99" s="360"/>
      <c r="BA99" s="360"/>
      <c r="BB99" s="360"/>
      <c r="BC99" s="360"/>
      <c r="BD99" s="360"/>
      <c r="BE99" s="414"/>
      <c r="BF99" s="414"/>
      <c r="BG99" s="414"/>
      <c r="BH99" s="415"/>
      <c r="BI99" s="415"/>
      <c r="BJ99" s="415"/>
      <c r="BK99" s="359"/>
      <c r="BL99" s="359"/>
      <c r="BM99" s="359"/>
      <c r="BN99" s="359"/>
      <c r="BO99" s="359"/>
      <c r="BP99" s="359"/>
      <c r="BQ99" s="359"/>
      <c r="BR99" s="49"/>
      <c r="BS99" s="49"/>
      <c r="BT99" s="50"/>
      <c r="BU99" s="50"/>
      <c r="BV99" s="360"/>
      <c r="BW99" s="360"/>
      <c r="BX99" s="360"/>
      <c r="BY99" s="360"/>
      <c r="BZ99" s="360"/>
      <c r="CA99" s="360"/>
      <c r="CB99" s="360"/>
      <c r="CC99" s="51"/>
      <c r="CD99" s="51"/>
      <c r="CE99" s="52"/>
      <c r="CF99" s="52"/>
      <c r="CG99" s="359"/>
      <c r="CH99" s="359"/>
      <c r="CI99" s="359"/>
      <c r="CJ99" s="359"/>
      <c r="CK99" s="359"/>
      <c r="CL99" s="360"/>
      <c r="CM99" s="360"/>
      <c r="CN99" s="360"/>
      <c r="CO99" s="51"/>
      <c r="CP99" s="52"/>
      <c r="CQ99" s="359"/>
      <c r="CR99" s="359"/>
      <c r="CS99" s="359"/>
      <c r="CT99" s="49"/>
      <c r="CU99" s="50"/>
      <c r="CV99" s="313"/>
      <c r="CW99" s="325" t="str">
        <f>IF(DOB!D99="","",DOB!D99)</f>
        <v/>
      </c>
      <c r="CX99" s="59"/>
      <c r="CY99" s="53"/>
      <c r="CZ99" s="53"/>
      <c r="DA99" s="392" t="str">
        <f t="shared" si="66"/>
        <v/>
      </c>
      <c r="DB99" s="383"/>
      <c r="DC99" s="382">
        <f t="shared" si="67"/>
        <v>10</v>
      </c>
      <c r="DD99" s="383"/>
      <c r="DE99" s="382">
        <f t="shared" si="68"/>
        <v>10</v>
      </c>
      <c r="DF99" s="383"/>
      <c r="DG99" s="382">
        <f t="shared" si="69"/>
        <v>10</v>
      </c>
      <c r="DH99" s="383"/>
      <c r="DI99" s="382">
        <f t="shared" si="70"/>
        <v>10</v>
      </c>
      <c r="DJ99" s="383"/>
      <c r="DK99" s="382">
        <f t="shared" si="71"/>
        <v>10</v>
      </c>
      <c r="DL99" s="383"/>
      <c r="DM99" s="382">
        <f t="shared" si="72"/>
        <v>10</v>
      </c>
      <c r="DN99" s="383"/>
      <c r="DO99" s="382">
        <f t="shared" si="73"/>
        <v>10</v>
      </c>
      <c r="DP99" s="383"/>
      <c r="DQ99" s="382">
        <f t="shared" si="74"/>
        <v>10</v>
      </c>
      <c r="DR99" s="383"/>
      <c r="DS99" s="382">
        <f t="shared" si="75"/>
        <v>10</v>
      </c>
      <c r="DT99" s="383"/>
      <c r="DU99" s="382">
        <f t="shared" si="76"/>
        <v>10</v>
      </c>
      <c r="DV99" s="383"/>
      <c r="DW99" s="382">
        <f t="shared" si="77"/>
        <v>10</v>
      </c>
      <c r="DX99" s="393"/>
      <c r="DY99" s="25"/>
      <c r="EA99" s="331"/>
      <c r="EB99" s="334">
        <f t="shared" si="44"/>
        <v>10</v>
      </c>
      <c r="EC99" s="330" t="str">
        <f t="shared" si="45"/>
        <v/>
      </c>
      <c r="ED99" s="219">
        <f t="shared" si="46"/>
        <v>20</v>
      </c>
      <c r="EE99" s="330" t="str">
        <f t="shared" si="47"/>
        <v/>
      </c>
      <c r="EF99" s="219">
        <f t="shared" si="48"/>
        <v>30</v>
      </c>
      <c r="EG99" s="330" t="str">
        <f t="shared" si="49"/>
        <v/>
      </c>
      <c r="EH99" s="219">
        <f t="shared" si="50"/>
        <v>40</v>
      </c>
      <c r="EI99" s="330" t="str">
        <f t="shared" si="51"/>
        <v/>
      </c>
      <c r="EJ99" s="219">
        <f t="shared" si="52"/>
        <v>50</v>
      </c>
      <c r="EK99" s="330" t="str">
        <f t="shared" si="53"/>
        <v/>
      </c>
      <c r="EL99" s="219">
        <f t="shared" si="54"/>
        <v>60</v>
      </c>
      <c r="EM99" s="330" t="str">
        <f t="shared" si="55"/>
        <v/>
      </c>
      <c r="EN99" s="219">
        <f t="shared" si="56"/>
        <v>70</v>
      </c>
      <c r="EO99" s="330" t="str">
        <f t="shared" si="57"/>
        <v/>
      </c>
      <c r="EP99" s="219">
        <f t="shared" si="58"/>
        <v>80</v>
      </c>
      <c r="EQ99" s="330" t="str">
        <f t="shared" si="59"/>
        <v/>
      </c>
      <c r="ER99" s="219">
        <f t="shared" si="60"/>
        <v>90</v>
      </c>
      <c r="ES99" s="330" t="str">
        <f t="shared" si="61"/>
        <v/>
      </c>
      <c r="ET99" s="219">
        <f t="shared" si="62"/>
        <v>100</v>
      </c>
      <c r="EU99" s="330" t="str">
        <f t="shared" si="63"/>
        <v/>
      </c>
      <c r="EV99" s="219">
        <f t="shared" si="64"/>
        <v>110</v>
      </c>
      <c r="EW99" s="222" t="str">
        <f t="shared" si="65"/>
        <v/>
      </c>
      <c r="EX99" s="25"/>
      <c r="EY99" s="25"/>
      <c r="EZ99" s="25"/>
      <c r="FA99" s="25"/>
      <c r="FB99" s="25"/>
      <c r="FC99" s="25"/>
      <c r="FD99" s="25"/>
      <c r="FE99" s="25"/>
    </row>
    <row r="100" spans="1:161" s="27" customFormat="1" ht="18" customHeight="1">
      <c r="A100" s="28"/>
      <c r="B100" s="369"/>
      <c r="C100" s="360"/>
      <c r="D100" s="15">
        <v>894</v>
      </c>
      <c r="E100" s="15"/>
      <c r="F100" s="29"/>
      <c r="G100" s="322"/>
      <c r="H100" s="90"/>
      <c r="I100" s="323"/>
      <c r="J100" s="324"/>
      <c r="K100" s="323"/>
      <c r="L100" s="359"/>
      <c r="M100" s="359"/>
      <c r="N100" s="359"/>
      <c r="O100" s="359"/>
      <c r="P100" s="359"/>
      <c r="Q100" s="359"/>
      <c r="R100" s="359"/>
      <c r="S100" s="412"/>
      <c r="T100" s="412"/>
      <c r="U100" s="412"/>
      <c r="V100" s="375"/>
      <c r="W100" s="375"/>
      <c r="X100" s="375"/>
      <c r="Y100" s="360"/>
      <c r="Z100" s="360"/>
      <c r="AA100" s="360"/>
      <c r="AB100" s="360"/>
      <c r="AC100" s="360"/>
      <c r="AD100" s="360"/>
      <c r="AE100" s="360"/>
      <c r="AF100" s="414"/>
      <c r="AG100" s="414"/>
      <c r="AH100" s="414"/>
      <c r="AI100" s="415"/>
      <c r="AJ100" s="415"/>
      <c r="AK100" s="415"/>
      <c r="AL100" s="369"/>
      <c r="AM100" s="359"/>
      <c r="AN100" s="359"/>
      <c r="AO100" s="359"/>
      <c r="AP100" s="359"/>
      <c r="AQ100" s="359"/>
      <c r="AR100" s="359"/>
      <c r="AS100" s="359"/>
      <c r="AT100" s="49"/>
      <c r="AU100" s="49"/>
      <c r="AV100" s="50"/>
      <c r="AW100" s="50"/>
      <c r="AX100" s="360"/>
      <c r="AY100" s="360"/>
      <c r="AZ100" s="360"/>
      <c r="BA100" s="360"/>
      <c r="BB100" s="360"/>
      <c r="BC100" s="360"/>
      <c r="BD100" s="360"/>
      <c r="BE100" s="414"/>
      <c r="BF100" s="414"/>
      <c r="BG100" s="414"/>
      <c r="BH100" s="415"/>
      <c r="BI100" s="415"/>
      <c r="BJ100" s="415"/>
      <c r="BK100" s="359"/>
      <c r="BL100" s="359"/>
      <c r="BM100" s="359"/>
      <c r="BN100" s="359"/>
      <c r="BO100" s="359"/>
      <c r="BP100" s="359"/>
      <c r="BQ100" s="359"/>
      <c r="BR100" s="49"/>
      <c r="BS100" s="49"/>
      <c r="BT100" s="50"/>
      <c r="BU100" s="50"/>
      <c r="BV100" s="360"/>
      <c r="BW100" s="360"/>
      <c r="BX100" s="360"/>
      <c r="BY100" s="360"/>
      <c r="BZ100" s="360"/>
      <c r="CA100" s="360"/>
      <c r="CB100" s="360"/>
      <c r="CC100" s="51"/>
      <c r="CD100" s="51"/>
      <c r="CE100" s="52"/>
      <c r="CF100" s="52"/>
      <c r="CG100" s="359"/>
      <c r="CH100" s="359"/>
      <c r="CI100" s="359"/>
      <c r="CJ100" s="359"/>
      <c r="CK100" s="359"/>
      <c r="CL100" s="360"/>
      <c r="CM100" s="360"/>
      <c r="CN100" s="360"/>
      <c r="CO100" s="51"/>
      <c r="CP100" s="52"/>
      <c r="CQ100" s="359"/>
      <c r="CR100" s="359"/>
      <c r="CS100" s="359"/>
      <c r="CT100" s="49"/>
      <c r="CU100" s="50"/>
      <c r="CV100" s="313"/>
      <c r="CW100" s="325" t="str">
        <f>IF(DOB!D100="","",DOB!D100)</f>
        <v/>
      </c>
      <c r="CX100" s="59"/>
      <c r="CY100" s="53"/>
      <c r="CZ100" s="53"/>
      <c r="DA100" s="392" t="str">
        <f t="shared" si="66"/>
        <v/>
      </c>
      <c r="DB100" s="383"/>
      <c r="DC100" s="382">
        <f t="shared" si="67"/>
        <v>10</v>
      </c>
      <c r="DD100" s="383"/>
      <c r="DE100" s="382">
        <f t="shared" si="68"/>
        <v>10</v>
      </c>
      <c r="DF100" s="383"/>
      <c r="DG100" s="382">
        <f t="shared" si="69"/>
        <v>10</v>
      </c>
      <c r="DH100" s="383"/>
      <c r="DI100" s="382">
        <f t="shared" si="70"/>
        <v>10</v>
      </c>
      <c r="DJ100" s="383"/>
      <c r="DK100" s="382">
        <f t="shared" si="71"/>
        <v>10</v>
      </c>
      <c r="DL100" s="383"/>
      <c r="DM100" s="382">
        <f t="shared" si="72"/>
        <v>10</v>
      </c>
      <c r="DN100" s="383"/>
      <c r="DO100" s="382">
        <f t="shared" si="73"/>
        <v>10</v>
      </c>
      <c r="DP100" s="383"/>
      <c r="DQ100" s="382">
        <f t="shared" si="74"/>
        <v>10</v>
      </c>
      <c r="DR100" s="383"/>
      <c r="DS100" s="382">
        <f t="shared" si="75"/>
        <v>10</v>
      </c>
      <c r="DT100" s="383"/>
      <c r="DU100" s="382">
        <f t="shared" si="76"/>
        <v>10</v>
      </c>
      <c r="DV100" s="383"/>
      <c r="DW100" s="382">
        <f t="shared" si="77"/>
        <v>10</v>
      </c>
      <c r="DX100" s="393"/>
      <c r="DY100" s="25"/>
      <c r="EA100" s="331"/>
      <c r="EB100" s="334">
        <f t="shared" si="44"/>
        <v>10</v>
      </c>
      <c r="EC100" s="330" t="str">
        <f t="shared" si="45"/>
        <v/>
      </c>
      <c r="ED100" s="219">
        <f t="shared" si="46"/>
        <v>20</v>
      </c>
      <c r="EE100" s="330" t="str">
        <f t="shared" si="47"/>
        <v/>
      </c>
      <c r="EF100" s="219">
        <f t="shared" si="48"/>
        <v>30</v>
      </c>
      <c r="EG100" s="330" t="str">
        <f t="shared" si="49"/>
        <v/>
      </c>
      <c r="EH100" s="219">
        <f t="shared" si="50"/>
        <v>40</v>
      </c>
      <c r="EI100" s="330" t="str">
        <f t="shared" si="51"/>
        <v/>
      </c>
      <c r="EJ100" s="219">
        <f t="shared" si="52"/>
        <v>50</v>
      </c>
      <c r="EK100" s="330" t="str">
        <f t="shared" si="53"/>
        <v/>
      </c>
      <c r="EL100" s="219">
        <f t="shared" si="54"/>
        <v>60</v>
      </c>
      <c r="EM100" s="330" t="str">
        <f t="shared" si="55"/>
        <v/>
      </c>
      <c r="EN100" s="219">
        <f t="shared" si="56"/>
        <v>70</v>
      </c>
      <c r="EO100" s="330" t="str">
        <f t="shared" si="57"/>
        <v/>
      </c>
      <c r="EP100" s="219">
        <f t="shared" si="58"/>
        <v>80</v>
      </c>
      <c r="EQ100" s="330" t="str">
        <f t="shared" si="59"/>
        <v/>
      </c>
      <c r="ER100" s="219">
        <f t="shared" si="60"/>
        <v>90</v>
      </c>
      <c r="ES100" s="330" t="str">
        <f t="shared" si="61"/>
        <v/>
      </c>
      <c r="ET100" s="219">
        <f t="shared" si="62"/>
        <v>100</v>
      </c>
      <c r="EU100" s="330" t="str">
        <f t="shared" si="63"/>
        <v/>
      </c>
      <c r="EV100" s="219">
        <f t="shared" si="64"/>
        <v>110</v>
      </c>
      <c r="EW100" s="222" t="str">
        <f t="shared" si="65"/>
        <v/>
      </c>
      <c r="EX100" s="25"/>
      <c r="EY100" s="25"/>
      <c r="EZ100" s="25"/>
      <c r="FA100" s="25"/>
      <c r="FB100" s="25"/>
      <c r="FC100" s="25"/>
      <c r="FD100" s="25"/>
      <c r="FE100" s="25"/>
    </row>
    <row r="101" spans="1:161" s="27" customFormat="1" ht="18" customHeight="1">
      <c r="A101" s="28"/>
      <c r="B101" s="369"/>
      <c r="C101" s="360"/>
      <c r="D101" s="15">
        <v>895</v>
      </c>
      <c r="E101" s="15"/>
      <c r="F101" s="29"/>
      <c r="G101" s="322"/>
      <c r="H101" s="90"/>
      <c r="I101" s="323"/>
      <c r="J101" s="324"/>
      <c r="K101" s="323"/>
      <c r="L101" s="359"/>
      <c r="M101" s="359"/>
      <c r="N101" s="359"/>
      <c r="O101" s="359"/>
      <c r="P101" s="359"/>
      <c r="Q101" s="359"/>
      <c r="R101" s="359"/>
      <c r="S101" s="412"/>
      <c r="T101" s="412"/>
      <c r="U101" s="412"/>
      <c r="V101" s="375"/>
      <c r="W101" s="375"/>
      <c r="X101" s="375"/>
      <c r="Y101" s="360"/>
      <c r="Z101" s="360"/>
      <c r="AA101" s="360"/>
      <c r="AB101" s="360"/>
      <c r="AC101" s="360"/>
      <c r="AD101" s="360"/>
      <c r="AE101" s="360"/>
      <c r="AF101" s="414"/>
      <c r="AG101" s="414"/>
      <c r="AH101" s="414"/>
      <c r="AI101" s="415"/>
      <c r="AJ101" s="415"/>
      <c r="AK101" s="415"/>
      <c r="AL101" s="369"/>
      <c r="AM101" s="359"/>
      <c r="AN101" s="359"/>
      <c r="AO101" s="359"/>
      <c r="AP101" s="359"/>
      <c r="AQ101" s="359"/>
      <c r="AR101" s="359"/>
      <c r="AS101" s="359"/>
      <c r="AT101" s="49"/>
      <c r="AU101" s="49"/>
      <c r="AV101" s="50"/>
      <c r="AW101" s="50"/>
      <c r="AX101" s="360"/>
      <c r="AY101" s="360"/>
      <c r="AZ101" s="360"/>
      <c r="BA101" s="360"/>
      <c r="BB101" s="360"/>
      <c r="BC101" s="360"/>
      <c r="BD101" s="360"/>
      <c r="BE101" s="414"/>
      <c r="BF101" s="414"/>
      <c r="BG101" s="414"/>
      <c r="BH101" s="415"/>
      <c r="BI101" s="415"/>
      <c r="BJ101" s="415"/>
      <c r="BK101" s="359"/>
      <c r="BL101" s="359"/>
      <c r="BM101" s="359"/>
      <c r="BN101" s="359"/>
      <c r="BO101" s="359"/>
      <c r="BP101" s="359"/>
      <c r="BQ101" s="359"/>
      <c r="BR101" s="49"/>
      <c r="BS101" s="49"/>
      <c r="BT101" s="50"/>
      <c r="BU101" s="50"/>
      <c r="BV101" s="360"/>
      <c r="BW101" s="360"/>
      <c r="BX101" s="360"/>
      <c r="BY101" s="360"/>
      <c r="BZ101" s="360"/>
      <c r="CA101" s="360"/>
      <c r="CB101" s="360"/>
      <c r="CC101" s="51"/>
      <c r="CD101" s="51"/>
      <c r="CE101" s="52"/>
      <c r="CF101" s="52"/>
      <c r="CG101" s="359"/>
      <c r="CH101" s="359"/>
      <c r="CI101" s="359"/>
      <c r="CJ101" s="359"/>
      <c r="CK101" s="359"/>
      <c r="CL101" s="360"/>
      <c r="CM101" s="360"/>
      <c r="CN101" s="360"/>
      <c r="CO101" s="51"/>
      <c r="CP101" s="52"/>
      <c r="CQ101" s="359"/>
      <c r="CR101" s="359"/>
      <c r="CS101" s="359"/>
      <c r="CT101" s="49"/>
      <c r="CU101" s="50"/>
      <c r="CV101" s="313"/>
      <c r="CW101" s="325" t="str">
        <f>IF(DOB!D101="","",DOB!D101)</f>
        <v/>
      </c>
      <c r="CX101" s="59"/>
      <c r="CY101" s="53"/>
      <c r="CZ101" s="53"/>
      <c r="DA101" s="392" t="str">
        <f t="shared" si="66"/>
        <v/>
      </c>
      <c r="DB101" s="383"/>
      <c r="DC101" s="382">
        <f t="shared" si="67"/>
        <v>10</v>
      </c>
      <c r="DD101" s="383"/>
      <c r="DE101" s="382">
        <f t="shared" si="68"/>
        <v>10</v>
      </c>
      <c r="DF101" s="383"/>
      <c r="DG101" s="382">
        <f t="shared" si="69"/>
        <v>10</v>
      </c>
      <c r="DH101" s="383"/>
      <c r="DI101" s="382">
        <f t="shared" si="70"/>
        <v>10</v>
      </c>
      <c r="DJ101" s="383"/>
      <c r="DK101" s="382">
        <f t="shared" si="71"/>
        <v>10</v>
      </c>
      <c r="DL101" s="383"/>
      <c r="DM101" s="382">
        <f t="shared" si="72"/>
        <v>10</v>
      </c>
      <c r="DN101" s="383"/>
      <c r="DO101" s="382">
        <f t="shared" si="73"/>
        <v>10</v>
      </c>
      <c r="DP101" s="383"/>
      <c r="DQ101" s="382">
        <f t="shared" si="74"/>
        <v>10</v>
      </c>
      <c r="DR101" s="383"/>
      <c r="DS101" s="382">
        <f t="shared" si="75"/>
        <v>10</v>
      </c>
      <c r="DT101" s="383"/>
      <c r="DU101" s="382">
        <f t="shared" si="76"/>
        <v>10</v>
      </c>
      <c r="DV101" s="383"/>
      <c r="DW101" s="382">
        <f t="shared" si="77"/>
        <v>10</v>
      </c>
      <c r="DX101" s="393"/>
      <c r="DY101" s="25"/>
      <c r="EA101" s="331"/>
      <c r="EB101" s="334">
        <f t="shared" si="44"/>
        <v>10</v>
      </c>
      <c r="EC101" s="330" t="str">
        <f t="shared" si="45"/>
        <v/>
      </c>
      <c r="ED101" s="219">
        <f t="shared" si="46"/>
        <v>20</v>
      </c>
      <c r="EE101" s="330" t="str">
        <f t="shared" si="47"/>
        <v/>
      </c>
      <c r="EF101" s="219">
        <f t="shared" si="48"/>
        <v>30</v>
      </c>
      <c r="EG101" s="330" t="str">
        <f t="shared" si="49"/>
        <v/>
      </c>
      <c r="EH101" s="219">
        <f t="shared" si="50"/>
        <v>40</v>
      </c>
      <c r="EI101" s="330" t="str">
        <f t="shared" si="51"/>
        <v/>
      </c>
      <c r="EJ101" s="219">
        <f t="shared" si="52"/>
        <v>50</v>
      </c>
      <c r="EK101" s="330" t="str">
        <f t="shared" si="53"/>
        <v/>
      </c>
      <c r="EL101" s="219">
        <f t="shared" si="54"/>
        <v>60</v>
      </c>
      <c r="EM101" s="330" t="str">
        <f t="shared" si="55"/>
        <v/>
      </c>
      <c r="EN101" s="219">
        <f t="shared" si="56"/>
        <v>70</v>
      </c>
      <c r="EO101" s="330" t="str">
        <f t="shared" si="57"/>
        <v/>
      </c>
      <c r="EP101" s="219">
        <f t="shared" si="58"/>
        <v>80</v>
      </c>
      <c r="EQ101" s="330" t="str">
        <f t="shared" si="59"/>
        <v/>
      </c>
      <c r="ER101" s="219">
        <f t="shared" si="60"/>
        <v>90</v>
      </c>
      <c r="ES101" s="330" t="str">
        <f t="shared" si="61"/>
        <v/>
      </c>
      <c r="ET101" s="219">
        <f t="shared" si="62"/>
        <v>100</v>
      </c>
      <c r="EU101" s="330" t="str">
        <f t="shared" si="63"/>
        <v/>
      </c>
      <c r="EV101" s="219">
        <f t="shared" si="64"/>
        <v>110</v>
      </c>
      <c r="EW101" s="222" t="str">
        <f t="shared" si="65"/>
        <v/>
      </c>
      <c r="EX101" s="25"/>
      <c r="EY101" s="25"/>
      <c r="EZ101" s="25"/>
      <c r="FA101" s="25"/>
      <c r="FB101" s="25"/>
      <c r="FC101" s="25"/>
      <c r="FD101" s="25"/>
      <c r="FE101" s="25"/>
    </row>
    <row r="102" spans="1:161" s="27" customFormat="1" ht="18" customHeight="1">
      <c r="A102" s="28"/>
      <c r="B102" s="369"/>
      <c r="C102" s="360"/>
      <c r="D102" s="15">
        <v>896</v>
      </c>
      <c r="E102" s="15"/>
      <c r="F102" s="29"/>
      <c r="G102" s="322"/>
      <c r="H102" s="90"/>
      <c r="I102" s="323"/>
      <c r="J102" s="324"/>
      <c r="K102" s="323"/>
      <c r="L102" s="359"/>
      <c r="M102" s="359"/>
      <c r="N102" s="359"/>
      <c r="O102" s="359"/>
      <c r="P102" s="359"/>
      <c r="Q102" s="359"/>
      <c r="R102" s="359"/>
      <c r="S102" s="412"/>
      <c r="T102" s="412"/>
      <c r="U102" s="412"/>
      <c r="V102" s="375"/>
      <c r="W102" s="375"/>
      <c r="X102" s="375"/>
      <c r="Y102" s="360"/>
      <c r="Z102" s="360"/>
      <c r="AA102" s="360"/>
      <c r="AB102" s="360"/>
      <c r="AC102" s="360"/>
      <c r="AD102" s="360"/>
      <c r="AE102" s="360"/>
      <c r="AF102" s="414"/>
      <c r="AG102" s="414"/>
      <c r="AH102" s="414"/>
      <c r="AI102" s="415"/>
      <c r="AJ102" s="415"/>
      <c r="AK102" s="415"/>
      <c r="AL102" s="369"/>
      <c r="AM102" s="359"/>
      <c r="AN102" s="359"/>
      <c r="AO102" s="359"/>
      <c r="AP102" s="359"/>
      <c r="AQ102" s="359"/>
      <c r="AR102" s="359"/>
      <c r="AS102" s="359"/>
      <c r="AT102" s="49"/>
      <c r="AU102" s="49"/>
      <c r="AV102" s="50"/>
      <c r="AW102" s="50"/>
      <c r="AX102" s="360"/>
      <c r="AY102" s="360"/>
      <c r="AZ102" s="360"/>
      <c r="BA102" s="360"/>
      <c r="BB102" s="360"/>
      <c r="BC102" s="360"/>
      <c r="BD102" s="360"/>
      <c r="BE102" s="414"/>
      <c r="BF102" s="414"/>
      <c r="BG102" s="414"/>
      <c r="BH102" s="415"/>
      <c r="BI102" s="415"/>
      <c r="BJ102" s="415"/>
      <c r="BK102" s="359"/>
      <c r="BL102" s="359"/>
      <c r="BM102" s="359"/>
      <c r="BN102" s="359"/>
      <c r="BO102" s="359"/>
      <c r="BP102" s="359"/>
      <c r="BQ102" s="359"/>
      <c r="BR102" s="49"/>
      <c r="BS102" s="49"/>
      <c r="BT102" s="50"/>
      <c r="BU102" s="50"/>
      <c r="BV102" s="360"/>
      <c r="BW102" s="360"/>
      <c r="BX102" s="360"/>
      <c r="BY102" s="360"/>
      <c r="BZ102" s="360"/>
      <c r="CA102" s="360"/>
      <c r="CB102" s="360"/>
      <c r="CC102" s="51"/>
      <c r="CD102" s="51"/>
      <c r="CE102" s="52"/>
      <c r="CF102" s="52"/>
      <c r="CG102" s="359"/>
      <c r="CH102" s="359"/>
      <c r="CI102" s="359"/>
      <c r="CJ102" s="359"/>
      <c r="CK102" s="359"/>
      <c r="CL102" s="360"/>
      <c r="CM102" s="360"/>
      <c r="CN102" s="360"/>
      <c r="CO102" s="51"/>
      <c r="CP102" s="52"/>
      <c r="CQ102" s="359"/>
      <c r="CR102" s="359"/>
      <c r="CS102" s="359"/>
      <c r="CT102" s="49"/>
      <c r="CU102" s="50"/>
      <c r="CV102" s="313"/>
      <c r="CW102" s="325" t="str">
        <f>IF(DOB!D102="","",DOB!D102)</f>
        <v/>
      </c>
      <c r="CX102" s="59"/>
      <c r="CY102" s="53"/>
      <c r="CZ102" s="53"/>
      <c r="DA102" s="392" t="str">
        <f t="shared" si="66"/>
        <v/>
      </c>
      <c r="DB102" s="383"/>
      <c r="DC102" s="382">
        <f t="shared" si="67"/>
        <v>10</v>
      </c>
      <c r="DD102" s="383"/>
      <c r="DE102" s="382">
        <f t="shared" si="68"/>
        <v>10</v>
      </c>
      <c r="DF102" s="383"/>
      <c r="DG102" s="382">
        <f t="shared" si="69"/>
        <v>10</v>
      </c>
      <c r="DH102" s="383"/>
      <c r="DI102" s="382">
        <f t="shared" si="70"/>
        <v>10</v>
      </c>
      <c r="DJ102" s="383"/>
      <c r="DK102" s="382">
        <f t="shared" si="71"/>
        <v>10</v>
      </c>
      <c r="DL102" s="383"/>
      <c r="DM102" s="382">
        <f t="shared" si="72"/>
        <v>10</v>
      </c>
      <c r="DN102" s="383"/>
      <c r="DO102" s="382">
        <f t="shared" si="73"/>
        <v>10</v>
      </c>
      <c r="DP102" s="383"/>
      <c r="DQ102" s="382">
        <f t="shared" si="74"/>
        <v>10</v>
      </c>
      <c r="DR102" s="383"/>
      <c r="DS102" s="382">
        <f t="shared" si="75"/>
        <v>10</v>
      </c>
      <c r="DT102" s="383"/>
      <c r="DU102" s="382">
        <f t="shared" si="76"/>
        <v>10</v>
      </c>
      <c r="DV102" s="383"/>
      <c r="DW102" s="382">
        <f t="shared" si="77"/>
        <v>10</v>
      </c>
      <c r="DX102" s="393"/>
      <c r="DY102" s="25"/>
      <c r="EA102" s="331"/>
      <c r="EB102" s="334">
        <f t="shared" si="44"/>
        <v>10</v>
      </c>
      <c r="EC102" s="330" t="str">
        <f t="shared" si="45"/>
        <v/>
      </c>
      <c r="ED102" s="219">
        <f t="shared" si="46"/>
        <v>20</v>
      </c>
      <c r="EE102" s="330" t="str">
        <f t="shared" si="47"/>
        <v/>
      </c>
      <c r="EF102" s="219">
        <f t="shared" si="48"/>
        <v>30</v>
      </c>
      <c r="EG102" s="330" t="str">
        <f t="shared" si="49"/>
        <v/>
      </c>
      <c r="EH102" s="219">
        <f t="shared" si="50"/>
        <v>40</v>
      </c>
      <c r="EI102" s="330" t="str">
        <f t="shared" si="51"/>
        <v/>
      </c>
      <c r="EJ102" s="219">
        <f t="shared" si="52"/>
        <v>50</v>
      </c>
      <c r="EK102" s="330" t="str">
        <f t="shared" si="53"/>
        <v/>
      </c>
      <c r="EL102" s="219">
        <f t="shared" si="54"/>
        <v>60</v>
      </c>
      <c r="EM102" s="330" t="str">
        <f t="shared" si="55"/>
        <v/>
      </c>
      <c r="EN102" s="219">
        <f t="shared" si="56"/>
        <v>70</v>
      </c>
      <c r="EO102" s="330" t="str">
        <f t="shared" si="57"/>
        <v/>
      </c>
      <c r="EP102" s="219">
        <f t="shared" si="58"/>
        <v>80</v>
      </c>
      <c r="EQ102" s="330" t="str">
        <f t="shared" si="59"/>
        <v/>
      </c>
      <c r="ER102" s="219">
        <f t="shared" si="60"/>
        <v>90</v>
      </c>
      <c r="ES102" s="330" t="str">
        <f t="shared" si="61"/>
        <v/>
      </c>
      <c r="ET102" s="219">
        <f t="shared" si="62"/>
        <v>100</v>
      </c>
      <c r="EU102" s="330" t="str">
        <f t="shared" si="63"/>
        <v/>
      </c>
      <c r="EV102" s="219">
        <f t="shared" si="64"/>
        <v>110</v>
      </c>
      <c r="EW102" s="222" t="str">
        <f t="shared" si="65"/>
        <v/>
      </c>
      <c r="EX102" s="25"/>
      <c r="EY102" s="25"/>
      <c r="EZ102" s="25"/>
      <c r="FA102" s="25"/>
      <c r="FB102" s="25"/>
      <c r="FC102" s="25"/>
      <c r="FD102" s="25"/>
      <c r="FE102" s="25"/>
    </row>
    <row r="103" spans="1:161" s="27" customFormat="1" ht="18" customHeight="1">
      <c r="A103" s="28"/>
      <c r="B103" s="369"/>
      <c r="C103" s="360"/>
      <c r="D103" s="15">
        <v>897</v>
      </c>
      <c r="E103" s="15"/>
      <c r="F103" s="29"/>
      <c r="G103" s="322"/>
      <c r="H103" s="90"/>
      <c r="I103" s="323"/>
      <c r="J103" s="324"/>
      <c r="K103" s="323"/>
      <c r="L103" s="359"/>
      <c r="M103" s="359"/>
      <c r="N103" s="359"/>
      <c r="O103" s="359"/>
      <c r="P103" s="359"/>
      <c r="Q103" s="359"/>
      <c r="R103" s="359"/>
      <c r="S103" s="412"/>
      <c r="T103" s="412"/>
      <c r="U103" s="412"/>
      <c r="V103" s="375"/>
      <c r="W103" s="375"/>
      <c r="X103" s="375"/>
      <c r="Y103" s="360"/>
      <c r="Z103" s="360"/>
      <c r="AA103" s="360"/>
      <c r="AB103" s="360"/>
      <c r="AC103" s="360"/>
      <c r="AD103" s="360"/>
      <c r="AE103" s="360"/>
      <c r="AF103" s="414"/>
      <c r="AG103" s="414"/>
      <c r="AH103" s="414"/>
      <c r="AI103" s="415"/>
      <c r="AJ103" s="415"/>
      <c r="AK103" s="415"/>
      <c r="AL103" s="369"/>
      <c r="AM103" s="359"/>
      <c r="AN103" s="359"/>
      <c r="AO103" s="359"/>
      <c r="AP103" s="359"/>
      <c r="AQ103" s="359"/>
      <c r="AR103" s="359"/>
      <c r="AS103" s="359"/>
      <c r="AT103" s="49"/>
      <c r="AU103" s="49"/>
      <c r="AV103" s="50"/>
      <c r="AW103" s="50"/>
      <c r="AX103" s="360"/>
      <c r="AY103" s="360"/>
      <c r="AZ103" s="360"/>
      <c r="BA103" s="360"/>
      <c r="BB103" s="360"/>
      <c r="BC103" s="360"/>
      <c r="BD103" s="360"/>
      <c r="BE103" s="414"/>
      <c r="BF103" s="414"/>
      <c r="BG103" s="414"/>
      <c r="BH103" s="415"/>
      <c r="BI103" s="415"/>
      <c r="BJ103" s="415"/>
      <c r="BK103" s="359"/>
      <c r="BL103" s="359"/>
      <c r="BM103" s="359"/>
      <c r="BN103" s="359"/>
      <c r="BO103" s="359"/>
      <c r="BP103" s="359"/>
      <c r="BQ103" s="359"/>
      <c r="BR103" s="49"/>
      <c r="BS103" s="49"/>
      <c r="BT103" s="50"/>
      <c r="BU103" s="50"/>
      <c r="BV103" s="360"/>
      <c r="BW103" s="360"/>
      <c r="BX103" s="360"/>
      <c r="BY103" s="360"/>
      <c r="BZ103" s="360"/>
      <c r="CA103" s="360"/>
      <c r="CB103" s="360"/>
      <c r="CC103" s="51"/>
      <c r="CD103" s="51"/>
      <c r="CE103" s="52"/>
      <c r="CF103" s="52"/>
      <c r="CG103" s="359"/>
      <c r="CH103" s="359"/>
      <c r="CI103" s="359"/>
      <c r="CJ103" s="359"/>
      <c r="CK103" s="359"/>
      <c r="CL103" s="360"/>
      <c r="CM103" s="360"/>
      <c r="CN103" s="360"/>
      <c r="CO103" s="51"/>
      <c r="CP103" s="52"/>
      <c r="CQ103" s="359"/>
      <c r="CR103" s="359"/>
      <c r="CS103" s="359"/>
      <c r="CT103" s="49"/>
      <c r="CU103" s="50"/>
      <c r="CV103" s="313"/>
      <c r="CW103" s="325" t="str">
        <f>IF(DOB!D103="","",DOB!D103)</f>
        <v/>
      </c>
      <c r="CX103" s="59"/>
      <c r="CY103" s="53"/>
      <c r="CZ103" s="53"/>
      <c r="DA103" s="392" t="str">
        <f t="shared" si="66"/>
        <v/>
      </c>
      <c r="DB103" s="383"/>
      <c r="DC103" s="382">
        <f t="shared" si="67"/>
        <v>10</v>
      </c>
      <c r="DD103" s="383"/>
      <c r="DE103" s="382">
        <f t="shared" si="68"/>
        <v>10</v>
      </c>
      <c r="DF103" s="383"/>
      <c r="DG103" s="382">
        <f t="shared" si="69"/>
        <v>10</v>
      </c>
      <c r="DH103" s="383"/>
      <c r="DI103" s="382">
        <f t="shared" si="70"/>
        <v>10</v>
      </c>
      <c r="DJ103" s="383"/>
      <c r="DK103" s="382">
        <f t="shared" si="71"/>
        <v>10</v>
      </c>
      <c r="DL103" s="383"/>
      <c r="DM103" s="382">
        <f t="shared" si="72"/>
        <v>10</v>
      </c>
      <c r="DN103" s="383"/>
      <c r="DO103" s="382">
        <f t="shared" si="73"/>
        <v>10</v>
      </c>
      <c r="DP103" s="383"/>
      <c r="DQ103" s="382">
        <f t="shared" si="74"/>
        <v>10</v>
      </c>
      <c r="DR103" s="383"/>
      <c r="DS103" s="382">
        <f t="shared" si="75"/>
        <v>10</v>
      </c>
      <c r="DT103" s="383"/>
      <c r="DU103" s="382">
        <f t="shared" si="76"/>
        <v>10</v>
      </c>
      <c r="DV103" s="383"/>
      <c r="DW103" s="382">
        <f t="shared" si="77"/>
        <v>10</v>
      </c>
      <c r="DX103" s="393"/>
      <c r="DY103" s="25"/>
      <c r="EA103" s="331"/>
      <c r="EB103" s="334">
        <f t="shared" si="44"/>
        <v>10</v>
      </c>
      <c r="EC103" s="330" t="str">
        <f t="shared" si="45"/>
        <v/>
      </c>
      <c r="ED103" s="219">
        <f t="shared" si="46"/>
        <v>20</v>
      </c>
      <c r="EE103" s="330" t="str">
        <f t="shared" si="47"/>
        <v/>
      </c>
      <c r="EF103" s="219">
        <f t="shared" si="48"/>
        <v>30</v>
      </c>
      <c r="EG103" s="330" t="str">
        <f t="shared" si="49"/>
        <v/>
      </c>
      <c r="EH103" s="219">
        <f t="shared" si="50"/>
        <v>40</v>
      </c>
      <c r="EI103" s="330" t="str">
        <f t="shared" si="51"/>
        <v/>
      </c>
      <c r="EJ103" s="219">
        <f t="shared" si="52"/>
        <v>50</v>
      </c>
      <c r="EK103" s="330" t="str">
        <f t="shared" si="53"/>
        <v/>
      </c>
      <c r="EL103" s="219">
        <f t="shared" si="54"/>
        <v>60</v>
      </c>
      <c r="EM103" s="330" t="str">
        <f t="shared" si="55"/>
        <v/>
      </c>
      <c r="EN103" s="219">
        <f t="shared" si="56"/>
        <v>70</v>
      </c>
      <c r="EO103" s="330" t="str">
        <f t="shared" si="57"/>
        <v/>
      </c>
      <c r="EP103" s="219">
        <f t="shared" si="58"/>
        <v>80</v>
      </c>
      <c r="EQ103" s="330" t="str">
        <f t="shared" si="59"/>
        <v/>
      </c>
      <c r="ER103" s="219">
        <f t="shared" si="60"/>
        <v>90</v>
      </c>
      <c r="ES103" s="330" t="str">
        <f t="shared" si="61"/>
        <v/>
      </c>
      <c r="ET103" s="219">
        <f t="shared" si="62"/>
        <v>100</v>
      </c>
      <c r="EU103" s="330" t="str">
        <f t="shared" si="63"/>
        <v/>
      </c>
      <c r="EV103" s="219">
        <f t="shared" si="64"/>
        <v>110</v>
      </c>
      <c r="EW103" s="222" t="str">
        <f t="shared" si="65"/>
        <v/>
      </c>
      <c r="EX103" s="25"/>
      <c r="EY103" s="25"/>
      <c r="EZ103" s="25"/>
      <c r="FA103" s="25"/>
      <c r="FB103" s="25"/>
      <c r="FC103" s="25"/>
      <c r="FD103" s="25"/>
      <c r="FE103" s="25"/>
    </row>
    <row r="104" spans="1:161" s="27" customFormat="1" ht="18" customHeight="1">
      <c r="A104" s="28"/>
      <c r="B104" s="369"/>
      <c r="C104" s="360"/>
      <c r="D104" s="15">
        <v>898</v>
      </c>
      <c r="E104" s="15"/>
      <c r="F104" s="29"/>
      <c r="G104" s="322"/>
      <c r="H104" s="90"/>
      <c r="I104" s="323"/>
      <c r="J104" s="324"/>
      <c r="K104" s="323"/>
      <c r="L104" s="359"/>
      <c r="M104" s="359"/>
      <c r="N104" s="359"/>
      <c r="O104" s="359"/>
      <c r="P104" s="359"/>
      <c r="Q104" s="359"/>
      <c r="R104" s="359"/>
      <c r="S104" s="412"/>
      <c r="T104" s="412"/>
      <c r="U104" s="412"/>
      <c r="V104" s="375"/>
      <c r="W104" s="375"/>
      <c r="X104" s="375"/>
      <c r="Y104" s="360"/>
      <c r="Z104" s="360"/>
      <c r="AA104" s="360"/>
      <c r="AB104" s="360"/>
      <c r="AC104" s="360"/>
      <c r="AD104" s="360"/>
      <c r="AE104" s="360"/>
      <c r="AF104" s="414"/>
      <c r="AG104" s="414"/>
      <c r="AH104" s="414"/>
      <c r="AI104" s="415"/>
      <c r="AJ104" s="415"/>
      <c r="AK104" s="415"/>
      <c r="AL104" s="369"/>
      <c r="AM104" s="359"/>
      <c r="AN104" s="359"/>
      <c r="AO104" s="359"/>
      <c r="AP104" s="359"/>
      <c r="AQ104" s="359"/>
      <c r="AR104" s="359"/>
      <c r="AS104" s="359"/>
      <c r="AT104" s="49"/>
      <c r="AU104" s="49"/>
      <c r="AV104" s="50"/>
      <c r="AW104" s="50"/>
      <c r="AX104" s="360"/>
      <c r="AY104" s="360"/>
      <c r="AZ104" s="360"/>
      <c r="BA104" s="360"/>
      <c r="BB104" s="360"/>
      <c r="BC104" s="360"/>
      <c r="BD104" s="360"/>
      <c r="BE104" s="414"/>
      <c r="BF104" s="414"/>
      <c r="BG104" s="414"/>
      <c r="BH104" s="415"/>
      <c r="BI104" s="415"/>
      <c r="BJ104" s="415"/>
      <c r="BK104" s="359"/>
      <c r="BL104" s="359"/>
      <c r="BM104" s="359"/>
      <c r="BN104" s="359"/>
      <c r="BO104" s="359"/>
      <c r="BP104" s="359"/>
      <c r="BQ104" s="359"/>
      <c r="BR104" s="49"/>
      <c r="BS104" s="49"/>
      <c r="BT104" s="50"/>
      <c r="BU104" s="50"/>
      <c r="BV104" s="360"/>
      <c r="BW104" s="360"/>
      <c r="BX104" s="360"/>
      <c r="BY104" s="360"/>
      <c r="BZ104" s="360"/>
      <c r="CA104" s="360"/>
      <c r="CB104" s="360"/>
      <c r="CC104" s="51"/>
      <c r="CD104" s="51"/>
      <c r="CE104" s="52"/>
      <c r="CF104" s="52"/>
      <c r="CG104" s="359"/>
      <c r="CH104" s="359"/>
      <c r="CI104" s="359"/>
      <c r="CJ104" s="359"/>
      <c r="CK104" s="359"/>
      <c r="CL104" s="360"/>
      <c r="CM104" s="360"/>
      <c r="CN104" s="360"/>
      <c r="CO104" s="51"/>
      <c r="CP104" s="52"/>
      <c r="CQ104" s="359"/>
      <c r="CR104" s="359"/>
      <c r="CS104" s="359"/>
      <c r="CT104" s="49"/>
      <c r="CU104" s="50"/>
      <c r="CV104" s="313"/>
      <c r="CW104" s="325" t="str">
        <f>IF(DOB!D104="","",DOB!D104)</f>
        <v/>
      </c>
      <c r="CX104" s="59"/>
      <c r="CY104" s="53"/>
      <c r="CZ104" s="53"/>
      <c r="DA104" s="392" t="str">
        <f t="shared" si="66"/>
        <v/>
      </c>
      <c r="DB104" s="383"/>
      <c r="DC104" s="382">
        <f t="shared" si="67"/>
        <v>10</v>
      </c>
      <c r="DD104" s="383"/>
      <c r="DE104" s="382">
        <f t="shared" si="68"/>
        <v>10</v>
      </c>
      <c r="DF104" s="383"/>
      <c r="DG104" s="382">
        <f t="shared" si="69"/>
        <v>10</v>
      </c>
      <c r="DH104" s="383"/>
      <c r="DI104" s="382">
        <f t="shared" si="70"/>
        <v>10</v>
      </c>
      <c r="DJ104" s="383"/>
      <c r="DK104" s="382">
        <f t="shared" si="71"/>
        <v>10</v>
      </c>
      <c r="DL104" s="383"/>
      <c r="DM104" s="382">
        <f t="shared" si="72"/>
        <v>10</v>
      </c>
      <c r="DN104" s="383"/>
      <c r="DO104" s="382">
        <f t="shared" si="73"/>
        <v>10</v>
      </c>
      <c r="DP104" s="383"/>
      <c r="DQ104" s="382">
        <f t="shared" si="74"/>
        <v>10</v>
      </c>
      <c r="DR104" s="383"/>
      <c r="DS104" s="382">
        <f t="shared" si="75"/>
        <v>10</v>
      </c>
      <c r="DT104" s="383"/>
      <c r="DU104" s="382">
        <f t="shared" si="76"/>
        <v>10</v>
      </c>
      <c r="DV104" s="383"/>
      <c r="DW104" s="382">
        <f t="shared" si="77"/>
        <v>10</v>
      </c>
      <c r="DX104" s="393"/>
      <c r="DY104" s="25"/>
      <c r="EA104" s="331"/>
      <c r="EB104" s="334">
        <f t="shared" si="44"/>
        <v>10</v>
      </c>
      <c r="EC104" s="330" t="str">
        <f t="shared" si="45"/>
        <v/>
      </c>
      <c r="ED104" s="219">
        <f t="shared" si="46"/>
        <v>20</v>
      </c>
      <c r="EE104" s="330" t="str">
        <f t="shared" si="47"/>
        <v/>
      </c>
      <c r="EF104" s="219">
        <f t="shared" si="48"/>
        <v>30</v>
      </c>
      <c r="EG104" s="330" t="str">
        <f t="shared" si="49"/>
        <v/>
      </c>
      <c r="EH104" s="219">
        <f t="shared" si="50"/>
        <v>40</v>
      </c>
      <c r="EI104" s="330" t="str">
        <f t="shared" si="51"/>
        <v/>
      </c>
      <c r="EJ104" s="219">
        <f t="shared" si="52"/>
        <v>50</v>
      </c>
      <c r="EK104" s="330" t="str">
        <f t="shared" si="53"/>
        <v/>
      </c>
      <c r="EL104" s="219">
        <f t="shared" si="54"/>
        <v>60</v>
      </c>
      <c r="EM104" s="330" t="str">
        <f t="shared" si="55"/>
        <v/>
      </c>
      <c r="EN104" s="219">
        <f t="shared" si="56"/>
        <v>70</v>
      </c>
      <c r="EO104" s="330" t="str">
        <f t="shared" si="57"/>
        <v/>
      </c>
      <c r="EP104" s="219">
        <f t="shared" si="58"/>
        <v>80</v>
      </c>
      <c r="EQ104" s="330" t="str">
        <f t="shared" si="59"/>
        <v/>
      </c>
      <c r="ER104" s="219">
        <f t="shared" si="60"/>
        <v>90</v>
      </c>
      <c r="ES104" s="330" t="str">
        <f t="shared" si="61"/>
        <v/>
      </c>
      <c r="ET104" s="219">
        <f t="shared" si="62"/>
        <v>100</v>
      </c>
      <c r="EU104" s="330" t="str">
        <f t="shared" si="63"/>
        <v/>
      </c>
      <c r="EV104" s="219">
        <f t="shared" si="64"/>
        <v>110</v>
      </c>
      <c r="EW104" s="222" t="str">
        <f t="shared" si="65"/>
        <v/>
      </c>
      <c r="EX104" s="25"/>
      <c r="EY104" s="25"/>
      <c r="EZ104" s="25"/>
      <c r="FA104" s="25"/>
      <c r="FB104" s="25"/>
      <c r="FC104" s="25"/>
      <c r="FD104" s="25"/>
      <c r="FE104" s="25"/>
    </row>
    <row r="105" spans="1:161" s="27" customFormat="1" ht="18" customHeight="1">
      <c r="A105" s="28"/>
      <c r="B105" s="369"/>
      <c r="C105" s="360"/>
      <c r="D105" s="15">
        <v>899</v>
      </c>
      <c r="E105" s="15"/>
      <c r="F105" s="29"/>
      <c r="G105" s="322"/>
      <c r="H105" s="90"/>
      <c r="I105" s="323"/>
      <c r="J105" s="324"/>
      <c r="K105" s="323"/>
      <c r="L105" s="359"/>
      <c r="M105" s="359"/>
      <c r="N105" s="359"/>
      <c r="O105" s="359"/>
      <c r="P105" s="359"/>
      <c r="Q105" s="359"/>
      <c r="R105" s="359"/>
      <c r="S105" s="412"/>
      <c r="T105" s="412"/>
      <c r="U105" s="412"/>
      <c r="V105" s="375"/>
      <c r="W105" s="375"/>
      <c r="X105" s="375"/>
      <c r="Y105" s="360"/>
      <c r="Z105" s="360"/>
      <c r="AA105" s="360"/>
      <c r="AB105" s="360"/>
      <c r="AC105" s="360"/>
      <c r="AD105" s="360"/>
      <c r="AE105" s="360"/>
      <c r="AF105" s="414"/>
      <c r="AG105" s="414"/>
      <c r="AH105" s="414"/>
      <c r="AI105" s="415"/>
      <c r="AJ105" s="415"/>
      <c r="AK105" s="415"/>
      <c r="AL105" s="369"/>
      <c r="AM105" s="359"/>
      <c r="AN105" s="359"/>
      <c r="AO105" s="359"/>
      <c r="AP105" s="359"/>
      <c r="AQ105" s="359"/>
      <c r="AR105" s="359"/>
      <c r="AS105" s="359"/>
      <c r="AT105" s="49"/>
      <c r="AU105" s="49"/>
      <c r="AV105" s="50"/>
      <c r="AW105" s="50"/>
      <c r="AX105" s="360"/>
      <c r="AY105" s="360"/>
      <c r="AZ105" s="360"/>
      <c r="BA105" s="360"/>
      <c r="BB105" s="360"/>
      <c r="BC105" s="360"/>
      <c r="BD105" s="360"/>
      <c r="BE105" s="414"/>
      <c r="BF105" s="414"/>
      <c r="BG105" s="414"/>
      <c r="BH105" s="415"/>
      <c r="BI105" s="415"/>
      <c r="BJ105" s="415"/>
      <c r="BK105" s="359"/>
      <c r="BL105" s="359"/>
      <c r="BM105" s="359"/>
      <c r="BN105" s="359"/>
      <c r="BO105" s="359"/>
      <c r="BP105" s="359"/>
      <c r="BQ105" s="359"/>
      <c r="BR105" s="49"/>
      <c r="BS105" s="49"/>
      <c r="BT105" s="50"/>
      <c r="BU105" s="50"/>
      <c r="BV105" s="360"/>
      <c r="BW105" s="360"/>
      <c r="BX105" s="360"/>
      <c r="BY105" s="360"/>
      <c r="BZ105" s="360"/>
      <c r="CA105" s="360"/>
      <c r="CB105" s="360"/>
      <c r="CC105" s="51"/>
      <c r="CD105" s="51"/>
      <c r="CE105" s="52"/>
      <c r="CF105" s="52"/>
      <c r="CG105" s="359"/>
      <c r="CH105" s="359"/>
      <c r="CI105" s="359"/>
      <c r="CJ105" s="359"/>
      <c r="CK105" s="359"/>
      <c r="CL105" s="360"/>
      <c r="CM105" s="360"/>
      <c r="CN105" s="360"/>
      <c r="CO105" s="51"/>
      <c r="CP105" s="52"/>
      <c r="CQ105" s="359"/>
      <c r="CR105" s="359"/>
      <c r="CS105" s="359"/>
      <c r="CT105" s="49"/>
      <c r="CU105" s="50"/>
      <c r="CV105" s="313"/>
      <c r="CW105" s="325" t="str">
        <f>IF(DOB!D105="","",DOB!D105)</f>
        <v/>
      </c>
      <c r="CX105" s="59"/>
      <c r="CY105" s="53"/>
      <c r="CZ105" s="53"/>
      <c r="DA105" s="392" t="str">
        <f t="shared" si="66"/>
        <v/>
      </c>
      <c r="DB105" s="383"/>
      <c r="DC105" s="382">
        <f t="shared" si="67"/>
        <v>10</v>
      </c>
      <c r="DD105" s="383"/>
      <c r="DE105" s="382">
        <f t="shared" si="68"/>
        <v>10</v>
      </c>
      <c r="DF105" s="383"/>
      <c r="DG105" s="382">
        <f t="shared" si="69"/>
        <v>10</v>
      </c>
      <c r="DH105" s="383"/>
      <c r="DI105" s="382">
        <f t="shared" si="70"/>
        <v>10</v>
      </c>
      <c r="DJ105" s="383"/>
      <c r="DK105" s="382">
        <f t="shared" si="71"/>
        <v>10</v>
      </c>
      <c r="DL105" s="383"/>
      <c r="DM105" s="382">
        <f t="shared" si="72"/>
        <v>10</v>
      </c>
      <c r="DN105" s="383"/>
      <c r="DO105" s="382">
        <f t="shared" si="73"/>
        <v>10</v>
      </c>
      <c r="DP105" s="383"/>
      <c r="DQ105" s="382">
        <f t="shared" si="74"/>
        <v>10</v>
      </c>
      <c r="DR105" s="383"/>
      <c r="DS105" s="382">
        <f t="shared" si="75"/>
        <v>10</v>
      </c>
      <c r="DT105" s="383"/>
      <c r="DU105" s="382">
        <f t="shared" si="76"/>
        <v>10</v>
      </c>
      <c r="DV105" s="383"/>
      <c r="DW105" s="382">
        <f t="shared" si="77"/>
        <v>10</v>
      </c>
      <c r="DX105" s="393"/>
      <c r="DY105" s="25"/>
      <c r="EA105" s="331"/>
      <c r="EB105" s="334">
        <f t="shared" si="44"/>
        <v>10</v>
      </c>
      <c r="EC105" s="330" t="str">
        <f t="shared" si="45"/>
        <v/>
      </c>
      <c r="ED105" s="219">
        <f t="shared" si="46"/>
        <v>20</v>
      </c>
      <c r="EE105" s="330" t="str">
        <f t="shared" si="47"/>
        <v/>
      </c>
      <c r="EF105" s="219">
        <f t="shared" si="48"/>
        <v>30</v>
      </c>
      <c r="EG105" s="330" t="str">
        <f t="shared" si="49"/>
        <v/>
      </c>
      <c r="EH105" s="219">
        <f t="shared" si="50"/>
        <v>40</v>
      </c>
      <c r="EI105" s="330" t="str">
        <f t="shared" si="51"/>
        <v/>
      </c>
      <c r="EJ105" s="219">
        <f t="shared" si="52"/>
        <v>50</v>
      </c>
      <c r="EK105" s="330" t="str">
        <f t="shared" si="53"/>
        <v/>
      </c>
      <c r="EL105" s="219">
        <f t="shared" si="54"/>
        <v>60</v>
      </c>
      <c r="EM105" s="330" t="str">
        <f t="shared" si="55"/>
        <v/>
      </c>
      <c r="EN105" s="219">
        <f t="shared" si="56"/>
        <v>70</v>
      </c>
      <c r="EO105" s="330" t="str">
        <f t="shared" si="57"/>
        <v/>
      </c>
      <c r="EP105" s="219">
        <f t="shared" si="58"/>
        <v>80</v>
      </c>
      <c r="EQ105" s="330" t="str">
        <f t="shared" si="59"/>
        <v/>
      </c>
      <c r="ER105" s="219">
        <f t="shared" si="60"/>
        <v>90</v>
      </c>
      <c r="ES105" s="330" t="str">
        <f t="shared" si="61"/>
        <v/>
      </c>
      <c r="ET105" s="219">
        <f t="shared" si="62"/>
        <v>100</v>
      </c>
      <c r="EU105" s="330" t="str">
        <f t="shared" si="63"/>
        <v/>
      </c>
      <c r="EV105" s="219">
        <f t="shared" si="64"/>
        <v>110</v>
      </c>
      <c r="EW105" s="222" t="str">
        <f t="shared" si="65"/>
        <v/>
      </c>
      <c r="EX105" s="25"/>
      <c r="EY105" s="25"/>
      <c r="EZ105" s="25"/>
      <c r="FA105" s="25"/>
      <c r="FB105" s="25"/>
      <c r="FC105" s="25"/>
      <c r="FD105" s="25"/>
      <c r="FE105" s="25"/>
    </row>
    <row r="106" spans="1:161" s="27" customFormat="1" ht="18" customHeight="1" thickBot="1">
      <c r="A106" s="404"/>
      <c r="B106" s="405"/>
      <c r="C106" s="30"/>
      <c r="D106" s="406">
        <v>900</v>
      </c>
      <c r="E106" s="406"/>
      <c r="F106" s="407"/>
      <c r="G106" s="408"/>
      <c r="H106" s="400"/>
      <c r="I106" s="409"/>
      <c r="J106" s="410"/>
      <c r="K106" s="409"/>
      <c r="L106" s="54"/>
      <c r="M106" s="54"/>
      <c r="N106" s="54"/>
      <c r="O106" s="54"/>
      <c r="P106" s="54"/>
      <c r="Q106" s="54"/>
      <c r="R106" s="54"/>
      <c r="S106" s="416"/>
      <c r="T106" s="416"/>
      <c r="U106" s="416"/>
      <c r="V106" s="417"/>
      <c r="W106" s="417"/>
      <c r="X106" s="417"/>
      <c r="Y106" s="30"/>
      <c r="Z106" s="30"/>
      <c r="AA106" s="30"/>
      <c r="AB106" s="30"/>
      <c r="AC106" s="30"/>
      <c r="AD106" s="30"/>
      <c r="AE106" s="30"/>
      <c r="AF106" s="418"/>
      <c r="AG106" s="418"/>
      <c r="AH106" s="418"/>
      <c r="AI106" s="419"/>
      <c r="AJ106" s="419"/>
      <c r="AK106" s="419"/>
      <c r="AL106" s="405"/>
      <c r="AM106" s="54"/>
      <c r="AN106" s="54"/>
      <c r="AO106" s="54"/>
      <c r="AP106" s="54"/>
      <c r="AQ106" s="54"/>
      <c r="AR106" s="54"/>
      <c r="AS106" s="54"/>
      <c r="AT106" s="55"/>
      <c r="AU106" s="55"/>
      <c r="AV106" s="56"/>
      <c r="AW106" s="56"/>
      <c r="AX106" s="30"/>
      <c r="AY106" s="30"/>
      <c r="AZ106" s="30"/>
      <c r="BA106" s="30"/>
      <c r="BB106" s="30"/>
      <c r="BC106" s="30"/>
      <c r="BD106" s="30"/>
      <c r="BE106" s="418"/>
      <c r="BF106" s="418"/>
      <c r="BG106" s="418"/>
      <c r="BH106" s="419"/>
      <c r="BI106" s="419"/>
      <c r="BJ106" s="419"/>
      <c r="BK106" s="54"/>
      <c r="BL106" s="54"/>
      <c r="BM106" s="54"/>
      <c r="BN106" s="54"/>
      <c r="BO106" s="54"/>
      <c r="BP106" s="54"/>
      <c r="BQ106" s="54"/>
      <c r="BR106" s="55"/>
      <c r="BS106" s="55"/>
      <c r="BT106" s="56"/>
      <c r="BU106" s="56"/>
      <c r="BV106" s="30"/>
      <c r="BW106" s="30"/>
      <c r="BX106" s="30"/>
      <c r="BY106" s="30"/>
      <c r="BZ106" s="30"/>
      <c r="CA106" s="30"/>
      <c r="CB106" s="30"/>
      <c r="CC106" s="57"/>
      <c r="CD106" s="57"/>
      <c r="CE106" s="58"/>
      <c r="CF106" s="58"/>
      <c r="CG106" s="54"/>
      <c r="CH106" s="54"/>
      <c r="CI106" s="54"/>
      <c r="CJ106" s="54"/>
      <c r="CK106" s="54"/>
      <c r="CL106" s="30"/>
      <c r="CM106" s="30"/>
      <c r="CN106" s="30"/>
      <c r="CO106" s="57"/>
      <c r="CP106" s="58"/>
      <c r="CQ106" s="54"/>
      <c r="CR106" s="54"/>
      <c r="CS106" s="54"/>
      <c r="CT106" s="55"/>
      <c r="CU106" s="56"/>
      <c r="CV106" s="321"/>
      <c r="CW106" s="326" t="str">
        <f>IF(DOB!D106="","",DOB!D106)</f>
        <v/>
      </c>
      <c r="CX106" s="59"/>
      <c r="CY106" s="53"/>
      <c r="CZ106" s="53"/>
      <c r="DA106" s="392" t="str">
        <f t="shared" si="66"/>
        <v/>
      </c>
      <c r="DB106" s="383"/>
      <c r="DC106" s="382">
        <f t="shared" si="67"/>
        <v>10</v>
      </c>
      <c r="DD106" s="383"/>
      <c r="DE106" s="382">
        <f t="shared" si="68"/>
        <v>10</v>
      </c>
      <c r="DF106" s="383"/>
      <c r="DG106" s="382">
        <f t="shared" si="69"/>
        <v>10</v>
      </c>
      <c r="DH106" s="383"/>
      <c r="DI106" s="382">
        <f t="shared" si="70"/>
        <v>10</v>
      </c>
      <c r="DJ106" s="383"/>
      <c r="DK106" s="382">
        <f t="shared" si="71"/>
        <v>10</v>
      </c>
      <c r="DL106" s="383"/>
      <c r="DM106" s="382">
        <f t="shared" si="72"/>
        <v>10</v>
      </c>
      <c r="DN106" s="383"/>
      <c r="DO106" s="382">
        <f t="shared" si="73"/>
        <v>10</v>
      </c>
      <c r="DP106" s="383"/>
      <c r="DQ106" s="382">
        <f t="shared" si="74"/>
        <v>10</v>
      </c>
      <c r="DR106" s="383"/>
      <c r="DS106" s="382">
        <f t="shared" si="75"/>
        <v>10</v>
      </c>
      <c r="DT106" s="383"/>
      <c r="DU106" s="382">
        <f t="shared" si="76"/>
        <v>10</v>
      </c>
      <c r="DV106" s="383"/>
      <c r="DW106" s="382">
        <f t="shared" si="77"/>
        <v>10</v>
      </c>
      <c r="DX106" s="393"/>
      <c r="DY106" s="25"/>
      <c r="EA106" s="331"/>
      <c r="EB106" s="334">
        <f t="shared" si="44"/>
        <v>10</v>
      </c>
      <c r="EC106" s="330" t="str">
        <f t="shared" si="45"/>
        <v/>
      </c>
      <c r="ED106" s="219">
        <f t="shared" si="46"/>
        <v>20</v>
      </c>
      <c r="EE106" s="330" t="str">
        <f t="shared" si="47"/>
        <v/>
      </c>
      <c r="EF106" s="219">
        <f t="shared" si="48"/>
        <v>30</v>
      </c>
      <c r="EG106" s="330" t="str">
        <f t="shared" si="49"/>
        <v/>
      </c>
      <c r="EH106" s="219">
        <f t="shared" si="50"/>
        <v>40</v>
      </c>
      <c r="EI106" s="330" t="str">
        <f t="shared" si="51"/>
        <v/>
      </c>
      <c r="EJ106" s="219">
        <f t="shared" si="52"/>
        <v>50</v>
      </c>
      <c r="EK106" s="330" t="str">
        <f t="shared" si="53"/>
        <v/>
      </c>
      <c r="EL106" s="219">
        <f t="shared" si="54"/>
        <v>60</v>
      </c>
      <c r="EM106" s="330" t="str">
        <f t="shared" si="55"/>
        <v/>
      </c>
      <c r="EN106" s="219">
        <f t="shared" si="56"/>
        <v>70</v>
      </c>
      <c r="EO106" s="330" t="str">
        <f t="shared" si="57"/>
        <v/>
      </c>
      <c r="EP106" s="219">
        <f t="shared" si="58"/>
        <v>80</v>
      </c>
      <c r="EQ106" s="330" t="str">
        <f t="shared" si="59"/>
        <v/>
      </c>
      <c r="ER106" s="219">
        <f t="shared" si="60"/>
        <v>90</v>
      </c>
      <c r="ES106" s="330" t="str">
        <f t="shared" si="61"/>
        <v/>
      </c>
      <c r="ET106" s="219">
        <f t="shared" si="62"/>
        <v>100</v>
      </c>
      <c r="EU106" s="330" t="str">
        <f t="shared" si="63"/>
        <v/>
      </c>
      <c r="EV106" s="219">
        <f t="shared" si="64"/>
        <v>110</v>
      </c>
      <c r="EW106" s="222" t="str">
        <f t="shared" si="65"/>
        <v/>
      </c>
      <c r="EX106" s="25"/>
      <c r="EY106" s="25"/>
      <c r="EZ106" s="25"/>
      <c r="FA106" s="25"/>
      <c r="FB106" s="25"/>
      <c r="FC106" s="25"/>
      <c r="FD106" s="25"/>
      <c r="FE106" s="25"/>
    </row>
    <row r="107" spans="1:161" s="303" customFormat="1" ht="41.25" customHeight="1">
      <c r="A107" s="300"/>
      <c r="B107" s="300"/>
      <c r="C107" s="300"/>
      <c r="D107" s="300"/>
      <c r="E107" s="300"/>
      <c r="F107" s="300"/>
      <c r="G107" s="300"/>
      <c r="H107" s="300"/>
      <c r="I107" s="300"/>
      <c r="J107" s="300"/>
      <c r="K107" s="300"/>
      <c r="L107" s="300"/>
      <c r="M107" s="300"/>
      <c r="N107" s="300"/>
      <c r="O107" s="300"/>
      <c r="P107" s="300"/>
      <c r="Q107" s="300"/>
      <c r="R107" s="300"/>
      <c r="S107" s="300"/>
      <c r="T107" s="300"/>
      <c r="U107" s="300"/>
      <c r="V107" s="300"/>
      <c r="W107" s="300"/>
      <c r="X107" s="300"/>
      <c r="Y107" s="300"/>
      <c r="Z107" s="300"/>
      <c r="AA107" s="300"/>
      <c r="AB107" s="300"/>
      <c r="AC107" s="300"/>
      <c r="AD107" s="300"/>
      <c r="AE107" s="300"/>
      <c r="AF107" s="300"/>
      <c r="AG107" s="300"/>
      <c r="AH107" s="300"/>
      <c r="AI107" s="300"/>
      <c r="AJ107" s="300"/>
      <c r="AK107" s="300"/>
      <c r="AL107" s="300"/>
      <c r="AM107" s="300"/>
      <c r="AN107" s="300"/>
      <c r="AO107" s="300"/>
      <c r="AP107" s="300"/>
      <c r="AQ107" s="300"/>
      <c r="AR107" s="300"/>
      <c r="AS107" s="300"/>
      <c r="AT107" s="300"/>
      <c r="AU107" s="300"/>
      <c r="AV107" s="300"/>
      <c r="AW107" s="300"/>
      <c r="AX107" s="300"/>
      <c r="AY107" s="300"/>
      <c r="AZ107" s="300"/>
      <c r="BA107" s="300"/>
      <c r="BB107" s="300"/>
      <c r="BC107" s="300"/>
      <c r="BD107" s="300"/>
      <c r="BE107" s="300"/>
      <c r="BF107" s="300"/>
      <c r="BG107" s="300"/>
      <c r="BH107" s="300"/>
      <c r="BI107" s="300"/>
      <c r="BJ107" s="300"/>
      <c r="BK107" s="300"/>
      <c r="BL107" s="300"/>
      <c r="BM107" s="300"/>
      <c r="BN107" s="300"/>
      <c r="BO107" s="300"/>
      <c r="BP107" s="300"/>
      <c r="BQ107" s="300"/>
      <c r="BR107" s="300"/>
      <c r="BS107" s="300"/>
      <c r="BT107" s="300"/>
      <c r="BU107" s="300"/>
      <c r="BV107" s="300"/>
      <c r="BW107" s="300"/>
      <c r="BX107" s="300"/>
      <c r="BY107" s="300"/>
      <c r="BZ107" s="300"/>
      <c r="CA107" s="300"/>
      <c r="CB107" s="300"/>
      <c r="CC107" s="300"/>
      <c r="CD107" s="300"/>
      <c r="CE107" s="300"/>
      <c r="CF107" s="300"/>
      <c r="CG107" s="300"/>
      <c r="CH107" s="300"/>
      <c r="CI107" s="300"/>
      <c r="CJ107" s="300"/>
      <c r="CK107" s="300"/>
      <c r="CL107" s="300"/>
      <c r="CM107" s="300"/>
      <c r="CN107" s="300"/>
      <c r="CO107" s="300"/>
      <c r="CP107" s="300"/>
      <c r="CQ107" s="300"/>
      <c r="CR107" s="300"/>
      <c r="CS107" s="300"/>
      <c r="CT107" s="300"/>
      <c r="CU107" s="300"/>
      <c r="CV107" s="300"/>
      <c r="CW107" s="301"/>
      <c r="CX107" s="402"/>
      <c r="CY107" s="630" t="s">
        <v>36</v>
      </c>
      <c r="CZ107" s="631"/>
      <c r="DA107" s="395">
        <f t="shared" ref="DA107:DX107" si="78">SUM(DA7:DA106)</f>
        <v>0</v>
      </c>
      <c r="DB107" s="385">
        <f t="shared" si="78"/>
        <v>0</v>
      </c>
      <c r="DC107" s="384">
        <f t="shared" si="78"/>
        <v>1000</v>
      </c>
      <c r="DD107" s="385">
        <f t="shared" si="78"/>
        <v>9</v>
      </c>
      <c r="DE107" s="384">
        <f t="shared" si="78"/>
        <v>1000</v>
      </c>
      <c r="DF107" s="385">
        <f t="shared" si="78"/>
        <v>8</v>
      </c>
      <c r="DG107" s="384">
        <f t="shared" si="78"/>
        <v>1000</v>
      </c>
      <c r="DH107" s="385">
        <f t="shared" si="78"/>
        <v>9</v>
      </c>
      <c r="DI107" s="384">
        <f t="shared" si="78"/>
        <v>1000</v>
      </c>
      <c r="DJ107" s="385">
        <f t="shared" si="78"/>
        <v>9</v>
      </c>
      <c r="DK107" s="384">
        <f t="shared" si="78"/>
        <v>1000</v>
      </c>
      <c r="DL107" s="385">
        <f t="shared" si="78"/>
        <v>9</v>
      </c>
      <c r="DM107" s="384">
        <f t="shared" si="78"/>
        <v>1000</v>
      </c>
      <c r="DN107" s="385">
        <f t="shared" si="78"/>
        <v>9</v>
      </c>
      <c r="DO107" s="384">
        <f t="shared" si="78"/>
        <v>1000</v>
      </c>
      <c r="DP107" s="385">
        <f t="shared" si="78"/>
        <v>9</v>
      </c>
      <c r="DQ107" s="384">
        <f t="shared" si="78"/>
        <v>1000</v>
      </c>
      <c r="DR107" s="385">
        <f t="shared" si="78"/>
        <v>9</v>
      </c>
      <c r="DS107" s="384">
        <f t="shared" si="78"/>
        <v>1000</v>
      </c>
      <c r="DT107" s="385">
        <f t="shared" si="78"/>
        <v>9</v>
      </c>
      <c r="DU107" s="384">
        <f t="shared" si="78"/>
        <v>1000</v>
      </c>
      <c r="DV107" s="385">
        <f t="shared" si="78"/>
        <v>9</v>
      </c>
      <c r="DW107" s="384">
        <f t="shared" si="78"/>
        <v>1000</v>
      </c>
      <c r="DX107" s="396">
        <f t="shared" si="78"/>
        <v>9</v>
      </c>
      <c r="DY107" s="300"/>
      <c r="DZ107" s="300"/>
      <c r="EA107" s="300"/>
      <c r="EB107" s="223">
        <f>SUM(DA107,DC107)</f>
        <v>1000</v>
      </c>
      <c r="EC107" s="220">
        <f>SUM(DB107,DD107)</f>
        <v>9</v>
      </c>
      <c r="ED107" s="220">
        <f t="shared" ref="ED107:EU107" si="79">SUM(EB107,DE107)</f>
        <v>2000</v>
      </c>
      <c r="EE107" s="220">
        <f t="shared" si="79"/>
        <v>17</v>
      </c>
      <c r="EF107" s="220">
        <f t="shared" si="79"/>
        <v>3000</v>
      </c>
      <c r="EG107" s="220">
        <f t="shared" si="79"/>
        <v>26</v>
      </c>
      <c r="EH107" s="220">
        <f t="shared" si="79"/>
        <v>4000</v>
      </c>
      <c r="EI107" s="220">
        <f t="shared" si="79"/>
        <v>35</v>
      </c>
      <c r="EJ107" s="220">
        <f t="shared" si="79"/>
        <v>5000</v>
      </c>
      <c r="EK107" s="220">
        <f t="shared" si="79"/>
        <v>44</v>
      </c>
      <c r="EL107" s="220">
        <f t="shared" si="79"/>
        <v>6000</v>
      </c>
      <c r="EM107" s="220">
        <f t="shared" si="79"/>
        <v>53</v>
      </c>
      <c r="EN107" s="220">
        <f t="shared" si="79"/>
        <v>7000</v>
      </c>
      <c r="EO107" s="220">
        <f t="shared" si="79"/>
        <v>62</v>
      </c>
      <c r="EP107" s="220">
        <f t="shared" si="79"/>
        <v>8000</v>
      </c>
      <c r="EQ107" s="220">
        <f t="shared" si="79"/>
        <v>71</v>
      </c>
      <c r="ER107" s="220">
        <f t="shared" si="79"/>
        <v>9000</v>
      </c>
      <c r="ES107" s="220">
        <f t="shared" si="79"/>
        <v>80</v>
      </c>
      <c r="ET107" s="220">
        <f t="shared" si="79"/>
        <v>10000</v>
      </c>
      <c r="EU107" s="220">
        <f t="shared" si="79"/>
        <v>89</v>
      </c>
      <c r="EV107" s="221">
        <f>SUM(EV9:EV106)</f>
        <v>10780</v>
      </c>
      <c r="EW107" s="302">
        <f>SUM(EW9:EW106)</f>
        <v>0</v>
      </c>
      <c r="EX107" s="300"/>
      <c r="EY107" s="300"/>
      <c r="EZ107" s="300"/>
      <c r="FA107" s="300"/>
      <c r="FB107" s="300"/>
      <c r="FC107" s="300"/>
      <c r="FD107" s="300"/>
      <c r="FE107" s="300"/>
    </row>
    <row r="108" spans="1:161" s="305" customFormat="1" ht="39.5" customHeight="1" thickBot="1">
      <c r="A108" s="300"/>
      <c r="B108" s="300"/>
      <c r="C108" s="300"/>
      <c r="D108" s="300"/>
      <c r="E108" s="300"/>
      <c r="F108" s="300"/>
      <c r="G108" s="300"/>
      <c r="H108" s="300"/>
      <c r="I108" s="300"/>
      <c r="J108" s="300"/>
      <c r="K108" s="300"/>
      <c r="L108" s="300"/>
      <c r="M108" s="300"/>
      <c r="N108" s="300"/>
      <c r="O108" s="300"/>
      <c r="P108" s="300"/>
      <c r="Q108" s="300"/>
      <c r="R108" s="300"/>
      <c r="S108" s="300"/>
      <c r="T108" s="300"/>
      <c r="U108" s="300"/>
      <c r="V108" s="300"/>
      <c r="W108" s="300"/>
      <c r="X108" s="300"/>
      <c r="Y108" s="300"/>
      <c r="Z108" s="300"/>
      <c r="AA108" s="300"/>
      <c r="AB108" s="300"/>
      <c r="AC108" s="300"/>
      <c r="AD108" s="300"/>
      <c r="AE108" s="300"/>
      <c r="AF108" s="300"/>
      <c r="AG108" s="300"/>
      <c r="AH108" s="300"/>
      <c r="AI108" s="300"/>
      <c r="AJ108" s="300"/>
      <c r="AK108" s="300"/>
      <c r="AL108" s="300"/>
      <c r="AM108" s="300"/>
      <c r="AN108" s="300"/>
      <c r="AO108" s="300"/>
      <c r="AP108" s="300"/>
      <c r="AQ108" s="300"/>
      <c r="AR108" s="300"/>
      <c r="AS108" s="300"/>
      <c r="AT108" s="300"/>
      <c r="AU108" s="300"/>
      <c r="AV108" s="300"/>
      <c r="AW108" s="300"/>
      <c r="AX108" s="300"/>
      <c r="AY108" s="300"/>
      <c r="AZ108" s="300"/>
      <c r="BA108" s="300"/>
      <c r="BB108" s="300"/>
      <c r="BC108" s="300"/>
      <c r="BD108" s="300"/>
      <c r="BE108" s="300"/>
      <c r="BF108" s="300"/>
      <c r="BG108" s="300"/>
      <c r="BH108" s="300"/>
      <c r="BI108" s="300"/>
      <c r="BJ108" s="300"/>
      <c r="BK108" s="300"/>
      <c r="BL108" s="300"/>
      <c r="BM108" s="300"/>
      <c r="BN108" s="300"/>
      <c r="BO108" s="300"/>
      <c r="BP108" s="300"/>
      <c r="BQ108" s="300"/>
      <c r="BR108" s="300"/>
      <c r="BS108" s="300"/>
      <c r="BT108" s="300"/>
      <c r="BU108" s="300"/>
      <c r="BV108" s="300"/>
      <c r="BW108" s="300"/>
      <c r="BX108" s="300"/>
      <c r="BY108" s="300"/>
      <c r="BZ108" s="300"/>
      <c r="CA108" s="300"/>
      <c r="CB108" s="300"/>
      <c r="CC108" s="300"/>
      <c r="CD108" s="300"/>
      <c r="CE108" s="300"/>
      <c r="CF108" s="300"/>
      <c r="CG108" s="300"/>
      <c r="CH108" s="300"/>
      <c r="CI108" s="300"/>
      <c r="CJ108" s="300"/>
      <c r="CK108" s="300"/>
      <c r="CL108" s="300"/>
      <c r="CM108" s="300"/>
      <c r="CN108" s="300"/>
      <c r="CO108" s="300"/>
      <c r="CP108" s="300"/>
      <c r="CQ108" s="300"/>
      <c r="CR108" s="300"/>
      <c r="CS108" s="300"/>
      <c r="CT108" s="300"/>
      <c r="CU108" s="300"/>
      <c r="CV108" s="300"/>
      <c r="CW108" s="301"/>
      <c r="CX108" s="402"/>
      <c r="CY108" s="626" t="s">
        <v>37</v>
      </c>
      <c r="CZ108" s="627"/>
      <c r="DA108" s="397"/>
      <c r="DB108" s="398" t="str">
        <f>IF(DA107=0,"",DB107/DA6)</f>
        <v/>
      </c>
      <c r="DC108" s="398"/>
      <c r="DD108" s="398">
        <f>IF(DC107=0,"",DD107/DC6)</f>
        <v>0.9</v>
      </c>
      <c r="DE108" s="398"/>
      <c r="DF108" s="398">
        <f>IF(DE107=0,"",DF107/DE6)</f>
        <v>0.8</v>
      </c>
      <c r="DG108" s="398"/>
      <c r="DH108" s="398">
        <f>IF(DG107=0,"",DH107/DG6)</f>
        <v>0.9</v>
      </c>
      <c r="DI108" s="398"/>
      <c r="DJ108" s="398">
        <f>IF(DI107=0,"",DJ107/DI6)</f>
        <v>0.9</v>
      </c>
      <c r="DK108" s="398"/>
      <c r="DL108" s="398">
        <f>IF(DK107=0,"",DL107/DK6)</f>
        <v>0.9</v>
      </c>
      <c r="DM108" s="398"/>
      <c r="DN108" s="398">
        <f>IF(DM107=0,"",DN107/DM6)</f>
        <v>0.9</v>
      </c>
      <c r="DO108" s="398"/>
      <c r="DP108" s="398">
        <f>IF(DO107=0,"",DP107/DO6)</f>
        <v>0.9</v>
      </c>
      <c r="DQ108" s="398"/>
      <c r="DR108" s="398">
        <f>IF(DQ107=0,"",DR107/DQ6)</f>
        <v>0.9</v>
      </c>
      <c r="DS108" s="398"/>
      <c r="DT108" s="398">
        <f>IF(DS107=0,"",DT107/DS6)</f>
        <v>0.9</v>
      </c>
      <c r="DU108" s="398"/>
      <c r="DV108" s="398">
        <f>IF(DU107=0,"",DV107/DU6)</f>
        <v>0.9</v>
      </c>
      <c r="DW108" s="398"/>
      <c r="DX108" s="399">
        <f>IF(DW107=0,"",DX107/DW6)</f>
        <v>0.9</v>
      </c>
      <c r="DY108" s="300"/>
      <c r="DZ108" s="300"/>
      <c r="EA108" s="300"/>
      <c r="EB108" s="60"/>
      <c r="EC108" s="61"/>
      <c r="ED108" s="61"/>
      <c r="EE108" s="61"/>
      <c r="EF108" s="61"/>
      <c r="EG108" s="61"/>
      <c r="EH108" s="61"/>
      <c r="EI108" s="61"/>
      <c r="EJ108" s="61"/>
      <c r="EK108" s="61"/>
      <c r="EL108" s="61"/>
      <c r="EM108" s="61"/>
      <c r="EN108" s="61"/>
      <c r="EO108" s="61"/>
      <c r="EP108" s="61"/>
      <c r="EQ108" s="61"/>
      <c r="ER108" s="61"/>
      <c r="ES108" s="61"/>
      <c r="ET108" s="61"/>
      <c r="EU108" s="61"/>
      <c r="EV108" s="61"/>
      <c r="EW108" s="304"/>
      <c r="EX108" s="300"/>
      <c r="EY108" s="300"/>
      <c r="EZ108" s="300"/>
      <c r="FA108" s="300"/>
      <c r="FB108" s="300"/>
      <c r="FC108" s="300"/>
      <c r="FD108" s="300"/>
      <c r="FE108" s="300"/>
    </row>
    <row r="109" spans="1:161" s="300" customFormat="1" ht="20" customHeight="1">
      <c r="CW109" s="301"/>
      <c r="CX109" s="299"/>
    </row>
    <row r="110" spans="1:161" s="300" customFormat="1" ht="20" customHeight="1">
      <c r="F110" s="299"/>
      <c r="G110" s="299"/>
      <c r="H110" s="299"/>
      <c r="CW110" s="301"/>
      <c r="CX110" s="299"/>
    </row>
  </sheetData>
  <sheetProtection algorithmName="SHA-512" hashValue="Mni/UgzFUmDlhCtmHCWqRNLYMKDADVTg0P31FS5qKtva0EjvY9SiCxIy4U9//EKHfokJfMsptVz9zFuHn5W8Mw==" saltValue="vt+71IQOHOOCksnmieFpUg==" spinCount="100000" sheet="1" formatCells="0" formatColumns="0" formatRows="0" sort="0" autoFilter="0"/>
  <protectedRanges>
    <protectedRange algorithmName="SHA-512" hashValue="jcf4/KYspuqocmwMFnFFq+vkKZ6KdDyOhw0+mKl5qVqnNnFGL3nmpiOEJKZmUUHQJrywglXkyLME/pD9NsC1bQ==" saltValue="i7KR2rby+BX2vkxH1M8XQw==" spinCount="100000" sqref="A1 J1 H1 I4 B4:D4 L3:AL3 AL37:CV106 AN3:CU3 AM7:CV36 AL6:AL36 B7:AK106" name="details"/>
  </protectedRanges>
  <sortState xmlns:xlrd2="http://schemas.microsoft.com/office/spreadsheetml/2017/richdata2" ref="B7:DA34">
    <sortCondition ref="I7:I34"/>
  </sortState>
  <mergeCells count="111">
    <mergeCell ref="CT4:CT5"/>
    <mergeCell ref="CU4:CU5"/>
    <mergeCell ref="CG4:CG5"/>
    <mergeCell ref="CH4:CH5"/>
    <mergeCell ref="CI4:CI5"/>
    <mergeCell ref="CJ4:CJ5"/>
    <mergeCell ref="CK4:CK5"/>
    <mergeCell ref="BK4:BL4"/>
    <mergeCell ref="BM4:BN4"/>
    <mergeCell ref="BV4:BW4"/>
    <mergeCell ref="BX4:BY4"/>
    <mergeCell ref="CL4:CL5"/>
    <mergeCell ref="CM4:CM5"/>
    <mergeCell ref="CN4:CN5"/>
    <mergeCell ref="CO4:CO5"/>
    <mergeCell ref="CP4:CP5"/>
    <mergeCell ref="CQ4:CQ5"/>
    <mergeCell ref="CR4:CR5"/>
    <mergeCell ref="CS4:CS5"/>
    <mergeCell ref="BZ4:CA4"/>
    <mergeCell ref="CB4:CB5"/>
    <mergeCell ref="CC4:CD4"/>
    <mergeCell ref="CE4:CF4"/>
    <mergeCell ref="BR4:BS4"/>
    <mergeCell ref="BK3:BU3"/>
    <mergeCell ref="BV3:CF3"/>
    <mergeCell ref="AL3:AW3"/>
    <mergeCell ref="BH4:BJ4"/>
    <mergeCell ref="L4:M4"/>
    <mergeCell ref="N4:O4"/>
    <mergeCell ref="P4:Q4"/>
    <mergeCell ref="S4:U4"/>
    <mergeCell ref="V4:X4"/>
    <mergeCell ref="AM4:AN4"/>
    <mergeCell ref="AO4:AP4"/>
    <mergeCell ref="AQ4:AR4"/>
    <mergeCell ref="Y4:Z4"/>
    <mergeCell ref="AA4:AB4"/>
    <mergeCell ref="AC4:AD4"/>
    <mergeCell ref="AF4:AH4"/>
    <mergeCell ref="AI4:AK4"/>
    <mergeCell ref="AX4:AY4"/>
    <mergeCell ref="AZ4:BA4"/>
    <mergeCell ref="BE4:BG4"/>
    <mergeCell ref="R4:R5"/>
    <mergeCell ref="AE4:AE5"/>
    <mergeCell ref="AT4:AU4"/>
    <mergeCell ref="AV4:AW4"/>
    <mergeCell ref="CY108:CZ108"/>
    <mergeCell ref="CY6:CZ6"/>
    <mergeCell ref="CY107:CZ107"/>
    <mergeCell ref="ER3:ES4"/>
    <mergeCell ref="DU3:DU4"/>
    <mergeCell ref="DE3:DE4"/>
    <mergeCell ref="DF3:DF4"/>
    <mergeCell ref="ED3:EE4"/>
    <mergeCell ref="DG3:DG4"/>
    <mergeCell ref="EF3:EG4"/>
    <mergeCell ref="DI3:DI4"/>
    <mergeCell ref="DJ3:DJ4"/>
    <mergeCell ref="DS3:DS4"/>
    <mergeCell ref="DT3:DT4"/>
    <mergeCell ref="EB3:EC4"/>
    <mergeCell ref="EH3:EI4"/>
    <mergeCell ref="EB1:EW1"/>
    <mergeCell ref="DK3:DK4"/>
    <mergeCell ref="DL3:DL4"/>
    <mergeCell ref="EJ3:EK4"/>
    <mergeCell ref="EL3:EM4"/>
    <mergeCell ref="DO3:DO4"/>
    <mergeCell ref="DA3:DA4"/>
    <mergeCell ref="DB3:DB4"/>
    <mergeCell ref="DC3:DC4"/>
    <mergeCell ref="DH3:DH4"/>
    <mergeCell ref="DD3:DD4"/>
    <mergeCell ref="DP3:DP4"/>
    <mergeCell ref="DV3:DV4"/>
    <mergeCell ref="EV3:EW4"/>
    <mergeCell ref="EN3:EO4"/>
    <mergeCell ref="ET3:EU4"/>
    <mergeCell ref="DW3:DW4"/>
    <mergeCell ref="DX3:DX4"/>
    <mergeCell ref="DM3:DM4"/>
    <mergeCell ref="DN3:DN4"/>
    <mergeCell ref="DQ3:DQ4"/>
    <mergeCell ref="DR3:DR4"/>
    <mergeCell ref="EP3:EQ4"/>
    <mergeCell ref="BT4:BU4"/>
    <mergeCell ref="AS4:AS5"/>
    <mergeCell ref="BO4:BP4"/>
    <mergeCell ref="BQ4:BQ5"/>
    <mergeCell ref="BB4:BC4"/>
    <mergeCell ref="BD4:BD5"/>
    <mergeCell ref="A3:E3"/>
    <mergeCell ref="F3:G3"/>
    <mergeCell ref="DA1:DX1"/>
    <mergeCell ref="CG1:CK1"/>
    <mergeCell ref="CL1:CP1"/>
    <mergeCell ref="CQ1:CU1"/>
    <mergeCell ref="L1:X1"/>
    <mergeCell ref="Y1:AK1"/>
    <mergeCell ref="AX1:BJ1"/>
    <mergeCell ref="BK1:BU1"/>
    <mergeCell ref="BV1:CF1"/>
    <mergeCell ref="AL1:AW1"/>
    <mergeCell ref="CG3:CK3"/>
    <mergeCell ref="CL3:CP3"/>
    <mergeCell ref="CQ3:CU3"/>
    <mergeCell ref="L3:X3"/>
    <mergeCell ref="Y3:AK3"/>
    <mergeCell ref="AX3:BJ3"/>
  </mergeCells>
  <phoneticPr fontId="0" type="noConversion"/>
  <conditionalFormatting sqref="I1 A3 I3:J3">
    <cfRule type="containsText" dxfId="786" priority="980" stopIfTrue="1" operator="containsText" text="iw.kkZad">
      <formula>NOT(ISERROR(SEARCH("iw.kkZad",A1)))</formula>
    </cfRule>
    <cfRule type="cellIs" dxfId="785" priority="981" operator="equal">
      <formula>0</formula>
    </cfRule>
    <cfRule type="containsText" dxfId="784" priority="978" stopIfTrue="1" operator="containsText" text="dsoy jktdh; fo|ky;ksa esa iz;ksx gsrq fu%'kqYd">
      <formula>NOT(ISERROR(SEARCH("dsoy jktdh; fo|ky;ksa esa iz;ksx gsrq fu%'kqYd",A1)))</formula>
    </cfRule>
    <cfRule type="containsText" dxfId="783" priority="979" stopIfTrue="1" operator="containsText" text="f'k{kk foHkkx jktLFkku">
      <formula>NOT(ISERROR(SEARCH("f'k{kk foHkkx jktLFkku",A1)))</formula>
    </cfRule>
  </conditionalFormatting>
  <conditionalFormatting sqref="CY7:CZ39">
    <cfRule type="cellIs" dxfId="782" priority="2227" operator="equal">
      <formula>0</formula>
    </cfRule>
  </conditionalFormatting>
  <conditionalFormatting sqref="DA6:DG38">
    <cfRule type="cellIs" dxfId="781" priority="938" stopIfTrue="1" operator="equal">
      <formula>0</formula>
    </cfRule>
    <cfRule type="cellIs" dxfId="780" priority="937" stopIfTrue="1" operator="equal">
      <formula>0</formula>
    </cfRule>
  </conditionalFormatting>
  <conditionalFormatting sqref="DA90:DX106">
    <cfRule type="cellIs" dxfId="779" priority="888" stopIfTrue="1" operator="equal">
      <formula>0</formula>
    </cfRule>
    <cfRule type="cellIs" dxfId="778" priority="887" stopIfTrue="1" operator="equal">
      <formula>0</formula>
    </cfRule>
  </conditionalFormatting>
  <conditionalFormatting sqref="DH7:DH38">
    <cfRule type="cellIs" dxfId="777" priority="932" stopIfTrue="1" operator="equal">
      <formula>0</formula>
    </cfRule>
    <cfRule type="cellIs" dxfId="776" priority="931" stopIfTrue="1" operator="equal">
      <formula>0</formula>
    </cfRule>
  </conditionalFormatting>
  <conditionalFormatting sqref="DH6:DX6">
    <cfRule type="cellIs" dxfId="775" priority="885" stopIfTrue="1" operator="equal">
      <formula>0</formula>
    </cfRule>
    <cfRule type="cellIs" dxfId="774" priority="886" stopIfTrue="1" operator="equal">
      <formula>0</formula>
    </cfRule>
  </conditionalFormatting>
  <conditionalFormatting sqref="DI6">
    <cfRule type="cellIs" dxfId="773" priority="1101" stopIfTrue="1" operator="equal">
      <formula>0</formula>
    </cfRule>
    <cfRule type="cellIs" dxfId="772" priority="1102" stopIfTrue="1" operator="equal">
      <formula>0</formula>
    </cfRule>
    <cfRule type="cellIs" dxfId="771" priority="1103" stopIfTrue="1" operator="equal">
      <formula>0</formula>
    </cfRule>
    <cfRule type="cellIs" dxfId="770" priority="1104" stopIfTrue="1" operator="equal">
      <formula>0</formula>
    </cfRule>
    <cfRule type="cellIs" dxfId="769" priority="1105" stopIfTrue="1" operator="equal">
      <formula>0</formula>
    </cfRule>
    <cfRule type="cellIs" dxfId="768" priority="1106" stopIfTrue="1" operator="equal">
      <formula>0</formula>
    </cfRule>
    <cfRule type="cellIs" dxfId="767" priority="1111" stopIfTrue="1" operator="equal">
      <formula>0</formula>
    </cfRule>
    <cfRule type="cellIs" dxfId="766" priority="1100" stopIfTrue="1" operator="equal">
      <formula>0</formula>
    </cfRule>
    <cfRule type="cellIs" dxfId="765" priority="1099" stopIfTrue="1" operator="equal">
      <formula>0</formula>
    </cfRule>
    <cfRule type="cellIs" dxfId="764" priority="1098" stopIfTrue="1" operator="equal">
      <formula>0</formula>
    </cfRule>
    <cfRule type="cellIs" dxfId="763" priority="1107" stopIfTrue="1" operator="equal">
      <formula>0</formula>
    </cfRule>
    <cfRule type="cellIs" dxfId="762" priority="1108" stopIfTrue="1" operator="equal">
      <formula>0</formula>
    </cfRule>
    <cfRule type="cellIs" dxfId="761" priority="1109" stopIfTrue="1" operator="equal">
      <formula>0</formula>
    </cfRule>
    <cfRule type="cellIs" dxfId="760" priority="1110" stopIfTrue="1" operator="equal">
      <formula>0</formula>
    </cfRule>
  </conditionalFormatting>
  <conditionalFormatting sqref="DJ7:DJ38">
    <cfRule type="cellIs" dxfId="759" priority="926" stopIfTrue="1" operator="equal">
      <formula>0</formula>
    </cfRule>
    <cfRule type="cellIs" dxfId="758" priority="925" stopIfTrue="1" operator="equal">
      <formula>0</formula>
    </cfRule>
  </conditionalFormatting>
  <conditionalFormatting sqref="DK6">
    <cfRule type="cellIs" dxfId="757" priority="1093" stopIfTrue="1" operator="equal">
      <formula>0</formula>
    </cfRule>
    <cfRule type="cellIs" dxfId="756" priority="1095" stopIfTrue="1" operator="equal">
      <formula>0</formula>
    </cfRule>
    <cfRule type="cellIs" dxfId="755" priority="1082" stopIfTrue="1" operator="equal">
      <formula>0</formula>
    </cfRule>
    <cfRule type="cellIs" dxfId="754" priority="1083" stopIfTrue="1" operator="equal">
      <formula>0</formula>
    </cfRule>
    <cfRule type="cellIs" dxfId="753" priority="1084" stopIfTrue="1" operator="equal">
      <formula>0</formula>
    </cfRule>
    <cfRule type="cellIs" dxfId="752" priority="1085" stopIfTrue="1" operator="equal">
      <formula>0</formula>
    </cfRule>
    <cfRule type="cellIs" dxfId="751" priority="1086" stopIfTrue="1" operator="equal">
      <formula>0</formula>
    </cfRule>
    <cfRule type="cellIs" dxfId="750" priority="1087" stopIfTrue="1" operator="equal">
      <formula>0</formula>
    </cfRule>
    <cfRule type="cellIs" dxfId="749" priority="1088" stopIfTrue="1" operator="equal">
      <formula>0</formula>
    </cfRule>
    <cfRule type="cellIs" dxfId="748" priority="1094" stopIfTrue="1" operator="equal">
      <formula>0</formula>
    </cfRule>
    <cfRule type="cellIs" dxfId="747" priority="1089" stopIfTrue="1" operator="equal">
      <formula>0</formula>
    </cfRule>
    <cfRule type="cellIs" dxfId="746" priority="1092" stopIfTrue="1" operator="equal">
      <formula>0</formula>
    </cfRule>
    <cfRule type="cellIs" dxfId="745" priority="1091" stopIfTrue="1" operator="equal">
      <formula>0</formula>
    </cfRule>
    <cfRule type="cellIs" dxfId="744" priority="1090" stopIfTrue="1" operator="equal">
      <formula>0</formula>
    </cfRule>
  </conditionalFormatting>
  <conditionalFormatting sqref="DL7:DL38">
    <cfRule type="cellIs" dxfId="743" priority="920" stopIfTrue="1" operator="equal">
      <formula>0</formula>
    </cfRule>
    <cfRule type="cellIs" dxfId="742" priority="919" stopIfTrue="1" operator="equal">
      <formula>0</formula>
    </cfRule>
  </conditionalFormatting>
  <conditionalFormatting sqref="DM6 DO6">
    <cfRule type="cellIs" dxfId="741" priority="1076" stopIfTrue="1" operator="equal">
      <formula>0</formula>
    </cfRule>
    <cfRule type="cellIs" dxfId="740" priority="1068" stopIfTrue="1" operator="equal">
      <formula>0</formula>
    </cfRule>
    <cfRule type="cellIs" dxfId="739" priority="1067" stopIfTrue="1" operator="equal">
      <formula>0</formula>
    </cfRule>
    <cfRule type="cellIs" dxfId="738" priority="1069" stopIfTrue="1" operator="equal">
      <formula>0</formula>
    </cfRule>
    <cfRule type="cellIs" dxfId="737" priority="1070" stopIfTrue="1" operator="equal">
      <formula>0</formula>
    </cfRule>
    <cfRule type="cellIs" dxfId="736" priority="1071" stopIfTrue="1" operator="equal">
      <formula>0</formula>
    </cfRule>
    <cfRule type="cellIs" dxfId="735" priority="1079" stopIfTrue="1" operator="equal">
      <formula>0</formula>
    </cfRule>
    <cfRule type="cellIs" dxfId="734" priority="1078" stopIfTrue="1" operator="equal">
      <formula>0</formula>
    </cfRule>
    <cfRule type="cellIs" dxfId="733" priority="1077" stopIfTrue="1" operator="equal">
      <formula>0</formula>
    </cfRule>
    <cfRule type="cellIs" dxfId="732" priority="1066" stopIfTrue="1" operator="equal">
      <formula>0</formula>
    </cfRule>
    <cfRule type="cellIs" dxfId="731" priority="1075" stopIfTrue="1" operator="equal">
      <formula>0</formula>
    </cfRule>
    <cfRule type="cellIs" dxfId="730" priority="1074" stopIfTrue="1" operator="equal">
      <formula>0</formula>
    </cfRule>
    <cfRule type="cellIs" dxfId="729" priority="1073" stopIfTrue="1" operator="equal">
      <formula>0</formula>
    </cfRule>
    <cfRule type="cellIs" dxfId="728" priority="1072" stopIfTrue="1" operator="equal">
      <formula>0</formula>
    </cfRule>
  </conditionalFormatting>
  <conditionalFormatting sqref="DN7:DN38">
    <cfRule type="cellIs" dxfId="727" priority="914" stopIfTrue="1" operator="equal">
      <formula>0</formula>
    </cfRule>
    <cfRule type="cellIs" dxfId="726" priority="913" stopIfTrue="1" operator="equal">
      <formula>0</formula>
    </cfRule>
  </conditionalFormatting>
  <conditionalFormatting sqref="DP7:DP38">
    <cfRule type="cellIs" dxfId="725" priority="908" stopIfTrue="1" operator="equal">
      <formula>0</formula>
    </cfRule>
    <cfRule type="cellIs" dxfId="724" priority="907" stopIfTrue="1" operator="equal">
      <formula>0</formula>
    </cfRule>
  </conditionalFormatting>
  <conditionalFormatting sqref="DQ6">
    <cfRule type="cellIs" dxfId="723" priority="1058" stopIfTrue="1" operator="equal">
      <formula>0</formula>
    </cfRule>
    <cfRule type="cellIs" dxfId="722" priority="1051" stopIfTrue="1" operator="equal">
      <formula>0</formula>
    </cfRule>
    <cfRule type="cellIs" dxfId="721" priority="1063" stopIfTrue="1" operator="equal">
      <formula>0</formula>
    </cfRule>
    <cfRule type="cellIs" dxfId="720" priority="1062" stopIfTrue="1" operator="equal">
      <formula>0</formula>
    </cfRule>
    <cfRule type="cellIs" dxfId="719" priority="1061" stopIfTrue="1" operator="equal">
      <formula>0</formula>
    </cfRule>
    <cfRule type="cellIs" dxfId="718" priority="1060" stopIfTrue="1" operator="equal">
      <formula>0</formula>
    </cfRule>
    <cfRule type="cellIs" dxfId="717" priority="1059" stopIfTrue="1" operator="equal">
      <formula>0</formula>
    </cfRule>
    <cfRule type="cellIs" dxfId="716" priority="1050" stopIfTrue="1" operator="equal">
      <formula>0</formula>
    </cfRule>
    <cfRule type="cellIs" dxfId="715" priority="1057" stopIfTrue="1" operator="equal">
      <formula>0</formula>
    </cfRule>
    <cfRule type="cellIs" dxfId="714" priority="1052" stopIfTrue="1" operator="equal">
      <formula>0</formula>
    </cfRule>
    <cfRule type="cellIs" dxfId="713" priority="1053" stopIfTrue="1" operator="equal">
      <formula>0</formula>
    </cfRule>
    <cfRule type="cellIs" dxfId="712" priority="1054" stopIfTrue="1" operator="equal">
      <formula>0</formula>
    </cfRule>
    <cfRule type="cellIs" dxfId="711" priority="1055" stopIfTrue="1" operator="equal">
      <formula>0</formula>
    </cfRule>
    <cfRule type="cellIs" dxfId="710" priority="1056" stopIfTrue="1" operator="equal">
      <formula>0</formula>
    </cfRule>
  </conditionalFormatting>
  <conditionalFormatting sqref="DR7:DR38">
    <cfRule type="cellIs" dxfId="709" priority="901" stopIfTrue="1" operator="equal">
      <formula>0</formula>
    </cfRule>
    <cfRule type="cellIs" dxfId="708" priority="902" stopIfTrue="1" operator="equal">
      <formula>0</formula>
    </cfRule>
  </conditionalFormatting>
  <conditionalFormatting sqref="DS6">
    <cfRule type="cellIs" dxfId="707" priority="1047" stopIfTrue="1" operator="equal">
      <formula>0</formula>
    </cfRule>
    <cfRule type="cellIs" dxfId="706" priority="1046" stopIfTrue="1" operator="equal">
      <formula>0</formula>
    </cfRule>
    <cfRule type="cellIs" dxfId="705" priority="1045" stopIfTrue="1" operator="equal">
      <formula>0</formula>
    </cfRule>
    <cfRule type="cellIs" dxfId="704" priority="1044" stopIfTrue="1" operator="equal">
      <formula>0</formula>
    </cfRule>
    <cfRule type="cellIs" dxfId="703" priority="1043" stopIfTrue="1" operator="equal">
      <formula>0</formula>
    </cfRule>
    <cfRule type="cellIs" dxfId="702" priority="1042" stopIfTrue="1" operator="equal">
      <formula>0</formula>
    </cfRule>
    <cfRule type="cellIs" dxfId="701" priority="1041" stopIfTrue="1" operator="equal">
      <formula>0</formula>
    </cfRule>
    <cfRule type="cellIs" dxfId="700" priority="1040" stopIfTrue="1" operator="equal">
      <formula>0</formula>
    </cfRule>
    <cfRule type="cellIs" dxfId="699" priority="1039" stopIfTrue="1" operator="equal">
      <formula>0</formula>
    </cfRule>
    <cfRule type="cellIs" dxfId="698" priority="1038" stopIfTrue="1" operator="equal">
      <formula>0</formula>
    </cfRule>
    <cfRule type="cellIs" dxfId="697" priority="1037" stopIfTrue="1" operator="equal">
      <formula>0</formula>
    </cfRule>
    <cfRule type="cellIs" dxfId="696" priority="1036" stopIfTrue="1" operator="equal">
      <formula>0</formula>
    </cfRule>
    <cfRule type="cellIs" dxfId="695" priority="1035" stopIfTrue="1" operator="equal">
      <formula>0</formula>
    </cfRule>
    <cfRule type="cellIs" dxfId="694" priority="1034" stopIfTrue="1" operator="equal">
      <formula>0</formula>
    </cfRule>
  </conditionalFormatting>
  <conditionalFormatting sqref="DT7:DT38">
    <cfRule type="cellIs" dxfId="693" priority="895" stopIfTrue="1" operator="equal">
      <formula>0</formula>
    </cfRule>
    <cfRule type="cellIs" dxfId="692" priority="896" stopIfTrue="1" operator="equal">
      <formula>0</formula>
    </cfRule>
  </conditionalFormatting>
  <conditionalFormatting sqref="DU6">
    <cfRule type="cellIs" dxfId="691" priority="1029" stopIfTrue="1" operator="equal">
      <formula>0</formula>
    </cfRule>
    <cfRule type="cellIs" dxfId="690" priority="1028" stopIfTrue="1" operator="equal">
      <formula>0</formula>
    </cfRule>
    <cfRule type="cellIs" dxfId="689" priority="1027" stopIfTrue="1" operator="equal">
      <formula>0</formula>
    </cfRule>
    <cfRule type="cellIs" dxfId="688" priority="1026" stopIfTrue="1" operator="equal">
      <formula>0</formula>
    </cfRule>
    <cfRule type="cellIs" dxfId="687" priority="1025" stopIfTrue="1" operator="equal">
      <formula>0</formula>
    </cfRule>
    <cfRule type="cellIs" dxfId="686" priority="1024" stopIfTrue="1" operator="equal">
      <formula>0</formula>
    </cfRule>
    <cfRule type="cellIs" dxfId="685" priority="1023" stopIfTrue="1" operator="equal">
      <formula>0</formula>
    </cfRule>
    <cfRule type="cellIs" dxfId="684" priority="1022" stopIfTrue="1" operator="equal">
      <formula>0</formula>
    </cfRule>
    <cfRule type="cellIs" dxfId="683" priority="1021" stopIfTrue="1" operator="equal">
      <formula>0</formula>
    </cfRule>
    <cfRule type="cellIs" dxfId="682" priority="1020" stopIfTrue="1" operator="equal">
      <formula>0</formula>
    </cfRule>
    <cfRule type="cellIs" dxfId="681" priority="1019" stopIfTrue="1" operator="equal">
      <formula>0</formula>
    </cfRule>
    <cfRule type="cellIs" dxfId="680" priority="1018" stopIfTrue="1" operator="equal">
      <formula>0</formula>
    </cfRule>
    <cfRule type="cellIs" dxfId="679" priority="1030" stopIfTrue="1" operator="equal">
      <formula>0</formula>
    </cfRule>
    <cfRule type="cellIs" dxfId="678" priority="1031" stopIfTrue="1" operator="equal">
      <formula>0</formula>
    </cfRule>
  </conditionalFormatting>
  <conditionalFormatting sqref="DV7:DV38">
    <cfRule type="cellIs" dxfId="677" priority="890" stopIfTrue="1" operator="equal">
      <formula>0</formula>
    </cfRule>
    <cfRule type="cellIs" dxfId="676" priority="889" stopIfTrue="1" operator="equal">
      <formula>0</formula>
    </cfRule>
  </conditionalFormatting>
  <conditionalFormatting sqref="DW6">
    <cfRule type="cellIs" dxfId="675" priority="1011" stopIfTrue="1" operator="equal">
      <formula>0</formula>
    </cfRule>
    <cfRule type="cellIs" dxfId="674" priority="1010" stopIfTrue="1" operator="equal">
      <formula>0</formula>
    </cfRule>
    <cfRule type="cellIs" dxfId="673" priority="1009" stopIfTrue="1" operator="equal">
      <formula>0</formula>
    </cfRule>
    <cfRule type="cellIs" dxfId="672" priority="1008" stopIfTrue="1" operator="equal">
      <formula>0</formula>
    </cfRule>
    <cfRule type="cellIs" dxfId="671" priority="1007" stopIfTrue="1" operator="equal">
      <formula>0</formula>
    </cfRule>
    <cfRule type="cellIs" dxfId="670" priority="1006" stopIfTrue="1" operator="equal">
      <formula>0</formula>
    </cfRule>
    <cfRule type="cellIs" dxfId="669" priority="1005" stopIfTrue="1" operator="equal">
      <formula>0</formula>
    </cfRule>
    <cfRule type="cellIs" dxfId="668" priority="1004" stopIfTrue="1" operator="equal">
      <formula>0</formula>
    </cfRule>
    <cfRule type="cellIs" dxfId="667" priority="1003" stopIfTrue="1" operator="equal">
      <formula>0</formula>
    </cfRule>
    <cfRule type="cellIs" dxfId="666" priority="1002" stopIfTrue="1" operator="equal">
      <formula>0</formula>
    </cfRule>
    <cfRule type="cellIs" dxfId="665" priority="1012" stopIfTrue="1" operator="equal">
      <formula>0</formula>
    </cfRule>
    <cfRule type="cellIs" dxfId="664" priority="1013" stopIfTrue="1" operator="equal">
      <formula>0</formula>
    </cfRule>
    <cfRule type="cellIs" dxfId="663" priority="1014" stopIfTrue="1" operator="equal">
      <formula>0</formula>
    </cfRule>
    <cfRule type="cellIs" dxfId="662" priority="1015" stopIfTrue="1" operator="equal">
      <formula>0</formula>
    </cfRule>
  </conditionalFormatting>
  <conditionalFormatting sqref="DX7:DX38">
    <cfRule type="cellIs" dxfId="661" priority="884" stopIfTrue="1" operator="equal">
      <formula>0</formula>
    </cfRule>
    <cfRule type="cellIs" dxfId="660" priority="883" stopIfTrue="1" operator="equal">
      <formula>0</formula>
    </cfRule>
  </conditionalFormatting>
  <conditionalFormatting sqref="DY7:DY89">
    <cfRule type="cellIs" dxfId="659" priority="1160" stopIfTrue="1" operator="equal">
      <formula>0</formula>
    </cfRule>
    <cfRule type="cellIs" dxfId="658" priority="1161" stopIfTrue="1" operator="equal">
      <formula>0</formula>
    </cfRule>
  </conditionalFormatting>
  <conditionalFormatting sqref="EB5:EW6 DA3:DX3 EB3 ED3 EF3 EH3 EJ3 EL3 EN3 EP3 ER3 ET3 EV3 DA5:DX5 CY6">
    <cfRule type="cellIs" dxfId="657" priority="1585" stopIfTrue="1" operator="equal">
      <formula>0</formula>
    </cfRule>
  </conditionalFormatting>
  <conditionalFormatting sqref="EB6:EW6">
    <cfRule type="cellIs" dxfId="656" priority="1576" stopIfTrue="1" operator="equal">
      <formula>0</formula>
    </cfRule>
  </conditionalFormatting>
  <dataValidations count="10">
    <dataValidation type="whole" operator="lessThanOrEqual" allowBlank="1" showInputMessage="1" showErrorMessage="1" sqref="DB6:DB106 DR6:DR106 DP6:DP106 DN6:DN106 DL6:DL106 DT6:DT106 DH6:DH106 DJ6:DJ106 DF6:DF106 DD6:DD106 DV6:DV106 DX6:DX106" xr:uid="{00000000-0002-0000-0100-000000000000}">
      <formula1>DA6</formula1>
    </dataValidation>
    <dataValidation type="whole" errorStyle="warning" operator="lessThanOrEqual" allowBlank="1" showInputMessage="1" showErrorMessage="1" errorTitle="maximum limit crossed" error="maximum limit crossed" sqref="DQ6:DQ106 DU6:DU106 DO6:DO106 DS6:DS106 DI6:DI106 DK6:DK106 DC6:DC106 DE6:DE106 DG6:DG106 DA6:DA106 DM6:DM106 DW6:DW106" xr:uid="{00000000-0002-0000-0100-000001000000}">
      <formula1>DA$6</formula1>
    </dataValidation>
    <dataValidation type="custom" operator="lessThanOrEqual" allowBlank="1" showInputMessage="1" showErrorMessage="1" errorTitle="maximum limit crossed" error="Invalid entry" sqref="CX25:CX106 CY7:CZ106 CX7:CX8 AM7:CK106 CQ7:CV106 L7:AK106" xr:uid="{00000000-0002-0000-0100-000002000000}">
      <formula1>OR(L7&lt;=L$6,L7="ML",L7="NA",L7="ab")</formula1>
    </dataValidation>
    <dataValidation type="textLength" errorStyle="warning" operator="lessThanOrEqual" showInputMessage="1" showErrorMessage="1" errorTitle="long name" error="Please decrease the font size of this cell if name does not fit into the column." sqref="CW7:CW106" xr:uid="{00000000-0002-0000-0100-000003000000}">
      <formula1>100</formula1>
    </dataValidation>
    <dataValidation type="list" allowBlank="1" showInputMessage="1" showErrorMessage="1" sqref="B4" xr:uid="{00000000-0002-0000-0100-000004000000}">
      <formula1>$CX$27:$CX$29</formula1>
    </dataValidation>
    <dataValidation type="list" allowBlank="1" showInputMessage="1" showErrorMessage="1" sqref="K3" xr:uid="{00000000-0002-0000-0100-000005000000}">
      <formula1>$F$6:$H$6</formula1>
    </dataValidation>
    <dataValidation type="list" allowBlank="1" showInputMessage="1" showErrorMessage="1" sqref="J3" xr:uid="{00000000-0002-0000-0100-000006000000}">
      <formula1>$A$6:$C$6</formula1>
    </dataValidation>
    <dataValidation type="list" allowBlank="1" showInputMessage="1" showErrorMessage="1" sqref="B7:B106" xr:uid="{00000000-0002-0000-0100-000007000000}">
      <formula1>$CX$9:$CX$14</formula1>
    </dataValidation>
    <dataValidation type="list" allowBlank="1" showInputMessage="1" showErrorMessage="1" sqref="C7:C106" xr:uid="{00000000-0002-0000-0100-000008000000}">
      <formula1>$CX$17:$CX$18</formula1>
    </dataValidation>
    <dataValidation type="list" allowBlank="1" showInputMessage="1" showErrorMessage="1" sqref="AL6:AL106" xr:uid="{00000000-0002-0000-0100-000009000000}">
      <formula1>$CX$20:$CX$24</formula1>
    </dataValidation>
  </dataValidations>
  <hyperlinks>
    <hyperlink ref="I6:K6" location="'from the developer''s desk'!F7:I89" display="CLICK HERE FOR HELP" xr:uid="{00000000-0004-0000-0100-000000000000}"/>
  </hyperlinks>
  <pageMargins left="0.5" right="0.5" top="0.5" bottom="0.5" header="0" footer="0"/>
  <pageSetup paperSize="9" orientation="portrait" horizontalDpi="4294967292" verticalDpi="429496729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39997558519241921"/>
  </sheetPr>
  <dimension ref="A1:U106"/>
  <sheetViews>
    <sheetView workbookViewId="0">
      <selection sqref="A1:E1"/>
    </sheetView>
  </sheetViews>
  <sheetFormatPr baseColWidth="10" defaultColWidth="11.5" defaultRowHeight="13"/>
  <cols>
    <col min="1" max="1" width="11.83203125" customWidth="1"/>
    <col min="2" max="2" width="13.33203125" style="13" bestFit="1" customWidth="1"/>
    <col min="3" max="3" width="25.33203125" customWidth="1"/>
    <col min="4" max="4" width="38.5" bestFit="1" customWidth="1"/>
    <col min="5" max="5" width="13.83203125" customWidth="1"/>
    <col min="6" max="6" width="8" customWidth="1"/>
    <col min="7" max="7" width="8.83203125" customWidth="1"/>
    <col min="8" max="10" width="8.83203125" style="21" hidden="1" customWidth="1"/>
    <col min="11" max="11" width="8.83203125" hidden="1" customWidth="1"/>
    <col min="12" max="12" width="12.83203125" style="21" hidden="1" customWidth="1"/>
    <col min="13" max="13" width="8.83203125" hidden="1" customWidth="1"/>
    <col min="14" max="15" width="8.83203125" style="21" hidden="1" customWidth="1"/>
    <col min="16" max="16" width="8.83203125" hidden="1" customWidth="1"/>
    <col min="17" max="17" width="13.33203125" style="21" hidden="1" customWidth="1"/>
    <col min="18" max="18" width="8.83203125" hidden="1" customWidth="1"/>
    <col min="19" max="19" width="8.83203125" style="21" hidden="1" customWidth="1"/>
    <col min="20" max="20" width="23.5" hidden="1" customWidth="1"/>
    <col min="21" max="21" width="35" style="21" hidden="1" customWidth="1"/>
    <col min="22" max="22" width="11.5" customWidth="1"/>
  </cols>
  <sheetData>
    <row r="1" spans="1:21" ht="21">
      <c r="A1" s="649" t="s">
        <v>57</v>
      </c>
      <c r="B1" s="649"/>
      <c r="C1" s="649"/>
      <c r="D1" s="649"/>
      <c r="E1" s="649"/>
      <c r="F1" s="5"/>
      <c r="G1" s="5"/>
      <c r="H1" s="645" t="s">
        <v>56</v>
      </c>
      <c r="I1" s="645"/>
      <c r="J1" s="645"/>
      <c r="K1" s="645"/>
      <c r="L1" s="645"/>
      <c r="M1" s="645"/>
      <c r="N1" s="645"/>
      <c r="O1" s="645"/>
      <c r="P1" s="645"/>
      <c r="Q1" s="645"/>
      <c r="R1" s="645"/>
      <c r="S1" s="645"/>
      <c r="T1" s="645"/>
      <c r="U1" s="645"/>
    </row>
    <row r="2" spans="1:21">
      <c r="A2" s="647" t="s">
        <v>55</v>
      </c>
      <c r="B2" s="647"/>
      <c r="C2" s="647"/>
      <c r="D2" s="647"/>
      <c r="E2" s="647"/>
      <c r="F2" s="5"/>
      <c r="G2" s="5"/>
      <c r="H2" s="645"/>
      <c r="I2" s="645"/>
      <c r="J2" s="645"/>
      <c r="K2" s="645"/>
      <c r="L2" s="645"/>
      <c r="M2" s="645"/>
      <c r="N2" s="645"/>
      <c r="O2" s="645"/>
      <c r="P2" s="645"/>
      <c r="Q2" s="645"/>
      <c r="R2" s="645"/>
      <c r="S2" s="645"/>
      <c r="T2" s="645"/>
      <c r="U2" s="645"/>
    </row>
    <row r="3" spans="1:21">
      <c r="A3" s="647"/>
      <c r="B3" s="647"/>
      <c r="C3" s="647"/>
      <c r="D3" s="647"/>
      <c r="E3" s="647"/>
      <c r="F3" s="5"/>
      <c r="G3" s="5"/>
      <c r="H3" s="645"/>
      <c r="I3" s="645"/>
      <c r="J3" s="645"/>
      <c r="K3" s="645"/>
      <c r="L3" s="645"/>
      <c r="M3" s="645"/>
      <c r="N3" s="645"/>
      <c r="O3" s="645"/>
      <c r="P3" s="645"/>
      <c r="Q3" s="645"/>
      <c r="R3" s="645"/>
      <c r="S3" s="645"/>
      <c r="T3" s="645"/>
      <c r="U3" s="645"/>
    </row>
    <row r="4" spans="1:21" ht="21">
      <c r="A4" s="650" t="s">
        <v>54</v>
      </c>
      <c r="B4" s="650"/>
      <c r="C4" s="650"/>
      <c r="D4" s="650"/>
      <c r="E4" s="650"/>
      <c r="F4" s="5"/>
      <c r="G4" s="5"/>
      <c r="H4" s="646"/>
      <c r="I4" s="646"/>
      <c r="J4" s="646"/>
      <c r="K4" s="646"/>
      <c r="L4" s="646"/>
      <c r="M4" s="646"/>
      <c r="N4" s="646"/>
      <c r="O4" s="646"/>
      <c r="P4" s="646"/>
      <c r="Q4" s="646"/>
      <c r="R4" s="646"/>
      <c r="S4" s="646"/>
      <c r="T4" s="646"/>
      <c r="U4" s="646"/>
    </row>
    <row r="5" spans="1:21" ht="38">
      <c r="A5" s="17" t="s">
        <v>53</v>
      </c>
      <c r="B5" s="17" t="s">
        <v>52</v>
      </c>
      <c r="C5" s="648" t="s">
        <v>47</v>
      </c>
      <c r="D5" s="648"/>
      <c r="E5" s="17" t="s">
        <v>51</v>
      </c>
      <c r="F5" s="5"/>
      <c r="G5" s="5"/>
      <c r="H5" s="654" t="s">
        <v>50</v>
      </c>
      <c r="I5" s="654" t="s">
        <v>49</v>
      </c>
      <c r="J5" s="656" t="s">
        <v>48</v>
      </c>
      <c r="K5" s="652" t="s">
        <v>50</v>
      </c>
      <c r="L5" s="653"/>
      <c r="M5" s="6" t="s">
        <v>49</v>
      </c>
      <c r="N5" s="22"/>
      <c r="O5" s="651" t="s">
        <v>48</v>
      </c>
      <c r="P5" s="651"/>
      <c r="Q5" s="651"/>
      <c r="R5" s="651"/>
      <c r="S5" s="22"/>
      <c r="T5" s="7" t="s">
        <v>47</v>
      </c>
      <c r="U5" s="24"/>
    </row>
    <row r="6" spans="1:21" ht="22">
      <c r="A6" s="8"/>
      <c r="B6" s="9"/>
      <c r="C6" s="10" t="s">
        <v>104</v>
      </c>
      <c r="D6" s="10" t="s">
        <v>105</v>
      </c>
      <c r="E6" s="11"/>
      <c r="F6" s="5"/>
      <c r="G6" s="5"/>
      <c r="H6" s="655"/>
      <c r="I6" s="655"/>
      <c r="J6" s="657"/>
      <c r="K6" s="6" t="s">
        <v>45</v>
      </c>
      <c r="L6" s="22" t="s">
        <v>44</v>
      </c>
      <c r="M6" s="6" t="s">
        <v>45</v>
      </c>
      <c r="N6" s="22" t="s">
        <v>44</v>
      </c>
      <c r="O6" s="22" t="s">
        <v>46</v>
      </c>
      <c r="P6" s="6" t="s">
        <v>45</v>
      </c>
      <c r="Q6" s="22" t="s">
        <v>44</v>
      </c>
      <c r="R6" s="6" t="s">
        <v>45</v>
      </c>
      <c r="S6" s="22" t="s">
        <v>44</v>
      </c>
      <c r="T6" s="6" t="s">
        <v>45</v>
      </c>
      <c r="U6" s="22" t="s">
        <v>44</v>
      </c>
    </row>
    <row r="7" spans="1:21" ht="18" hidden="1">
      <c r="A7" s="17">
        <v>1</v>
      </c>
      <c r="B7" s="19">
        <f>IF(details!G7="","",details!G7)</f>
        <v>37466</v>
      </c>
      <c r="C7" s="12" t="str">
        <f t="shared" ref="C7:D38" si="0">T7</f>
        <v>mUrhl tqykbZ] nks gtkj nks</v>
      </c>
      <c r="D7" s="16" t="str">
        <f t="shared" si="0"/>
        <v>Twenty Nine July Two Thousand Two</v>
      </c>
      <c r="E7" s="18" t="str">
        <f t="shared" ref="E7:E38" si="1">IF(B7="","",TEXT(B7,"DDDD"))</f>
        <v>Monday</v>
      </c>
      <c r="F7" s="5"/>
      <c r="G7" s="5"/>
      <c r="H7" s="20" t="str">
        <f>TEXT(B7,"DD")</f>
        <v>29</v>
      </c>
      <c r="I7" s="20" t="str">
        <f>TEXT(B7,"MM")</f>
        <v>07</v>
      </c>
      <c r="J7" s="20" t="str">
        <f>TEXT(B7,"YY")</f>
        <v>02</v>
      </c>
      <c r="K7" s="4" t="str">
        <f>IF(H7="01",",d",IF(H7="02","nks",IF(H7="03","rhu",IF(H7="04","pkj",IF(H7="05","ikap",IF(H7="06","N%",IF(H7="07","lkr",IF(H7="08","vkB",IF(H7="09","ukS",IF(H7="10","nl",IF(H7="11","X;kjg",IF(H7="12","ckjg",IF(H7="13","rsjg",IF(H7="14","pkSng",IF(H7="15","iUnzg",IF(H7="16","lksyg",IF(H7="17","l=g",IF(H7="18","vBkjg",IF(H7="19","mUuhl",IF(H7="20","chl",IF(H7="21","bDdhl",IF(H7="22","ckbZl",IF(H7="23","rschl",IF(H7="24","pkSchl",IF(H7="25","iPphl",IF(H7="26","NCchl",IF(H7="27","lRrkbZl",IF(H7="28","vBkbZl",IF(H7="29","mUrhl",IF(H7="30","rhl",IF(H7="31","bdrhl","")))))))))))))))))))))))))))))))</f>
        <v>mUrhl</v>
      </c>
      <c r="L7" s="23" t="str">
        <f>IF(H7="01","One",IF(H7="02","Two",IF(H7="03","Three",IF(H7="04","Four",IF(H7="05","Five",IF(H7="06","Six",IF(H7="07","Seven",IF(H7="08","Eight",IF(H7="09","Nine",IF(H7="10","Ten",IF(H7="11","Eleven",IF(H7="12","Twelve",IF(H7="13","Thirteen",IF(H7="14","Forteen",IF(H7="15","Fifteen",IF(H7="16","Sixteen",IF(H7="17","Seventeen",IF(H7="18","Eighteen",IF(H7="19","Nineteen",IF(H7="20","Twenty",IF(H7="21","Twenty One",IF(H7="22","Twenty Two",IF(H7="23","Twenty Three",IF(H7="24","Twenty Four",IF(H7="25","Twenty Five",IF(H7="26","Twenty Six",IF(H7="27","Twenty Seven",IF(H7="28","Twenty Eight",IF(H7="29","Twenty Nine",IF(H7="30","Thirty",IF(H7="31","Thirty One","")))))))))))))))))))))))))))))))</f>
        <v>Twenty Nine</v>
      </c>
      <c r="M7" s="3" t="str">
        <f>IF(I7="01","tuojh",IF(I7="02","Qjojh",IF(I7="03","ekpZ",IF(I7="04","vizsy",IF(I7="05","ebZ",IF(I7="06","twu",IF(I7="07","tqykbZ",IF(I7="08","vxLr",IF(I7="09","flrEcj",IF(I7="10","vDVwcj",IF(I7="11","uoEcj",IF(I7="12","fnlEcj",""))))))))))))</f>
        <v>tqykbZ</v>
      </c>
      <c r="N7" s="23" t="str">
        <f>IF(I7="01","January",IF(I7="02","February",IF(I7="03","March",IF(I7="04","April",IF(I7="05","May",IF(I7="06","June",IF(I7="07","July",IF(I7="08","August",IF(I7="09","September",IF(I7="10","October",IF(I7="11","November",IF(I7="12","December",""))))))))))))</f>
        <v>July</v>
      </c>
      <c r="O7" s="20">
        <f>IF(B7="","",YEAR(B7))</f>
        <v>2002</v>
      </c>
      <c r="P7" s="3" t="str">
        <f>IF(O7="","",IF(O7&lt;=1999,"mUuhl lkS","nks gtkj"))</f>
        <v>nks gtkj</v>
      </c>
      <c r="Q7" s="23" t="str">
        <f>IF(O7="","",IF(O7&lt;=1999,"Nineteen Hundred",IF(O7&gt;=2000,"Two Thousand","")))</f>
        <v>Two Thousand</v>
      </c>
      <c r="R7" s="3" t="str">
        <f>IF(J7="91","bdjkuoS",IF(J7="92","cjkuos",IF(J7="93","frjkuoS",IF(J7="94","pkSjkuos",IF(J7="95","fipkuos",IF(J7="96","fN;kuoS",IF(J7="97","lR;kuoS",IF(J7="98","vBkuoS",IF(J7="99","fuUukuoS",IF(J7="01",",d",IF(J7="02","nks",IF(J7="03","rhu",IF(J7="04","pkj",IF(J7="05","ikap",IF(J7="06","N%",IF(J7="07","lkr",IF(J7="08","vkB",IF(J7="09","ukS",IF(J7="10","nl",IF(J7="11","X;kjg",IF(J7="12","ckjg",IF(J7="13","rsjg",IF(J7="14","pkSng",IF(J7="15","iUnzg",IF(J7="16","lksyg",IF(J7="17","l=g",IF(J7="18","vBkjg",IF(J7="19","mUuhl",IF(J7="20","chl",IF(J7="21","bDdhl",IF(J7="22","ckbZl",IF(J7="23","rschl",IF(J7="24","pkSchl",IF(J7="25","iPphl",""))))))))))))))))))))))))))))))))))</f>
        <v>nks</v>
      </c>
      <c r="S7" s="23" t="str">
        <f>IF(J7="","",IF(J7="91","Ninety One",IF(J7="92","Ninety Two",IF(J7="93","Ninety Three",IF(J7="94","Ninety Four",IF(J7="95","Ninety Five",IF(J7="96","Ninety Six",IF(J7="97","Ninety SEven",IF(J7="98","Ninety Eight",IF(J7="99","Ninety Nine",IF(J7="00","",IF(J7="01","One",IF(J7="02","Two",IF(J7="03","Three",IF(J7="04","Four",IF(J7="05","Five",IF(J7="06","Six",IF(J7="07","Seven",IF(J7="08","Eight",IF(J7="09","Nine",IF(J7="10","Ten",IF(J7="11","Eleven",IF(J7="12","Twelve",IF(J7="13","Thirteen",IF(J7="14","Forteen",IF(J7="15","Fifteen",IF(J7="16","Sixteen",IF(J7="17","Seventeen",IF(J7="18","Eighteen",IF(J7="19","Nineteen",IF(J7="20","Twenty",IF(J7="21","Twenty One",IF(J7="22","Twenty Two",IF(J7="23","Twenty Three",IF(J7="24","Twenty Four",IF(J7="25","Twenty Five",IF(J7="26","Twenty Six",IF(J7="27","Twenty Seven",IF(J7="28","Twenty Eight",IF(J7="29","Twenty Nine",IF(J7="30","Thirty","""")))))))))))))))))))))))))))))))))))))))))</f>
        <v>Two</v>
      </c>
      <c r="T7" s="3" t="str">
        <f>IF(B7="","",CONCATENATE(K7," ",M7,"] ",P7," ",R7))</f>
        <v>mUrhl tqykbZ] nks gtkj nks</v>
      </c>
      <c r="U7" s="23" t="str">
        <f>IF(C7="","",CONCATENATE(L7," ",N7," ",Q7," ",S7))</f>
        <v>Twenty Nine July Two Thousand Two</v>
      </c>
    </row>
    <row r="8" spans="1:21" ht="18" hidden="1">
      <c r="A8" s="17">
        <v>2</v>
      </c>
      <c r="B8" s="19">
        <f>IF(details!G8="","",details!G8)</f>
        <v>35887</v>
      </c>
      <c r="C8" s="12" t="str">
        <f t="shared" si="0"/>
        <v>nks vizsy] mUuhl lkS vBkuoS</v>
      </c>
      <c r="D8" s="16" t="str">
        <f t="shared" si="0"/>
        <v>Two April Nineteen Hundred Ninety Eight</v>
      </c>
      <c r="E8" s="18" t="str">
        <f t="shared" si="1"/>
        <v>Thursday</v>
      </c>
      <c r="F8" s="5"/>
      <c r="G8" s="5"/>
      <c r="H8" s="20" t="str">
        <f t="shared" ref="H8:H71" si="2">TEXT(B8,"DD")</f>
        <v>02</v>
      </c>
      <c r="I8" s="20" t="str">
        <f t="shared" ref="I8:I71" si="3">TEXT(B8,"MM")</f>
        <v>04</v>
      </c>
      <c r="J8" s="20" t="str">
        <f t="shared" ref="J8:J71" si="4">TEXT(B8,"YY")</f>
        <v>98</v>
      </c>
      <c r="K8" s="4" t="str">
        <f t="shared" ref="K8:K71" si="5">IF(H8="01",",d",IF(H8="02","nks",IF(H8="03","rhu",IF(H8="04","pkj",IF(H8="05","ikap",IF(H8="06","N%",IF(H8="07","lkr",IF(H8="08","vkB",IF(H8="09","ukS",IF(H8="10","nl",IF(H8="11","X;kjg",IF(H8="12","ckjg",IF(H8="13","rsjg",IF(H8="14","pkSng",IF(H8="15","iUnzg",IF(H8="16","lksyg",IF(H8="17","l=g",IF(H8="18","vBkjg",IF(H8="19","mUuhl",IF(H8="20","chl",IF(H8="21","bDdhl",IF(H8="22","ckbZl",IF(H8="23","rschl",IF(H8="24","pkSchl",IF(H8="25","iPphl",IF(H8="26","NCchl",IF(H8="27","lRrkbZl",IF(H8="28","vBkbZl",IF(H8="29","mUrhl",IF(H8="30","rhl",IF(H8="31","bdrhl","")))))))))))))))))))))))))))))))</f>
        <v>nks</v>
      </c>
      <c r="L8" s="23" t="str">
        <f t="shared" ref="L8:L71" si="6">IF(H8="01","One",IF(H8="02","Two",IF(H8="03","Three",IF(H8="04","Four",IF(H8="05","Five",IF(H8="06","Six",IF(H8="07","Seven",IF(H8="08","Eight",IF(H8="09","Nine",IF(H8="10","Ten",IF(H8="11","Eleven",IF(H8="12","Twelve",IF(H8="13","Thirteen",IF(H8="14","Forteen",IF(H8="15","Fifteen",IF(H8="16","Sixteen",IF(H8="17","Seventeen",IF(H8="18","Eighteen",IF(H8="19","Nineteen",IF(H8="20","Twenty",IF(H8="21","Twenty One",IF(H8="22","Twenty Two",IF(H8="23","Twenty Three",IF(H8="24","Twenty Four",IF(H8="25","Twenty Five",IF(H8="26","Twenty Six",IF(H8="27","Twenty Seven",IF(H8="28","Twenty Eight",IF(H8="29","Twenty Nine",IF(H8="30","Thirty",IF(H8="31","Thirty One","")))))))))))))))))))))))))))))))</f>
        <v>Two</v>
      </c>
      <c r="M8" s="3" t="str">
        <f t="shared" ref="M8:M71" si="7">IF(I8="01","tuojh",IF(I8="02","Qjojh",IF(I8="03","ekpZ",IF(I8="04","vizsy",IF(I8="05","ebZ",IF(I8="06","twu",IF(I8="07","tqykbZ",IF(I8="08","vxLr",IF(I8="09","flrEcj",IF(I8="10","vDVwcj",IF(I8="11","uoEcj",IF(I8="12","fnlEcj",""))))))))))))</f>
        <v>vizsy</v>
      </c>
      <c r="N8" s="23" t="str">
        <f t="shared" ref="N8:N71" si="8">IF(I8="01","January",IF(I8="02","February",IF(I8="03","March",IF(I8="04","April",IF(I8="05","May",IF(I8="06","June",IF(I8="07","July",IF(I8="08","August",IF(I8="09","September",IF(I8="10","October",IF(I8="11","November",IF(I8="12","December",""))))))))))))</f>
        <v>April</v>
      </c>
      <c r="O8" s="20">
        <f t="shared" ref="O8:O71" si="9">IF(B8="","",YEAR(B8))</f>
        <v>1998</v>
      </c>
      <c r="P8" s="3" t="str">
        <f t="shared" ref="P8:P71" si="10">IF(O8="","",IF(O8&lt;=1999,"mUuhl lkS","nks gtkj"))</f>
        <v>mUuhl lkS</v>
      </c>
      <c r="Q8" s="23" t="str">
        <f t="shared" ref="Q8:Q71" si="11">IF(O8="","",IF(O8&lt;=1999,"Nineteen Hundred",IF(O8&gt;=2000,"Two Thousand","")))</f>
        <v>Nineteen Hundred</v>
      </c>
      <c r="R8" s="3" t="str">
        <f t="shared" ref="R8:R71" si="12">IF(J8="91","bdjkuoS",IF(J8="92","cjkuos",IF(J8="93","frjkuoS",IF(J8="94","pkSjkuos",IF(J8="95","fipkuos",IF(J8="96","fN;kuoS",IF(J8="97","lR;kuoS",IF(J8="98","vBkuoS",IF(J8="99","fuUukuoS",IF(J8="01",",d",IF(J8="02","nks",IF(J8="03","rhu",IF(J8="04","pkj",IF(J8="05","ikap",IF(J8="06","N%",IF(J8="07","lkr",IF(J8="08","vkB",IF(J8="09","ukS",IF(J8="10","nl",IF(J8="11","X;kjg",IF(J8="12","ckjg",IF(J8="13","rsjg",IF(J8="14","pkSng",IF(J8="15","iUnzg",IF(J8="16","lksyg",IF(J8="17","l=g",IF(J8="18","vBkjg",IF(J8="19","mUuhl",IF(J8="20","chl",IF(J8="21","bDdhl",IF(J8="22","ckbZl",IF(J8="23","rschl",IF(J8="24","pkSchl",IF(J8="25","iPphl",""))))))))))))))))))))))))))))))))))</f>
        <v>vBkuoS</v>
      </c>
      <c r="S8" s="23" t="str">
        <f t="shared" ref="S8:S71" si="13">IF(J8="","",IF(J8="91","Ninety One",IF(J8="92","Ninety Two",IF(J8="93","Ninety Three",IF(J8="94","Ninety Four",IF(J8="95","Ninety Five",IF(J8="96","Ninety Six",IF(J8="97","Ninety SEven",IF(J8="98","Ninety Eight",IF(J8="99","Ninety Nine",IF(J8="00","",IF(J8="01","One",IF(J8="02","Two",IF(J8="03","Three",IF(J8="04","Four",IF(J8="05","Five",IF(J8="06","Six",IF(J8="07","Seven",IF(J8="08","Eight",IF(J8="09","Nine",IF(J8="10","Ten",IF(J8="11","Eleven",IF(J8="12","Twelve",IF(J8="13","Thirteen",IF(J8="14","Forteen",IF(J8="15","Fifteen",IF(J8="16","Sixteen",IF(J8="17","Seventeen",IF(J8="18","Eighteen",IF(J8="19","Nineteen",IF(J8="20","Twenty",IF(J8="21","Twenty One",IF(J8="22","Twenty Two",IF(J8="23","Twenty Three",IF(J8="24","Twenty Four",IF(J8="25","Twenty Five",IF(J8="26","Twenty Six",IF(J8="27","Twenty Seven",IF(J8="28","Twenty Eight",IF(J8="29","Twenty Nine",IF(J8="30","Thirty","""")))))))))))))))))))))))))))))))))))))))))</f>
        <v>Ninety Eight</v>
      </c>
      <c r="T8" s="3" t="str">
        <f t="shared" ref="T8:T71" si="14">IF(B8="","",CONCATENATE(K8," ",M8,"] ",P8," ",R8))</f>
        <v>nks vizsy] mUuhl lkS vBkuoS</v>
      </c>
      <c r="U8" s="23" t="str">
        <f>IF(C8="","",CONCATENATE(L8," ",N8," ",Q8," ",S8))</f>
        <v>Two April Nineteen Hundred Ninety Eight</v>
      </c>
    </row>
    <row r="9" spans="1:21" ht="19" hidden="1">
      <c r="A9" s="17">
        <v>3</v>
      </c>
      <c r="B9" s="19" t="str">
        <f>IF(details!G9="","",details!G9)</f>
        <v/>
      </c>
      <c r="C9" s="12" t="str">
        <f t="shared" si="0"/>
        <v/>
      </c>
      <c r="D9" s="16" t="str">
        <f t="shared" si="0"/>
        <v/>
      </c>
      <c r="E9" s="18" t="str">
        <f t="shared" si="1"/>
        <v/>
      </c>
      <c r="F9" s="5"/>
      <c r="G9" s="5"/>
      <c r="H9" s="20" t="str">
        <f t="shared" si="2"/>
        <v/>
      </c>
      <c r="I9" s="20" t="str">
        <f t="shared" si="3"/>
        <v/>
      </c>
      <c r="J9" s="20" t="str">
        <f t="shared" si="4"/>
        <v/>
      </c>
      <c r="K9" s="4" t="str">
        <f t="shared" si="5"/>
        <v/>
      </c>
      <c r="L9" s="23" t="str">
        <f t="shared" si="6"/>
        <v/>
      </c>
      <c r="M9" s="3" t="str">
        <f t="shared" si="7"/>
        <v/>
      </c>
      <c r="N9" s="23" t="str">
        <f t="shared" si="8"/>
        <v/>
      </c>
      <c r="O9" s="20" t="str">
        <f t="shared" si="9"/>
        <v/>
      </c>
      <c r="P9" s="3" t="str">
        <f t="shared" si="10"/>
        <v/>
      </c>
      <c r="Q9" s="23" t="str">
        <f t="shared" si="11"/>
        <v/>
      </c>
      <c r="R9" s="3" t="str">
        <f t="shared" si="12"/>
        <v/>
      </c>
      <c r="S9" s="23" t="str">
        <f t="shared" si="13"/>
        <v/>
      </c>
      <c r="T9" s="3" t="str">
        <f t="shared" si="14"/>
        <v/>
      </c>
      <c r="U9" s="23" t="str">
        <f>IF(C9="","",CONCATENATE(L9," ",N9," ",Q9," ",S9))</f>
        <v/>
      </c>
    </row>
    <row r="10" spans="1:21" ht="19" hidden="1">
      <c r="A10" s="17">
        <v>4</v>
      </c>
      <c r="B10" s="19" t="str">
        <f>IF(details!G10="","",details!G10)</f>
        <v/>
      </c>
      <c r="C10" s="12" t="str">
        <f t="shared" si="0"/>
        <v/>
      </c>
      <c r="D10" s="16" t="str">
        <f t="shared" si="0"/>
        <v/>
      </c>
      <c r="E10" s="18" t="str">
        <f t="shared" si="1"/>
        <v/>
      </c>
      <c r="F10" s="5"/>
      <c r="G10" s="5"/>
      <c r="H10" s="20" t="str">
        <f t="shared" si="2"/>
        <v/>
      </c>
      <c r="I10" s="20" t="str">
        <f t="shared" si="3"/>
        <v/>
      </c>
      <c r="J10" s="20" t="str">
        <f t="shared" si="4"/>
        <v/>
      </c>
      <c r="K10" s="4" t="str">
        <f t="shared" si="5"/>
        <v/>
      </c>
      <c r="L10" s="23" t="str">
        <f t="shared" si="6"/>
        <v/>
      </c>
      <c r="M10" s="3" t="str">
        <f t="shared" si="7"/>
        <v/>
      </c>
      <c r="N10" s="23" t="str">
        <f t="shared" si="8"/>
        <v/>
      </c>
      <c r="O10" s="20" t="str">
        <f t="shared" si="9"/>
        <v/>
      </c>
      <c r="P10" s="3" t="str">
        <f t="shared" si="10"/>
        <v/>
      </c>
      <c r="Q10" s="23" t="str">
        <f t="shared" si="11"/>
        <v/>
      </c>
      <c r="R10" s="3" t="str">
        <f t="shared" si="12"/>
        <v/>
      </c>
      <c r="S10" s="23" t="str">
        <f t="shared" si="13"/>
        <v/>
      </c>
      <c r="T10" s="3" t="str">
        <f t="shared" si="14"/>
        <v/>
      </c>
      <c r="U10" s="23" t="str">
        <f>IF(C10="","",CONCATENATE(L10," ",N10," ",Q10," ",S10))</f>
        <v/>
      </c>
    </row>
    <row r="11" spans="1:21" ht="19" hidden="1">
      <c r="A11" s="17">
        <v>5</v>
      </c>
      <c r="B11" s="19" t="str">
        <f>IF(details!G11="","",details!G11)</f>
        <v/>
      </c>
      <c r="C11" s="12" t="str">
        <f t="shared" si="0"/>
        <v/>
      </c>
      <c r="D11" s="16" t="str">
        <f t="shared" si="0"/>
        <v/>
      </c>
      <c r="E11" s="18" t="str">
        <f t="shared" si="1"/>
        <v/>
      </c>
      <c r="F11" s="5"/>
      <c r="G11" s="5"/>
      <c r="H11" s="20" t="str">
        <f t="shared" si="2"/>
        <v/>
      </c>
      <c r="I11" s="20" t="str">
        <f t="shared" si="3"/>
        <v/>
      </c>
      <c r="J11" s="20" t="str">
        <f t="shared" si="4"/>
        <v/>
      </c>
      <c r="K11" s="4" t="str">
        <f t="shared" si="5"/>
        <v/>
      </c>
      <c r="L11" s="23" t="str">
        <f t="shared" si="6"/>
        <v/>
      </c>
      <c r="M11" s="3" t="str">
        <f t="shared" si="7"/>
        <v/>
      </c>
      <c r="N11" s="23" t="str">
        <f t="shared" si="8"/>
        <v/>
      </c>
      <c r="O11" s="20" t="str">
        <f t="shared" si="9"/>
        <v/>
      </c>
      <c r="P11" s="3" t="str">
        <f t="shared" si="10"/>
        <v/>
      </c>
      <c r="Q11" s="23" t="str">
        <f t="shared" si="11"/>
        <v/>
      </c>
      <c r="R11" s="3" t="str">
        <f t="shared" si="12"/>
        <v/>
      </c>
      <c r="S11" s="23" t="str">
        <f t="shared" si="13"/>
        <v/>
      </c>
      <c r="T11" s="3" t="str">
        <f t="shared" si="14"/>
        <v/>
      </c>
      <c r="U11" s="23" t="str">
        <f>IF(C11="","",CONCATENATE(L11," ",N11," ",Q11," ",S11))</f>
        <v/>
      </c>
    </row>
    <row r="12" spans="1:21" ht="19" hidden="1">
      <c r="A12" s="17">
        <v>6</v>
      </c>
      <c r="B12" s="19" t="str">
        <f>IF(details!G12="","",details!G12)</f>
        <v/>
      </c>
      <c r="C12" s="12" t="str">
        <f t="shared" si="0"/>
        <v/>
      </c>
      <c r="D12" s="16" t="str">
        <f t="shared" si="0"/>
        <v/>
      </c>
      <c r="E12" s="18" t="str">
        <f t="shared" si="1"/>
        <v/>
      </c>
      <c r="F12" s="5"/>
      <c r="G12" s="5"/>
      <c r="H12" s="20" t="str">
        <f t="shared" si="2"/>
        <v/>
      </c>
      <c r="I12" s="20" t="str">
        <f t="shared" si="3"/>
        <v/>
      </c>
      <c r="J12" s="20" t="str">
        <f t="shared" si="4"/>
        <v/>
      </c>
      <c r="K12" s="4" t="str">
        <f t="shared" si="5"/>
        <v/>
      </c>
      <c r="L12" s="23" t="str">
        <f t="shared" si="6"/>
        <v/>
      </c>
      <c r="M12" s="3" t="str">
        <f t="shared" si="7"/>
        <v/>
      </c>
      <c r="N12" s="23" t="str">
        <f t="shared" si="8"/>
        <v/>
      </c>
      <c r="O12" s="20" t="str">
        <f t="shared" si="9"/>
        <v/>
      </c>
      <c r="P12" s="3" t="str">
        <f t="shared" si="10"/>
        <v/>
      </c>
      <c r="Q12" s="23" t="str">
        <f t="shared" si="11"/>
        <v/>
      </c>
      <c r="R12" s="3" t="str">
        <f t="shared" si="12"/>
        <v/>
      </c>
      <c r="S12" s="23" t="str">
        <f t="shared" si="13"/>
        <v/>
      </c>
      <c r="T12" s="3" t="str">
        <f t="shared" si="14"/>
        <v/>
      </c>
      <c r="U12" s="23" t="str">
        <f t="shared" ref="U12:U71" si="15">IF(C12="","",CONCATENATE(L12," ",N12," ",Q12," ",S12))</f>
        <v/>
      </c>
    </row>
    <row r="13" spans="1:21" ht="19" hidden="1">
      <c r="A13" s="17">
        <v>7</v>
      </c>
      <c r="B13" s="19" t="str">
        <f>IF(details!G13="","",details!G13)</f>
        <v/>
      </c>
      <c r="C13" s="12" t="str">
        <f t="shared" si="0"/>
        <v/>
      </c>
      <c r="D13" s="16" t="str">
        <f t="shared" si="0"/>
        <v/>
      </c>
      <c r="E13" s="18" t="str">
        <f t="shared" si="1"/>
        <v/>
      </c>
      <c r="F13" s="5"/>
      <c r="G13" s="5"/>
      <c r="H13" s="20" t="str">
        <f t="shared" si="2"/>
        <v/>
      </c>
      <c r="I13" s="20" t="str">
        <f t="shared" si="3"/>
        <v/>
      </c>
      <c r="J13" s="20" t="str">
        <f t="shared" si="4"/>
        <v/>
      </c>
      <c r="K13" s="4" t="str">
        <f t="shared" si="5"/>
        <v/>
      </c>
      <c r="L13" s="23" t="str">
        <f t="shared" si="6"/>
        <v/>
      </c>
      <c r="M13" s="3" t="str">
        <f t="shared" si="7"/>
        <v/>
      </c>
      <c r="N13" s="23" t="str">
        <f t="shared" si="8"/>
        <v/>
      </c>
      <c r="O13" s="20" t="str">
        <f t="shared" si="9"/>
        <v/>
      </c>
      <c r="P13" s="3" t="str">
        <f t="shared" si="10"/>
        <v/>
      </c>
      <c r="Q13" s="23" t="str">
        <f t="shared" si="11"/>
        <v/>
      </c>
      <c r="R13" s="3" t="str">
        <f t="shared" si="12"/>
        <v/>
      </c>
      <c r="S13" s="23" t="str">
        <f t="shared" si="13"/>
        <v/>
      </c>
      <c r="T13" s="3" t="str">
        <f t="shared" si="14"/>
        <v/>
      </c>
      <c r="U13" s="23" t="str">
        <f t="shared" si="15"/>
        <v/>
      </c>
    </row>
    <row r="14" spans="1:21" ht="19" hidden="1">
      <c r="A14" s="17">
        <v>8</v>
      </c>
      <c r="B14" s="19" t="str">
        <f>IF(details!G14="","",details!G14)</f>
        <v/>
      </c>
      <c r="C14" s="12" t="str">
        <f t="shared" si="0"/>
        <v/>
      </c>
      <c r="D14" s="16" t="str">
        <f t="shared" si="0"/>
        <v/>
      </c>
      <c r="E14" s="18" t="str">
        <f t="shared" si="1"/>
        <v/>
      </c>
      <c r="F14" s="5"/>
      <c r="G14" s="5"/>
      <c r="H14" s="20" t="str">
        <f t="shared" si="2"/>
        <v/>
      </c>
      <c r="I14" s="20" t="str">
        <f t="shared" si="3"/>
        <v/>
      </c>
      <c r="J14" s="20" t="str">
        <f t="shared" si="4"/>
        <v/>
      </c>
      <c r="K14" s="4" t="str">
        <f t="shared" si="5"/>
        <v/>
      </c>
      <c r="L14" s="23" t="str">
        <f t="shared" si="6"/>
        <v/>
      </c>
      <c r="M14" s="3" t="str">
        <f t="shared" si="7"/>
        <v/>
      </c>
      <c r="N14" s="23" t="str">
        <f t="shared" si="8"/>
        <v/>
      </c>
      <c r="O14" s="20" t="str">
        <f t="shared" si="9"/>
        <v/>
      </c>
      <c r="P14" s="3" t="str">
        <f t="shared" si="10"/>
        <v/>
      </c>
      <c r="Q14" s="23" t="str">
        <f t="shared" si="11"/>
        <v/>
      </c>
      <c r="R14" s="3" t="str">
        <f t="shared" si="12"/>
        <v/>
      </c>
      <c r="S14" s="23" t="str">
        <f t="shared" si="13"/>
        <v/>
      </c>
      <c r="T14" s="3" t="str">
        <f t="shared" si="14"/>
        <v/>
      </c>
      <c r="U14" s="23" t="str">
        <f t="shared" si="15"/>
        <v/>
      </c>
    </row>
    <row r="15" spans="1:21" ht="19" hidden="1">
      <c r="A15" s="17">
        <v>9</v>
      </c>
      <c r="B15" s="19" t="str">
        <f>IF(details!G15="","",details!G15)</f>
        <v/>
      </c>
      <c r="C15" s="12" t="str">
        <f t="shared" si="0"/>
        <v/>
      </c>
      <c r="D15" s="16" t="str">
        <f t="shared" si="0"/>
        <v/>
      </c>
      <c r="E15" s="18" t="str">
        <f t="shared" si="1"/>
        <v/>
      </c>
      <c r="F15" s="5"/>
      <c r="G15" s="5"/>
      <c r="H15" s="20" t="str">
        <f t="shared" si="2"/>
        <v/>
      </c>
      <c r="I15" s="20" t="str">
        <f t="shared" si="3"/>
        <v/>
      </c>
      <c r="J15" s="20" t="str">
        <f t="shared" si="4"/>
        <v/>
      </c>
      <c r="K15" s="4" t="str">
        <f t="shared" si="5"/>
        <v/>
      </c>
      <c r="L15" s="23" t="str">
        <f t="shared" si="6"/>
        <v/>
      </c>
      <c r="M15" s="3" t="str">
        <f t="shared" si="7"/>
        <v/>
      </c>
      <c r="N15" s="23" t="str">
        <f t="shared" si="8"/>
        <v/>
      </c>
      <c r="O15" s="20" t="str">
        <f t="shared" si="9"/>
        <v/>
      </c>
      <c r="P15" s="3" t="str">
        <f t="shared" si="10"/>
        <v/>
      </c>
      <c r="Q15" s="23" t="str">
        <f t="shared" si="11"/>
        <v/>
      </c>
      <c r="R15" s="3" t="str">
        <f t="shared" si="12"/>
        <v/>
      </c>
      <c r="S15" s="23" t="str">
        <f t="shared" si="13"/>
        <v/>
      </c>
      <c r="T15" s="3" t="str">
        <f t="shared" si="14"/>
        <v/>
      </c>
      <c r="U15" s="23" t="str">
        <f t="shared" si="15"/>
        <v/>
      </c>
    </row>
    <row r="16" spans="1:21" ht="19" hidden="1">
      <c r="A16" s="17">
        <v>10</v>
      </c>
      <c r="B16" s="19" t="str">
        <f>IF(details!G16="","",details!G16)</f>
        <v/>
      </c>
      <c r="C16" s="12" t="str">
        <f t="shared" si="0"/>
        <v/>
      </c>
      <c r="D16" s="16" t="str">
        <f t="shared" si="0"/>
        <v/>
      </c>
      <c r="E16" s="18" t="str">
        <f t="shared" si="1"/>
        <v/>
      </c>
      <c r="F16" s="5"/>
      <c r="G16" s="5"/>
      <c r="H16" s="20" t="str">
        <f t="shared" si="2"/>
        <v/>
      </c>
      <c r="I16" s="20" t="str">
        <f t="shared" si="3"/>
        <v/>
      </c>
      <c r="J16" s="20" t="str">
        <f t="shared" si="4"/>
        <v/>
      </c>
      <c r="K16" s="4" t="str">
        <f t="shared" si="5"/>
        <v/>
      </c>
      <c r="L16" s="23" t="str">
        <f t="shared" si="6"/>
        <v/>
      </c>
      <c r="M16" s="3" t="str">
        <f t="shared" si="7"/>
        <v/>
      </c>
      <c r="N16" s="23" t="str">
        <f t="shared" si="8"/>
        <v/>
      </c>
      <c r="O16" s="20" t="str">
        <f t="shared" si="9"/>
        <v/>
      </c>
      <c r="P16" s="3" t="str">
        <f t="shared" si="10"/>
        <v/>
      </c>
      <c r="Q16" s="23" t="str">
        <f t="shared" si="11"/>
        <v/>
      </c>
      <c r="R16" s="3" t="str">
        <f t="shared" si="12"/>
        <v/>
      </c>
      <c r="S16" s="23" t="str">
        <f t="shared" si="13"/>
        <v/>
      </c>
      <c r="T16" s="3" t="str">
        <f t="shared" si="14"/>
        <v/>
      </c>
      <c r="U16" s="23" t="str">
        <f t="shared" si="15"/>
        <v/>
      </c>
    </row>
    <row r="17" spans="1:21" ht="19" hidden="1">
      <c r="A17" s="17">
        <v>11</v>
      </c>
      <c r="B17" s="19" t="str">
        <f>IF(details!G17="","",details!G17)</f>
        <v/>
      </c>
      <c r="C17" s="12" t="str">
        <f t="shared" si="0"/>
        <v/>
      </c>
      <c r="D17" s="16" t="str">
        <f t="shared" si="0"/>
        <v/>
      </c>
      <c r="E17" s="18" t="str">
        <f t="shared" si="1"/>
        <v/>
      </c>
      <c r="F17" s="5"/>
      <c r="G17" s="5"/>
      <c r="H17" s="20" t="str">
        <f t="shared" si="2"/>
        <v/>
      </c>
      <c r="I17" s="20" t="str">
        <f t="shared" si="3"/>
        <v/>
      </c>
      <c r="J17" s="20" t="str">
        <f t="shared" si="4"/>
        <v/>
      </c>
      <c r="K17" s="4" t="str">
        <f t="shared" si="5"/>
        <v/>
      </c>
      <c r="L17" s="23" t="str">
        <f t="shared" si="6"/>
        <v/>
      </c>
      <c r="M17" s="3" t="str">
        <f t="shared" si="7"/>
        <v/>
      </c>
      <c r="N17" s="23" t="str">
        <f t="shared" si="8"/>
        <v/>
      </c>
      <c r="O17" s="20" t="str">
        <f t="shared" si="9"/>
        <v/>
      </c>
      <c r="P17" s="3" t="str">
        <f t="shared" si="10"/>
        <v/>
      </c>
      <c r="Q17" s="23" t="str">
        <f t="shared" si="11"/>
        <v/>
      </c>
      <c r="R17" s="3" t="str">
        <f t="shared" si="12"/>
        <v/>
      </c>
      <c r="S17" s="23" t="str">
        <f t="shared" si="13"/>
        <v/>
      </c>
      <c r="T17" s="3" t="str">
        <f t="shared" si="14"/>
        <v/>
      </c>
      <c r="U17" s="23" t="str">
        <f t="shared" si="15"/>
        <v/>
      </c>
    </row>
    <row r="18" spans="1:21" ht="19" hidden="1">
      <c r="A18" s="17">
        <v>12</v>
      </c>
      <c r="B18" s="19" t="str">
        <f>IF(details!G18="","",details!G18)</f>
        <v/>
      </c>
      <c r="C18" s="12" t="str">
        <f t="shared" si="0"/>
        <v/>
      </c>
      <c r="D18" s="16" t="str">
        <f t="shared" si="0"/>
        <v/>
      </c>
      <c r="E18" s="18" t="str">
        <f t="shared" si="1"/>
        <v/>
      </c>
      <c r="F18" s="5"/>
      <c r="G18" s="5"/>
      <c r="H18" s="20" t="str">
        <f t="shared" si="2"/>
        <v/>
      </c>
      <c r="I18" s="20" t="str">
        <f t="shared" si="3"/>
        <v/>
      </c>
      <c r="J18" s="20" t="str">
        <f t="shared" si="4"/>
        <v/>
      </c>
      <c r="K18" s="4" t="str">
        <f t="shared" si="5"/>
        <v/>
      </c>
      <c r="L18" s="23" t="str">
        <f t="shared" si="6"/>
        <v/>
      </c>
      <c r="M18" s="3" t="str">
        <f t="shared" si="7"/>
        <v/>
      </c>
      <c r="N18" s="23" t="str">
        <f t="shared" si="8"/>
        <v/>
      </c>
      <c r="O18" s="20" t="str">
        <f t="shared" si="9"/>
        <v/>
      </c>
      <c r="P18" s="3" t="str">
        <f t="shared" si="10"/>
        <v/>
      </c>
      <c r="Q18" s="23" t="str">
        <f t="shared" si="11"/>
        <v/>
      </c>
      <c r="R18" s="3" t="str">
        <f t="shared" si="12"/>
        <v/>
      </c>
      <c r="S18" s="23" t="str">
        <f t="shared" si="13"/>
        <v/>
      </c>
      <c r="T18" s="3" t="str">
        <f t="shared" si="14"/>
        <v/>
      </c>
      <c r="U18" s="23" t="str">
        <f t="shared" si="15"/>
        <v/>
      </c>
    </row>
    <row r="19" spans="1:21" ht="19" hidden="1">
      <c r="A19" s="17">
        <v>13</v>
      </c>
      <c r="B19" s="19" t="str">
        <f>IF(details!G19="","",details!G19)</f>
        <v/>
      </c>
      <c r="C19" s="12" t="str">
        <f t="shared" si="0"/>
        <v/>
      </c>
      <c r="D19" s="16" t="str">
        <f t="shared" si="0"/>
        <v/>
      </c>
      <c r="E19" s="18" t="str">
        <f t="shared" si="1"/>
        <v/>
      </c>
      <c r="F19" s="5"/>
      <c r="G19" s="5"/>
      <c r="H19" s="20" t="str">
        <f t="shared" si="2"/>
        <v/>
      </c>
      <c r="I19" s="20" t="str">
        <f t="shared" si="3"/>
        <v/>
      </c>
      <c r="J19" s="20" t="str">
        <f t="shared" si="4"/>
        <v/>
      </c>
      <c r="K19" s="4" t="str">
        <f t="shared" si="5"/>
        <v/>
      </c>
      <c r="L19" s="23" t="str">
        <f t="shared" si="6"/>
        <v/>
      </c>
      <c r="M19" s="3" t="str">
        <f t="shared" si="7"/>
        <v/>
      </c>
      <c r="N19" s="23" t="str">
        <f t="shared" si="8"/>
        <v/>
      </c>
      <c r="O19" s="20" t="str">
        <f t="shared" si="9"/>
        <v/>
      </c>
      <c r="P19" s="3" t="str">
        <f t="shared" si="10"/>
        <v/>
      </c>
      <c r="Q19" s="23" t="str">
        <f t="shared" si="11"/>
        <v/>
      </c>
      <c r="R19" s="3" t="str">
        <f t="shared" si="12"/>
        <v/>
      </c>
      <c r="S19" s="23" t="str">
        <f t="shared" si="13"/>
        <v/>
      </c>
      <c r="T19" s="3" t="str">
        <f t="shared" si="14"/>
        <v/>
      </c>
      <c r="U19" s="23" t="str">
        <f t="shared" si="15"/>
        <v/>
      </c>
    </row>
    <row r="20" spans="1:21" ht="19" hidden="1">
      <c r="A20" s="17">
        <v>14</v>
      </c>
      <c r="B20" s="19" t="str">
        <f>IF(details!G20="","",details!G20)</f>
        <v/>
      </c>
      <c r="C20" s="12" t="str">
        <f t="shared" si="0"/>
        <v/>
      </c>
      <c r="D20" s="16" t="str">
        <f t="shared" si="0"/>
        <v/>
      </c>
      <c r="E20" s="18" t="str">
        <f t="shared" si="1"/>
        <v/>
      </c>
      <c r="F20" s="5"/>
      <c r="G20" s="5"/>
      <c r="H20" s="20" t="str">
        <f t="shared" si="2"/>
        <v/>
      </c>
      <c r="I20" s="20" t="str">
        <f t="shared" si="3"/>
        <v/>
      </c>
      <c r="J20" s="20" t="str">
        <f t="shared" si="4"/>
        <v/>
      </c>
      <c r="K20" s="4" t="str">
        <f t="shared" si="5"/>
        <v/>
      </c>
      <c r="L20" s="23" t="str">
        <f t="shared" si="6"/>
        <v/>
      </c>
      <c r="M20" s="3" t="str">
        <f t="shared" si="7"/>
        <v/>
      </c>
      <c r="N20" s="23" t="str">
        <f t="shared" si="8"/>
        <v/>
      </c>
      <c r="O20" s="20" t="str">
        <f t="shared" si="9"/>
        <v/>
      </c>
      <c r="P20" s="3" t="str">
        <f t="shared" si="10"/>
        <v/>
      </c>
      <c r="Q20" s="23" t="str">
        <f t="shared" si="11"/>
        <v/>
      </c>
      <c r="R20" s="3" t="str">
        <f t="shared" si="12"/>
        <v/>
      </c>
      <c r="S20" s="23" t="str">
        <f t="shared" si="13"/>
        <v/>
      </c>
      <c r="T20" s="3" t="str">
        <f t="shared" si="14"/>
        <v/>
      </c>
      <c r="U20" s="23" t="str">
        <f t="shared" si="15"/>
        <v/>
      </c>
    </row>
    <row r="21" spans="1:21" ht="19" hidden="1">
      <c r="A21" s="17">
        <v>15</v>
      </c>
      <c r="B21" s="19" t="str">
        <f>IF(details!G21="","",details!G21)</f>
        <v/>
      </c>
      <c r="C21" s="12" t="str">
        <f t="shared" si="0"/>
        <v/>
      </c>
      <c r="D21" s="16" t="str">
        <f t="shared" si="0"/>
        <v/>
      </c>
      <c r="E21" s="18" t="str">
        <f t="shared" si="1"/>
        <v/>
      </c>
      <c r="F21" s="5"/>
      <c r="G21" s="5"/>
      <c r="H21" s="20" t="str">
        <f t="shared" si="2"/>
        <v/>
      </c>
      <c r="I21" s="20" t="str">
        <f t="shared" si="3"/>
        <v/>
      </c>
      <c r="J21" s="20" t="str">
        <f t="shared" si="4"/>
        <v/>
      </c>
      <c r="K21" s="4" t="str">
        <f t="shared" si="5"/>
        <v/>
      </c>
      <c r="L21" s="23" t="str">
        <f t="shared" si="6"/>
        <v/>
      </c>
      <c r="M21" s="3" t="str">
        <f t="shared" si="7"/>
        <v/>
      </c>
      <c r="N21" s="23" t="str">
        <f t="shared" si="8"/>
        <v/>
      </c>
      <c r="O21" s="20" t="str">
        <f t="shared" si="9"/>
        <v/>
      </c>
      <c r="P21" s="3" t="str">
        <f t="shared" si="10"/>
        <v/>
      </c>
      <c r="Q21" s="23" t="str">
        <f t="shared" si="11"/>
        <v/>
      </c>
      <c r="R21" s="3" t="str">
        <f t="shared" si="12"/>
        <v/>
      </c>
      <c r="S21" s="23" t="str">
        <f t="shared" si="13"/>
        <v/>
      </c>
      <c r="T21" s="3" t="str">
        <f t="shared" si="14"/>
        <v/>
      </c>
      <c r="U21" s="23" t="str">
        <f t="shared" si="15"/>
        <v/>
      </c>
    </row>
    <row r="22" spans="1:21" ht="19" hidden="1">
      <c r="A22" s="17">
        <v>16</v>
      </c>
      <c r="B22" s="19" t="str">
        <f>IF(details!G22="","",details!G22)</f>
        <v/>
      </c>
      <c r="C22" s="12" t="str">
        <f t="shared" si="0"/>
        <v/>
      </c>
      <c r="D22" s="16" t="str">
        <f t="shared" si="0"/>
        <v/>
      </c>
      <c r="E22" s="18" t="str">
        <f t="shared" si="1"/>
        <v/>
      </c>
      <c r="F22" s="5"/>
      <c r="G22" s="5"/>
      <c r="H22" s="20" t="str">
        <f t="shared" si="2"/>
        <v/>
      </c>
      <c r="I22" s="20" t="str">
        <f t="shared" si="3"/>
        <v/>
      </c>
      <c r="J22" s="20" t="str">
        <f t="shared" si="4"/>
        <v/>
      </c>
      <c r="K22" s="4" t="str">
        <f t="shared" si="5"/>
        <v/>
      </c>
      <c r="L22" s="23" t="str">
        <f t="shared" si="6"/>
        <v/>
      </c>
      <c r="M22" s="3" t="str">
        <f t="shared" si="7"/>
        <v/>
      </c>
      <c r="N22" s="23" t="str">
        <f t="shared" si="8"/>
        <v/>
      </c>
      <c r="O22" s="20" t="str">
        <f t="shared" si="9"/>
        <v/>
      </c>
      <c r="P22" s="3" t="str">
        <f t="shared" si="10"/>
        <v/>
      </c>
      <c r="Q22" s="23" t="str">
        <f t="shared" si="11"/>
        <v/>
      </c>
      <c r="R22" s="3" t="str">
        <f t="shared" si="12"/>
        <v/>
      </c>
      <c r="S22" s="23" t="str">
        <f t="shared" si="13"/>
        <v/>
      </c>
      <c r="T22" s="3" t="str">
        <f t="shared" si="14"/>
        <v/>
      </c>
      <c r="U22" s="23" t="str">
        <f t="shared" si="15"/>
        <v/>
      </c>
    </row>
    <row r="23" spans="1:21" ht="19" hidden="1">
      <c r="A23" s="17">
        <v>17</v>
      </c>
      <c r="B23" s="19" t="str">
        <f>IF(details!G23="","",details!G23)</f>
        <v/>
      </c>
      <c r="C23" s="12" t="str">
        <f t="shared" si="0"/>
        <v/>
      </c>
      <c r="D23" s="16" t="str">
        <f t="shared" si="0"/>
        <v/>
      </c>
      <c r="E23" s="18" t="str">
        <f t="shared" si="1"/>
        <v/>
      </c>
      <c r="F23" s="5"/>
      <c r="G23" s="5"/>
      <c r="H23" s="20" t="str">
        <f t="shared" si="2"/>
        <v/>
      </c>
      <c r="I23" s="20" t="str">
        <f t="shared" si="3"/>
        <v/>
      </c>
      <c r="J23" s="20" t="str">
        <f t="shared" si="4"/>
        <v/>
      </c>
      <c r="K23" s="4" t="str">
        <f t="shared" si="5"/>
        <v/>
      </c>
      <c r="L23" s="23" t="str">
        <f t="shared" si="6"/>
        <v/>
      </c>
      <c r="M23" s="3" t="str">
        <f t="shared" si="7"/>
        <v/>
      </c>
      <c r="N23" s="23" t="str">
        <f t="shared" si="8"/>
        <v/>
      </c>
      <c r="O23" s="20" t="str">
        <f t="shared" si="9"/>
        <v/>
      </c>
      <c r="P23" s="3" t="str">
        <f t="shared" si="10"/>
        <v/>
      </c>
      <c r="Q23" s="23" t="str">
        <f t="shared" si="11"/>
        <v/>
      </c>
      <c r="R23" s="3" t="str">
        <f t="shared" si="12"/>
        <v/>
      </c>
      <c r="S23" s="23" t="str">
        <f t="shared" si="13"/>
        <v/>
      </c>
      <c r="T23" s="3" t="str">
        <f t="shared" si="14"/>
        <v/>
      </c>
      <c r="U23" s="23" t="str">
        <f t="shared" si="15"/>
        <v/>
      </c>
    </row>
    <row r="24" spans="1:21" ht="19" hidden="1">
      <c r="A24" s="17">
        <v>18</v>
      </c>
      <c r="B24" s="19" t="str">
        <f>IF(details!G24="","",details!G24)</f>
        <v/>
      </c>
      <c r="C24" s="12" t="str">
        <f t="shared" si="0"/>
        <v/>
      </c>
      <c r="D24" s="16" t="str">
        <f t="shared" si="0"/>
        <v/>
      </c>
      <c r="E24" s="18" t="str">
        <f t="shared" si="1"/>
        <v/>
      </c>
      <c r="F24" s="5"/>
      <c r="G24" s="5"/>
      <c r="H24" s="20" t="str">
        <f t="shared" si="2"/>
        <v/>
      </c>
      <c r="I24" s="20" t="str">
        <f t="shared" si="3"/>
        <v/>
      </c>
      <c r="J24" s="20" t="str">
        <f t="shared" si="4"/>
        <v/>
      </c>
      <c r="K24" s="4" t="str">
        <f t="shared" si="5"/>
        <v/>
      </c>
      <c r="L24" s="23" t="str">
        <f t="shared" si="6"/>
        <v/>
      </c>
      <c r="M24" s="3" t="str">
        <f t="shared" si="7"/>
        <v/>
      </c>
      <c r="N24" s="23" t="str">
        <f t="shared" si="8"/>
        <v/>
      </c>
      <c r="O24" s="20" t="str">
        <f t="shared" si="9"/>
        <v/>
      </c>
      <c r="P24" s="3" t="str">
        <f t="shared" si="10"/>
        <v/>
      </c>
      <c r="Q24" s="23" t="str">
        <f t="shared" si="11"/>
        <v/>
      </c>
      <c r="R24" s="3" t="str">
        <f t="shared" si="12"/>
        <v/>
      </c>
      <c r="S24" s="23" t="str">
        <f t="shared" si="13"/>
        <v/>
      </c>
      <c r="T24" s="3" t="str">
        <f t="shared" si="14"/>
        <v/>
      </c>
      <c r="U24" s="23" t="str">
        <f t="shared" si="15"/>
        <v/>
      </c>
    </row>
    <row r="25" spans="1:21" ht="19" hidden="1">
      <c r="A25" s="17">
        <v>19</v>
      </c>
      <c r="B25" s="19" t="str">
        <f>IF(details!G25="","",details!G25)</f>
        <v/>
      </c>
      <c r="C25" s="12" t="str">
        <f t="shared" si="0"/>
        <v/>
      </c>
      <c r="D25" s="16" t="str">
        <f t="shared" si="0"/>
        <v/>
      </c>
      <c r="E25" s="18" t="str">
        <f t="shared" si="1"/>
        <v/>
      </c>
      <c r="F25" s="5"/>
      <c r="G25" s="5"/>
      <c r="H25" s="20" t="str">
        <f t="shared" si="2"/>
        <v/>
      </c>
      <c r="I25" s="20" t="str">
        <f t="shared" si="3"/>
        <v/>
      </c>
      <c r="J25" s="20" t="str">
        <f t="shared" si="4"/>
        <v/>
      </c>
      <c r="K25" s="4" t="str">
        <f t="shared" si="5"/>
        <v/>
      </c>
      <c r="L25" s="23" t="str">
        <f t="shared" si="6"/>
        <v/>
      </c>
      <c r="M25" s="3" t="str">
        <f t="shared" si="7"/>
        <v/>
      </c>
      <c r="N25" s="23" t="str">
        <f t="shared" si="8"/>
        <v/>
      </c>
      <c r="O25" s="20" t="str">
        <f t="shared" si="9"/>
        <v/>
      </c>
      <c r="P25" s="3" t="str">
        <f t="shared" si="10"/>
        <v/>
      </c>
      <c r="Q25" s="23" t="str">
        <f t="shared" si="11"/>
        <v/>
      </c>
      <c r="R25" s="3" t="str">
        <f t="shared" si="12"/>
        <v/>
      </c>
      <c r="S25" s="23" t="str">
        <f t="shared" si="13"/>
        <v/>
      </c>
      <c r="T25" s="3" t="str">
        <f t="shared" si="14"/>
        <v/>
      </c>
      <c r="U25" s="23" t="str">
        <f t="shared" si="15"/>
        <v/>
      </c>
    </row>
    <row r="26" spans="1:21" ht="19" hidden="1">
      <c r="A26" s="17">
        <v>20</v>
      </c>
      <c r="B26" s="19" t="str">
        <f>IF(details!G26="","",details!G26)</f>
        <v/>
      </c>
      <c r="C26" s="12" t="str">
        <f t="shared" si="0"/>
        <v/>
      </c>
      <c r="D26" s="16" t="str">
        <f t="shared" si="0"/>
        <v/>
      </c>
      <c r="E26" s="18" t="str">
        <f t="shared" si="1"/>
        <v/>
      </c>
      <c r="F26" s="5"/>
      <c r="G26" s="5"/>
      <c r="H26" s="20" t="str">
        <f t="shared" si="2"/>
        <v/>
      </c>
      <c r="I26" s="20" t="str">
        <f t="shared" si="3"/>
        <v/>
      </c>
      <c r="J26" s="20" t="str">
        <f t="shared" si="4"/>
        <v/>
      </c>
      <c r="K26" s="4" t="str">
        <f t="shared" si="5"/>
        <v/>
      </c>
      <c r="L26" s="23" t="str">
        <f t="shared" si="6"/>
        <v/>
      </c>
      <c r="M26" s="3" t="str">
        <f t="shared" si="7"/>
        <v/>
      </c>
      <c r="N26" s="23" t="str">
        <f t="shared" si="8"/>
        <v/>
      </c>
      <c r="O26" s="20" t="str">
        <f t="shared" si="9"/>
        <v/>
      </c>
      <c r="P26" s="3" t="str">
        <f t="shared" si="10"/>
        <v/>
      </c>
      <c r="Q26" s="23" t="str">
        <f t="shared" si="11"/>
        <v/>
      </c>
      <c r="R26" s="3" t="str">
        <f t="shared" si="12"/>
        <v/>
      </c>
      <c r="S26" s="23" t="str">
        <f t="shared" si="13"/>
        <v/>
      </c>
      <c r="T26" s="3" t="str">
        <f t="shared" si="14"/>
        <v/>
      </c>
      <c r="U26" s="23" t="str">
        <f t="shared" si="15"/>
        <v/>
      </c>
    </row>
    <row r="27" spans="1:21" ht="19" hidden="1">
      <c r="A27" s="17">
        <v>21</v>
      </c>
      <c r="B27" s="19" t="str">
        <f>IF(details!G27="","",details!G27)</f>
        <v/>
      </c>
      <c r="C27" s="12" t="str">
        <f t="shared" si="0"/>
        <v/>
      </c>
      <c r="D27" s="16" t="str">
        <f t="shared" si="0"/>
        <v/>
      </c>
      <c r="E27" s="18" t="str">
        <f t="shared" si="1"/>
        <v/>
      </c>
      <c r="F27" s="5"/>
      <c r="G27" s="5"/>
      <c r="H27" s="20" t="str">
        <f t="shared" si="2"/>
        <v/>
      </c>
      <c r="I27" s="20" t="str">
        <f t="shared" si="3"/>
        <v/>
      </c>
      <c r="J27" s="20" t="str">
        <f t="shared" si="4"/>
        <v/>
      </c>
      <c r="K27" s="4" t="str">
        <f t="shared" si="5"/>
        <v/>
      </c>
      <c r="L27" s="23" t="str">
        <f t="shared" si="6"/>
        <v/>
      </c>
      <c r="M27" s="3" t="str">
        <f t="shared" si="7"/>
        <v/>
      </c>
      <c r="N27" s="23" t="str">
        <f t="shared" si="8"/>
        <v/>
      </c>
      <c r="O27" s="20" t="str">
        <f t="shared" si="9"/>
        <v/>
      </c>
      <c r="P27" s="3" t="str">
        <f t="shared" si="10"/>
        <v/>
      </c>
      <c r="Q27" s="23" t="str">
        <f t="shared" si="11"/>
        <v/>
      </c>
      <c r="R27" s="3" t="str">
        <f t="shared" si="12"/>
        <v/>
      </c>
      <c r="S27" s="23" t="str">
        <f t="shared" si="13"/>
        <v/>
      </c>
      <c r="T27" s="3" t="str">
        <f t="shared" si="14"/>
        <v/>
      </c>
      <c r="U27" s="23" t="str">
        <f t="shared" si="15"/>
        <v/>
      </c>
    </row>
    <row r="28" spans="1:21" ht="19" hidden="1">
      <c r="A28" s="17">
        <v>22</v>
      </c>
      <c r="B28" s="19" t="str">
        <f>IF(details!G28="","",details!G28)</f>
        <v/>
      </c>
      <c r="C28" s="12" t="str">
        <f t="shared" si="0"/>
        <v/>
      </c>
      <c r="D28" s="16" t="str">
        <f t="shared" si="0"/>
        <v/>
      </c>
      <c r="E28" s="18" t="str">
        <f t="shared" si="1"/>
        <v/>
      </c>
      <c r="F28" s="5"/>
      <c r="G28" s="5"/>
      <c r="H28" s="20" t="str">
        <f t="shared" si="2"/>
        <v/>
      </c>
      <c r="I28" s="20" t="str">
        <f t="shared" si="3"/>
        <v/>
      </c>
      <c r="J28" s="20" t="str">
        <f t="shared" si="4"/>
        <v/>
      </c>
      <c r="K28" s="4" t="str">
        <f t="shared" si="5"/>
        <v/>
      </c>
      <c r="L28" s="23" t="str">
        <f t="shared" si="6"/>
        <v/>
      </c>
      <c r="M28" s="3" t="str">
        <f t="shared" si="7"/>
        <v/>
      </c>
      <c r="N28" s="23" t="str">
        <f t="shared" si="8"/>
        <v/>
      </c>
      <c r="O28" s="20" t="str">
        <f t="shared" si="9"/>
        <v/>
      </c>
      <c r="P28" s="3" t="str">
        <f t="shared" si="10"/>
        <v/>
      </c>
      <c r="Q28" s="23" t="str">
        <f t="shared" si="11"/>
        <v/>
      </c>
      <c r="R28" s="3" t="str">
        <f t="shared" si="12"/>
        <v/>
      </c>
      <c r="S28" s="23" t="str">
        <f t="shared" si="13"/>
        <v/>
      </c>
      <c r="T28" s="3" t="str">
        <f t="shared" si="14"/>
        <v/>
      </c>
      <c r="U28" s="23" t="str">
        <f t="shared" si="15"/>
        <v/>
      </c>
    </row>
    <row r="29" spans="1:21" ht="19" hidden="1">
      <c r="A29" s="17">
        <v>23</v>
      </c>
      <c r="B29" s="19" t="str">
        <f>IF(details!G29="","",details!G29)</f>
        <v/>
      </c>
      <c r="C29" s="12" t="str">
        <f t="shared" si="0"/>
        <v/>
      </c>
      <c r="D29" s="16" t="str">
        <f t="shared" si="0"/>
        <v/>
      </c>
      <c r="E29" s="18" t="str">
        <f t="shared" si="1"/>
        <v/>
      </c>
      <c r="F29" s="5"/>
      <c r="G29" s="5"/>
      <c r="H29" s="20" t="str">
        <f t="shared" si="2"/>
        <v/>
      </c>
      <c r="I29" s="20" t="str">
        <f t="shared" si="3"/>
        <v/>
      </c>
      <c r="J29" s="20" t="str">
        <f t="shared" si="4"/>
        <v/>
      </c>
      <c r="K29" s="4" t="str">
        <f t="shared" si="5"/>
        <v/>
      </c>
      <c r="L29" s="23" t="str">
        <f t="shared" si="6"/>
        <v/>
      </c>
      <c r="M29" s="3" t="str">
        <f t="shared" si="7"/>
        <v/>
      </c>
      <c r="N29" s="23" t="str">
        <f t="shared" si="8"/>
        <v/>
      </c>
      <c r="O29" s="20" t="str">
        <f t="shared" si="9"/>
        <v/>
      </c>
      <c r="P29" s="3" t="str">
        <f t="shared" si="10"/>
        <v/>
      </c>
      <c r="Q29" s="23" t="str">
        <f t="shared" si="11"/>
        <v/>
      </c>
      <c r="R29" s="3" t="str">
        <f t="shared" si="12"/>
        <v/>
      </c>
      <c r="S29" s="23" t="str">
        <f t="shared" si="13"/>
        <v/>
      </c>
      <c r="T29" s="3" t="str">
        <f t="shared" si="14"/>
        <v/>
      </c>
      <c r="U29" s="23" t="str">
        <f t="shared" si="15"/>
        <v/>
      </c>
    </row>
    <row r="30" spans="1:21" ht="19" hidden="1">
      <c r="A30" s="17">
        <v>24</v>
      </c>
      <c r="B30" s="19" t="str">
        <f>IF(details!G30="","",details!G30)</f>
        <v/>
      </c>
      <c r="C30" s="12" t="str">
        <f t="shared" si="0"/>
        <v/>
      </c>
      <c r="D30" s="16" t="str">
        <f t="shared" si="0"/>
        <v/>
      </c>
      <c r="E30" s="18" t="str">
        <f t="shared" si="1"/>
        <v/>
      </c>
      <c r="F30" s="5"/>
      <c r="G30" s="5"/>
      <c r="H30" s="20" t="str">
        <f t="shared" si="2"/>
        <v/>
      </c>
      <c r="I30" s="20" t="str">
        <f t="shared" si="3"/>
        <v/>
      </c>
      <c r="J30" s="20" t="str">
        <f t="shared" si="4"/>
        <v/>
      </c>
      <c r="K30" s="4" t="str">
        <f t="shared" si="5"/>
        <v/>
      </c>
      <c r="L30" s="23" t="str">
        <f t="shared" si="6"/>
        <v/>
      </c>
      <c r="M30" s="3" t="str">
        <f t="shared" si="7"/>
        <v/>
      </c>
      <c r="N30" s="23" t="str">
        <f t="shared" si="8"/>
        <v/>
      </c>
      <c r="O30" s="20" t="str">
        <f t="shared" si="9"/>
        <v/>
      </c>
      <c r="P30" s="3" t="str">
        <f t="shared" si="10"/>
        <v/>
      </c>
      <c r="Q30" s="23" t="str">
        <f t="shared" si="11"/>
        <v/>
      </c>
      <c r="R30" s="3" t="str">
        <f t="shared" si="12"/>
        <v/>
      </c>
      <c r="S30" s="23" t="str">
        <f t="shared" si="13"/>
        <v/>
      </c>
      <c r="T30" s="3" t="str">
        <f t="shared" si="14"/>
        <v/>
      </c>
      <c r="U30" s="23" t="str">
        <f t="shared" si="15"/>
        <v/>
      </c>
    </row>
    <row r="31" spans="1:21" ht="19" hidden="1">
      <c r="A31" s="17">
        <v>25</v>
      </c>
      <c r="B31" s="19" t="str">
        <f>IF(details!G31="","",details!G31)</f>
        <v/>
      </c>
      <c r="C31" s="12" t="str">
        <f t="shared" si="0"/>
        <v/>
      </c>
      <c r="D31" s="16" t="str">
        <f t="shared" si="0"/>
        <v/>
      </c>
      <c r="E31" s="18" t="str">
        <f t="shared" si="1"/>
        <v/>
      </c>
      <c r="F31" s="5"/>
      <c r="G31" s="5"/>
      <c r="H31" s="20" t="str">
        <f t="shared" si="2"/>
        <v/>
      </c>
      <c r="I31" s="20" t="str">
        <f t="shared" si="3"/>
        <v/>
      </c>
      <c r="J31" s="20" t="str">
        <f t="shared" si="4"/>
        <v/>
      </c>
      <c r="K31" s="4" t="str">
        <f t="shared" si="5"/>
        <v/>
      </c>
      <c r="L31" s="23" t="str">
        <f t="shared" si="6"/>
        <v/>
      </c>
      <c r="M31" s="3" t="str">
        <f t="shared" si="7"/>
        <v/>
      </c>
      <c r="N31" s="23" t="str">
        <f t="shared" si="8"/>
        <v/>
      </c>
      <c r="O31" s="20" t="str">
        <f t="shared" si="9"/>
        <v/>
      </c>
      <c r="P31" s="3" t="str">
        <f t="shared" si="10"/>
        <v/>
      </c>
      <c r="Q31" s="23" t="str">
        <f t="shared" si="11"/>
        <v/>
      </c>
      <c r="R31" s="3" t="str">
        <f t="shared" si="12"/>
        <v/>
      </c>
      <c r="S31" s="23" t="str">
        <f t="shared" si="13"/>
        <v/>
      </c>
      <c r="T31" s="3" t="str">
        <f t="shared" si="14"/>
        <v/>
      </c>
      <c r="U31" s="23" t="str">
        <f t="shared" si="15"/>
        <v/>
      </c>
    </row>
    <row r="32" spans="1:21" ht="19" hidden="1">
      <c r="A32" s="17">
        <v>26</v>
      </c>
      <c r="B32" s="19" t="str">
        <f>IF(details!G32="","",details!G32)</f>
        <v/>
      </c>
      <c r="C32" s="12" t="str">
        <f t="shared" si="0"/>
        <v/>
      </c>
      <c r="D32" s="16" t="str">
        <f t="shared" si="0"/>
        <v/>
      </c>
      <c r="E32" s="18" t="str">
        <f t="shared" si="1"/>
        <v/>
      </c>
      <c r="F32" s="5"/>
      <c r="G32" s="5"/>
      <c r="H32" s="20" t="str">
        <f t="shared" si="2"/>
        <v/>
      </c>
      <c r="I32" s="20" t="str">
        <f t="shared" si="3"/>
        <v/>
      </c>
      <c r="J32" s="20" t="str">
        <f t="shared" si="4"/>
        <v/>
      </c>
      <c r="K32" s="4" t="str">
        <f t="shared" si="5"/>
        <v/>
      </c>
      <c r="L32" s="23" t="str">
        <f t="shared" si="6"/>
        <v/>
      </c>
      <c r="M32" s="3" t="str">
        <f t="shared" si="7"/>
        <v/>
      </c>
      <c r="N32" s="23" t="str">
        <f t="shared" si="8"/>
        <v/>
      </c>
      <c r="O32" s="20" t="str">
        <f t="shared" si="9"/>
        <v/>
      </c>
      <c r="P32" s="3" t="str">
        <f t="shared" si="10"/>
        <v/>
      </c>
      <c r="Q32" s="23" t="str">
        <f t="shared" si="11"/>
        <v/>
      </c>
      <c r="R32" s="3" t="str">
        <f t="shared" si="12"/>
        <v/>
      </c>
      <c r="S32" s="23" t="str">
        <f t="shared" si="13"/>
        <v/>
      </c>
      <c r="T32" s="3" t="str">
        <f t="shared" si="14"/>
        <v/>
      </c>
      <c r="U32" s="23" t="str">
        <f t="shared" si="15"/>
        <v/>
      </c>
    </row>
    <row r="33" spans="1:21" ht="19" hidden="1">
      <c r="A33" s="17">
        <v>27</v>
      </c>
      <c r="B33" s="19" t="str">
        <f>IF(details!G33="","",details!G33)</f>
        <v/>
      </c>
      <c r="C33" s="12" t="str">
        <f t="shared" si="0"/>
        <v/>
      </c>
      <c r="D33" s="16" t="str">
        <f t="shared" si="0"/>
        <v/>
      </c>
      <c r="E33" s="18" t="str">
        <f t="shared" si="1"/>
        <v/>
      </c>
      <c r="F33" s="5"/>
      <c r="G33" s="5"/>
      <c r="H33" s="20" t="str">
        <f t="shared" si="2"/>
        <v/>
      </c>
      <c r="I33" s="20" t="str">
        <f t="shared" si="3"/>
        <v/>
      </c>
      <c r="J33" s="20" t="str">
        <f t="shared" si="4"/>
        <v/>
      </c>
      <c r="K33" s="4" t="str">
        <f t="shared" si="5"/>
        <v/>
      </c>
      <c r="L33" s="23" t="str">
        <f t="shared" si="6"/>
        <v/>
      </c>
      <c r="M33" s="3" t="str">
        <f t="shared" si="7"/>
        <v/>
      </c>
      <c r="N33" s="23" t="str">
        <f t="shared" si="8"/>
        <v/>
      </c>
      <c r="O33" s="20" t="str">
        <f t="shared" si="9"/>
        <v/>
      </c>
      <c r="P33" s="3" t="str">
        <f t="shared" si="10"/>
        <v/>
      </c>
      <c r="Q33" s="23" t="str">
        <f t="shared" si="11"/>
        <v/>
      </c>
      <c r="R33" s="3" t="str">
        <f t="shared" si="12"/>
        <v/>
      </c>
      <c r="S33" s="23" t="str">
        <f t="shared" si="13"/>
        <v/>
      </c>
      <c r="T33" s="3" t="str">
        <f t="shared" si="14"/>
        <v/>
      </c>
      <c r="U33" s="23" t="str">
        <f t="shared" si="15"/>
        <v/>
      </c>
    </row>
    <row r="34" spans="1:21" ht="19" hidden="1">
      <c r="A34" s="17">
        <v>28</v>
      </c>
      <c r="B34" s="19" t="str">
        <f>IF(details!G34="","",details!G34)</f>
        <v/>
      </c>
      <c r="C34" s="12" t="str">
        <f t="shared" si="0"/>
        <v/>
      </c>
      <c r="D34" s="16" t="str">
        <f t="shared" si="0"/>
        <v/>
      </c>
      <c r="E34" s="18" t="str">
        <f t="shared" si="1"/>
        <v/>
      </c>
      <c r="F34" s="5"/>
      <c r="G34" s="5"/>
      <c r="H34" s="20" t="str">
        <f t="shared" si="2"/>
        <v/>
      </c>
      <c r="I34" s="20" t="str">
        <f t="shared" si="3"/>
        <v/>
      </c>
      <c r="J34" s="20" t="str">
        <f t="shared" si="4"/>
        <v/>
      </c>
      <c r="K34" s="4" t="str">
        <f t="shared" si="5"/>
        <v/>
      </c>
      <c r="L34" s="23" t="str">
        <f t="shared" si="6"/>
        <v/>
      </c>
      <c r="M34" s="3" t="str">
        <f t="shared" si="7"/>
        <v/>
      </c>
      <c r="N34" s="23" t="str">
        <f t="shared" si="8"/>
        <v/>
      </c>
      <c r="O34" s="20" t="str">
        <f t="shared" si="9"/>
        <v/>
      </c>
      <c r="P34" s="3" t="str">
        <f t="shared" si="10"/>
        <v/>
      </c>
      <c r="Q34" s="23" t="str">
        <f t="shared" si="11"/>
        <v/>
      </c>
      <c r="R34" s="3" t="str">
        <f t="shared" si="12"/>
        <v/>
      </c>
      <c r="S34" s="23" t="str">
        <f t="shared" si="13"/>
        <v/>
      </c>
      <c r="T34" s="3" t="str">
        <f t="shared" si="14"/>
        <v/>
      </c>
      <c r="U34" s="23" t="str">
        <f t="shared" si="15"/>
        <v/>
      </c>
    </row>
    <row r="35" spans="1:21" ht="19" hidden="1">
      <c r="A35" s="17">
        <v>29</v>
      </c>
      <c r="B35" s="19" t="str">
        <f>IF(details!G35="","",details!G35)</f>
        <v/>
      </c>
      <c r="C35" s="12" t="str">
        <f t="shared" si="0"/>
        <v/>
      </c>
      <c r="D35" s="16" t="str">
        <f t="shared" si="0"/>
        <v/>
      </c>
      <c r="E35" s="18" t="str">
        <f t="shared" si="1"/>
        <v/>
      </c>
      <c r="F35" s="5"/>
      <c r="G35" s="5"/>
      <c r="H35" s="20" t="str">
        <f t="shared" si="2"/>
        <v/>
      </c>
      <c r="I35" s="20" t="str">
        <f t="shared" si="3"/>
        <v/>
      </c>
      <c r="J35" s="20" t="str">
        <f t="shared" si="4"/>
        <v/>
      </c>
      <c r="K35" s="4" t="str">
        <f t="shared" si="5"/>
        <v/>
      </c>
      <c r="L35" s="23" t="str">
        <f t="shared" si="6"/>
        <v/>
      </c>
      <c r="M35" s="3" t="str">
        <f t="shared" si="7"/>
        <v/>
      </c>
      <c r="N35" s="23" t="str">
        <f t="shared" si="8"/>
        <v/>
      </c>
      <c r="O35" s="20" t="str">
        <f t="shared" si="9"/>
        <v/>
      </c>
      <c r="P35" s="3" t="str">
        <f t="shared" si="10"/>
        <v/>
      </c>
      <c r="Q35" s="23" t="str">
        <f t="shared" si="11"/>
        <v/>
      </c>
      <c r="R35" s="3" t="str">
        <f t="shared" si="12"/>
        <v/>
      </c>
      <c r="S35" s="23" t="str">
        <f t="shared" si="13"/>
        <v/>
      </c>
      <c r="T35" s="3" t="str">
        <f t="shared" si="14"/>
        <v/>
      </c>
      <c r="U35" s="23" t="str">
        <f t="shared" si="15"/>
        <v/>
      </c>
    </row>
    <row r="36" spans="1:21" ht="19" hidden="1">
      <c r="A36" s="17">
        <v>30</v>
      </c>
      <c r="B36" s="19" t="str">
        <f>IF(details!G36="","",details!G36)</f>
        <v/>
      </c>
      <c r="C36" s="12" t="str">
        <f t="shared" si="0"/>
        <v/>
      </c>
      <c r="D36" s="16" t="str">
        <f t="shared" si="0"/>
        <v/>
      </c>
      <c r="E36" s="18" t="str">
        <f t="shared" si="1"/>
        <v/>
      </c>
      <c r="F36" s="5"/>
      <c r="G36" s="5"/>
      <c r="H36" s="20" t="str">
        <f t="shared" si="2"/>
        <v/>
      </c>
      <c r="I36" s="20" t="str">
        <f t="shared" si="3"/>
        <v/>
      </c>
      <c r="J36" s="20" t="str">
        <f t="shared" si="4"/>
        <v/>
      </c>
      <c r="K36" s="4" t="str">
        <f t="shared" si="5"/>
        <v/>
      </c>
      <c r="L36" s="23" t="str">
        <f t="shared" si="6"/>
        <v/>
      </c>
      <c r="M36" s="3" t="str">
        <f t="shared" si="7"/>
        <v/>
      </c>
      <c r="N36" s="23" t="str">
        <f t="shared" si="8"/>
        <v/>
      </c>
      <c r="O36" s="20" t="str">
        <f t="shared" si="9"/>
        <v/>
      </c>
      <c r="P36" s="3" t="str">
        <f t="shared" si="10"/>
        <v/>
      </c>
      <c r="Q36" s="23" t="str">
        <f t="shared" si="11"/>
        <v/>
      </c>
      <c r="R36" s="3" t="str">
        <f t="shared" si="12"/>
        <v/>
      </c>
      <c r="S36" s="23" t="str">
        <f t="shared" si="13"/>
        <v/>
      </c>
      <c r="T36" s="3" t="str">
        <f t="shared" si="14"/>
        <v/>
      </c>
      <c r="U36" s="23" t="str">
        <f t="shared" si="15"/>
        <v/>
      </c>
    </row>
    <row r="37" spans="1:21" ht="19" hidden="1">
      <c r="A37" s="17">
        <v>31</v>
      </c>
      <c r="B37" s="19" t="str">
        <f>IF(details!G37="","",details!G37)</f>
        <v/>
      </c>
      <c r="C37" s="12" t="str">
        <f t="shared" si="0"/>
        <v/>
      </c>
      <c r="D37" s="16" t="str">
        <f t="shared" si="0"/>
        <v/>
      </c>
      <c r="E37" s="18" t="str">
        <f t="shared" si="1"/>
        <v/>
      </c>
      <c r="F37" s="5"/>
      <c r="G37" s="5"/>
      <c r="H37" s="20" t="str">
        <f t="shared" si="2"/>
        <v/>
      </c>
      <c r="I37" s="20" t="str">
        <f t="shared" si="3"/>
        <v/>
      </c>
      <c r="J37" s="20" t="str">
        <f t="shared" si="4"/>
        <v/>
      </c>
      <c r="K37" s="4" t="str">
        <f t="shared" si="5"/>
        <v/>
      </c>
      <c r="L37" s="23" t="str">
        <f t="shared" si="6"/>
        <v/>
      </c>
      <c r="M37" s="3" t="str">
        <f t="shared" si="7"/>
        <v/>
      </c>
      <c r="N37" s="23" t="str">
        <f t="shared" si="8"/>
        <v/>
      </c>
      <c r="O37" s="20" t="str">
        <f t="shared" si="9"/>
        <v/>
      </c>
      <c r="P37" s="3" t="str">
        <f t="shared" si="10"/>
        <v/>
      </c>
      <c r="Q37" s="23" t="str">
        <f t="shared" si="11"/>
        <v/>
      </c>
      <c r="R37" s="3" t="str">
        <f t="shared" si="12"/>
        <v/>
      </c>
      <c r="S37" s="23" t="str">
        <f t="shared" si="13"/>
        <v/>
      </c>
      <c r="T37" s="3" t="str">
        <f t="shared" si="14"/>
        <v/>
      </c>
      <c r="U37" s="23" t="str">
        <f t="shared" si="15"/>
        <v/>
      </c>
    </row>
    <row r="38" spans="1:21" ht="19" hidden="1">
      <c r="A38" s="17">
        <v>32</v>
      </c>
      <c r="B38" s="19" t="str">
        <f>IF(details!G38="","",details!G38)</f>
        <v/>
      </c>
      <c r="C38" s="12" t="str">
        <f t="shared" si="0"/>
        <v/>
      </c>
      <c r="D38" s="16" t="str">
        <f t="shared" si="0"/>
        <v/>
      </c>
      <c r="E38" s="18" t="str">
        <f t="shared" si="1"/>
        <v/>
      </c>
      <c r="F38" s="5"/>
      <c r="G38" s="5"/>
      <c r="H38" s="20" t="str">
        <f t="shared" si="2"/>
        <v/>
      </c>
      <c r="I38" s="20" t="str">
        <f t="shared" si="3"/>
        <v/>
      </c>
      <c r="J38" s="20" t="str">
        <f t="shared" si="4"/>
        <v/>
      </c>
      <c r="K38" s="4" t="str">
        <f t="shared" si="5"/>
        <v/>
      </c>
      <c r="L38" s="23" t="str">
        <f t="shared" si="6"/>
        <v/>
      </c>
      <c r="M38" s="3" t="str">
        <f t="shared" si="7"/>
        <v/>
      </c>
      <c r="N38" s="23" t="str">
        <f t="shared" si="8"/>
        <v/>
      </c>
      <c r="O38" s="20" t="str">
        <f t="shared" si="9"/>
        <v/>
      </c>
      <c r="P38" s="3" t="str">
        <f t="shared" si="10"/>
        <v/>
      </c>
      <c r="Q38" s="23" t="str">
        <f t="shared" si="11"/>
        <v/>
      </c>
      <c r="R38" s="3" t="str">
        <f t="shared" si="12"/>
        <v/>
      </c>
      <c r="S38" s="23" t="str">
        <f t="shared" si="13"/>
        <v/>
      </c>
      <c r="T38" s="3" t="str">
        <f t="shared" si="14"/>
        <v/>
      </c>
      <c r="U38" s="23" t="str">
        <f t="shared" si="15"/>
        <v/>
      </c>
    </row>
    <row r="39" spans="1:21" ht="19" hidden="1">
      <c r="A39" s="17">
        <v>33</v>
      </c>
      <c r="B39" s="19" t="str">
        <f>IF(details!G39="","",details!G39)</f>
        <v/>
      </c>
      <c r="C39" s="12" t="str">
        <f t="shared" ref="C39:D70" si="16">T39</f>
        <v/>
      </c>
      <c r="D39" s="16" t="str">
        <f t="shared" si="16"/>
        <v/>
      </c>
      <c r="E39" s="18" t="str">
        <f t="shared" ref="E39:E70" si="17">IF(B39="","",TEXT(B39,"DDDD"))</f>
        <v/>
      </c>
      <c r="F39" s="5"/>
      <c r="G39" s="5"/>
      <c r="H39" s="20" t="str">
        <f t="shared" si="2"/>
        <v/>
      </c>
      <c r="I39" s="20" t="str">
        <f t="shared" si="3"/>
        <v/>
      </c>
      <c r="J39" s="20" t="str">
        <f t="shared" si="4"/>
        <v/>
      </c>
      <c r="K39" s="4" t="str">
        <f t="shared" si="5"/>
        <v/>
      </c>
      <c r="L39" s="23" t="str">
        <f t="shared" si="6"/>
        <v/>
      </c>
      <c r="M39" s="3" t="str">
        <f t="shared" si="7"/>
        <v/>
      </c>
      <c r="N39" s="23" t="str">
        <f t="shared" si="8"/>
        <v/>
      </c>
      <c r="O39" s="20" t="str">
        <f t="shared" si="9"/>
        <v/>
      </c>
      <c r="P39" s="3" t="str">
        <f t="shared" si="10"/>
        <v/>
      </c>
      <c r="Q39" s="23" t="str">
        <f t="shared" si="11"/>
        <v/>
      </c>
      <c r="R39" s="3" t="str">
        <f t="shared" si="12"/>
        <v/>
      </c>
      <c r="S39" s="23" t="str">
        <f t="shared" si="13"/>
        <v/>
      </c>
      <c r="T39" s="3" t="str">
        <f t="shared" si="14"/>
        <v/>
      </c>
      <c r="U39" s="23" t="str">
        <f t="shared" si="15"/>
        <v/>
      </c>
    </row>
    <row r="40" spans="1:21" ht="19" hidden="1">
      <c r="A40" s="17">
        <v>34</v>
      </c>
      <c r="B40" s="19" t="str">
        <f>IF(details!G40="","",details!G40)</f>
        <v/>
      </c>
      <c r="C40" s="12" t="str">
        <f t="shared" si="16"/>
        <v/>
      </c>
      <c r="D40" s="16" t="str">
        <f t="shared" si="16"/>
        <v/>
      </c>
      <c r="E40" s="18" t="str">
        <f t="shared" si="17"/>
        <v/>
      </c>
      <c r="F40" s="5"/>
      <c r="G40" s="5"/>
      <c r="H40" s="20" t="str">
        <f t="shared" si="2"/>
        <v/>
      </c>
      <c r="I40" s="20" t="str">
        <f t="shared" si="3"/>
        <v/>
      </c>
      <c r="J40" s="20" t="str">
        <f t="shared" si="4"/>
        <v/>
      </c>
      <c r="K40" s="4" t="str">
        <f t="shared" si="5"/>
        <v/>
      </c>
      <c r="L40" s="23" t="str">
        <f t="shared" si="6"/>
        <v/>
      </c>
      <c r="M40" s="3" t="str">
        <f t="shared" si="7"/>
        <v/>
      </c>
      <c r="N40" s="23" t="str">
        <f t="shared" si="8"/>
        <v/>
      </c>
      <c r="O40" s="20" t="str">
        <f t="shared" si="9"/>
        <v/>
      </c>
      <c r="P40" s="3" t="str">
        <f t="shared" si="10"/>
        <v/>
      </c>
      <c r="Q40" s="23" t="str">
        <f t="shared" si="11"/>
        <v/>
      </c>
      <c r="R40" s="3" t="str">
        <f t="shared" si="12"/>
        <v/>
      </c>
      <c r="S40" s="23" t="str">
        <f t="shared" si="13"/>
        <v/>
      </c>
      <c r="T40" s="3" t="str">
        <f t="shared" si="14"/>
        <v/>
      </c>
      <c r="U40" s="23" t="str">
        <f t="shared" si="15"/>
        <v/>
      </c>
    </row>
    <row r="41" spans="1:21" ht="19" hidden="1">
      <c r="A41" s="17">
        <v>35</v>
      </c>
      <c r="B41" s="19" t="str">
        <f>IF(details!G41="","",details!G41)</f>
        <v/>
      </c>
      <c r="C41" s="12" t="str">
        <f t="shared" si="16"/>
        <v/>
      </c>
      <c r="D41" s="16" t="str">
        <f t="shared" si="16"/>
        <v/>
      </c>
      <c r="E41" s="18" t="str">
        <f t="shared" si="17"/>
        <v/>
      </c>
      <c r="F41" s="5"/>
      <c r="G41" s="5"/>
      <c r="H41" s="20" t="str">
        <f t="shared" si="2"/>
        <v/>
      </c>
      <c r="I41" s="20" t="str">
        <f t="shared" si="3"/>
        <v/>
      </c>
      <c r="J41" s="20" t="str">
        <f t="shared" si="4"/>
        <v/>
      </c>
      <c r="K41" s="4" t="str">
        <f t="shared" si="5"/>
        <v/>
      </c>
      <c r="L41" s="23" t="str">
        <f t="shared" si="6"/>
        <v/>
      </c>
      <c r="M41" s="3" t="str">
        <f t="shared" si="7"/>
        <v/>
      </c>
      <c r="N41" s="23" t="str">
        <f t="shared" si="8"/>
        <v/>
      </c>
      <c r="O41" s="20" t="str">
        <f t="shared" si="9"/>
        <v/>
      </c>
      <c r="P41" s="3" t="str">
        <f t="shared" si="10"/>
        <v/>
      </c>
      <c r="Q41" s="23" t="str">
        <f t="shared" si="11"/>
        <v/>
      </c>
      <c r="R41" s="3" t="str">
        <f t="shared" si="12"/>
        <v/>
      </c>
      <c r="S41" s="23" t="str">
        <f t="shared" si="13"/>
        <v/>
      </c>
      <c r="T41" s="3" t="str">
        <f t="shared" si="14"/>
        <v/>
      </c>
      <c r="U41" s="23" t="str">
        <f t="shared" si="15"/>
        <v/>
      </c>
    </row>
    <row r="42" spans="1:21" ht="19" hidden="1">
      <c r="A42" s="17">
        <v>36</v>
      </c>
      <c r="B42" s="19" t="str">
        <f>IF(details!G42="","",details!G42)</f>
        <v/>
      </c>
      <c r="C42" s="12" t="str">
        <f t="shared" si="16"/>
        <v/>
      </c>
      <c r="D42" s="16" t="str">
        <f t="shared" si="16"/>
        <v/>
      </c>
      <c r="E42" s="18" t="str">
        <f t="shared" si="17"/>
        <v/>
      </c>
      <c r="F42" s="5"/>
      <c r="G42" s="5"/>
      <c r="H42" s="20" t="str">
        <f t="shared" si="2"/>
        <v/>
      </c>
      <c r="I42" s="20" t="str">
        <f t="shared" si="3"/>
        <v/>
      </c>
      <c r="J42" s="20" t="str">
        <f t="shared" si="4"/>
        <v/>
      </c>
      <c r="K42" s="4" t="str">
        <f t="shared" si="5"/>
        <v/>
      </c>
      <c r="L42" s="23" t="str">
        <f t="shared" si="6"/>
        <v/>
      </c>
      <c r="M42" s="3" t="str">
        <f t="shared" si="7"/>
        <v/>
      </c>
      <c r="N42" s="23" t="str">
        <f t="shared" si="8"/>
        <v/>
      </c>
      <c r="O42" s="20" t="str">
        <f t="shared" si="9"/>
        <v/>
      </c>
      <c r="P42" s="3" t="str">
        <f t="shared" si="10"/>
        <v/>
      </c>
      <c r="Q42" s="23" t="str">
        <f t="shared" si="11"/>
        <v/>
      </c>
      <c r="R42" s="3" t="str">
        <f t="shared" si="12"/>
        <v/>
      </c>
      <c r="S42" s="23" t="str">
        <f t="shared" si="13"/>
        <v/>
      </c>
      <c r="T42" s="3" t="str">
        <f t="shared" si="14"/>
        <v/>
      </c>
      <c r="U42" s="23" t="str">
        <f t="shared" si="15"/>
        <v/>
      </c>
    </row>
    <row r="43" spans="1:21" ht="19" hidden="1">
      <c r="A43" s="17">
        <v>37</v>
      </c>
      <c r="B43" s="19" t="str">
        <f>IF(details!G43="","",details!G43)</f>
        <v/>
      </c>
      <c r="C43" s="12" t="str">
        <f t="shared" si="16"/>
        <v/>
      </c>
      <c r="D43" s="16" t="str">
        <f t="shared" si="16"/>
        <v/>
      </c>
      <c r="E43" s="18" t="str">
        <f t="shared" si="17"/>
        <v/>
      </c>
      <c r="F43" s="5"/>
      <c r="G43" s="5"/>
      <c r="H43" s="20" t="str">
        <f t="shared" si="2"/>
        <v/>
      </c>
      <c r="I43" s="20" t="str">
        <f t="shared" si="3"/>
        <v/>
      </c>
      <c r="J43" s="20" t="str">
        <f t="shared" si="4"/>
        <v/>
      </c>
      <c r="K43" s="4" t="str">
        <f t="shared" si="5"/>
        <v/>
      </c>
      <c r="L43" s="23" t="str">
        <f t="shared" si="6"/>
        <v/>
      </c>
      <c r="M43" s="3" t="str">
        <f t="shared" si="7"/>
        <v/>
      </c>
      <c r="N43" s="23" t="str">
        <f t="shared" si="8"/>
        <v/>
      </c>
      <c r="O43" s="20" t="str">
        <f t="shared" si="9"/>
        <v/>
      </c>
      <c r="P43" s="3" t="str">
        <f t="shared" si="10"/>
        <v/>
      </c>
      <c r="Q43" s="23" t="str">
        <f t="shared" si="11"/>
        <v/>
      </c>
      <c r="R43" s="3" t="str">
        <f t="shared" si="12"/>
        <v/>
      </c>
      <c r="S43" s="23" t="str">
        <f t="shared" si="13"/>
        <v/>
      </c>
      <c r="T43" s="3" t="str">
        <f t="shared" si="14"/>
        <v/>
      </c>
      <c r="U43" s="23" t="str">
        <f t="shared" si="15"/>
        <v/>
      </c>
    </row>
    <row r="44" spans="1:21" ht="19" hidden="1">
      <c r="A44" s="17">
        <v>38</v>
      </c>
      <c r="B44" s="19" t="str">
        <f>IF(details!G44="","",details!G44)</f>
        <v/>
      </c>
      <c r="C44" s="12" t="str">
        <f t="shared" si="16"/>
        <v/>
      </c>
      <c r="D44" s="16" t="str">
        <f t="shared" si="16"/>
        <v/>
      </c>
      <c r="E44" s="18" t="str">
        <f t="shared" si="17"/>
        <v/>
      </c>
      <c r="F44" s="5"/>
      <c r="G44" s="5"/>
      <c r="H44" s="20" t="str">
        <f t="shared" si="2"/>
        <v/>
      </c>
      <c r="I44" s="20" t="str">
        <f t="shared" si="3"/>
        <v/>
      </c>
      <c r="J44" s="20" t="str">
        <f t="shared" si="4"/>
        <v/>
      </c>
      <c r="K44" s="4" t="str">
        <f t="shared" si="5"/>
        <v/>
      </c>
      <c r="L44" s="23" t="str">
        <f t="shared" si="6"/>
        <v/>
      </c>
      <c r="M44" s="3" t="str">
        <f t="shared" si="7"/>
        <v/>
      </c>
      <c r="N44" s="23" t="str">
        <f t="shared" si="8"/>
        <v/>
      </c>
      <c r="O44" s="20" t="str">
        <f t="shared" si="9"/>
        <v/>
      </c>
      <c r="P44" s="3" t="str">
        <f t="shared" si="10"/>
        <v/>
      </c>
      <c r="Q44" s="23" t="str">
        <f t="shared" si="11"/>
        <v/>
      </c>
      <c r="R44" s="3" t="str">
        <f t="shared" si="12"/>
        <v/>
      </c>
      <c r="S44" s="23" t="str">
        <f t="shared" si="13"/>
        <v/>
      </c>
      <c r="T44" s="3" t="str">
        <f t="shared" si="14"/>
        <v/>
      </c>
      <c r="U44" s="23" t="str">
        <f t="shared" si="15"/>
        <v/>
      </c>
    </row>
    <row r="45" spans="1:21" ht="19" hidden="1">
      <c r="A45" s="17">
        <v>39</v>
      </c>
      <c r="B45" s="19" t="str">
        <f>IF(details!G45="","",details!G45)</f>
        <v/>
      </c>
      <c r="C45" s="12" t="str">
        <f t="shared" si="16"/>
        <v/>
      </c>
      <c r="D45" s="16" t="str">
        <f t="shared" si="16"/>
        <v/>
      </c>
      <c r="E45" s="18" t="str">
        <f t="shared" si="17"/>
        <v/>
      </c>
      <c r="F45" s="5"/>
      <c r="G45" s="5"/>
      <c r="H45" s="20" t="str">
        <f t="shared" si="2"/>
        <v/>
      </c>
      <c r="I45" s="20" t="str">
        <f t="shared" si="3"/>
        <v/>
      </c>
      <c r="J45" s="20" t="str">
        <f t="shared" si="4"/>
        <v/>
      </c>
      <c r="K45" s="4" t="str">
        <f t="shared" si="5"/>
        <v/>
      </c>
      <c r="L45" s="23" t="str">
        <f t="shared" si="6"/>
        <v/>
      </c>
      <c r="M45" s="3" t="str">
        <f t="shared" si="7"/>
        <v/>
      </c>
      <c r="N45" s="23" t="str">
        <f t="shared" si="8"/>
        <v/>
      </c>
      <c r="O45" s="20" t="str">
        <f t="shared" si="9"/>
        <v/>
      </c>
      <c r="P45" s="3" t="str">
        <f t="shared" si="10"/>
        <v/>
      </c>
      <c r="Q45" s="23" t="str">
        <f t="shared" si="11"/>
        <v/>
      </c>
      <c r="R45" s="3" t="str">
        <f t="shared" si="12"/>
        <v/>
      </c>
      <c r="S45" s="23" t="str">
        <f t="shared" si="13"/>
        <v/>
      </c>
      <c r="T45" s="3" t="str">
        <f t="shared" si="14"/>
        <v/>
      </c>
      <c r="U45" s="23" t="str">
        <f t="shared" si="15"/>
        <v/>
      </c>
    </row>
    <row r="46" spans="1:21" ht="19" hidden="1">
      <c r="A46" s="17">
        <v>40</v>
      </c>
      <c r="B46" s="19" t="str">
        <f>IF(details!G46="","",details!G46)</f>
        <v/>
      </c>
      <c r="C46" s="12" t="str">
        <f t="shared" si="16"/>
        <v/>
      </c>
      <c r="D46" s="16" t="str">
        <f t="shared" si="16"/>
        <v/>
      </c>
      <c r="E46" s="18" t="str">
        <f t="shared" si="17"/>
        <v/>
      </c>
      <c r="F46" s="5"/>
      <c r="G46" s="5"/>
      <c r="H46" s="20" t="str">
        <f t="shared" si="2"/>
        <v/>
      </c>
      <c r="I46" s="20" t="str">
        <f t="shared" si="3"/>
        <v/>
      </c>
      <c r="J46" s="20" t="str">
        <f t="shared" si="4"/>
        <v/>
      </c>
      <c r="K46" s="4" t="str">
        <f t="shared" si="5"/>
        <v/>
      </c>
      <c r="L46" s="23" t="str">
        <f t="shared" si="6"/>
        <v/>
      </c>
      <c r="M46" s="3" t="str">
        <f t="shared" si="7"/>
        <v/>
      </c>
      <c r="N46" s="23" t="str">
        <f t="shared" si="8"/>
        <v/>
      </c>
      <c r="O46" s="20" t="str">
        <f t="shared" si="9"/>
        <v/>
      </c>
      <c r="P46" s="3" t="str">
        <f t="shared" si="10"/>
        <v/>
      </c>
      <c r="Q46" s="23" t="str">
        <f t="shared" si="11"/>
        <v/>
      </c>
      <c r="R46" s="3" t="str">
        <f t="shared" si="12"/>
        <v/>
      </c>
      <c r="S46" s="23" t="str">
        <f t="shared" si="13"/>
        <v/>
      </c>
      <c r="T46" s="3" t="str">
        <f t="shared" si="14"/>
        <v/>
      </c>
      <c r="U46" s="23" t="str">
        <f t="shared" si="15"/>
        <v/>
      </c>
    </row>
    <row r="47" spans="1:21" ht="19" hidden="1">
      <c r="A47" s="17">
        <v>41</v>
      </c>
      <c r="B47" s="19" t="str">
        <f>IF(details!G47="","",details!G47)</f>
        <v/>
      </c>
      <c r="C47" s="12" t="str">
        <f t="shared" si="16"/>
        <v/>
      </c>
      <c r="D47" s="16" t="str">
        <f t="shared" si="16"/>
        <v/>
      </c>
      <c r="E47" s="18" t="str">
        <f t="shared" si="17"/>
        <v/>
      </c>
      <c r="F47" s="5"/>
      <c r="G47" s="5"/>
      <c r="H47" s="20" t="str">
        <f t="shared" si="2"/>
        <v/>
      </c>
      <c r="I47" s="20" t="str">
        <f t="shared" si="3"/>
        <v/>
      </c>
      <c r="J47" s="20" t="str">
        <f t="shared" si="4"/>
        <v/>
      </c>
      <c r="K47" s="4" t="str">
        <f t="shared" si="5"/>
        <v/>
      </c>
      <c r="L47" s="23" t="str">
        <f t="shared" si="6"/>
        <v/>
      </c>
      <c r="M47" s="3" t="str">
        <f t="shared" si="7"/>
        <v/>
      </c>
      <c r="N47" s="23" t="str">
        <f t="shared" si="8"/>
        <v/>
      </c>
      <c r="O47" s="20" t="str">
        <f t="shared" si="9"/>
        <v/>
      </c>
      <c r="P47" s="3" t="str">
        <f t="shared" si="10"/>
        <v/>
      </c>
      <c r="Q47" s="23" t="str">
        <f t="shared" si="11"/>
        <v/>
      </c>
      <c r="R47" s="3" t="str">
        <f t="shared" si="12"/>
        <v/>
      </c>
      <c r="S47" s="23" t="str">
        <f t="shared" si="13"/>
        <v/>
      </c>
      <c r="T47" s="3" t="str">
        <f t="shared" si="14"/>
        <v/>
      </c>
      <c r="U47" s="23" t="str">
        <f t="shared" si="15"/>
        <v/>
      </c>
    </row>
    <row r="48" spans="1:21" ht="19" hidden="1">
      <c r="A48" s="17">
        <v>42</v>
      </c>
      <c r="B48" s="19" t="str">
        <f>IF(details!G48="","",details!G48)</f>
        <v/>
      </c>
      <c r="C48" s="12" t="str">
        <f t="shared" si="16"/>
        <v/>
      </c>
      <c r="D48" s="16" t="str">
        <f t="shared" si="16"/>
        <v/>
      </c>
      <c r="E48" s="18" t="str">
        <f t="shared" si="17"/>
        <v/>
      </c>
      <c r="F48" s="5"/>
      <c r="G48" s="5"/>
      <c r="H48" s="20" t="str">
        <f t="shared" si="2"/>
        <v/>
      </c>
      <c r="I48" s="20" t="str">
        <f t="shared" si="3"/>
        <v/>
      </c>
      <c r="J48" s="20" t="str">
        <f t="shared" si="4"/>
        <v/>
      </c>
      <c r="K48" s="4" t="str">
        <f t="shared" si="5"/>
        <v/>
      </c>
      <c r="L48" s="23" t="str">
        <f t="shared" si="6"/>
        <v/>
      </c>
      <c r="M48" s="3" t="str">
        <f t="shared" si="7"/>
        <v/>
      </c>
      <c r="N48" s="23" t="str">
        <f t="shared" si="8"/>
        <v/>
      </c>
      <c r="O48" s="20" t="str">
        <f t="shared" si="9"/>
        <v/>
      </c>
      <c r="P48" s="3" t="str">
        <f t="shared" si="10"/>
        <v/>
      </c>
      <c r="Q48" s="23" t="str">
        <f t="shared" si="11"/>
        <v/>
      </c>
      <c r="R48" s="3" t="str">
        <f t="shared" si="12"/>
        <v/>
      </c>
      <c r="S48" s="23" t="str">
        <f t="shared" si="13"/>
        <v/>
      </c>
      <c r="T48" s="3" t="str">
        <f t="shared" si="14"/>
        <v/>
      </c>
      <c r="U48" s="23" t="str">
        <f t="shared" si="15"/>
        <v/>
      </c>
    </row>
    <row r="49" spans="1:21" ht="19" hidden="1">
      <c r="A49" s="17">
        <v>43</v>
      </c>
      <c r="B49" s="19" t="str">
        <f>IF(details!G49="","",details!G49)</f>
        <v/>
      </c>
      <c r="C49" s="12" t="str">
        <f t="shared" si="16"/>
        <v/>
      </c>
      <c r="D49" s="16" t="str">
        <f t="shared" si="16"/>
        <v/>
      </c>
      <c r="E49" s="18" t="str">
        <f t="shared" si="17"/>
        <v/>
      </c>
      <c r="F49" s="5"/>
      <c r="G49" s="5"/>
      <c r="H49" s="20" t="str">
        <f t="shared" si="2"/>
        <v/>
      </c>
      <c r="I49" s="20" t="str">
        <f t="shared" si="3"/>
        <v/>
      </c>
      <c r="J49" s="20" t="str">
        <f t="shared" si="4"/>
        <v/>
      </c>
      <c r="K49" s="4" t="str">
        <f t="shared" si="5"/>
        <v/>
      </c>
      <c r="L49" s="23" t="str">
        <f t="shared" si="6"/>
        <v/>
      </c>
      <c r="M49" s="3" t="str">
        <f t="shared" si="7"/>
        <v/>
      </c>
      <c r="N49" s="23" t="str">
        <f t="shared" si="8"/>
        <v/>
      </c>
      <c r="O49" s="20" t="str">
        <f t="shared" si="9"/>
        <v/>
      </c>
      <c r="P49" s="3" t="str">
        <f t="shared" si="10"/>
        <v/>
      </c>
      <c r="Q49" s="23" t="str">
        <f t="shared" si="11"/>
        <v/>
      </c>
      <c r="R49" s="3" t="str">
        <f t="shared" si="12"/>
        <v/>
      </c>
      <c r="S49" s="23" t="str">
        <f t="shared" si="13"/>
        <v/>
      </c>
      <c r="T49" s="3" t="str">
        <f t="shared" si="14"/>
        <v/>
      </c>
      <c r="U49" s="23" t="str">
        <f t="shared" si="15"/>
        <v/>
      </c>
    </row>
    <row r="50" spans="1:21" ht="19" hidden="1">
      <c r="A50" s="17">
        <v>44</v>
      </c>
      <c r="B50" s="19" t="str">
        <f>IF(details!G50="","",details!G50)</f>
        <v/>
      </c>
      <c r="C50" s="12" t="str">
        <f t="shared" si="16"/>
        <v/>
      </c>
      <c r="D50" s="16" t="str">
        <f t="shared" si="16"/>
        <v/>
      </c>
      <c r="E50" s="18" t="str">
        <f t="shared" si="17"/>
        <v/>
      </c>
      <c r="F50" s="5"/>
      <c r="G50" s="5"/>
      <c r="H50" s="20" t="str">
        <f t="shared" si="2"/>
        <v/>
      </c>
      <c r="I50" s="20" t="str">
        <f t="shared" si="3"/>
        <v/>
      </c>
      <c r="J50" s="20" t="str">
        <f t="shared" si="4"/>
        <v/>
      </c>
      <c r="K50" s="4" t="str">
        <f t="shared" si="5"/>
        <v/>
      </c>
      <c r="L50" s="23" t="str">
        <f t="shared" si="6"/>
        <v/>
      </c>
      <c r="M50" s="3" t="str">
        <f t="shared" si="7"/>
        <v/>
      </c>
      <c r="N50" s="23" t="str">
        <f t="shared" si="8"/>
        <v/>
      </c>
      <c r="O50" s="20" t="str">
        <f t="shared" si="9"/>
        <v/>
      </c>
      <c r="P50" s="3" t="str">
        <f t="shared" si="10"/>
        <v/>
      </c>
      <c r="Q50" s="23" t="str">
        <f t="shared" si="11"/>
        <v/>
      </c>
      <c r="R50" s="3" t="str">
        <f t="shared" si="12"/>
        <v/>
      </c>
      <c r="S50" s="23" t="str">
        <f t="shared" si="13"/>
        <v/>
      </c>
      <c r="T50" s="3" t="str">
        <f t="shared" si="14"/>
        <v/>
      </c>
      <c r="U50" s="23" t="str">
        <f t="shared" si="15"/>
        <v/>
      </c>
    </row>
    <row r="51" spans="1:21" ht="19" hidden="1">
      <c r="A51" s="17">
        <v>45</v>
      </c>
      <c r="B51" s="19" t="str">
        <f>IF(details!G51="","",details!G51)</f>
        <v/>
      </c>
      <c r="C51" s="12" t="str">
        <f t="shared" si="16"/>
        <v/>
      </c>
      <c r="D51" s="16" t="str">
        <f t="shared" si="16"/>
        <v/>
      </c>
      <c r="E51" s="18" t="str">
        <f t="shared" si="17"/>
        <v/>
      </c>
      <c r="F51" s="5"/>
      <c r="G51" s="5"/>
      <c r="H51" s="20" t="str">
        <f t="shared" si="2"/>
        <v/>
      </c>
      <c r="I51" s="20" t="str">
        <f t="shared" si="3"/>
        <v/>
      </c>
      <c r="J51" s="20" t="str">
        <f t="shared" si="4"/>
        <v/>
      </c>
      <c r="K51" s="4" t="str">
        <f t="shared" si="5"/>
        <v/>
      </c>
      <c r="L51" s="23" t="str">
        <f t="shared" si="6"/>
        <v/>
      </c>
      <c r="M51" s="3" t="str">
        <f t="shared" si="7"/>
        <v/>
      </c>
      <c r="N51" s="23" t="str">
        <f t="shared" si="8"/>
        <v/>
      </c>
      <c r="O51" s="20" t="str">
        <f t="shared" si="9"/>
        <v/>
      </c>
      <c r="P51" s="3" t="str">
        <f t="shared" si="10"/>
        <v/>
      </c>
      <c r="Q51" s="23" t="str">
        <f t="shared" si="11"/>
        <v/>
      </c>
      <c r="R51" s="3" t="str">
        <f t="shared" si="12"/>
        <v/>
      </c>
      <c r="S51" s="23" t="str">
        <f t="shared" si="13"/>
        <v/>
      </c>
      <c r="T51" s="3" t="str">
        <f t="shared" si="14"/>
        <v/>
      </c>
      <c r="U51" s="23" t="str">
        <f t="shared" si="15"/>
        <v/>
      </c>
    </row>
    <row r="52" spans="1:21" ht="19" hidden="1">
      <c r="A52" s="17">
        <v>46</v>
      </c>
      <c r="B52" s="19" t="str">
        <f>IF(details!G52="","",details!G52)</f>
        <v/>
      </c>
      <c r="C52" s="12" t="str">
        <f t="shared" si="16"/>
        <v/>
      </c>
      <c r="D52" s="16" t="str">
        <f t="shared" si="16"/>
        <v/>
      </c>
      <c r="E52" s="18" t="str">
        <f t="shared" si="17"/>
        <v/>
      </c>
      <c r="F52" s="5"/>
      <c r="G52" s="5"/>
      <c r="H52" s="20" t="str">
        <f t="shared" si="2"/>
        <v/>
      </c>
      <c r="I52" s="20" t="str">
        <f t="shared" si="3"/>
        <v/>
      </c>
      <c r="J52" s="20" t="str">
        <f t="shared" si="4"/>
        <v/>
      </c>
      <c r="K52" s="4" t="str">
        <f t="shared" si="5"/>
        <v/>
      </c>
      <c r="L52" s="23" t="str">
        <f t="shared" si="6"/>
        <v/>
      </c>
      <c r="M52" s="3" t="str">
        <f t="shared" si="7"/>
        <v/>
      </c>
      <c r="N52" s="23" t="str">
        <f t="shared" si="8"/>
        <v/>
      </c>
      <c r="O52" s="20" t="str">
        <f t="shared" si="9"/>
        <v/>
      </c>
      <c r="P52" s="3" t="str">
        <f t="shared" si="10"/>
        <v/>
      </c>
      <c r="Q52" s="23" t="str">
        <f t="shared" si="11"/>
        <v/>
      </c>
      <c r="R52" s="3" t="str">
        <f t="shared" si="12"/>
        <v/>
      </c>
      <c r="S52" s="23" t="str">
        <f t="shared" si="13"/>
        <v/>
      </c>
      <c r="T52" s="3" t="str">
        <f t="shared" si="14"/>
        <v/>
      </c>
      <c r="U52" s="23" t="str">
        <f t="shared" si="15"/>
        <v/>
      </c>
    </row>
    <row r="53" spans="1:21" ht="19" hidden="1">
      <c r="A53" s="17">
        <v>47</v>
      </c>
      <c r="B53" s="19" t="str">
        <f>IF(details!G53="","",details!G53)</f>
        <v/>
      </c>
      <c r="C53" s="12" t="str">
        <f t="shared" si="16"/>
        <v/>
      </c>
      <c r="D53" s="16" t="str">
        <f t="shared" si="16"/>
        <v/>
      </c>
      <c r="E53" s="18" t="str">
        <f t="shared" si="17"/>
        <v/>
      </c>
      <c r="F53" s="5"/>
      <c r="G53" s="5"/>
      <c r="H53" s="20" t="str">
        <f t="shared" si="2"/>
        <v/>
      </c>
      <c r="I53" s="20" t="str">
        <f t="shared" si="3"/>
        <v/>
      </c>
      <c r="J53" s="20" t="str">
        <f t="shared" si="4"/>
        <v/>
      </c>
      <c r="K53" s="4" t="str">
        <f t="shared" si="5"/>
        <v/>
      </c>
      <c r="L53" s="23" t="str">
        <f t="shared" si="6"/>
        <v/>
      </c>
      <c r="M53" s="3" t="str">
        <f t="shared" si="7"/>
        <v/>
      </c>
      <c r="N53" s="23" t="str">
        <f t="shared" si="8"/>
        <v/>
      </c>
      <c r="O53" s="20" t="str">
        <f t="shared" si="9"/>
        <v/>
      </c>
      <c r="P53" s="3" t="str">
        <f t="shared" si="10"/>
        <v/>
      </c>
      <c r="Q53" s="23" t="str">
        <f t="shared" si="11"/>
        <v/>
      </c>
      <c r="R53" s="3" t="str">
        <f t="shared" si="12"/>
        <v/>
      </c>
      <c r="S53" s="23" t="str">
        <f t="shared" si="13"/>
        <v/>
      </c>
      <c r="T53" s="3" t="str">
        <f t="shared" si="14"/>
        <v/>
      </c>
      <c r="U53" s="23" t="str">
        <f t="shared" si="15"/>
        <v/>
      </c>
    </row>
    <row r="54" spans="1:21" ht="19" hidden="1">
      <c r="A54" s="17">
        <v>48</v>
      </c>
      <c r="B54" s="19" t="str">
        <f>IF(details!G54="","",details!G54)</f>
        <v/>
      </c>
      <c r="C54" s="12" t="str">
        <f t="shared" si="16"/>
        <v/>
      </c>
      <c r="D54" s="16" t="str">
        <f t="shared" si="16"/>
        <v/>
      </c>
      <c r="E54" s="18" t="str">
        <f t="shared" si="17"/>
        <v/>
      </c>
      <c r="F54" s="5"/>
      <c r="G54" s="5"/>
      <c r="H54" s="20" t="str">
        <f t="shared" si="2"/>
        <v/>
      </c>
      <c r="I54" s="20" t="str">
        <f t="shared" si="3"/>
        <v/>
      </c>
      <c r="J54" s="20" t="str">
        <f t="shared" si="4"/>
        <v/>
      </c>
      <c r="K54" s="4" t="str">
        <f t="shared" si="5"/>
        <v/>
      </c>
      <c r="L54" s="23" t="str">
        <f t="shared" si="6"/>
        <v/>
      </c>
      <c r="M54" s="3" t="str">
        <f t="shared" si="7"/>
        <v/>
      </c>
      <c r="N54" s="23" t="str">
        <f t="shared" si="8"/>
        <v/>
      </c>
      <c r="O54" s="20" t="str">
        <f t="shared" si="9"/>
        <v/>
      </c>
      <c r="P54" s="3" t="str">
        <f t="shared" si="10"/>
        <v/>
      </c>
      <c r="Q54" s="23" t="str">
        <f t="shared" si="11"/>
        <v/>
      </c>
      <c r="R54" s="3" t="str">
        <f t="shared" si="12"/>
        <v/>
      </c>
      <c r="S54" s="23" t="str">
        <f t="shared" si="13"/>
        <v/>
      </c>
      <c r="T54" s="3" t="str">
        <f t="shared" si="14"/>
        <v/>
      </c>
      <c r="U54" s="23" t="str">
        <f t="shared" si="15"/>
        <v/>
      </c>
    </row>
    <row r="55" spans="1:21" ht="19" hidden="1">
      <c r="A55" s="17">
        <v>49</v>
      </c>
      <c r="B55" s="19" t="str">
        <f>IF(details!G55="","",details!G55)</f>
        <v/>
      </c>
      <c r="C55" s="12" t="str">
        <f t="shared" si="16"/>
        <v/>
      </c>
      <c r="D55" s="16" t="str">
        <f t="shared" si="16"/>
        <v/>
      </c>
      <c r="E55" s="18" t="str">
        <f t="shared" si="17"/>
        <v/>
      </c>
      <c r="F55" s="5"/>
      <c r="G55" s="5"/>
      <c r="H55" s="20" t="str">
        <f t="shared" si="2"/>
        <v/>
      </c>
      <c r="I55" s="20" t="str">
        <f t="shared" si="3"/>
        <v/>
      </c>
      <c r="J55" s="20" t="str">
        <f t="shared" si="4"/>
        <v/>
      </c>
      <c r="K55" s="4" t="str">
        <f t="shared" si="5"/>
        <v/>
      </c>
      <c r="L55" s="23" t="str">
        <f t="shared" si="6"/>
        <v/>
      </c>
      <c r="M55" s="3" t="str">
        <f t="shared" si="7"/>
        <v/>
      </c>
      <c r="N55" s="23" t="str">
        <f t="shared" si="8"/>
        <v/>
      </c>
      <c r="O55" s="20" t="str">
        <f t="shared" si="9"/>
        <v/>
      </c>
      <c r="P55" s="3" t="str">
        <f t="shared" si="10"/>
        <v/>
      </c>
      <c r="Q55" s="23" t="str">
        <f t="shared" si="11"/>
        <v/>
      </c>
      <c r="R55" s="3" t="str">
        <f t="shared" si="12"/>
        <v/>
      </c>
      <c r="S55" s="23" t="str">
        <f t="shared" si="13"/>
        <v/>
      </c>
      <c r="T55" s="3" t="str">
        <f t="shared" si="14"/>
        <v/>
      </c>
      <c r="U55" s="23" t="str">
        <f t="shared" si="15"/>
        <v/>
      </c>
    </row>
    <row r="56" spans="1:21" ht="19" hidden="1">
      <c r="A56" s="17">
        <v>50</v>
      </c>
      <c r="B56" s="19" t="str">
        <f>IF(details!G56="","",details!G56)</f>
        <v/>
      </c>
      <c r="C56" s="12" t="str">
        <f t="shared" si="16"/>
        <v/>
      </c>
      <c r="D56" s="16" t="str">
        <f t="shared" si="16"/>
        <v/>
      </c>
      <c r="E56" s="18" t="str">
        <f t="shared" si="17"/>
        <v/>
      </c>
      <c r="F56" s="5"/>
      <c r="G56" s="5"/>
      <c r="H56" s="20" t="str">
        <f t="shared" si="2"/>
        <v/>
      </c>
      <c r="I56" s="20" t="str">
        <f t="shared" si="3"/>
        <v/>
      </c>
      <c r="J56" s="20" t="str">
        <f t="shared" si="4"/>
        <v/>
      </c>
      <c r="K56" s="4" t="str">
        <f t="shared" si="5"/>
        <v/>
      </c>
      <c r="L56" s="23" t="str">
        <f t="shared" si="6"/>
        <v/>
      </c>
      <c r="M56" s="3" t="str">
        <f t="shared" si="7"/>
        <v/>
      </c>
      <c r="N56" s="23" t="str">
        <f t="shared" si="8"/>
        <v/>
      </c>
      <c r="O56" s="20" t="str">
        <f t="shared" si="9"/>
        <v/>
      </c>
      <c r="P56" s="3" t="str">
        <f t="shared" si="10"/>
        <v/>
      </c>
      <c r="Q56" s="23" t="str">
        <f t="shared" si="11"/>
        <v/>
      </c>
      <c r="R56" s="3" t="str">
        <f t="shared" si="12"/>
        <v/>
      </c>
      <c r="S56" s="23" t="str">
        <f t="shared" si="13"/>
        <v/>
      </c>
      <c r="T56" s="3" t="str">
        <f t="shared" si="14"/>
        <v/>
      </c>
      <c r="U56" s="23" t="str">
        <f t="shared" si="15"/>
        <v/>
      </c>
    </row>
    <row r="57" spans="1:21" ht="19" hidden="1">
      <c r="A57" s="17">
        <v>51</v>
      </c>
      <c r="B57" s="19" t="str">
        <f>IF(details!G57="","",details!G57)</f>
        <v/>
      </c>
      <c r="C57" s="12" t="str">
        <f t="shared" si="16"/>
        <v/>
      </c>
      <c r="D57" s="16" t="str">
        <f t="shared" si="16"/>
        <v/>
      </c>
      <c r="E57" s="18" t="str">
        <f t="shared" si="17"/>
        <v/>
      </c>
      <c r="F57" s="5"/>
      <c r="G57" s="5"/>
      <c r="H57" s="20" t="str">
        <f t="shared" si="2"/>
        <v/>
      </c>
      <c r="I57" s="20" t="str">
        <f t="shared" si="3"/>
        <v/>
      </c>
      <c r="J57" s="20" t="str">
        <f t="shared" si="4"/>
        <v/>
      </c>
      <c r="K57" s="4" t="str">
        <f t="shared" si="5"/>
        <v/>
      </c>
      <c r="L57" s="23" t="str">
        <f t="shared" si="6"/>
        <v/>
      </c>
      <c r="M57" s="3" t="str">
        <f t="shared" si="7"/>
        <v/>
      </c>
      <c r="N57" s="23" t="str">
        <f t="shared" si="8"/>
        <v/>
      </c>
      <c r="O57" s="20" t="str">
        <f t="shared" si="9"/>
        <v/>
      </c>
      <c r="P57" s="3" t="str">
        <f t="shared" si="10"/>
        <v/>
      </c>
      <c r="Q57" s="23" t="str">
        <f t="shared" si="11"/>
        <v/>
      </c>
      <c r="R57" s="3" t="str">
        <f t="shared" si="12"/>
        <v/>
      </c>
      <c r="S57" s="23" t="str">
        <f t="shared" si="13"/>
        <v/>
      </c>
      <c r="T57" s="3" t="str">
        <f t="shared" si="14"/>
        <v/>
      </c>
      <c r="U57" s="23" t="str">
        <f t="shared" si="15"/>
        <v/>
      </c>
    </row>
    <row r="58" spans="1:21" ht="19" hidden="1">
      <c r="A58" s="17">
        <v>52</v>
      </c>
      <c r="B58" s="19" t="str">
        <f>IF(details!G58="","",details!G58)</f>
        <v/>
      </c>
      <c r="C58" s="12" t="str">
        <f t="shared" si="16"/>
        <v/>
      </c>
      <c r="D58" s="16" t="str">
        <f t="shared" si="16"/>
        <v/>
      </c>
      <c r="E58" s="18" t="str">
        <f t="shared" si="17"/>
        <v/>
      </c>
      <c r="F58" s="5"/>
      <c r="G58" s="5"/>
      <c r="H58" s="20" t="str">
        <f t="shared" si="2"/>
        <v/>
      </c>
      <c r="I58" s="20" t="str">
        <f t="shared" si="3"/>
        <v/>
      </c>
      <c r="J58" s="20" t="str">
        <f t="shared" si="4"/>
        <v/>
      </c>
      <c r="K58" s="4" t="str">
        <f t="shared" si="5"/>
        <v/>
      </c>
      <c r="L58" s="23" t="str">
        <f t="shared" si="6"/>
        <v/>
      </c>
      <c r="M58" s="3" t="str">
        <f t="shared" si="7"/>
        <v/>
      </c>
      <c r="N58" s="23" t="str">
        <f t="shared" si="8"/>
        <v/>
      </c>
      <c r="O58" s="20" t="str">
        <f t="shared" si="9"/>
        <v/>
      </c>
      <c r="P58" s="3" t="str">
        <f t="shared" si="10"/>
        <v/>
      </c>
      <c r="Q58" s="23" t="str">
        <f t="shared" si="11"/>
        <v/>
      </c>
      <c r="R58" s="3" t="str">
        <f t="shared" si="12"/>
        <v/>
      </c>
      <c r="S58" s="23" t="str">
        <f t="shared" si="13"/>
        <v/>
      </c>
      <c r="T58" s="3" t="str">
        <f t="shared" si="14"/>
        <v/>
      </c>
      <c r="U58" s="23" t="str">
        <f t="shared" si="15"/>
        <v/>
      </c>
    </row>
    <row r="59" spans="1:21" ht="19" hidden="1">
      <c r="A59" s="17">
        <v>53</v>
      </c>
      <c r="B59" s="19" t="str">
        <f>IF(details!G59="","",details!G59)</f>
        <v/>
      </c>
      <c r="C59" s="12" t="str">
        <f t="shared" si="16"/>
        <v/>
      </c>
      <c r="D59" s="16" t="str">
        <f t="shared" si="16"/>
        <v/>
      </c>
      <c r="E59" s="18" t="str">
        <f t="shared" si="17"/>
        <v/>
      </c>
      <c r="F59" s="5"/>
      <c r="G59" s="5"/>
      <c r="H59" s="20" t="str">
        <f t="shared" si="2"/>
        <v/>
      </c>
      <c r="I59" s="20" t="str">
        <f t="shared" si="3"/>
        <v/>
      </c>
      <c r="J59" s="20" t="str">
        <f t="shared" si="4"/>
        <v/>
      </c>
      <c r="K59" s="4" t="str">
        <f t="shared" si="5"/>
        <v/>
      </c>
      <c r="L59" s="23" t="str">
        <f t="shared" si="6"/>
        <v/>
      </c>
      <c r="M59" s="3" t="str">
        <f t="shared" si="7"/>
        <v/>
      </c>
      <c r="N59" s="23" t="str">
        <f t="shared" si="8"/>
        <v/>
      </c>
      <c r="O59" s="20" t="str">
        <f t="shared" si="9"/>
        <v/>
      </c>
      <c r="P59" s="3" t="str">
        <f t="shared" si="10"/>
        <v/>
      </c>
      <c r="Q59" s="23" t="str">
        <f t="shared" si="11"/>
        <v/>
      </c>
      <c r="R59" s="3" t="str">
        <f t="shared" si="12"/>
        <v/>
      </c>
      <c r="S59" s="23" t="str">
        <f t="shared" si="13"/>
        <v/>
      </c>
      <c r="T59" s="3" t="str">
        <f t="shared" si="14"/>
        <v/>
      </c>
      <c r="U59" s="23" t="str">
        <f t="shared" si="15"/>
        <v/>
      </c>
    </row>
    <row r="60" spans="1:21" ht="19" hidden="1">
      <c r="A60" s="17">
        <v>54</v>
      </c>
      <c r="B60" s="19" t="str">
        <f>IF(details!G60="","",details!G60)</f>
        <v/>
      </c>
      <c r="C60" s="12" t="str">
        <f t="shared" si="16"/>
        <v/>
      </c>
      <c r="D60" s="16" t="str">
        <f t="shared" si="16"/>
        <v/>
      </c>
      <c r="E60" s="18" t="str">
        <f t="shared" si="17"/>
        <v/>
      </c>
      <c r="F60" s="5"/>
      <c r="G60" s="5"/>
      <c r="H60" s="20" t="str">
        <f t="shared" si="2"/>
        <v/>
      </c>
      <c r="I60" s="20" t="str">
        <f t="shared" si="3"/>
        <v/>
      </c>
      <c r="J60" s="20" t="str">
        <f t="shared" si="4"/>
        <v/>
      </c>
      <c r="K60" s="4" t="str">
        <f t="shared" si="5"/>
        <v/>
      </c>
      <c r="L60" s="23" t="str">
        <f t="shared" si="6"/>
        <v/>
      </c>
      <c r="M60" s="3" t="str">
        <f t="shared" si="7"/>
        <v/>
      </c>
      <c r="N60" s="23" t="str">
        <f t="shared" si="8"/>
        <v/>
      </c>
      <c r="O60" s="20" t="str">
        <f t="shared" si="9"/>
        <v/>
      </c>
      <c r="P60" s="3" t="str">
        <f t="shared" si="10"/>
        <v/>
      </c>
      <c r="Q60" s="23" t="str">
        <f t="shared" si="11"/>
        <v/>
      </c>
      <c r="R60" s="3" t="str">
        <f t="shared" si="12"/>
        <v/>
      </c>
      <c r="S60" s="23" t="str">
        <f t="shared" si="13"/>
        <v/>
      </c>
      <c r="T60" s="3" t="str">
        <f t="shared" si="14"/>
        <v/>
      </c>
      <c r="U60" s="23" t="str">
        <f t="shared" si="15"/>
        <v/>
      </c>
    </row>
    <row r="61" spans="1:21" ht="19" hidden="1">
      <c r="A61" s="17">
        <v>55</v>
      </c>
      <c r="B61" s="19" t="str">
        <f>IF(details!G61="","",details!G61)</f>
        <v/>
      </c>
      <c r="C61" s="12" t="str">
        <f t="shared" si="16"/>
        <v/>
      </c>
      <c r="D61" s="16" t="str">
        <f t="shared" si="16"/>
        <v/>
      </c>
      <c r="E61" s="18" t="str">
        <f t="shared" si="17"/>
        <v/>
      </c>
      <c r="F61" s="5"/>
      <c r="G61" s="5"/>
      <c r="H61" s="20" t="str">
        <f t="shared" si="2"/>
        <v/>
      </c>
      <c r="I61" s="20" t="str">
        <f t="shared" si="3"/>
        <v/>
      </c>
      <c r="J61" s="20" t="str">
        <f t="shared" si="4"/>
        <v/>
      </c>
      <c r="K61" s="4" t="str">
        <f t="shared" si="5"/>
        <v/>
      </c>
      <c r="L61" s="23" t="str">
        <f t="shared" si="6"/>
        <v/>
      </c>
      <c r="M61" s="3" t="str">
        <f t="shared" si="7"/>
        <v/>
      </c>
      <c r="N61" s="23" t="str">
        <f t="shared" si="8"/>
        <v/>
      </c>
      <c r="O61" s="20" t="str">
        <f t="shared" si="9"/>
        <v/>
      </c>
      <c r="P61" s="3" t="str">
        <f t="shared" si="10"/>
        <v/>
      </c>
      <c r="Q61" s="23" t="str">
        <f t="shared" si="11"/>
        <v/>
      </c>
      <c r="R61" s="3" t="str">
        <f t="shared" si="12"/>
        <v/>
      </c>
      <c r="S61" s="23" t="str">
        <f t="shared" si="13"/>
        <v/>
      </c>
      <c r="T61" s="3" t="str">
        <f t="shared" si="14"/>
        <v/>
      </c>
      <c r="U61" s="23" t="str">
        <f t="shared" si="15"/>
        <v/>
      </c>
    </row>
    <row r="62" spans="1:21" ht="19" hidden="1">
      <c r="A62" s="17">
        <v>56</v>
      </c>
      <c r="B62" s="19" t="str">
        <f>IF(details!G62="","",details!G62)</f>
        <v/>
      </c>
      <c r="C62" s="12" t="str">
        <f t="shared" si="16"/>
        <v/>
      </c>
      <c r="D62" s="16" t="str">
        <f t="shared" si="16"/>
        <v/>
      </c>
      <c r="E62" s="18" t="str">
        <f t="shared" si="17"/>
        <v/>
      </c>
      <c r="F62" s="5"/>
      <c r="G62" s="5"/>
      <c r="H62" s="20" t="str">
        <f t="shared" si="2"/>
        <v/>
      </c>
      <c r="I62" s="20" t="str">
        <f t="shared" si="3"/>
        <v/>
      </c>
      <c r="J62" s="20" t="str">
        <f t="shared" si="4"/>
        <v/>
      </c>
      <c r="K62" s="4" t="str">
        <f t="shared" si="5"/>
        <v/>
      </c>
      <c r="L62" s="23" t="str">
        <f t="shared" si="6"/>
        <v/>
      </c>
      <c r="M62" s="3" t="str">
        <f t="shared" si="7"/>
        <v/>
      </c>
      <c r="N62" s="23" t="str">
        <f t="shared" si="8"/>
        <v/>
      </c>
      <c r="O62" s="20" t="str">
        <f t="shared" si="9"/>
        <v/>
      </c>
      <c r="P62" s="3" t="str">
        <f t="shared" si="10"/>
        <v/>
      </c>
      <c r="Q62" s="23" t="str">
        <f t="shared" si="11"/>
        <v/>
      </c>
      <c r="R62" s="3" t="str">
        <f t="shared" si="12"/>
        <v/>
      </c>
      <c r="S62" s="23" t="str">
        <f t="shared" si="13"/>
        <v/>
      </c>
      <c r="T62" s="3" t="str">
        <f t="shared" si="14"/>
        <v/>
      </c>
      <c r="U62" s="23" t="str">
        <f t="shared" si="15"/>
        <v/>
      </c>
    </row>
    <row r="63" spans="1:21" ht="19" hidden="1">
      <c r="A63" s="17">
        <v>57</v>
      </c>
      <c r="B63" s="19" t="str">
        <f>IF(details!G63="","",details!G63)</f>
        <v/>
      </c>
      <c r="C63" s="12" t="str">
        <f t="shared" si="16"/>
        <v/>
      </c>
      <c r="D63" s="16" t="str">
        <f t="shared" si="16"/>
        <v/>
      </c>
      <c r="E63" s="18" t="str">
        <f t="shared" si="17"/>
        <v/>
      </c>
      <c r="F63" s="5"/>
      <c r="G63" s="5"/>
      <c r="H63" s="20" t="str">
        <f t="shared" si="2"/>
        <v/>
      </c>
      <c r="I63" s="20" t="str">
        <f t="shared" si="3"/>
        <v/>
      </c>
      <c r="J63" s="20" t="str">
        <f t="shared" si="4"/>
        <v/>
      </c>
      <c r="K63" s="4" t="str">
        <f t="shared" si="5"/>
        <v/>
      </c>
      <c r="L63" s="23" t="str">
        <f t="shared" si="6"/>
        <v/>
      </c>
      <c r="M63" s="3" t="str">
        <f t="shared" si="7"/>
        <v/>
      </c>
      <c r="N63" s="23" t="str">
        <f t="shared" si="8"/>
        <v/>
      </c>
      <c r="O63" s="20" t="str">
        <f t="shared" si="9"/>
        <v/>
      </c>
      <c r="P63" s="3" t="str">
        <f t="shared" si="10"/>
        <v/>
      </c>
      <c r="Q63" s="23" t="str">
        <f t="shared" si="11"/>
        <v/>
      </c>
      <c r="R63" s="3" t="str">
        <f t="shared" si="12"/>
        <v/>
      </c>
      <c r="S63" s="23" t="str">
        <f t="shared" si="13"/>
        <v/>
      </c>
      <c r="T63" s="3" t="str">
        <f t="shared" si="14"/>
        <v/>
      </c>
      <c r="U63" s="23" t="str">
        <f t="shared" si="15"/>
        <v/>
      </c>
    </row>
    <row r="64" spans="1:21" ht="19" hidden="1">
      <c r="A64" s="17">
        <v>58</v>
      </c>
      <c r="B64" s="19" t="str">
        <f>IF(details!G64="","",details!G64)</f>
        <v/>
      </c>
      <c r="C64" s="12" t="str">
        <f t="shared" si="16"/>
        <v/>
      </c>
      <c r="D64" s="16" t="str">
        <f t="shared" si="16"/>
        <v/>
      </c>
      <c r="E64" s="18" t="str">
        <f t="shared" si="17"/>
        <v/>
      </c>
      <c r="F64" s="5"/>
      <c r="G64" s="5"/>
      <c r="H64" s="20" t="str">
        <f t="shared" si="2"/>
        <v/>
      </c>
      <c r="I64" s="20" t="str">
        <f t="shared" si="3"/>
        <v/>
      </c>
      <c r="J64" s="20" t="str">
        <f t="shared" si="4"/>
        <v/>
      </c>
      <c r="K64" s="4" t="str">
        <f t="shared" si="5"/>
        <v/>
      </c>
      <c r="L64" s="23" t="str">
        <f t="shared" si="6"/>
        <v/>
      </c>
      <c r="M64" s="3" t="str">
        <f t="shared" si="7"/>
        <v/>
      </c>
      <c r="N64" s="23" t="str">
        <f t="shared" si="8"/>
        <v/>
      </c>
      <c r="O64" s="20" t="str">
        <f t="shared" si="9"/>
        <v/>
      </c>
      <c r="P64" s="3" t="str">
        <f t="shared" si="10"/>
        <v/>
      </c>
      <c r="Q64" s="23" t="str">
        <f t="shared" si="11"/>
        <v/>
      </c>
      <c r="R64" s="3" t="str">
        <f t="shared" si="12"/>
        <v/>
      </c>
      <c r="S64" s="23" t="str">
        <f t="shared" si="13"/>
        <v/>
      </c>
      <c r="T64" s="3" t="str">
        <f t="shared" si="14"/>
        <v/>
      </c>
      <c r="U64" s="23" t="str">
        <f t="shared" si="15"/>
        <v/>
      </c>
    </row>
    <row r="65" spans="1:21" ht="19" hidden="1">
      <c r="A65" s="17">
        <v>59</v>
      </c>
      <c r="B65" s="19" t="str">
        <f>IF(details!G65="","",details!G65)</f>
        <v/>
      </c>
      <c r="C65" s="12" t="str">
        <f t="shared" si="16"/>
        <v/>
      </c>
      <c r="D65" s="16" t="str">
        <f t="shared" si="16"/>
        <v/>
      </c>
      <c r="E65" s="18" t="str">
        <f t="shared" si="17"/>
        <v/>
      </c>
      <c r="F65" s="5"/>
      <c r="G65" s="5"/>
      <c r="H65" s="20" t="str">
        <f t="shared" si="2"/>
        <v/>
      </c>
      <c r="I65" s="20" t="str">
        <f t="shared" si="3"/>
        <v/>
      </c>
      <c r="J65" s="20" t="str">
        <f t="shared" si="4"/>
        <v/>
      </c>
      <c r="K65" s="4" t="str">
        <f t="shared" si="5"/>
        <v/>
      </c>
      <c r="L65" s="23" t="str">
        <f t="shared" si="6"/>
        <v/>
      </c>
      <c r="M65" s="3" t="str">
        <f t="shared" si="7"/>
        <v/>
      </c>
      <c r="N65" s="23" t="str">
        <f t="shared" si="8"/>
        <v/>
      </c>
      <c r="O65" s="20" t="str">
        <f t="shared" si="9"/>
        <v/>
      </c>
      <c r="P65" s="3" t="str">
        <f t="shared" si="10"/>
        <v/>
      </c>
      <c r="Q65" s="23" t="str">
        <f t="shared" si="11"/>
        <v/>
      </c>
      <c r="R65" s="3" t="str">
        <f t="shared" si="12"/>
        <v/>
      </c>
      <c r="S65" s="23" t="str">
        <f t="shared" si="13"/>
        <v/>
      </c>
      <c r="T65" s="3" t="str">
        <f t="shared" si="14"/>
        <v/>
      </c>
      <c r="U65" s="23" t="str">
        <f t="shared" si="15"/>
        <v/>
      </c>
    </row>
    <row r="66" spans="1:21" ht="19" hidden="1">
      <c r="A66" s="17">
        <v>60</v>
      </c>
      <c r="B66" s="19" t="str">
        <f>IF(details!G66="","",details!G66)</f>
        <v/>
      </c>
      <c r="C66" s="12" t="str">
        <f t="shared" si="16"/>
        <v/>
      </c>
      <c r="D66" s="16" t="str">
        <f t="shared" si="16"/>
        <v/>
      </c>
      <c r="E66" s="18" t="str">
        <f t="shared" si="17"/>
        <v/>
      </c>
      <c r="F66" s="5"/>
      <c r="G66" s="5"/>
      <c r="H66" s="20" t="str">
        <f t="shared" si="2"/>
        <v/>
      </c>
      <c r="I66" s="20" t="str">
        <f t="shared" si="3"/>
        <v/>
      </c>
      <c r="J66" s="20" t="str">
        <f t="shared" si="4"/>
        <v/>
      </c>
      <c r="K66" s="4" t="str">
        <f t="shared" si="5"/>
        <v/>
      </c>
      <c r="L66" s="23" t="str">
        <f t="shared" si="6"/>
        <v/>
      </c>
      <c r="M66" s="3" t="str">
        <f t="shared" si="7"/>
        <v/>
      </c>
      <c r="N66" s="23" t="str">
        <f t="shared" si="8"/>
        <v/>
      </c>
      <c r="O66" s="20" t="str">
        <f t="shared" si="9"/>
        <v/>
      </c>
      <c r="P66" s="3" t="str">
        <f t="shared" si="10"/>
        <v/>
      </c>
      <c r="Q66" s="23" t="str">
        <f t="shared" si="11"/>
        <v/>
      </c>
      <c r="R66" s="3" t="str">
        <f t="shared" si="12"/>
        <v/>
      </c>
      <c r="S66" s="23" t="str">
        <f t="shared" si="13"/>
        <v/>
      </c>
      <c r="T66" s="3" t="str">
        <f t="shared" si="14"/>
        <v/>
      </c>
      <c r="U66" s="23" t="str">
        <f t="shared" si="15"/>
        <v/>
      </c>
    </row>
    <row r="67" spans="1:21" ht="19" hidden="1">
      <c r="A67" s="17">
        <v>61</v>
      </c>
      <c r="B67" s="19" t="str">
        <f>IF(details!G67="","",details!G67)</f>
        <v/>
      </c>
      <c r="C67" s="12" t="str">
        <f t="shared" si="16"/>
        <v/>
      </c>
      <c r="D67" s="16" t="str">
        <f t="shared" si="16"/>
        <v/>
      </c>
      <c r="E67" s="18" t="str">
        <f t="shared" si="17"/>
        <v/>
      </c>
      <c r="F67" s="5"/>
      <c r="G67" s="5"/>
      <c r="H67" s="20" t="str">
        <f t="shared" si="2"/>
        <v/>
      </c>
      <c r="I67" s="20" t="str">
        <f t="shared" si="3"/>
        <v/>
      </c>
      <c r="J67" s="20" t="str">
        <f t="shared" si="4"/>
        <v/>
      </c>
      <c r="K67" s="4" t="str">
        <f t="shared" si="5"/>
        <v/>
      </c>
      <c r="L67" s="23" t="str">
        <f t="shared" si="6"/>
        <v/>
      </c>
      <c r="M67" s="3" t="str">
        <f t="shared" si="7"/>
        <v/>
      </c>
      <c r="N67" s="23" t="str">
        <f t="shared" si="8"/>
        <v/>
      </c>
      <c r="O67" s="20" t="str">
        <f t="shared" si="9"/>
        <v/>
      </c>
      <c r="P67" s="3" t="str">
        <f t="shared" si="10"/>
        <v/>
      </c>
      <c r="Q67" s="23" t="str">
        <f t="shared" si="11"/>
        <v/>
      </c>
      <c r="R67" s="3" t="str">
        <f t="shared" si="12"/>
        <v/>
      </c>
      <c r="S67" s="23" t="str">
        <f t="shared" si="13"/>
        <v/>
      </c>
      <c r="T67" s="3" t="str">
        <f t="shared" si="14"/>
        <v/>
      </c>
      <c r="U67" s="23" t="str">
        <f t="shared" si="15"/>
        <v/>
      </c>
    </row>
    <row r="68" spans="1:21" ht="19" hidden="1">
      <c r="A68" s="17">
        <v>62</v>
      </c>
      <c r="B68" s="19" t="str">
        <f>IF(details!G68="","",details!G68)</f>
        <v/>
      </c>
      <c r="C68" s="12" t="str">
        <f t="shared" si="16"/>
        <v/>
      </c>
      <c r="D68" s="16" t="str">
        <f t="shared" si="16"/>
        <v/>
      </c>
      <c r="E68" s="18" t="str">
        <f t="shared" si="17"/>
        <v/>
      </c>
      <c r="F68" s="5"/>
      <c r="G68" s="5"/>
      <c r="H68" s="20" t="str">
        <f t="shared" si="2"/>
        <v/>
      </c>
      <c r="I68" s="20" t="str">
        <f t="shared" si="3"/>
        <v/>
      </c>
      <c r="J68" s="20" t="str">
        <f t="shared" si="4"/>
        <v/>
      </c>
      <c r="K68" s="4" t="str">
        <f t="shared" si="5"/>
        <v/>
      </c>
      <c r="L68" s="23" t="str">
        <f t="shared" si="6"/>
        <v/>
      </c>
      <c r="M68" s="3" t="str">
        <f t="shared" si="7"/>
        <v/>
      </c>
      <c r="N68" s="23" t="str">
        <f t="shared" si="8"/>
        <v/>
      </c>
      <c r="O68" s="20" t="str">
        <f t="shared" si="9"/>
        <v/>
      </c>
      <c r="P68" s="3" t="str">
        <f t="shared" si="10"/>
        <v/>
      </c>
      <c r="Q68" s="23" t="str">
        <f t="shared" si="11"/>
        <v/>
      </c>
      <c r="R68" s="3" t="str">
        <f t="shared" si="12"/>
        <v/>
      </c>
      <c r="S68" s="23" t="str">
        <f t="shared" si="13"/>
        <v/>
      </c>
      <c r="T68" s="3" t="str">
        <f t="shared" si="14"/>
        <v/>
      </c>
      <c r="U68" s="23" t="str">
        <f t="shared" si="15"/>
        <v/>
      </c>
    </row>
    <row r="69" spans="1:21" ht="19" hidden="1">
      <c r="A69" s="17">
        <v>63</v>
      </c>
      <c r="B69" s="19" t="str">
        <f>IF(details!G69="","",details!G69)</f>
        <v/>
      </c>
      <c r="C69" s="12" t="str">
        <f t="shared" si="16"/>
        <v/>
      </c>
      <c r="D69" s="16" t="str">
        <f t="shared" si="16"/>
        <v/>
      </c>
      <c r="E69" s="18" t="str">
        <f t="shared" si="17"/>
        <v/>
      </c>
      <c r="F69" s="5"/>
      <c r="G69" s="5"/>
      <c r="H69" s="20" t="str">
        <f t="shared" si="2"/>
        <v/>
      </c>
      <c r="I69" s="20" t="str">
        <f t="shared" si="3"/>
        <v/>
      </c>
      <c r="J69" s="20" t="str">
        <f t="shared" si="4"/>
        <v/>
      </c>
      <c r="K69" s="4" t="str">
        <f t="shared" si="5"/>
        <v/>
      </c>
      <c r="L69" s="23" t="str">
        <f t="shared" si="6"/>
        <v/>
      </c>
      <c r="M69" s="3" t="str">
        <f t="shared" si="7"/>
        <v/>
      </c>
      <c r="N69" s="23" t="str">
        <f t="shared" si="8"/>
        <v/>
      </c>
      <c r="O69" s="20" t="str">
        <f t="shared" si="9"/>
        <v/>
      </c>
      <c r="P69" s="3" t="str">
        <f t="shared" si="10"/>
        <v/>
      </c>
      <c r="Q69" s="23" t="str">
        <f t="shared" si="11"/>
        <v/>
      </c>
      <c r="R69" s="3" t="str">
        <f t="shared" si="12"/>
        <v/>
      </c>
      <c r="S69" s="23" t="str">
        <f t="shared" si="13"/>
        <v/>
      </c>
      <c r="T69" s="3" t="str">
        <f t="shared" si="14"/>
        <v/>
      </c>
      <c r="U69" s="23" t="str">
        <f t="shared" si="15"/>
        <v/>
      </c>
    </row>
    <row r="70" spans="1:21" ht="19" hidden="1">
      <c r="A70" s="17">
        <v>64</v>
      </c>
      <c r="B70" s="19" t="str">
        <f>IF(details!G70="","",details!G70)</f>
        <v/>
      </c>
      <c r="C70" s="12" t="str">
        <f t="shared" si="16"/>
        <v/>
      </c>
      <c r="D70" s="16" t="str">
        <f t="shared" si="16"/>
        <v/>
      </c>
      <c r="E70" s="18" t="str">
        <f t="shared" si="17"/>
        <v/>
      </c>
      <c r="F70" s="5"/>
      <c r="G70" s="5"/>
      <c r="H70" s="20" t="str">
        <f t="shared" si="2"/>
        <v/>
      </c>
      <c r="I70" s="20" t="str">
        <f t="shared" si="3"/>
        <v/>
      </c>
      <c r="J70" s="20" t="str">
        <f t="shared" si="4"/>
        <v/>
      </c>
      <c r="K70" s="4" t="str">
        <f t="shared" si="5"/>
        <v/>
      </c>
      <c r="L70" s="23" t="str">
        <f t="shared" si="6"/>
        <v/>
      </c>
      <c r="M70" s="3" t="str">
        <f t="shared" si="7"/>
        <v/>
      </c>
      <c r="N70" s="23" t="str">
        <f t="shared" si="8"/>
        <v/>
      </c>
      <c r="O70" s="20" t="str">
        <f t="shared" si="9"/>
        <v/>
      </c>
      <c r="P70" s="3" t="str">
        <f t="shared" si="10"/>
        <v/>
      </c>
      <c r="Q70" s="23" t="str">
        <f t="shared" si="11"/>
        <v/>
      </c>
      <c r="R70" s="3" t="str">
        <f t="shared" si="12"/>
        <v/>
      </c>
      <c r="S70" s="23" t="str">
        <f t="shared" si="13"/>
        <v/>
      </c>
      <c r="T70" s="3" t="str">
        <f t="shared" si="14"/>
        <v/>
      </c>
      <c r="U70" s="23" t="str">
        <f t="shared" si="15"/>
        <v/>
      </c>
    </row>
    <row r="71" spans="1:21" ht="19" hidden="1">
      <c r="A71" s="17">
        <v>65</v>
      </c>
      <c r="B71" s="19" t="str">
        <f>IF(details!G71="","",details!G71)</f>
        <v/>
      </c>
      <c r="C71" s="12" t="str">
        <f t="shared" ref="C71:D106" si="18">T71</f>
        <v/>
      </c>
      <c r="D71" s="16" t="str">
        <f t="shared" si="18"/>
        <v/>
      </c>
      <c r="E71" s="18" t="str">
        <f t="shared" ref="E71:E106" si="19">IF(B71="","",TEXT(B71,"DDDD"))</f>
        <v/>
      </c>
      <c r="F71" s="5"/>
      <c r="G71" s="5"/>
      <c r="H71" s="20" t="str">
        <f t="shared" si="2"/>
        <v/>
      </c>
      <c r="I71" s="20" t="str">
        <f t="shared" si="3"/>
        <v/>
      </c>
      <c r="J71" s="20" t="str">
        <f t="shared" si="4"/>
        <v/>
      </c>
      <c r="K71" s="4" t="str">
        <f t="shared" si="5"/>
        <v/>
      </c>
      <c r="L71" s="23" t="str">
        <f t="shared" si="6"/>
        <v/>
      </c>
      <c r="M71" s="3" t="str">
        <f t="shared" si="7"/>
        <v/>
      </c>
      <c r="N71" s="23" t="str">
        <f t="shared" si="8"/>
        <v/>
      </c>
      <c r="O71" s="20" t="str">
        <f t="shared" si="9"/>
        <v/>
      </c>
      <c r="P71" s="3" t="str">
        <f t="shared" si="10"/>
        <v/>
      </c>
      <c r="Q71" s="23" t="str">
        <f t="shared" si="11"/>
        <v/>
      </c>
      <c r="R71" s="3" t="str">
        <f t="shared" si="12"/>
        <v/>
      </c>
      <c r="S71" s="23" t="str">
        <f t="shared" si="13"/>
        <v/>
      </c>
      <c r="T71" s="3" t="str">
        <f t="shared" si="14"/>
        <v/>
      </c>
      <c r="U71" s="23" t="str">
        <f t="shared" si="15"/>
        <v/>
      </c>
    </row>
    <row r="72" spans="1:21" ht="19" hidden="1">
      <c r="A72" s="17">
        <v>66</v>
      </c>
      <c r="B72" s="19" t="str">
        <f>IF(details!G72="","",details!G72)</f>
        <v/>
      </c>
      <c r="C72" s="12" t="str">
        <f t="shared" si="18"/>
        <v/>
      </c>
      <c r="D72" s="16" t="str">
        <f t="shared" si="18"/>
        <v/>
      </c>
      <c r="E72" s="18" t="str">
        <f t="shared" si="19"/>
        <v/>
      </c>
      <c r="F72" s="5"/>
      <c r="G72" s="5"/>
      <c r="H72" s="20" t="str">
        <f t="shared" ref="H72:H106" si="20">TEXT(B72,"DD")</f>
        <v/>
      </c>
      <c r="I72" s="20" t="str">
        <f t="shared" ref="I72:I106" si="21">TEXT(B72,"MM")</f>
        <v/>
      </c>
      <c r="J72" s="20" t="str">
        <f t="shared" ref="J72:J106" si="22">TEXT(B72,"YY")</f>
        <v/>
      </c>
      <c r="K72" s="4" t="str">
        <f t="shared" ref="K72:K106" si="23">IF(H72="01",",d",IF(H72="02","nks",IF(H72="03","rhu",IF(H72="04","pkj",IF(H72="05","ikap",IF(H72="06","N%",IF(H72="07","lkr",IF(H72="08","vkB",IF(H72="09","ukS",IF(H72="10","nl",IF(H72="11","X;kjg",IF(H72="12","ckjg",IF(H72="13","rsjg",IF(H72="14","pkSng",IF(H72="15","iUnzg",IF(H72="16","lksyg",IF(H72="17","l=g",IF(H72="18","vBkjg",IF(H72="19","mUuhl",IF(H72="20","chl",IF(H72="21","bDdhl",IF(H72="22","ckbZl",IF(H72="23","rschl",IF(H72="24","pkSchl",IF(H72="25","iPphl",IF(H72="26","NCchl",IF(H72="27","lRrkbZl",IF(H72="28","vBkbZl",IF(H72="29","mUrhl",IF(H72="30","rhl",IF(H72="31","bdrhl","")))))))))))))))))))))))))))))))</f>
        <v/>
      </c>
      <c r="L72" s="23" t="str">
        <f t="shared" ref="L72:L106" si="24">IF(H72="01","One",IF(H72="02","Two",IF(H72="03","Three",IF(H72="04","Four",IF(H72="05","Five",IF(H72="06","Six",IF(H72="07","Seven",IF(H72="08","Eight",IF(H72="09","Nine",IF(H72="10","Ten",IF(H72="11","Eleven",IF(H72="12","Twelve",IF(H72="13","Thirteen",IF(H72="14","Forteen",IF(H72="15","Fifteen",IF(H72="16","Sixteen",IF(H72="17","Seventeen",IF(H72="18","Eighteen",IF(H72="19","Nineteen",IF(H72="20","Twenty",IF(H72="21","Twenty One",IF(H72="22","Twenty Two",IF(H72="23","Twenty Three",IF(H72="24","Twenty Four",IF(H72="25","Twenty Five",IF(H72="26","Twenty Six",IF(H72="27","Twenty Seven",IF(H72="28","Twenty Eight",IF(H72="29","Twenty Nine",IF(H72="30","Thirty",IF(H72="31","Thirty One","")))))))))))))))))))))))))))))))</f>
        <v/>
      </c>
      <c r="M72" s="3" t="str">
        <f t="shared" ref="M72:M106" si="25">IF(I72="01","tuojh",IF(I72="02","Qjojh",IF(I72="03","ekpZ",IF(I72="04","vizsy",IF(I72="05","ebZ",IF(I72="06","twu",IF(I72="07","tqykbZ",IF(I72="08","vxLr",IF(I72="09","flrEcj",IF(I72="10","vDVwcj",IF(I72="11","uoEcj",IF(I72="12","fnlEcj",""))))))))))))</f>
        <v/>
      </c>
      <c r="N72" s="23" t="str">
        <f t="shared" ref="N72:N106" si="26">IF(I72="01","January",IF(I72="02","February",IF(I72="03","March",IF(I72="04","April",IF(I72="05","May",IF(I72="06","June",IF(I72="07","July",IF(I72="08","August",IF(I72="09","September",IF(I72="10","October",IF(I72="11","November",IF(I72="12","December",""))))))))))))</f>
        <v/>
      </c>
      <c r="O72" s="20" t="str">
        <f t="shared" ref="O72:O106" si="27">IF(B72="","",YEAR(B72))</f>
        <v/>
      </c>
      <c r="P72" s="3" t="str">
        <f t="shared" ref="P72:P106" si="28">IF(O72="","",IF(O72&lt;=1999,"mUuhl lkS","nks gtkj"))</f>
        <v/>
      </c>
      <c r="Q72" s="23" t="str">
        <f t="shared" ref="Q72:Q106" si="29">IF(O72="","",IF(O72&lt;=1999,"Nineteen Hundred",IF(O72&gt;=2000,"Two Thousand","")))</f>
        <v/>
      </c>
      <c r="R72" s="3" t="str">
        <f t="shared" ref="R72:R106" si="30">IF(J72="91","bdjkuoS",IF(J72="92","cjkuos",IF(J72="93","frjkuoS",IF(J72="94","pkSjkuos",IF(J72="95","fipkuos",IF(J72="96","fN;kuoS",IF(J72="97","lR;kuoS",IF(J72="98","vBkuoS",IF(J72="99","fuUukuoS",IF(J72="01",",d",IF(J72="02","nks",IF(J72="03","rhu",IF(J72="04","pkj",IF(J72="05","ikap",IF(J72="06","N%",IF(J72="07","lkr",IF(J72="08","vkB",IF(J72="09","ukS",IF(J72="10","nl",IF(J72="11","X;kjg",IF(J72="12","ckjg",IF(J72="13","rsjg",IF(J72="14","pkSng",IF(J72="15","iUnzg",IF(J72="16","lksyg",IF(J72="17","l=g",IF(J72="18","vBkjg",IF(J72="19","mUuhl",IF(J72="20","chl",IF(J72="21","bDdhl",IF(J72="22","ckbZl",IF(J72="23","rschl",IF(J72="24","pkSchl",IF(J72="25","iPphl",""))))))))))))))))))))))))))))))))))</f>
        <v/>
      </c>
      <c r="S72" s="23" t="str">
        <f t="shared" ref="S72:S106" si="31">IF(J72="","",IF(J72="91","Ninety One",IF(J72="92","Ninety Two",IF(J72="93","Ninety Three",IF(J72="94","Ninety Four",IF(J72="95","Ninety Five",IF(J72="96","Ninety Six",IF(J72="97","Ninety SEven",IF(J72="98","Ninety Eight",IF(J72="99","Ninety Nine",IF(J72="00","",IF(J72="01","One",IF(J72="02","Two",IF(J72="03","Three",IF(J72="04","Four",IF(J72="05","Five",IF(J72="06","Six",IF(J72="07","Seven",IF(J72="08","Eight",IF(J72="09","Nine",IF(J72="10","Ten",IF(J72="11","Eleven",IF(J72="12","Twelve",IF(J72="13","Thirteen",IF(J72="14","Forteen",IF(J72="15","Fifteen",IF(J72="16","Sixteen",IF(J72="17","Seventeen",IF(J72="18","Eighteen",IF(J72="19","Nineteen",IF(J72="20","Twenty",IF(J72="21","Twenty One",IF(J72="22","Twenty Two",IF(J72="23","Twenty Three",IF(J72="24","Twenty Four",IF(J72="25","Twenty Five",IF(J72="26","Twenty Six",IF(J72="27","Twenty Seven",IF(J72="28","Twenty Eight",IF(J72="29","Twenty Nine",IF(J72="30","Thirty","""")))))))))))))))))))))))))))))))))))))))))</f>
        <v/>
      </c>
      <c r="T72" s="3" t="str">
        <f t="shared" ref="T72:T106" si="32">IF(B72="","",CONCATENATE(K72," ",M72,"] ",P72," ",R72))</f>
        <v/>
      </c>
      <c r="U72" s="23" t="str">
        <f t="shared" ref="U72:U106" si="33">IF(C72="","",CONCATENATE(L72," ",N72," ",Q72," ",S72))</f>
        <v/>
      </c>
    </row>
    <row r="73" spans="1:21" ht="19" hidden="1">
      <c r="A73" s="17">
        <v>67</v>
      </c>
      <c r="B73" s="19" t="str">
        <f>IF(details!G73="","",details!G73)</f>
        <v/>
      </c>
      <c r="C73" s="12" t="str">
        <f t="shared" si="18"/>
        <v/>
      </c>
      <c r="D73" s="16" t="str">
        <f t="shared" si="18"/>
        <v/>
      </c>
      <c r="E73" s="18" t="str">
        <f t="shared" si="19"/>
        <v/>
      </c>
      <c r="F73" s="5"/>
      <c r="G73" s="5"/>
      <c r="H73" s="20" t="str">
        <f t="shared" si="20"/>
        <v/>
      </c>
      <c r="I73" s="20" t="str">
        <f t="shared" si="21"/>
        <v/>
      </c>
      <c r="J73" s="20" t="str">
        <f t="shared" si="22"/>
        <v/>
      </c>
      <c r="K73" s="4" t="str">
        <f t="shared" si="23"/>
        <v/>
      </c>
      <c r="L73" s="23" t="str">
        <f t="shared" si="24"/>
        <v/>
      </c>
      <c r="M73" s="3" t="str">
        <f t="shared" si="25"/>
        <v/>
      </c>
      <c r="N73" s="23" t="str">
        <f t="shared" si="26"/>
        <v/>
      </c>
      <c r="O73" s="20" t="str">
        <f t="shared" si="27"/>
        <v/>
      </c>
      <c r="P73" s="3" t="str">
        <f t="shared" si="28"/>
        <v/>
      </c>
      <c r="Q73" s="23" t="str">
        <f t="shared" si="29"/>
        <v/>
      </c>
      <c r="R73" s="3" t="str">
        <f t="shared" si="30"/>
        <v/>
      </c>
      <c r="S73" s="23" t="str">
        <f t="shared" si="31"/>
        <v/>
      </c>
      <c r="T73" s="3" t="str">
        <f t="shared" si="32"/>
        <v/>
      </c>
      <c r="U73" s="23" t="str">
        <f t="shared" si="33"/>
        <v/>
      </c>
    </row>
    <row r="74" spans="1:21" ht="19" hidden="1">
      <c r="A74" s="17">
        <v>68</v>
      </c>
      <c r="B74" s="19" t="str">
        <f>IF(details!G74="","",details!G74)</f>
        <v/>
      </c>
      <c r="C74" s="12" t="str">
        <f t="shared" si="18"/>
        <v/>
      </c>
      <c r="D74" s="16" t="str">
        <f t="shared" si="18"/>
        <v/>
      </c>
      <c r="E74" s="18" t="str">
        <f t="shared" si="19"/>
        <v/>
      </c>
      <c r="F74" s="5"/>
      <c r="G74" s="5"/>
      <c r="H74" s="20" t="str">
        <f t="shared" si="20"/>
        <v/>
      </c>
      <c r="I74" s="20" t="str">
        <f t="shared" si="21"/>
        <v/>
      </c>
      <c r="J74" s="20" t="str">
        <f t="shared" si="22"/>
        <v/>
      </c>
      <c r="K74" s="4" t="str">
        <f t="shared" si="23"/>
        <v/>
      </c>
      <c r="L74" s="23" t="str">
        <f t="shared" si="24"/>
        <v/>
      </c>
      <c r="M74" s="3" t="str">
        <f t="shared" si="25"/>
        <v/>
      </c>
      <c r="N74" s="23" t="str">
        <f t="shared" si="26"/>
        <v/>
      </c>
      <c r="O74" s="20" t="str">
        <f t="shared" si="27"/>
        <v/>
      </c>
      <c r="P74" s="3" t="str">
        <f t="shared" si="28"/>
        <v/>
      </c>
      <c r="Q74" s="23" t="str">
        <f t="shared" si="29"/>
        <v/>
      </c>
      <c r="R74" s="3" t="str">
        <f t="shared" si="30"/>
        <v/>
      </c>
      <c r="S74" s="23" t="str">
        <f t="shared" si="31"/>
        <v/>
      </c>
      <c r="T74" s="3" t="str">
        <f t="shared" si="32"/>
        <v/>
      </c>
      <c r="U74" s="23" t="str">
        <f t="shared" si="33"/>
        <v/>
      </c>
    </row>
    <row r="75" spans="1:21" ht="19" hidden="1">
      <c r="A75" s="17">
        <v>69</v>
      </c>
      <c r="B75" s="19" t="str">
        <f>IF(details!G75="","",details!G75)</f>
        <v/>
      </c>
      <c r="C75" s="12" t="str">
        <f t="shared" si="18"/>
        <v/>
      </c>
      <c r="D75" s="16" t="str">
        <f t="shared" si="18"/>
        <v/>
      </c>
      <c r="E75" s="18" t="str">
        <f t="shared" si="19"/>
        <v/>
      </c>
      <c r="F75" s="5"/>
      <c r="G75" s="5"/>
      <c r="H75" s="20" t="str">
        <f t="shared" si="20"/>
        <v/>
      </c>
      <c r="I75" s="20" t="str">
        <f t="shared" si="21"/>
        <v/>
      </c>
      <c r="J75" s="20" t="str">
        <f t="shared" si="22"/>
        <v/>
      </c>
      <c r="K75" s="4" t="str">
        <f t="shared" si="23"/>
        <v/>
      </c>
      <c r="L75" s="23" t="str">
        <f t="shared" si="24"/>
        <v/>
      </c>
      <c r="M75" s="3" t="str">
        <f t="shared" si="25"/>
        <v/>
      </c>
      <c r="N75" s="23" t="str">
        <f t="shared" si="26"/>
        <v/>
      </c>
      <c r="O75" s="20" t="str">
        <f t="shared" si="27"/>
        <v/>
      </c>
      <c r="P75" s="3" t="str">
        <f t="shared" si="28"/>
        <v/>
      </c>
      <c r="Q75" s="23" t="str">
        <f t="shared" si="29"/>
        <v/>
      </c>
      <c r="R75" s="3" t="str">
        <f t="shared" si="30"/>
        <v/>
      </c>
      <c r="S75" s="23" t="str">
        <f t="shared" si="31"/>
        <v/>
      </c>
      <c r="T75" s="3" t="str">
        <f t="shared" si="32"/>
        <v/>
      </c>
      <c r="U75" s="23" t="str">
        <f t="shared" si="33"/>
        <v/>
      </c>
    </row>
    <row r="76" spans="1:21" ht="19" hidden="1">
      <c r="A76" s="17">
        <v>70</v>
      </c>
      <c r="B76" s="19" t="str">
        <f>IF(details!G76="","",details!G76)</f>
        <v/>
      </c>
      <c r="C76" s="12" t="str">
        <f t="shared" si="18"/>
        <v/>
      </c>
      <c r="D76" s="16" t="str">
        <f t="shared" si="18"/>
        <v/>
      </c>
      <c r="E76" s="18" t="str">
        <f t="shared" si="19"/>
        <v/>
      </c>
      <c r="F76" s="5"/>
      <c r="G76" s="5"/>
      <c r="H76" s="20" t="str">
        <f t="shared" si="20"/>
        <v/>
      </c>
      <c r="I76" s="20" t="str">
        <f t="shared" si="21"/>
        <v/>
      </c>
      <c r="J76" s="20" t="str">
        <f t="shared" si="22"/>
        <v/>
      </c>
      <c r="K76" s="4" t="str">
        <f t="shared" si="23"/>
        <v/>
      </c>
      <c r="L76" s="23" t="str">
        <f t="shared" si="24"/>
        <v/>
      </c>
      <c r="M76" s="3" t="str">
        <f t="shared" si="25"/>
        <v/>
      </c>
      <c r="N76" s="23" t="str">
        <f t="shared" si="26"/>
        <v/>
      </c>
      <c r="O76" s="20" t="str">
        <f t="shared" si="27"/>
        <v/>
      </c>
      <c r="P76" s="3" t="str">
        <f t="shared" si="28"/>
        <v/>
      </c>
      <c r="Q76" s="23" t="str">
        <f t="shared" si="29"/>
        <v/>
      </c>
      <c r="R76" s="3" t="str">
        <f t="shared" si="30"/>
        <v/>
      </c>
      <c r="S76" s="23" t="str">
        <f t="shared" si="31"/>
        <v/>
      </c>
      <c r="T76" s="3" t="str">
        <f t="shared" si="32"/>
        <v/>
      </c>
      <c r="U76" s="23" t="str">
        <f t="shared" si="33"/>
        <v/>
      </c>
    </row>
    <row r="77" spans="1:21" ht="19" hidden="1">
      <c r="A77" s="17">
        <v>71</v>
      </c>
      <c r="B77" s="19" t="str">
        <f>IF(details!G77="","",details!G77)</f>
        <v/>
      </c>
      <c r="C77" s="12" t="str">
        <f t="shared" si="18"/>
        <v/>
      </c>
      <c r="D77" s="16" t="str">
        <f t="shared" si="18"/>
        <v/>
      </c>
      <c r="E77" s="18" t="str">
        <f t="shared" si="19"/>
        <v/>
      </c>
      <c r="F77" s="5"/>
      <c r="G77" s="5"/>
      <c r="H77" s="20" t="str">
        <f t="shared" si="20"/>
        <v/>
      </c>
      <c r="I77" s="20" t="str">
        <f t="shared" si="21"/>
        <v/>
      </c>
      <c r="J77" s="20" t="str">
        <f t="shared" si="22"/>
        <v/>
      </c>
      <c r="K77" s="4" t="str">
        <f t="shared" si="23"/>
        <v/>
      </c>
      <c r="L77" s="23" t="str">
        <f t="shared" si="24"/>
        <v/>
      </c>
      <c r="M77" s="3" t="str">
        <f t="shared" si="25"/>
        <v/>
      </c>
      <c r="N77" s="23" t="str">
        <f t="shared" si="26"/>
        <v/>
      </c>
      <c r="O77" s="20" t="str">
        <f t="shared" si="27"/>
        <v/>
      </c>
      <c r="P77" s="3" t="str">
        <f t="shared" si="28"/>
        <v/>
      </c>
      <c r="Q77" s="23" t="str">
        <f t="shared" si="29"/>
        <v/>
      </c>
      <c r="R77" s="3" t="str">
        <f t="shared" si="30"/>
        <v/>
      </c>
      <c r="S77" s="23" t="str">
        <f t="shared" si="31"/>
        <v/>
      </c>
      <c r="T77" s="3" t="str">
        <f t="shared" si="32"/>
        <v/>
      </c>
      <c r="U77" s="23" t="str">
        <f t="shared" si="33"/>
        <v/>
      </c>
    </row>
    <row r="78" spans="1:21" ht="19" hidden="1">
      <c r="A78" s="17">
        <v>72</v>
      </c>
      <c r="B78" s="19" t="str">
        <f>IF(details!G78="","",details!G78)</f>
        <v/>
      </c>
      <c r="C78" s="12" t="str">
        <f t="shared" si="18"/>
        <v/>
      </c>
      <c r="D78" s="16" t="str">
        <f t="shared" si="18"/>
        <v/>
      </c>
      <c r="E78" s="18" t="str">
        <f t="shared" si="19"/>
        <v/>
      </c>
      <c r="F78" s="5"/>
      <c r="G78" s="5"/>
      <c r="H78" s="20" t="str">
        <f t="shared" si="20"/>
        <v/>
      </c>
      <c r="I78" s="20" t="str">
        <f t="shared" si="21"/>
        <v/>
      </c>
      <c r="J78" s="20" t="str">
        <f t="shared" si="22"/>
        <v/>
      </c>
      <c r="K78" s="4" t="str">
        <f t="shared" si="23"/>
        <v/>
      </c>
      <c r="L78" s="23" t="str">
        <f t="shared" si="24"/>
        <v/>
      </c>
      <c r="M78" s="3" t="str">
        <f t="shared" si="25"/>
        <v/>
      </c>
      <c r="N78" s="23" t="str">
        <f t="shared" si="26"/>
        <v/>
      </c>
      <c r="O78" s="20" t="str">
        <f t="shared" si="27"/>
        <v/>
      </c>
      <c r="P78" s="3" t="str">
        <f t="shared" si="28"/>
        <v/>
      </c>
      <c r="Q78" s="23" t="str">
        <f t="shared" si="29"/>
        <v/>
      </c>
      <c r="R78" s="3" t="str">
        <f t="shared" si="30"/>
        <v/>
      </c>
      <c r="S78" s="23" t="str">
        <f t="shared" si="31"/>
        <v/>
      </c>
      <c r="T78" s="3" t="str">
        <f t="shared" si="32"/>
        <v/>
      </c>
      <c r="U78" s="23" t="str">
        <f t="shared" si="33"/>
        <v/>
      </c>
    </row>
    <row r="79" spans="1:21" ht="19" hidden="1">
      <c r="A79" s="17">
        <v>73</v>
      </c>
      <c r="B79" s="19" t="str">
        <f>IF(details!G79="","",details!G79)</f>
        <v/>
      </c>
      <c r="C79" s="12" t="str">
        <f t="shared" si="18"/>
        <v/>
      </c>
      <c r="D79" s="16" t="str">
        <f t="shared" si="18"/>
        <v/>
      </c>
      <c r="E79" s="18" t="str">
        <f t="shared" si="19"/>
        <v/>
      </c>
      <c r="F79" s="5"/>
      <c r="G79" s="5"/>
      <c r="H79" s="20" t="str">
        <f t="shared" si="20"/>
        <v/>
      </c>
      <c r="I79" s="20" t="str">
        <f t="shared" si="21"/>
        <v/>
      </c>
      <c r="J79" s="20" t="str">
        <f t="shared" si="22"/>
        <v/>
      </c>
      <c r="K79" s="4" t="str">
        <f t="shared" si="23"/>
        <v/>
      </c>
      <c r="L79" s="23" t="str">
        <f t="shared" si="24"/>
        <v/>
      </c>
      <c r="M79" s="3" t="str">
        <f t="shared" si="25"/>
        <v/>
      </c>
      <c r="N79" s="23" t="str">
        <f t="shared" si="26"/>
        <v/>
      </c>
      <c r="O79" s="20" t="str">
        <f t="shared" si="27"/>
        <v/>
      </c>
      <c r="P79" s="3" t="str">
        <f t="shared" si="28"/>
        <v/>
      </c>
      <c r="Q79" s="23" t="str">
        <f t="shared" si="29"/>
        <v/>
      </c>
      <c r="R79" s="3" t="str">
        <f t="shared" si="30"/>
        <v/>
      </c>
      <c r="S79" s="23" t="str">
        <f t="shared" si="31"/>
        <v/>
      </c>
      <c r="T79" s="3" t="str">
        <f t="shared" si="32"/>
        <v/>
      </c>
      <c r="U79" s="23" t="str">
        <f t="shared" si="33"/>
        <v/>
      </c>
    </row>
    <row r="80" spans="1:21" ht="19" hidden="1">
      <c r="A80" s="17">
        <v>74</v>
      </c>
      <c r="B80" s="19" t="str">
        <f>IF(details!G80="","",details!G80)</f>
        <v/>
      </c>
      <c r="C80" s="12" t="str">
        <f t="shared" si="18"/>
        <v/>
      </c>
      <c r="D80" s="16" t="str">
        <f t="shared" si="18"/>
        <v/>
      </c>
      <c r="E80" s="18" t="str">
        <f t="shared" si="19"/>
        <v/>
      </c>
      <c r="F80" s="5"/>
      <c r="G80" s="5"/>
      <c r="H80" s="20" t="str">
        <f t="shared" si="20"/>
        <v/>
      </c>
      <c r="I80" s="20" t="str">
        <f t="shared" si="21"/>
        <v/>
      </c>
      <c r="J80" s="20" t="str">
        <f t="shared" si="22"/>
        <v/>
      </c>
      <c r="K80" s="4" t="str">
        <f t="shared" si="23"/>
        <v/>
      </c>
      <c r="L80" s="23" t="str">
        <f t="shared" si="24"/>
        <v/>
      </c>
      <c r="M80" s="3" t="str">
        <f t="shared" si="25"/>
        <v/>
      </c>
      <c r="N80" s="23" t="str">
        <f t="shared" si="26"/>
        <v/>
      </c>
      <c r="O80" s="20" t="str">
        <f t="shared" si="27"/>
        <v/>
      </c>
      <c r="P80" s="3" t="str">
        <f t="shared" si="28"/>
        <v/>
      </c>
      <c r="Q80" s="23" t="str">
        <f t="shared" si="29"/>
        <v/>
      </c>
      <c r="R80" s="3" t="str">
        <f t="shared" si="30"/>
        <v/>
      </c>
      <c r="S80" s="23" t="str">
        <f t="shared" si="31"/>
        <v/>
      </c>
      <c r="T80" s="3" t="str">
        <f t="shared" si="32"/>
        <v/>
      </c>
      <c r="U80" s="23" t="str">
        <f t="shared" si="33"/>
        <v/>
      </c>
    </row>
    <row r="81" spans="1:21" ht="19" hidden="1">
      <c r="A81" s="17">
        <v>75</v>
      </c>
      <c r="B81" s="19" t="str">
        <f>IF(details!G81="","",details!G81)</f>
        <v/>
      </c>
      <c r="C81" s="12" t="str">
        <f t="shared" si="18"/>
        <v/>
      </c>
      <c r="D81" s="16" t="str">
        <f t="shared" si="18"/>
        <v/>
      </c>
      <c r="E81" s="18" t="str">
        <f t="shared" si="19"/>
        <v/>
      </c>
      <c r="F81" s="5"/>
      <c r="G81" s="5"/>
      <c r="H81" s="20" t="str">
        <f t="shared" si="20"/>
        <v/>
      </c>
      <c r="I81" s="20" t="str">
        <f t="shared" si="21"/>
        <v/>
      </c>
      <c r="J81" s="20" t="str">
        <f t="shared" si="22"/>
        <v/>
      </c>
      <c r="K81" s="4" t="str">
        <f t="shared" si="23"/>
        <v/>
      </c>
      <c r="L81" s="23" t="str">
        <f t="shared" si="24"/>
        <v/>
      </c>
      <c r="M81" s="3" t="str">
        <f t="shared" si="25"/>
        <v/>
      </c>
      <c r="N81" s="23" t="str">
        <f t="shared" si="26"/>
        <v/>
      </c>
      <c r="O81" s="20" t="str">
        <f t="shared" si="27"/>
        <v/>
      </c>
      <c r="P81" s="3" t="str">
        <f t="shared" si="28"/>
        <v/>
      </c>
      <c r="Q81" s="23" t="str">
        <f t="shared" si="29"/>
        <v/>
      </c>
      <c r="R81" s="3" t="str">
        <f t="shared" si="30"/>
        <v/>
      </c>
      <c r="S81" s="23" t="str">
        <f t="shared" si="31"/>
        <v/>
      </c>
      <c r="T81" s="3" t="str">
        <f t="shared" si="32"/>
        <v/>
      </c>
      <c r="U81" s="23" t="str">
        <f t="shared" si="33"/>
        <v/>
      </c>
    </row>
    <row r="82" spans="1:21" ht="19" hidden="1">
      <c r="A82" s="17">
        <v>76</v>
      </c>
      <c r="B82" s="19" t="str">
        <f>IF(details!G82="","",details!G82)</f>
        <v/>
      </c>
      <c r="C82" s="12" t="str">
        <f t="shared" si="18"/>
        <v/>
      </c>
      <c r="D82" s="16" t="str">
        <f t="shared" si="18"/>
        <v/>
      </c>
      <c r="E82" s="18" t="str">
        <f t="shared" si="19"/>
        <v/>
      </c>
      <c r="F82" s="5"/>
      <c r="G82" s="5"/>
      <c r="H82" s="20" t="str">
        <f t="shared" si="20"/>
        <v/>
      </c>
      <c r="I82" s="20" t="str">
        <f t="shared" si="21"/>
        <v/>
      </c>
      <c r="J82" s="20" t="str">
        <f t="shared" si="22"/>
        <v/>
      </c>
      <c r="K82" s="4" t="str">
        <f t="shared" si="23"/>
        <v/>
      </c>
      <c r="L82" s="23" t="str">
        <f t="shared" si="24"/>
        <v/>
      </c>
      <c r="M82" s="3" t="str">
        <f t="shared" si="25"/>
        <v/>
      </c>
      <c r="N82" s="23" t="str">
        <f t="shared" si="26"/>
        <v/>
      </c>
      <c r="O82" s="20" t="str">
        <f t="shared" si="27"/>
        <v/>
      </c>
      <c r="P82" s="3" t="str">
        <f t="shared" si="28"/>
        <v/>
      </c>
      <c r="Q82" s="23" t="str">
        <f t="shared" si="29"/>
        <v/>
      </c>
      <c r="R82" s="3" t="str">
        <f t="shared" si="30"/>
        <v/>
      </c>
      <c r="S82" s="23" t="str">
        <f t="shared" si="31"/>
        <v/>
      </c>
      <c r="T82" s="3" t="str">
        <f t="shared" si="32"/>
        <v/>
      </c>
      <c r="U82" s="23" t="str">
        <f t="shared" si="33"/>
        <v/>
      </c>
    </row>
    <row r="83" spans="1:21" ht="19" hidden="1">
      <c r="A83" s="17">
        <v>77</v>
      </c>
      <c r="B83" s="19" t="str">
        <f>IF(details!G83="","",details!G83)</f>
        <v/>
      </c>
      <c r="C83" s="12" t="str">
        <f t="shared" si="18"/>
        <v/>
      </c>
      <c r="D83" s="16" t="str">
        <f t="shared" si="18"/>
        <v/>
      </c>
      <c r="E83" s="18" t="str">
        <f t="shared" si="19"/>
        <v/>
      </c>
      <c r="F83" s="5"/>
      <c r="G83" s="5"/>
      <c r="H83" s="20" t="str">
        <f t="shared" si="20"/>
        <v/>
      </c>
      <c r="I83" s="20" t="str">
        <f t="shared" si="21"/>
        <v/>
      </c>
      <c r="J83" s="20" t="str">
        <f t="shared" si="22"/>
        <v/>
      </c>
      <c r="K83" s="4" t="str">
        <f t="shared" si="23"/>
        <v/>
      </c>
      <c r="L83" s="23" t="str">
        <f t="shared" si="24"/>
        <v/>
      </c>
      <c r="M83" s="3" t="str">
        <f t="shared" si="25"/>
        <v/>
      </c>
      <c r="N83" s="23" t="str">
        <f t="shared" si="26"/>
        <v/>
      </c>
      <c r="O83" s="20" t="str">
        <f t="shared" si="27"/>
        <v/>
      </c>
      <c r="P83" s="3" t="str">
        <f t="shared" si="28"/>
        <v/>
      </c>
      <c r="Q83" s="23" t="str">
        <f t="shared" si="29"/>
        <v/>
      </c>
      <c r="R83" s="3" t="str">
        <f t="shared" si="30"/>
        <v/>
      </c>
      <c r="S83" s="23" t="str">
        <f t="shared" si="31"/>
        <v/>
      </c>
      <c r="T83" s="3" t="str">
        <f t="shared" si="32"/>
        <v/>
      </c>
      <c r="U83" s="23" t="str">
        <f t="shared" si="33"/>
        <v/>
      </c>
    </row>
    <row r="84" spans="1:21" ht="19" hidden="1">
      <c r="A84" s="17">
        <v>78</v>
      </c>
      <c r="B84" s="19" t="str">
        <f>IF(details!G84="","",details!G84)</f>
        <v/>
      </c>
      <c r="C84" s="12" t="str">
        <f t="shared" si="18"/>
        <v/>
      </c>
      <c r="D84" s="16" t="str">
        <f t="shared" si="18"/>
        <v/>
      </c>
      <c r="E84" s="18" t="str">
        <f t="shared" si="19"/>
        <v/>
      </c>
      <c r="F84" s="5"/>
      <c r="G84" s="5"/>
      <c r="H84" s="20" t="str">
        <f t="shared" si="20"/>
        <v/>
      </c>
      <c r="I84" s="20" t="str">
        <f t="shared" si="21"/>
        <v/>
      </c>
      <c r="J84" s="20" t="str">
        <f t="shared" si="22"/>
        <v/>
      </c>
      <c r="K84" s="4" t="str">
        <f t="shared" si="23"/>
        <v/>
      </c>
      <c r="L84" s="23" t="str">
        <f t="shared" si="24"/>
        <v/>
      </c>
      <c r="M84" s="3" t="str">
        <f t="shared" si="25"/>
        <v/>
      </c>
      <c r="N84" s="23" t="str">
        <f t="shared" si="26"/>
        <v/>
      </c>
      <c r="O84" s="20" t="str">
        <f t="shared" si="27"/>
        <v/>
      </c>
      <c r="P84" s="3" t="str">
        <f t="shared" si="28"/>
        <v/>
      </c>
      <c r="Q84" s="23" t="str">
        <f t="shared" si="29"/>
        <v/>
      </c>
      <c r="R84" s="3" t="str">
        <f t="shared" si="30"/>
        <v/>
      </c>
      <c r="S84" s="23" t="str">
        <f t="shared" si="31"/>
        <v/>
      </c>
      <c r="T84" s="3" t="str">
        <f t="shared" si="32"/>
        <v/>
      </c>
      <c r="U84" s="23" t="str">
        <f t="shared" si="33"/>
        <v/>
      </c>
    </row>
    <row r="85" spans="1:21" ht="19" hidden="1">
      <c r="A85" s="17">
        <v>79</v>
      </c>
      <c r="B85" s="19" t="str">
        <f>IF(details!G85="","",details!G85)</f>
        <v/>
      </c>
      <c r="C85" s="12" t="str">
        <f t="shared" si="18"/>
        <v/>
      </c>
      <c r="D85" s="16" t="str">
        <f t="shared" si="18"/>
        <v/>
      </c>
      <c r="E85" s="18" t="str">
        <f t="shared" si="19"/>
        <v/>
      </c>
      <c r="F85" s="5"/>
      <c r="G85" s="5"/>
      <c r="H85" s="20" t="str">
        <f t="shared" si="20"/>
        <v/>
      </c>
      <c r="I85" s="20" t="str">
        <f t="shared" si="21"/>
        <v/>
      </c>
      <c r="J85" s="20" t="str">
        <f t="shared" si="22"/>
        <v/>
      </c>
      <c r="K85" s="4" t="str">
        <f t="shared" si="23"/>
        <v/>
      </c>
      <c r="L85" s="23" t="str">
        <f t="shared" si="24"/>
        <v/>
      </c>
      <c r="M85" s="3" t="str">
        <f t="shared" si="25"/>
        <v/>
      </c>
      <c r="N85" s="23" t="str">
        <f t="shared" si="26"/>
        <v/>
      </c>
      <c r="O85" s="20" t="str">
        <f t="shared" si="27"/>
        <v/>
      </c>
      <c r="P85" s="3" t="str">
        <f t="shared" si="28"/>
        <v/>
      </c>
      <c r="Q85" s="23" t="str">
        <f t="shared" si="29"/>
        <v/>
      </c>
      <c r="R85" s="3" t="str">
        <f t="shared" si="30"/>
        <v/>
      </c>
      <c r="S85" s="23" t="str">
        <f t="shared" si="31"/>
        <v/>
      </c>
      <c r="T85" s="3" t="str">
        <f t="shared" si="32"/>
        <v/>
      </c>
      <c r="U85" s="23" t="str">
        <f t="shared" si="33"/>
        <v/>
      </c>
    </row>
    <row r="86" spans="1:21" ht="19" hidden="1">
      <c r="A86" s="17">
        <v>80</v>
      </c>
      <c r="B86" s="19" t="str">
        <f>IF(details!G86="","",details!G86)</f>
        <v/>
      </c>
      <c r="C86" s="12" t="str">
        <f t="shared" si="18"/>
        <v/>
      </c>
      <c r="D86" s="16" t="str">
        <f t="shared" si="18"/>
        <v/>
      </c>
      <c r="E86" s="18" t="str">
        <f t="shared" si="19"/>
        <v/>
      </c>
      <c r="F86" s="5"/>
      <c r="G86" s="5"/>
      <c r="H86" s="20" t="str">
        <f t="shared" si="20"/>
        <v/>
      </c>
      <c r="I86" s="20" t="str">
        <f t="shared" si="21"/>
        <v/>
      </c>
      <c r="J86" s="20" t="str">
        <f t="shared" si="22"/>
        <v/>
      </c>
      <c r="K86" s="4" t="str">
        <f t="shared" si="23"/>
        <v/>
      </c>
      <c r="L86" s="23" t="str">
        <f t="shared" si="24"/>
        <v/>
      </c>
      <c r="M86" s="3" t="str">
        <f t="shared" si="25"/>
        <v/>
      </c>
      <c r="N86" s="23" t="str">
        <f t="shared" si="26"/>
        <v/>
      </c>
      <c r="O86" s="20" t="str">
        <f t="shared" si="27"/>
        <v/>
      </c>
      <c r="P86" s="3" t="str">
        <f t="shared" si="28"/>
        <v/>
      </c>
      <c r="Q86" s="23" t="str">
        <f t="shared" si="29"/>
        <v/>
      </c>
      <c r="R86" s="3" t="str">
        <f t="shared" si="30"/>
        <v/>
      </c>
      <c r="S86" s="23" t="str">
        <f t="shared" si="31"/>
        <v/>
      </c>
      <c r="T86" s="3" t="str">
        <f t="shared" si="32"/>
        <v/>
      </c>
      <c r="U86" s="23" t="str">
        <f t="shared" si="33"/>
        <v/>
      </c>
    </row>
    <row r="87" spans="1:21" ht="19" hidden="1">
      <c r="A87" s="17">
        <v>81</v>
      </c>
      <c r="B87" s="19" t="str">
        <f>IF(details!G87="","",details!G87)</f>
        <v/>
      </c>
      <c r="C87" s="12" t="str">
        <f t="shared" si="18"/>
        <v/>
      </c>
      <c r="D87" s="16" t="str">
        <f t="shared" si="18"/>
        <v/>
      </c>
      <c r="E87" s="18" t="str">
        <f t="shared" si="19"/>
        <v/>
      </c>
      <c r="F87" s="5"/>
      <c r="G87" s="5"/>
      <c r="H87" s="20" t="str">
        <f t="shared" si="20"/>
        <v/>
      </c>
      <c r="I87" s="20" t="str">
        <f t="shared" si="21"/>
        <v/>
      </c>
      <c r="J87" s="20" t="str">
        <f t="shared" si="22"/>
        <v/>
      </c>
      <c r="K87" s="4" t="str">
        <f t="shared" si="23"/>
        <v/>
      </c>
      <c r="L87" s="23" t="str">
        <f t="shared" si="24"/>
        <v/>
      </c>
      <c r="M87" s="3" t="str">
        <f t="shared" si="25"/>
        <v/>
      </c>
      <c r="N87" s="23" t="str">
        <f t="shared" si="26"/>
        <v/>
      </c>
      <c r="O87" s="20" t="str">
        <f t="shared" si="27"/>
        <v/>
      </c>
      <c r="P87" s="3" t="str">
        <f t="shared" si="28"/>
        <v/>
      </c>
      <c r="Q87" s="23" t="str">
        <f t="shared" si="29"/>
        <v/>
      </c>
      <c r="R87" s="3" t="str">
        <f t="shared" si="30"/>
        <v/>
      </c>
      <c r="S87" s="23" t="str">
        <f t="shared" si="31"/>
        <v/>
      </c>
      <c r="T87" s="3" t="str">
        <f t="shared" si="32"/>
        <v/>
      </c>
      <c r="U87" s="23" t="str">
        <f t="shared" si="33"/>
        <v/>
      </c>
    </row>
    <row r="88" spans="1:21" ht="19" hidden="1">
      <c r="A88" s="17">
        <v>82</v>
      </c>
      <c r="B88" s="19" t="str">
        <f>IF(details!G88="","",details!G88)</f>
        <v/>
      </c>
      <c r="C88" s="12" t="str">
        <f t="shared" si="18"/>
        <v/>
      </c>
      <c r="D88" s="16" t="str">
        <f t="shared" si="18"/>
        <v/>
      </c>
      <c r="E88" s="18" t="str">
        <f t="shared" si="19"/>
        <v/>
      </c>
      <c r="F88" s="5"/>
      <c r="G88" s="5"/>
      <c r="H88" s="20" t="str">
        <f t="shared" si="20"/>
        <v/>
      </c>
      <c r="I88" s="20" t="str">
        <f t="shared" si="21"/>
        <v/>
      </c>
      <c r="J88" s="20" t="str">
        <f t="shared" si="22"/>
        <v/>
      </c>
      <c r="K88" s="4" t="str">
        <f t="shared" si="23"/>
        <v/>
      </c>
      <c r="L88" s="23" t="str">
        <f t="shared" si="24"/>
        <v/>
      </c>
      <c r="M88" s="3" t="str">
        <f t="shared" si="25"/>
        <v/>
      </c>
      <c r="N88" s="23" t="str">
        <f t="shared" si="26"/>
        <v/>
      </c>
      <c r="O88" s="20" t="str">
        <f t="shared" si="27"/>
        <v/>
      </c>
      <c r="P88" s="3" t="str">
        <f t="shared" si="28"/>
        <v/>
      </c>
      <c r="Q88" s="23" t="str">
        <f t="shared" si="29"/>
        <v/>
      </c>
      <c r="R88" s="3" t="str">
        <f t="shared" si="30"/>
        <v/>
      </c>
      <c r="S88" s="23" t="str">
        <f t="shared" si="31"/>
        <v/>
      </c>
      <c r="T88" s="3" t="str">
        <f t="shared" si="32"/>
        <v/>
      </c>
      <c r="U88" s="23" t="str">
        <f t="shared" si="33"/>
        <v/>
      </c>
    </row>
    <row r="89" spans="1:21" ht="19" hidden="1">
      <c r="A89" s="17">
        <v>83</v>
      </c>
      <c r="B89" s="19" t="str">
        <f>IF(details!G89="","",details!G89)</f>
        <v/>
      </c>
      <c r="C89" s="12" t="str">
        <f t="shared" si="18"/>
        <v/>
      </c>
      <c r="D89" s="16" t="str">
        <f t="shared" si="18"/>
        <v/>
      </c>
      <c r="E89" s="18" t="str">
        <f t="shared" si="19"/>
        <v/>
      </c>
      <c r="F89" s="5"/>
      <c r="G89" s="5"/>
      <c r="H89" s="20" t="str">
        <f t="shared" si="20"/>
        <v/>
      </c>
      <c r="I89" s="20" t="str">
        <f t="shared" si="21"/>
        <v/>
      </c>
      <c r="J89" s="20" t="str">
        <f t="shared" si="22"/>
        <v/>
      </c>
      <c r="K89" s="4" t="str">
        <f t="shared" si="23"/>
        <v/>
      </c>
      <c r="L89" s="23" t="str">
        <f t="shared" si="24"/>
        <v/>
      </c>
      <c r="M89" s="3" t="str">
        <f t="shared" si="25"/>
        <v/>
      </c>
      <c r="N89" s="23" t="str">
        <f t="shared" si="26"/>
        <v/>
      </c>
      <c r="O89" s="20" t="str">
        <f t="shared" si="27"/>
        <v/>
      </c>
      <c r="P89" s="3" t="str">
        <f t="shared" si="28"/>
        <v/>
      </c>
      <c r="Q89" s="23" t="str">
        <f t="shared" si="29"/>
        <v/>
      </c>
      <c r="R89" s="3" t="str">
        <f t="shared" si="30"/>
        <v/>
      </c>
      <c r="S89" s="23" t="str">
        <f t="shared" si="31"/>
        <v/>
      </c>
      <c r="T89" s="3" t="str">
        <f t="shared" si="32"/>
        <v/>
      </c>
      <c r="U89" s="23" t="str">
        <f t="shared" si="33"/>
        <v/>
      </c>
    </row>
    <row r="90" spans="1:21" ht="19" hidden="1">
      <c r="A90" s="17">
        <v>84</v>
      </c>
      <c r="B90" s="19" t="str">
        <f>IF(details!G90="","",details!G90)</f>
        <v/>
      </c>
      <c r="C90" s="12" t="str">
        <f t="shared" si="18"/>
        <v/>
      </c>
      <c r="D90" s="16" t="str">
        <f t="shared" si="18"/>
        <v/>
      </c>
      <c r="E90" s="18" t="str">
        <f t="shared" si="19"/>
        <v/>
      </c>
      <c r="F90" s="5"/>
      <c r="G90" s="5"/>
      <c r="H90" s="20" t="str">
        <f t="shared" si="20"/>
        <v/>
      </c>
      <c r="I90" s="20" t="str">
        <f t="shared" si="21"/>
        <v/>
      </c>
      <c r="J90" s="20" t="str">
        <f t="shared" si="22"/>
        <v/>
      </c>
      <c r="K90" s="4" t="str">
        <f t="shared" si="23"/>
        <v/>
      </c>
      <c r="L90" s="23" t="str">
        <f t="shared" si="24"/>
        <v/>
      </c>
      <c r="M90" s="3" t="str">
        <f t="shared" si="25"/>
        <v/>
      </c>
      <c r="N90" s="23" t="str">
        <f t="shared" si="26"/>
        <v/>
      </c>
      <c r="O90" s="20" t="str">
        <f t="shared" si="27"/>
        <v/>
      </c>
      <c r="P90" s="3" t="str">
        <f t="shared" si="28"/>
        <v/>
      </c>
      <c r="Q90" s="23" t="str">
        <f t="shared" si="29"/>
        <v/>
      </c>
      <c r="R90" s="3" t="str">
        <f t="shared" si="30"/>
        <v/>
      </c>
      <c r="S90" s="23" t="str">
        <f t="shared" si="31"/>
        <v/>
      </c>
      <c r="T90" s="3" t="str">
        <f t="shared" si="32"/>
        <v/>
      </c>
      <c r="U90" s="23" t="str">
        <f t="shared" si="33"/>
        <v/>
      </c>
    </row>
    <row r="91" spans="1:21" ht="19" hidden="1">
      <c r="A91" s="17">
        <v>85</v>
      </c>
      <c r="B91" s="19" t="str">
        <f>IF(details!G91="","",details!G91)</f>
        <v/>
      </c>
      <c r="C91" s="12" t="str">
        <f t="shared" si="18"/>
        <v/>
      </c>
      <c r="D91" s="16" t="str">
        <f t="shared" si="18"/>
        <v/>
      </c>
      <c r="E91" s="18" t="str">
        <f t="shared" si="19"/>
        <v/>
      </c>
      <c r="F91" s="5"/>
      <c r="G91" s="5"/>
      <c r="H91" s="20" t="str">
        <f t="shared" si="20"/>
        <v/>
      </c>
      <c r="I91" s="20" t="str">
        <f t="shared" si="21"/>
        <v/>
      </c>
      <c r="J91" s="20" t="str">
        <f t="shared" si="22"/>
        <v/>
      </c>
      <c r="K91" s="4" t="str">
        <f t="shared" si="23"/>
        <v/>
      </c>
      <c r="L91" s="23" t="str">
        <f t="shared" si="24"/>
        <v/>
      </c>
      <c r="M91" s="3" t="str">
        <f t="shared" si="25"/>
        <v/>
      </c>
      <c r="N91" s="23" t="str">
        <f t="shared" si="26"/>
        <v/>
      </c>
      <c r="O91" s="20" t="str">
        <f t="shared" si="27"/>
        <v/>
      </c>
      <c r="P91" s="3" t="str">
        <f t="shared" si="28"/>
        <v/>
      </c>
      <c r="Q91" s="23" t="str">
        <f t="shared" si="29"/>
        <v/>
      </c>
      <c r="R91" s="3" t="str">
        <f t="shared" si="30"/>
        <v/>
      </c>
      <c r="S91" s="23" t="str">
        <f t="shared" si="31"/>
        <v/>
      </c>
      <c r="T91" s="3" t="str">
        <f t="shared" si="32"/>
        <v/>
      </c>
      <c r="U91" s="23" t="str">
        <f t="shared" si="33"/>
        <v/>
      </c>
    </row>
    <row r="92" spans="1:21" ht="19" hidden="1">
      <c r="A92" s="17">
        <v>86</v>
      </c>
      <c r="B92" s="19" t="str">
        <f>IF(details!G92="","",details!G92)</f>
        <v/>
      </c>
      <c r="C92" s="12" t="str">
        <f t="shared" si="18"/>
        <v/>
      </c>
      <c r="D92" s="16" t="str">
        <f t="shared" si="18"/>
        <v/>
      </c>
      <c r="E92" s="18" t="str">
        <f t="shared" si="19"/>
        <v/>
      </c>
      <c r="F92" s="5"/>
      <c r="G92" s="5"/>
      <c r="H92" s="20" t="str">
        <f t="shared" si="20"/>
        <v/>
      </c>
      <c r="I92" s="20" t="str">
        <f t="shared" si="21"/>
        <v/>
      </c>
      <c r="J92" s="20" t="str">
        <f t="shared" si="22"/>
        <v/>
      </c>
      <c r="K92" s="4" t="str">
        <f t="shared" si="23"/>
        <v/>
      </c>
      <c r="L92" s="23" t="str">
        <f t="shared" si="24"/>
        <v/>
      </c>
      <c r="M92" s="3" t="str">
        <f t="shared" si="25"/>
        <v/>
      </c>
      <c r="N92" s="23" t="str">
        <f t="shared" si="26"/>
        <v/>
      </c>
      <c r="O92" s="20" t="str">
        <f t="shared" si="27"/>
        <v/>
      </c>
      <c r="P92" s="3" t="str">
        <f t="shared" si="28"/>
        <v/>
      </c>
      <c r="Q92" s="23" t="str">
        <f t="shared" si="29"/>
        <v/>
      </c>
      <c r="R92" s="3" t="str">
        <f t="shared" si="30"/>
        <v/>
      </c>
      <c r="S92" s="23" t="str">
        <f t="shared" si="31"/>
        <v/>
      </c>
      <c r="T92" s="3" t="str">
        <f t="shared" si="32"/>
        <v/>
      </c>
      <c r="U92" s="23" t="str">
        <f t="shared" si="33"/>
        <v/>
      </c>
    </row>
    <row r="93" spans="1:21" ht="19" hidden="1">
      <c r="A93" s="17">
        <v>87</v>
      </c>
      <c r="B93" s="19" t="str">
        <f>IF(details!G93="","",details!G93)</f>
        <v/>
      </c>
      <c r="C93" s="12" t="str">
        <f t="shared" si="18"/>
        <v/>
      </c>
      <c r="D93" s="16" t="str">
        <f t="shared" si="18"/>
        <v/>
      </c>
      <c r="E93" s="18" t="str">
        <f t="shared" si="19"/>
        <v/>
      </c>
      <c r="F93" s="5"/>
      <c r="G93" s="5"/>
      <c r="H93" s="20" t="str">
        <f t="shared" si="20"/>
        <v/>
      </c>
      <c r="I93" s="20" t="str">
        <f t="shared" si="21"/>
        <v/>
      </c>
      <c r="J93" s="20" t="str">
        <f t="shared" si="22"/>
        <v/>
      </c>
      <c r="K93" s="4" t="str">
        <f t="shared" si="23"/>
        <v/>
      </c>
      <c r="L93" s="23" t="str">
        <f t="shared" si="24"/>
        <v/>
      </c>
      <c r="M93" s="3" t="str">
        <f t="shared" si="25"/>
        <v/>
      </c>
      <c r="N93" s="23" t="str">
        <f t="shared" si="26"/>
        <v/>
      </c>
      <c r="O93" s="20" t="str">
        <f t="shared" si="27"/>
        <v/>
      </c>
      <c r="P93" s="3" t="str">
        <f t="shared" si="28"/>
        <v/>
      </c>
      <c r="Q93" s="23" t="str">
        <f t="shared" si="29"/>
        <v/>
      </c>
      <c r="R93" s="3" t="str">
        <f t="shared" si="30"/>
        <v/>
      </c>
      <c r="S93" s="23" t="str">
        <f t="shared" si="31"/>
        <v/>
      </c>
      <c r="T93" s="3" t="str">
        <f t="shared" si="32"/>
        <v/>
      </c>
      <c r="U93" s="23" t="str">
        <f t="shared" si="33"/>
        <v/>
      </c>
    </row>
    <row r="94" spans="1:21" ht="19" hidden="1">
      <c r="A94" s="17">
        <v>88</v>
      </c>
      <c r="B94" s="19" t="str">
        <f>IF(details!G94="","",details!G94)</f>
        <v/>
      </c>
      <c r="C94" s="12" t="str">
        <f t="shared" si="18"/>
        <v/>
      </c>
      <c r="D94" s="16" t="str">
        <f t="shared" si="18"/>
        <v/>
      </c>
      <c r="E94" s="18" t="str">
        <f t="shared" si="19"/>
        <v/>
      </c>
      <c r="F94" s="5"/>
      <c r="G94" s="5"/>
      <c r="H94" s="20" t="str">
        <f t="shared" si="20"/>
        <v/>
      </c>
      <c r="I94" s="20" t="str">
        <f t="shared" si="21"/>
        <v/>
      </c>
      <c r="J94" s="20" t="str">
        <f t="shared" si="22"/>
        <v/>
      </c>
      <c r="K94" s="4" t="str">
        <f t="shared" si="23"/>
        <v/>
      </c>
      <c r="L94" s="23" t="str">
        <f t="shared" si="24"/>
        <v/>
      </c>
      <c r="M94" s="3" t="str">
        <f t="shared" si="25"/>
        <v/>
      </c>
      <c r="N94" s="23" t="str">
        <f t="shared" si="26"/>
        <v/>
      </c>
      <c r="O94" s="20" t="str">
        <f t="shared" si="27"/>
        <v/>
      </c>
      <c r="P94" s="3" t="str">
        <f t="shared" si="28"/>
        <v/>
      </c>
      <c r="Q94" s="23" t="str">
        <f t="shared" si="29"/>
        <v/>
      </c>
      <c r="R94" s="3" t="str">
        <f t="shared" si="30"/>
        <v/>
      </c>
      <c r="S94" s="23" t="str">
        <f t="shared" si="31"/>
        <v/>
      </c>
      <c r="T94" s="3" t="str">
        <f t="shared" si="32"/>
        <v/>
      </c>
      <c r="U94" s="23" t="str">
        <f t="shared" si="33"/>
        <v/>
      </c>
    </row>
    <row r="95" spans="1:21" ht="19" hidden="1">
      <c r="A95" s="17">
        <v>89</v>
      </c>
      <c r="B95" s="19" t="str">
        <f>IF(details!G95="","",details!G95)</f>
        <v/>
      </c>
      <c r="C95" s="12" t="str">
        <f t="shared" si="18"/>
        <v/>
      </c>
      <c r="D95" s="16" t="str">
        <f t="shared" si="18"/>
        <v/>
      </c>
      <c r="E95" s="18" t="str">
        <f t="shared" si="19"/>
        <v/>
      </c>
      <c r="F95" s="5"/>
      <c r="G95" s="5"/>
      <c r="H95" s="20" t="str">
        <f t="shared" si="20"/>
        <v/>
      </c>
      <c r="I95" s="20" t="str">
        <f t="shared" si="21"/>
        <v/>
      </c>
      <c r="J95" s="20" t="str">
        <f t="shared" si="22"/>
        <v/>
      </c>
      <c r="K95" s="4" t="str">
        <f t="shared" si="23"/>
        <v/>
      </c>
      <c r="L95" s="23" t="str">
        <f t="shared" si="24"/>
        <v/>
      </c>
      <c r="M95" s="3" t="str">
        <f t="shared" si="25"/>
        <v/>
      </c>
      <c r="N95" s="23" t="str">
        <f t="shared" si="26"/>
        <v/>
      </c>
      <c r="O95" s="20" t="str">
        <f t="shared" si="27"/>
        <v/>
      </c>
      <c r="P95" s="3" t="str">
        <f t="shared" si="28"/>
        <v/>
      </c>
      <c r="Q95" s="23" t="str">
        <f t="shared" si="29"/>
        <v/>
      </c>
      <c r="R95" s="3" t="str">
        <f t="shared" si="30"/>
        <v/>
      </c>
      <c r="S95" s="23" t="str">
        <f t="shared" si="31"/>
        <v/>
      </c>
      <c r="T95" s="3" t="str">
        <f t="shared" si="32"/>
        <v/>
      </c>
      <c r="U95" s="23" t="str">
        <f t="shared" si="33"/>
        <v/>
      </c>
    </row>
    <row r="96" spans="1:21" ht="19" hidden="1">
      <c r="A96" s="17">
        <v>90</v>
      </c>
      <c r="B96" s="19" t="str">
        <f>IF(details!G96="","",details!G96)</f>
        <v/>
      </c>
      <c r="C96" s="12" t="str">
        <f t="shared" si="18"/>
        <v/>
      </c>
      <c r="D96" s="16" t="str">
        <f t="shared" si="18"/>
        <v/>
      </c>
      <c r="E96" s="18" t="str">
        <f t="shared" si="19"/>
        <v/>
      </c>
      <c r="F96" s="5"/>
      <c r="G96" s="5"/>
      <c r="H96" s="20" t="str">
        <f t="shared" si="20"/>
        <v/>
      </c>
      <c r="I96" s="20" t="str">
        <f t="shared" si="21"/>
        <v/>
      </c>
      <c r="J96" s="20" t="str">
        <f t="shared" si="22"/>
        <v/>
      </c>
      <c r="K96" s="4" t="str">
        <f t="shared" si="23"/>
        <v/>
      </c>
      <c r="L96" s="23" t="str">
        <f t="shared" si="24"/>
        <v/>
      </c>
      <c r="M96" s="3" t="str">
        <f t="shared" si="25"/>
        <v/>
      </c>
      <c r="N96" s="23" t="str">
        <f t="shared" si="26"/>
        <v/>
      </c>
      <c r="O96" s="20" t="str">
        <f t="shared" si="27"/>
        <v/>
      </c>
      <c r="P96" s="3" t="str">
        <f t="shared" si="28"/>
        <v/>
      </c>
      <c r="Q96" s="23" t="str">
        <f t="shared" si="29"/>
        <v/>
      </c>
      <c r="R96" s="3" t="str">
        <f t="shared" si="30"/>
        <v/>
      </c>
      <c r="S96" s="23" t="str">
        <f t="shared" si="31"/>
        <v/>
      </c>
      <c r="T96" s="3" t="str">
        <f t="shared" si="32"/>
        <v/>
      </c>
      <c r="U96" s="23" t="str">
        <f t="shared" si="33"/>
        <v/>
      </c>
    </row>
    <row r="97" spans="1:21" ht="19" hidden="1">
      <c r="A97" s="17">
        <v>91</v>
      </c>
      <c r="B97" s="19" t="str">
        <f>IF(details!G97="","",details!G97)</f>
        <v/>
      </c>
      <c r="C97" s="12" t="str">
        <f t="shared" si="18"/>
        <v/>
      </c>
      <c r="D97" s="16" t="str">
        <f t="shared" si="18"/>
        <v/>
      </c>
      <c r="E97" s="18" t="str">
        <f t="shared" si="19"/>
        <v/>
      </c>
      <c r="F97" s="5"/>
      <c r="G97" s="5"/>
      <c r="H97" s="20" t="str">
        <f t="shared" si="20"/>
        <v/>
      </c>
      <c r="I97" s="20" t="str">
        <f t="shared" si="21"/>
        <v/>
      </c>
      <c r="J97" s="20" t="str">
        <f t="shared" si="22"/>
        <v/>
      </c>
      <c r="K97" s="4" t="str">
        <f t="shared" si="23"/>
        <v/>
      </c>
      <c r="L97" s="23" t="str">
        <f t="shared" si="24"/>
        <v/>
      </c>
      <c r="M97" s="3" t="str">
        <f t="shared" si="25"/>
        <v/>
      </c>
      <c r="N97" s="23" t="str">
        <f t="shared" si="26"/>
        <v/>
      </c>
      <c r="O97" s="20" t="str">
        <f t="shared" si="27"/>
        <v/>
      </c>
      <c r="P97" s="3" t="str">
        <f t="shared" si="28"/>
        <v/>
      </c>
      <c r="Q97" s="23" t="str">
        <f t="shared" si="29"/>
        <v/>
      </c>
      <c r="R97" s="3" t="str">
        <f t="shared" si="30"/>
        <v/>
      </c>
      <c r="S97" s="23" t="str">
        <f t="shared" si="31"/>
        <v/>
      </c>
      <c r="T97" s="3" t="str">
        <f t="shared" si="32"/>
        <v/>
      </c>
      <c r="U97" s="23" t="str">
        <f t="shared" si="33"/>
        <v/>
      </c>
    </row>
    <row r="98" spans="1:21" ht="19" hidden="1">
      <c r="A98" s="17">
        <v>92</v>
      </c>
      <c r="B98" s="19" t="str">
        <f>IF(details!G98="","",details!G98)</f>
        <v/>
      </c>
      <c r="C98" s="12" t="str">
        <f t="shared" si="18"/>
        <v/>
      </c>
      <c r="D98" s="16" t="str">
        <f t="shared" si="18"/>
        <v/>
      </c>
      <c r="E98" s="18" t="str">
        <f t="shared" si="19"/>
        <v/>
      </c>
      <c r="F98" s="5"/>
      <c r="G98" s="5"/>
      <c r="H98" s="20" t="str">
        <f t="shared" si="20"/>
        <v/>
      </c>
      <c r="I98" s="20" t="str">
        <f t="shared" si="21"/>
        <v/>
      </c>
      <c r="J98" s="20" t="str">
        <f t="shared" si="22"/>
        <v/>
      </c>
      <c r="K98" s="4" t="str">
        <f t="shared" si="23"/>
        <v/>
      </c>
      <c r="L98" s="23" t="str">
        <f t="shared" si="24"/>
        <v/>
      </c>
      <c r="M98" s="3" t="str">
        <f t="shared" si="25"/>
        <v/>
      </c>
      <c r="N98" s="23" t="str">
        <f t="shared" si="26"/>
        <v/>
      </c>
      <c r="O98" s="20" t="str">
        <f t="shared" si="27"/>
        <v/>
      </c>
      <c r="P98" s="3" t="str">
        <f t="shared" si="28"/>
        <v/>
      </c>
      <c r="Q98" s="23" t="str">
        <f t="shared" si="29"/>
        <v/>
      </c>
      <c r="R98" s="3" t="str">
        <f t="shared" si="30"/>
        <v/>
      </c>
      <c r="S98" s="23" t="str">
        <f t="shared" si="31"/>
        <v/>
      </c>
      <c r="T98" s="3" t="str">
        <f t="shared" si="32"/>
        <v/>
      </c>
      <c r="U98" s="23" t="str">
        <f t="shared" si="33"/>
        <v/>
      </c>
    </row>
    <row r="99" spans="1:21" ht="19" hidden="1">
      <c r="A99" s="17">
        <v>93</v>
      </c>
      <c r="B99" s="19" t="str">
        <f>IF(details!G99="","",details!G99)</f>
        <v/>
      </c>
      <c r="C99" s="12" t="str">
        <f t="shared" si="18"/>
        <v/>
      </c>
      <c r="D99" s="16" t="str">
        <f t="shared" si="18"/>
        <v/>
      </c>
      <c r="E99" s="18" t="str">
        <f t="shared" si="19"/>
        <v/>
      </c>
      <c r="F99" s="5"/>
      <c r="G99" s="5"/>
      <c r="H99" s="20" t="str">
        <f t="shared" si="20"/>
        <v/>
      </c>
      <c r="I99" s="20" t="str">
        <f t="shared" si="21"/>
        <v/>
      </c>
      <c r="J99" s="20" t="str">
        <f t="shared" si="22"/>
        <v/>
      </c>
      <c r="K99" s="4" t="str">
        <f t="shared" si="23"/>
        <v/>
      </c>
      <c r="L99" s="23" t="str">
        <f t="shared" si="24"/>
        <v/>
      </c>
      <c r="M99" s="3" t="str">
        <f t="shared" si="25"/>
        <v/>
      </c>
      <c r="N99" s="23" t="str">
        <f t="shared" si="26"/>
        <v/>
      </c>
      <c r="O99" s="20" t="str">
        <f t="shared" si="27"/>
        <v/>
      </c>
      <c r="P99" s="3" t="str">
        <f t="shared" si="28"/>
        <v/>
      </c>
      <c r="Q99" s="23" t="str">
        <f t="shared" si="29"/>
        <v/>
      </c>
      <c r="R99" s="3" t="str">
        <f t="shared" si="30"/>
        <v/>
      </c>
      <c r="S99" s="23" t="str">
        <f t="shared" si="31"/>
        <v/>
      </c>
      <c r="T99" s="3" t="str">
        <f t="shared" si="32"/>
        <v/>
      </c>
      <c r="U99" s="23" t="str">
        <f t="shared" si="33"/>
        <v/>
      </c>
    </row>
    <row r="100" spans="1:21" ht="19" hidden="1">
      <c r="A100" s="17">
        <v>94</v>
      </c>
      <c r="B100" s="19" t="str">
        <f>IF(details!G100="","",details!G100)</f>
        <v/>
      </c>
      <c r="C100" s="12" t="str">
        <f t="shared" si="18"/>
        <v/>
      </c>
      <c r="D100" s="16" t="str">
        <f t="shared" si="18"/>
        <v/>
      </c>
      <c r="E100" s="18" t="str">
        <f t="shared" si="19"/>
        <v/>
      </c>
      <c r="F100" s="5"/>
      <c r="G100" s="5"/>
      <c r="H100" s="20" t="str">
        <f t="shared" si="20"/>
        <v/>
      </c>
      <c r="I100" s="20" t="str">
        <f t="shared" si="21"/>
        <v/>
      </c>
      <c r="J100" s="20" t="str">
        <f t="shared" si="22"/>
        <v/>
      </c>
      <c r="K100" s="4" t="str">
        <f t="shared" si="23"/>
        <v/>
      </c>
      <c r="L100" s="23" t="str">
        <f t="shared" si="24"/>
        <v/>
      </c>
      <c r="M100" s="3" t="str">
        <f t="shared" si="25"/>
        <v/>
      </c>
      <c r="N100" s="23" t="str">
        <f t="shared" si="26"/>
        <v/>
      </c>
      <c r="O100" s="20" t="str">
        <f t="shared" si="27"/>
        <v/>
      </c>
      <c r="P100" s="3" t="str">
        <f t="shared" si="28"/>
        <v/>
      </c>
      <c r="Q100" s="23" t="str">
        <f t="shared" si="29"/>
        <v/>
      </c>
      <c r="R100" s="3" t="str">
        <f t="shared" si="30"/>
        <v/>
      </c>
      <c r="S100" s="23" t="str">
        <f t="shared" si="31"/>
        <v/>
      </c>
      <c r="T100" s="3" t="str">
        <f t="shared" si="32"/>
        <v/>
      </c>
      <c r="U100" s="23" t="str">
        <f t="shared" si="33"/>
        <v/>
      </c>
    </row>
    <row r="101" spans="1:21" ht="19" hidden="1">
      <c r="A101" s="17">
        <v>95</v>
      </c>
      <c r="B101" s="19" t="str">
        <f>IF(details!G101="","",details!G101)</f>
        <v/>
      </c>
      <c r="C101" s="12" t="str">
        <f t="shared" si="18"/>
        <v/>
      </c>
      <c r="D101" s="16" t="str">
        <f t="shared" si="18"/>
        <v/>
      </c>
      <c r="E101" s="18" t="str">
        <f t="shared" si="19"/>
        <v/>
      </c>
      <c r="F101" s="5"/>
      <c r="G101" s="5"/>
      <c r="H101" s="20" t="str">
        <f t="shared" si="20"/>
        <v/>
      </c>
      <c r="I101" s="20" t="str">
        <f t="shared" si="21"/>
        <v/>
      </c>
      <c r="J101" s="20" t="str">
        <f t="shared" si="22"/>
        <v/>
      </c>
      <c r="K101" s="4" t="str">
        <f t="shared" si="23"/>
        <v/>
      </c>
      <c r="L101" s="23" t="str">
        <f t="shared" si="24"/>
        <v/>
      </c>
      <c r="M101" s="3" t="str">
        <f t="shared" si="25"/>
        <v/>
      </c>
      <c r="N101" s="23" t="str">
        <f t="shared" si="26"/>
        <v/>
      </c>
      <c r="O101" s="20" t="str">
        <f t="shared" si="27"/>
        <v/>
      </c>
      <c r="P101" s="3" t="str">
        <f t="shared" si="28"/>
        <v/>
      </c>
      <c r="Q101" s="23" t="str">
        <f t="shared" si="29"/>
        <v/>
      </c>
      <c r="R101" s="3" t="str">
        <f t="shared" si="30"/>
        <v/>
      </c>
      <c r="S101" s="23" t="str">
        <f t="shared" si="31"/>
        <v/>
      </c>
      <c r="T101" s="3" t="str">
        <f t="shared" si="32"/>
        <v/>
      </c>
      <c r="U101" s="23" t="str">
        <f t="shared" si="33"/>
        <v/>
      </c>
    </row>
    <row r="102" spans="1:21" ht="19" hidden="1">
      <c r="A102" s="17">
        <v>96</v>
      </c>
      <c r="B102" s="19" t="str">
        <f>IF(details!G102="","",details!G102)</f>
        <v/>
      </c>
      <c r="C102" s="12" t="str">
        <f t="shared" si="18"/>
        <v/>
      </c>
      <c r="D102" s="16" t="str">
        <f t="shared" si="18"/>
        <v/>
      </c>
      <c r="E102" s="18" t="str">
        <f t="shared" si="19"/>
        <v/>
      </c>
      <c r="F102" s="5"/>
      <c r="G102" s="5"/>
      <c r="H102" s="20" t="str">
        <f t="shared" si="20"/>
        <v/>
      </c>
      <c r="I102" s="20" t="str">
        <f t="shared" si="21"/>
        <v/>
      </c>
      <c r="J102" s="20" t="str">
        <f t="shared" si="22"/>
        <v/>
      </c>
      <c r="K102" s="4" t="str">
        <f t="shared" si="23"/>
        <v/>
      </c>
      <c r="L102" s="23" t="str">
        <f t="shared" si="24"/>
        <v/>
      </c>
      <c r="M102" s="3" t="str">
        <f t="shared" si="25"/>
        <v/>
      </c>
      <c r="N102" s="23" t="str">
        <f t="shared" si="26"/>
        <v/>
      </c>
      <c r="O102" s="20" t="str">
        <f t="shared" si="27"/>
        <v/>
      </c>
      <c r="P102" s="3" t="str">
        <f t="shared" si="28"/>
        <v/>
      </c>
      <c r="Q102" s="23" t="str">
        <f t="shared" si="29"/>
        <v/>
      </c>
      <c r="R102" s="3" t="str">
        <f t="shared" si="30"/>
        <v/>
      </c>
      <c r="S102" s="23" t="str">
        <f t="shared" si="31"/>
        <v/>
      </c>
      <c r="T102" s="3" t="str">
        <f t="shared" si="32"/>
        <v/>
      </c>
      <c r="U102" s="23" t="str">
        <f t="shared" si="33"/>
        <v/>
      </c>
    </row>
    <row r="103" spans="1:21" ht="19" hidden="1">
      <c r="A103" s="17">
        <v>97</v>
      </c>
      <c r="B103" s="19" t="str">
        <f>IF(details!G103="","",details!G103)</f>
        <v/>
      </c>
      <c r="C103" s="12" t="str">
        <f t="shared" si="18"/>
        <v/>
      </c>
      <c r="D103" s="16" t="str">
        <f t="shared" si="18"/>
        <v/>
      </c>
      <c r="E103" s="18" t="str">
        <f t="shared" si="19"/>
        <v/>
      </c>
      <c r="F103" s="5"/>
      <c r="G103" s="5"/>
      <c r="H103" s="20" t="str">
        <f t="shared" si="20"/>
        <v/>
      </c>
      <c r="I103" s="20" t="str">
        <f t="shared" si="21"/>
        <v/>
      </c>
      <c r="J103" s="20" t="str">
        <f t="shared" si="22"/>
        <v/>
      </c>
      <c r="K103" s="4" t="str">
        <f t="shared" si="23"/>
        <v/>
      </c>
      <c r="L103" s="23" t="str">
        <f t="shared" si="24"/>
        <v/>
      </c>
      <c r="M103" s="3" t="str">
        <f t="shared" si="25"/>
        <v/>
      </c>
      <c r="N103" s="23" t="str">
        <f t="shared" si="26"/>
        <v/>
      </c>
      <c r="O103" s="20" t="str">
        <f t="shared" si="27"/>
        <v/>
      </c>
      <c r="P103" s="3" t="str">
        <f t="shared" si="28"/>
        <v/>
      </c>
      <c r="Q103" s="23" t="str">
        <f t="shared" si="29"/>
        <v/>
      </c>
      <c r="R103" s="3" t="str">
        <f t="shared" si="30"/>
        <v/>
      </c>
      <c r="S103" s="23" t="str">
        <f t="shared" si="31"/>
        <v/>
      </c>
      <c r="T103" s="3" t="str">
        <f t="shared" si="32"/>
        <v/>
      </c>
      <c r="U103" s="23" t="str">
        <f t="shared" si="33"/>
        <v/>
      </c>
    </row>
    <row r="104" spans="1:21" ht="19" hidden="1">
      <c r="A104" s="17">
        <v>98</v>
      </c>
      <c r="B104" s="19" t="str">
        <f>IF(details!G104="","",details!G104)</f>
        <v/>
      </c>
      <c r="C104" s="12" t="str">
        <f t="shared" si="18"/>
        <v/>
      </c>
      <c r="D104" s="16" t="str">
        <f t="shared" si="18"/>
        <v/>
      </c>
      <c r="E104" s="18" t="str">
        <f t="shared" si="19"/>
        <v/>
      </c>
      <c r="F104" s="5"/>
      <c r="G104" s="5"/>
      <c r="H104" s="20" t="str">
        <f t="shared" si="20"/>
        <v/>
      </c>
      <c r="I104" s="20" t="str">
        <f t="shared" si="21"/>
        <v/>
      </c>
      <c r="J104" s="20" t="str">
        <f t="shared" si="22"/>
        <v/>
      </c>
      <c r="K104" s="4" t="str">
        <f t="shared" si="23"/>
        <v/>
      </c>
      <c r="L104" s="23" t="str">
        <f t="shared" si="24"/>
        <v/>
      </c>
      <c r="M104" s="3" t="str">
        <f t="shared" si="25"/>
        <v/>
      </c>
      <c r="N104" s="23" t="str">
        <f t="shared" si="26"/>
        <v/>
      </c>
      <c r="O104" s="20" t="str">
        <f t="shared" si="27"/>
        <v/>
      </c>
      <c r="P104" s="3" t="str">
        <f t="shared" si="28"/>
        <v/>
      </c>
      <c r="Q104" s="23" t="str">
        <f t="shared" si="29"/>
        <v/>
      </c>
      <c r="R104" s="3" t="str">
        <f t="shared" si="30"/>
        <v/>
      </c>
      <c r="S104" s="23" t="str">
        <f t="shared" si="31"/>
        <v/>
      </c>
      <c r="T104" s="3" t="str">
        <f t="shared" si="32"/>
        <v/>
      </c>
      <c r="U104" s="23" t="str">
        <f t="shared" si="33"/>
        <v/>
      </c>
    </row>
    <row r="105" spans="1:21" ht="19" hidden="1">
      <c r="A105" s="17">
        <v>99</v>
      </c>
      <c r="B105" s="19" t="str">
        <f>IF(details!G105="","",details!G105)</f>
        <v/>
      </c>
      <c r="C105" s="12" t="str">
        <f t="shared" si="18"/>
        <v/>
      </c>
      <c r="D105" s="16" t="str">
        <f t="shared" si="18"/>
        <v/>
      </c>
      <c r="E105" s="18" t="str">
        <f t="shared" si="19"/>
        <v/>
      </c>
      <c r="F105" s="5"/>
      <c r="G105" s="5"/>
      <c r="H105" s="20" t="str">
        <f t="shared" si="20"/>
        <v/>
      </c>
      <c r="I105" s="20" t="str">
        <f t="shared" si="21"/>
        <v/>
      </c>
      <c r="J105" s="20" t="str">
        <f t="shared" si="22"/>
        <v/>
      </c>
      <c r="K105" s="4" t="str">
        <f t="shared" si="23"/>
        <v/>
      </c>
      <c r="L105" s="23" t="str">
        <f t="shared" si="24"/>
        <v/>
      </c>
      <c r="M105" s="3" t="str">
        <f t="shared" si="25"/>
        <v/>
      </c>
      <c r="N105" s="23" t="str">
        <f t="shared" si="26"/>
        <v/>
      </c>
      <c r="O105" s="20" t="str">
        <f t="shared" si="27"/>
        <v/>
      </c>
      <c r="P105" s="3" t="str">
        <f t="shared" si="28"/>
        <v/>
      </c>
      <c r="Q105" s="23" t="str">
        <f t="shared" si="29"/>
        <v/>
      </c>
      <c r="R105" s="3" t="str">
        <f t="shared" si="30"/>
        <v/>
      </c>
      <c r="S105" s="23" t="str">
        <f t="shared" si="31"/>
        <v/>
      </c>
      <c r="T105" s="3" t="str">
        <f t="shared" si="32"/>
        <v/>
      </c>
      <c r="U105" s="23" t="str">
        <f t="shared" si="33"/>
        <v/>
      </c>
    </row>
    <row r="106" spans="1:21" ht="19" hidden="1">
      <c r="A106" s="17">
        <v>100</v>
      </c>
      <c r="B106" s="19" t="str">
        <f>IF(details!G106="","",details!G106)</f>
        <v/>
      </c>
      <c r="C106" s="12" t="str">
        <f t="shared" si="18"/>
        <v/>
      </c>
      <c r="D106" s="16" t="str">
        <f t="shared" si="18"/>
        <v/>
      </c>
      <c r="E106" s="18" t="str">
        <f t="shared" si="19"/>
        <v/>
      </c>
      <c r="F106" s="5"/>
      <c r="G106" s="5"/>
      <c r="H106" s="20" t="str">
        <f t="shared" si="20"/>
        <v/>
      </c>
      <c r="I106" s="20" t="str">
        <f t="shared" si="21"/>
        <v/>
      </c>
      <c r="J106" s="20" t="str">
        <f t="shared" si="22"/>
        <v/>
      </c>
      <c r="K106" s="4" t="str">
        <f t="shared" si="23"/>
        <v/>
      </c>
      <c r="L106" s="23" t="str">
        <f t="shared" si="24"/>
        <v/>
      </c>
      <c r="M106" s="3" t="str">
        <f t="shared" si="25"/>
        <v/>
      </c>
      <c r="N106" s="23" t="str">
        <f t="shared" si="26"/>
        <v/>
      </c>
      <c r="O106" s="20" t="str">
        <f t="shared" si="27"/>
        <v/>
      </c>
      <c r="P106" s="3" t="str">
        <f t="shared" si="28"/>
        <v/>
      </c>
      <c r="Q106" s="23" t="str">
        <f t="shared" si="29"/>
        <v/>
      </c>
      <c r="R106" s="3" t="str">
        <f t="shared" si="30"/>
        <v/>
      </c>
      <c r="S106" s="23" t="str">
        <f t="shared" si="31"/>
        <v/>
      </c>
      <c r="T106" s="3" t="str">
        <f t="shared" si="32"/>
        <v/>
      </c>
      <c r="U106" s="23" t="str">
        <f t="shared" si="33"/>
        <v/>
      </c>
    </row>
  </sheetData>
  <sheetProtection password="B68B" sheet="1" objects="1" scenarios="1" selectLockedCells="1"/>
  <mergeCells count="10">
    <mergeCell ref="H1:U4"/>
    <mergeCell ref="A2:E3"/>
    <mergeCell ref="C5:D5"/>
    <mergeCell ref="A1:E1"/>
    <mergeCell ref="A4:E4"/>
    <mergeCell ref="O5:R5"/>
    <mergeCell ref="K5:L5"/>
    <mergeCell ref="H5:H6"/>
    <mergeCell ref="I5:I6"/>
    <mergeCell ref="J5:J6"/>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2">
    <tabColor rgb="FFFFC000"/>
  </sheetPr>
  <dimension ref="A1:JN140"/>
  <sheetViews>
    <sheetView workbookViewId="0">
      <selection sqref="A1:AT1"/>
    </sheetView>
  </sheetViews>
  <sheetFormatPr baseColWidth="10" defaultColWidth="9.1640625" defaultRowHeight="0" customHeight="1" zeroHeight="1"/>
  <cols>
    <col min="1" max="1" width="3.6640625" style="156" customWidth="1"/>
    <col min="2" max="2" width="4.5" style="156" customWidth="1"/>
    <col min="3" max="3" width="2.6640625" style="213" customWidth="1"/>
    <col min="4" max="4" width="5.1640625" style="213" customWidth="1"/>
    <col min="5" max="5" width="5.1640625" style="213" hidden="1" customWidth="1"/>
    <col min="6" max="6" width="4.6640625" style="213" customWidth="1"/>
    <col min="7" max="7" width="10.6640625" style="213" customWidth="1"/>
    <col min="8" max="8" width="29" style="213" customWidth="1"/>
    <col min="9" max="9" width="16.33203125" style="213" bestFit="1" customWidth="1"/>
    <col min="10" max="10" width="17.33203125" style="213" bestFit="1" customWidth="1"/>
    <col min="11" max="11" width="15.1640625" style="213" customWidth="1"/>
    <col min="12" max="34" width="3.83203125" style="156" customWidth="1"/>
    <col min="35" max="36" width="3.83203125" style="156" hidden="1" customWidth="1"/>
    <col min="37" max="59" width="3.83203125" style="156" customWidth="1"/>
    <col min="60" max="61" width="3.83203125" style="156" hidden="1" customWidth="1"/>
    <col min="62" max="62" width="4.33203125" style="156" customWidth="1"/>
    <col min="63" max="81" width="3.83203125" style="156" customWidth="1"/>
    <col min="82" max="82" width="4.83203125" style="156" customWidth="1"/>
    <col min="83" max="83" width="3.83203125" style="156" customWidth="1"/>
    <col min="84" max="85" width="3.83203125" style="156" hidden="1" customWidth="1"/>
    <col min="86" max="108" width="3.83203125" style="156" customWidth="1"/>
    <col min="109" max="110" width="3.83203125" style="156" hidden="1" customWidth="1"/>
    <col min="111" max="131" width="3.83203125" style="156" customWidth="1"/>
    <col min="132" max="133" width="3.83203125" style="156" hidden="1" customWidth="1"/>
    <col min="134" max="154" width="3.83203125" style="156" customWidth="1"/>
    <col min="155" max="156" width="3.83203125" style="156" hidden="1" customWidth="1"/>
    <col min="157" max="164" width="3.83203125" style="156" customWidth="1"/>
    <col min="165" max="166" width="3.83203125" style="156" hidden="1" customWidth="1"/>
    <col min="167" max="168" width="3.83203125" style="156" customWidth="1"/>
    <col min="169" max="169" width="3.83203125" style="208" customWidth="1"/>
    <col min="170" max="171" width="3.83203125" style="156" customWidth="1"/>
    <col min="172" max="174" width="3.83203125" style="208" customWidth="1"/>
    <col min="175" max="176" width="3.83203125" style="208" hidden="1" customWidth="1"/>
    <col min="177" max="177" width="3.83203125" style="156" customWidth="1"/>
    <col min="178" max="184" width="3.83203125" style="208" customWidth="1"/>
    <col min="185" max="186" width="3.83203125" style="208" hidden="1" customWidth="1"/>
    <col min="187" max="218" width="3.83203125" style="156" customWidth="1"/>
    <col min="219" max="220" width="3.83203125" style="156" hidden="1" customWidth="1"/>
    <col min="221" max="221" width="4.33203125" style="156" hidden="1" customWidth="1"/>
    <col min="222" max="222" width="3.83203125" style="156" hidden="1" customWidth="1"/>
    <col min="223" max="223" width="13.6640625" style="156" customWidth="1"/>
    <col min="224" max="225" width="4.83203125" style="156" bestFit="1" customWidth="1"/>
    <col min="226" max="227" width="6.33203125" style="156" customWidth="1"/>
    <col min="228" max="228" width="3.1640625" style="156" customWidth="1"/>
    <col min="229" max="229" width="3.1640625" style="156" bestFit="1" customWidth="1"/>
    <col min="230" max="230" width="5.33203125" style="156" customWidth="1"/>
    <col min="231" max="232" width="5.6640625" style="156" customWidth="1"/>
    <col min="233" max="233" width="13.5" style="156" customWidth="1"/>
    <col min="234" max="234" width="4.5" style="156" customWidth="1"/>
    <col min="235" max="236" width="4.33203125" style="156" customWidth="1"/>
    <col min="237" max="237" width="4.83203125" style="156" customWidth="1"/>
    <col min="238" max="238" width="16.5" style="156" bestFit="1" customWidth="1"/>
    <col min="239" max="240" width="7.1640625" style="156" customWidth="1"/>
    <col min="241" max="241" width="8.6640625" style="156" customWidth="1"/>
    <col min="242" max="242" width="8" style="156" customWidth="1"/>
    <col min="243" max="250" width="7.1640625" style="156" customWidth="1"/>
    <col min="251" max="252" width="8.6640625" style="156" customWidth="1"/>
    <col min="253" max="253" width="7.1640625" style="156" customWidth="1"/>
    <col min="254" max="274" width="4.6640625" style="156" customWidth="1"/>
    <col min="275" max="16384" width="9.1640625" style="156"/>
  </cols>
  <sheetData>
    <row r="1" spans="1:274" s="102" customFormat="1" ht="14.5" customHeight="1">
      <c r="A1" s="727" t="str">
        <f>IF(details!A1="","",details!A1)</f>
        <v>GOVT. HR. SEC. SCHOOL, _________________</v>
      </c>
      <c r="B1" s="710"/>
      <c r="C1" s="710"/>
      <c r="D1" s="710"/>
      <c r="E1" s="710"/>
      <c r="F1" s="710"/>
      <c r="G1" s="710"/>
      <c r="H1" s="710"/>
      <c r="I1" s="710"/>
      <c r="J1" s="710"/>
      <c r="K1" s="710"/>
      <c r="L1" s="710"/>
      <c r="M1" s="710"/>
      <c r="N1" s="710"/>
      <c r="O1" s="710"/>
      <c r="P1" s="710"/>
      <c r="Q1" s="710"/>
      <c r="R1" s="710"/>
      <c r="S1" s="710"/>
      <c r="T1" s="710"/>
      <c r="U1" s="710"/>
      <c r="V1" s="710"/>
      <c r="W1" s="710"/>
      <c r="X1" s="710"/>
      <c r="Y1" s="710"/>
      <c r="Z1" s="710"/>
      <c r="AA1" s="710"/>
      <c r="AB1" s="710"/>
      <c r="AC1" s="710"/>
      <c r="AD1" s="710"/>
      <c r="AE1" s="710"/>
      <c r="AF1" s="710"/>
      <c r="AG1" s="710"/>
      <c r="AH1" s="710"/>
      <c r="AI1" s="710"/>
      <c r="AJ1" s="710"/>
      <c r="AK1" s="710"/>
      <c r="AL1" s="710"/>
      <c r="AM1" s="710"/>
      <c r="AN1" s="710"/>
      <c r="AO1" s="710"/>
      <c r="AP1" s="710"/>
      <c r="AQ1" s="710"/>
      <c r="AR1" s="710"/>
      <c r="AS1" s="710"/>
      <c r="AT1" s="710"/>
      <c r="AU1" s="420"/>
      <c r="AV1" s="710" t="s">
        <v>229</v>
      </c>
      <c r="AW1" s="710"/>
      <c r="AX1" s="710"/>
      <c r="AY1" s="710"/>
      <c r="AZ1" s="710"/>
      <c r="BA1" s="710"/>
      <c r="BB1" s="710"/>
      <c r="BC1" s="710"/>
      <c r="BD1" s="710"/>
      <c r="BE1" s="710"/>
      <c r="BF1" s="710"/>
      <c r="BG1" s="710"/>
      <c r="BH1" s="710"/>
      <c r="BI1" s="710"/>
      <c r="BJ1" s="710"/>
      <c r="BK1" s="710"/>
      <c r="BL1" s="710"/>
      <c r="BM1" s="710"/>
      <c r="BN1" s="710"/>
      <c r="BO1" s="710"/>
      <c r="BP1" s="710"/>
      <c r="BQ1" s="710"/>
      <c r="BR1" s="710"/>
      <c r="BS1" s="710"/>
      <c r="BT1" s="710"/>
      <c r="BU1" s="710"/>
      <c r="BV1" s="710"/>
      <c r="BW1" s="710"/>
      <c r="BX1" s="710"/>
      <c r="BY1" s="710"/>
      <c r="BZ1" s="710"/>
      <c r="CA1" s="710"/>
      <c r="CB1" s="710"/>
      <c r="CC1" s="710"/>
      <c r="CD1" s="710"/>
      <c r="CE1" s="710"/>
      <c r="CF1" s="710"/>
      <c r="CG1" s="710"/>
      <c r="CH1" s="710"/>
      <c r="CI1" s="710"/>
      <c r="CJ1" s="710"/>
      <c r="CK1" s="710"/>
      <c r="CL1" s="710"/>
      <c r="CM1" s="710"/>
      <c r="CN1" s="710"/>
      <c r="CO1" s="710"/>
      <c r="CP1" s="710"/>
      <c r="CQ1" s="710"/>
      <c r="CR1" s="710"/>
      <c r="CS1" s="710"/>
      <c r="CT1" s="710"/>
      <c r="CU1" s="710"/>
      <c r="CV1" s="710"/>
      <c r="CW1" s="710"/>
      <c r="CX1" s="710"/>
      <c r="CY1" s="710"/>
      <c r="CZ1" s="710"/>
      <c r="DA1" s="710"/>
      <c r="DB1" s="710"/>
      <c r="DC1" s="710"/>
      <c r="DD1" s="710"/>
      <c r="DE1" s="710"/>
      <c r="DF1" s="710"/>
      <c r="DG1" s="710"/>
      <c r="DH1" s="710"/>
      <c r="DI1" s="710"/>
      <c r="DJ1" s="710" t="str">
        <f>A1</f>
        <v>GOVT. HR. SEC. SCHOOL, _________________</v>
      </c>
      <c r="DK1" s="710"/>
      <c r="DL1" s="710"/>
      <c r="DM1" s="710"/>
      <c r="DN1" s="710"/>
      <c r="DO1" s="710"/>
      <c r="DP1" s="710"/>
      <c r="DQ1" s="710"/>
      <c r="DR1" s="710"/>
      <c r="DS1" s="710"/>
      <c r="DT1" s="710"/>
      <c r="DU1" s="710"/>
      <c r="DV1" s="710"/>
      <c r="DW1" s="710"/>
      <c r="DX1" s="710"/>
      <c r="DY1" s="710"/>
      <c r="DZ1" s="710"/>
      <c r="EA1" s="710"/>
      <c r="EB1" s="710"/>
      <c r="EC1" s="710"/>
      <c r="ED1" s="710"/>
      <c r="EE1" s="710"/>
      <c r="EF1" s="710"/>
      <c r="EG1" s="710"/>
      <c r="EH1" s="710"/>
      <c r="EI1" s="710"/>
      <c r="EJ1" s="710"/>
      <c r="EK1" s="710"/>
      <c r="EL1" s="710"/>
      <c r="EM1" s="710"/>
      <c r="EN1" s="710"/>
      <c r="EO1" s="710"/>
      <c r="EP1" s="710"/>
      <c r="EQ1" s="710"/>
      <c r="ER1" s="710"/>
      <c r="ES1" s="710"/>
      <c r="ET1" s="710"/>
      <c r="EU1" s="710"/>
      <c r="EV1" s="710"/>
      <c r="EW1" s="710"/>
      <c r="EX1" s="710"/>
      <c r="EY1" s="710"/>
      <c r="EZ1" s="710"/>
      <c r="FA1" s="710"/>
      <c r="FB1" s="710"/>
      <c r="FC1" s="710"/>
      <c r="FD1" s="710"/>
      <c r="FE1" s="713" t="str">
        <f>AV1</f>
        <v>LOCAL EXAMINATION RESULT SHEET</v>
      </c>
      <c r="FF1" s="714"/>
      <c r="FG1" s="714"/>
      <c r="FH1" s="714"/>
      <c r="FI1" s="714"/>
      <c r="FJ1" s="714"/>
      <c r="FK1" s="714"/>
      <c r="FL1" s="714"/>
      <c r="FM1" s="714"/>
      <c r="FN1" s="714"/>
      <c r="FO1" s="714"/>
      <c r="FP1" s="714"/>
      <c r="FQ1" s="714"/>
      <c r="FR1" s="714"/>
      <c r="FS1" s="714"/>
      <c r="FT1" s="714"/>
      <c r="FU1" s="714"/>
      <c r="FV1" s="714"/>
      <c r="FW1" s="714"/>
      <c r="FX1" s="714"/>
      <c r="FY1" s="714"/>
      <c r="FZ1" s="714"/>
      <c r="GA1" s="714"/>
      <c r="GB1" s="714"/>
      <c r="GC1" s="714"/>
      <c r="GD1" s="714"/>
      <c r="GE1" s="684" t="s">
        <v>228</v>
      </c>
      <c r="GF1" s="685"/>
      <c r="GG1" s="685"/>
      <c r="GH1" s="685"/>
      <c r="GI1" s="685"/>
      <c r="GJ1" s="685"/>
      <c r="GK1" s="685"/>
      <c r="GL1" s="685"/>
      <c r="GM1" s="685"/>
      <c r="GN1" s="685"/>
      <c r="GO1" s="685"/>
      <c r="GP1" s="685"/>
      <c r="GQ1" s="685"/>
      <c r="GR1" s="685"/>
      <c r="GS1" s="685"/>
      <c r="GT1" s="685"/>
      <c r="GU1" s="685"/>
      <c r="GV1" s="685"/>
      <c r="GW1" s="685"/>
      <c r="GX1" s="685"/>
      <c r="GY1" s="685"/>
      <c r="GZ1" s="685"/>
      <c r="HA1" s="685"/>
      <c r="HB1" s="685"/>
      <c r="HC1" s="685"/>
      <c r="HD1" s="685"/>
      <c r="HE1" s="685"/>
      <c r="HF1" s="685"/>
      <c r="HG1" s="685"/>
      <c r="HH1" s="685"/>
      <c r="HI1" s="685"/>
      <c r="HJ1" s="685"/>
      <c r="HK1" s="685"/>
      <c r="HL1" s="685"/>
      <c r="HM1" s="685"/>
      <c r="HN1" s="686"/>
      <c r="HO1" s="680" t="s">
        <v>125</v>
      </c>
      <c r="HP1" s="681"/>
      <c r="HQ1" s="681"/>
      <c r="HR1" s="681"/>
      <c r="HS1" s="681"/>
      <c r="HT1" s="681"/>
      <c r="HU1" s="681"/>
      <c r="HV1" s="710"/>
      <c r="HW1" s="713"/>
      <c r="HX1" s="216"/>
      <c r="HY1" s="101" t="str">
        <f>details!$CV$1</f>
        <v>REMARKS</v>
      </c>
      <c r="ID1" s="769" t="str">
        <f>A1</f>
        <v>GOVT. HR. SEC. SCHOOL, _________________</v>
      </c>
      <c r="IE1" s="770"/>
      <c r="IF1" s="770"/>
      <c r="IG1" s="770"/>
      <c r="IH1" s="770"/>
      <c r="II1" s="770"/>
      <c r="IJ1" s="770"/>
      <c r="IK1" s="773" t="s">
        <v>117</v>
      </c>
      <c r="IL1" s="749" t="str">
        <f>H3</f>
        <v>2024-25</v>
      </c>
      <c r="IM1" s="749"/>
      <c r="IN1" s="751" t="s">
        <v>228</v>
      </c>
      <c r="IO1" s="751"/>
      <c r="IP1" s="751"/>
      <c r="IQ1" s="751"/>
      <c r="IR1" s="752"/>
    </row>
    <row r="2" spans="1:274" s="102" customFormat="1" ht="14.5" hidden="1" customHeight="1">
      <c r="A2" s="103"/>
      <c r="B2" s="104"/>
      <c r="C2" s="104"/>
      <c r="D2" s="104"/>
      <c r="E2" s="104"/>
      <c r="F2" s="104"/>
      <c r="G2" s="104"/>
      <c r="H2" s="104"/>
      <c r="I2" s="104"/>
      <c r="J2" s="104"/>
      <c r="K2" s="104"/>
      <c r="L2" s="104"/>
      <c r="M2" s="104"/>
      <c r="N2" s="104"/>
      <c r="O2" s="104"/>
      <c r="P2" s="104"/>
      <c r="Q2" s="104"/>
      <c r="R2" s="104"/>
      <c r="S2" s="104"/>
      <c r="T2" s="104"/>
      <c r="U2" s="104"/>
      <c r="V2" s="104"/>
      <c r="W2" s="104"/>
      <c r="X2" s="104"/>
      <c r="Y2" s="104"/>
      <c r="Z2" s="104"/>
      <c r="AA2" s="104"/>
      <c r="AB2" s="104"/>
      <c r="AC2" s="104"/>
      <c r="AD2" s="104"/>
      <c r="AE2" s="104"/>
      <c r="AF2" s="104"/>
      <c r="AG2" s="104"/>
      <c r="AH2" s="104"/>
      <c r="AI2" s="104"/>
      <c r="AJ2" s="104"/>
      <c r="AK2" s="104"/>
      <c r="AL2" s="104"/>
      <c r="AM2" s="104"/>
      <c r="AN2" s="104"/>
      <c r="AO2" s="104"/>
      <c r="AP2" s="104"/>
      <c r="AQ2" s="104"/>
      <c r="AR2" s="104"/>
      <c r="AS2" s="104"/>
      <c r="AT2" s="104"/>
      <c r="AU2" s="104"/>
      <c r="AV2" s="104"/>
      <c r="AW2" s="104"/>
      <c r="AX2" s="104"/>
      <c r="AY2" s="104"/>
      <c r="AZ2" s="104"/>
      <c r="BA2" s="104"/>
      <c r="BB2" s="104"/>
      <c r="BC2" s="104"/>
      <c r="BD2" s="104"/>
      <c r="BE2" s="104"/>
      <c r="BF2" s="104"/>
      <c r="BG2" s="104"/>
      <c r="BH2" s="104"/>
      <c r="BI2" s="104"/>
      <c r="BJ2" s="104"/>
      <c r="BK2" s="104"/>
      <c r="BL2" s="104"/>
      <c r="BM2" s="104"/>
      <c r="BN2" s="104"/>
      <c r="BO2" s="104"/>
      <c r="BP2" s="104"/>
      <c r="BQ2" s="104"/>
      <c r="BR2" s="104"/>
      <c r="BS2" s="104"/>
      <c r="BT2" s="104"/>
      <c r="BU2" s="104"/>
      <c r="BV2" s="104"/>
      <c r="BW2" s="104"/>
      <c r="BX2" s="104"/>
      <c r="BY2" s="104"/>
      <c r="BZ2" s="104"/>
      <c r="CA2" s="104"/>
      <c r="CB2" s="104"/>
      <c r="CC2" s="104"/>
      <c r="CD2" s="104"/>
      <c r="CE2" s="104"/>
      <c r="CF2" s="104"/>
      <c r="CG2" s="104"/>
      <c r="CH2" s="104"/>
      <c r="CI2" s="104"/>
      <c r="CJ2" s="104"/>
      <c r="CK2" s="104"/>
      <c r="CL2" s="104"/>
      <c r="CM2" s="104"/>
      <c r="CN2" s="104"/>
      <c r="CO2" s="104"/>
      <c r="CP2" s="104"/>
      <c r="CQ2" s="104"/>
      <c r="CR2" s="104"/>
      <c r="CS2" s="104"/>
      <c r="CT2" s="104"/>
      <c r="CU2" s="104"/>
      <c r="CV2" s="104"/>
      <c r="CW2" s="104"/>
      <c r="CX2" s="104"/>
      <c r="CY2" s="104"/>
      <c r="CZ2" s="104"/>
      <c r="DA2" s="104"/>
      <c r="DB2" s="104"/>
      <c r="DC2" s="104"/>
      <c r="DD2" s="104"/>
      <c r="DE2" s="104"/>
      <c r="DF2" s="104"/>
      <c r="DG2" s="104"/>
      <c r="DH2" s="104"/>
      <c r="DI2" s="104"/>
      <c r="DJ2" s="104"/>
      <c r="DK2" s="104"/>
      <c r="DL2" s="104"/>
      <c r="DM2" s="104"/>
      <c r="DN2" s="104"/>
      <c r="DO2" s="104"/>
      <c r="DP2" s="104"/>
      <c r="DQ2" s="104"/>
      <c r="DR2" s="104"/>
      <c r="DS2" s="104"/>
      <c r="DT2" s="104"/>
      <c r="DU2" s="104"/>
      <c r="DV2" s="104"/>
      <c r="DW2" s="104"/>
      <c r="DX2" s="104"/>
      <c r="DY2" s="104"/>
      <c r="DZ2" s="104"/>
      <c r="EA2" s="104"/>
      <c r="EB2" s="104"/>
      <c r="EC2" s="104"/>
      <c r="ED2" s="104"/>
      <c r="EE2" s="104"/>
      <c r="EF2" s="104"/>
      <c r="EG2" s="104"/>
      <c r="EH2" s="104"/>
      <c r="EI2" s="104"/>
      <c r="EJ2" s="104"/>
      <c r="EK2" s="104"/>
      <c r="EL2" s="104"/>
      <c r="EM2" s="104"/>
      <c r="EN2" s="104"/>
      <c r="EO2" s="104"/>
      <c r="EP2" s="104"/>
      <c r="EQ2" s="104"/>
      <c r="ER2" s="104"/>
      <c r="ES2" s="104"/>
      <c r="ET2" s="104"/>
      <c r="EU2" s="104"/>
      <c r="EV2" s="104"/>
      <c r="EW2" s="104"/>
      <c r="EX2" s="104"/>
      <c r="EY2" s="104"/>
      <c r="EZ2" s="104"/>
      <c r="FA2" s="104"/>
      <c r="FB2" s="104"/>
      <c r="FC2" s="104"/>
      <c r="FD2" s="104"/>
      <c r="FE2" s="104"/>
      <c r="FF2" s="104"/>
      <c r="FG2" s="104"/>
      <c r="FH2" s="104"/>
      <c r="FI2" s="104"/>
      <c r="FJ2" s="104"/>
      <c r="FK2" s="104"/>
      <c r="FL2" s="104"/>
      <c r="FM2" s="104"/>
      <c r="FN2" s="104"/>
      <c r="FO2" s="104"/>
      <c r="FP2" s="104"/>
      <c r="FQ2" s="104"/>
      <c r="FR2" s="104"/>
      <c r="FS2" s="104"/>
      <c r="FT2" s="104"/>
      <c r="FU2" s="104"/>
      <c r="FV2" s="104"/>
      <c r="FW2" s="104"/>
      <c r="FX2" s="104"/>
      <c r="FY2" s="104"/>
      <c r="FZ2" s="104"/>
      <c r="GA2" s="104"/>
      <c r="GB2" s="104"/>
      <c r="GC2" s="104"/>
      <c r="GD2" s="104"/>
      <c r="GE2" s="687"/>
      <c r="GF2" s="688"/>
      <c r="GG2" s="688"/>
      <c r="GH2" s="688"/>
      <c r="GI2" s="688"/>
      <c r="GJ2" s="688"/>
      <c r="GK2" s="688"/>
      <c r="GL2" s="688"/>
      <c r="GM2" s="688"/>
      <c r="GN2" s="688"/>
      <c r="GO2" s="688"/>
      <c r="GP2" s="688"/>
      <c r="GQ2" s="688"/>
      <c r="GR2" s="688"/>
      <c r="GS2" s="688"/>
      <c r="GT2" s="688"/>
      <c r="GU2" s="688"/>
      <c r="GV2" s="688"/>
      <c r="GW2" s="688"/>
      <c r="GX2" s="688"/>
      <c r="GY2" s="688"/>
      <c r="GZ2" s="688"/>
      <c r="HA2" s="688"/>
      <c r="HB2" s="688"/>
      <c r="HC2" s="688"/>
      <c r="HD2" s="688"/>
      <c r="HE2" s="688"/>
      <c r="HF2" s="688"/>
      <c r="HG2" s="688"/>
      <c r="HH2" s="688"/>
      <c r="HI2" s="688"/>
      <c r="HJ2" s="688"/>
      <c r="HK2" s="688"/>
      <c r="HL2" s="688"/>
      <c r="HM2" s="688"/>
      <c r="HN2" s="689"/>
      <c r="HO2" s="680"/>
      <c r="HP2" s="681"/>
      <c r="HQ2" s="681"/>
      <c r="HR2" s="681"/>
      <c r="HS2" s="681"/>
      <c r="HT2" s="681"/>
      <c r="HU2" s="681"/>
      <c r="HV2" s="767"/>
      <c r="HW2" s="768"/>
      <c r="HX2" s="217"/>
      <c r="HY2" s="105"/>
      <c r="ID2" s="771"/>
      <c r="IE2" s="772"/>
      <c r="IF2" s="772"/>
      <c r="IG2" s="772"/>
      <c r="IH2" s="772"/>
      <c r="II2" s="772"/>
      <c r="IJ2" s="772"/>
      <c r="IK2" s="774"/>
      <c r="IL2" s="750"/>
      <c r="IM2" s="750"/>
      <c r="IN2" s="753"/>
      <c r="IO2" s="753"/>
      <c r="IP2" s="753"/>
      <c r="IQ2" s="753"/>
      <c r="IR2" s="754"/>
    </row>
    <row r="3" spans="1:274" s="107" customFormat="1" ht="14" customHeight="1">
      <c r="A3" s="783"/>
      <c r="B3" s="784"/>
      <c r="C3" s="97">
        <f>IF(details!$B$4="","",details!$B$4)</f>
        <v>6</v>
      </c>
      <c r="D3" s="274" t="str">
        <f>details!C4</f>
        <v>SECTION</v>
      </c>
      <c r="E3" s="274"/>
      <c r="F3" s="97" t="str">
        <f>IF(details!D4="","",details!D4)</f>
        <v>A</v>
      </c>
      <c r="G3" s="96" t="str">
        <f>CONCATENATE(C3," ",F3)</f>
        <v>6 A</v>
      </c>
      <c r="H3" s="71" t="str">
        <f>IF(details!$H$1="","",details!$H$1)</f>
        <v>2024-25</v>
      </c>
      <c r="I3" s="71" t="str">
        <f>details!$I$1</f>
        <v>SCHOOL DISE CODE</v>
      </c>
      <c r="J3" s="71" t="str">
        <f>IF(details!$J$1="","",details!$J$1)</f>
        <v>08291009401</v>
      </c>
      <c r="K3" s="27"/>
      <c r="L3" s="711" t="str">
        <f>details!L1</f>
        <v>HINDI</v>
      </c>
      <c r="M3" s="711"/>
      <c r="N3" s="711"/>
      <c r="O3" s="711"/>
      <c r="P3" s="711"/>
      <c r="Q3" s="711"/>
      <c r="R3" s="711"/>
      <c r="S3" s="711"/>
      <c r="T3" s="711"/>
      <c r="U3" s="711"/>
      <c r="V3" s="711"/>
      <c r="W3" s="711"/>
      <c r="X3" s="711"/>
      <c r="Y3" s="711"/>
      <c r="Z3" s="711"/>
      <c r="AA3" s="711"/>
      <c r="AB3" s="711"/>
      <c r="AC3" s="711"/>
      <c r="AD3" s="711"/>
      <c r="AE3" s="711"/>
      <c r="AF3" s="711"/>
      <c r="AG3" s="711"/>
      <c r="AH3" s="711"/>
      <c r="AI3" s="711"/>
      <c r="AJ3" s="711"/>
      <c r="AK3" s="711" t="str">
        <f>details!Y1</f>
        <v>ENGLISH</v>
      </c>
      <c r="AL3" s="711"/>
      <c r="AM3" s="711"/>
      <c r="AN3" s="711"/>
      <c r="AO3" s="711"/>
      <c r="AP3" s="711"/>
      <c r="AQ3" s="711"/>
      <c r="AR3" s="711"/>
      <c r="AS3" s="711"/>
      <c r="AT3" s="711"/>
      <c r="AU3" s="711"/>
      <c r="AV3" s="711"/>
      <c r="AW3" s="711"/>
      <c r="AX3" s="711"/>
      <c r="AY3" s="711"/>
      <c r="AZ3" s="711"/>
      <c r="BA3" s="711"/>
      <c r="BB3" s="711"/>
      <c r="BC3" s="711"/>
      <c r="BD3" s="711"/>
      <c r="BE3" s="711"/>
      <c r="BF3" s="711"/>
      <c r="BG3" s="711"/>
      <c r="BH3" s="711"/>
      <c r="BI3" s="711"/>
      <c r="BJ3" s="711" t="str">
        <f>details!AL1</f>
        <v>SANSKRIT</v>
      </c>
      <c r="BK3" s="711"/>
      <c r="BL3" s="711"/>
      <c r="BM3" s="711"/>
      <c r="BN3" s="711"/>
      <c r="BO3" s="711"/>
      <c r="BP3" s="711"/>
      <c r="BQ3" s="711"/>
      <c r="BR3" s="711"/>
      <c r="BS3" s="711"/>
      <c r="BT3" s="711"/>
      <c r="BU3" s="711"/>
      <c r="BV3" s="711"/>
      <c r="BW3" s="711"/>
      <c r="BX3" s="711"/>
      <c r="BY3" s="711"/>
      <c r="BZ3" s="711"/>
      <c r="CA3" s="711"/>
      <c r="CB3" s="711"/>
      <c r="CC3" s="711"/>
      <c r="CD3" s="711"/>
      <c r="CE3" s="711"/>
      <c r="CF3" s="711"/>
      <c r="CG3" s="711"/>
      <c r="CH3" s="711" t="str">
        <f>details!AX1</f>
        <v>MATHEMATICS</v>
      </c>
      <c r="CI3" s="711"/>
      <c r="CJ3" s="711"/>
      <c r="CK3" s="711"/>
      <c r="CL3" s="711"/>
      <c r="CM3" s="711"/>
      <c r="CN3" s="711"/>
      <c r="CO3" s="711"/>
      <c r="CP3" s="711"/>
      <c r="CQ3" s="711"/>
      <c r="CR3" s="711"/>
      <c r="CS3" s="711"/>
      <c r="CT3" s="711"/>
      <c r="CU3" s="711"/>
      <c r="CV3" s="711"/>
      <c r="CW3" s="711"/>
      <c r="CX3" s="711"/>
      <c r="CY3" s="711"/>
      <c r="CZ3" s="711"/>
      <c r="DA3" s="711"/>
      <c r="DB3" s="711"/>
      <c r="DC3" s="711"/>
      <c r="DD3" s="711"/>
      <c r="DE3" s="711"/>
      <c r="DF3" s="711"/>
      <c r="DG3" s="711" t="str">
        <f>details!BK1</f>
        <v>SCIENCE</v>
      </c>
      <c r="DH3" s="711"/>
      <c r="DI3" s="711"/>
      <c r="DJ3" s="711"/>
      <c r="DK3" s="711"/>
      <c r="DL3" s="711"/>
      <c r="DM3" s="711"/>
      <c r="DN3" s="711"/>
      <c r="DO3" s="711"/>
      <c r="DP3" s="711"/>
      <c r="DQ3" s="711"/>
      <c r="DR3" s="711"/>
      <c r="DS3" s="711"/>
      <c r="DT3" s="711"/>
      <c r="DU3" s="711"/>
      <c r="DV3" s="711"/>
      <c r="DW3" s="711"/>
      <c r="DX3" s="711"/>
      <c r="DY3" s="711"/>
      <c r="DZ3" s="711"/>
      <c r="EA3" s="711"/>
      <c r="EB3" s="711"/>
      <c r="EC3" s="711"/>
      <c r="ED3" s="711" t="str">
        <f>details!BV1</f>
        <v>SOCIAL STUDIES</v>
      </c>
      <c r="EE3" s="711"/>
      <c r="EF3" s="711"/>
      <c r="EG3" s="711"/>
      <c r="EH3" s="711"/>
      <c r="EI3" s="711"/>
      <c r="EJ3" s="711"/>
      <c r="EK3" s="711"/>
      <c r="EL3" s="711"/>
      <c r="EM3" s="711"/>
      <c r="EN3" s="711"/>
      <c r="EO3" s="711"/>
      <c r="EP3" s="711"/>
      <c r="EQ3" s="711"/>
      <c r="ER3" s="711"/>
      <c r="ES3" s="711"/>
      <c r="ET3" s="711"/>
      <c r="EU3" s="711"/>
      <c r="EV3" s="711"/>
      <c r="EW3" s="711"/>
      <c r="EX3" s="711"/>
      <c r="EY3" s="711"/>
      <c r="EZ3" s="711"/>
      <c r="FA3" s="711" t="str">
        <f>details!CG1</f>
        <v>WORK EXPERIENCE</v>
      </c>
      <c r="FB3" s="711"/>
      <c r="FC3" s="711"/>
      <c r="FD3" s="711"/>
      <c r="FE3" s="711"/>
      <c r="FF3" s="711"/>
      <c r="FG3" s="711"/>
      <c r="FH3" s="711"/>
      <c r="FI3" s="711"/>
      <c r="FJ3" s="711"/>
      <c r="FK3" s="711" t="str">
        <f>details!CL1</f>
        <v>ART EDUCATION</v>
      </c>
      <c r="FL3" s="711"/>
      <c r="FM3" s="711"/>
      <c r="FN3" s="711"/>
      <c r="FO3" s="711"/>
      <c r="FP3" s="711"/>
      <c r="FQ3" s="711"/>
      <c r="FR3" s="711"/>
      <c r="FS3" s="711"/>
      <c r="FT3" s="711"/>
      <c r="FU3" s="711" t="str">
        <f>details!CQ1</f>
        <v>PHYSICIAL EDUCATION</v>
      </c>
      <c r="FV3" s="711"/>
      <c r="FW3" s="711"/>
      <c r="FX3" s="711"/>
      <c r="FY3" s="711"/>
      <c r="FZ3" s="711"/>
      <c r="GA3" s="711"/>
      <c r="GB3" s="711"/>
      <c r="GC3" s="711"/>
      <c r="GD3" s="711"/>
      <c r="GE3" s="690"/>
      <c r="GF3" s="691"/>
      <c r="GG3" s="691"/>
      <c r="GH3" s="691"/>
      <c r="GI3" s="691"/>
      <c r="GJ3" s="691"/>
      <c r="GK3" s="691"/>
      <c r="GL3" s="691"/>
      <c r="GM3" s="691"/>
      <c r="GN3" s="691"/>
      <c r="GO3" s="691"/>
      <c r="GP3" s="691"/>
      <c r="GQ3" s="691"/>
      <c r="GR3" s="691"/>
      <c r="GS3" s="691"/>
      <c r="GT3" s="691"/>
      <c r="GU3" s="691"/>
      <c r="GV3" s="691"/>
      <c r="GW3" s="691"/>
      <c r="GX3" s="691"/>
      <c r="GY3" s="691"/>
      <c r="GZ3" s="691"/>
      <c r="HA3" s="691"/>
      <c r="HB3" s="691"/>
      <c r="HC3" s="691"/>
      <c r="HD3" s="691"/>
      <c r="HE3" s="691"/>
      <c r="HF3" s="691"/>
      <c r="HG3" s="691"/>
      <c r="HH3" s="691"/>
      <c r="HI3" s="691"/>
      <c r="HJ3" s="691"/>
      <c r="HK3" s="691"/>
      <c r="HL3" s="691"/>
      <c r="HM3" s="691"/>
      <c r="HN3" s="692"/>
      <c r="HO3" s="682"/>
      <c r="HP3" s="683"/>
      <c r="HQ3" s="683"/>
      <c r="HR3" s="683"/>
      <c r="HS3" s="683"/>
      <c r="HT3" s="683"/>
      <c r="HU3" s="683"/>
      <c r="HV3" s="767"/>
      <c r="HW3" s="768"/>
      <c r="HX3" s="217"/>
      <c r="HY3" s="106"/>
      <c r="ID3" s="771"/>
      <c r="IE3" s="772"/>
      <c r="IF3" s="772"/>
      <c r="IG3" s="772"/>
      <c r="IH3" s="772"/>
      <c r="II3" s="772"/>
      <c r="IJ3" s="772"/>
      <c r="IK3" s="774"/>
      <c r="IL3" s="750"/>
      <c r="IM3" s="750"/>
      <c r="IN3" s="753"/>
      <c r="IO3" s="753"/>
      <c r="IP3" s="753"/>
      <c r="IQ3" s="753"/>
      <c r="IR3" s="754"/>
      <c r="IS3" s="108"/>
      <c r="IT3" s="108"/>
      <c r="IV3" s="109"/>
      <c r="IW3" s="109"/>
      <c r="IX3" s="109"/>
      <c r="IY3" s="109"/>
      <c r="IZ3" s="109"/>
      <c r="JA3" s="109"/>
      <c r="JB3" s="109"/>
      <c r="JD3" s="110"/>
      <c r="JE3" s="110"/>
      <c r="JF3" s="110"/>
      <c r="JG3" s="110"/>
      <c r="JH3" s="110"/>
      <c r="JI3" s="110"/>
      <c r="JJ3" s="110"/>
      <c r="JK3" s="110"/>
      <c r="JL3" s="110"/>
      <c r="JM3" s="110"/>
      <c r="JN3" s="110"/>
    </row>
    <row r="4" spans="1:274" s="113" customFormat="1" ht="21.5" customHeight="1">
      <c r="A4" s="729" t="str">
        <f>details!A5</f>
        <v>S.NO.</v>
      </c>
      <c r="B4" s="658" t="str">
        <f>details!B5</f>
        <v>CATEGORY</v>
      </c>
      <c r="C4" s="658" t="str">
        <f>details!C5</f>
        <v>GENDER</v>
      </c>
      <c r="D4" s="658" t="str">
        <f>details!D5</f>
        <v>R. NO. LOCAL</v>
      </c>
      <c r="E4" s="658" t="str">
        <f>details!E5</f>
        <v>R. NO.  BOARD</v>
      </c>
      <c r="F4" s="730" t="str">
        <f>details!F5</f>
        <v>S.R. NO.</v>
      </c>
      <c r="G4" s="658" t="str">
        <f>details!G5</f>
        <v>DATE OF BIRTH IN FIGURES</v>
      </c>
      <c r="H4" s="731" t="str">
        <f>details!H5</f>
        <v>DATE OF BIRTH IN WORDS</v>
      </c>
      <c r="I4" s="728" t="str">
        <f>details!I5</f>
        <v>NAME OF THE STUDENT</v>
      </c>
      <c r="J4" s="728" t="str">
        <f>details!J5</f>
        <v>FATHER'S NAME</v>
      </c>
      <c r="K4" s="728" t="str">
        <f>details!K5</f>
        <v>MOTHER'S NAME</v>
      </c>
      <c r="L4" s="712" t="str">
        <f>details!L4</f>
        <v>FIRST TEST</v>
      </c>
      <c r="M4" s="712"/>
      <c r="N4" s="712"/>
      <c r="O4" s="712" t="str">
        <f>details!N4</f>
        <v>SECOND TEST</v>
      </c>
      <c r="P4" s="712"/>
      <c r="Q4" s="712"/>
      <c r="R4" s="712" t="str">
        <f>details!P4</f>
        <v>THIRD TEST</v>
      </c>
      <c r="S4" s="712"/>
      <c r="T4" s="712"/>
      <c r="U4" s="716" t="s">
        <v>420</v>
      </c>
      <c r="V4" s="717" t="str">
        <f>details!R4</f>
        <v>VRUKSHAROPAN</v>
      </c>
      <c r="W4" s="712" t="str">
        <f>details!S4</f>
        <v>HALF YEARLY EXAM</v>
      </c>
      <c r="X4" s="712"/>
      <c r="Y4" s="712"/>
      <c r="Z4" s="712"/>
      <c r="AA4" s="715" t="s">
        <v>150</v>
      </c>
      <c r="AB4" s="712" t="str">
        <f>details!V4</f>
        <v>ANNUAL EXAM</v>
      </c>
      <c r="AC4" s="712"/>
      <c r="AD4" s="712"/>
      <c r="AE4" s="712"/>
      <c r="AF4" s="698" t="s">
        <v>187</v>
      </c>
      <c r="AG4" s="698" t="s">
        <v>148</v>
      </c>
      <c r="AH4" s="698" t="s">
        <v>149</v>
      </c>
      <c r="AI4" s="671" t="s">
        <v>188</v>
      </c>
      <c r="AJ4" s="671" t="s">
        <v>0</v>
      </c>
      <c r="AK4" s="712" t="str">
        <f>details!Y4</f>
        <v>FIRST TEST</v>
      </c>
      <c r="AL4" s="712"/>
      <c r="AM4" s="712"/>
      <c r="AN4" s="712" t="str">
        <f>details!AA4</f>
        <v>SECOND TEST</v>
      </c>
      <c r="AO4" s="712"/>
      <c r="AP4" s="712"/>
      <c r="AQ4" s="712" t="str">
        <f>details!AC4</f>
        <v>THIRD TEST</v>
      </c>
      <c r="AR4" s="712"/>
      <c r="AS4" s="712"/>
      <c r="AT4" s="716" t="s">
        <v>420</v>
      </c>
      <c r="AU4" s="717" t="str">
        <f>details!AE4</f>
        <v>VRUKSHAROPAN</v>
      </c>
      <c r="AV4" s="712" t="str">
        <f>details!AF4</f>
        <v>HALF YEARLY EXAM</v>
      </c>
      <c r="AW4" s="712"/>
      <c r="AX4" s="712"/>
      <c r="AY4" s="712"/>
      <c r="AZ4" s="715" t="s">
        <v>150</v>
      </c>
      <c r="BA4" s="712" t="str">
        <f>details!AI4</f>
        <v>ANNUAL EXAM</v>
      </c>
      <c r="BB4" s="712"/>
      <c r="BC4" s="712"/>
      <c r="BD4" s="712"/>
      <c r="BE4" s="698" t="s">
        <v>187</v>
      </c>
      <c r="BF4" s="698" t="s">
        <v>148</v>
      </c>
      <c r="BG4" s="698" t="s">
        <v>149</v>
      </c>
      <c r="BH4" s="671" t="s">
        <v>188</v>
      </c>
      <c r="BI4" s="671" t="s">
        <v>0</v>
      </c>
      <c r="BJ4" s="658" t="str">
        <f>details!AL4</f>
        <v>SUBJECT CODE</v>
      </c>
      <c r="BK4" s="712" t="str">
        <f>details!AM4</f>
        <v>FIRST TEST</v>
      </c>
      <c r="BL4" s="712"/>
      <c r="BM4" s="712"/>
      <c r="BN4" s="712" t="str">
        <f>details!AO4</f>
        <v>SECOND TEST</v>
      </c>
      <c r="BO4" s="712"/>
      <c r="BP4" s="712"/>
      <c r="BQ4" s="712" t="str">
        <f>details!AQ4</f>
        <v>THIRD TEST</v>
      </c>
      <c r="BR4" s="712"/>
      <c r="BS4" s="712"/>
      <c r="BT4" s="716" t="s">
        <v>420</v>
      </c>
      <c r="BU4" s="717" t="str">
        <f>details!AS4</f>
        <v>VRUKSHAROPAN</v>
      </c>
      <c r="BV4" s="712" t="str">
        <f>details!AT4</f>
        <v>HALF YEARLY EXAM</v>
      </c>
      <c r="BW4" s="712"/>
      <c r="BX4" s="712"/>
      <c r="BY4" s="715" t="s">
        <v>150</v>
      </c>
      <c r="BZ4" s="712" t="str">
        <f>details!AV4</f>
        <v>ANNUAL EXAM</v>
      </c>
      <c r="CA4" s="712"/>
      <c r="CB4" s="712"/>
      <c r="CC4" s="698" t="s">
        <v>187</v>
      </c>
      <c r="CD4" s="698" t="s">
        <v>148</v>
      </c>
      <c r="CE4" s="698" t="s">
        <v>149</v>
      </c>
      <c r="CF4" s="671" t="s">
        <v>188</v>
      </c>
      <c r="CG4" s="671" t="s">
        <v>0</v>
      </c>
      <c r="CH4" s="712" t="str">
        <f>details!AX4</f>
        <v>FIRST TEST</v>
      </c>
      <c r="CI4" s="712"/>
      <c r="CJ4" s="712"/>
      <c r="CK4" s="712" t="str">
        <f>details!AZ4</f>
        <v>SECOND TEST</v>
      </c>
      <c r="CL4" s="712"/>
      <c r="CM4" s="712"/>
      <c r="CN4" s="712" t="str">
        <f>details!BB4</f>
        <v>THIRD TEST</v>
      </c>
      <c r="CO4" s="712"/>
      <c r="CP4" s="712"/>
      <c r="CQ4" s="716" t="s">
        <v>420</v>
      </c>
      <c r="CR4" s="717" t="str">
        <f>details!BD4</f>
        <v>VRUKSHAROPAN</v>
      </c>
      <c r="CS4" s="712" t="str">
        <f>details!BE4</f>
        <v>HALF YEARLY EXAM</v>
      </c>
      <c r="CT4" s="712"/>
      <c r="CU4" s="712"/>
      <c r="CV4" s="712"/>
      <c r="CW4" s="715" t="s">
        <v>150</v>
      </c>
      <c r="CX4" s="712" t="str">
        <f>details!BH4</f>
        <v>ANNUAL EXAM</v>
      </c>
      <c r="CY4" s="712"/>
      <c r="CZ4" s="712"/>
      <c r="DA4" s="712"/>
      <c r="DB4" s="698" t="s">
        <v>187</v>
      </c>
      <c r="DC4" s="698" t="s">
        <v>148</v>
      </c>
      <c r="DD4" s="698" t="s">
        <v>149</v>
      </c>
      <c r="DE4" s="671" t="s">
        <v>188</v>
      </c>
      <c r="DF4" s="671" t="s">
        <v>0</v>
      </c>
      <c r="DG4" s="712" t="str">
        <f>details!BK4</f>
        <v>FIRST TEST</v>
      </c>
      <c r="DH4" s="712"/>
      <c r="DI4" s="712"/>
      <c r="DJ4" s="712" t="str">
        <f>details!BM4</f>
        <v>SECOND TEST</v>
      </c>
      <c r="DK4" s="712"/>
      <c r="DL4" s="712"/>
      <c r="DM4" s="712" t="str">
        <f>details!BO4</f>
        <v>THIRD TEST</v>
      </c>
      <c r="DN4" s="712"/>
      <c r="DO4" s="712"/>
      <c r="DP4" s="716" t="s">
        <v>420</v>
      </c>
      <c r="DQ4" s="717" t="str">
        <f>details!BQ4</f>
        <v>VRUKSHAROPAN</v>
      </c>
      <c r="DR4" s="712" t="str">
        <f>details!BR4</f>
        <v>HALF YEARLY EXAM</v>
      </c>
      <c r="DS4" s="712"/>
      <c r="DT4" s="712"/>
      <c r="DU4" s="715" t="s">
        <v>150</v>
      </c>
      <c r="DV4" s="712" t="str">
        <f>details!BT4</f>
        <v>ANNUAL EXAM</v>
      </c>
      <c r="DW4" s="712"/>
      <c r="DX4" s="712"/>
      <c r="DY4" s="698" t="s">
        <v>187</v>
      </c>
      <c r="DZ4" s="698" t="s">
        <v>148</v>
      </c>
      <c r="EA4" s="698" t="s">
        <v>149</v>
      </c>
      <c r="EB4" s="671" t="s">
        <v>188</v>
      </c>
      <c r="EC4" s="671" t="s">
        <v>0</v>
      </c>
      <c r="ED4" s="712" t="str">
        <f>details!BV4</f>
        <v>FIRST TEST</v>
      </c>
      <c r="EE4" s="712"/>
      <c r="EF4" s="712"/>
      <c r="EG4" s="712" t="str">
        <f>details!BX4</f>
        <v>SECOND TEST</v>
      </c>
      <c r="EH4" s="712"/>
      <c r="EI4" s="712"/>
      <c r="EJ4" s="712" t="str">
        <f>details!BZ4</f>
        <v>THIRD TEST</v>
      </c>
      <c r="EK4" s="712"/>
      <c r="EL4" s="712"/>
      <c r="EM4" s="716" t="s">
        <v>420</v>
      </c>
      <c r="EN4" s="733" t="str">
        <f>IF(details!CB4="","",details!CB4)</f>
        <v>VRUKSHAROPAN</v>
      </c>
      <c r="EO4" s="712" t="str">
        <f>details!CC4</f>
        <v>HALF YEARLY EXAM</v>
      </c>
      <c r="EP4" s="712"/>
      <c r="EQ4" s="712"/>
      <c r="ER4" s="715" t="s">
        <v>150</v>
      </c>
      <c r="ES4" s="712" t="str">
        <f>details!CE4</f>
        <v>ANNUAL EXAM</v>
      </c>
      <c r="ET4" s="712"/>
      <c r="EU4" s="712"/>
      <c r="EV4" s="698" t="s">
        <v>187</v>
      </c>
      <c r="EW4" s="698" t="s">
        <v>148</v>
      </c>
      <c r="EX4" s="698" t="s">
        <v>149</v>
      </c>
      <c r="EY4" s="671" t="s">
        <v>188</v>
      </c>
      <c r="EZ4" s="671" t="s">
        <v>0</v>
      </c>
      <c r="FA4" s="697" t="str">
        <f>details!CG4</f>
        <v>FIRST EVALUATION</v>
      </c>
      <c r="FB4" s="697" t="str">
        <f>details!CH4</f>
        <v>SECOND EVALUATION</v>
      </c>
      <c r="FC4" s="697" t="str">
        <f>details!CI4</f>
        <v>THIRD EVALUATION</v>
      </c>
      <c r="FD4" s="697" t="str">
        <f>details!CJ4</f>
        <v>FOURTH EVALUATION</v>
      </c>
      <c r="FE4" s="697" t="str">
        <f>details!CK4</f>
        <v>FIFTH EVALUATION</v>
      </c>
      <c r="FF4" s="698" t="s">
        <v>187</v>
      </c>
      <c r="FG4" s="698" t="s">
        <v>148</v>
      </c>
      <c r="FH4" s="698" t="s">
        <v>149</v>
      </c>
      <c r="FI4" s="671" t="s">
        <v>188</v>
      </c>
      <c r="FJ4" s="671" t="s">
        <v>0</v>
      </c>
      <c r="FK4" s="697" t="str">
        <f>details!CL4</f>
        <v>FIRST EVALUATION</v>
      </c>
      <c r="FL4" s="697" t="str">
        <f>details!CM4</f>
        <v>SECOND EVALUATION</v>
      </c>
      <c r="FM4" s="697" t="str">
        <f>details!CN4</f>
        <v>THIRD EVALUATION</v>
      </c>
      <c r="FN4" s="697" t="str">
        <f>details!CO4</f>
        <v>FOURTH EVALUATION</v>
      </c>
      <c r="FO4" s="697" t="str">
        <f>details!CP4</f>
        <v>FIFTH EVALUATION</v>
      </c>
      <c r="FP4" s="698" t="s">
        <v>187</v>
      </c>
      <c r="FQ4" s="698" t="s">
        <v>148</v>
      </c>
      <c r="FR4" s="698" t="s">
        <v>149</v>
      </c>
      <c r="FS4" s="671" t="s">
        <v>188</v>
      </c>
      <c r="FT4" s="671" t="s">
        <v>0</v>
      </c>
      <c r="FU4" s="697" t="str">
        <f>details!CQ4</f>
        <v>FIRST EVALUATION</v>
      </c>
      <c r="FV4" s="697" t="str">
        <f>details!CR4</f>
        <v>SECOND EVALUATION</v>
      </c>
      <c r="FW4" s="697" t="str">
        <f>details!CS4</f>
        <v>THIRD EVALUATION</v>
      </c>
      <c r="FX4" s="697" t="str">
        <f>details!CT4</f>
        <v>FOURTH EVALUATION</v>
      </c>
      <c r="FY4" s="697" t="str">
        <f>details!CU4</f>
        <v>FIFTH EVALUATION</v>
      </c>
      <c r="FZ4" s="698" t="s">
        <v>187</v>
      </c>
      <c r="GA4" s="698" t="s">
        <v>148</v>
      </c>
      <c r="GB4" s="698" t="s">
        <v>149</v>
      </c>
      <c r="GC4" s="671" t="s">
        <v>188</v>
      </c>
      <c r="GD4" s="671" t="s">
        <v>0</v>
      </c>
      <c r="GE4" s="693" t="str">
        <f>L3</f>
        <v>HINDI</v>
      </c>
      <c r="GF4" s="694"/>
      <c r="GG4" s="694"/>
      <c r="GH4" s="693" t="str">
        <f>AK3</f>
        <v>ENGLISH</v>
      </c>
      <c r="GI4" s="694"/>
      <c r="GJ4" s="694"/>
      <c r="GK4" s="695" t="str">
        <f>BJ3</f>
        <v>SANSKRIT</v>
      </c>
      <c r="GL4" s="696"/>
      <c r="GM4" s="696"/>
      <c r="GN4" s="111"/>
      <c r="GO4" s="111"/>
      <c r="GP4" s="111"/>
      <c r="GQ4" s="111"/>
      <c r="GR4" s="111"/>
      <c r="GS4" s="695" t="str">
        <f>CH3</f>
        <v>MATHEMATICS</v>
      </c>
      <c r="GT4" s="696"/>
      <c r="GU4" s="696"/>
      <c r="GV4" s="695" t="str">
        <f>DG3</f>
        <v>SCIENCE</v>
      </c>
      <c r="GW4" s="696"/>
      <c r="GX4" s="696"/>
      <c r="GY4" s="695" t="str">
        <f>ED3</f>
        <v>SOCIAL STUDIES</v>
      </c>
      <c r="GZ4" s="696"/>
      <c r="HA4" s="696"/>
      <c r="HB4" s="695" t="str">
        <f>FA3</f>
        <v>WORK EXPERIENCE</v>
      </c>
      <c r="HC4" s="696"/>
      <c r="HD4" s="696"/>
      <c r="HE4" s="695" t="str">
        <f>FK3</f>
        <v>ART EDUCATION</v>
      </c>
      <c r="HF4" s="696"/>
      <c r="HG4" s="696"/>
      <c r="HH4" s="695" t="str">
        <f>FU3</f>
        <v>PHYSICIAL EDUCATION</v>
      </c>
      <c r="HI4" s="696"/>
      <c r="HJ4" s="696"/>
      <c r="HK4" s="659" t="s">
        <v>212</v>
      </c>
      <c r="HL4" s="659"/>
      <c r="HM4" s="659"/>
      <c r="HN4" s="660"/>
      <c r="HP4" s="112"/>
      <c r="HQ4" s="112"/>
      <c r="HR4" s="112"/>
      <c r="HS4" s="112"/>
      <c r="HT4" s="112"/>
      <c r="HU4" s="112"/>
      <c r="HV4" s="775" t="s">
        <v>120</v>
      </c>
      <c r="HW4" s="776"/>
      <c r="HX4" s="777"/>
      <c r="HY4" s="114"/>
      <c r="ID4" s="115" t="s">
        <v>152</v>
      </c>
      <c r="IE4" s="116" t="str">
        <f>M107</f>
        <v>HINDI</v>
      </c>
      <c r="IF4" s="64" t="str">
        <f>AK107</f>
        <v>ENGLISH</v>
      </c>
      <c r="IG4" s="95" t="str">
        <f>BJ107</f>
        <v>THIRD LANGUAGE</v>
      </c>
      <c r="IH4" s="64" t="str">
        <f>BJ108</f>
        <v>SANSKRIT</v>
      </c>
      <c r="II4" s="64" t="str">
        <f>BJ109</f>
        <v>URDU</v>
      </c>
      <c r="IJ4" s="64" t="str">
        <f>BJ110</f>
        <v>GUJRATI</v>
      </c>
      <c r="IK4" s="64" t="str">
        <f>BJ111</f>
        <v>PUNJABI</v>
      </c>
      <c r="IL4" s="64" t="str">
        <f>BJ112</f>
        <v>SINGHI</v>
      </c>
      <c r="IM4" s="64" t="str">
        <f>CH107</f>
        <v>MATHEMATICS</v>
      </c>
      <c r="IN4" s="64" t="str">
        <f>DG107</f>
        <v>SCIENCE</v>
      </c>
      <c r="IO4" s="64" t="str">
        <f>ED107</f>
        <v>SOCIAL STUDIES</v>
      </c>
      <c r="IP4" s="64" t="str">
        <f>FA107</f>
        <v>WORK EXPERIENCE</v>
      </c>
      <c r="IQ4" s="64" t="str">
        <f>FK107</f>
        <v>ART EDUCATION</v>
      </c>
      <c r="IR4" s="86" t="str">
        <f>FU107</f>
        <v>PHYSICIAL EDUCATION</v>
      </c>
      <c r="IV4" s="25"/>
      <c r="IW4" s="25"/>
      <c r="IY4" s="25"/>
      <c r="IZ4" s="25"/>
      <c r="JB4" s="117"/>
      <c r="JC4" s="117"/>
      <c r="JD4" s="117"/>
      <c r="JE4" s="117"/>
      <c r="JJ4" s="25"/>
      <c r="JK4" s="25"/>
      <c r="JM4" s="117"/>
      <c r="JN4" s="117"/>
    </row>
    <row r="5" spans="1:274" s="126" customFormat="1" ht="109" customHeight="1">
      <c r="A5" s="729"/>
      <c r="B5" s="658"/>
      <c r="C5" s="658"/>
      <c r="D5" s="658"/>
      <c r="E5" s="658"/>
      <c r="F5" s="730"/>
      <c r="G5" s="658"/>
      <c r="H5" s="732"/>
      <c r="I5" s="728"/>
      <c r="J5" s="728"/>
      <c r="K5" s="728"/>
      <c r="L5" s="118" t="str">
        <f>details!L5</f>
        <v>WRITTEN  BY TEACHER</v>
      </c>
      <c r="M5" s="118" t="str">
        <f>details!M5</f>
        <v>ACTIVITY, ORAL, PROJECT, PRACTICAL BY TEACHER</v>
      </c>
      <c r="N5" s="118" t="s">
        <v>26</v>
      </c>
      <c r="O5" s="118" t="str">
        <f>details!N5</f>
        <v>WRITTEN  BY TEACHER</v>
      </c>
      <c r="P5" s="118" t="str">
        <f>details!O5</f>
        <v>ACTIVITY, ORAL, PROJECT, PRACTICAL BY TEACHER</v>
      </c>
      <c r="Q5" s="118" t="s">
        <v>26</v>
      </c>
      <c r="R5" s="118" t="str">
        <f>details!P5</f>
        <v>WRITTEN  BY TEACHER</v>
      </c>
      <c r="S5" s="118" t="str">
        <f>details!Q5</f>
        <v>ACTIVITY, ORAL, PROJECT, PRACTICAL BY TEACHER</v>
      </c>
      <c r="T5" s="118" t="s">
        <v>26</v>
      </c>
      <c r="U5" s="716"/>
      <c r="V5" s="718"/>
      <c r="W5" s="118" t="str">
        <f>details!S5</f>
        <v>WRITTEN  BY TEACHER</v>
      </c>
      <c r="X5" s="118" t="str">
        <f>details!T5</f>
        <v>ACTIVITY, ORAL, PROJECT, PRACTICAL BY TEACHER</v>
      </c>
      <c r="Y5" s="118" t="str">
        <f>details!U5</f>
        <v>Poorv Kaksha Dakshata Addharit Ankalan 1</v>
      </c>
      <c r="Z5" s="119" t="s">
        <v>26</v>
      </c>
      <c r="AA5" s="715"/>
      <c r="AB5" s="118" t="str">
        <f>details!V5</f>
        <v>WRITTEN  BY TEACHER</v>
      </c>
      <c r="AC5" s="118" t="str">
        <f>details!W5</f>
        <v>ACTIVITY, ORAL, PROJECT, PRACTICAL BY TEACHER</v>
      </c>
      <c r="AD5" s="118" t="str">
        <f>details!X5</f>
        <v>Poorv Kaksha Dakshata Addharit Ankalan 2</v>
      </c>
      <c r="AE5" s="119" t="s">
        <v>26</v>
      </c>
      <c r="AF5" s="698"/>
      <c r="AG5" s="698"/>
      <c r="AH5" s="698"/>
      <c r="AI5" s="671"/>
      <c r="AJ5" s="671"/>
      <c r="AK5" s="118" t="str">
        <f>details!Y5</f>
        <v>WRITTEN  BY TEACHER</v>
      </c>
      <c r="AL5" s="118" t="str">
        <f>details!Z5</f>
        <v>ACTIVITY, ORAL, PROJECT, PRACTICAL BY TEACHER</v>
      </c>
      <c r="AM5" s="118" t="s">
        <v>26</v>
      </c>
      <c r="AN5" s="118" t="str">
        <f>details!AA5</f>
        <v>WRITTEN  BY TEACHER</v>
      </c>
      <c r="AO5" s="118" t="str">
        <f>details!AB5</f>
        <v>ACTIVITY, ORAL, PROJECT, PRACTICAL BY TEACHER</v>
      </c>
      <c r="AP5" s="118" t="s">
        <v>26</v>
      </c>
      <c r="AQ5" s="118" t="str">
        <f>details!AC5</f>
        <v>WRITTEN  BY TEACHER</v>
      </c>
      <c r="AR5" s="118" t="str">
        <f>details!AD5</f>
        <v>ACTIVITY, ORAL, PROJECT, PRACTICAL BY TEACHER</v>
      </c>
      <c r="AS5" s="118" t="s">
        <v>26</v>
      </c>
      <c r="AT5" s="716"/>
      <c r="AU5" s="718"/>
      <c r="AV5" s="118" t="str">
        <f>details!AF5</f>
        <v>WRITTEN  BY TEACHER</v>
      </c>
      <c r="AW5" s="118" t="str">
        <f>details!AG5</f>
        <v>ACTIVITY, ORAL, PROJECT, PRACTICAL BY TEACHER</v>
      </c>
      <c r="AX5" s="118" t="str">
        <f>details!AH5</f>
        <v>Poorv Kaksha Dakshata Addharit Ankalan 1</v>
      </c>
      <c r="AY5" s="119" t="s">
        <v>26</v>
      </c>
      <c r="AZ5" s="715"/>
      <c r="BA5" s="118" t="str">
        <f>details!AI5</f>
        <v>WRITTEN  BY TEACHER</v>
      </c>
      <c r="BB5" s="118" t="str">
        <f>details!AJ5</f>
        <v>ACTIVITY, ORAL, PROJECT, PRACTICAL BY TEACHER</v>
      </c>
      <c r="BC5" s="118" t="str">
        <f>details!AK5</f>
        <v>Poorv Kaksha Dakshata Addharit Ankalan 2</v>
      </c>
      <c r="BD5" s="119" t="s">
        <v>26</v>
      </c>
      <c r="BE5" s="698"/>
      <c r="BF5" s="698"/>
      <c r="BG5" s="698"/>
      <c r="BH5" s="671"/>
      <c r="BI5" s="671"/>
      <c r="BJ5" s="658"/>
      <c r="BK5" s="118" t="str">
        <f>details!AM5</f>
        <v>WRITTEN  BY TEACHER</v>
      </c>
      <c r="BL5" s="118" t="str">
        <f>details!AN5</f>
        <v>ACTIVITY, ORAL, PROJECT, PRACTICAL BY TEACHER</v>
      </c>
      <c r="BM5" s="118" t="s">
        <v>26</v>
      </c>
      <c r="BN5" s="118" t="str">
        <f>details!AO5</f>
        <v>WRITTEN  BY TEACHER</v>
      </c>
      <c r="BO5" s="118" t="str">
        <f>details!AP5</f>
        <v>ACTIVITY, ORAL, PROJECT, PRACTICAL BY TEACHER</v>
      </c>
      <c r="BP5" s="118" t="s">
        <v>26</v>
      </c>
      <c r="BQ5" s="118" t="str">
        <f>details!AQ5</f>
        <v>WRITTEN  BY TEACHER</v>
      </c>
      <c r="BR5" s="118" t="str">
        <f>details!AR5</f>
        <v>ACTIVITY, ORAL, PROJECT, PRACTICAL BY TEACHER</v>
      </c>
      <c r="BS5" s="118" t="s">
        <v>26</v>
      </c>
      <c r="BT5" s="716"/>
      <c r="BU5" s="718"/>
      <c r="BV5" s="118" t="str">
        <f>details!AT5</f>
        <v>WRITTEN  BY TEACHER</v>
      </c>
      <c r="BW5" s="118" t="str">
        <f>details!AU5</f>
        <v>ACTIVITY, ORAL, PROJECT, PRACTICAL BY TEACHER</v>
      </c>
      <c r="BX5" s="119" t="s">
        <v>26</v>
      </c>
      <c r="BY5" s="715"/>
      <c r="BZ5" s="118" t="str">
        <f>details!AV5</f>
        <v>WRITTEN  BY TEACHER</v>
      </c>
      <c r="CA5" s="118" t="str">
        <f>details!AW5</f>
        <v>ACTIVITY, ORAL, PROJECT, PRACTICAL BY TEACHER</v>
      </c>
      <c r="CB5" s="119" t="s">
        <v>26</v>
      </c>
      <c r="CC5" s="698"/>
      <c r="CD5" s="698"/>
      <c r="CE5" s="698"/>
      <c r="CF5" s="671"/>
      <c r="CG5" s="671"/>
      <c r="CH5" s="118" t="str">
        <f>details!AX5</f>
        <v>WRITTEN  BY TEACHER</v>
      </c>
      <c r="CI5" s="118" t="str">
        <f>details!AY5</f>
        <v>ACTIVITY, ORAL, PROJECT, PRACTICAL BY TEACHER</v>
      </c>
      <c r="CJ5" s="118" t="s">
        <v>26</v>
      </c>
      <c r="CK5" s="118" t="str">
        <f>details!AZ5</f>
        <v>WRITTEN  BY TEACHER</v>
      </c>
      <c r="CL5" s="118" t="str">
        <f>details!BA5</f>
        <v>ACTIVITY, ORAL, PROJECT, PRACTICAL BY TEACHER</v>
      </c>
      <c r="CM5" s="118" t="s">
        <v>26</v>
      </c>
      <c r="CN5" s="118" t="str">
        <f>details!BB5</f>
        <v>WRITTEN  BY TEACHER</v>
      </c>
      <c r="CO5" s="118" t="str">
        <f>details!BC5</f>
        <v>ACTIVITY, ORAL, PROJECT, PRACTICAL BY TEACHER</v>
      </c>
      <c r="CP5" s="118" t="s">
        <v>26</v>
      </c>
      <c r="CQ5" s="716"/>
      <c r="CR5" s="718"/>
      <c r="CS5" s="118" t="str">
        <f>details!BE5</f>
        <v>WRITTEN  BY TEACHER</v>
      </c>
      <c r="CT5" s="118" t="str">
        <f>details!BF5</f>
        <v>ACTIVITY, ORAL, PROJECT, PRACTICAL BY TEACHER</v>
      </c>
      <c r="CU5" s="118" t="str">
        <f>details!BG5</f>
        <v>Poorv Kaksha Dakshata Addharit Ankalan 1</v>
      </c>
      <c r="CV5" s="119" t="s">
        <v>26</v>
      </c>
      <c r="CW5" s="715"/>
      <c r="CX5" s="118" t="str">
        <f>details!BH5</f>
        <v>WRITTEN  BY TEACHER</v>
      </c>
      <c r="CY5" s="118" t="str">
        <f>details!BI5</f>
        <v>ACTIVITY, ORAL, PROJECT, PRACTICAL BY TEACHER</v>
      </c>
      <c r="CZ5" s="118" t="str">
        <f>details!BJ5</f>
        <v>Poorv Kaksha Dakshata Addharit Ankalan 2</v>
      </c>
      <c r="DA5" s="119" t="s">
        <v>26</v>
      </c>
      <c r="DB5" s="698"/>
      <c r="DC5" s="698"/>
      <c r="DD5" s="698"/>
      <c r="DE5" s="671"/>
      <c r="DF5" s="671"/>
      <c r="DG5" s="118" t="str">
        <f>details!BK5</f>
        <v>WRITTEN  BY TEACHER</v>
      </c>
      <c r="DH5" s="118" t="str">
        <f>details!BL5</f>
        <v>ACTIVITY, ORAL, PROJECT, PRACTICAL BY TEACHER</v>
      </c>
      <c r="DI5" s="118" t="s">
        <v>26</v>
      </c>
      <c r="DJ5" s="118" t="str">
        <f>details!BM5</f>
        <v>WRITTEN  BY TEACHER</v>
      </c>
      <c r="DK5" s="118" t="str">
        <f>details!BN5</f>
        <v>ACTIVITY, ORAL, PROJECT, PRACTICAL BY TEACHER</v>
      </c>
      <c r="DL5" s="118" t="s">
        <v>26</v>
      </c>
      <c r="DM5" s="118" t="str">
        <f>details!BO5</f>
        <v>WRITTEN  BY TEACHER</v>
      </c>
      <c r="DN5" s="118" t="str">
        <f>details!BP5</f>
        <v>ACTIVITY, ORAL, PROJECT, PRACTICAL BY TEACHER</v>
      </c>
      <c r="DO5" s="118" t="s">
        <v>26</v>
      </c>
      <c r="DP5" s="716"/>
      <c r="DQ5" s="718"/>
      <c r="DR5" s="118" t="str">
        <f>details!BR5</f>
        <v>WRITTEN  BY TEACHER</v>
      </c>
      <c r="DS5" s="118" t="str">
        <f>details!BS5</f>
        <v>ACTIVITY, ORAL, PROJECT, PRACTICAL BY TEACHER</v>
      </c>
      <c r="DT5" s="118" t="s">
        <v>26</v>
      </c>
      <c r="DU5" s="715"/>
      <c r="DV5" s="119" t="str">
        <f>details!BT5</f>
        <v>WRITTEN  BY TEACHER</v>
      </c>
      <c r="DW5" s="118" t="str">
        <f>details!BU5</f>
        <v>ACTIVITY, ORAL, PROJECT, PRACTICAL BY TEACHER</v>
      </c>
      <c r="DX5" s="119" t="s">
        <v>26</v>
      </c>
      <c r="DY5" s="698"/>
      <c r="DZ5" s="698"/>
      <c r="EA5" s="698"/>
      <c r="EB5" s="671"/>
      <c r="EC5" s="671"/>
      <c r="ED5" s="118" t="str">
        <f>details!BV5</f>
        <v>WRITTEN  BY TEACHER</v>
      </c>
      <c r="EE5" s="118" t="str">
        <f>details!BW5</f>
        <v>ACTIVITY, ORAL, PROJECT, PRACTICAL BY TEACHER</v>
      </c>
      <c r="EF5" s="118" t="s">
        <v>26</v>
      </c>
      <c r="EG5" s="118" t="str">
        <f>details!BX5</f>
        <v>WRITTEN  BY TEACHER</v>
      </c>
      <c r="EH5" s="118" t="str">
        <f>details!BY5</f>
        <v>ACTIVITY, ORAL, PROJECT, PRACTICAL BY TEACHER</v>
      </c>
      <c r="EI5" s="118" t="s">
        <v>26</v>
      </c>
      <c r="EJ5" s="118" t="str">
        <f>details!BZ5</f>
        <v>WRITTEN  BY TEACHER</v>
      </c>
      <c r="EK5" s="118" t="str">
        <f>details!CA5</f>
        <v>ACTIVITY, ORAL, PROJECT, PRACTICAL BY TEACHER</v>
      </c>
      <c r="EL5" s="118" t="s">
        <v>26</v>
      </c>
      <c r="EM5" s="716"/>
      <c r="EN5" s="734"/>
      <c r="EO5" s="118" t="str">
        <f>details!CC5</f>
        <v>WRITTEN  BY TEACHER</v>
      </c>
      <c r="EP5" s="118" t="str">
        <f>details!CD5</f>
        <v>ACTIVITY, ORAL, PROJECT, PRACTICAL BY TEACHER</v>
      </c>
      <c r="EQ5" s="119" t="s">
        <v>26</v>
      </c>
      <c r="ER5" s="715"/>
      <c r="ES5" s="118" t="str">
        <f>details!CE5</f>
        <v>WRITTEN  BY TEACHER</v>
      </c>
      <c r="ET5" s="118" t="str">
        <f>details!CF5</f>
        <v>ACTIVITY, ORAL, PROJECT, PRACTICAL BY TEACHER</v>
      </c>
      <c r="EU5" s="119" t="s">
        <v>26</v>
      </c>
      <c r="EV5" s="698"/>
      <c r="EW5" s="698"/>
      <c r="EX5" s="698"/>
      <c r="EY5" s="671"/>
      <c r="EZ5" s="671"/>
      <c r="FA5" s="697"/>
      <c r="FB5" s="697">
        <f>details!CH5</f>
        <v>0</v>
      </c>
      <c r="FC5" s="697">
        <f>details!CI5</f>
        <v>0</v>
      </c>
      <c r="FD5" s="697">
        <f>details!CJ5</f>
        <v>0</v>
      </c>
      <c r="FE5" s="697">
        <f>details!CK5</f>
        <v>0</v>
      </c>
      <c r="FF5" s="698"/>
      <c r="FG5" s="698"/>
      <c r="FH5" s="698"/>
      <c r="FI5" s="671"/>
      <c r="FJ5" s="671"/>
      <c r="FK5" s="697">
        <f>details!CL5</f>
        <v>0</v>
      </c>
      <c r="FL5" s="697">
        <f>details!CM5</f>
        <v>0</v>
      </c>
      <c r="FM5" s="697">
        <f>details!CN5</f>
        <v>0</v>
      </c>
      <c r="FN5" s="697">
        <f>details!CO5</f>
        <v>0</v>
      </c>
      <c r="FO5" s="697">
        <f>details!CP5</f>
        <v>0</v>
      </c>
      <c r="FP5" s="698"/>
      <c r="FQ5" s="698"/>
      <c r="FR5" s="698"/>
      <c r="FS5" s="671"/>
      <c r="FT5" s="671"/>
      <c r="FU5" s="697">
        <f>details!CQ5</f>
        <v>0</v>
      </c>
      <c r="FV5" s="697">
        <f>details!CR5</f>
        <v>0</v>
      </c>
      <c r="FW5" s="697">
        <f>details!CS5</f>
        <v>0</v>
      </c>
      <c r="FX5" s="697">
        <f>details!CT5</f>
        <v>0</v>
      </c>
      <c r="FY5" s="697">
        <f>details!CU5</f>
        <v>0</v>
      </c>
      <c r="FZ5" s="698"/>
      <c r="GA5" s="698"/>
      <c r="GB5" s="698"/>
      <c r="GC5" s="671"/>
      <c r="GD5" s="671"/>
      <c r="GE5" s="120" t="str">
        <f>AI4</f>
        <v>SUBJECT TOTAL MAX.</v>
      </c>
      <c r="GF5" s="120" t="str">
        <f>AF4</f>
        <v>SUBJECT TOTAL OBTAINED</v>
      </c>
      <c r="GG5" s="120" t="str">
        <f>AH4</f>
        <v>GRADE OBTAINED</v>
      </c>
      <c r="GH5" s="120" t="str">
        <f>BH4</f>
        <v>SUBJECT TOTAL MAX.</v>
      </c>
      <c r="GI5" s="120" t="str">
        <f>BE4</f>
        <v>SUBJECT TOTAL OBTAINED</v>
      </c>
      <c r="GJ5" s="120" t="str">
        <f>BG4</f>
        <v>GRADE OBTAINED</v>
      </c>
      <c r="GK5" s="121" t="str">
        <f>CF4</f>
        <v>SUBJECT TOTAL MAX.</v>
      </c>
      <c r="GL5" s="121" t="str">
        <f>CC4</f>
        <v>SUBJECT TOTAL OBTAINED</v>
      </c>
      <c r="GM5" s="121" t="str">
        <f>CE4</f>
        <v>GRADE OBTAINED</v>
      </c>
      <c r="GN5" s="122" t="s">
        <v>126</v>
      </c>
      <c r="GO5" s="122" t="s">
        <v>127</v>
      </c>
      <c r="GP5" s="122" t="s">
        <v>128</v>
      </c>
      <c r="GQ5" s="122" t="s">
        <v>129</v>
      </c>
      <c r="GR5" s="122" t="s">
        <v>130</v>
      </c>
      <c r="GS5" s="120" t="str">
        <f>DE4</f>
        <v>SUBJECT TOTAL MAX.</v>
      </c>
      <c r="GT5" s="120" t="str">
        <f>DB4</f>
        <v>SUBJECT TOTAL OBTAINED</v>
      </c>
      <c r="GU5" s="120" t="str">
        <f>DD4</f>
        <v>GRADE OBTAINED</v>
      </c>
      <c r="GV5" s="120" t="str">
        <f>EB4</f>
        <v>SUBJECT TOTAL MAX.</v>
      </c>
      <c r="GW5" s="120" t="str">
        <f>DY4</f>
        <v>SUBJECT TOTAL OBTAINED</v>
      </c>
      <c r="GX5" s="120" t="str">
        <f>EA4</f>
        <v>GRADE OBTAINED</v>
      </c>
      <c r="GY5" s="120" t="str">
        <f>EY4</f>
        <v>SUBJECT TOTAL MAX.</v>
      </c>
      <c r="GZ5" s="120" t="str">
        <f>EV4</f>
        <v>SUBJECT TOTAL OBTAINED</v>
      </c>
      <c r="HA5" s="120" t="str">
        <f>EX4</f>
        <v>GRADE OBTAINED</v>
      </c>
      <c r="HB5" s="120" t="str">
        <f>FI4</f>
        <v>SUBJECT TOTAL MAX.</v>
      </c>
      <c r="HC5" s="120" t="str">
        <f>FF4</f>
        <v>SUBJECT TOTAL OBTAINED</v>
      </c>
      <c r="HD5" s="120" t="str">
        <f>FH4</f>
        <v>GRADE OBTAINED</v>
      </c>
      <c r="HE5" s="120" t="str">
        <f>FS4</f>
        <v>SUBJECT TOTAL MAX.</v>
      </c>
      <c r="HF5" s="120" t="str">
        <f>FP4</f>
        <v>SUBJECT TOTAL OBTAINED</v>
      </c>
      <c r="HG5" s="120" t="str">
        <f>FR4</f>
        <v>GRADE OBTAINED</v>
      </c>
      <c r="HH5" s="120" t="str">
        <f>GC4</f>
        <v>SUBJECT TOTAL MAX.</v>
      </c>
      <c r="HI5" s="120" t="str">
        <f>FZ4</f>
        <v>SUBJECT TOTAL OBTAINED</v>
      </c>
      <c r="HJ5" s="120" t="str">
        <f>GB4</f>
        <v>GRADE OBTAINED</v>
      </c>
      <c r="HK5" s="232" t="s">
        <v>209</v>
      </c>
      <c r="HL5" s="232" t="s">
        <v>211</v>
      </c>
      <c r="HM5" s="232" t="s">
        <v>71</v>
      </c>
      <c r="HN5" s="232" t="s">
        <v>72</v>
      </c>
      <c r="HO5" s="64" t="s">
        <v>227</v>
      </c>
      <c r="HP5" s="120" t="s">
        <v>191</v>
      </c>
      <c r="HQ5" s="120" t="s">
        <v>192</v>
      </c>
      <c r="HR5" s="120" t="s">
        <v>147</v>
      </c>
      <c r="HS5" s="120"/>
      <c r="HT5" s="120" t="s">
        <v>195</v>
      </c>
      <c r="HU5" s="120" t="s">
        <v>193</v>
      </c>
      <c r="HV5" s="123" t="str">
        <f>details!EV5</f>
        <v>MEETINGS</v>
      </c>
      <c r="HW5" s="124" t="str">
        <f>details!EW5</f>
        <v>STUDENT ATTENDANCE</v>
      </c>
      <c r="HX5" s="124" t="s">
        <v>197</v>
      </c>
      <c r="HY5" s="125"/>
      <c r="ID5" s="127"/>
      <c r="IE5" s="128" t="str">
        <f>M108</f>
        <v>BHANWAR LAL THANNA</v>
      </c>
      <c r="IF5" s="120" t="str">
        <f>AK108</f>
        <v>ASHOK KUMAR SHREEMALI</v>
      </c>
      <c r="IG5" s="128"/>
      <c r="IH5" s="128" t="str">
        <f>BN108</f>
        <v>SAROJ PORWAL</v>
      </c>
      <c r="II5" s="123">
        <f>BN109</f>
        <v>0</v>
      </c>
      <c r="IJ5" s="120">
        <f>BN110</f>
        <v>0</v>
      </c>
      <c r="IK5" s="120">
        <f>BN111</f>
        <v>0</v>
      </c>
      <c r="IL5" s="120">
        <f>BN112</f>
        <v>0</v>
      </c>
      <c r="IM5" s="120" t="str">
        <f>CH108</f>
        <v>BHAGGA LAL RAWAT</v>
      </c>
      <c r="IN5" s="120" t="str">
        <f>DG108</f>
        <v>RADHE SHYAM DHAKER</v>
      </c>
      <c r="IO5" s="120" t="str">
        <f>ED108</f>
        <v>SHREE RAM RAWAT</v>
      </c>
      <c r="IP5" s="120" t="str">
        <f>FA108</f>
        <v>BHAGGA LAL RAWAT</v>
      </c>
      <c r="IQ5" s="120" t="str">
        <f>FK108</f>
        <v>BHAGGA LAL RAWAT</v>
      </c>
      <c r="IR5" s="129" t="str">
        <f>FU108</f>
        <v>SURAJ KUMAR MEENA</v>
      </c>
      <c r="IV5" s="117"/>
      <c r="IW5" s="117"/>
      <c r="IY5" s="117"/>
      <c r="IZ5" s="117"/>
      <c r="JB5" s="117"/>
      <c r="JC5" s="117"/>
      <c r="JD5" s="117"/>
      <c r="JE5" s="117"/>
      <c r="JJ5" s="117"/>
      <c r="JK5" s="117"/>
      <c r="JM5" s="117"/>
      <c r="JN5" s="117"/>
    </row>
    <row r="6" spans="1:274" s="140" customFormat="1" ht="12.75" customHeight="1">
      <c r="A6" s="130"/>
      <c r="B6" s="738" t="s">
        <v>33</v>
      </c>
      <c r="C6" s="738"/>
      <c r="D6" s="738"/>
      <c r="E6" s="738"/>
      <c r="F6" s="738"/>
      <c r="G6" s="738"/>
      <c r="H6" s="738"/>
      <c r="I6" s="738"/>
      <c r="J6" s="738"/>
      <c r="K6" s="131"/>
      <c r="L6" s="132">
        <f>IF(details!L6="","",details!L6)</f>
        <v>5</v>
      </c>
      <c r="M6" s="132">
        <f>IF(details!M6="","",details!M6)</f>
        <v>5</v>
      </c>
      <c r="N6" s="132">
        <f>IF(AND(L6="",M6=""),"",IF(AND(L6="NA",M6="NA"),"NA",SUM(L6:M6)))</f>
        <v>10</v>
      </c>
      <c r="O6" s="132">
        <f>IF(details!N6="","",details!N6)</f>
        <v>5</v>
      </c>
      <c r="P6" s="132">
        <f>IF(details!O6="","",details!O6)</f>
        <v>5</v>
      </c>
      <c r="Q6" s="132">
        <f>IF(AND(O6="",P6=""),"",IF(AND(O6="NA",P6="NA"),"NA",SUM(O6:P6)))</f>
        <v>10</v>
      </c>
      <c r="R6" s="132">
        <f>IF(details!P6="","",details!P6)</f>
        <v>5</v>
      </c>
      <c r="S6" s="132">
        <f>IF(details!Q6="","",details!Q6)</f>
        <v>4</v>
      </c>
      <c r="T6" s="132">
        <f>IF(AND(R6="",S6=""),"",IF(AND(R6="NA",S6="NA"),"NA",SUM(R6:S6)))</f>
        <v>9</v>
      </c>
      <c r="U6" s="133">
        <f>IF(AND(N6="",Q6="",T6=""),"",IF(AND(N6="NA",Q6="NA",T6="NA"),"NA",SUM(N6,Q6,T6)))</f>
        <v>29</v>
      </c>
      <c r="V6" s="133">
        <f>IF(details!R6="","",details!R6)</f>
        <v>1</v>
      </c>
      <c r="W6" s="132">
        <f>IF(details!S6="","",details!S6)</f>
        <v>40</v>
      </c>
      <c r="X6" s="132">
        <f>IF(details!T6="","",details!T6)</f>
        <v>10</v>
      </c>
      <c r="Y6" s="132">
        <f>IF(details!U6="","",details!U6)</f>
        <v>20</v>
      </c>
      <c r="Z6" s="133">
        <f>IF(AND(W6="",Y6=""),"",IF(AND(W6="NA",Y6="NA"),"NA",SUM(W6:Y6)))</f>
        <v>70</v>
      </c>
      <c r="AA6" s="132">
        <f>IF(AND(U6="NA",Z6="NA"),"NA",IF(Z6="","",SUM(U6,V6,Z6)))</f>
        <v>100</v>
      </c>
      <c r="AB6" s="132">
        <f>IF(details!V6="","",details!V6)</f>
        <v>65</v>
      </c>
      <c r="AC6" s="132">
        <f>IF(details!W6="","",details!W6)</f>
        <v>15</v>
      </c>
      <c r="AD6" s="132">
        <f>IF(details!X6="","",details!X6)</f>
        <v>20</v>
      </c>
      <c r="AE6" s="132">
        <f>IF(AND(AB6="",AD6=""),"",SUM(AB6:AD6))</f>
        <v>100</v>
      </c>
      <c r="AF6" s="132">
        <f>IF(AE6="","",SUM(AA6,AE6))</f>
        <v>200</v>
      </c>
      <c r="AG6" s="134" t="str">
        <f>IF(OR(AF6="",AI6=""),"",ROUNDUP(AF6/AI6*100,0))</f>
        <v/>
      </c>
      <c r="AH6" s="132" t="str">
        <f>IF(AG6="","",IF(AG6&gt;85,"A",IF(AG6&gt;70,"B",IF(AG6&gt;50,"C",IF(AG6&gt;30,"D","E")))))</f>
        <v/>
      </c>
      <c r="AI6" s="136" t="str">
        <f>IF(OR($D6="TC",$D6="drop",$D6=""),"",AF$6-AJ6)</f>
        <v/>
      </c>
      <c r="AJ6" s="136">
        <f>COUNTIF(N6,"NA")*N$6+COUNTIF(Q6,"NA")*Q$6+COUNTIF(T6,"NA")*T$6+(COUNTIF(Z6,"NA")*Z$6)</f>
        <v>0</v>
      </c>
      <c r="AK6" s="135">
        <f>IF(details!Y6="","",details!Y6)</f>
        <v>5</v>
      </c>
      <c r="AL6" s="135">
        <f>IF(details!Z6="","",details!Z6)</f>
        <v>5</v>
      </c>
      <c r="AM6" s="132">
        <f>IF(AND(AK6="",AL6=""),"",IF(AND(AK6="NA",AL6="NA"),"NA",SUM(AK6:AL6)))</f>
        <v>10</v>
      </c>
      <c r="AN6" s="135">
        <f>IF(details!AA6="","",details!AA6)</f>
        <v>5</v>
      </c>
      <c r="AO6" s="135">
        <f>IF(details!AB6="","",details!AB6)</f>
        <v>5</v>
      </c>
      <c r="AP6" s="132">
        <f>IF(AND(AN6="",AO6=""),"",IF(AND(AN6="NA",AO6="NA"),"NA",SUM(AN6:AO6)))</f>
        <v>10</v>
      </c>
      <c r="AQ6" s="135">
        <f>IF(details!AC6="","",details!AC6)</f>
        <v>5</v>
      </c>
      <c r="AR6" s="135">
        <f>IF(details!AD6="","",details!AD6)</f>
        <v>4</v>
      </c>
      <c r="AS6" s="132">
        <f>IF(AND(AQ6="",AR6=""),"",IF(AND(AQ6="NA",AR6="NA"),"NA",SUM(AQ6:AR6)))</f>
        <v>9</v>
      </c>
      <c r="AT6" s="133">
        <f>IF(AND(AM6="",AP6="",AS6=""),"",IF(AND(AM6="NA",AP6="NA",AS6="NA"),"NA",SUM(AM6,AP6,AS6)))</f>
        <v>29</v>
      </c>
      <c r="AU6" s="135">
        <f>IF(details!AE6="","",details!AE6)</f>
        <v>1</v>
      </c>
      <c r="AV6" s="135">
        <f>IF(details!AF6="","",details!AF6)</f>
        <v>40</v>
      </c>
      <c r="AW6" s="135">
        <f>IF(details!AG6="","",details!AG6)</f>
        <v>10</v>
      </c>
      <c r="AX6" s="135">
        <f>IF(details!AH6="","",details!AH6)</f>
        <v>20</v>
      </c>
      <c r="AY6" s="133">
        <f>IF(AND(AV6="",AX6=""),"",IF(AND(AV6="NA",AX6="NA"),"NA",SUM(AV6:AX6)))</f>
        <v>70</v>
      </c>
      <c r="AZ6" s="132">
        <f>IF(AND(AT6="NA",AY6="NA"),"NA",IF(AY6="","",SUM(AT6,AU6,AY6)))</f>
        <v>100</v>
      </c>
      <c r="BA6" s="135">
        <f>IF(details!AI6="","",details!AI6)</f>
        <v>65</v>
      </c>
      <c r="BB6" s="135">
        <f>IF(details!AJ6="","",details!AJ6)</f>
        <v>15</v>
      </c>
      <c r="BC6" s="135">
        <f>IF(details!AK6="","",details!AK6)</f>
        <v>20</v>
      </c>
      <c r="BD6" s="132">
        <f>IF(AND(BA6="",BC6=""),"",SUM(BA6:BC6))</f>
        <v>100</v>
      </c>
      <c r="BE6" s="132">
        <f>IF(BD6="","",SUM(AZ6,BD6))</f>
        <v>200</v>
      </c>
      <c r="BF6" s="134" t="str">
        <f>IF(OR(BE6="",BH6=""),"",ROUNDUP(BE6/BH6*100,0))</f>
        <v/>
      </c>
      <c r="BG6" s="132" t="str">
        <f>IF(BF6="","",IF(BF6&gt;85,"A",IF(BF6&gt;70,"B",IF(BF6&gt;50,"C",IF(BF6&gt;30,"D","E")))))</f>
        <v/>
      </c>
      <c r="BH6" s="136" t="str">
        <f>IF(OR($D6="TC",$D6="drop",$D6=""),"",BE$6-BI6)</f>
        <v/>
      </c>
      <c r="BI6" s="136">
        <f>COUNTIF(AM6,"NA")*AM$6+COUNTIF(AP6,"NA")*AP$6+COUNTIF(AS6,"NA")*AS$6+(COUNTIF(AY6,"NA")*AY$6)</f>
        <v>0</v>
      </c>
      <c r="BJ6" s="137" t="str">
        <f>IF(D6="","",details!AL6)</f>
        <v/>
      </c>
      <c r="BK6" s="132">
        <f>IF(details!AM6="","",details!AM6)</f>
        <v>5</v>
      </c>
      <c r="BL6" s="132">
        <f>IF(details!AN6="","",details!AN6)</f>
        <v>5</v>
      </c>
      <c r="BM6" s="132">
        <f>IF(AND(BK6="",BL6=""),"",IF(AND(BK6="NA",BL6="NA"),"NA",SUM(BK6:BL6)))</f>
        <v>10</v>
      </c>
      <c r="BN6" s="132">
        <f>IF(details!AO6="","",details!AO6)</f>
        <v>5</v>
      </c>
      <c r="BO6" s="132">
        <f>IF(details!AP6="","",details!AP6)</f>
        <v>5</v>
      </c>
      <c r="BP6" s="132">
        <f>IF(AND(BN6="",BO6=""),"",IF(AND(BN6="NA",BO6="NA"),"NA",SUM(BN6:BO6)))</f>
        <v>10</v>
      </c>
      <c r="BQ6" s="132">
        <f>IF(details!AQ6="","",details!AQ6)</f>
        <v>5</v>
      </c>
      <c r="BR6" s="132">
        <f>IF(details!AR6="","",details!AR6)</f>
        <v>4</v>
      </c>
      <c r="BS6" s="132">
        <f>IF(AND(BQ6="",BR6=""),"",IF(AND(BQ6="NA",BR6="NA"),"NA",SUM(BQ6:BR6)))</f>
        <v>9</v>
      </c>
      <c r="BT6" s="133">
        <f>IF(AND(BM6="",BP6="",BS6=""),"",IF(AND(BM6="NA",BP6="NA",BS6="NA"),"NA",SUM(BM6,BP6,BS6)))</f>
        <v>29</v>
      </c>
      <c r="BU6" s="132">
        <f>IF(details!AS6="","",details!AS6)</f>
        <v>1</v>
      </c>
      <c r="BV6" s="132">
        <f>IF(details!AT6="","",details!AT6)</f>
        <v>50</v>
      </c>
      <c r="BW6" s="132">
        <f>IF(details!AU6="","",details!AU6)</f>
        <v>20</v>
      </c>
      <c r="BX6" s="133">
        <f>IF(AND(BV6="",BW6=""),"",IF(AND(BV6="NA",BW6="NA"),"NA",SUM(BV6:BW6)))</f>
        <v>70</v>
      </c>
      <c r="BY6" s="132">
        <f>IF(AND(BT6="NA",BX6="NA"),"NA",IF(BX6="","",SUM(BT6,BU6,BX6)))</f>
        <v>100</v>
      </c>
      <c r="BZ6" s="132">
        <f>IF(details!AV6="","",details!AV6)</f>
        <v>80</v>
      </c>
      <c r="CA6" s="132">
        <f>IF(details!AW6="","",details!AW6)</f>
        <v>20</v>
      </c>
      <c r="CB6" s="132">
        <f>IF(AND(BZ6="",CA6=""),"",SUM(BZ6:CA6))</f>
        <v>100</v>
      </c>
      <c r="CC6" s="132">
        <f>IF(CB6="","",SUM(BY6,CB6))</f>
        <v>200</v>
      </c>
      <c r="CD6" s="134" t="str">
        <f>IF(OR(CC6="",CF6=""),"",ROUNDUP(CC6/CF6*100,0))</f>
        <v/>
      </c>
      <c r="CE6" s="132" t="str">
        <f>IF(CD6="","",IF(CD6&gt;85,"A",IF(CD6&gt;70,"B",IF(CD6&gt;50,"C",IF(CD6&gt;30,"D","E")))))</f>
        <v/>
      </c>
      <c r="CF6" s="136" t="str">
        <f>IF(OR($D6="TC",$D6="drop",$D6=""),"",CC$6-CG6)</f>
        <v/>
      </c>
      <c r="CG6" s="136">
        <f>COUNTIF(BM6,"NA")*BM$6+COUNTIF(BP6,"NA")*BP$6</f>
        <v>0</v>
      </c>
      <c r="CH6" s="135">
        <f>IF(details!AX6="","",details!AX6)</f>
        <v>5</v>
      </c>
      <c r="CI6" s="135">
        <f>IF(details!AY6="","",details!AY6)</f>
        <v>5</v>
      </c>
      <c r="CJ6" s="132">
        <f>IF(AND(CH6="",CI6=""),"",IF(AND(CH6="NA",CI6="NA"),"NA",SUM(CH6:CI6)))</f>
        <v>10</v>
      </c>
      <c r="CK6" s="135">
        <f>IF(details!AZ6="","",details!AZ6)</f>
        <v>5</v>
      </c>
      <c r="CL6" s="135">
        <f>IF(details!BA6="","",details!BA6)</f>
        <v>5</v>
      </c>
      <c r="CM6" s="132">
        <f>IF(AND(CK6="",CL6=""),"",IF(AND(CK6="NA",CL6="NA"),"NA",SUM(CK6:CL6)))</f>
        <v>10</v>
      </c>
      <c r="CN6" s="135">
        <f>IF(details!BB6="","",details!BB6)</f>
        <v>5</v>
      </c>
      <c r="CO6" s="135">
        <f>IF(details!BC6="","",details!BC6)</f>
        <v>4</v>
      </c>
      <c r="CP6" s="132">
        <f>IF(AND(CN6="",CO6=""),"",IF(AND(CN6="NA",CO6="NA"),"NA",SUM(CN6:CO6)))</f>
        <v>9</v>
      </c>
      <c r="CQ6" s="133">
        <f>IF(AND(CJ6="",CM6="",CP6=""),"",IF(AND(CJ6="NA",CM6="NA",CP6="NA"),"NA",SUM(CJ6,CM6,CP6)))</f>
        <v>29</v>
      </c>
      <c r="CR6" s="135">
        <f>IF(details!BD6="","",details!BD6)</f>
        <v>1</v>
      </c>
      <c r="CS6" s="135">
        <f>IF(details!BE6="","",details!BE6)</f>
        <v>40</v>
      </c>
      <c r="CT6" s="135">
        <f>IF(details!BF6="","",details!BF6)</f>
        <v>10</v>
      </c>
      <c r="CU6" s="135">
        <f>IF(details!BG6="","",details!BG6)</f>
        <v>20</v>
      </c>
      <c r="CV6" s="133">
        <f>IF(AND(CS6="",CU6=""),"",IF(AND(CS6="NA",CU6="NA"),"NA",SUM(CS6:CU6)))</f>
        <v>70</v>
      </c>
      <c r="CW6" s="132">
        <f>IF(AND(CQ6="NA",CV6="NA"),"NA",IF(CV6="","",SUM(CQ6,CR6,CV6)))</f>
        <v>100</v>
      </c>
      <c r="CX6" s="135">
        <f>IF(details!BH6="","",details!BH6)</f>
        <v>65</v>
      </c>
      <c r="CY6" s="135">
        <f>IF(details!BI6="","",details!BI6)</f>
        <v>15</v>
      </c>
      <c r="CZ6" s="135">
        <f>IF(details!BJ6="","",details!BJ6)</f>
        <v>20</v>
      </c>
      <c r="DA6" s="132">
        <f>IF(AND(CX6="",CZ6=""),"",SUM(CX6:CZ6))</f>
        <v>100</v>
      </c>
      <c r="DB6" s="132">
        <f>IF(DA6="","",SUM(CW6,DA6))</f>
        <v>200</v>
      </c>
      <c r="DC6" s="134" t="str">
        <f>IF(OR(DB6="",DE6=""),"",ROUNDUP(DB6/DE6*100,0))</f>
        <v/>
      </c>
      <c r="DD6" s="132" t="str">
        <f>IF(DC6="","",IF(DC6&gt;85,"A",IF(DC6&gt;70,"B",IF(DC6&gt;50,"C",IF(DC6&gt;30,"D","E")))))</f>
        <v/>
      </c>
      <c r="DE6" s="136" t="str">
        <f>IF(OR($D6="TC",$D6="drop",$D6=""),"",DB$6-DF6)</f>
        <v/>
      </c>
      <c r="DF6" s="136">
        <f>COUNTIF(CJ6,"NA")*CJ$6+COUNTIF(CM6,"NA")*CM$6+COUNTIF(CP6,"NA")*CP$6+(COUNTIF(CV6,"NA")*CV$6)</f>
        <v>0</v>
      </c>
      <c r="DG6" s="135">
        <f>IF(details!BK6="","",details!BK6)</f>
        <v>5</v>
      </c>
      <c r="DH6" s="135">
        <f>IF(details!BL6="","",details!BL6)</f>
        <v>5</v>
      </c>
      <c r="DI6" s="132">
        <f>IF(AND(DG6="",DH6=""),"",IF(AND(DG6="NA",DH6="NA"),"NA",SUM(DG6:DH6)))</f>
        <v>10</v>
      </c>
      <c r="DJ6" s="135">
        <f>IF(details!BM6="","",details!BM6)</f>
        <v>5</v>
      </c>
      <c r="DK6" s="135">
        <f>IF(details!BN6="","",details!BN6)</f>
        <v>5</v>
      </c>
      <c r="DL6" s="132">
        <f>IF(AND(DJ6="",DK6=""),"",IF(AND(DJ6="NA",DK6="NA"),"NA",SUM(DJ6:DK6)))</f>
        <v>10</v>
      </c>
      <c r="DM6" s="135">
        <f>IF(details!BO6="","",details!BO6)</f>
        <v>3</v>
      </c>
      <c r="DN6" s="135">
        <f>IF(details!BP6="","",details!BP6)</f>
        <v>2</v>
      </c>
      <c r="DO6" s="132">
        <f>IF(AND(DM6="",DN6=""),"",IF(AND(DM6="NA",DN6="NA"),"NA",SUM(DM6:DN6)))</f>
        <v>5</v>
      </c>
      <c r="DP6" s="133">
        <f>IF(AND(DI6="",DL6="",DO6=""),"",IF(AND(DI6="NA",DL6="NA",DO6="NA"),"NA",SUM(DI6,DL6,DO6)))</f>
        <v>25</v>
      </c>
      <c r="DQ6" s="135">
        <f>IF(details!BQ6="","",details!BQ6)</f>
        <v>5</v>
      </c>
      <c r="DR6" s="135">
        <f>IF(details!BR6="","",details!BR6)</f>
        <v>50</v>
      </c>
      <c r="DS6" s="135">
        <f>IF(details!BS6="","",details!BS6)</f>
        <v>20</v>
      </c>
      <c r="DT6" s="133">
        <f>IF(AND(DR6="",DS6=""),"",IF(AND(DR6="NA",DS6="NA"),"NA",SUM(DR6:DS6)))</f>
        <v>70</v>
      </c>
      <c r="DU6" s="132">
        <f>IF(AND(DP6="NA",DT6="NA"),"NA",IF(DT6="","",SUM(DP6,DQ6,DT6)))</f>
        <v>100</v>
      </c>
      <c r="DV6" s="135">
        <f>IF(details!BT6="","",details!BT6)</f>
        <v>80</v>
      </c>
      <c r="DW6" s="135">
        <f>IF(details!BU6="","",details!BU6)</f>
        <v>20</v>
      </c>
      <c r="DX6" s="132">
        <f>IF(AND(DV6="",DW6=""),"",SUM(DV6:DW6))</f>
        <v>100</v>
      </c>
      <c r="DY6" s="132">
        <f>IF(DX6="","",SUM(DU6,DX6))</f>
        <v>200</v>
      </c>
      <c r="DZ6" s="134" t="str">
        <f>IF(OR(DY6="",EB6=""),"",ROUNDUP(DY6/EB6*100,0))</f>
        <v/>
      </c>
      <c r="EA6" s="132" t="str">
        <f>IF(DZ6="","",IF(DZ6&gt;85,"A",IF(DZ6&gt;70,"B",IF(DZ6&gt;50,"C",IF(DZ6&gt;30,"D","E")))))</f>
        <v/>
      </c>
      <c r="EB6" s="136" t="str">
        <f>IF(OR($D6="TC",$D6="drop",$D6=""),"",DY$6-EC6)</f>
        <v/>
      </c>
      <c r="EC6" s="136">
        <f>COUNTIF(DI6,"NA")*DI$6+COUNTIF(DL6,"NA")*DL$6</f>
        <v>0</v>
      </c>
      <c r="ED6" s="135">
        <f>IF(details!BV6="","",details!BV6)</f>
        <v>5</v>
      </c>
      <c r="EE6" s="135">
        <f>IF(details!BW6="","",details!BW6)</f>
        <v>5</v>
      </c>
      <c r="EF6" s="132">
        <f>IF(AND(ED6="",EE6=""),"",IF(AND(ED6="NA",EE6="NA"),"NA",SUM(ED6:EE6)))</f>
        <v>10</v>
      </c>
      <c r="EG6" s="135">
        <f>IF(details!BX6="","",details!BX6)</f>
        <v>5</v>
      </c>
      <c r="EH6" s="135">
        <f>IF(details!BY6="","",details!BY6)</f>
        <v>5</v>
      </c>
      <c r="EI6" s="132">
        <f>IF(AND(EG6="",EH6=""),"",IF(AND(EG6="NA",EH6="NA"),"NA",SUM(EG6:EH6)))</f>
        <v>10</v>
      </c>
      <c r="EJ6" s="135">
        <f>IF(details!BZ6="","",details!BZ6)</f>
        <v>5</v>
      </c>
      <c r="EK6" s="135">
        <f>IF(details!CA6="","",details!CA6)</f>
        <v>4</v>
      </c>
      <c r="EL6" s="132">
        <f>IF(AND(EJ6="",EK6=""),"",IF(AND(EJ6="NA",EK6="NA"),"NA",SUM(EJ6:EK6)))</f>
        <v>9</v>
      </c>
      <c r="EM6" s="133">
        <f>IF(AND(EF6="",EI6="",EL6=""),"",IF(AND(EF6="NA",EI6="NA",EL6="NA"),"NA",SUM(EF6,EI6,EL6)))</f>
        <v>29</v>
      </c>
      <c r="EN6" s="135">
        <f>IF(details!CB6="","",details!CB6)</f>
        <v>1</v>
      </c>
      <c r="EO6" s="135">
        <f>IF(details!CC6="","",details!CC6)</f>
        <v>50</v>
      </c>
      <c r="EP6" s="135">
        <f>IF(details!CD6="","",details!CD6)</f>
        <v>20</v>
      </c>
      <c r="EQ6" s="133">
        <f>IF(AND(EO6="",EP6=""),"",IF(AND(EO6="NA",EP6="NA"),"NA",SUM(EO6:EP6)))</f>
        <v>70</v>
      </c>
      <c r="ER6" s="132">
        <f>IF(AND(EM6="NA",EQ6="NA"),"NA",IF(EQ6="","",SUM(EM6,EN6,EQ6)))</f>
        <v>100</v>
      </c>
      <c r="ES6" s="135">
        <f>IF(details!CE6="","",details!CE6)</f>
        <v>80</v>
      </c>
      <c r="ET6" s="135">
        <f>IF(details!CF6="","",details!CF6)</f>
        <v>20</v>
      </c>
      <c r="EU6" s="132">
        <f>IF(AND(ES6="",ET6=""),"",SUM(ES6:ET6))</f>
        <v>100</v>
      </c>
      <c r="EV6" s="132">
        <f>IF(EU6="","",SUM(ER6,EU6))</f>
        <v>200</v>
      </c>
      <c r="EW6" s="134" t="str">
        <f>IF(OR(EV6="",EY6=""),"",ROUNDUP(EV6/EY6*100,0))</f>
        <v/>
      </c>
      <c r="EX6" s="132" t="str">
        <f>IF(EW6="","",IF(EW6&gt;85,"A",IF(EW6&gt;70,"B",IF(EW6&gt;50,"C",IF(EW6&gt;30,"D","E")))))</f>
        <v/>
      </c>
      <c r="EY6" s="136" t="str">
        <f>IF(OR($D6="TC",$D6="drop",$D6=""),"",EV$6-EZ6)</f>
        <v/>
      </c>
      <c r="EZ6" s="136">
        <f>COUNTIF(EF6,"NA")*EF$6+COUNTIF(EI6,"NA")*EI$6</f>
        <v>0</v>
      </c>
      <c r="FA6" s="135">
        <f>IF(details!CG6="","",details!CG6)</f>
        <v>20</v>
      </c>
      <c r="FB6" s="135">
        <f>IF(details!CH6="","",details!CH6)</f>
        <v>20</v>
      </c>
      <c r="FC6" s="135">
        <f>IF(details!CI6="","",details!CI6)</f>
        <v>20</v>
      </c>
      <c r="FD6" s="135">
        <f>IF(details!CJ6="","",details!CJ6)</f>
        <v>20</v>
      </c>
      <c r="FE6" s="135">
        <f>IF(details!CK6="","",details!CK6)</f>
        <v>20</v>
      </c>
      <c r="FF6" s="132">
        <f>IF(AND(FA6="",FB6="",FC6="",FD6="",FE6=""),"",IF(AND(FA6="NA",FB6="NA",FC6="NA",FD6="NA",FE6="NA"),"NA",SUM(FA6:FE6)))</f>
        <v>100</v>
      </c>
      <c r="FG6" s="134" t="str">
        <f>IF(OR(FF6="",FI6=""),"",ROUNDUP(FF6/FI6*100,0))</f>
        <v/>
      </c>
      <c r="FH6" s="132" t="str">
        <f>IF(FG6="","",IF(FG6&gt;85,"A",IF(FG6&gt;70,"B",IF(FG6&gt;50,"C",IF(FG6&gt;30,"D","E")))))</f>
        <v/>
      </c>
      <c r="FI6" s="136" t="str">
        <f>IF(OR($D6="TC",$D6="drop",$D6=""),"",FF$6-FJ6)</f>
        <v/>
      </c>
      <c r="FJ6" s="136">
        <f>COUNTIF(FA6:FD6,"NA")*FA$6</f>
        <v>0</v>
      </c>
      <c r="FK6" s="135">
        <f>IF(details!CL6="","",details!CL6)</f>
        <v>20</v>
      </c>
      <c r="FL6" s="135">
        <f>IF(details!CM6="","",details!CM6)</f>
        <v>20</v>
      </c>
      <c r="FM6" s="135">
        <f>IF(details!CN6="","",details!CN6)</f>
        <v>20</v>
      </c>
      <c r="FN6" s="135">
        <f>IF(details!CO6="","",details!CO6)</f>
        <v>20</v>
      </c>
      <c r="FO6" s="135">
        <f>IF(details!CP6="","",details!CP6)</f>
        <v>20</v>
      </c>
      <c r="FP6" s="132">
        <f>IF(AND(FK6="",FL6="",FM6="",FN6="",FO6=""),"",IF(AND(FK6="NA",FL6="NA",FM6="NA",FN6="NA",FO6="NA"),"NA",SUM(FK6:FO6)))</f>
        <v>100</v>
      </c>
      <c r="FQ6" s="134" t="str">
        <f>IF(OR(FP6="",FS6=""),"",ROUNDUP(FP6/FS6*100,0))</f>
        <v/>
      </c>
      <c r="FR6" s="132" t="str">
        <f>IF(FQ6="","",IF(FQ6&gt;85,"A",IF(FQ6&gt;70,"B",IF(FQ6&gt;50,"C",IF(FQ6&gt;30,"D","E")))))</f>
        <v/>
      </c>
      <c r="FS6" s="136" t="str">
        <f>IF(OR($D6="TC",$D6="drop",$D6=""),"",FP$6-FT6)</f>
        <v/>
      </c>
      <c r="FT6" s="136">
        <f>COUNTIF(FK6:FN6,"NA")*FK$6</f>
        <v>0</v>
      </c>
      <c r="FU6" s="135">
        <f>IF(details!CQ6="","",details!CQ6)</f>
        <v>20</v>
      </c>
      <c r="FV6" s="135">
        <f>IF(details!CR6="","",details!CR6)</f>
        <v>20</v>
      </c>
      <c r="FW6" s="135">
        <f>IF(details!CS6="","",details!CS6)</f>
        <v>20</v>
      </c>
      <c r="FX6" s="135">
        <f>IF(details!CT6="","",details!CT6)</f>
        <v>20</v>
      </c>
      <c r="FY6" s="135">
        <f>IF(details!CU6="","",details!CU6)</f>
        <v>20</v>
      </c>
      <c r="FZ6" s="132">
        <f>IF(AND(FU6="",FV6="",FW6="",FX6="",FY6=""),"",IF(AND(FU6="NA",FV6="NA",FW6="NA",FX6="NA",FY6="NA"),"NA",SUM(FU6:FY6)))</f>
        <v>100</v>
      </c>
      <c r="GA6" s="134" t="str">
        <f>IF(OR(FZ6="",GC6=""),"",ROUNDUP(FZ6/GC6*100,0))</f>
        <v/>
      </c>
      <c r="GB6" s="132" t="str">
        <f>IF(GA6="","",IF(GA6&gt;85,"A",IF(GA6&gt;70,"B",IF(GA6&gt;50,"C",IF(GA6&gt;30,"D","E")))))</f>
        <v/>
      </c>
      <c r="GC6" s="136" t="str">
        <f>IF(OR($D6="TC",$D6="drop",$D6=""),"",FZ$6-GD6)</f>
        <v/>
      </c>
      <c r="GD6" s="136">
        <f>COUNTIF(FU6:FX6,"NA")*FU$6</f>
        <v>0</v>
      </c>
      <c r="GE6" s="138"/>
      <c r="GF6" s="138"/>
      <c r="GG6" s="138"/>
      <c r="GH6" s="138"/>
      <c r="GI6" s="138"/>
      <c r="GJ6" s="138"/>
      <c r="GK6" s="138"/>
      <c r="GL6" s="138"/>
      <c r="GM6" s="138"/>
      <c r="GN6" s="138"/>
      <c r="GO6" s="138"/>
      <c r="GP6" s="138"/>
      <c r="GQ6" s="138"/>
      <c r="GR6" s="138"/>
      <c r="GS6" s="138"/>
      <c r="GT6" s="138"/>
      <c r="GU6" s="138"/>
      <c r="GV6" s="138"/>
      <c r="GW6" s="138"/>
      <c r="GX6" s="138"/>
      <c r="GY6" s="138"/>
      <c r="GZ6" s="138"/>
      <c r="HA6" s="138"/>
      <c r="HB6" s="138"/>
      <c r="HC6" s="138"/>
      <c r="HD6" s="138"/>
      <c r="HE6" s="138"/>
      <c r="HF6" s="138"/>
      <c r="HG6" s="138"/>
      <c r="HH6" s="138"/>
      <c r="HI6" s="138"/>
      <c r="HJ6" s="138"/>
      <c r="HK6" s="254"/>
      <c r="HL6" s="254"/>
      <c r="HM6" s="254"/>
      <c r="HN6" s="254"/>
      <c r="HO6" s="138"/>
      <c r="HP6" s="138"/>
      <c r="HQ6" s="138"/>
      <c r="HR6" s="138"/>
      <c r="HS6" s="138"/>
      <c r="HT6" s="138"/>
      <c r="HU6" s="138"/>
      <c r="HV6" s="138"/>
      <c r="HW6" s="139"/>
      <c r="HX6" s="139"/>
      <c r="HY6" s="99"/>
      <c r="ID6" s="127"/>
      <c r="IE6" s="141"/>
      <c r="IF6" s="142"/>
      <c r="IG6" s="141"/>
      <c r="IH6" s="141"/>
      <c r="II6" s="142"/>
      <c r="IJ6" s="143"/>
      <c r="IK6" s="143"/>
      <c r="IL6" s="143"/>
      <c r="IM6" s="143"/>
      <c r="IN6" s="143"/>
      <c r="IO6" s="143"/>
      <c r="IP6" s="143"/>
      <c r="IQ6" s="143"/>
      <c r="IR6" s="144"/>
      <c r="IV6" s="117"/>
      <c r="IW6" s="117"/>
      <c r="IY6" s="117"/>
      <c r="IZ6" s="117"/>
      <c r="JB6" s="117"/>
      <c r="JC6" s="117"/>
      <c r="JD6" s="117"/>
      <c r="JE6" s="117"/>
      <c r="JJ6" s="117"/>
      <c r="JK6" s="117"/>
      <c r="JM6" s="117"/>
      <c r="JN6" s="117"/>
    </row>
    <row r="7" spans="1:274" ht="14" customHeight="1">
      <c r="A7" s="145">
        <f>IF(details!A7="","",details!A7)</f>
        <v>1</v>
      </c>
      <c r="B7" s="64" t="str">
        <f>IF(details!B7="","",details!B7)</f>
        <v>SC</v>
      </c>
      <c r="C7" s="64" t="str">
        <f>IF(details!C7="","",details!C7)</f>
        <v>B</v>
      </c>
      <c r="D7" s="95">
        <f>IF(details!D7="","",details!D7)</f>
        <v>801</v>
      </c>
      <c r="E7" s="95" t="str">
        <f>IF(details!E7="","",details!E7)</f>
        <v/>
      </c>
      <c r="F7" s="64">
        <f>IF(details!F7="","",details!F7)</f>
        <v>2491</v>
      </c>
      <c r="G7" s="290">
        <f>IF(details!G7="","",details!G7)</f>
        <v>37466</v>
      </c>
      <c r="H7" s="146" t="str">
        <f>IF(details!CW7="","",details!CW7)</f>
        <v>Twenty Nine July Two Thousand Two</v>
      </c>
      <c r="I7" s="147" t="str">
        <f>IF(details!I7="","",details!I7)</f>
        <v>A1</v>
      </c>
      <c r="J7" s="147" t="str">
        <f>IF(details!J7="","",details!J7)</f>
        <v>B1</v>
      </c>
      <c r="K7" s="147" t="str">
        <f>IF(details!K7="","",details!K7)</f>
        <v>C1</v>
      </c>
      <c r="L7" s="64">
        <f>IF(details!L7="","",details!L7)</f>
        <v>5</v>
      </c>
      <c r="M7" s="64">
        <f>IF(details!M7="","",details!M7)</f>
        <v>5</v>
      </c>
      <c r="N7" s="64">
        <f>IF(AND(L7="",M7=""),"",IF(AND(L7="NA",M7="NA"),"NA",SUM(L7:M7)))</f>
        <v>10</v>
      </c>
      <c r="O7" s="64">
        <f>IF(details!N7="","",details!N7)</f>
        <v>5</v>
      </c>
      <c r="P7" s="64">
        <f>IF(details!O7="","",details!O7)</f>
        <v>5</v>
      </c>
      <c r="Q7" s="64">
        <f>IF(AND(O7="",P7=""),"",IF(AND(O7="NA",P7="NA"),"NA",SUM(O7:P7)))</f>
        <v>10</v>
      </c>
      <c r="R7" s="64">
        <f>IF(details!P7="","",details!P7)</f>
        <v>5</v>
      </c>
      <c r="S7" s="64">
        <f>IF(details!Q7="","",details!Q7)</f>
        <v>4</v>
      </c>
      <c r="T7" s="64">
        <f>IF(AND(R7="",S7=""),"",IF(AND(R7="NA",S7="NA"),"NA",SUM(R7:S7)))</f>
        <v>9</v>
      </c>
      <c r="U7" s="148">
        <f>IF(AND(N7="",Q7="",T7=""),"",IF(AND(N7="NA",Q7="NA",T7="NA"),"NA",SUM(N7,Q7,T7)))</f>
        <v>29</v>
      </c>
      <c r="V7" s="64">
        <f>IF(details!R7="","",details!R7)</f>
        <v>1</v>
      </c>
      <c r="W7" s="64">
        <f>IF(details!S7="","",details!S7)</f>
        <v>40</v>
      </c>
      <c r="X7" s="64">
        <f>IF(details!T7="","",details!T7)</f>
        <v>10</v>
      </c>
      <c r="Y7" s="64">
        <f>IF(details!U7="","",details!U7)</f>
        <v>20</v>
      </c>
      <c r="Z7" s="148">
        <f>IF(AND(W7="",Y7=""),"",IF(AND(W7="NA",Y7="NA"),"NA",SUM(W7:Y7)))</f>
        <v>70</v>
      </c>
      <c r="AA7" s="149">
        <f>IF(AND(U7="NA",Z7="NA"),"NA",IF(Z7="","",SUM(U7,V7,Z7)))</f>
        <v>100</v>
      </c>
      <c r="AB7" s="64">
        <f>IF(details!V7="","",details!V7)</f>
        <v>65</v>
      </c>
      <c r="AC7" s="64">
        <f>IF(details!W7="","",details!W7)</f>
        <v>15</v>
      </c>
      <c r="AD7" s="64">
        <f>IF(details!X7="","",details!X7)</f>
        <v>20</v>
      </c>
      <c r="AE7" s="149">
        <f>IF(AND(AB7="",AD7=""),"",IF(OR(AB7="AB",AD7="AB"),"AB",IF(OR(AB7="ML",AD7="ML"),"ML",SUM(AB7:AD7))))</f>
        <v>100</v>
      </c>
      <c r="AF7" s="95">
        <f>IF(OR($D7="TC",$D7="drop",$D7="",AE7=""),"",SUM(AA7,AE7))</f>
        <v>200</v>
      </c>
      <c r="AG7" s="150">
        <f>IF(OR(AF7="",AI7=""),"",ROUNDUP(AF7/AI7*100,0))</f>
        <v>100</v>
      </c>
      <c r="AH7" s="95" t="str">
        <f>IF(AG7="","",IF(AE7="ab",AE7,IF(AE7="ML",AE7,IF(AG7&gt;85,"A",IF(AG7&gt;70,"B",IF(AG7&gt;50,"C",IF(AG7&gt;30,"D","E")))))))</f>
        <v>A</v>
      </c>
      <c r="AI7" s="136">
        <f t="shared" ref="AI7:AI70" si="0">IF(OR($D7="TC",$D7="drop",$D7=""),"",AF$6-AJ7)</f>
        <v>200</v>
      </c>
      <c r="AJ7" s="136">
        <f>COUNTIF(N7,"NA")*N$6+COUNTIF(Q7,"NA")*Q$6+COUNTIF(T7,"NA")*T$6+(COUNTIF(Z7,"NA")*Z$6)</f>
        <v>0</v>
      </c>
      <c r="AK7" s="64">
        <f>IF(details!Y7="","",details!Y7)</f>
        <v>5</v>
      </c>
      <c r="AL7" s="64">
        <f>IF(details!Z7="","",details!Z7)</f>
        <v>5</v>
      </c>
      <c r="AM7" s="64">
        <f>IF(AND(AK7="",AL7=""),"",IF(AND(AK7="NA",AL7="NA"),"NA",SUM(AK7:AL7)))</f>
        <v>10</v>
      </c>
      <c r="AN7" s="64">
        <f>IF(details!AA7="","",details!AA7)</f>
        <v>5</v>
      </c>
      <c r="AO7" s="64">
        <f>IF(details!AB7="","",details!AB7)</f>
        <v>5</v>
      </c>
      <c r="AP7" s="64">
        <f>IF(AND(AN7="",AO7=""),"",IF(AND(AN7="NA",AO7="NA"),"NA",SUM(AN7:AO7)))</f>
        <v>10</v>
      </c>
      <c r="AQ7" s="64">
        <f>IF(details!AC7="","",details!AC7)</f>
        <v>5</v>
      </c>
      <c r="AR7" s="64">
        <f>IF(details!AD7="","",details!AD7)</f>
        <v>4</v>
      </c>
      <c r="AS7" s="64">
        <f>IF(AND(AQ7="",AR7=""),"",IF(AND(AQ7="NA",AR7="NA"),"NA",SUM(AQ7:AR7)))</f>
        <v>9</v>
      </c>
      <c r="AT7" s="148">
        <f>IF(AND(AM7="",AP7="",AS7=""),"",IF(AND(AM7="NA",AP7="NA",AS7="NA"),"NA",SUM(AM7,AP7,AS7)))</f>
        <v>29</v>
      </c>
      <c r="AU7" s="64">
        <f>IF(details!AE7="","",details!AE7)</f>
        <v>1</v>
      </c>
      <c r="AV7" s="64">
        <f>IF(details!AF7="","",details!AF7)</f>
        <v>40</v>
      </c>
      <c r="AW7" s="64">
        <f>IF(details!AG7="","",details!AG7)</f>
        <v>10</v>
      </c>
      <c r="AX7" s="64">
        <f>IF(details!AH7="","",details!AH7)</f>
        <v>20</v>
      </c>
      <c r="AY7" s="148">
        <f>IF(AND(AV7="",AX7=""),"",IF(AND(AV7="NA",AX7="NA"),"NA",SUM(AV7:AX7)))</f>
        <v>70</v>
      </c>
      <c r="AZ7" s="149">
        <f>IF(AND(AT7="NA",AY7="NA"),"NA",IF(AY7="","",SUM(AT7,AU7,AY7)))</f>
        <v>100</v>
      </c>
      <c r="BA7" s="64">
        <f>IF(details!AI7="","",details!AI7)</f>
        <v>65</v>
      </c>
      <c r="BB7" s="64">
        <f>IF(details!AJ7="","",details!AJ7)</f>
        <v>15</v>
      </c>
      <c r="BC7" s="64">
        <f>IF(details!AK7="","",details!AK7)</f>
        <v>20</v>
      </c>
      <c r="BD7" s="149">
        <f>IF(AND(BA7="",BC7=""),"",IF(OR(BA7="AB",BC7="AB"),"AB",IF(OR(BA7="ML",BC7="ML"),"ML",SUM(BA7:BC7))))</f>
        <v>100</v>
      </c>
      <c r="BE7" s="95">
        <f>IF(OR($D7="TC",$D7="drop",$D7="",BD7=""),"",SUM(AZ7,BD7))</f>
        <v>200</v>
      </c>
      <c r="BF7" s="150">
        <f>IF(OR(BE7="",BH7=""),"",ROUNDUP(BE7/BH7*100,0))</f>
        <v>100</v>
      </c>
      <c r="BG7" s="95" t="str">
        <f>IF(BF7="","",IF(BD7="ab",BD7,IF(BD7="ML",BD7,IF(BF7&gt;85,"A",IF(BF7&gt;70,"B",IF(BF7&gt;50,"C",IF(BF7&gt;30,"D","E")))))))</f>
        <v>A</v>
      </c>
      <c r="BH7" s="136">
        <f t="shared" ref="BH7:BH70" si="1">IF(OR($D7="TC",$D7="drop",$D7=""),"",BE$6-BI7)</f>
        <v>200</v>
      </c>
      <c r="BI7" s="136">
        <f>COUNTIF(AM7,"NA")*AM$6+COUNTIF(AP7,"NA")*AP$6+COUNTIF(AS7,"NA")*AS$6+(COUNTIF(AY7,"NA")*AY$6)</f>
        <v>0</v>
      </c>
      <c r="BJ7" s="151" t="str">
        <f>IF(D7="","",details!AL7)</f>
        <v>s</v>
      </c>
      <c r="BK7" s="64">
        <f>IF(details!AM7="","",details!AM7)</f>
        <v>5</v>
      </c>
      <c r="BL7" s="64">
        <f>IF(details!AN7="","",details!AN7)</f>
        <v>5</v>
      </c>
      <c r="BM7" s="64">
        <f>IF(AND(BK7="",BL7=""),"",IF(AND(BK7="NA",BL7="NA"),"NA",SUM(BK7:BL7)))</f>
        <v>10</v>
      </c>
      <c r="BN7" s="64">
        <f>IF(details!AO7="","",details!AO7)</f>
        <v>5</v>
      </c>
      <c r="BO7" s="64">
        <f>IF(details!AP7="","",details!AP7)</f>
        <v>5</v>
      </c>
      <c r="BP7" s="64">
        <f>IF(AND(BN7="",BO7=""),"",IF(AND(BN7="NA",BO7="NA"),"NA",SUM(BN7:BO7)))</f>
        <v>10</v>
      </c>
      <c r="BQ7" s="64">
        <f>IF(details!AQ7="","",details!AQ7)</f>
        <v>5</v>
      </c>
      <c r="BR7" s="64">
        <f>IF(details!AR7="","",details!AR7)</f>
        <v>4</v>
      </c>
      <c r="BS7" s="64">
        <f>IF(AND(BQ7="",BR7=""),"",IF(AND(BQ7="NA",BR7="NA"),"NA",SUM(BQ7:BR7)))</f>
        <v>9</v>
      </c>
      <c r="BT7" s="148">
        <f>IF(AND(BM7="",BP7="",BS7=""),"",IF(AND(BM7="NA",BP7="NA",BS7="NA"),"NA",SUM(BM7,BP7,BS7)))</f>
        <v>29</v>
      </c>
      <c r="BU7" s="64">
        <f>IF(details!AS7="","",details!AS7)</f>
        <v>1</v>
      </c>
      <c r="BV7" s="64">
        <f>IF(details!AT7="","",details!AT7)</f>
        <v>50</v>
      </c>
      <c r="BW7" s="64">
        <f>IF(details!AU7="","",details!AU7)</f>
        <v>20</v>
      </c>
      <c r="BX7" s="148">
        <f>IF(AND(BV7="",BW7=""),"",IF(AND(BV7="NA",BW7="NA"),"NA",SUM(BV7:BW7)))</f>
        <v>70</v>
      </c>
      <c r="BY7" s="149">
        <f>IF(AND(BT7="NA",BX7="NA"),"NA",IF(BX7="","",SUM(BT7,BU7,BX7)))</f>
        <v>100</v>
      </c>
      <c r="BZ7" s="64">
        <f>IF(details!AV7="","",details!AV7)</f>
        <v>80</v>
      </c>
      <c r="CA7" s="64">
        <f>IF(details!AW7="","",details!AW7)</f>
        <v>20</v>
      </c>
      <c r="CB7" s="149">
        <f>IF(AND(BZ7="",CA7=""),"",IF(OR(BZ7="AB",CA7="AB"),"AB",IF(OR(BZ7="ML",CA7="ML"),"ML",SUM(BZ7:CA7))))</f>
        <v>100</v>
      </c>
      <c r="CC7" s="95">
        <f>IF(OR($D7="TC",$D7="drop",$D7="",CB7=""),"",SUM(BY7,CB7))</f>
        <v>200</v>
      </c>
      <c r="CD7" s="150">
        <f>IF(OR(CC7="",CF7=""),"",ROUNDUP(CC7/CF7*100,0))</f>
        <v>100</v>
      </c>
      <c r="CE7" s="95" t="str">
        <f>IF(CD7="","",IF(CB7="ab",CB7,IF(CB7="ML",CB7,IF(CD7&gt;85,"A",IF(CD7&gt;70,"B",IF(CD7&gt;50,"C",IF(CD7&gt;30,"D","E")))))))</f>
        <v>A</v>
      </c>
      <c r="CF7" s="136">
        <f t="shared" ref="CF7:CF70" si="2">IF(OR($D7="TC",$D7="drop",$D7=""),"",CC$6-CG7)</f>
        <v>200</v>
      </c>
      <c r="CG7" s="136">
        <f>COUNTIF(BM7,"NA")*BM$6+COUNTIF(BP7,"NA")*BP$6</f>
        <v>0</v>
      </c>
      <c r="CH7" s="64">
        <f>IF(details!AX7="","",details!AX7)</f>
        <v>5</v>
      </c>
      <c r="CI7" s="64">
        <f>IF(details!AY7="","",details!AY7)</f>
        <v>5</v>
      </c>
      <c r="CJ7" s="64">
        <f>IF(AND(CH7="",CI7=""),"",IF(AND(CH7="NA",CI7="NA"),"NA",SUM(CH7:CI7)))</f>
        <v>10</v>
      </c>
      <c r="CK7" s="64">
        <f>IF(details!AZ7="","",details!AZ7)</f>
        <v>5</v>
      </c>
      <c r="CL7" s="64">
        <f>IF(details!BA7="","",details!BA7)</f>
        <v>5</v>
      </c>
      <c r="CM7" s="64">
        <f>IF(AND(CK7="",CL7=""),"",IF(AND(CK7="NA",CL7="NA"),"NA",SUM(CK7:CL7)))</f>
        <v>10</v>
      </c>
      <c r="CN7" s="64">
        <f>IF(details!BB7="","",details!BB7)</f>
        <v>5</v>
      </c>
      <c r="CO7" s="64">
        <f>IF(details!BC7="","",details!BC7)</f>
        <v>4</v>
      </c>
      <c r="CP7" s="64">
        <f>IF(AND(CN7="",CO7=""),"",IF(AND(CN7="NA",CO7="NA"),"NA",SUM(CN7:CO7)))</f>
        <v>9</v>
      </c>
      <c r="CQ7" s="148">
        <f>IF(AND(CJ7="",CM7="",CP7=""),"",IF(AND(CJ7="NA",CM7="NA",CP7="NA"),"NA",SUM(CJ7,CM7,CP7)))</f>
        <v>29</v>
      </c>
      <c r="CR7" s="64">
        <f>IF(details!BD7="","",details!BD7)</f>
        <v>1</v>
      </c>
      <c r="CS7" s="64">
        <f>IF(details!BE7="","",details!BE7)</f>
        <v>40</v>
      </c>
      <c r="CT7" s="64">
        <f>IF(details!BF7="","",details!BF7)</f>
        <v>10</v>
      </c>
      <c r="CU7" s="64">
        <f>IF(details!BG7="","",details!BG7)</f>
        <v>20</v>
      </c>
      <c r="CV7" s="148">
        <f>IF(AND(CS7="",CU7=""),"",IF(AND(CS7="NA",CU7="NA"),"NA",SUM(CS7:CU7)))</f>
        <v>70</v>
      </c>
      <c r="CW7" s="149">
        <f>IF(AND(CQ7="NA",CV7="NA"),"NA",IF(CV7="","",SUM(CQ7,CR7,CV7)))</f>
        <v>100</v>
      </c>
      <c r="CX7" s="64">
        <f>IF(details!BH7="","",details!BH7)</f>
        <v>65</v>
      </c>
      <c r="CY7" s="64">
        <f>IF(details!BI7="","",details!BI7)</f>
        <v>15</v>
      </c>
      <c r="CZ7" s="64">
        <f>IF(details!BJ7="","",details!BJ7)</f>
        <v>20</v>
      </c>
      <c r="DA7" s="149">
        <f>IF(AND(CX7="",CZ7=""),"",IF(OR(CX7="AB",CZ7="AB"),"AB",IF(OR(CX7="ML",CZ7="ML"),"ML",SUM(CX7:CZ7))))</f>
        <v>100</v>
      </c>
      <c r="DB7" s="95">
        <f>IF(OR($D7="TC",$D7="drop",$D7="",DA7=""),"",SUM(CW7,DA7))</f>
        <v>200</v>
      </c>
      <c r="DC7" s="150">
        <f>IF(OR(DB7="",DE7=""),"",ROUNDUP(DB7/DE7*100,0))</f>
        <v>100</v>
      </c>
      <c r="DD7" s="95" t="str">
        <f>IF(DC7="","",IF(DA7="ab",DA7,IF(DA7="ML",DA7,IF(DC7&gt;85,"A",IF(DC7&gt;70,"B",IF(DC7&gt;50,"C",IF(DC7&gt;30,"D","E")))))))</f>
        <v>A</v>
      </c>
      <c r="DE7" s="136">
        <f t="shared" ref="DE7:DE70" si="3">IF(OR($D7="TC",$D7="drop",$D7=""),"",DB$6-DF7)</f>
        <v>200</v>
      </c>
      <c r="DF7" s="136">
        <f>COUNTIF(CJ7,"NA")*CJ$6+COUNTIF(CM7,"NA")*CM$6+COUNTIF(CP7,"NA")*CP$6+(COUNTIF(CV7,"NA")*CV$6)</f>
        <v>0</v>
      </c>
      <c r="DG7" s="64">
        <f>IF(details!BK7="","",details!BK7)</f>
        <v>5</v>
      </c>
      <c r="DH7" s="64">
        <f>IF(details!BL7="","",details!BL7)</f>
        <v>5</v>
      </c>
      <c r="DI7" s="64">
        <f>IF(AND(DG7="",DH7=""),"",IF(AND(DG7="NA",DH7="NA"),"NA",SUM(DG7:DH7)))</f>
        <v>10</v>
      </c>
      <c r="DJ7" s="64">
        <f>IF(details!BM7="","",details!BM7)</f>
        <v>5</v>
      </c>
      <c r="DK7" s="64">
        <f>IF(details!BN7="","",details!BN7)</f>
        <v>5</v>
      </c>
      <c r="DL7" s="64">
        <f>IF(AND(DJ7="",DK7=""),"",IF(AND(DJ7="NA",DK7="NA"),"NA",SUM(DJ7:DK7)))</f>
        <v>10</v>
      </c>
      <c r="DM7" s="64">
        <f>IF(details!BO7="","",details!BO7)</f>
        <v>3</v>
      </c>
      <c r="DN7" s="64">
        <f>IF(details!BP7="","",details!BP7)</f>
        <v>2</v>
      </c>
      <c r="DO7" s="64">
        <f>IF(AND(DM7="",DN7=""),"",IF(AND(DM7="NA",DN7="NA"),"NA",SUM(DM7:DN7)))</f>
        <v>5</v>
      </c>
      <c r="DP7" s="148">
        <f>IF(AND(DI7="",DL7="",DO7=""),"",IF(AND(DI7="NA",DL7="NA",DO7="NA"),"NA",SUM(DI7,DL7,DO7)))</f>
        <v>25</v>
      </c>
      <c r="DQ7" s="64">
        <f>IF(details!BQ7="","",details!BQ7)</f>
        <v>5</v>
      </c>
      <c r="DR7" s="64">
        <f>IF(details!BR7="","",details!BR7)</f>
        <v>50</v>
      </c>
      <c r="DS7" s="64">
        <f>IF(details!BS7="","",details!BS7)</f>
        <v>20</v>
      </c>
      <c r="DT7" s="148">
        <f>IF(AND(DR7="",DS7=""),"",IF(AND(DR7="NA",DS7="NA"),"NA",SUM(DR7:DS7)))</f>
        <v>70</v>
      </c>
      <c r="DU7" s="149">
        <f>IF(AND(DP7="NA",DT7="NA"),"NA",IF(DT7="","",SUM(DP7,DQ7,DT7)))</f>
        <v>100</v>
      </c>
      <c r="DV7" s="64">
        <f>IF(details!BT7="","",details!BT7)</f>
        <v>80</v>
      </c>
      <c r="DW7" s="64">
        <f>IF(details!BU7="","",details!BU7)</f>
        <v>20</v>
      </c>
      <c r="DX7" s="149">
        <f>IF(AND(DV7="",DW7=""),"",IF(OR(DV7="AB",DW7="AB"),"AB",IF(OR(DV7="ML",DW7="ML"),"ML",SUM(DV7:DW7))))</f>
        <v>100</v>
      </c>
      <c r="DY7" s="95">
        <f>IF(OR($D7="TC",$D7="drop",$D7="",DX7=""),"",SUM(DU7,DX7))</f>
        <v>200</v>
      </c>
      <c r="DZ7" s="150">
        <f>IF(OR(DY7="",EB7=""),"",ROUNDUP(DY7/EB7*100,0))</f>
        <v>100</v>
      </c>
      <c r="EA7" s="95" t="str">
        <f>IF(DZ7="","",IF(DX7="ab",DX7,IF(DX7="ML",DX7,IF(DZ7&gt;85,"A",IF(DZ7&gt;70,"B",IF(DZ7&gt;50,"C",IF(DZ7&gt;30,"D","E")))))))</f>
        <v>A</v>
      </c>
      <c r="EB7" s="136">
        <f t="shared" ref="EB7:EB70" si="4">IF(OR($D7="TC",$D7="drop",$D7=""),"",DY$6-EC7)</f>
        <v>200</v>
      </c>
      <c r="EC7" s="136">
        <f>COUNTIF(DI7,"NA")*DI$6+COUNTIF(DL7,"NA")*DL$6</f>
        <v>0</v>
      </c>
      <c r="ED7" s="64">
        <f>IF(details!BV7="","",details!BV7)</f>
        <v>5</v>
      </c>
      <c r="EE7" s="64">
        <f>IF(details!BW7="","",details!BW7)</f>
        <v>5</v>
      </c>
      <c r="EF7" s="64">
        <f>IF(AND(ED7="",EE7=""),"",IF(AND(ED7="NA",EE7="NA"),"NA",SUM(ED7:EE7)))</f>
        <v>10</v>
      </c>
      <c r="EG7" s="64">
        <f>IF(details!BX7="","",details!BX7)</f>
        <v>5</v>
      </c>
      <c r="EH7" s="64">
        <f>IF(details!BY7="","",details!BY7)</f>
        <v>5</v>
      </c>
      <c r="EI7" s="64">
        <f>IF(AND(EG7="",EH7=""),"",IF(AND(EG7="NA",EH7="NA"),"NA",SUM(EG7:EH7)))</f>
        <v>10</v>
      </c>
      <c r="EJ7" s="64">
        <f>IF(details!BZ7="","",details!BZ7)</f>
        <v>5</v>
      </c>
      <c r="EK7" s="64">
        <f>IF(details!CA7="","",details!CA7)</f>
        <v>4</v>
      </c>
      <c r="EL7" s="64">
        <f>IF(AND(EJ7="",EK7=""),"",IF(AND(EJ7="NA",EK7="NA"),"NA",SUM(EJ7:EK7)))</f>
        <v>9</v>
      </c>
      <c r="EM7" s="148">
        <f>IF(AND(EF7="",EI7="",EL7=""),"",IF(AND(EF7="NA",EI7="NA",EL7="NA"),"NA",SUM(EF7,EI7,EL7)))</f>
        <v>29</v>
      </c>
      <c r="EN7" s="427">
        <f>IF(details!CB7="","",details!CB7)</f>
        <v>1</v>
      </c>
      <c r="EO7" s="64">
        <f>IF(details!CC7="","",details!CC7)</f>
        <v>50</v>
      </c>
      <c r="EP7" s="64">
        <f>IF(details!CD7="","",details!CD7)</f>
        <v>20</v>
      </c>
      <c r="EQ7" s="148">
        <f>IF(AND(EO7="",EP7=""),"",IF(AND(EO7="NA",EP7="NA"),"NA",SUM(EO7:EP7)))</f>
        <v>70</v>
      </c>
      <c r="ER7" s="149">
        <f>IF(AND(EM7="NA",EQ7="NA"),"NA",IF(EQ7="","",SUM(EM7,EN7,EQ7)))</f>
        <v>100</v>
      </c>
      <c r="ES7" s="64">
        <f>IF(details!CE7="","",details!CE7)</f>
        <v>80</v>
      </c>
      <c r="ET7" s="64">
        <f>IF(details!CF7="","",details!CF7)</f>
        <v>20</v>
      </c>
      <c r="EU7" s="149">
        <f>IF(AND(ES7="",ET7=""),"",IF(OR(ES7="AB",ET7="AB"),"AB",IF(OR(ES7="ML",ET7="ML"),"ML",SUM(ES7:ET7))))</f>
        <v>100</v>
      </c>
      <c r="EV7" s="95">
        <f>IF(OR($D7="TC",$D7="drop",$D7="",EU7=""),"",SUM(ER7,EU7))</f>
        <v>200</v>
      </c>
      <c r="EW7" s="150">
        <f>IF(OR(EV7="",EY7=""),"",ROUNDUP(EV7/EY7*100,0))</f>
        <v>100</v>
      </c>
      <c r="EX7" s="95" t="str">
        <f>IF(EW7="","",IF(EU7="ab",EU7,IF(EU7="ML",EU7,IF(EW7&gt;85,"A",IF(EW7&gt;70,"B",IF(EW7&gt;50,"C",IF(EW7&gt;30,"D","E")))))))</f>
        <v>A</v>
      </c>
      <c r="EY7" s="136">
        <f t="shared" ref="EY7:EY70" si="5">IF(OR($D7="TC",$D7="drop",$D7=""),"",EV$6-EZ7)</f>
        <v>200</v>
      </c>
      <c r="EZ7" s="136">
        <f>COUNTIF(EF7,"NA")*EF$6+COUNTIF(EI7,"NA")*EI$6</f>
        <v>0</v>
      </c>
      <c r="FA7" s="64">
        <f>IF(details!CG7="","",details!CG7)</f>
        <v>20</v>
      </c>
      <c r="FB7" s="64">
        <f>IF(details!CH7="","",details!CH7)</f>
        <v>20</v>
      </c>
      <c r="FC7" s="64">
        <f>IF(details!CI7="","",details!CI7)</f>
        <v>20</v>
      </c>
      <c r="FD7" s="64">
        <f>IF(details!CJ7="","",details!CJ7)</f>
        <v>20</v>
      </c>
      <c r="FE7" s="64">
        <f>IF(details!CK7="","",details!CK7)</f>
        <v>20</v>
      </c>
      <c r="FF7" s="95">
        <f>IF(FI7="","",IF(FE7="","",IF(AND(FA7="AB",FB7="AB",FC7="AB",FD7="AB",FE7="AB"),"AB",IF(AND(FA7="NA",FB7="NA",FC7="NA",FD7="NA",FE7="NA"),"NA",SUM(FA7:FE7)))))</f>
        <v>100</v>
      </c>
      <c r="FG7" s="95">
        <f>IF(OR(FF7="",FI7=""),"",IF(FF7="AB","",ROUNDUP(FF7/FI7*100,0)))</f>
        <v>100</v>
      </c>
      <c r="FH7" s="95" t="str">
        <f>IF(FG7="","",IF(FG7&gt;85,"A",IF(FG7&gt;70,"B",IF(FG7&gt;50,"C",IF(FG7&gt;30,"D","E")))))</f>
        <v>A</v>
      </c>
      <c r="FI7" s="136">
        <f>IF(OR($D7="TC",$D7="drop",$D7=""),"",FF$6-FJ7)</f>
        <v>100</v>
      </c>
      <c r="FJ7" s="136">
        <f>COUNTIF(FA7:FD7,"NA")*FA$6</f>
        <v>0</v>
      </c>
      <c r="FK7" s="64">
        <f>IF(details!CL7="","",details!CL7)</f>
        <v>20</v>
      </c>
      <c r="FL7" s="64">
        <f>IF(details!CM7="","",details!CM7)</f>
        <v>20</v>
      </c>
      <c r="FM7" s="64">
        <f>IF(details!CN7="","",details!CN7)</f>
        <v>20</v>
      </c>
      <c r="FN7" s="64">
        <f>IF(details!CO7="","",details!CO7)</f>
        <v>20</v>
      </c>
      <c r="FO7" s="64">
        <f>IF(details!CP7="","",details!CP7)</f>
        <v>20</v>
      </c>
      <c r="FP7" s="95">
        <f>IF(FS7="","",IF(FO7="","",IF(AND(FK7="AB",FL7="AB",FM7="AB",FN7="AB",FO7="AB"),"AB",IF(AND(FK7="NA",FL7="NA",FM7="NA",FN7="NA",FO7="NA"),"NA",SUM(FK7:FO7)))))</f>
        <v>100</v>
      </c>
      <c r="FQ7" s="95">
        <f>IF(OR(FP7="",FS7=""),"",IF(FP7="AB","",ROUNDUP(FP7/FS7*100,0)))</f>
        <v>100</v>
      </c>
      <c r="FR7" s="95" t="str">
        <f>IF(FQ7="","",IF(FQ7&gt;85,"A",IF(FQ7&gt;70,"B",IF(FQ7&gt;50,"C",IF(FQ7&gt;30,"D","E")))))</f>
        <v>A</v>
      </c>
      <c r="FS7" s="136">
        <f>IF(OR($D7="TC",$D7="drop",$D7=""),"",FP$6-FT7)</f>
        <v>100</v>
      </c>
      <c r="FT7" s="136">
        <f>COUNTIF(FK7:FN7,"NA")*FK$6</f>
        <v>0</v>
      </c>
      <c r="FU7" s="64">
        <f>IF(details!CQ7="","",details!CQ7)</f>
        <v>20</v>
      </c>
      <c r="FV7" s="64">
        <f>IF(details!CR7="","",details!CR7)</f>
        <v>20</v>
      </c>
      <c r="FW7" s="64">
        <f>IF(details!CS7="","",details!CS7)</f>
        <v>20</v>
      </c>
      <c r="FX7" s="64">
        <f>IF(details!CT7="","",details!CT7)</f>
        <v>20</v>
      </c>
      <c r="FY7" s="64">
        <f>IF(details!CU7="","",details!CU7)</f>
        <v>20</v>
      </c>
      <c r="FZ7" s="95">
        <f>IF(GC7="","",IF(FY7="","",IF(AND(FU7="AB",FV7="AB",FW7="AB",FX7="AB",FY7="AB"),"AB",IF(AND(FU7="NA",FV7="NA",FW7="NA",FX7="NA",FY7="NA"),"NA",SUM(FU7:FY7)))))</f>
        <v>100</v>
      </c>
      <c r="GA7" s="95">
        <f>IF(OR(FZ7="",GC7=""),"",IF(FZ7="AB","",ROUNDUP(FZ7/GC7*100,0)))</f>
        <v>100</v>
      </c>
      <c r="GB7" s="95" t="str">
        <f>IF(GA7="","",IF(GA7&gt;85,"A",IF(GA7&gt;70,"B",IF(GA7&gt;50,"C",IF(GA7&gt;30,"D","E")))))</f>
        <v>A</v>
      </c>
      <c r="GC7" s="136">
        <f>IF(OR($D7="TC",$D7="drop",$D7=""),"",FZ$6-GD7)</f>
        <v>100</v>
      </c>
      <c r="GD7" s="136">
        <f>COUNTIF(FU7:FX7,"NA")*FU$6</f>
        <v>0</v>
      </c>
      <c r="GE7" s="94">
        <f>AI7</f>
        <v>200</v>
      </c>
      <c r="GF7" s="94">
        <f>AF7</f>
        <v>200</v>
      </c>
      <c r="GG7" s="94" t="str">
        <f>AH7</f>
        <v>A</v>
      </c>
      <c r="GH7" s="94">
        <f>BH7</f>
        <v>200</v>
      </c>
      <c r="GI7" s="94">
        <f>BE7</f>
        <v>200</v>
      </c>
      <c r="GJ7" s="94" t="str">
        <f>BG7</f>
        <v>A</v>
      </c>
      <c r="GK7" s="152">
        <f>CF7</f>
        <v>200</v>
      </c>
      <c r="GL7" s="152">
        <f>CC7</f>
        <v>200</v>
      </c>
      <c r="GM7" s="152" t="str">
        <f>CE7</f>
        <v>A</v>
      </c>
      <c r="GN7" s="94" t="str">
        <f>IF($BJ7="s",GM7,"")</f>
        <v>A</v>
      </c>
      <c r="GO7" s="94" t="str">
        <f>IF($BJ7="u",GM7,"")</f>
        <v/>
      </c>
      <c r="GP7" s="94" t="str">
        <f>IF($BJ7="g",GM7,"")</f>
        <v/>
      </c>
      <c r="GQ7" s="94" t="str">
        <f>IF($BJ7="p",GM7,"")</f>
        <v/>
      </c>
      <c r="GR7" s="94" t="str">
        <f>IF($BJ7="sd",GM7,"")</f>
        <v/>
      </c>
      <c r="GS7" s="94">
        <f>DE7</f>
        <v>200</v>
      </c>
      <c r="GT7" s="94">
        <f>DB7</f>
        <v>200</v>
      </c>
      <c r="GU7" s="94" t="str">
        <f>DD7</f>
        <v>A</v>
      </c>
      <c r="GV7" s="94">
        <f>EB7</f>
        <v>200</v>
      </c>
      <c r="GW7" s="94">
        <f>DY7</f>
        <v>200</v>
      </c>
      <c r="GX7" s="94" t="str">
        <f>EA7</f>
        <v>A</v>
      </c>
      <c r="GY7" s="94">
        <f>EY7</f>
        <v>200</v>
      </c>
      <c r="GZ7" s="94">
        <f>EV7</f>
        <v>200</v>
      </c>
      <c r="HA7" s="94" t="str">
        <f>EX7</f>
        <v>A</v>
      </c>
      <c r="HB7" s="94">
        <f>FI7</f>
        <v>100</v>
      </c>
      <c r="HC7" s="94">
        <f>FF7</f>
        <v>100</v>
      </c>
      <c r="HD7" s="94" t="str">
        <f>FH7</f>
        <v>A</v>
      </c>
      <c r="HE7" s="153">
        <f>FS7</f>
        <v>100</v>
      </c>
      <c r="HF7" s="153">
        <f>FP7</f>
        <v>100</v>
      </c>
      <c r="HG7" s="153" t="str">
        <f>FR7</f>
        <v>A</v>
      </c>
      <c r="HH7" s="153">
        <f>GC7</f>
        <v>100</v>
      </c>
      <c r="HI7" s="153">
        <f>FZ7</f>
        <v>100</v>
      </c>
      <c r="HJ7" s="153" t="str">
        <f>GB7</f>
        <v>A</v>
      </c>
      <c r="HK7" s="255">
        <f>COUNTIF(GF7:HJ7,"AB")</f>
        <v>0</v>
      </c>
      <c r="HL7" s="255">
        <f>COUNTIF(GF7:HJ7,"ML")</f>
        <v>0</v>
      </c>
      <c r="HM7" s="255">
        <f>COUNTBLANK(GF7:HJ7)</f>
        <v>4</v>
      </c>
      <c r="HN7" s="255">
        <f>COUNTIF(GF7:HJ7,"E")</f>
        <v>0</v>
      </c>
      <c r="HO7" s="64" t="str">
        <f t="shared" ref="HO7:HO38" si="6">IF(OR(D7=0,D7=""),"",IF(D7="TC","TRANSFERRED",IF(D7="DROP","DROP",IF(HK7&gt;0,"ABSENT",IF(HL7&gt;0,"LEAVE",IF(HM7&gt;4,"",IF(AND(HN7&gt;0,$C$3=8),"",IF(HN7&gt;0,"PROMOTED","PASSED"))))))))</f>
        <v>PASSED</v>
      </c>
      <c r="HP7" s="91">
        <f>IF(OR(GE7="",GH7="",GK7="",GS7="",GV7="",GY7=""),"",SUM(GE7,GH7,GK7,GS7,GV7,GY7))</f>
        <v>1200</v>
      </c>
      <c r="HQ7" s="91">
        <f>IF(OR(GF7="",GI7="",GL7="",GT7="",GW7="",GZ7=""),"",SUM(GF7,GI7,GL7,GT7,GW7,GZ7))</f>
        <v>1200</v>
      </c>
      <c r="HR7" s="92">
        <f>IF(OR(HQ7="",HP7=""),"",HQ7/HP7*100)</f>
        <v>100</v>
      </c>
      <c r="HS7" s="214">
        <f>IF(HO7="PASSED",HR7,"")</f>
        <v>100</v>
      </c>
      <c r="HT7" s="215">
        <f>IF(HS7="","",SUMPRODUCT((HS7&lt;HS$7:HS$106)/COUNTIF(HS$7:HS$106,HS$7:HS$106)))</f>
        <v>0.99999999999999833</v>
      </c>
      <c r="HU7" s="93" t="str">
        <f>IF(OR(HR7="",HO7&lt;&gt;"PASSED"),"",IF(HR7&gt;85,"A",IF(HR7&gt;70,"B",IF(HR7&gt;50,"C",IF(HR7&gt;30,"D","E")))))</f>
        <v>A</v>
      </c>
      <c r="HV7" s="154">
        <f>details!EV7</f>
        <v>110</v>
      </c>
      <c r="HW7" s="155">
        <f>details!EW7</f>
        <v>98</v>
      </c>
      <c r="HX7" s="218">
        <f>IF(OR(HV7="",HW7=""),"",HW7/HV7*100)</f>
        <v>89.090909090909093</v>
      </c>
      <c r="HY7" s="100" t="str">
        <f>IF(details!CV7="","",details!CV7)</f>
        <v/>
      </c>
      <c r="ID7" s="70" t="str">
        <f t="shared" ref="ID7:ID12" si="7">HO107</f>
        <v>TOTAL APPEARED</v>
      </c>
      <c r="IE7" s="71">
        <f t="shared" ref="IE7:IF12" si="8">GG107</f>
        <v>30</v>
      </c>
      <c r="IF7" s="71">
        <f t="shared" si="8"/>
        <v>30</v>
      </c>
      <c r="IG7" s="71">
        <f t="shared" ref="IG7:IG12" si="9">GK107</f>
        <v>30</v>
      </c>
      <c r="IH7" s="71">
        <f t="shared" ref="IH7:IM12" si="10">GN107</f>
        <v>30</v>
      </c>
      <c r="II7" s="71">
        <f t="shared" si="10"/>
        <v>0</v>
      </c>
      <c r="IJ7" s="71">
        <f t="shared" si="10"/>
        <v>0</v>
      </c>
      <c r="IK7" s="71">
        <f t="shared" si="10"/>
        <v>0</v>
      </c>
      <c r="IL7" s="71">
        <f t="shared" si="10"/>
        <v>0</v>
      </c>
      <c r="IM7" s="71">
        <f t="shared" si="10"/>
        <v>30</v>
      </c>
      <c r="IN7" s="71">
        <f t="shared" ref="IN7:IN12" si="11">GV107</f>
        <v>30</v>
      </c>
      <c r="IO7" s="71">
        <f t="shared" ref="IO7:IO12" si="12">GY107</f>
        <v>30</v>
      </c>
      <c r="IP7" s="71">
        <f t="shared" ref="IP7:IP12" si="13">HB107</f>
        <v>30</v>
      </c>
      <c r="IQ7" s="71">
        <f t="shared" ref="IQ7:IQ12" si="14">HE107</f>
        <v>30</v>
      </c>
      <c r="IR7" s="14">
        <f t="shared" ref="IR7:IR12" si="15">HH107</f>
        <v>30</v>
      </c>
      <c r="IV7" s="157"/>
      <c r="IW7" s="157"/>
      <c r="IY7" s="157"/>
      <c r="IZ7" s="157"/>
      <c r="JB7" s="157"/>
      <c r="JC7" s="157"/>
      <c r="JD7" s="157"/>
      <c r="JE7" s="157"/>
      <c r="JJ7" s="157"/>
      <c r="JK7" s="157"/>
      <c r="JM7" s="157"/>
      <c r="JN7" s="157"/>
    </row>
    <row r="8" spans="1:274" ht="14" customHeight="1">
      <c r="A8" s="145">
        <f>IF(details!A8="","",details!A8)</f>
        <v>2</v>
      </c>
      <c r="B8" s="64" t="str">
        <f>IF(details!B8="","",details!B8)</f>
        <v>SC</v>
      </c>
      <c r="C8" s="64" t="str">
        <f>IF(details!C8="","",details!C8)</f>
        <v>B</v>
      </c>
      <c r="D8" s="95">
        <f>IF(details!D8="","",details!D8)</f>
        <v>802</v>
      </c>
      <c r="E8" s="95" t="str">
        <f>IF(details!E8="","",details!E8)</f>
        <v/>
      </c>
      <c r="F8" s="64" t="str">
        <f>IF(details!F8="","",details!F8)</f>
        <v/>
      </c>
      <c r="G8" s="290">
        <f>IF(details!G8="","",details!G8)</f>
        <v>35887</v>
      </c>
      <c r="H8" s="146" t="str">
        <f>IF(details!CW8="","",details!CW8)</f>
        <v>Two April Nineteen Hundred Ninety Eight</v>
      </c>
      <c r="I8" s="147" t="str">
        <f>IF(details!I8="","",details!I8)</f>
        <v>A2</v>
      </c>
      <c r="J8" s="147" t="str">
        <f>IF(details!J8="","",details!J8)</f>
        <v>B2</v>
      </c>
      <c r="K8" s="147" t="str">
        <f>IF(details!K8="","",details!K8)</f>
        <v>C2</v>
      </c>
      <c r="L8" s="64">
        <f>IF(details!L8="","",details!L8)</f>
        <v>5</v>
      </c>
      <c r="M8" s="64">
        <f>IF(details!M8="","",details!M8)</f>
        <v>5</v>
      </c>
      <c r="N8" s="64">
        <f t="shared" ref="N8:N71" si="16">IF(AND(L8="",M8=""),"",IF(AND(L8="NA",M8="NA"),"NA",SUM(L8:M8)))</f>
        <v>10</v>
      </c>
      <c r="O8" s="64">
        <f>IF(details!N8="","",details!N8)</f>
        <v>5</v>
      </c>
      <c r="P8" s="64">
        <f>IF(details!O8="","",details!O8)</f>
        <v>5</v>
      </c>
      <c r="Q8" s="64">
        <f t="shared" ref="Q8:Q71" si="17">IF(AND(O8="",P8=""),"",IF(AND(O8="NA",P8="NA"),"NA",SUM(O8:P8)))</f>
        <v>10</v>
      </c>
      <c r="R8" s="64">
        <f>IF(details!P8="","",details!P8)</f>
        <v>5</v>
      </c>
      <c r="S8" s="64">
        <f>IF(details!Q8="","",details!Q8)</f>
        <v>4</v>
      </c>
      <c r="T8" s="64">
        <f t="shared" ref="T8:T71" si="18">IF(AND(R8="",S8=""),"",IF(AND(R8="NA",S8="NA"),"NA",SUM(R8:S8)))</f>
        <v>9</v>
      </c>
      <c r="U8" s="148">
        <f t="shared" ref="U8:U71" si="19">IF(AND(N8="",Q8="",T8=""),"",IF(AND(N8="NA",Q8="NA",T8="NA"),"NA",SUM(N8,Q8,T8)))</f>
        <v>29</v>
      </c>
      <c r="V8" s="64">
        <f>IF(details!R8="","",details!R8)</f>
        <v>1</v>
      </c>
      <c r="W8" s="64">
        <f>IF(details!S8="","",details!S8)</f>
        <v>40</v>
      </c>
      <c r="X8" s="64">
        <f>IF(details!T8="","",details!T8)</f>
        <v>10</v>
      </c>
      <c r="Y8" s="64">
        <f>IF(details!U8="","",details!U8)</f>
        <v>20</v>
      </c>
      <c r="Z8" s="148">
        <f t="shared" ref="Z8:Z71" si="20">IF(AND(W8="",Y8=""),"",IF(AND(W8="NA",Y8="NA"),"NA",SUM(W8:Y8)))</f>
        <v>70</v>
      </c>
      <c r="AA8" s="149">
        <f t="shared" ref="AA8:AA71" si="21">IF(AND(U8="NA",Z8="NA"),"NA",IF(Z8="","",SUM(U8,V8,Z8)))</f>
        <v>100</v>
      </c>
      <c r="AB8" s="64">
        <f>IF(details!V8="","",details!V8)</f>
        <v>65</v>
      </c>
      <c r="AC8" s="64">
        <f>IF(details!W8="","",details!W8)</f>
        <v>15</v>
      </c>
      <c r="AD8" s="64">
        <f>IF(details!X8="","",details!X8)</f>
        <v>20</v>
      </c>
      <c r="AE8" s="149">
        <f t="shared" ref="AE8:AE71" si="22">IF(AND(AB8="",AD8=""),"",IF(OR(AB8="AB",AD8="AB"),"AB",IF(OR(AB8="ML",AD8="ML"),"ML",SUM(AB8:AD8))))</f>
        <v>100</v>
      </c>
      <c r="AF8" s="95">
        <f t="shared" ref="AF8:AF71" si="23">IF(OR($D8="TC",$D8="drop",$D8="",AE8=""),"",SUM(AA8,AE8))</f>
        <v>200</v>
      </c>
      <c r="AG8" s="150">
        <f t="shared" ref="AG8:AG71" si="24">IF(OR(AF8="",AI8=""),"",ROUNDUP(AF8/AI8*100,0))</f>
        <v>100</v>
      </c>
      <c r="AH8" s="95" t="str">
        <f t="shared" ref="AH8:AH71" si="25">IF(AG8="","",IF(AE8="ab",AE8,IF(AE8="ML",AE8,IF(AG8&gt;85,"A",IF(AG8&gt;70,"B",IF(AG8&gt;50,"C",IF(AG8&gt;30,"D","E")))))))</f>
        <v>A</v>
      </c>
      <c r="AI8" s="136">
        <f t="shared" si="0"/>
        <v>200</v>
      </c>
      <c r="AJ8" s="136">
        <f t="shared" ref="AJ8:AJ71" si="26">COUNTIF(N8,"NA")*N$6+COUNTIF(Q8,"NA")*Q$6+COUNTIF(T8,"NA")*T$6+(COUNTIF(Z8,"NA")*Z$6)</f>
        <v>0</v>
      </c>
      <c r="AK8" s="64">
        <f>IF(details!Y8="","",details!Y8)</f>
        <v>5</v>
      </c>
      <c r="AL8" s="64">
        <f>IF(details!Z8="","",details!Z8)</f>
        <v>5</v>
      </c>
      <c r="AM8" s="64">
        <f t="shared" ref="AM8:AM71" si="27">IF(AND(AK8="",AL8=""),"",IF(AND(AK8="NA",AL8="NA"),"NA",SUM(AK8:AL8)))</f>
        <v>10</v>
      </c>
      <c r="AN8" s="64">
        <f>IF(details!AA8="","",details!AA8)</f>
        <v>5</v>
      </c>
      <c r="AO8" s="64">
        <f>IF(details!AB8="","",details!AB8)</f>
        <v>5</v>
      </c>
      <c r="AP8" s="64">
        <f t="shared" ref="AP8:AP71" si="28">IF(AND(AN8="",AO8=""),"",IF(AND(AN8="NA",AO8="NA"),"NA",SUM(AN8:AO8)))</f>
        <v>10</v>
      </c>
      <c r="AQ8" s="64">
        <f>IF(details!AC8="","",details!AC8)</f>
        <v>5</v>
      </c>
      <c r="AR8" s="64">
        <f>IF(details!AD8="","",details!AD8)</f>
        <v>4</v>
      </c>
      <c r="AS8" s="64">
        <f t="shared" ref="AS8:AS71" si="29">IF(AND(AQ8="",AR8=""),"",IF(AND(AQ8="NA",AR8="NA"),"NA",SUM(AQ8:AR8)))</f>
        <v>9</v>
      </c>
      <c r="AT8" s="148">
        <f t="shared" ref="AT8:AT71" si="30">IF(AND(AM8="",AP8="",AS8=""),"",IF(AND(AM8="NA",AP8="NA",AS8="NA"),"NA",SUM(AM8,AP8,AS8)))</f>
        <v>29</v>
      </c>
      <c r="AU8" s="64">
        <f>IF(details!AE8="","",details!AE8)</f>
        <v>1</v>
      </c>
      <c r="AV8" s="64">
        <f>IF(details!AF8="","",details!AF8)</f>
        <v>40</v>
      </c>
      <c r="AW8" s="64">
        <f>IF(details!AG8="","",details!AG8)</f>
        <v>10</v>
      </c>
      <c r="AX8" s="64">
        <f>IF(details!AH8="","",details!AH8)</f>
        <v>20</v>
      </c>
      <c r="AY8" s="148">
        <f t="shared" ref="AY8:AY71" si="31">IF(AND(AV8="",AX8=""),"",IF(AND(AV8="NA",AX8="NA"),"NA",SUM(AV8:AX8)))</f>
        <v>70</v>
      </c>
      <c r="AZ8" s="149">
        <f t="shared" ref="AZ8:AZ71" si="32">IF(AND(AT8="NA",AY8="NA"),"NA",IF(AY8="","",SUM(AT8,AU8,AY8)))</f>
        <v>100</v>
      </c>
      <c r="BA8" s="64">
        <f>IF(details!AI8="","",details!AI8)</f>
        <v>65</v>
      </c>
      <c r="BB8" s="64">
        <f>IF(details!AJ8="","",details!AJ8)</f>
        <v>15</v>
      </c>
      <c r="BC8" s="64">
        <f>IF(details!AK8="","",details!AK8)</f>
        <v>20</v>
      </c>
      <c r="BD8" s="149">
        <f t="shared" ref="BD8:BD71" si="33">IF(AND(BA8="",BC8=""),"",IF(OR(BA8="AB",BC8="AB"),"AB",IF(OR(BA8="ML",BC8="ML"),"ML",SUM(BA8:BC8))))</f>
        <v>100</v>
      </c>
      <c r="BE8" s="95">
        <f t="shared" ref="BE8:BE71" si="34">IF(OR($D8="TC",$D8="drop",$D8="",BD8=""),"",SUM(AZ8,BD8))</f>
        <v>200</v>
      </c>
      <c r="BF8" s="150">
        <f t="shared" ref="BF8:BF71" si="35">IF(OR(BE8="",BH8=""),"",ROUNDUP(BE8/BH8*100,0))</f>
        <v>100</v>
      </c>
      <c r="BG8" s="95" t="str">
        <f t="shared" ref="BG8:BG71" si="36">IF(BF8="","",IF(BD8="ab",BD8,IF(BD8="ML",BD8,IF(BF8&gt;85,"A",IF(BF8&gt;70,"B",IF(BF8&gt;50,"C",IF(BF8&gt;30,"D","E")))))))</f>
        <v>A</v>
      </c>
      <c r="BH8" s="136">
        <f t="shared" si="1"/>
        <v>200</v>
      </c>
      <c r="BI8" s="136">
        <f t="shared" ref="BI8:BI71" si="37">COUNTIF(AM8,"NA")*AM$6+COUNTIF(AP8,"NA")*AP$6+COUNTIF(AS8,"NA")*AS$6+(COUNTIF(AY8,"NA")*AY$6)</f>
        <v>0</v>
      </c>
      <c r="BJ8" s="151" t="str">
        <f>IF(D8="","",details!AL8)</f>
        <v>s</v>
      </c>
      <c r="BK8" s="64">
        <f>IF(details!AM8="","",details!AM8)</f>
        <v>5</v>
      </c>
      <c r="BL8" s="64">
        <f>IF(details!AN8="","",details!AN8)</f>
        <v>5</v>
      </c>
      <c r="BM8" s="64">
        <f t="shared" ref="BM8:BM71" si="38">IF(AND(BK8="",BL8=""),"",IF(AND(BK8="NA",BL8="NA"),"NA",SUM(BK8:BL8)))</f>
        <v>10</v>
      </c>
      <c r="BN8" s="64">
        <f>IF(details!AO8="","",details!AO8)</f>
        <v>5</v>
      </c>
      <c r="BO8" s="64">
        <f>IF(details!AP8="","",details!AP8)</f>
        <v>5</v>
      </c>
      <c r="BP8" s="64">
        <f t="shared" ref="BP8:BP71" si="39">IF(AND(BN8="",BO8=""),"",IF(AND(BN8="NA",BO8="NA"),"NA",SUM(BN8:BO8)))</f>
        <v>10</v>
      </c>
      <c r="BQ8" s="64">
        <f>IF(details!AQ8="","",details!AQ8)</f>
        <v>5</v>
      </c>
      <c r="BR8" s="64">
        <f>IF(details!AR8="","",details!AR8)</f>
        <v>4</v>
      </c>
      <c r="BS8" s="64">
        <f t="shared" ref="BS8:BS71" si="40">IF(AND(BQ8="",BR8=""),"",IF(AND(BQ8="NA",BR8="NA"),"NA",SUM(BQ8:BR8)))</f>
        <v>9</v>
      </c>
      <c r="BT8" s="148">
        <f t="shared" ref="BT8:BT71" si="41">IF(AND(BM8="",BP8="",BS8=""),"",IF(AND(BM8="NA",BP8="NA",BS8="NA"),"NA",SUM(BM8,BP8,BS8)))</f>
        <v>29</v>
      </c>
      <c r="BU8" s="64">
        <f>IF(details!AS8="","",details!AS8)</f>
        <v>1</v>
      </c>
      <c r="BV8" s="64">
        <f>IF(details!AT8="","",details!AT8)</f>
        <v>50</v>
      </c>
      <c r="BW8" s="64">
        <f>IF(details!AU8="","",details!AU8)</f>
        <v>20</v>
      </c>
      <c r="BX8" s="148">
        <f t="shared" ref="BX8:BX71" si="42">IF(AND(BV8="",BW8=""),"",IF(AND(BV8="NA",BW8="NA"),"NA",SUM(BV8:BW8)))</f>
        <v>70</v>
      </c>
      <c r="BY8" s="149">
        <f t="shared" ref="BY8:BY71" si="43">IF(AND(BT8="NA",BX8="NA"),"NA",IF(BX8="","",SUM(BT8,BU8,BX8)))</f>
        <v>100</v>
      </c>
      <c r="BZ8" s="64">
        <f>IF(details!AV8="","",details!AV8)</f>
        <v>80</v>
      </c>
      <c r="CA8" s="64">
        <f>IF(details!AW8="","",details!AW8)</f>
        <v>20</v>
      </c>
      <c r="CB8" s="149">
        <f t="shared" ref="CB8:CB71" si="44">IF(AND(BZ8="",CA8=""),"",IF(OR(BZ8="AB",CA8="AB"),"AB",IF(OR(BZ8="ML",CA8="ML"),"ML",SUM(BZ8:CA8))))</f>
        <v>100</v>
      </c>
      <c r="CC8" s="95">
        <f t="shared" ref="CC8:CC71" si="45">IF(OR($D8="TC",$D8="drop",$D8="",CB8=""),"",SUM(BY8,CB8))</f>
        <v>200</v>
      </c>
      <c r="CD8" s="150">
        <f t="shared" ref="CD8:CD71" si="46">IF(OR(CC8="",CF8=""),"",ROUNDUP(CC8/CF8*100,0))</f>
        <v>100</v>
      </c>
      <c r="CE8" s="95" t="str">
        <f t="shared" ref="CE8:CE71" si="47">IF(CD8="","",IF(CB8="ab",CB8,IF(CB8="ML",CB8,IF(CD8&gt;85,"A",IF(CD8&gt;70,"B",IF(CD8&gt;50,"C",IF(CD8&gt;30,"D","E")))))))</f>
        <v>A</v>
      </c>
      <c r="CF8" s="136">
        <f t="shared" si="2"/>
        <v>200</v>
      </c>
      <c r="CG8" s="136">
        <f t="shared" ref="CG8:CG71" si="48">COUNTIF(BM8,"NA")*BM$6+COUNTIF(BP8,"NA")*BP$6</f>
        <v>0</v>
      </c>
      <c r="CH8" s="64">
        <f>IF(details!AX8="","",details!AX8)</f>
        <v>5</v>
      </c>
      <c r="CI8" s="64">
        <f>IF(details!AY8="","",details!AY8)</f>
        <v>5</v>
      </c>
      <c r="CJ8" s="64">
        <f t="shared" ref="CJ8:CJ71" si="49">IF(AND(CH8="",CI8=""),"",IF(AND(CH8="NA",CI8="NA"),"NA",SUM(CH8:CI8)))</f>
        <v>10</v>
      </c>
      <c r="CK8" s="64">
        <f>IF(details!AZ8="","",details!AZ8)</f>
        <v>5</v>
      </c>
      <c r="CL8" s="64">
        <f>IF(details!BA8="","",details!BA8)</f>
        <v>5</v>
      </c>
      <c r="CM8" s="64">
        <f t="shared" ref="CM8:CM71" si="50">IF(AND(CK8="",CL8=""),"",IF(AND(CK8="NA",CL8="NA"),"NA",SUM(CK8:CL8)))</f>
        <v>10</v>
      </c>
      <c r="CN8" s="64">
        <f>IF(details!BB8="","",details!BB8)</f>
        <v>5</v>
      </c>
      <c r="CO8" s="64">
        <f>IF(details!BC8="","",details!BC8)</f>
        <v>4</v>
      </c>
      <c r="CP8" s="64">
        <f t="shared" ref="CP8:CP71" si="51">IF(AND(CN8="",CO8=""),"",IF(AND(CN8="NA",CO8="NA"),"NA",SUM(CN8:CO8)))</f>
        <v>9</v>
      </c>
      <c r="CQ8" s="148">
        <f t="shared" ref="CQ8:CQ71" si="52">IF(AND(CJ8="",CM8="",CP8=""),"",IF(AND(CJ8="NA",CM8="NA",CP8="NA"),"NA",SUM(CJ8,CM8,CP8)))</f>
        <v>29</v>
      </c>
      <c r="CR8" s="64">
        <f>IF(details!BD8="","",details!BD8)</f>
        <v>1</v>
      </c>
      <c r="CS8" s="64">
        <f>IF(details!BE8="","",details!BE8)</f>
        <v>40</v>
      </c>
      <c r="CT8" s="64">
        <f>IF(details!BF8="","",details!BF8)</f>
        <v>10</v>
      </c>
      <c r="CU8" s="64">
        <f>IF(details!BG8="","",details!BG8)</f>
        <v>20</v>
      </c>
      <c r="CV8" s="148">
        <f t="shared" ref="CV8:CV71" si="53">IF(AND(CS8="",CU8=""),"",IF(AND(CS8="NA",CU8="NA"),"NA",SUM(CS8:CU8)))</f>
        <v>70</v>
      </c>
      <c r="CW8" s="149">
        <f t="shared" ref="CW8:CW71" si="54">IF(AND(CQ8="NA",CV8="NA"),"NA",IF(CV8="","",SUM(CQ8,CR8,CV8)))</f>
        <v>100</v>
      </c>
      <c r="CX8" s="64">
        <f>IF(details!BH8="","",details!BH8)</f>
        <v>65</v>
      </c>
      <c r="CY8" s="64">
        <f>IF(details!BI8="","",details!BI8)</f>
        <v>15</v>
      </c>
      <c r="CZ8" s="64">
        <f>IF(details!BJ8="","",details!BJ8)</f>
        <v>20</v>
      </c>
      <c r="DA8" s="149">
        <f t="shared" ref="DA8:DA71" si="55">IF(AND(CX8="",CZ8=""),"",IF(OR(CX8="AB",CZ8="AB"),"AB",IF(OR(CX8="ML",CZ8="ML"),"ML",SUM(CX8:CZ8))))</f>
        <v>100</v>
      </c>
      <c r="DB8" s="95">
        <f t="shared" ref="DB8:DB71" si="56">IF(OR($D8="TC",$D8="drop",$D8="",DA8=""),"",SUM(CW8,DA8))</f>
        <v>200</v>
      </c>
      <c r="DC8" s="150">
        <f t="shared" ref="DC8:DC71" si="57">IF(OR(DB8="",DE8=""),"",ROUNDUP(DB8/DE8*100,0))</f>
        <v>100</v>
      </c>
      <c r="DD8" s="95" t="str">
        <f t="shared" ref="DD8:DD71" si="58">IF(DC8="","",IF(DA8="ab",DA8,IF(DA8="ML",DA8,IF(DC8&gt;85,"A",IF(DC8&gt;70,"B",IF(DC8&gt;50,"C",IF(DC8&gt;30,"D","E")))))))</f>
        <v>A</v>
      </c>
      <c r="DE8" s="136">
        <f t="shared" si="3"/>
        <v>200</v>
      </c>
      <c r="DF8" s="136">
        <f t="shared" ref="DF8:DF71" si="59">COUNTIF(CJ8,"NA")*CJ$6+COUNTIF(CM8,"NA")*CM$6+COUNTIF(CP8,"NA")*CP$6+(COUNTIF(CV8,"NA")*CV$6)</f>
        <v>0</v>
      </c>
      <c r="DG8" s="64">
        <f>IF(details!BK8="","",details!BK8)</f>
        <v>5</v>
      </c>
      <c r="DH8" s="64">
        <f>IF(details!BL8="","",details!BL8)</f>
        <v>5</v>
      </c>
      <c r="DI8" s="64">
        <f t="shared" ref="DI8:DI71" si="60">IF(AND(DG8="",DH8=""),"",IF(AND(DG8="NA",DH8="NA"),"NA",SUM(DG8:DH8)))</f>
        <v>10</v>
      </c>
      <c r="DJ8" s="64">
        <f>IF(details!BM8="","",details!BM8)</f>
        <v>5</v>
      </c>
      <c r="DK8" s="64">
        <f>IF(details!BN8="","",details!BN8)</f>
        <v>5</v>
      </c>
      <c r="DL8" s="64">
        <f t="shared" ref="DL8:DL71" si="61">IF(AND(DJ8="",DK8=""),"",IF(AND(DJ8="NA",DK8="NA"),"NA",SUM(DJ8:DK8)))</f>
        <v>10</v>
      </c>
      <c r="DM8" s="64">
        <f>IF(details!BO8="","",details!BO8)</f>
        <v>3</v>
      </c>
      <c r="DN8" s="64">
        <f>IF(details!BP8="","",details!BP8)</f>
        <v>2</v>
      </c>
      <c r="DO8" s="64">
        <f t="shared" ref="DO8:DO71" si="62">IF(AND(DM8="",DN8=""),"",IF(AND(DM8="NA",DN8="NA"),"NA",SUM(DM8:DN8)))</f>
        <v>5</v>
      </c>
      <c r="DP8" s="148">
        <f t="shared" ref="DP8:DP71" si="63">IF(AND(DI8="",DL8="",DO8=""),"",IF(AND(DI8="NA",DL8="NA",DO8="NA"),"NA",SUM(DI8,DL8,DO8)))</f>
        <v>25</v>
      </c>
      <c r="DQ8" s="64">
        <f>IF(details!BQ8="","",details!BQ8)</f>
        <v>5</v>
      </c>
      <c r="DR8" s="64">
        <f>IF(details!BR8="","",details!BR8)</f>
        <v>50</v>
      </c>
      <c r="DS8" s="64">
        <f>IF(details!BS8="","",details!BS8)</f>
        <v>20</v>
      </c>
      <c r="DT8" s="148">
        <f t="shared" ref="DT8:DT71" si="64">IF(AND(DR8="",DS8=""),"",IF(AND(DR8="NA",DS8="NA"),"NA",SUM(DR8:DS8)))</f>
        <v>70</v>
      </c>
      <c r="DU8" s="149">
        <f t="shared" ref="DU8:DU71" si="65">IF(AND(DP8="NA",DT8="NA"),"NA",IF(DT8="","",SUM(DP8,DQ8,DT8)))</f>
        <v>100</v>
      </c>
      <c r="DV8" s="64">
        <f>IF(details!BT8="","",details!BT8)</f>
        <v>80</v>
      </c>
      <c r="DW8" s="64">
        <f>IF(details!BU8="","",details!BU8)</f>
        <v>20</v>
      </c>
      <c r="DX8" s="149">
        <f t="shared" ref="DX8:DX71" si="66">IF(AND(DV8="",DW8=""),"",IF(OR(DV8="AB",DW8="AB"),"AB",IF(OR(DV8="ML",DW8="ML"),"ML",SUM(DV8:DW8))))</f>
        <v>100</v>
      </c>
      <c r="DY8" s="95">
        <f t="shared" ref="DY8:DY71" si="67">IF(OR($D8="TC",$D8="drop",$D8="",DX8=""),"",SUM(DU8,DX8))</f>
        <v>200</v>
      </c>
      <c r="DZ8" s="150">
        <f t="shared" ref="DZ8:DZ71" si="68">IF(OR(DY8="",EB8=""),"",ROUNDUP(DY8/EB8*100,0))</f>
        <v>100</v>
      </c>
      <c r="EA8" s="95" t="str">
        <f t="shared" ref="EA8:EA71" si="69">IF(DZ8="","",IF(DX8="ab",DX8,IF(DX8="ML",DX8,IF(DZ8&gt;85,"A",IF(DZ8&gt;70,"B",IF(DZ8&gt;50,"C",IF(DZ8&gt;30,"D","E")))))))</f>
        <v>A</v>
      </c>
      <c r="EB8" s="136">
        <f t="shared" si="4"/>
        <v>200</v>
      </c>
      <c r="EC8" s="136">
        <f t="shared" ref="EC8:EC71" si="70">COUNTIF(DI8,"NA")*DI$6+COUNTIF(DL8,"NA")*DL$6</f>
        <v>0</v>
      </c>
      <c r="ED8" s="64">
        <f>IF(details!BV8="","",details!BV8)</f>
        <v>5</v>
      </c>
      <c r="EE8" s="64">
        <f>IF(details!BW8="","",details!BW8)</f>
        <v>5</v>
      </c>
      <c r="EF8" s="64">
        <f t="shared" ref="EF8:EF71" si="71">IF(AND(ED8="",EE8=""),"",IF(AND(ED8="NA",EE8="NA"),"NA",SUM(ED8:EE8)))</f>
        <v>10</v>
      </c>
      <c r="EG8" s="64">
        <f>IF(details!BX8="","",details!BX8)</f>
        <v>5</v>
      </c>
      <c r="EH8" s="64">
        <f>IF(details!BY8="","",details!BY8)</f>
        <v>5</v>
      </c>
      <c r="EI8" s="64">
        <f t="shared" ref="EI8:EI71" si="72">IF(AND(EG8="",EH8=""),"",IF(AND(EG8="NA",EH8="NA"),"NA",SUM(EG8:EH8)))</f>
        <v>10</v>
      </c>
      <c r="EJ8" s="64">
        <f>IF(details!BZ8="","",details!BZ8)</f>
        <v>5</v>
      </c>
      <c r="EK8" s="64">
        <f>IF(details!CA8="","",details!CA8)</f>
        <v>4</v>
      </c>
      <c r="EL8" s="64">
        <f t="shared" ref="EL8:EL71" si="73">IF(AND(EJ8="",EK8=""),"",IF(AND(EJ8="NA",EK8="NA"),"NA",SUM(EJ8:EK8)))</f>
        <v>9</v>
      </c>
      <c r="EM8" s="148">
        <f t="shared" ref="EM8:EM71" si="74">IF(AND(EF8="",EI8="",EL8=""),"",IF(AND(EF8="NA",EI8="NA",EL8="NA"),"NA",SUM(EF8,EI8,EL8)))</f>
        <v>29</v>
      </c>
      <c r="EN8" s="427">
        <f>IF(details!CB8="","",details!CB8)</f>
        <v>1</v>
      </c>
      <c r="EO8" s="64">
        <f>IF(details!CC8="","",details!CC8)</f>
        <v>50</v>
      </c>
      <c r="EP8" s="64">
        <f>IF(details!CD8="","",details!CD8)</f>
        <v>20</v>
      </c>
      <c r="EQ8" s="148">
        <f t="shared" ref="EQ8:EQ71" si="75">IF(AND(EO8="",EP8=""),"",IF(AND(EO8="NA",EP8="NA"),"NA",SUM(EO8:EP8)))</f>
        <v>70</v>
      </c>
      <c r="ER8" s="149">
        <f t="shared" ref="ER8:ER71" si="76">IF(AND(EM8="NA",EQ8="NA"),"NA",IF(EQ8="","",SUM(EM8,EN8,EQ8)))</f>
        <v>100</v>
      </c>
      <c r="ES8" s="64">
        <f>IF(details!CE8="","",details!CE8)</f>
        <v>80</v>
      </c>
      <c r="ET8" s="64">
        <f>IF(details!CF8="","",details!CF8)</f>
        <v>20</v>
      </c>
      <c r="EU8" s="149">
        <f t="shared" ref="EU8:EU71" si="77">IF(AND(ES8="",ET8=""),"",IF(OR(ES8="AB",ET8="AB"),"AB",IF(OR(ES8="ML",ET8="ML"),"ML",SUM(ES8:ET8))))</f>
        <v>100</v>
      </c>
      <c r="EV8" s="95">
        <f t="shared" ref="EV8:EV71" si="78">IF(OR($D8="TC",$D8="drop",$D8="",EU8=""),"",SUM(ER8,EU8))</f>
        <v>200</v>
      </c>
      <c r="EW8" s="150">
        <f t="shared" ref="EW8:EW71" si="79">IF(OR(EV8="",EY8=""),"",ROUNDUP(EV8/EY8*100,0))</f>
        <v>100</v>
      </c>
      <c r="EX8" s="95" t="str">
        <f t="shared" ref="EX8:EX71" si="80">IF(EW8="","",IF(EU8="ab",EU8,IF(EU8="ML",EU8,IF(EW8&gt;85,"A",IF(EW8&gt;70,"B",IF(EW8&gt;50,"C",IF(EW8&gt;30,"D","E")))))))</f>
        <v>A</v>
      </c>
      <c r="EY8" s="136">
        <f t="shared" si="5"/>
        <v>200</v>
      </c>
      <c r="EZ8" s="136">
        <f t="shared" ref="EZ8:EZ71" si="81">COUNTIF(EF8,"NA")*EF$6+COUNTIF(EI8,"NA")*EI$6</f>
        <v>0</v>
      </c>
      <c r="FA8" s="64">
        <f>IF(details!CG8="","",details!CG8)</f>
        <v>20</v>
      </c>
      <c r="FB8" s="64">
        <f>IF(details!CH8="","",details!CH8)</f>
        <v>20</v>
      </c>
      <c r="FC8" s="64">
        <f>IF(details!CI8="","",details!CI8)</f>
        <v>20</v>
      </c>
      <c r="FD8" s="64">
        <f>IF(details!CJ8="","",details!CJ8)</f>
        <v>20</v>
      </c>
      <c r="FE8" s="64">
        <f>IF(details!CK8="","",details!CK8)</f>
        <v>20</v>
      </c>
      <c r="FF8" s="95">
        <f t="shared" ref="FF8:FF71" si="82">IF(FI8="","",IF(FE8="","",IF(AND(FA8="AB",FB8="AB",FC8="AB",FD8="AB",FE8="AB"),"AB",IF(AND(FA8="NA",FB8="NA",FC8="NA",FD8="NA",FE8="NA"),"NA",SUM(FA8:FE8)))))</f>
        <v>100</v>
      </c>
      <c r="FG8" s="95">
        <f t="shared" ref="FG8:FG71" si="83">IF(OR(FF8="",FI8=""),"",IF(FF8="AB","",ROUNDUP(FF8/FI8*100,0)))</f>
        <v>100</v>
      </c>
      <c r="FH8" s="95" t="str">
        <f t="shared" ref="FH8:FH71" si="84">IF(FG8="","",IF(FG8&gt;85,"A",IF(FG8&gt;70,"B",IF(FG8&gt;50,"C",IF(FG8&gt;30,"D","E")))))</f>
        <v>A</v>
      </c>
      <c r="FI8" s="136">
        <f t="shared" ref="FI8:FI71" si="85">IF(OR($D8="TC",$D8="drop",$D8=""),"",FF$6-FJ8)</f>
        <v>100</v>
      </c>
      <c r="FJ8" s="136">
        <f t="shared" ref="FJ8:FJ71" si="86">COUNTIF(FA8:FD8,"NA")*FA$6</f>
        <v>0</v>
      </c>
      <c r="FK8" s="64">
        <f>IF(details!CL8="","",details!CL8)</f>
        <v>20</v>
      </c>
      <c r="FL8" s="64">
        <f>IF(details!CM8="","",details!CM8)</f>
        <v>20</v>
      </c>
      <c r="FM8" s="64">
        <f>IF(details!CN8="","",details!CN8)</f>
        <v>20</v>
      </c>
      <c r="FN8" s="64">
        <f>IF(details!CO8="","",details!CO8)</f>
        <v>20</v>
      </c>
      <c r="FO8" s="64">
        <f>IF(details!CP8="","",details!CP8)</f>
        <v>20</v>
      </c>
      <c r="FP8" s="95">
        <f t="shared" ref="FP8:FP71" si="87">IF(FS8="","",IF(FO8="","",IF(AND(FK8="AB",FL8="AB",FM8="AB",FN8="AB",FO8="AB"),"AB",IF(AND(FK8="NA",FL8="NA",FM8="NA",FN8="NA",FO8="NA"),"NA",SUM(FK8:FO8)))))</f>
        <v>100</v>
      </c>
      <c r="FQ8" s="95">
        <f t="shared" ref="FQ8:FQ71" si="88">IF(OR(FP8="",FS8=""),"",IF(FP8="AB","",ROUNDUP(FP8/FS8*100,0)))</f>
        <v>100</v>
      </c>
      <c r="FR8" s="95" t="str">
        <f t="shared" ref="FR8:FR71" si="89">IF(FQ8="","",IF(FQ8&gt;85,"A",IF(FQ8&gt;70,"B",IF(FQ8&gt;50,"C",IF(FQ8&gt;30,"D","E")))))</f>
        <v>A</v>
      </c>
      <c r="FS8" s="136">
        <f t="shared" ref="FS8:FS71" si="90">IF(OR($D8="TC",$D8="drop",$D8=""),"",FP$6-FT8)</f>
        <v>100</v>
      </c>
      <c r="FT8" s="136">
        <f t="shared" ref="FT8:FT71" si="91">COUNTIF(FK8:FN8,"NA")*FK$6</f>
        <v>0</v>
      </c>
      <c r="FU8" s="64">
        <f>IF(details!CQ8="","",details!CQ8)</f>
        <v>20</v>
      </c>
      <c r="FV8" s="64">
        <f>IF(details!CR8="","",details!CR8)</f>
        <v>20</v>
      </c>
      <c r="FW8" s="64">
        <f>IF(details!CS8="","",details!CS8)</f>
        <v>20</v>
      </c>
      <c r="FX8" s="64">
        <f>IF(details!CT8="","",details!CT8)</f>
        <v>20</v>
      </c>
      <c r="FY8" s="64">
        <f>IF(details!CU8="","",details!CU8)</f>
        <v>20</v>
      </c>
      <c r="FZ8" s="95">
        <f t="shared" ref="FZ8:FZ71" si="92">IF(GC8="","",IF(FY8="","",IF(AND(FU8="AB",FV8="AB",FW8="AB",FX8="AB",FY8="AB"),"AB",IF(AND(FU8="NA",FV8="NA",FW8="NA",FX8="NA",FY8="NA"),"NA",SUM(FU8:FY8)))))</f>
        <v>100</v>
      </c>
      <c r="GA8" s="95">
        <f t="shared" ref="GA8:GA71" si="93">IF(OR(FZ8="",GC8=""),"",IF(FZ8="AB","",ROUNDUP(FZ8/GC8*100,0)))</f>
        <v>100</v>
      </c>
      <c r="GB8" s="95" t="str">
        <f t="shared" ref="GB8:GB71" si="94">IF(GA8="","",IF(GA8&gt;85,"A",IF(GA8&gt;70,"B",IF(GA8&gt;50,"C",IF(GA8&gt;30,"D","E")))))</f>
        <v>A</v>
      </c>
      <c r="GC8" s="136">
        <f t="shared" ref="GC8:GC71" si="95">IF(OR($D8="TC",$D8="drop",$D8=""),"",FZ$6-GD8)</f>
        <v>100</v>
      </c>
      <c r="GD8" s="136">
        <f t="shared" ref="GD8:GD71" si="96">COUNTIF(FU8:FX8,"NA")*FU$6</f>
        <v>0</v>
      </c>
      <c r="GE8" s="94">
        <f t="shared" ref="GE8:GE71" si="97">AI8</f>
        <v>200</v>
      </c>
      <c r="GF8" s="94">
        <f t="shared" ref="GF8:GF71" si="98">AF8</f>
        <v>200</v>
      </c>
      <c r="GG8" s="94" t="str">
        <f t="shared" ref="GG8:GG71" si="99">AH8</f>
        <v>A</v>
      </c>
      <c r="GH8" s="94">
        <f t="shared" ref="GH8:GH71" si="100">BH8</f>
        <v>200</v>
      </c>
      <c r="GI8" s="94">
        <f t="shared" ref="GI8:GI71" si="101">BE8</f>
        <v>200</v>
      </c>
      <c r="GJ8" s="94" t="str">
        <f t="shared" ref="GJ8:GJ71" si="102">BG8</f>
        <v>A</v>
      </c>
      <c r="GK8" s="152">
        <f t="shared" ref="GK8:GK71" si="103">CF8</f>
        <v>200</v>
      </c>
      <c r="GL8" s="152">
        <f t="shared" ref="GL8:GL71" si="104">CC8</f>
        <v>200</v>
      </c>
      <c r="GM8" s="152" t="str">
        <f t="shared" ref="GM8:GM71" si="105">CE8</f>
        <v>A</v>
      </c>
      <c r="GN8" s="94" t="str">
        <f t="shared" ref="GN8:GN71" si="106">IF($BJ8="s",GM8,"")</f>
        <v>A</v>
      </c>
      <c r="GO8" s="94" t="str">
        <f t="shared" ref="GO8:GO71" si="107">IF($BJ8="u",GM8,"")</f>
        <v/>
      </c>
      <c r="GP8" s="94" t="str">
        <f t="shared" ref="GP8:GP71" si="108">IF($BJ8="g",GM8,"")</f>
        <v/>
      </c>
      <c r="GQ8" s="94" t="str">
        <f t="shared" ref="GQ8:GQ71" si="109">IF($BJ8="p",GM8,"")</f>
        <v/>
      </c>
      <c r="GR8" s="94" t="str">
        <f t="shared" ref="GR8:GR71" si="110">IF($BJ8="sd",GM8,"")</f>
        <v/>
      </c>
      <c r="GS8" s="94">
        <f t="shared" ref="GS8:GS71" si="111">DE8</f>
        <v>200</v>
      </c>
      <c r="GT8" s="94">
        <f t="shared" ref="GT8:GT71" si="112">DB8</f>
        <v>200</v>
      </c>
      <c r="GU8" s="94" t="str">
        <f t="shared" ref="GU8:GU71" si="113">DD8</f>
        <v>A</v>
      </c>
      <c r="GV8" s="94">
        <f t="shared" ref="GV8:GV71" si="114">EB8</f>
        <v>200</v>
      </c>
      <c r="GW8" s="94">
        <f t="shared" ref="GW8:GW71" si="115">DY8</f>
        <v>200</v>
      </c>
      <c r="GX8" s="94" t="str">
        <f t="shared" ref="GX8:GX71" si="116">EA8</f>
        <v>A</v>
      </c>
      <c r="GY8" s="94">
        <f t="shared" ref="GY8:GY71" si="117">EY8</f>
        <v>200</v>
      </c>
      <c r="GZ8" s="94">
        <f t="shared" ref="GZ8:GZ71" si="118">EV8</f>
        <v>200</v>
      </c>
      <c r="HA8" s="94" t="str">
        <f t="shared" ref="HA8:HA71" si="119">EX8</f>
        <v>A</v>
      </c>
      <c r="HB8" s="94">
        <f t="shared" ref="HB8:HB71" si="120">FI8</f>
        <v>100</v>
      </c>
      <c r="HC8" s="94">
        <f t="shared" ref="HC8:HC71" si="121">FF8</f>
        <v>100</v>
      </c>
      <c r="HD8" s="94" t="str">
        <f t="shared" ref="HD8:HD71" si="122">FH8</f>
        <v>A</v>
      </c>
      <c r="HE8" s="153">
        <f t="shared" ref="HE8:HE71" si="123">FS8</f>
        <v>100</v>
      </c>
      <c r="HF8" s="153">
        <f t="shared" ref="HF8:HF71" si="124">FP8</f>
        <v>100</v>
      </c>
      <c r="HG8" s="153" t="str">
        <f t="shared" ref="HG8:HG71" si="125">FR8</f>
        <v>A</v>
      </c>
      <c r="HH8" s="153">
        <f t="shared" ref="HH8:HH71" si="126">GC8</f>
        <v>100</v>
      </c>
      <c r="HI8" s="153">
        <f t="shared" ref="HI8:HI71" si="127">FZ8</f>
        <v>100</v>
      </c>
      <c r="HJ8" s="153" t="str">
        <f t="shared" ref="HJ8:HJ71" si="128">GB8</f>
        <v>A</v>
      </c>
      <c r="HK8" s="255">
        <f t="shared" ref="HK8:HK71" si="129">COUNTIF(GF8:HJ8,"AB")</f>
        <v>0</v>
      </c>
      <c r="HL8" s="255">
        <f t="shared" ref="HL8:HL71" si="130">COUNTIF(GF8:HJ8,"ML")</f>
        <v>0</v>
      </c>
      <c r="HM8" s="255">
        <f t="shared" ref="HM8:HM71" si="131">COUNTBLANK(GF8:HJ8)</f>
        <v>4</v>
      </c>
      <c r="HN8" s="255">
        <f t="shared" ref="HN8:HN71" si="132">COUNTIF(GF8:HJ8,"E")</f>
        <v>0</v>
      </c>
      <c r="HO8" s="64" t="str">
        <f t="shared" si="6"/>
        <v>PASSED</v>
      </c>
      <c r="HP8" s="91">
        <f t="shared" ref="HP8:HP71" si="133">IF(OR(GE8="",GH8="",GK8="",GS8="",GV8="",GY8=""),"",SUM(GE8,GH8,GK8,GS8,GV8,GY8))</f>
        <v>1200</v>
      </c>
      <c r="HQ8" s="91">
        <f t="shared" ref="HQ8:HQ71" si="134">IF(OR(GF8="",GI8="",GL8="",GT8="",GW8="",GZ8=""),"",SUM(GF8,GI8,GL8,GT8,GW8,GZ8))</f>
        <v>1200</v>
      </c>
      <c r="HR8" s="92">
        <f t="shared" ref="HR8:HR71" si="135">IF(OR(HQ8="",HP8=""),"",HQ8/HP8*100)</f>
        <v>100</v>
      </c>
      <c r="HS8" s="214">
        <f t="shared" ref="HS8:HS71" si="136">IF(HO8="PASSED",HR8,"")</f>
        <v>100</v>
      </c>
      <c r="HT8" s="215">
        <f t="shared" ref="HT8:HT71" si="137">IF(HS8="","",SUMPRODUCT((HS8&lt;HS$7:HS$106)/COUNTIF(HS$7:HS$106,HS$7:HS$106)))</f>
        <v>0.99999999999999833</v>
      </c>
      <c r="HU8" s="93" t="str">
        <f t="shared" ref="HU8:HU71" si="138">IF(OR(HR8="",HO8&lt;&gt;"PASSED"),"",IF(HR8&gt;85,"A",IF(HR8&gt;70,"B",IF(HR8&gt;50,"C",IF(HR8&gt;30,"D","E")))))</f>
        <v>A</v>
      </c>
      <c r="HV8" s="154">
        <f>details!EV8</f>
        <v>110</v>
      </c>
      <c r="HW8" s="155" t="str">
        <f>details!EW8</f>
        <v/>
      </c>
      <c r="HX8" s="218" t="str">
        <f>IF(OR(HV8="",HW8=""),"",HW8/HV8*100)</f>
        <v/>
      </c>
      <c r="HY8" s="100" t="str">
        <f>IF(details!CV8="","",details!CV8)</f>
        <v/>
      </c>
      <c r="ID8" s="158" t="str">
        <f t="shared" si="7"/>
        <v>grade 'A'</v>
      </c>
      <c r="IE8" s="71">
        <f t="shared" si="8"/>
        <v>30</v>
      </c>
      <c r="IF8" s="71">
        <f t="shared" si="8"/>
        <v>30</v>
      </c>
      <c r="IG8" s="71">
        <f t="shared" si="9"/>
        <v>30</v>
      </c>
      <c r="IH8" s="71">
        <f t="shared" si="10"/>
        <v>30</v>
      </c>
      <c r="II8" s="71">
        <f t="shared" si="10"/>
        <v>0</v>
      </c>
      <c r="IJ8" s="71">
        <f t="shared" si="10"/>
        <v>0</v>
      </c>
      <c r="IK8" s="71">
        <f t="shared" si="10"/>
        <v>0</v>
      </c>
      <c r="IL8" s="71">
        <f t="shared" si="10"/>
        <v>0</v>
      </c>
      <c r="IM8" s="71">
        <f t="shared" si="10"/>
        <v>30</v>
      </c>
      <c r="IN8" s="71">
        <f t="shared" si="11"/>
        <v>30</v>
      </c>
      <c r="IO8" s="71">
        <f t="shared" si="12"/>
        <v>30</v>
      </c>
      <c r="IP8" s="71">
        <f t="shared" si="13"/>
        <v>30</v>
      </c>
      <c r="IQ8" s="71">
        <f t="shared" si="14"/>
        <v>30</v>
      </c>
      <c r="IR8" s="14">
        <f t="shared" si="15"/>
        <v>30</v>
      </c>
      <c r="IV8" s="157"/>
      <c r="IW8" s="157"/>
      <c r="IY8" s="157"/>
      <c r="IZ8" s="157"/>
      <c r="JB8" s="157"/>
      <c r="JC8" s="157"/>
      <c r="JD8" s="157"/>
      <c r="JE8" s="157"/>
      <c r="JJ8" s="157"/>
      <c r="JK8" s="157"/>
      <c r="JM8" s="157"/>
      <c r="JN8" s="157"/>
    </row>
    <row r="9" spans="1:274" ht="14" customHeight="1">
      <c r="A9" s="145">
        <f>IF(details!A9="","",details!A9)</f>
        <v>3</v>
      </c>
      <c r="B9" s="64" t="str">
        <f>IF(details!B9="","",details!B9)</f>
        <v>SC</v>
      </c>
      <c r="C9" s="64" t="str">
        <f>IF(details!C9="","",details!C9)</f>
        <v>B</v>
      </c>
      <c r="D9" s="95">
        <f>IF(details!D9="","",details!D9)</f>
        <v>803</v>
      </c>
      <c r="E9" s="95" t="str">
        <f>IF(details!E9="","",details!E9)</f>
        <v/>
      </c>
      <c r="F9" s="64" t="str">
        <f>IF(details!F9="","",details!F9)</f>
        <v/>
      </c>
      <c r="G9" s="290" t="str">
        <f>IF(details!G9="","",details!G9)</f>
        <v/>
      </c>
      <c r="H9" s="146" t="str">
        <f>IF(details!CW9="","",details!CW9)</f>
        <v/>
      </c>
      <c r="I9" s="147" t="str">
        <f>IF(details!I9="","",details!I9)</f>
        <v>A3</v>
      </c>
      <c r="J9" s="147" t="str">
        <f>IF(details!J9="","",details!J9)</f>
        <v>B3</v>
      </c>
      <c r="K9" s="147" t="str">
        <f>IF(details!K9="","",details!K9)</f>
        <v>C3</v>
      </c>
      <c r="L9" s="64">
        <f>IF(details!L9="","",details!L9)</f>
        <v>5</v>
      </c>
      <c r="M9" s="64">
        <f>IF(details!M9="","",details!M9)</f>
        <v>5</v>
      </c>
      <c r="N9" s="64">
        <f t="shared" si="16"/>
        <v>10</v>
      </c>
      <c r="O9" s="64">
        <f>IF(details!N9="","",details!N9)</f>
        <v>5</v>
      </c>
      <c r="P9" s="64">
        <f>IF(details!O9="","",details!O9)</f>
        <v>5</v>
      </c>
      <c r="Q9" s="64">
        <f t="shared" si="17"/>
        <v>10</v>
      </c>
      <c r="R9" s="64">
        <f>IF(details!P9="","",details!P9)</f>
        <v>5</v>
      </c>
      <c r="S9" s="64">
        <f>IF(details!Q9="","",details!Q9)</f>
        <v>4</v>
      </c>
      <c r="T9" s="64">
        <f t="shared" si="18"/>
        <v>9</v>
      </c>
      <c r="U9" s="148">
        <f t="shared" si="19"/>
        <v>29</v>
      </c>
      <c r="V9" s="64">
        <f>IF(details!R9="","",details!R9)</f>
        <v>1</v>
      </c>
      <c r="W9" s="64">
        <f>IF(details!S9="","",details!S9)</f>
        <v>40</v>
      </c>
      <c r="X9" s="64">
        <f>IF(details!T9="","",details!T9)</f>
        <v>10</v>
      </c>
      <c r="Y9" s="64">
        <f>IF(details!U9="","",details!U9)</f>
        <v>20</v>
      </c>
      <c r="Z9" s="148">
        <f t="shared" si="20"/>
        <v>70</v>
      </c>
      <c r="AA9" s="149">
        <f t="shared" si="21"/>
        <v>100</v>
      </c>
      <c r="AB9" s="64">
        <f>IF(details!V9="","",details!V9)</f>
        <v>65</v>
      </c>
      <c r="AC9" s="64">
        <f>IF(details!W9="","",details!W9)</f>
        <v>15</v>
      </c>
      <c r="AD9" s="64">
        <f>IF(details!X9="","",details!X9)</f>
        <v>20</v>
      </c>
      <c r="AE9" s="149">
        <f t="shared" si="22"/>
        <v>100</v>
      </c>
      <c r="AF9" s="95">
        <f t="shared" si="23"/>
        <v>200</v>
      </c>
      <c r="AG9" s="150">
        <f t="shared" si="24"/>
        <v>100</v>
      </c>
      <c r="AH9" s="95" t="str">
        <f t="shared" si="25"/>
        <v>A</v>
      </c>
      <c r="AI9" s="136">
        <f t="shared" si="0"/>
        <v>200</v>
      </c>
      <c r="AJ9" s="136">
        <f t="shared" si="26"/>
        <v>0</v>
      </c>
      <c r="AK9" s="64">
        <f>IF(details!Y9="","",details!Y9)</f>
        <v>5</v>
      </c>
      <c r="AL9" s="64">
        <f>IF(details!Z9="","",details!Z9)</f>
        <v>5</v>
      </c>
      <c r="AM9" s="64">
        <f t="shared" si="27"/>
        <v>10</v>
      </c>
      <c r="AN9" s="64">
        <f>IF(details!AA9="","",details!AA9)</f>
        <v>5</v>
      </c>
      <c r="AO9" s="64">
        <f>IF(details!AB9="","",details!AB9)</f>
        <v>5</v>
      </c>
      <c r="AP9" s="64">
        <f t="shared" si="28"/>
        <v>10</v>
      </c>
      <c r="AQ9" s="64">
        <f>IF(details!AC9="","",details!AC9)</f>
        <v>5</v>
      </c>
      <c r="AR9" s="64">
        <f>IF(details!AD9="","",details!AD9)</f>
        <v>4</v>
      </c>
      <c r="AS9" s="64">
        <f t="shared" si="29"/>
        <v>9</v>
      </c>
      <c r="AT9" s="148">
        <f t="shared" si="30"/>
        <v>29</v>
      </c>
      <c r="AU9" s="64">
        <f>IF(details!AE9="","",details!AE9)</f>
        <v>1</v>
      </c>
      <c r="AV9" s="64">
        <f>IF(details!AF9="","",details!AF9)</f>
        <v>40</v>
      </c>
      <c r="AW9" s="64">
        <f>IF(details!AG9="","",details!AG9)</f>
        <v>10</v>
      </c>
      <c r="AX9" s="64">
        <f>IF(details!AH9="","",details!AH9)</f>
        <v>20</v>
      </c>
      <c r="AY9" s="148">
        <f t="shared" si="31"/>
        <v>70</v>
      </c>
      <c r="AZ9" s="149">
        <f t="shared" si="32"/>
        <v>100</v>
      </c>
      <c r="BA9" s="64">
        <f>IF(details!AI9="","",details!AI9)</f>
        <v>65</v>
      </c>
      <c r="BB9" s="64">
        <f>IF(details!AJ9="","",details!AJ9)</f>
        <v>15</v>
      </c>
      <c r="BC9" s="64">
        <f>IF(details!AK9="","",details!AK9)</f>
        <v>20</v>
      </c>
      <c r="BD9" s="149">
        <f t="shared" si="33"/>
        <v>100</v>
      </c>
      <c r="BE9" s="95">
        <f t="shared" si="34"/>
        <v>200</v>
      </c>
      <c r="BF9" s="150">
        <f t="shared" si="35"/>
        <v>100</v>
      </c>
      <c r="BG9" s="95" t="str">
        <f t="shared" si="36"/>
        <v>A</v>
      </c>
      <c r="BH9" s="136">
        <f t="shared" si="1"/>
        <v>200</v>
      </c>
      <c r="BI9" s="136">
        <f t="shared" si="37"/>
        <v>0</v>
      </c>
      <c r="BJ9" s="151" t="str">
        <f>IF(D9="","",details!AL9)</f>
        <v>s</v>
      </c>
      <c r="BK9" s="64">
        <f>IF(details!AM9="","",details!AM9)</f>
        <v>5</v>
      </c>
      <c r="BL9" s="64">
        <f>IF(details!AN9="","",details!AN9)</f>
        <v>5</v>
      </c>
      <c r="BM9" s="64">
        <f t="shared" si="38"/>
        <v>10</v>
      </c>
      <c r="BN9" s="64">
        <f>IF(details!AO9="","",details!AO9)</f>
        <v>5</v>
      </c>
      <c r="BO9" s="64">
        <f>IF(details!AP9="","",details!AP9)</f>
        <v>5</v>
      </c>
      <c r="BP9" s="64">
        <f t="shared" si="39"/>
        <v>10</v>
      </c>
      <c r="BQ9" s="64">
        <f>IF(details!AQ9="","",details!AQ9)</f>
        <v>5</v>
      </c>
      <c r="BR9" s="64">
        <f>IF(details!AR9="","",details!AR9)</f>
        <v>4</v>
      </c>
      <c r="BS9" s="64">
        <f t="shared" si="40"/>
        <v>9</v>
      </c>
      <c r="BT9" s="148">
        <f t="shared" si="41"/>
        <v>29</v>
      </c>
      <c r="BU9" s="64">
        <f>IF(details!AS9="","",details!AS9)</f>
        <v>1</v>
      </c>
      <c r="BV9" s="64">
        <f>IF(details!AT9="","",details!AT9)</f>
        <v>50</v>
      </c>
      <c r="BW9" s="64">
        <f>IF(details!AU9="","",details!AU9)</f>
        <v>20</v>
      </c>
      <c r="BX9" s="148">
        <f t="shared" si="42"/>
        <v>70</v>
      </c>
      <c r="BY9" s="149">
        <f t="shared" si="43"/>
        <v>100</v>
      </c>
      <c r="BZ9" s="64">
        <f>IF(details!AV9="","",details!AV9)</f>
        <v>80</v>
      </c>
      <c r="CA9" s="64">
        <f>IF(details!AW9="","",details!AW9)</f>
        <v>20</v>
      </c>
      <c r="CB9" s="149">
        <f t="shared" si="44"/>
        <v>100</v>
      </c>
      <c r="CC9" s="95">
        <f t="shared" si="45"/>
        <v>200</v>
      </c>
      <c r="CD9" s="150">
        <f t="shared" si="46"/>
        <v>100</v>
      </c>
      <c r="CE9" s="95" t="str">
        <f t="shared" si="47"/>
        <v>A</v>
      </c>
      <c r="CF9" s="136">
        <f t="shared" si="2"/>
        <v>200</v>
      </c>
      <c r="CG9" s="136">
        <f t="shared" si="48"/>
        <v>0</v>
      </c>
      <c r="CH9" s="64">
        <f>IF(details!AX9="","",details!AX9)</f>
        <v>5</v>
      </c>
      <c r="CI9" s="64">
        <f>IF(details!AY9="","",details!AY9)</f>
        <v>5</v>
      </c>
      <c r="CJ9" s="64">
        <f t="shared" si="49"/>
        <v>10</v>
      </c>
      <c r="CK9" s="64">
        <f>IF(details!AZ9="","",details!AZ9)</f>
        <v>5</v>
      </c>
      <c r="CL9" s="64">
        <f>IF(details!BA9="","",details!BA9)</f>
        <v>5</v>
      </c>
      <c r="CM9" s="64">
        <f t="shared" si="50"/>
        <v>10</v>
      </c>
      <c r="CN9" s="64">
        <f>IF(details!BB9="","",details!BB9)</f>
        <v>5</v>
      </c>
      <c r="CO9" s="64">
        <f>IF(details!BC9="","",details!BC9)</f>
        <v>4</v>
      </c>
      <c r="CP9" s="64">
        <f t="shared" si="51"/>
        <v>9</v>
      </c>
      <c r="CQ9" s="148">
        <f t="shared" si="52"/>
        <v>29</v>
      </c>
      <c r="CR9" s="64">
        <f>IF(details!BD9="","",details!BD9)</f>
        <v>1</v>
      </c>
      <c r="CS9" s="64">
        <f>IF(details!BE9="","",details!BE9)</f>
        <v>40</v>
      </c>
      <c r="CT9" s="64">
        <f>IF(details!BF9="","",details!BF9)</f>
        <v>10</v>
      </c>
      <c r="CU9" s="64">
        <f>IF(details!BG9="","",details!BG9)</f>
        <v>20</v>
      </c>
      <c r="CV9" s="148">
        <f t="shared" si="53"/>
        <v>70</v>
      </c>
      <c r="CW9" s="149">
        <f t="shared" si="54"/>
        <v>100</v>
      </c>
      <c r="CX9" s="64">
        <f>IF(details!BH9="","",details!BH9)</f>
        <v>65</v>
      </c>
      <c r="CY9" s="64">
        <f>IF(details!BI9="","",details!BI9)</f>
        <v>15</v>
      </c>
      <c r="CZ9" s="64">
        <f>IF(details!BJ9="","",details!BJ9)</f>
        <v>20</v>
      </c>
      <c r="DA9" s="149">
        <f t="shared" si="55"/>
        <v>100</v>
      </c>
      <c r="DB9" s="95">
        <f t="shared" si="56"/>
        <v>200</v>
      </c>
      <c r="DC9" s="150">
        <f t="shared" si="57"/>
        <v>100</v>
      </c>
      <c r="DD9" s="95" t="str">
        <f t="shared" si="58"/>
        <v>A</v>
      </c>
      <c r="DE9" s="136">
        <f t="shared" si="3"/>
        <v>200</v>
      </c>
      <c r="DF9" s="136">
        <f t="shared" si="59"/>
        <v>0</v>
      </c>
      <c r="DG9" s="64">
        <f>IF(details!BK9="","",details!BK9)</f>
        <v>5</v>
      </c>
      <c r="DH9" s="64">
        <f>IF(details!BL9="","",details!BL9)</f>
        <v>5</v>
      </c>
      <c r="DI9" s="64">
        <f t="shared" si="60"/>
        <v>10</v>
      </c>
      <c r="DJ9" s="64">
        <f>IF(details!BM9="","",details!BM9)</f>
        <v>5</v>
      </c>
      <c r="DK9" s="64">
        <f>IF(details!BN9="","",details!BN9)</f>
        <v>5</v>
      </c>
      <c r="DL9" s="64">
        <f t="shared" si="61"/>
        <v>10</v>
      </c>
      <c r="DM9" s="64">
        <f>IF(details!BO9="","",details!BO9)</f>
        <v>3</v>
      </c>
      <c r="DN9" s="64">
        <f>IF(details!BP9="","",details!BP9)</f>
        <v>2</v>
      </c>
      <c r="DO9" s="64">
        <f t="shared" si="62"/>
        <v>5</v>
      </c>
      <c r="DP9" s="148">
        <f t="shared" si="63"/>
        <v>25</v>
      </c>
      <c r="DQ9" s="64">
        <f>IF(details!BQ9="","",details!BQ9)</f>
        <v>5</v>
      </c>
      <c r="DR9" s="64">
        <f>IF(details!BR9="","",details!BR9)</f>
        <v>50</v>
      </c>
      <c r="DS9" s="64">
        <f>IF(details!BS9="","",details!BS9)</f>
        <v>20</v>
      </c>
      <c r="DT9" s="148">
        <f t="shared" si="64"/>
        <v>70</v>
      </c>
      <c r="DU9" s="149">
        <f t="shared" si="65"/>
        <v>100</v>
      </c>
      <c r="DV9" s="64">
        <f>IF(details!BT9="","",details!BT9)</f>
        <v>80</v>
      </c>
      <c r="DW9" s="64">
        <f>IF(details!BU9="","",details!BU9)</f>
        <v>20</v>
      </c>
      <c r="DX9" s="149">
        <f t="shared" si="66"/>
        <v>100</v>
      </c>
      <c r="DY9" s="95">
        <f t="shared" si="67"/>
        <v>200</v>
      </c>
      <c r="DZ9" s="150">
        <f t="shared" si="68"/>
        <v>100</v>
      </c>
      <c r="EA9" s="95" t="str">
        <f t="shared" si="69"/>
        <v>A</v>
      </c>
      <c r="EB9" s="136">
        <f t="shared" si="4"/>
        <v>200</v>
      </c>
      <c r="EC9" s="136">
        <f t="shared" si="70"/>
        <v>0</v>
      </c>
      <c r="ED9" s="64">
        <f>IF(details!BV9="","",details!BV9)</f>
        <v>5</v>
      </c>
      <c r="EE9" s="64">
        <f>IF(details!BW9="","",details!BW9)</f>
        <v>5</v>
      </c>
      <c r="EF9" s="64">
        <f t="shared" si="71"/>
        <v>10</v>
      </c>
      <c r="EG9" s="64">
        <f>IF(details!BX9="","",details!BX9)</f>
        <v>5</v>
      </c>
      <c r="EH9" s="64">
        <f>IF(details!BY9="","",details!BY9)</f>
        <v>5</v>
      </c>
      <c r="EI9" s="64">
        <f t="shared" si="72"/>
        <v>10</v>
      </c>
      <c r="EJ9" s="64">
        <f>IF(details!BZ9="","",details!BZ9)</f>
        <v>5</v>
      </c>
      <c r="EK9" s="64">
        <f>IF(details!CA9="","",details!CA9)</f>
        <v>4</v>
      </c>
      <c r="EL9" s="64">
        <f t="shared" si="73"/>
        <v>9</v>
      </c>
      <c r="EM9" s="148">
        <f t="shared" si="74"/>
        <v>29</v>
      </c>
      <c r="EN9" s="427">
        <f>IF(details!CB9="","",details!CB9)</f>
        <v>1</v>
      </c>
      <c r="EO9" s="64">
        <f>IF(details!CC9="","",details!CC9)</f>
        <v>50</v>
      </c>
      <c r="EP9" s="64">
        <f>IF(details!CD9="","",details!CD9)</f>
        <v>20</v>
      </c>
      <c r="EQ9" s="148">
        <f t="shared" si="75"/>
        <v>70</v>
      </c>
      <c r="ER9" s="149">
        <f t="shared" si="76"/>
        <v>100</v>
      </c>
      <c r="ES9" s="64">
        <f>IF(details!CE9="","",details!CE9)</f>
        <v>80</v>
      </c>
      <c r="ET9" s="64">
        <f>IF(details!CF9="","",details!CF9)</f>
        <v>20</v>
      </c>
      <c r="EU9" s="149">
        <f t="shared" si="77"/>
        <v>100</v>
      </c>
      <c r="EV9" s="95">
        <f t="shared" si="78"/>
        <v>200</v>
      </c>
      <c r="EW9" s="150">
        <f t="shared" si="79"/>
        <v>100</v>
      </c>
      <c r="EX9" s="95" t="str">
        <f t="shared" si="80"/>
        <v>A</v>
      </c>
      <c r="EY9" s="136">
        <f t="shared" si="5"/>
        <v>200</v>
      </c>
      <c r="EZ9" s="136">
        <f t="shared" si="81"/>
        <v>0</v>
      </c>
      <c r="FA9" s="64">
        <f>IF(details!CG9="","",details!CG9)</f>
        <v>20</v>
      </c>
      <c r="FB9" s="64">
        <f>IF(details!CH9="","",details!CH9)</f>
        <v>20</v>
      </c>
      <c r="FC9" s="64">
        <f>IF(details!CI9="","",details!CI9)</f>
        <v>20</v>
      </c>
      <c r="FD9" s="64">
        <f>IF(details!CJ9="","",details!CJ9)</f>
        <v>20</v>
      </c>
      <c r="FE9" s="64">
        <f>IF(details!CK9="","",details!CK9)</f>
        <v>20</v>
      </c>
      <c r="FF9" s="95">
        <f t="shared" si="82"/>
        <v>100</v>
      </c>
      <c r="FG9" s="95">
        <f t="shared" si="83"/>
        <v>100</v>
      </c>
      <c r="FH9" s="95" t="str">
        <f t="shared" si="84"/>
        <v>A</v>
      </c>
      <c r="FI9" s="136">
        <f t="shared" si="85"/>
        <v>100</v>
      </c>
      <c r="FJ9" s="136">
        <f t="shared" si="86"/>
        <v>0</v>
      </c>
      <c r="FK9" s="64">
        <f>IF(details!CL9="","",details!CL9)</f>
        <v>20</v>
      </c>
      <c r="FL9" s="64">
        <f>IF(details!CM9="","",details!CM9)</f>
        <v>20</v>
      </c>
      <c r="FM9" s="64">
        <f>IF(details!CN9="","",details!CN9)</f>
        <v>20</v>
      </c>
      <c r="FN9" s="64">
        <f>IF(details!CO9="","",details!CO9)</f>
        <v>20</v>
      </c>
      <c r="FO9" s="64">
        <f>IF(details!CP9="","",details!CP9)</f>
        <v>20</v>
      </c>
      <c r="FP9" s="95">
        <f t="shared" si="87"/>
        <v>100</v>
      </c>
      <c r="FQ9" s="95">
        <f t="shared" si="88"/>
        <v>100</v>
      </c>
      <c r="FR9" s="95" t="str">
        <f t="shared" si="89"/>
        <v>A</v>
      </c>
      <c r="FS9" s="136">
        <f t="shared" si="90"/>
        <v>100</v>
      </c>
      <c r="FT9" s="136">
        <f t="shared" si="91"/>
        <v>0</v>
      </c>
      <c r="FU9" s="64">
        <f>IF(details!CQ9="","",details!CQ9)</f>
        <v>20</v>
      </c>
      <c r="FV9" s="64">
        <f>IF(details!CR9="","",details!CR9)</f>
        <v>20</v>
      </c>
      <c r="FW9" s="64">
        <f>IF(details!CS9="","",details!CS9)</f>
        <v>20</v>
      </c>
      <c r="FX9" s="64">
        <f>IF(details!CT9="","",details!CT9)</f>
        <v>20</v>
      </c>
      <c r="FY9" s="64">
        <f>IF(details!CU9="","",details!CU9)</f>
        <v>20</v>
      </c>
      <c r="FZ9" s="95">
        <f t="shared" si="92"/>
        <v>100</v>
      </c>
      <c r="GA9" s="95">
        <f t="shared" si="93"/>
        <v>100</v>
      </c>
      <c r="GB9" s="95" t="str">
        <f t="shared" si="94"/>
        <v>A</v>
      </c>
      <c r="GC9" s="136">
        <f t="shared" si="95"/>
        <v>100</v>
      </c>
      <c r="GD9" s="136">
        <f t="shared" si="96"/>
        <v>0</v>
      </c>
      <c r="GE9" s="94">
        <f t="shared" si="97"/>
        <v>200</v>
      </c>
      <c r="GF9" s="94">
        <f t="shared" si="98"/>
        <v>200</v>
      </c>
      <c r="GG9" s="94" t="str">
        <f t="shared" si="99"/>
        <v>A</v>
      </c>
      <c r="GH9" s="94">
        <f t="shared" si="100"/>
        <v>200</v>
      </c>
      <c r="GI9" s="94">
        <f t="shared" si="101"/>
        <v>200</v>
      </c>
      <c r="GJ9" s="94" t="str">
        <f t="shared" si="102"/>
        <v>A</v>
      </c>
      <c r="GK9" s="152">
        <f t="shared" si="103"/>
        <v>200</v>
      </c>
      <c r="GL9" s="152">
        <f t="shared" si="104"/>
        <v>200</v>
      </c>
      <c r="GM9" s="152" t="str">
        <f t="shared" si="105"/>
        <v>A</v>
      </c>
      <c r="GN9" s="94" t="str">
        <f t="shared" si="106"/>
        <v>A</v>
      </c>
      <c r="GO9" s="94" t="str">
        <f t="shared" si="107"/>
        <v/>
      </c>
      <c r="GP9" s="94" t="str">
        <f t="shared" si="108"/>
        <v/>
      </c>
      <c r="GQ9" s="94" t="str">
        <f t="shared" si="109"/>
        <v/>
      </c>
      <c r="GR9" s="94" t="str">
        <f t="shared" si="110"/>
        <v/>
      </c>
      <c r="GS9" s="94">
        <f t="shared" si="111"/>
        <v>200</v>
      </c>
      <c r="GT9" s="94">
        <f t="shared" si="112"/>
        <v>200</v>
      </c>
      <c r="GU9" s="94" t="str">
        <f t="shared" si="113"/>
        <v>A</v>
      </c>
      <c r="GV9" s="94">
        <f t="shared" si="114"/>
        <v>200</v>
      </c>
      <c r="GW9" s="94">
        <f t="shared" si="115"/>
        <v>200</v>
      </c>
      <c r="GX9" s="94" t="str">
        <f t="shared" si="116"/>
        <v>A</v>
      </c>
      <c r="GY9" s="94">
        <f t="shared" si="117"/>
        <v>200</v>
      </c>
      <c r="GZ9" s="94">
        <f t="shared" si="118"/>
        <v>200</v>
      </c>
      <c r="HA9" s="94" t="str">
        <f t="shared" si="119"/>
        <v>A</v>
      </c>
      <c r="HB9" s="94">
        <f t="shared" si="120"/>
        <v>100</v>
      </c>
      <c r="HC9" s="94">
        <f t="shared" si="121"/>
        <v>100</v>
      </c>
      <c r="HD9" s="94" t="str">
        <f t="shared" si="122"/>
        <v>A</v>
      </c>
      <c r="HE9" s="153">
        <f t="shared" si="123"/>
        <v>100</v>
      </c>
      <c r="HF9" s="153">
        <f t="shared" si="124"/>
        <v>100</v>
      </c>
      <c r="HG9" s="153" t="str">
        <f t="shared" si="125"/>
        <v>A</v>
      </c>
      <c r="HH9" s="153">
        <f t="shared" si="126"/>
        <v>100</v>
      </c>
      <c r="HI9" s="153">
        <f t="shared" si="127"/>
        <v>100</v>
      </c>
      <c r="HJ9" s="153" t="str">
        <f t="shared" si="128"/>
        <v>A</v>
      </c>
      <c r="HK9" s="255">
        <f t="shared" si="129"/>
        <v>0</v>
      </c>
      <c r="HL9" s="255">
        <f t="shared" si="130"/>
        <v>0</v>
      </c>
      <c r="HM9" s="255">
        <f t="shared" si="131"/>
        <v>4</v>
      </c>
      <c r="HN9" s="255">
        <f t="shared" si="132"/>
        <v>0</v>
      </c>
      <c r="HO9" s="64" t="str">
        <f t="shared" si="6"/>
        <v>PASSED</v>
      </c>
      <c r="HP9" s="91">
        <f t="shared" si="133"/>
        <v>1200</v>
      </c>
      <c r="HQ9" s="91">
        <f t="shared" si="134"/>
        <v>1200</v>
      </c>
      <c r="HR9" s="92">
        <f t="shared" si="135"/>
        <v>100</v>
      </c>
      <c r="HS9" s="214">
        <f t="shared" si="136"/>
        <v>100</v>
      </c>
      <c r="HT9" s="215">
        <f t="shared" si="137"/>
        <v>0.99999999999999833</v>
      </c>
      <c r="HU9" s="93" t="str">
        <f t="shared" si="138"/>
        <v>A</v>
      </c>
      <c r="HV9" s="154">
        <f>details!EV9</f>
        <v>110</v>
      </c>
      <c r="HW9" s="155" t="str">
        <f>details!EW9</f>
        <v/>
      </c>
      <c r="HX9" s="218" t="str">
        <f t="shared" ref="HX9:HX71" si="139">IF(OR(HV9="",HW9=""),"",HW9/HV9*100)</f>
        <v/>
      </c>
      <c r="HY9" s="100" t="str">
        <f>IF(details!CV9="","",details!CV9)</f>
        <v/>
      </c>
      <c r="ID9" s="158" t="str">
        <f t="shared" si="7"/>
        <v>grade 'B'</v>
      </c>
      <c r="IE9" s="71">
        <f t="shared" si="8"/>
        <v>0</v>
      </c>
      <c r="IF9" s="71">
        <f t="shared" si="8"/>
        <v>0</v>
      </c>
      <c r="IG9" s="71">
        <f t="shared" si="9"/>
        <v>0</v>
      </c>
      <c r="IH9" s="71">
        <f t="shared" si="10"/>
        <v>0</v>
      </c>
      <c r="II9" s="71">
        <f t="shared" si="10"/>
        <v>0</v>
      </c>
      <c r="IJ9" s="71">
        <f t="shared" si="10"/>
        <v>0</v>
      </c>
      <c r="IK9" s="71">
        <f t="shared" si="10"/>
        <v>0</v>
      </c>
      <c r="IL9" s="71">
        <f t="shared" si="10"/>
        <v>0</v>
      </c>
      <c r="IM9" s="71">
        <f t="shared" si="10"/>
        <v>0</v>
      </c>
      <c r="IN9" s="71">
        <f t="shared" si="11"/>
        <v>0</v>
      </c>
      <c r="IO9" s="71">
        <f t="shared" si="12"/>
        <v>0</v>
      </c>
      <c r="IP9" s="71">
        <f t="shared" si="13"/>
        <v>0</v>
      </c>
      <c r="IQ9" s="71">
        <f t="shared" si="14"/>
        <v>0</v>
      </c>
      <c r="IR9" s="14">
        <f t="shared" si="15"/>
        <v>0</v>
      </c>
      <c r="IV9" s="157"/>
      <c r="IW9" s="157"/>
      <c r="IY9" s="157"/>
      <c r="IZ9" s="157"/>
      <c r="JB9" s="157"/>
      <c r="JC9" s="157"/>
      <c r="JD9" s="157"/>
      <c r="JE9" s="157"/>
      <c r="JJ9" s="157"/>
      <c r="JK9" s="157"/>
      <c r="JM9" s="157"/>
      <c r="JN9" s="157"/>
    </row>
    <row r="10" spans="1:274" ht="14" customHeight="1">
      <c r="A10" s="145">
        <f>IF(details!A10="","",details!A10)</f>
        <v>4</v>
      </c>
      <c r="B10" s="64" t="str">
        <f>IF(details!B10="","",details!B10)</f>
        <v/>
      </c>
      <c r="C10" s="64" t="str">
        <f>IF(details!C10="","",details!C10)</f>
        <v/>
      </c>
      <c r="D10" s="95">
        <f>IF(details!D10="","",details!D10)</f>
        <v>804</v>
      </c>
      <c r="E10" s="95" t="str">
        <f>IF(details!E10="","",details!E10)</f>
        <v/>
      </c>
      <c r="F10" s="64" t="str">
        <f>IF(details!F10="","",details!F10)</f>
        <v/>
      </c>
      <c r="G10" s="290" t="str">
        <f>IF(details!G10="","",details!G10)</f>
        <v/>
      </c>
      <c r="H10" s="146" t="str">
        <f>IF(details!CW10="","",details!CW10)</f>
        <v/>
      </c>
      <c r="I10" s="147" t="str">
        <f>IF(details!I10="","",details!I10)</f>
        <v>A4</v>
      </c>
      <c r="J10" s="147" t="str">
        <f>IF(details!J10="","",details!J10)</f>
        <v>B4</v>
      </c>
      <c r="K10" s="147" t="str">
        <f>IF(details!K10="","",details!K10)</f>
        <v>C4</v>
      </c>
      <c r="L10" s="64">
        <f>IF(details!L10="","",details!L10)</f>
        <v>5</v>
      </c>
      <c r="M10" s="64">
        <f>IF(details!M10="","",details!M10)</f>
        <v>5</v>
      </c>
      <c r="N10" s="64">
        <f t="shared" si="16"/>
        <v>10</v>
      </c>
      <c r="O10" s="64">
        <f>IF(details!N10="","",details!N10)</f>
        <v>5</v>
      </c>
      <c r="P10" s="64">
        <f>IF(details!O10="","",details!O10)</f>
        <v>5</v>
      </c>
      <c r="Q10" s="64">
        <f t="shared" si="17"/>
        <v>10</v>
      </c>
      <c r="R10" s="64">
        <f>IF(details!P10="","",details!P10)</f>
        <v>5</v>
      </c>
      <c r="S10" s="64">
        <f>IF(details!Q10="","",details!Q10)</f>
        <v>4</v>
      </c>
      <c r="T10" s="64">
        <f t="shared" si="18"/>
        <v>9</v>
      </c>
      <c r="U10" s="148">
        <f t="shared" si="19"/>
        <v>29</v>
      </c>
      <c r="V10" s="64">
        <f>IF(details!R10="","",details!R10)</f>
        <v>1</v>
      </c>
      <c r="W10" s="64">
        <f>IF(details!S10="","",details!S10)</f>
        <v>40</v>
      </c>
      <c r="X10" s="64">
        <f>IF(details!T10="","",details!T10)</f>
        <v>10</v>
      </c>
      <c r="Y10" s="64">
        <f>IF(details!U10="","",details!U10)</f>
        <v>20</v>
      </c>
      <c r="Z10" s="148">
        <f t="shared" si="20"/>
        <v>70</v>
      </c>
      <c r="AA10" s="149">
        <f t="shared" si="21"/>
        <v>100</v>
      </c>
      <c r="AB10" s="64">
        <f>IF(details!V10="","",details!V10)</f>
        <v>65</v>
      </c>
      <c r="AC10" s="64">
        <f>IF(details!W10="","",details!W10)</f>
        <v>15</v>
      </c>
      <c r="AD10" s="64">
        <f>IF(details!X10="","",details!X10)</f>
        <v>20</v>
      </c>
      <c r="AE10" s="149">
        <f t="shared" si="22"/>
        <v>100</v>
      </c>
      <c r="AF10" s="95">
        <f t="shared" si="23"/>
        <v>200</v>
      </c>
      <c r="AG10" s="150">
        <f t="shared" si="24"/>
        <v>100</v>
      </c>
      <c r="AH10" s="95" t="str">
        <f t="shared" si="25"/>
        <v>A</v>
      </c>
      <c r="AI10" s="136">
        <f t="shared" si="0"/>
        <v>200</v>
      </c>
      <c r="AJ10" s="136">
        <f t="shared" si="26"/>
        <v>0</v>
      </c>
      <c r="AK10" s="64">
        <f>IF(details!Y10="","",details!Y10)</f>
        <v>5</v>
      </c>
      <c r="AL10" s="64">
        <f>IF(details!Z10="","",details!Z10)</f>
        <v>5</v>
      </c>
      <c r="AM10" s="64">
        <f t="shared" si="27"/>
        <v>10</v>
      </c>
      <c r="AN10" s="64">
        <f>IF(details!AA10="","",details!AA10)</f>
        <v>5</v>
      </c>
      <c r="AO10" s="64">
        <f>IF(details!AB10="","",details!AB10)</f>
        <v>5</v>
      </c>
      <c r="AP10" s="64">
        <f t="shared" si="28"/>
        <v>10</v>
      </c>
      <c r="AQ10" s="64">
        <f>IF(details!AC10="","",details!AC10)</f>
        <v>5</v>
      </c>
      <c r="AR10" s="64">
        <f>IF(details!AD10="","",details!AD10)</f>
        <v>4</v>
      </c>
      <c r="AS10" s="64">
        <f t="shared" si="29"/>
        <v>9</v>
      </c>
      <c r="AT10" s="148">
        <f t="shared" si="30"/>
        <v>29</v>
      </c>
      <c r="AU10" s="64">
        <f>IF(details!AE10="","",details!AE10)</f>
        <v>1</v>
      </c>
      <c r="AV10" s="64">
        <f>IF(details!AF10="","",details!AF10)</f>
        <v>40</v>
      </c>
      <c r="AW10" s="64">
        <f>IF(details!AG10="","",details!AG10)</f>
        <v>10</v>
      </c>
      <c r="AX10" s="64">
        <f>IF(details!AH10="","",details!AH10)</f>
        <v>20</v>
      </c>
      <c r="AY10" s="148">
        <f t="shared" si="31"/>
        <v>70</v>
      </c>
      <c r="AZ10" s="149">
        <f t="shared" si="32"/>
        <v>100</v>
      </c>
      <c r="BA10" s="64">
        <f>IF(details!AI10="","",details!AI10)</f>
        <v>65</v>
      </c>
      <c r="BB10" s="64">
        <f>IF(details!AJ10="","",details!AJ10)</f>
        <v>15</v>
      </c>
      <c r="BC10" s="64">
        <f>IF(details!AK10="","",details!AK10)</f>
        <v>20</v>
      </c>
      <c r="BD10" s="149">
        <f t="shared" si="33"/>
        <v>100</v>
      </c>
      <c r="BE10" s="95">
        <f t="shared" si="34"/>
        <v>200</v>
      </c>
      <c r="BF10" s="150">
        <f t="shared" si="35"/>
        <v>100</v>
      </c>
      <c r="BG10" s="95" t="str">
        <f t="shared" si="36"/>
        <v>A</v>
      </c>
      <c r="BH10" s="136">
        <f t="shared" si="1"/>
        <v>200</v>
      </c>
      <c r="BI10" s="136">
        <f t="shared" si="37"/>
        <v>0</v>
      </c>
      <c r="BJ10" s="151" t="str">
        <f>IF(D10="","",details!AL10)</f>
        <v>s</v>
      </c>
      <c r="BK10" s="64">
        <f>IF(details!AM10="","",details!AM10)</f>
        <v>5</v>
      </c>
      <c r="BL10" s="64">
        <f>IF(details!AN10="","",details!AN10)</f>
        <v>5</v>
      </c>
      <c r="BM10" s="64">
        <f t="shared" si="38"/>
        <v>10</v>
      </c>
      <c r="BN10" s="64">
        <f>IF(details!AO10="","",details!AO10)</f>
        <v>5</v>
      </c>
      <c r="BO10" s="64">
        <f>IF(details!AP10="","",details!AP10)</f>
        <v>5</v>
      </c>
      <c r="BP10" s="64">
        <f t="shared" si="39"/>
        <v>10</v>
      </c>
      <c r="BQ10" s="64">
        <f>IF(details!AQ10="","",details!AQ10)</f>
        <v>5</v>
      </c>
      <c r="BR10" s="64">
        <f>IF(details!AR10="","",details!AR10)</f>
        <v>4</v>
      </c>
      <c r="BS10" s="64">
        <f t="shared" si="40"/>
        <v>9</v>
      </c>
      <c r="BT10" s="148">
        <f t="shared" si="41"/>
        <v>29</v>
      </c>
      <c r="BU10" s="64">
        <f>IF(details!AS10="","",details!AS10)</f>
        <v>1</v>
      </c>
      <c r="BV10" s="64">
        <f>IF(details!AT10="","",details!AT10)</f>
        <v>50</v>
      </c>
      <c r="BW10" s="64">
        <f>IF(details!AU10="","",details!AU10)</f>
        <v>20</v>
      </c>
      <c r="BX10" s="148">
        <f t="shared" si="42"/>
        <v>70</v>
      </c>
      <c r="BY10" s="149">
        <f t="shared" si="43"/>
        <v>100</v>
      </c>
      <c r="BZ10" s="64">
        <f>IF(details!AV10="","",details!AV10)</f>
        <v>80</v>
      </c>
      <c r="CA10" s="64">
        <f>IF(details!AW10="","",details!AW10)</f>
        <v>20</v>
      </c>
      <c r="CB10" s="149">
        <f t="shared" si="44"/>
        <v>100</v>
      </c>
      <c r="CC10" s="95">
        <f t="shared" si="45"/>
        <v>200</v>
      </c>
      <c r="CD10" s="150">
        <f t="shared" si="46"/>
        <v>100</v>
      </c>
      <c r="CE10" s="95" t="str">
        <f t="shared" si="47"/>
        <v>A</v>
      </c>
      <c r="CF10" s="136">
        <f t="shared" si="2"/>
        <v>200</v>
      </c>
      <c r="CG10" s="136">
        <f t="shared" si="48"/>
        <v>0</v>
      </c>
      <c r="CH10" s="64">
        <f>IF(details!AX10="","",details!AX10)</f>
        <v>5</v>
      </c>
      <c r="CI10" s="64">
        <f>IF(details!AY10="","",details!AY10)</f>
        <v>5</v>
      </c>
      <c r="CJ10" s="64">
        <f t="shared" si="49"/>
        <v>10</v>
      </c>
      <c r="CK10" s="64">
        <f>IF(details!AZ10="","",details!AZ10)</f>
        <v>5</v>
      </c>
      <c r="CL10" s="64">
        <f>IF(details!BA10="","",details!BA10)</f>
        <v>5</v>
      </c>
      <c r="CM10" s="64">
        <f t="shared" si="50"/>
        <v>10</v>
      </c>
      <c r="CN10" s="64">
        <f>IF(details!BB10="","",details!BB10)</f>
        <v>5</v>
      </c>
      <c r="CO10" s="64">
        <f>IF(details!BC10="","",details!BC10)</f>
        <v>4</v>
      </c>
      <c r="CP10" s="64">
        <f t="shared" si="51"/>
        <v>9</v>
      </c>
      <c r="CQ10" s="148">
        <f t="shared" si="52"/>
        <v>29</v>
      </c>
      <c r="CR10" s="64">
        <f>IF(details!BD10="","",details!BD10)</f>
        <v>1</v>
      </c>
      <c r="CS10" s="64">
        <f>IF(details!BE10="","",details!BE10)</f>
        <v>40</v>
      </c>
      <c r="CT10" s="64">
        <f>IF(details!BF10="","",details!BF10)</f>
        <v>10</v>
      </c>
      <c r="CU10" s="64">
        <f>IF(details!BG10="","",details!BG10)</f>
        <v>20</v>
      </c>
      <c r="CV10" s="148">
        <f t="shared" si="53"/>
        <v>70</v>
      </c>
      <c r="CW10" s="149">
        <f t="shared" si="54"/>
        <v>100</v>
      </c>
      <c r="CX10" s="64">
        <f>IF(details!BH10="","",details!BH10)</f>
        <v>65</v>
      </c>
      <c r="CY10" s="64">
        <f>IF(details!BI10="","",details!BI10)</f>
        <v>15</v>
      </c>
      <c r="CZ10" s="64">
        <f>IF(details!BJ10="","",details!BJ10)</f>
        <v>20</v>
      </c>
      <c r="DA10" s="149">
        <f t="shared" si="55"/>
        <v>100</v>
      </c>
      <c r="DB10" s="95">
        <f t="shared" si="56"/>
        <v>200</v>
      </c>
      <c r="DC10" s="150">
        <f t="shared" si="57"/>
        <v>100</v>
      </c>
      <c r="DD10" s="95" t="str">
        <f t="shared" si="58"/>
        <v>A</v>
      </c>
      <c r="DE10" s="136">
        <f t="shared" si="3"/>
        <v>200</v>
      </c>
      <c r="DF10" s="136">
        <f t="shared" si="59"/>
        <v>0</v>
      </c>
      <c r="DG10" s="64">
        <f>IF(details!BK10="","",details!BK10)</f>
        <v>5</v>
      </c>
      <c r="DH10" s="64">
        <f>IF(details!BL10="","",details!BL10)</f>
        <v>5</v>
      </c>
      <c r="DI10" s="64">
        <f t="shared" si="60"/>
        <v>10</v>
      </c>
      <c r="DJ10" s="64">
        <f>IF(details!BM10="","",details!BM10)</f>
        <v>5</v>
      </c>
      <c r="DK10" s="64">
        <f>IF(details!BN10="","",details!BN10)</f>
        <v>5</v>
      </c>
      <c r="DL10" s="64">
        <f t="shared" si="61"/>
        <v>10</v>
      </c>
      <c r="DM10" s="64">
        <f>IF(details!BO10="","",details!BO10)</f>
        <v>3</v>
      </c>
      <c r="DN10" s="64">
        <f>IF(details!BP10="","",details!BP10)</f>
        <v>2</v>
      </c>
      <c r="DO10" s="64">
        <f t="shared" si="62"/>
        <v>5</v>
      </c>
      <c r="DP10" s="148">
        <f t="shared" si="63"/>
        <v>25</v>
      </c>
      <c r="DQ10" s="64">
        <f>IF(details!BQ10="","",details!BQ10)</f>
        <v>5</v>
      </c>
      <c r="DR10" s="64">
        <f>IF(details!BR10="","",details!BR10)</f>
        <v>50</v>
      </c>
      <c r="DS10" s="64">
        <f>IF(details!BS10="","",details!BS10)</f>
        <v>20</v>
      </c>
      <c r="DT10" s="148">
        <f t="shared" si="64"/>
        <v>70</v>
      </c>
      <c r="DU10" s="149">
        <f t="shared" si="65"/>
        <v>100</v>
      </c>
      <c r="DV10" s="64">
        <f>IF(details!BT10="","",details!BT10)</f>
        <v>80</v>
      </c>
      <c r="DW10" s="64">
        <f>IF(details!BU10="","",details!BU10)</f>
        <v>20</v>
      </c>
      <c r="DX10" s="149">
        <f t="shared" si="66"/>
        <v>100</v>
      </c>
      <c r="DY10" s="95">
        <f t="shared" si="67"/>
        <v>200</v>
      </c>
      <c r="DZ10" s="150">
        <f t="shared" si="68"/>
        <v>100</v>
      </c>
      <c r="EA10" s="95" t="str">
        <f t="shared" si="69"/>
        <v>A</v>
      </c>
      <c r="EB10" s="136">
        <f t="shared" si="4"/>
        <v>200</v>
      </c>
      <c r="EC10" s="136">
        <f t="shared" si="70"/>
        <v>0</v>
      </c>
      <c r="ED10" s="64">
        <f>IF(details!BV10="","",details!BV10)</f>
        <v>5</v>
      </c>
      <c r="EE10" s="64">
        <f>IF(details!BW10="","",details!BW10)</f>
        <v>5</v>
      </c>
      <c r="EF10" s="64">
        <f t="shared" si="71"/>
        <v>10</v>
      </c>
      <c r="EG10" s="64">
        <f>IF(details!BX10="","",details!BX10)</f>
        <v>5</v>
      </c>
      <c r="EH10" s="64">
        <f>IF(details!BY10="","",details!BY10)</f>
        <v>5</v>
      </c>
      <c r="EI10" s="64">
        <f t="shared" si="72"/>
        <v>10</v>
      </c>
      <c r="EJ10" s="64">
        <f>IF(details!BZ10="","",details!BZ10)</f>
        <v>5</v>
      </c>
      <c r="EK10" s="64">
        <f>IF(details!CA10="","",details!CA10)</f>
        <v>4</v>
      </c>
      <c r="EL10" s="64">
        <f t="shared" si="73"/>
        <v>9</v>
      </c>
      <c r="EM10" s="148">
        <f t="shared" si="74"/>
        <v>29</v>
      </c>
      <c r="EN10" s="427">
        <f>IF(details!CB10="","",details!CB10)</f>
        <v>1</v>
      </c>
      <c r="EO10" s="64">
        <f>IF(details!CC10="","",details!CC10)</f>
        <v>50</v>
      </c>
      <c r="EP10" s="64">
        <f>IF(details!CD10="","",details!CD10)</f>
        <v>20</v>
      </c>
      <c r="EQ10" s="148">
        <f t="shared" si="75"/>
        <v>70</v>
      </c>
      <c r="ER10" s="149">
        <f t="shared" si="76"/>
        <v>100</v>
      </c>
      <c r="ES10" s="64">
        <f>IF(details!CE10="","",details!CE10)</f>
        <v>80</v>
      </c>
      <c r="ET10" s="64">
        <f>IF(details!CF10="","",details!CF10)</f>
        <v>20</v>
      </c>
      <c r="EU10" s="149">
        <f t="shared" si="77"/>
        <v>100</v>
      </c>
      <c r="EV10" s="95">
        <f t="shared" si="78"/>
        <v>200</v>
      </c>
      <c r="EW10" s="150">
        <f t="shared" si="79"/>
        <v>100</v>
      </c>
      <c r="EX10" s="95" t="str">
        <f t="shared" si="80"/>
        <v>A</v>
      </c>
      <c r="EY10" s="136">
        <f t="shared" si="5"/>
        <v>200</v>
      </c>
      <c r="EZ10" s="136">
        <f t="shared" si="81"/>
        <v>0</v>
      </c>
      <c r="FA10" s="64">
        <f>IF(details!CG10="","",details!CG10)</f>
        <v>20</v>
      </c>
      <c r="FB10" s="64">
        <f>IF(details!CH10="","",details!CH10)</f>
        <v>20</v>
      </c>
      <c r="FC10" s="64">
        <f>IF(details!CI10="","",details!CI10)</f>
        <v>20</v>
      </c>
      <c r="FD10" s="64">
        <f>IF(details!CJ10="","",details!CJ10)</f>
        <v>20</v>
      </c>
      <c r="FE10" s="64">
        <f>IF(details!CK10="","",details!CK10)</f>
        <v>20</v>
      </c>
      <c r="FF10" s="95">
        <f t="shared" si="82"/>
        <v>100</v>
      </c>
      <c r="FG10" s="95">
        <f t="shared" si="83"/>
        <v>100</v>
      </c>
      <c r="FH10" s="95" t="str">
        <f t="shared" si="84"/>
        <v>A</v>
      </c>
      <c r="FI10" s="136">
        <f t="shared" si="85"/>
        <v>100</v>
      </c>
      <c r="FJ10" s="136">
        <f t="shared" si="86"/>
        <v>0</v>
      </c>
      <c r="FK10" s="64">
        <f>IF(details!CL10="","",details!CL10)</f>
        <v>20</v>
      </c>
      <c r="FL10" s="64">
        <f>IF(details!CM10="","",details!CM10)</f>
        <v>20</v>
      </c>
      <c r="FM10" s="64">
        <f>IF(details!CN10="","",details!CN10)</f>
        <v>20</v>
      </c>
      <c r="FN10" s="64">
        <f>IF(details!CO10="","",details!CO10)</f>
        <v>20</v>
      </c>
      <c r="FO10" s="64">
        <f>IF(details!CP10="","",details!CP10)</f>
        <v>20</v>
      </c>
      <c r="FP10" s="95">
        <f t="shared" si="87"/>
        <v>100</v>
      </c>
      <c r="FQ10" s="95">
        <f t="shared" si="88"/>
        <v>100</v>
      </c>
      <c r="FR10" s="95" t="str">
        <f t="shared" si="89"/>
        <v>A</v>
      </c>
      <c r="FS10" s="136">
        <f t="shared" si="90"/>
        <v>100</v>
      </c>
      <c r="FT10" s="136">
        <f t="shared" si="91"/>
        <v>0</v>
      </c>
      <c r="FU10" s="64">
        <f>IF(details!CQ10="","",details!CQ10)</f>
        <v>20</v>
      </c>
      <c r="FV10" s="64">
        <f>IF(details!CR10="","",details!CR10)</f>
        <v>20</v>
      </c>
      <c r="FW10" s="64">
        <f>IF(details!CS10="","",details!CS10)</f>
        <v>20</v>
      </c>
      <c r="FX10" s="64">
        <f>IF(details!CT10="","",details!CT10)</f>
        <v>20</v>
      </c>
      <c r="FY10" s="64">
        <f>IF(details!CU10="","",details!CU10)</f>
        <v>20</v>
      </c>
      <c r="FZ10" s="95">
        <f t="shared" si="92"/>
        <v>100</v>
      </c>
      <c r="GA10" s="95">
        <f t="shared" si="93"/>
        <v>100</v>
      </c>
      <c r="GB10" s="95" t="str">
        <f t="shared" si="94"/>
        <v>A</v>
      </c>
      <c r="GC10" s="136">
        <f t="shared" si="95"/>
        <v>100</v>
      </c>
      <c r="GD10" s="136">
        <f t="shared" si="96"/>
        <v>0</v>
      </c>
      <c r="GE10" s="94">
        <f t="shared" si="97"/>
        <v>200</v>
      </c>
      <c r="GF10" s="94">
        <f t="shared" si="98"/>
        <v>200</v>
      </c>
      <c r="GG10" s="94" t="str">
        <f t="shared" si="99"/>
        <v>A</v>
      </c>
      <c r="GH10" s="94">
        <f t="shared" si="100"/>
        <v>200</v>
      </c>
      <c r="GI10" s="94">
        <f t="shared" si="101"/>
        <v>200</v>
      </c>
      <c r="GJ10" s="94" t="str">
        <f t="shared" si="102"/>
        <v>A</v>
      </c>
      <c r="GK10" s="152">
        <f t="shared" si="103"/>
        <v>200</v>
      </c>
      <c r="GL10" s="152">
        <f t="shared" si="104"/>
        <v>200</v>
      </c>
      <c r="GM10" s="152" t="str">
        <f t="shared" si="105"/>
        <v>A</v>
      </c>
      <c r="GN10" s="94" t="str">
        <f t="shared" si="106"/>
        <v>A</v>
      </c>
      <c r="GO10" s="94" t="str">
        <f t="shared" si="107"/>
        <v/>
      </c>
      <c r="GP10" s="94" t="str">
        <f t="shared" si="108"/>
        <v/>
      </c>
      <c r="GQ10" s="94" t="str">
        <f t="shared" si="109"/>
        <v/>
      </c>
      <c r="GR10" s="94" t="str">
        <f t="shared" si="110"/>
        <v/>
      </c>
      <c r="GS10" s="94">
        <f t="shared" si="111"/>
        <v>200</v>
      </c>
      <c r="GT10" s="94">
        <f t="shared" si="112"/>
        <v>200</v>
      </c>
      <c r="GU10" s="94" t="str">
        <f t="shared" si="113"/>
        <v>A</v>
      </c>
      <c r="GV10" s="94">
        <f t="shared" si="114"/>
        <v>200</v>
      </c>
      <c r="GW10" s="94">
        <f t="shared" si="115"/>
        <v>200</v>
      </c>
      <c r="GX10" s="94" t="str">
        <f t="shared" si="116"/>
        <v>A</v>
      </c>
      <c r="GY10" s="94">
        <f t="shared" si="117"/>
        <v>200</v>
      </c>
      <c r="GZ10" s="94">
        <f t="shared" si="118"/>
        <v>200</v>
      </c>
      <c r="HA10" s="94" t="str">
        <f t="shared" si="119"/>
        <v>A</v>
      </c>
      <c r="HB10" s="94">
        <f t="shared" si="120"/>
        <v>100</v>
      </c>
      <c r="HC10" s="94">
        <f t="shared" si="121"/>
        <v>100</v>
      </c>
      <c r="HD10" s="94" t="str">
        <f t="shared" si="122"/>
        <v>A</v>
      </c>
      <c r="HE10" s="153">
        <f t="shared" si="123"/>
        <v>100</v>
      </c>
      <c r="HF10" s="153">
        <f t="shared" si="124"/>
        <v>100</v>
      </c>
      <c r="HG10" s="153" t="str">
        <f t="shared" si="125"/>
        <v>A</v>
      </c>
      <c r="HH10" s="153">
        <f t="shared" si="126"/>
        <v>100</v>
      </c>
      <c r="HI10" s="153">
        <f t="shared" si="127"/>
        <v>100</v>
      </c>
      <c r="HJ10" s="153" t="str">
        <f t="shared" si="128"/>
        <v>A</v>
      </c>
      <c r="HK10" s="255">
        <f t="shared" si="129"/>
        <v>0</v>
      </c>
      <c r="HL10" s="255">
        <f t="shared" si="130"/>
        <v>0</v>
      </c>
      <c r="HM10" s="255">
        <f t="shared" si="131"/>
        <v>4</v>
      </c>
      <c r="HN10" s="255">
        <f t="shared" si="132"/>
        <v>0</v>
      </c>
      <c r="HO10" s="64" t="str">
        <f t="shared" si="6"/>
        <v>PASSED</v>
      </c>
      <c r="HP10" s="91">
        <f t="shared" si="133"/>
        <v>1200</v>
      </c>
      <c r="HQ10" s="91">
        <f t="shared" si="134"/>
        <v>1200</v>
      </c>
      <c r="HR10" s="92">
        <f t="shared" si="135"/>
        <v>100</v>
      </c>
      <c r="HS10" s="214">
        <f t="shared" si="136"/>
        <v>100</v>
      </c>
      <c r="HT10" s="215">
        <f t="shared" si="137"/>
        <v>0.99999999999999833</v>
      </c>
      <c r="HU10" s="93" t="str">
        <f t="shared" si="138"/>
        <v>A</v>
      </c>
      <c r="HV10" s="154">
        <f>details!EV10</f>
        <v>110</v>
      </c>
      <c r="HW10" s="155" t="str">
        <f>details!EW10</f>
        <v/>
      </c>
      <c r="HX10" s="218" t="str">
        <f t="shared" si="139"/>
        <v/>
      </c>
      <c r="HY10" s="100" t="str">
        <f>IF(details!CV10="","",details!CV10)</f>
        <v/>
      </c>
      <c r="ID10" s="158" t="str">
        <f t="shared" si="7"/>
        <v>grade 'C'</v>
      </c>
      <c r="IE10" s="71">
        <f t="shared" si="8"/>
        <v>0</v>
      </c>
      <c r="IF10" s="71">
        <f t="shared" si="8"/>
        <v>0</v>
      </c>
      <c r="IG10" s="71">
        <f t="shared" si="9"/>
        <v>0</v>
      </c>
      <c r="IH10" s="71">
        <f t="shared" si="10"/>
        <v>0</v>
      </c>
      <c r="II10" s="71">
        <f t="shared" si="10"/>
        <v>0</v>
      </c>
      <c r="IJ10" s="71">
        <f t="shared" si="10"/>
        <v>0</v>
      </c>
      <c r="IK10" s="71">
        <f t="shared" si="10"/>
        <v>0</v>
      </c>
      <c r="IL10" s="71">
        <f t="shared" si="10"/>
        <v>0</v>
      </c>
      <c r="IM10" s="71">
        <f t="shared" si="10"/>
        <v>0</v>
      </c>
      <c r="IN10" s="71">
        <f t="shared" si="11"/>
        <v>0</v>
      </c>
      <c r="IO10" s="71">
        <f t="shared" si="12"/>
        <v>0</v>
      </c>
      <c r="IP10" s="71">
        <f t="shared" si="13"/>
        <v>0</v>
      </c>
      <c r="IQ10" s="71">
        <f t="shared" si="14"/>
        <v>0</v>
      </c>
      <c r="IR10" s="14">
        <f t="shared" si="15"/>
        <v>0</v>
      </c>
      <c r="IV10" s="157"/>
      <c r="IW10" s="157"/>
      <c r="IY10" s="157"/>
      <c r="IZ10" s="157"/>
      <c r="JB10" s="157"/>
      <c r="JC10" s="157"/>
      <c r="JD10" s="157"/>
      <c r="JE10" s="157"/>
      <c r="JJ10" s="157"/>
      <c r="JK10" s="157"/>
      <c r="JM10" s="157"/>
      <c r="JN10" s="157"/>
    </row>
    <row r="11" spans="1:274" ht="14" customHeight="1">
      <c r="A11" s="145">
        <f>IF(details!A11="","",details!A11)</f>
        <v>5</v>
      </c>
      <c r="B11" s="64" t="str">
        <f>IF(details!B11="","",details!B11)</f>
        <v/>
      </c>
      <c r="C11" s="64" t="str">
        <f>IF(details!C11="","",details!C11)</f>
        <v/>
      </c>
      <c r="D11" s="95">
        <f>IF(details!D11="","",details!D11)</f>
        <v>805</v>
      </c>
      <c r="E11" s="95" t="str">
        <f>IF(details!E11="","",details!E11)</f>
        <v/>
      </c>
      <c r="F11" s="64" t="str">
        <f>IF(details!F11="","",details!F11)</f>
        <v/>
      </c>
      <c r="G11" s="290" t="str">
        <f>IF(details!G11="","",details!G11)</f>
        <v/>
      </c>
      <c r="H11" s="146" t="str">
        <f>IF(details!CW11="","",details!CW11)</f>
        <v/>
      </c>
      <c r="I11" s="147" t="str">
        <f>IF(details!I11="","",details!I11)</f>
        <v>A5</v>
      </c>
      <c r="J11" s="147" t="str">
        <f>IF(details!J11="","",details!J11)</f>
        <v>B5</v>
      </c>
      <c r="K11" s="147" t="str">
        <f>IF(details!K11="","",details!K11)</f>
        <v>C5</v>
      </c>
      <c r="L11" s="64">
        <f>IF(details!L11="","",details!L11)</f>
        <v>5</v>
      </c>
      <c r="M11" s="64">
        <f>IF(details!M11="","",details!M11)</f>
        <v>5</v>
      </c>
      <c r="N11" s="64">
        <f t="shared" si="16"/>
        <v>10</v>
      </c>
      <c r="O11" s="64">
        <f>IF(details!N11="","",details!N11)</f>
        <v>5</v>
      </c>
      <c r="P11" s="64">
        <f>IF(details!O11="","",details!O11)</f>
        <v>5</v>
      </c>
      <c r="Q11" s="64">
        <f t="shared" si="17"/>
        <v>10</v>
      </c>
      <c r="R11" s="64">
        <f>IF(details!P11="","",details!P11)</f>
        <v>5</v>
      </c>
      <c r="S11" s="64">
        <f>IF(details!Q11="","",details!Q11)</f>
        <v>4</v>
      </c>
      <c r="T11" s="64">
        <f t="shared" si="18"/>
        <v>9</v>
      </c>
      <c r="U11" s="148">
        <f t="shared" si="19"/>
        <v>29</v>
      </c>
      <c r="V11" s="64">
        <f>IF(details!R11="","",details!R11)</f>
        <v>1</v>
      </c>
      <c r="W11" s="64">
        <f>IF(details!S11="","",details!S11)</f>
        <v>40</v>
      </c>
      <c r="X11" s="64">
        <f>IF(details!T11="","",details!T11)</f>
        <v>10</v>
      </c>
      <c r="Y11" s="64">
        <f>IF(details!U11="","",details!U11)</f>
        <v>20</v>
      </c>
      <c r="Z11" s="148">
        <f t="shared" si="20"/>
        <v>70</v>
      </c>
      <c r="AA11" s="149">
        <f t="shared" si="21"/>
        <v>100</v>
      </c>
      <c r="AB11" s="64">
        <f>IF(details!V11="","",details!V11)</f>
        <v>65</v>
      </c>
      <c r="AC11" s="64">
        <f>IF(details!W11="","",details!W11)</f>
        <v>15</v>
      </c>
      <c r="AD11" s="64">
        <f>IF(details!X11="","",details!X11)</f>
        <v>20</v>
      </c>
      <c r="AE11" s="149">
        <f t="shared" si="22"/>
        <v>100</v>
      </c>
      <c r="AF11" s="95">
        <f t="shared" si="23"/>
        <v>200</v>
      </c>
      <c r="AG11" s="150">
        <f t="shared" si="24"/>
        <v>100</v>
      </c>
      <c r="AH11" s="95" t="str">
        <f t="shared" si="25"/>
        <v>A</v>
      </c>
      <c r="AI11" s="136">
        <f t="shared" si="0"/>
        <v>200</v>
      </c>
      <c r="AJ11" s="136">
        <f t="shared" si="26"/>
        <v>0</v>
      </c>
      <c r="AK11" s="64">
        <f>IF(details!Y11="","",details!Y11)</f>
        <v>5</v>
      </c>
      <c r="AL11" s="64">
        <f>IF(details!Z11="","",details!Z11)</f>
        <v>5</v>
      </c>
      <c r="AM11" s="64">
        <f t="shared" si="27"/>
        <v>10</v>
      </c>
      <c r="AN11" s="64">
        <f>IF(details!AA11="","",details!AA11)</f>
        <v>5</v>
      </c>
      <c r="AO11" s="64">
        <f>IF(details!AB11="","",details!AB11)</f>
        <v>5</v>
      </c>
      <c r="AP11" s="64">
        <f t="shared" si="28"/>
        <v>10</v>
      </c>
      <c r="AQ11" s="64">
        <f>IF(details!AC11="","",details!AC11)</f>
        <v>5</v>
      </c>
      <c r="AR11" s="64">
        <f>IF(details!AD11="","",details!AD11)</f>
        <v>4</v>
      </c>
      <c r="AS11" s="64">
        <f t="shared" si="29"/>
        <v>9</v>
      </c>
      <c r="AT11" s="148">
        <f t="shared" si="30"/>
        <v>29</v>
      </c>
      <c r="AU11" s="64">
        <f>IF(details!AE11="","",details!AE11)</f>
        <v>1</v>
      </c>
      <c r="AV11" s="64">
        <f>IF(details!AF11="","",details!AF11)</f>
        <v>40</v>
      </c>
      <c r="AW11" s="64">
        <f>IF(details!AG11="","",details!AG11)</f>
        <v>10</v>
      </c>
      <c r="AX11" s="64">
        <f>IF(details!AH11="","",details!AH11)</f>
        <v>20</v>
      </c>
      <c r="AY11" s="148">
        <f t="shared" si="31"/>
        <v>70</v>
      </c>
      <c r="AZ11" s="149">
        <f t="shared" si="32"/>
        <v>100</v>
      </c>
      <c r="BA11" s="64">
        <f>IF(details!AI11="","",details!AI11)</f>
        <v>65</v>
      </c>
      <c r="BB11" s="64">
        <f>IF(details!AJ11="","",details!AJ11)</f>
        <v>15</v>
      </c>
      <c r="BC11" s="64">
        <f>IF(details!AK11="","",details!AK11)</f>
        <v>20</v>
      </c>
      <c r="BD11" s="149">
        <f t="shared" si="33"/>
        <v>100</v>
      </c>
      <c r="BE11" s="95">
        <f t="shared" si="34"/>
        <v>200</v>
      </c>
      <c r="BF11" s="150">
        <f t="shared" si="35"/>
        <v>100</v>
      </c>
      <c r="BG11" s="95" t="str">
        <f t="shared" si="36"/>
        <v>A</v>
      </c>
      <c r="BH11" s="136">
        <f t="shared" si="1"/>
        <v>200</v>
      </c>
      <c r="BI11" s="136">
        <f t="shared" si="37"/>
        <v>0</v>
      </c>
      <c r="BJ11" s="151" t="str">
        <f>IF(D11="","",details!AL11)</f>
        <v>s</v>
      </c>
      <c r="BK11" s="64">
        <f>IF(details!AM11="","",details!AM11)</f>
        <v>5</v>
      </c>
      <c r="BL11" s="64">
        <f>IF(details!AN11="","",details!AN11)</f>
        <v>5</v>
      </c>
      <c r="BM11" s="64">
        <f t="shared" si="38"/>
        <v>10</v>
      </c>
      <c r="BN11" s="64">
        <f>IF(details!AO11="","",details!AO11)</f>
        <v>5</v>
      </c>
      <c r="BO11" s="64">
        <f>IF(details!AP11="","",details!AP11)</f>
        <v>5</v>
      </c>
      <c r="BP11" s="64">
        <f t="shared" si="39"/>
        <v>10</v>
      </c>
      <c r="BQ11" s="64">
        <f>IF(details!AQ11="","",details!AQ11)</f>
        <v>5</v>
      </c>
      <c r="BR11" s="64">
        <f>IF(details!AR11="","",details!AR11)</f>
        <v>4</v>
      </c>
      <c r="BS11" s="64">
        <f t="shared" si="40"/>
        <v>9</v>
      </c>
      <c r="BT11" s="148">
        <f t="shared" si="41"/>
        <v>29</v>
      </c>
      <c r="BU11" s="64">
        <f>IF(details!AS11="","",details!AS11)</f>
        <v>1</v>
      </c>
      <c r="BV11" s="64">
        <f>IF(details!AT11="","",details!AT11)</f>
        <v>50</v>
      </c>
      <c r="BW11" s="64">
        <f>IF(details!AU11="","",details!AU11)</f>
        <v>20</v>
      </c>
      <c r="BX11" s="148">
        <f t="shared" si="42"/>
        <v>70</v>
      </c>
      <c r="BY11" s="149">
        <f t="shared" si="43"/>
        <v>100</v>
      </c>
      <c r="BZ11" s="64">
        <f>IF(details!AV11="","",details!AV11)</f>
        <v>80</v>
      </c>
      <c r="CA11" s="64">
        <f>IF(details!AW11="","",details!AW11)</f>
        <v>20</v>
      </c>
      <c r="CB11" s="149">
        <f t="shared" si="44"/>
        <v>100</v>
      </c>
      <c r="CC11" s="95">
        <f t="shared" si="45"/>
        <v>200</v>
      </c>
      <c r="CD11" s="150">
        <f t="shared" si="46"/>
        <v>100</v>
      </c>
      <c r="CE11" s="95" t="str">
        <f t="shared" si="47"/>
        <v>A</v>
      </c>
      <c r="CF11" s="136">
        <f t="shared" si="2"/>
        <v>200</v>
      </c>
      <c r="CG11" s="136">
        <f t="shared" si="48"/>
        <v>0</v>
      </c>
      <c r="CH11" s="64">
        <f>IF(details!AX11="","",details!AX11)</f>
        <v>5</v>
      </c>
      <c r="CI11" s="64">
        <f>IF(details!AY11="","",details!AY11)</f>
        <v>5</v>
      </c>
      <c r="CJ11" s="64">
        <f t="shared" si="49"/>
        <v>10</v>
      </c>
      <c r="CK11" s="64">
        <f>IF(details!AZ11="","",details!AZ11)</f>
        <v>5</v>
      </c>
      <c r="CL11" s="64">
        <f>IF(details!BA11="","",details!BA11)</f>
        <v>5</v>
      </c>
      <c r="CM11" s="64">
        <f t="shared" si="50"/>
        <v>10</v>
      </c>
      <c r="CN11" s="64">
        <f>IF(details!BB11="","",details!BB11)</f>
        <v>5</v>
      </c>
      <c r="CO11" s="64">
        <f>IF(details!BC11="","",details!BC11)</f>
        <v>4</v>
      </c>
      <c r="CP11" s="64">
        <f t="shared" si="51"/>
        <v>9</v>
      </c>
      <c r="CQ11" s="148">
        <f t="shared" si="52"/>
        <v>29</v>
      </c>
      <c r="CR11" s="64">
        <f>IF(details!BD11="","",details!BD11)</f>
        <v>1</v>
      </c>
      <c r="CS11" s="64">
        <f>IF(details!BE11="","",details!BE11)</f>
        <v>40</v>
      </c>
      <c r="CT11" s="64">
        <f>IF(details!BF11="","",details!BF11)</f>
        <v>10</v>
      </c>
      <c r="CU11" s="64">
        <f>IF(details!BG11="","",details!BG11)</f>
        <v>20</v>
      </c>
      <c r="CV11" s="148">
        <f t="shared" si="53"/>
        <v>70</v>
      </c>
      <c r="CW11" s="149">
        <f t="shared" si="54"/>
        <v>100</v>
      </c>
      <c r="CX11" s="64">
        <f>IF(details!BH11="","",details!BH11)</f>
        <v>65</v>
      </c>
      <c r="CY11" s="64">
        <f>IF(details!BI11="","",details!BI11)</f>
        <v>15</v>
      </c>
      <c r="CZ11" s="64">
        <f>IF(details!BJ11="","",details!BJ11)</f>
        <v>20</v>
      </c>
      <c r="DA11" s="149">
        <f t="shared" si="55"/>
        <v>100</v>
      </c>
      <c r="DB11" s="95">
        <f t="shared" si="56"/>
        <v>200</v>
      </c>
      <c r="DC11" s="150">
        <f t="shared" si="57"/>
        <v>100</v>
      </c>
      <c r="DD11" s="95" t="str">
        <f t="shared" si="58"/>
        <v>A</v>
      </c>
      <c r="DE11" s="136">
        <f t="shared" si="3"/>
        <v>200</v>
      </c>
      <c r="DF11" s="136">
        <f t="shared" si="59"/>
        <v>0</v>
      </c>
      <c r="DG11" s="64">
        <f>IF(details!BK11="","",details!BK11)</f>
        <v>5</v>
      </c>
      <c r="DH11" s="64">
        <f>IF(details!BL11="","",details!BL11)</f>
        <v>5</v>
      </c>
      <c r="DI11" s="64">
        <f t="shared" si="60"/>
        <v>10</v>
      </c>
      <c r="DJ11" s="64">
        <f>IF(details!BM11="","",details!BM11)</f>
        <v>5</v>
      </c>
      <c r="DK11" s="64">
        <f>IF(details!BN11="","",details!BN11)</f>
        <v>5</v>
      </c>
      <c r="DL11" s="64">
        <f t="shared" si="61"/>
        <v>10</v>
      </c>
      <c r="DM11" s="64">
        <f>IF(details!BO11="","",details!BO11)</f>
        <v>3</v>
      </c>
      <c r="DN11" s="64">
        <f>IF(details!BP11="","",details!BP11)</f>
        <v>2</v>
      </c>
      <c r="DO11" s="64">
        <f t="shared" si="62"/>
        <v>5</v>
      </c>
      <c r="DP11" s="148">
        <f t="shared" si="63"/>
        <v>25</v>
      </c>
      <c r="DQ11" s="64">
        <f>IF(details!BQ11="","",details!BQ11)</f>
        <v>5</v>
      </c>
      <c r="DR11" s="64">
        <f>IF(details!BR11="","",details!BR11)</f>
        <v>50</v>
      </c>
      <c r="DS11" s="64">
        <f>IF(details!BS11="","",details!BS11)</f>
        <v>20</v>
      </c>
      <c r="DT11" s="148">
        <f t="shared" si="64"/>
        <v>70</v>
      </c>
      <c r="DU11" s="149">
        <f t="shared" si="65"/>
        <v>100</v>
      </c>
      <c r="DV11" s="64">
        <f>IF(details!BT11="","",details!BT11)</f>
        <v>80</v>
      </c>
      <c r="DW11" s="64">
        <f>IF(details!BU11="","",details!BU11)</f>
        <v>20</v>
      </c>
      <c r="DX11" s="149">
        <f t="shared" si="66"/>
        <v>100</v>
      </c>
      <c r="DY11" s="95">
        <f t="shared" si="67"/>
        <v>200</v>
      </c>
      <c r="DZ11" s="150">
        <f t="shared" si="68"/>
        <v>100</v>
      </c>
      <c r="EA11" s="95" t="str">
        <f t="shared" si="69"/>
        <v>A</v>
      </c>
      <c r="EB11" s="136">
        <f t="shared" si="4"/>
        <v>200</v>
      </c>
      <c r="EC11" s="136">
        <f t="shared" si="70"/>
        <v>0</v>
      </c>
      <c r="ED11" s="64">
        <f>IF(details!BV11="","",details!BV11)</f>
        <v>5</v>
      </c>
      <c r="EE11" s="64">
        <f>IF(details!BW11="","",details!BW11)</f>
        <v>5</v>
      </c>
      <c r="EF11" s="64">
        <f t="shared" si="71"/>
        <v>10</v>
      </c>
      <c r="EG11" s="64">
        <f>IF(details!BX11="","",details!BX11)</f>
        <v>5</v>
      </c>
      <c r="EH11" s="64">
        <f>IF(details!BY11="","",details!BY11)</f>
        <v>5</v>
      </c>
      <c r="EI11" s="64">
        <f t="shared" si="72"/>
        <v>10</v>
      </c>
      <c r="EJ11" s="64">
        <f>IF(details!BZ11="","",details!BZ11)</f>
        <v>5</v>
      </c>
      <c r="EK11" s="64">
        <f>IF(details!CA11="","",details!CA11)</f>
        <v>4</v>
      </c>
      <c r="EL11" s="64">
        <f t="shared" si="73"/>
        <v>9</v>
      </c>
      <c r="EM11" s="148">
        <f t="shared" si="74"/>
        <v>29</v>
      </c>
      <c r="EN11" s="427">
        <f>IF(details!CB11="","",details!CB11)</f>
        <v>1</v>
      </c>
      <c r="EO11" s="64">
        <f>IF(details!CC11="","",details!CC11)</f>
        <v>50</v>
      </c>
      <c r="EP11" s="64">
        <f>IF(details!CD11="","",details!CD11)</f>
        <v>20</v>
      </c>
      <c r="EQ11" s="148">
        <f t="shared" si="75"/>
        <v>70</v>
      </c>
      <c r="ER11" s="149">
        <f t="shared" si="76"/>
        <v>100</v>
      </c>
      <c r="ES11" s="64">
        <f>IF(details!CE11="","",details!CE11)</f>
        <v>80</v>
      </c>
      <c r="ET11" s="64">
        <f>IF(details!CF11="","",details!CF11)</f>
        <v>20</v>
      </c>
      <c r="EU11" s="149">
        <f t="shared" si="77"/>
        <v>100</v>
      </c>
      <c r="EV11" s="95">
        <f t="shared" si="78"/>
        <v>200</v>
      </c>
      <c r="EW11" s="150">
        <f t="shared" si="79"/>
        <v>100</v>
      </c>
      <c r="EX11" s="95" t="str">
        <f t="shared" si="80"/>
        <v>A</v>
      </c>
      <c r="EY11" s="136">
        <f t="shared" si="5"/>
        <v>200</v>
      </c>
      <c r="EZ11" s="136">
        <f t="shared" si="81"/>
        <v>0</v>
      </c>
      <c r="FA11" s="64">
        <f>IF(details!CG11="","",details!CG11)</f>
        <v>20</v>
      </c>
      <c r="FB11" s="64">
        <f>IF(details!CH11="","",details!CH11)</f>
        <v>20</v>
      </c>
      <c r="FC11" s="64">
        <f>IF(details!CI11="","",details!CI11)</f>
        <v>20</v>
      </c>
      <c r="FD11" s="64">
        <f>IF(details!CJ11="","",details!CJ11)</f>
        <v>20</v>
      </c>
      <c r="FE11" s="64">
        <f>IF(details!CK11="","",details!CK11)</f>
        <v>20</v>
      </c>
      <c r="FF11" s="95">
        <f t="shared" si="82"/>
        <v>100</v>
      </c>
      <c r="FG11" s="95">
        <f t="shared" si="83"/>
        <v>100</v>
      </c>
      <c r="FH11" s="95" t="str">
        <f t="shared" si="84"/>
        <v>A</v>
      </c>
      <c r="FI11" s="136">
        <f t="shared" si="85"/>
        <v>100</v>
      </c>
      <c r="FJ11" s="136">
        <f t="shared" si="86"/>
        <v>0</v>
      </c>
      <c r="FK11" s="64">
        <f>IF(details!CL11="","",details!CL11)</f>
        <v>20</v>
      </c>
      <c r="FL11" s="64">
        <f>IF(details!CM11="","",details!CM11)</f>
        <v>20</v>
      </c>
      <c r="FM11" s="64">
        <f>IF(details!CN11="","",details!CN11)</f>
        <v>20</v>
      </c>
      <c r="FN11" s="64">
        <f>IF(details!CO11="","",details!CO11)</f>
        <v>20</v>
      </c>
      <c r="FO11" s="64">
        <f>IF(details!CP11="","",details!CP11)</f>
        <v>20</v>
      </c>
      <c r="FP11" s="95">
        <f t="shared" si="87"/>
        <v>100</v>
      </c>
      <c r="FQ11" s="95">
        <f t="shared" si="88"/>
        <v>100</v>
      </c>
      <c r="FR11" s="95" t="str">
        <f t="shared" si="89"/>
        <v>A</v>
      </c>
      <c r="FS11" s="136">
        <f t="shared" si="90"/>
        <v>100</v>
      </c>
      <c r="FT11" s="136">
        <f t="shared" si="91"/>
        <v>0</v>
      </c>
      <c r="FU11" s="64">
        <f>IF(details!CQ11="","",details!CQ11)</f>
        <v>20</v>
      </c>
      <c r="FV11" s="64">
        <f>IF(details!CR11="","",details!CR11)</f>
        <v>20</v>
      </c>
      <c r="FW11" s="64">
        <f>IF(details!CS11="","",details!CS11)</f>
        <v>20</v>
      </c>
      <c r="FX11" s="64">
        <f>IF(details!CT11="","",details!CT11)</f>
        <v>20</v>
      </c>
      <c r="FY11" s="64">
        <f>IF(details!CU11="","",details!CU11)</f>
        <v>20</v>
      </c>
      <c r="FZ11" s="95">
        <f t="shared" si="92"/>
        <v>100</v>
      </c>
      <c r="GA11" s="95">
        <f t="shared" si="93"/>
        <v>100</v>
      </c>
      <c r="GB11" s="95" t="str">
        <f t="shared" si="94"/>
        <v>A</v>
      </c>
      <c r="GC11" s="136">
        <f t="shared" si="95"/>
        <v>100</v>
      </c>
      <c r="GD11" s="136">
        <f t="shared" si="96"/>
        <v>0</v>
      </c>
      <c r="GE11" s="94">
        <f t="shared" si="97"/>
        <v>200</v>
      </c>
      <c r="GF11" s="94">
        <f t="shared" si="98"/>
        <v>200</v>
      </c>
      <c r="GG11" s="94" t="str">
        <f t="shared" si="99"/>
        <v>A</v>
      </c>
      <c r="GH11" s="94">
        <f t="shared" si="100"/>
        <v>200</v>
      </c>
      <c r="GI11" s="94">
        <f t="shared" si="101"/>
        <v>200</v>
      </c>
      <c r="GJ11" s="94" t="str">
        <f t="shared" si="102"/>
        <v>A</v>
      </c>
      <c r="GK11" s="152">
        <f t="shared" si="103"/>
        <v>200</v>
      </c>
      <c r="GL11" s="152">
        <f t="shared" si="104"/>
        <v>200</v>
      </c>
      <c r="GM11" s="152" t="str">
        <f t="shared" si="105"/>
        <v>A</v>
      </c>
      <c r="GN11" s="94" t="str">
        <f t="shared" si="106"/>
        <v>A</v>
      </c>
      <c r="GO11" s="94" t="str">
        <f t="shared" si="107"/>
        <v/>
      </c>
      <c r="GP11" s="94" t="str">
        <f t="shared" si="108"/>
        <v/>
      </c>
      <c r="GQ11" s="94" t="str">
        <f t="shared" si="109"/>
        <v/>
      </c>
      <c r="GR11" s="94" t="str">
        <f t="shared" si="110"/>
        <v/>
      </c>
      <c r="GS11" s="94">
        <f t="shared" si="111"/>
        <v>200</v>
      </c>
      <c r="GT11" s="94">
        <f t="shared" si="112"/>
        <v>200</v>
      </c>
      <c r="GU11" s="94" t="str">
        <f t="shared" si="113"/>
        <v>A</v>
      </c>
      <c r="GV11" s="94">
        <f t="shared" si="114"/>
        <v>200</v>
      </c>
      <c r="GW11" s="94">
        <f t="shared" si="115"/>
        <v>200</v>
      </c>
      <c r="GX11" s="94" t="str">
        <f t="shared" si="116"/>
        <v>A</v>
      </c>
      <c r="GY11" s="94">
        <f t="shared" si="117"/>
        <v>200</v>
      </c>
      <c r="GZ11" s="94">
        <f t="shared" si="118"/>
        <v>200</v>
      </c>
      <c r="HA11" s="94" t="str">
        <f t="shared" si="119"/>
        <v>A</v>
      </c>
      <c r="HB11" s="94">
        <f t="shared" si="120"/>
        <v>100</v>
      </c>
      <c r="HC11" s="94">
        <f t="shared" si="121"/>
        <v>100</v>
      </c>
      <c r="HD11" s="94" t="str">
        <f t="shared" si="122"/>
        <v>A</v>
      </c>
      <c r="HE11" s="153">
        <f t="shared" si="123"/>
        <v>100</v>
      </c>
      <c r="HF11" s="153">
        <f t="shared" si="124"/>
        <v>100</v>
      </c>
      <c r="HG11" s="153" t="str">
        <f t="shared" si="125"/>
        <v>A</v>
      </c>
      <c r="HH11" s="153">
        <f t="shared" si="126"/>
        <v>100</v>
      </c>
      <c r="HI11" s="153">
        <f t="shared" si="127"/>
        <v>100</v>
      </c>
      <c r="HJ11" s="153" t="str">
        <f t="shared" si="128"/>
        <v>A</v>
      </c>
      <c r="HK11" s="255">
        <f t="shared" si="129"/>
        <v>0</v>
      </c>
      <c r="HL11" s="255">
        <f t="shared" si="130"/>
        <v>0</v>
      </c>
      <c r="HM11" s="255">
        <f t="shared" si="131"/>
        <v>4</v>
      </c>
      <c r="HN11" s="255">
        <f t="shared" si="132"/>
        <v>0</v>
      </c>
      <c r="HO11" s="64" t="str">
        <f t="shared" si="6"/>
        <v>PASSED</v>
      </c>
      <c r="HP11" s="91">
        <f t="shared" si="133"/>
        <v>1200</v>
      </c>
      <c r="HQ11" s="91">
        <f t="shared" si="134"/>
        <v>1200</v>
      </c>
      <c r="HR11" s="92">
        <f t="shared" si="135"/>
        <v>100</v>
      </c>
      <c r="HS11" s="214">
        <f t="shared" si="136"/>
        <v>100</v>
      </c>
      <c r="HT11" s="215">
        <f t="shared" si="137"/>
        <v>0.99999999999999833</v>
      </c>
      <c r="HU11" s="93" t="str">
        <f t="shared" si="138"/>
        <v>A</v>
      </c>
      <c r="HV11" s="154">
        <f>details!EV11</f>
        <v>110</v>
      </c>
      <c r="HW11" s="155" t="str">
        <f>details!EW11</f>
        <v/>
      </c>
      <c r="HX11" s="218" t="str">
        <f t="shared" si="139"/>
        <v/>
      </c>
      <c r="HY11" s="100" t="str">
        <f>IF(details!CV11="","",details!CV11)</f>
        <v/>
      </c>
      <c r="ID11" s="158" t="str">
        <f t="shared" si="7"/>
        <v>grade 'D'</v>
      </c>
      <c r="IE11" s="71">
        <f t="shared" si="8"/>
        <v>0</v>
      </c>
      <c r="IF11" s="71">
        <f t="shared" si="8"/>
        <v>0</v>
      </c>
      <c r="IG11" s="71">
        <f t="shared" si="9"/>
        <v>0</v>
      </c>
      <c r="IH11" s="71">
        <f t="shared" si="10"/>
        <v>0</v>
      </c>
      <c r="II11" s="71">
        <f t="shared" si="10"/>
        <v>0</v>
      </c>
      <c r="IJ11" s="71">
        <f t="shared" si="10"/>
        <v>0</v>
      </c>
      <c r="IK11" s="71">
        <f t="shared" si="10"/>
        <v>0</v>
      </c>
      <c r="IL11" s="71">
        <f t="shared" si="10"/>
        <v>0</v>
      </c>
      <c r="IM11" s="71">
        <f t="shared" si="10"/>
        <v>0</v>
      </c>
      <c r="IN11" s="71">
        <f t="shared" si="11"/>
        <v>0</v>
      </c>
      <c r="IO11" s="71">
        <f t="shared" si="12"/>
        <v>0</v>
      </c>
      <c r="IP11" s="71">
        <f t="shared" si="13"/>
        <v>0</v>
      </c>
      <c r="IQ11" s="71">
        <f t="shared" si="14"/>
        <v>0</v>
      </c>
      <c r="IR11" s="14">
        <f t="shared" si="15"/>
        <v>0</v>
      </c>
      <c r="IV11" s="157"/>
      <c r="IW11" s="157"/>
      <c r="IY11" s="157"/>
      <c r="IZ11" s="157"/>
      <c r="JB11" s="157"/>
      <c r="JC11" s="157"/>
      <c r="JD11" s="157"/>
      <c r="JE11" s="157"/>
      <c r="JJ11" s="157"/>
      <c r="JK11" s="157"/>
      <c r="JM11" s="157"/>
      <c r="JN11" s="157"/>
    </row>
    <row r="12" spans="1:274" ht="14" customHeight="1">
      <c r="A12" s="145">
        <f>IF(details!A12="","",details!A12)</f>
        <v>6</v>
      </c>
      <c r="B12" s="64" t="str">
        <f>IF(details!B12="","",details!B12)</f>
        <v/>
      </c>
      <c r="C12" s="64" t="str">
        <f>IF(details!C12="","",details!C12)</f>
        <v/>
      </c>
      <c r="D12" s="95">
        <f>IF(details!D12="","",details!D12)</f>
        <v>806</v>
      </c>
      <c r="E12" s="95" t="str">
        <f>IF(details!E12="","",details!E12)</f>
        <v/>
      </c>
      <c r="F12" s="64" t="str">
        <f>IF(details!F12="","",details!F12)</f>
        <v/>
      </c>
      <c r="G12" s="290" t="str">
        <f>IF(details!G12="","",details!G12)</f>
        <v/>
      </c>
      <c r="H12" s="146" t="str">
        <f>IF(details!CW12="","",details!CW12)</f>
        <v/>
      </c>
      <c r="I12" s="147" t="str">
        <f>IF(details!I12="","",details!I12)</f>
        <v>A6</v>
      </c>
      <c r="J12" s="147" t="str">
        <f>IF(details!J12="","",details!J12)</f>
        <v>B6</v>
      </c>
      <c r="K12" s="147" t="str">
        <f>IF(details!K12="","",details!K12)</f>
        <v>C6</v>
      </c>
      <c r="L12" s="64">
        <f>IF(details!L12="","",details!L12)</f>
        <v>5</v>
      </c>
      <c r="M12" s="64">
        <f>IF(details!M12="","",details!M12)</f>
        <v>5</v>
      </c>
      <c r="N12" s="64">
        <f t="shared" si="16"/>
        <v>10</v>
      </c>
      <c r="O12" s="64">
        <f>IF(details!N12="","",details!N12)</f>
        <v>5</v>
      </c>
      <c r="P12" s="64">
        <f>IF(details!O12="","",details!O12)</f>
        <v>5</v>
      </c>
      <c r="Q12" s="64">
        <f t="shared" si="17"/>
        <v>10</v>
      </c>
      <c r="R12" s="64">
        <f>IF(details!P12="","",details!P12)</f>
        <v>5</v>
      </c>
      <c r="S12" s="64">
        <f>IF(details!Q12="","",details!Q12)</f>
        <v>4</v>
      </c>
      <c r="T12" s="64">
        <f t="shared" si="18"/>
        <v>9</v>
      </c>
      <c r="U12" s="148">
        <f t="shared" si="19"/>
        <v>29</v>
      </c>
      <c r="V12" s="64">
        <f>IF(details!R12="","",details!R12)</f>
        <v>1</v>
      </c>
      <c r="W12" s="64">
        <f>IF(details!S12="","",details!S12)</f>
        <v>40</v>
      </c>
      <c r="X12" s="64">
        <f>IF(details!T12="","",details!T12)</f>
        <v>10</v>
      </c>
      <c r="Y12" s="64">
        <f>IF(details!U12="","",details!U12)</f>
        <v>20</v>
      </c>
      <c r="Z12" s="148">
        <f t="shared" si="20"/>
        <v>70</v>
      </c>
      <c r="AA12" s="149">
        <f t="shared" si="21"/>
        <v>100</v>
      </c>
      <c r="AB12" s="64">
        <f>IF(details!V12="","",details!V12)</f>
        <v>65</v>
      </c>
      <c r="AC12" s="64">
        <f>IF(details!W12="","",details!W12)</f>
        <v>15</v>
      </c>
      <c r="AD12" s="64">
        <f>IF(details!X12="","",details!X12)</f>
        <v>20</v>
      </c>
      <c r="AE12" s="149">
        <f t="shared" si="22"/>
        <v>100</v>
      </c>
      <c r="AF12" s="95">
        <f t="shared" si="23"/>
        <v>200</v>
      </c>
      <c r="AG12" s="150">
        <f t="shared" si="24"/>
        <v>100</v>
      </c>
      <c r="AH12" s="95" t="str">
        <f t="shared" si="25"/>
        <v>A</v>
      </c>
      <c r="AI12" s="136">
        <f t="shared" si="0"/>
        <v>200</v>
      </c>
      <c r="AJ12" s="136">
        <f t="shared" si="26"/>
        <v>0</v>
      </c>
      <c r="AK12" s="64">
        <f>IF(details!Y12="","",details!Y12)</f>
        <v>5</v>
      </c>
      <c r="AL12" s="64">
        <f>IF(details!Z12="","",details!Z12)</f>
        <v>5</v>
      </c>
      <c r="AM12" s="64">
        <f t="shared" si="27"/>
        <v>10</v>
      </c>
      <c r="AN12" s="64">
        <f>IF(details!AA12="","",details!AA12)</f>
        <v>5</v>
      </c>
      <c r="AO12" s="64">
        <f>IF(details!AB12="","",details!AB12)</f>
        <v>5</v>
      </c>
      <c r="AP12" s="64">
        <f t="shared" si="28"/>
        <v>10</v>
      </c>
      <c r="AQ12" s="64">
        <f>IF(details!AC12="","",details!AC12)</f>
        <v>5</v>
      </c>
      <c r="AR12" s="64">
        <f>IF(details!AD12="","",details!AD12)</f>
        <v>4</v>
      </c>
      <c r="AS12" s="64">
        <f t="shared" si="29"/>
        <v>9</v>
      </c>
      <c r="AT12" s="148">
        <f t="shared" si="30"/>
        <v>29</v>
      </c>
      <c r="AU12" s="64">
        <f>IF(details!AE12="","",details!AE12)</f>
        <v>1</v>
      </c>
      <c r="AV12" s="64">
        <f>IF(details!AF12="","",details!AF12)</f>
        <v>40</v>
      </c>
      <c r="AW12" s="64">
        <f>IF(details!AG12="","",details!AG12)</f>
        <v>10</v>
      </c>
      <c r="AX12" s="64">
        <f>IF(details!AH12="","",details!AH12)</f>
        <v>20</v>
      </c>
      <c r="AY12" s="148">
        <f t="shared" si="31"/>
        <v>70</v>
      </c>
      <c r="AZ12" s="149">
        <f t="shared" si="32"/>
        <v>100</v>
      </c>
      <c r="BA12" s="64">
        <f>IF(details!AI12="","",details!AI12)</f>
        <v>65</v>
      </c>
      <c r="BB12" s="64">
        <f>IF(details!AJ12="","",details!AJ12)</f>
        <v>15</v>
      </c>
      <c r="BC12" s="64">
        <f>IF(details!AK12="","",details!AK12)</f>
        <v>20</v>
      </c>
      <c r="BD12" s="149">
        <f t="shared" si="33"/>
        <v>100</v>
      </c>
      <c r="BE12" s="95">
        <f t="shared" si="34"/>
        <v>200</v>
      </c>
      <c r="BF12" s="150">
        <f t="shared" si="35"/>
        <v>100</v>
      </c>
      <c r="BG12" s="95" t="str">
        <f t="shared" si="36"/>
        <v>A</v>
      </c>
      <c r="BH12" s="136">
        <f t="shared" si="1"/>
        <v>200</v>
      </c>
      <c r="BI12" s="136">
        <f t="shared" si="37"/>
        <v>0</v>
      </c>
      <c r="BJ12" s="151" t="str">
        <f>IF(D12="","",details!AL12)</f>
        <v>s</v>
      </c>
      <c r="BK12" s="64">
        <f>IF(details!AM12="","",details!AM12)</f>
        <v>5</v>
      </c>
      <c r="BL12" s="64">
        <f>IF(details!AN12="","",details!AN12)</f>
        <v>5</v>
      </c>
      <c r="BM12" s="64">
        <f t="shared" si="38"/>
        <v>10</v>
      </c>
      <c r="BN12" s="64">
        <f>IF(details!AO12="","",details!AO12)</f>
        <v>5</v>
      </c>
      <c r="BO12" s="64">
        <f>IF(details!AP12="","",details!AP12)</f>
        <v>5</v>
      </c>
      <c r="BP12" s="64">
        <f t="shared" si="39"/>
        <v>10</v>
      </c>
      <c r="BQ12" s="64">
        <f>IF(details!AQ12="","",details!AQ12)</f>
        <v>5</v>
      </c>
      <c r="BR12" s="64">
        <f>IF(details!AR12="","",details!AR12)</f>
        <v>4</v>
      </c>
      <c r="BS12" s="64">
        <f t="shared" si="40"/>
        <v>9</v>
      </c>
      <c r="BT12" s="148">
        <f t="shared" si="41"/>
        <v>29</v>
      </c>
      <c r="BU12" s="64">
        <f>IF(details!AS12="","",details!AS12)</f>
        <v>1</v>
      </c>
      <c r="BV12" s="64">
        <f>IF(details!AT12="","",details!AT12)</f>
        <v>50</v>
      </c>
      <c r="BW12" s="64">
        <f>IF(details!AU12="","",details!AU12)</f>
        <v>20</v>
      </c>
      <c r="BX12" s="148">
        <f t="shared" si="42"/>
        <v>70</v>
      </c>
      <c r="BY12" s="149">
        <f t="shared" si="43"/>
        <v>100</v>
      </c>
      <c r="BZ12" s="64">
        <f>IF(details!AV12="","",details!AV12)</f>
        <v>80</v>
      </c>
      <c r="CA12" s="64">
        <f>IF(details!AW12="","",details!AW12)</f>
        <v>20</v>
      </c>
      <c r="CB12" s="149">
        <f t="shared" si="44"/>
        <v>100</v>
      </c>
      <c r="CC12" s="95">
        <f t="shared" si="45"/>
        <v>200</v>
      </c>
      <c r="CD12" s="150">
        <f t="shared" si="46"/>
        <v>100</v>
      </c>
      <c r="CE12" s="95" t="str">
        <f t="shared" si="47"/>
        <v>A</v>
      </c>
      <c r="CF12" s="136">
        <f t="shared" si="2"/>
        <v>200</v>
      </c>
      <c r="CG12" s="136">
        <f t="shared" si="48"/>
        <v>0</v>
      </c>
      <c r="CH12" s="64">
        <f>IF(details!AX12="","",details!AX12)</f>
        <v>5</v>
      </c>
      <c r="CI12" s="64">
        <f>IF(details!AY12="","",details!AY12)</f>
        <v>5</v>
      </c>
      <c r="CJ12" s="64">
        <f t="shared" si="49"/>
        <v>10</v>
      </c>
      <c r="CK12" s="64">
        <f>IF(details!AZ12="","",details!AZ12)</f>
        <v>5</v>
      </c>
      <c r="CL12" s="64">
        <f>IF(details!BA12="","",details!BA12)</f>
        <v>5</v>
      </c>
      <c r="CM12" s="64">
        <f t="shared" si="50"/>
        <v>10</v>
      </c>
      <c r="CN12" s="64">
        <f>IF(details!BB12="","",details!BB12)</f>
        <v>5</v>
      </c>
      <c r="CO12" s="64">
        <f>IF(details!BC12="","",details!BC12)</f>
        <v>4</v>
      </c>
      <c r="CP12" s="64">
        <f t="shared" si="51"/>
        <v>9</v>
      </c>
      <c r="CQ12" s="148">
        <f t="shared" si="52"/>
        <v>29</v>
      </c>
      <c r="CR12" s="64">
        <f>IF(details!BD12="","",details!BD12)</f>
        <v>1</v>
      </c>
      <c r="CS12" s="64">
        <f>IF(details!BE12="","",details!BE12)</f>
        <v>40</v>
      </c>
      <c r="CT12" s="64">
        <f>IF(details!BF12="","",details!BF12)</f>
        <v>10</v>
      </c>
      <c r="CU12" s="64">
        <f>IF(details!BG12="","",details!BG12)</f>
        <v>20</v>
      </c>
      <c r="CV12" s="148">
        <f t="shared" si="53"/>
        <v>70</v>
      </c>
      <c r="CW12" s="149">
        <f t="shared" si="54"/>
        <v>100</v>
      </c>
      <c r="CX12" s="64">
        <f>IF(details!BH12="","",details!BH12)</f>
        <v>65</v>
      </c>
      <c r="CY12" s="64">
        <f>IF(details!BI12="","",details!BI12)</f>
        <v>15</v>
      </c>
      <c r="CZ12" s="64">
        <f>IF(details!BJ12="","",details!BJ12)</f>
        <v>20</v>
      </c>
      <c r="DA12" s="149">
        <f t="shared" si="55"/>
        <v>100</v>
      </c>
      <c r="DB12" s="95">
        <f t="shared" si="56"/>
        <v>200</v>
      </c>
      <c r="DC12" s="150">
        <f t="shared" si="57"/>
        <v>100</v>
      </c>
      <c r="DD12" s="95" t="str">
        <f t="shared" si="58"/>
        <v>A</v>
      </c>
      <c r="DE12" s="136">
        <f t="shared" si="3"/>
        <v>200</v>
      </c>
      <c r="DF12" s="136">
        <f t="shared" si="59"/>
        <v>0</v>
      </c>
      <c r="DG12" s="64">
        <f>IF(details!BK12="","",details!BK12)</f>
        <v>5</v>
      </c>
      <c r="DH12" s="64">
        <f>IF(details!BL12="","",details!BL12)</f>
        <v>5</v>
      </c>
      <c r="DI12" s="64">
        <f t="shared" si="60"/>
        <v>10</v>
      </c>
      <c r="DJ12" s="64">
        <f>IF(details!BM12="","",details!BM12)</f>
        <v>5</v>
      </c>
      <c r="DK12" s="64">
        <f>IF(details!BN12="","",details!BN12)</f>
        <v>5</v>
      </c>
      <c r="DL12" s="64">
        <f t="shared" si="61"/>
        <v>10</v>
      </c>
      <c r="DM12" s="64">
        <f>IF(details!BO12="","",details!BO12)</f>
        <v>3</v>
      </c>
      <c r="DN12" s="64">
        <f>IF(details!BP12="","",details!BP12)</f>
        <v>2</v>
      </c>
      <c r="DO12" s="64">
        <f t="shared" si="62"/>
        <v>5</v>
      </c>
      <c r="DP12" s="148">
        <f t="shared" si="63"/>
        <v>25</v>
      </c>
      <c r="DQ12" s="64">
        <f>IF(details!BQ12="","",details!BQ12)</f>
        <v>5</v>
      </c>
      <c r="DR12" s="64">
        <f>IF(details!BR12="","",details!BR12)</f>
        <v>50</v>
      </c>
      <c r="DS12" s="64">
        <f>IF(details!BS12="","",details!BS12)</f>
        <v>20</v>
      </c>
      <c r="DT12" s="148">
        <f t="shared" si="64"/>
        <v>70</v>
      </c>
      <c r="DU12" s="149">
        <f t="shared" si="65"/>
        <v>100</v>
      </c>
      <c r="DV12" s="64">
        <f>IF(details!BT12="","",details!BT12)</f>
        <v>80</v>
      </c>
      <c r="DW12" s="64">
        <f>IF(details!BU12="","",details!BU12)</f>
        <v>20</v>
      </c>
      <c r="DX12" s="149">
        <f t="shared" si="66"/>
        <v>100</v>
      </c>
      <c r="DY12" s="95">
        <f t="shared" si="67"/>
        <v>200</v>
      </c>
      <c r="DZ12" s="150">
        <f t="shared" si="68"/>
        <v>100</v>
      </c>
      <c r="EA12" s="95" t="str">
        <f t="shared" si="69"/>
        <v>A</v>
      </c>
      <c r="EB12" s="136">
        <f t="shared" si="4"/>
        <v>200</v>
      </c>
      <c r="EC12" s="136">
        <f t="shared" si="70"/>
        <v>0</v>
      </c>
      <c r="ED12" s="64">
        <f>IF(details!BV12="","",details!BV12)</f>
        <v>5</v>
      </c>
      <c r="EE12" s="64">
        <f>IF(details!BW12="","",details!BW12)</f>
        <v>5</v>
      </c>
      <c r="EF12" s="64">
        <f t="shared" si="71"/>
        <v>10</v>
      </c>
      <c r="EG12" s="64">
        <f>IF(details!BX12="","",details!BX12)</f>
        <v>5</v>
      </c>
      <c r="EH12" s="64">
        <f>IF(details!BY12="","",details!BY12)</f>
        <v>5</v>
      </c>
      <c r="EI12" s="64">
        <f t="shared" si="72"/>
        <v>10</v>
      </c>
      <c r="EJ12" s="64">
        <f>IF(details!BZ12="","",details!BZ12)</f>
        <v>5</v>
      </c>
      <c r="EK12" s="64">
        <f>IF(details!CA12="","",details!CA12)</f>
        <v>4</v>
      </c>
      <c r="EL12" s="64">
        <f t="shared" si="73"/>
        <v>9</v>
      </c>
      <c r="EM12" s="148">
        <f t="shared" si="74"/>
        <v>29</v>
      </c>
      <c r="EN12" s="427">
        <f>IF(details!CB12="","",details!CB12)</f>
        <v>1</v>
      </c>
      <c r="EO12" s="64">
        <f>IF(details!CC12="","",details!CC12)</f>
        <v>50</v>
      </c>
      <c r="EP12" s="64">
        <f>IF(details!CD12="","",details!CD12)</f>
        <v>20</v>
      </c>
      <c r="EQ12" s="148">
        <f t="shared" si="75"/>
        <v>70</v>
      </c>
      <c r="ER12" s="149">
        <f t="shared" si="76"/>
        <v>100</v>
      </c>
      <c r="ES12" s="64">
        <f>IF(details!CE12="","",details!CE12)</f>
        <v>80</v>
      </c>
      <c r="ET12" s="64">
        <f>IF(details!CF12="","",details!CF12)</f>
        <v>20</v>
      </c>
      <c r="EU12" s="149">
        <f t="shared" si="77"/>
        <v>100</v>
      </c>
      <c r="EV12" s="95">
        <f t="shared" si="78"/>
        <v>200</v>
      </c>
      <c r="EW12" s="150">
        <f t="shared" si="79"/>
        <v>100</v>
      </c>
      <c r="EX12" s="95" t="str">
        <f t="shared" si="80"/>
        <v>A</v>
      </c>
      <c r="EY12" s="136">
        <f t="shared" si="5"/>
        <v>200</v>
      </c>
      <c r="EZ12" s="136">
        <f t="shared" si="81"/>
        <v>0</v>
      </c>
      <c r="FA12" s="64">
        <f>IF(details!CG12="","",details!CG12)</f>
        <v>20</v>
      </c>
      <c r="FB12" s="64">
        <f>IF(details!CH12="","",details!CH12)</f>
        <v>20</v>
      </c>
      <c r="FC12" s="64">
        <f>IF(details!CI12="","",details!CI12)</f>
        <v>20</v>
      </c>
      <c r="FD12" s="64">
        <f>IF(details!CJ12="","",details!CJ12)</f>
        <v>20</v>
      </c>
      <c r="FE12" s="64">
        <f>IF(details!CK12="","",details!CK12)</f>
        <v>20</v>
      </c>
      <c r="FF12" s="95">
        <f t="shared" si="82"/>
        <v>100</v>
      </c>
      <c r="FG12" s="95">
        <f t="shared" si="83"/>
        <v>100</v>
      </c>
      <c r="FH12" s="95" t="str">
        <f t="shared" si="84"/>
        <v>A</v>
      </c>
      <c r="FI12" s="136">
        <f t="shared" si="85"/>
        <v>100</v>
      </c>
      <c r="FJ12" s="136">
        <f t="shared" si="86"/>
        <v>0</v>
      </c>
      <c r="FK12" s="64">
        <f>IF(details!CL12="","",details!CL12)</f>
        <v>20</v>
      </c>
      <c r="FL12" s="64">
        <f>IF(details!CM12="","",details!CM12)</f>
        <v>20</v>
      </c>
      <c r="FM12" s="64">
        <f>IF(details!CN12="","",details!CN12)</f>
        <v>20</v>
      </c>
      <c r="FN12" s="64">
        <f>IF(details!CO12="","",details!CO12)</f>
        <v>20</v>
      </c>
      <c r="FO12" s="64">
        <f>IF(details!CP12="","",details!CP12)</f>
        <v>20</v>
      </c>
      <c r="FP12" s="95">
        <f t="shared" si="87"/>
        <v>100</v>
      </c>
      <c r="FQ12" s="95">
        <f t="shared" si="88"/>
        <v>100</v>
      </c>
      <c r="FR12" s="95" t="str">
        <f t="shared" si="89"/>
        <v>A</v>
      </c>
      <c r="FS12" s="136">
        <f t="shared" si="90"/>
        <v>100</v>
      </c>
      <c r="FT12" s="136">
        <f t="shared" si="91"/>
        <v>0</v>
      </c>
      <c r="FU12" s="64">
        <f>IF(details!CQ12="","",details!CQ12)</f>
        <v>20</v>
      </c>
      <c r="FV12" s="64">
        <f>IF(details!CR12="","",details!CR12)</f>
        <v>20</v>
      </c>
      <c r="FW12" s="64">
        <f>IF(details!CS12="","",details!CS12)</f>
        <v>20</v>
      </c>
      <c r="FX12" s="64">
        <f>IF(details!CT12="","",details!CT12)</f>
        <v>20</v>
      </c>
      <c r="FY12" s="64">
        <f>IF(details!CU12="","",details!CU12)</f>
        <v>20</v>
      </c>
      <c r="FZ12" s="95">
        <f t="shared" si="92"/>
        <v>100</v>
      </c>
      <c r="GA12" s="95">
        <f t="shared" si="93"/>
        <v>100</v>
      </c>
      <c r="GB12" s="95" t="str">
        <f t="shared" si="94"/>
        <v>A</v>
      </c>
      <c r="GC12" s="136">
        <f t="shared" si="95"/>
        <v>100</v>
      </c>
      <c r="GD12" s="136">
        <f t="shared" si="96"/>
        <v>0</v>
      </c>
      <c r="GE12" s="94">
        <f t="shared" si="97"/>
        <v>200</v>
      </c>
      <c r="GF12" s="94">
        <f t="shared" si="98"/>
        <v>200</v>
      </c>
      <c r="GG12" s="94" t="str">
        <f t="shared" si="99"/>
        <v>A</v>
      </c>
      <c r="GH12" s="94">
        <f t="shared" si="100"/>
        <v>200</v>
      </c>
      <c r="GI12" s="94">
        <f t="shared" si="101"/>
        <v>200</v>
      </c>
      <c r="GJ12" s="94" t="str">
        <f t="shared" si="102"/>
        <v>A</v>
      </c>
      <c r="GK12" s="152">
        <f t="shared" si="103"/>
        <v>200</v>
      </c>
      <c r="GL12" s="152">
        <f t="shared" si="104"/>
        <v>200</v>
      </c>
      <c r="GM12" s="152" t="str">
        <f t="shared" si="105"/>
        <v>A</v>
      </c>
      <c r="GN12" s="94" t="str">
        <f t="shared" si="106"/>
        <v>A</v>
      </c>
      <c r="GO12" s="94" t="str">
        <f t="shared" si="107"/>
        <v/>
      </c>
      <c r="GP12" s="94" t="str">
        <f t="shared" si="108"/>
        <v/>
      </c>
      <c r="GQ12" s="94" t="str">
        <f t="shared" si="109"/>
        <v/>
      </c>
      <c r="GR12" s="94" t="str">
        <f t="shared" si="110"/>
        <v/>
      </c>
      <c r="GS12" s="94">
        <f t="shared" si="111"/>
        <v>200</v>
      </c>
      <c r="GT12" s="94">
        <f t="shared" si="112"/>
        <v>200</v>
      </c>
      <c r="GU12" s="94" t="str">
        <f t="shared" si="113"/>
        <v>A</v>
      </c>
      <c r="GV12" s="94">
        <f t="shared" si="114"/>
        <v>200</v>
      </c>
      <c r="GW12" s="94">
        <f t="shared" si="115"/>
        <v>200</v>
      </c>
      <c r="GX12" s="94" t="str">
        <f t="shared" si="116"/>
        <v>A</v>
      </c>
      <c r="GY12" s="94">
        <f t="shared" si="117"/>
        <v>200</v>
      </c>
      <c r="GZ12" s="94">
        <f t="shared" si="118"/>
        <v>200</v>
      </c>
      <c r="HA12" s="94" t="str">
        <f t="shared" si="119"/>
        <v>A</v>
      </c>
      <c r="HB12" s="94">
        <f t="shared" si="120"/>
        <v>100</v>
      </c>
      <c r="HC12" s="94">
        <f t="shared" si="121"/>
        <v>100</v>
      </c>
      <c r="HD12" s="94" t="str">
        <f t="shared" si="122"/>
        <v>A</v>
      </c>
      <c r="HE12" s="153">
        <f t="shared" si="123"/>
        <v>100</v>
      </c>
      <c r="HF12" s="153">
        <f t="shared" si="124"/>
        <v>100</v>
      </c>
      <c r="HG12" s="153" t="str">
        <f t="shared" si="125"/>
        <v>A</v>
      </c>
      <c r="HH12" s="153">
        <f t="shared" si="126"/>
        <v>100</v>
      </c>
      <c r="HI12" s="153">
        <f t="shared" si="127"/>
        <v>100</v>
      </c>
      <c r="HJ12" s="153" t="str">
        <f t="shared" si="128"/>
        <v>A</v>
      </c>
      <c r="HK12" s="255">
        <f t="shared" si="129"/>
        <v>0</v>
      </c>
      <c r="HL12" s="255">
        <f t="shared" si="130"/>
        <v>0</v>
      </c>
      <c r="HM12" s="255">
        <f t="shared" si="131"/>
        <v>4</v>
      </c>
      <c r="HN12" s="255">
        <f t="shared" si="132"/>
        <v>0</v>
      </c>
      <c r="HO12" s="64" t="str">
        <f t="shared" si="6"/>
        <v>PASSED</v>
      </c>
      <c r="HP12" s="91">
        <f t="shared" si="133"/>
        <v>1200</v>
      </c>
      <c r="HQ12" s="91">
        <f t="shared" si="134"/>
        <v>1200</v>
      </c>
      <c r="HR12" s="92">
        <f t="shared" si="135"/>
        <v>100</v>
      </c>
      <c r="HS12" s="214">
        <f t="shared" si="136"/>
        <v>100</v>
      </c>
      <c r="HT12" s="215">
        <f t="shared" si="137"/>
        <v>0.99999999999999833</v>
      </c>
      <c r="HU12" s="93" t="str">
        <f t="shared" si="138"/>
        <v>A</v>
      </c>
      <c r="HV12" s="154">
        <f>details!EV12</f>
        <v>110</v>
      </c>
      <c r="HW12" s="155" t="str">
        <f>details!EW12</f>
        <v/>
      </c>
      <c r="HX12" s="218" t="str">
        <f t="shared" si="139"/>
        <v/>
      </c>
      <c r="HY12" s="100" t="str">
        <f>IF(details!CV12="","",details!CV12)</f>
        <v/>
      </c>
      <c r="ID12" s="158" t="str">
        <f t="shared" si="7"/>
        <v>grade 'E'</v>
      </c>
      <c r="IE12" s="71">
        <f t="shared" si="8"/>
        <v>0</v>
      </c>
      <c r="IF12" s="71">
        <f t="shared" si="8"/>
        <v>0</v>
      </c>
      <c r="IG12" s="71">
        <f t="shared" si="9"/>
        <v>0</v>
      </c>
      <c r="IH12" s="71">
        <f t="shared" si="10"/>
        <v>0</v>
      </c>
      <c r="II12" s="71">
        <f t="shared" si="10"/>
        <v>0</v>
      </c>
      <c r="IJ12" s="71">
        <f t="shared" si="10"/>
        <v>0</v>
      </c>
      <c r="IK12" s="71">
        <f t="shared" si="10"/>
        <v>0</v>
      </c>
      <c r="IL12" s="71">
        <f t="shared" si="10"/>
        <v>0</v>
      </c>
      <c r="IM12" s="71">
        <f t="shared" si="10"/>
        <v>0</v>
      </c>
      <c r="IN12" s="71">
        <f t="shared" si="11"/>
        <v>0</v>
      </c>
      <c r="IO12" s="71">
        <f t="shared" si="12"/>
        <v>0</v>
      </c>
      <c r="IP12" s="71">
        <f t="shared" si="13"/>
        <v>0</v>
      </c>
      <c r="IQ12" s="71">
        <f t="shared" si="14"/>
        <v>0</v>
      </c>
      <c r="IR12" s="14">
        <f t="shared" si="15"/>
        <v>0</v>
      </c>
      <c r="IV12" s="157"/>
      <c r="IW12" s="157"/>
      <c r="IY12" s="157"/>
      <c r="IZ12" s="157"/>
      <c r="JB12" s="157"/>
      <c r="JC12" s="157"/>
      <c r="JD12" s="157"/>
      <c r="JE12" s="157"/>
      <c r="JJ12" s="157"/>
      <c r="JK12" s="157"/>
      <c r="JM12" s="157"/>
      <c r="JN12" s="157"/>
    </row>
    <row r="13" spans="1:274" ht="14" customHeight="1">
      <c r="A13" s="145">
        <f>IF(details!A13="","",details!A13)</f>
        <v>7</v>
      </c>
      <c r="B13" s="64" t="str">
        <f>IF(details!B13="","",details!B13)</f>
        <v/>
      </c>
      <c r="C13" s="64" t="str">
        <f>IF(details!C13="","",details!C13)</f>
        <v/>
      </c>
      <c r="D13" s="95">
        <f>IF(details!D13="","",details!D13)</f>
        <v>807</v>
      </c>
      <c r="E13" s="95" t="str">
        <f>IF(details!E13="","",details!E13)</f>
        <v/>
      </c>
      <c r="F13" s="64" t="str">
        <f>IF(details!F13="","",details!F13)</f>
        <v/>
      </c>
      <c r="G13" s="290" t="str">
        <f>IF(details!G13="","",details!G13)</f>
        <v/>
      </c>
      <c r="H13" s="146" t="str">
        <f>IF(details!CW13="","",details!CW13)</f>
        <v/>
      </c>
      <c r="I13" s="147" t="str">
        <f>IF(details!I13="","",details!I13)</f>
        <v>A7</v>
      </c>
      <c r="J13" s="147" t="str">
        <f>IF(details!J13="","",details!J13)</f>
        <v>B7</v>
      </c>
      <c r="K13" s="147" t="str">
        <f>IF(details!K13="","",details!K13)</f>
        <v>C7</v>
      </c>
      <c r="L13" s="64">
        <f>IF(details!L13="","",details!L13)</f>
        <v>5</v>
      </c>
      <c r="M13" s="64">
        <f>IF(details!M13="","",details!M13)</f>
        <v>5</v>
      </c>
      <c r="N13" s="64">
        <f t="shared" si="16"/>
        <v>10</v>
      </c>
      <c r="O13" s="64">
        <f>IF(details!N13="","",details!N13)</f>
        <v>5</v>
      </c>
      <c r="P13" s="64">
        <f>IF(details!O13="","",details!O13)</f>
        <v>5</v>
      </c>
      <c r="Q13" s="64">
        <f t="shared" si="17"/>
        <v>10</v>
      </c>
      <c r="R13" s="64">
        <f>IF(details!P13="","",details!P13)</f>
        <v>5</v>
      </c>
      <c r="S13" s="64">
        <f>IF(details!Q13="","",details!Q13)</f>
        <v>4</v>
      </c>
      <c r="T13" s="64">
        <f t="shared" si="18"/>
        <v>9</v>
      </c>
      <c r="U13" s="148">
        <f t="shared" si="19"/>
        <v>29</v>
      </c>
      <c r="V13" s="64">
        <f>IF(details!R13="","",details!R13)</f>
        <v>1</v>
      </c>
      <c r="W13" s="64">
        <f>IF(details!S13="","",details!S13)</f>
        <v>40</v>
      </c>
      <c r="X13" s="64">
        <f>IF(details!T13="","",details!T13)</f>
        <v>10</v>
      </c>
      <c r="Y13" s="64">
        <f>IF(details!U13="","",details!U13)</f>
        <v>20</v>
      </c>
      <c r="Z13" s="148">
        <f t="shared" si="20"/>
        <v>70</v>
      </c>
      <c r="AA13" s="149">
        <f t="shared" si="21"/>
        <v>100</v>
      </c>
      <c r="AB13" s="64">
        <f>IF(details!V13="","",details!V13)</f>
        <v>65</v>
      </c>
      <c r="AC13" s="64">
        <f>IF(details!W13="","",details!W13)</f>
        <v>15</v>
      </c>
      <c r="AD13" s="64">
        <f>IF(details!X13="","",details!X13)</f>
        <v>20</v>
      </c>
      <c r="AE13" s="149">
        <f t="shared" si="22"/>
        <v>100</v>
      </c>
      <c r="AF13" s="95">
        <f t="shared" si="23"/>
        <v>200</v>
      </c>
      <c r="AG13" s="150">
        <f t="shared" si="24"/>
        <v>100</v>
      </c>
      <c r="AH13" s="95" t="str">
        <f t="shared" si="25"/>
        <v>A</v>
      </c>
      <c r="AI13" s="136">
        <f t="shared" si="0"/>
        <v>200</v>
      </c>
      <c r="AJ13" s="136">
        <f t="shared" si="26"/>
        <v>0</v>
      </c>
      <c r="AK13" s="64">
        <f>IF(details!Y13="","",details!Y13)</f>
        <v>5</v>
      </c>
      <c r="AL13" s="64">
        <f>IF(details!Z13="","",details!Z13)</f>
        <v>5</v>
      </c>
      <c r="AM13" s="64">
        <f t="shared" si="27"/>
        <v>10</v>
      </c>
      <c r="AN13" s="64">
        <f>IF(details!AA13="","",details!AA13)</f>
        <v>5</v>
      </c>
      <c r="AO13" s="64">
        <f>IF(details!AB13="","",details!AB13)</f>
        <v>5</v>
      </c>
      <c r="AP13" s="64">
        <f t="shared" si="28"/>
        <v>10</v>
      </c>
      <c r="AQ13" s="64">
        <f>IF(details!AC13="","",details!AC13)</f>
        <v>5</v>
      </c>
      <c r="AR13" s="64">
        <f>IF(details!AD13="","",details!AD13)</f>
        <v>4</v>
      </c>
      <c r="AS13" s="64">
        <f t="shared" si="29"/>
        <v>9</v>
      </c>
      <c r="AT13" s="148">
        <f t="shared" si="30"/>
        <v>29</v>
      </c>
      <c r="AU13" s="64">
        <f>IF(details!AE13="","",details!AE13)</f>
        <v>1</v>
      </c>
      <c r="AV13" s="64">
        <f>IF(details!AF13="","",details!AF13)</f>
        <v>40</v>
      </c>
      <c r="AW13" s="64">
        <f>IF(details!AG13="","",details!AG13)</f>
        <v>10</v>
      </c>
      <c r="AX13" s="64">
        <f>IF(details!AH13="","",details!AH13)</f>
        <v>20</v>
      </c>
      <c r="AY13" s="148">
        <f t="shared" si="31"/>
        <v>70</v>
      </c>
      <c r="AZ13" s="149">
        <f t="shared" si="32"/>
        <v>100</v>
      </c>
      <c r="BA13" s="64">
        <f>IF(details!AI13="","",details!AI13)</f>
        <v>65</v>
      </c>
      <c r="BB13" s="64">
        <f>IF(details!AJ13="","",details!AJ13)</f>
        <v>15</v>
      </c>
      <c r="BC13" s="64">
        <f>IF(details!AK13="","",details!AK13)</f>
        <v>20</v>
      </c>
      <c r="BD13" s="149">
        <f t="shared" si="33"/>
        <v>100</v>
      </c>
      <c r="BE13" s="95">
        <f t="shared" si="34"/>
        <v>200</v>
      </c>
      <c r="BF13" s="150">
        <f t="shared" si="35"/>
        <v>100</v>
      </c>
      <c r="BG13" s="95" t="str">
        <f t="shared" si="36"/>
        <v>A</v>
      </c>
      <c r="BH13" s="136">
        <f t="shared" si="1"/>
        <v>200</v>
      </c>
      <c r="BI13" s="136">
        <f t="shared" si="37"/>
        <v>0</v>
      </c>
      <c r="BJ13" s="151" t="str">
        <f>IF(D13="","",details!AL13)</f>
        <v>s</v>
      </c>
      <c r="BK13" s="64">
        <f>IF(details!AM13="","",details!AM13)</f>
        <v>5</v>
      </c>
      <c r="BL13" s="64">
        <f>IF(details!AN13="","",details!AN13)</f>
        <v>5</v>
      </c>
      <c r="BM13" s="64">
        <f t="shared" si="38"/>
        <v>10</v>
      </c>
      <c r="BN13" s="64">
        <f>IF(details!AO13="","",details!AO13)</f>
        <v>5</v>
      </c>
      <c r="BO13" s="64">
        <f>IF(details!AP13="","",details!AP13)</f>
        <v>5</v>
      </c>
      <c r="BP13" s="64">
        <f t="shared" si="39"/>
        <v>10</v>
      </c>
      <c r="BQ13" s="64">
        <f>IF(details!AQ13="","",details!AQ13)</f>
        <v>5</v>
      </c>
      <c r="BR13" s="64">
        <f>IF(details!AR13="","",details!AR13)</f>
        <v>4</v>
      </c>
      <c r="BS13" s="64">
        <f t="shared" si="40"/>
        <v>9</v>
      </c>
      <c r="BT13" s="148">
        <f t="shared" si="41"/>
        <v>29</v>
      </c>
      <c r="BU13" s="64">
        <f>IF(details!AS13="","",details!AS13)</f>
        <v>1</v>
      </c>
      <c r="BV13" s="64">
        <f>IF(details!AT13="","",details!AT13)</f>
        <v>50</v>
      </c>
      <c r="BW13" s="64">
        <f>IF(details!AU13="","",details!AU13)</f>
        <v>20</v>
      </c>
      <c r="BX13" s="148">
        <f t="shared" si="42"/>
        <v>70</v>
      </c>
      <c r="BY13" s="149">
        <f t="shared" si="43"/>
        <v>100</v>
      </c>
      <c r="BZ13" s="64">
        <f>IF(details!AV13="","",details!AV13)</f>
        <v>80</v>
      </c>
      <c r="CA13" s="64">
        <f>IF(details!AW13="","",details!AW13)</f>
        <v>20</v>
      </c>
      <c r="CB13" s="149">
        <f t="shared" si="44"/>
        <v>100</v>
      </c>
      <c r="CC13" s="95">
        <f t="shared" si="45"/>
        <v>200</v>
      </c>
      <c r="CD13" s="150">
        <f t="shared" si="46"/>
        <v>100</v>
      </c>
      <c r="CE13" s="95" t="str">
        <f t="shared" si="47"/>
        <v>A</v>
      </c>
      <c r="CF13" s="136">
        <f t="shared" si="2"/>
        <v>200</v>
      </c>
      <c r="CG13" s="136">
        <f t="shared" si="48"/>
        <v>0</v>
      </c>
      <c r="CH13" s="64">
        <f>IF(details!AX13="","",details!AX13)</f>
        <v>5</v>
      </c>
      <c r="CI13" s="64">
        <f>IF(details!AY13="","",details!AY13)</f>
        <v>5</v>
      </c>
      <c r="CJ13" s="64">
        <f t="shared" si="49"/>
        <v>10</v>
      </c>
      <c r="CK13" s="64">
        <f>IF(details!AZ13="","",details!AZ13)</f>
        <v>5</v>
      </c>
      <c r="CL13" s="64">
        <f>IF(details!BA13="","",details!BA13)</f>
        <v>5</v>
      </c>
      <c r="CM13" s="64">
        <f t="shared" si="50"/>
        <v>10</v>
      </c>
      <c r="CN13" s="64">
        <f>IF(details!BB13="","",details!BB13)</f>
        <v>5</v>
      </c>
      <c r="CO13" s="64">
        <f>IF(details!BC13="","",details!BC13)</f>
        <v>4</v>
      </c>
      <c r="CP13" s="64">
        <f t="shared" si="51"/>
        <v>9</v>
      </c>
      <c r="CQ13" s="148">
        <f t="shared" si="52"/>
        <v>29</v>
      </c>
      <c r="CR13" s="64">
        <f>IF(details!BD13="","",details!BD13)</f>
        <v>1</v>
      </c>
      <c r="CS13" s="64">
        <f>IF(details!BE13="","",details!BE13)</f>
        <v>40</v>
      </c>
      <c r="CT13" s="64">
        <f>IF(details!BF13="","",details!BF13)</f>
        <v>10</v>
      </c>
      <c r="CU13" s="64">
        <f>IF(details!BG13="","",details!BG13)</f>
        <v>20</v>
      </c>
      <c r="CV13" s="148">
        <f t="shared" si="53"/>
        <v>70</v>
      </c>
      <c r="CW13" s="149">
        <f t="shared" si="54"/>
        <v>100</v>
      </c>
      <c r="CX13" s="64">
        <f>IF(details!BH13="","",details!BH13)</f>
        <v>65</v>
      </c>
      <c r="CY13" s="64">
        <f>IF(details!BI13="","",details!BI13)</f>
        <v>15</v>
      </c>
      <c r="CZ13" s="64">
        <f>IF(details!BJ13="","",details!BJ13)</f>
        <v>20</v>
      </c>
      <c r="DA13" s="149">
        <f t="shared" si="55"/>
        <v>100</v>
      </c>
      <c r="DB13" s="95">
        <f t="shared" si="56"/>
        <v>200</v>
      </c>
      <c r="DC13" s="150">
        <f t="shared" si="57"/>
        <v>100</v>
      </c>
      <c r="DD13" s="95" t="str">
        <f t="shared" si="58"/>
        <v>A</v>
      </c>
      <c r="DE13" s="136">
        <f t="shared" si="3"/>
        <v>200</v>
      </c>
      <c r="DF13" s="136">
        <f t="shared" si="59"/>
        <v>0</v>
      </c>
      <c r="DG13" s="64">
        <f>IF(details!BK13="","",details!BK13)</f>
        <v>5</v>
      </c>
      <c r="DH13" s="64">
        <f>IF(details!BL13="","",details!BL13)</f>
        <v>5</v>
      </c>
      <c r="DI13" s="64">
        <f t="shared" si="60"/>
        <v>10</v>
      </c>
      <c r="DJ13" s="64">
        <f>IF(details!BM13="","",details!BM13)</f>
        <v>5</v>
      </c>
      <c r="DK13" s="64">
        <f>IF(details!BN13="","",details!BN13)</f>
        <v>5</v>
      </c>
      <c r="DL13" s="64">
        <f t="shared" si="61"/>
        <v>10</v>
      </c>
      <c r="DM13" s="64">
        <f>IF(details!BO13="","",details!BO13)</f>
        <v>3</v>
      </c>
      <c r="DN13" s="64">
        <f>IF(details!BP13="","",details!BP13)</f>
        <v>2</v>
      </c>
      <c r="DO13" s="64">
        <f t="shared" si="62"/>
        <v>5</v>
      </c>
      <c r="DP13" s="148">
        <f t="shared" si="63"/>
        <v>25</v>
      </c>
      <c r="DQ13" s="64">
        <f>IF(details!BQ13="","",details!BQ13)</f>
        <v>5</v>
      </c>
      <c r="DR13" s="64">
        <f>IF(details!BR13="","",details!BR13)</f>
        <v>50</v>
      </c>
      <c r="DS13" s="64">
        <f>IF(details!BS13="","",details!BS13)</f>
        <v>20</v>
      </c>
      <c r="DT13" s="148">
        <f t="shared" si="64"/>
        <v>70</v>
      </c>
      <c r="DU13" s="149">
        <f t="shared" si="65"/>
        <v>100</v>
      </c>
      <c r="DV13" s="64">
        <f>IF(details!BT13="","",details!BT13)</f>
        <v>80</v>
      </c>
      <c r="DW13" s="64">
        <f>IF(details!BU13="","",details!BU13)</f>
        <v>20</v>
      </c>
      <c r="DX13" s="149">
        <f t="shared" si="66"/>
        <v>100</v>
      </c>
      <c r="DY13" s="95">
        <f t="shared" si="67"/>
        <v>200</v>
      </c>
      <c r="DZ13" s="150">
        <f t="shared" si="68"/>
        <v>100</v>
      </c>
      <c r="EA13" s="95" t="str">
        <f t="shared" si="69"/>
        <v>A</v>
      </c>
      <c r="EB13" s="136">
        <f t="shared" si="4"/>
        <v>200</v>
      </c>
      <c r="EC13" s="136">
        <f t="shared" si="70"/>
        <v>0</v>
      </c>
      <c r="ED13" s="64">
        <f>IF(details!BV13="","",details!BV13)</f>
        <v>5</v>
      </c>
      <c r="EE13" s="64">
        <f>IF(details!BW13="","",details!BW13)</f>
        <v>5</v>
      </c>
      <c r="EF13" s="64">
        <f t="shared" si="71"/>
        <v>10</v>
      </c>
      <c r="EG13" s="64">
        <f>IF(details!BX13="","",details!BX13)</f>
        <v>5</v>
      </c>
      <c r="EH13" s="64">
        <f>IF(details!BY13="","",details!BY13)</f>
        <v>5</v>
      </c>
      <c r="EI13" s="64">
        <f t="shared" si="72"/>
        <v>10</v>
      </c>
      <c r="EJ13" s="64">
        <f>IF(details!BZ13="","",details!BZ13)</f>
        <v>5</v>
      </c>
      <c r="EK13" s="64">
        <f>IF(details!CA13="","",details!CA13)</f>
        <v>4</v>
      </c>
      <c r="EL13" s="64">
        <f t="shared" si="73"/>
        <v>9</v>
      </c>
      <c r="EM13" s="148">
        <f t="shared" si="74"/>
        <v>29</v>
      </c>
      <c r="EN13" s="427">
        <f>IF(details!CB13="","",details!CB13)</f>
        <v>1</v>
      </c>
      <c r="EO13" s="64">
        <f>IF(details!CC13="","",details!CC13)</f>
        <v>50</v>
      </c>
      <c r="EP13" s="64">
        <f>IF(details!CD13="","",details!CD13)</f>
        <v>20</v>
      </c>
      <c r="EQ13" s="148">
        <f t="shared" si="75"/>
        <v>70</v>
      </c>
      <c r="ER13" s="149">
        <f t="shared" si="76"/>
        <v>100</v>
      </c>
      <c r="ES13" s="64">
        <f>IF(details!CE13="","",details!CE13)</f>
        <v>80</v>
      </c>
      <c r="ET13" s="64">
        <f>IF(details!CF13="","",details!CF13)</f>
        <v>20</v>
      </c>
      <c r="EU13" s="149">
        <f t="shared" si="77"/>
        <v>100</v>
      </c>
      <c r="EV13" s="95">
        <f t="shared" si="78"/>
        <v>200</v>
      </c>
      <c r="EW13" s="150">
        <f t="shared" si="79"/>
        <v>100</v>
      </c>
      <c r="EX13" s="95" t="str">
        <f t="shared" si="80"/>
        <v>A</v>
      </c>
      <c r="EY13" s="136">
        <f t="shared" si="5"/>
        <v>200</v>
      </c>
      <c r="EZ13" s="136">
        <f t="shared" si="81"/>
        <v>0</v>
      </c>
      <c r="FA13" s="64">
        <f>IF(details!CG13="","",details!CG13)</f>
        <v>20</v>
      </c>
      <c r="FB13" s="64">
        <f>IF(details!CH13="","",details!CH13)</f>
        <v>20</v>
      </c>
      <c r="FC13" s="64">
        <f>IF(details!CI13="","",details!CI13)</f>
        <v>20</v>
      </c>
      <c r="FD13" s="64">
        <f>IF(details!CJ13="","",details!CJ13)</f>
        <v>20</v>
      </c>
      <c r="FE13" s="64">
        <f>IF(details!CK13="","",details!CK13)</f>
        <v>20</v>
      </c>
      <c r="FF13" s="95">
        <f t="shared" si="82"/>
        <v>100</v>
      </c>
      <c r="FG13" s="95">
        <f t="shared" si="83"/>
        <v>100</v>
      </c>
      <c r="FH13" s="95" t="str">
        <f t="shared" si="84"/>
        <v>A</v>
      </c>
      <c r="FI13" s="136">
        <f t="shared" si="85"/>
        <v>100</v>
      </c>
      <c r="FJ13" s="136">
        <f t="shared" si="86"/>
        <v>0</v>
      </c>
      <c r="FK13" s="64">
        <f>IF(details!CL13="","",details!CL13)</f>
        <v>20</v>
      </c>
      <c r="FL13" s="64">
        <f>IF(details!CM13="","",details!CM13)</f>
        <v>20</v>
      </c>
      <c r="FM13" s="64">
        <f>IF(details!CN13="","",details!CN13)</f>
        <v>20</v>
      </c>
      <c r="FN13" s="64">
        <f>IF(details!CO13="","",details!CO13)</f>
        <v>20</v>
      </c>
      <c r="FO13" s="64">
        <f>IF(details!CP13="","",details!CP13)</f>
        <v>20</v>
      </c>
      <c r="FP13" s="95">
        <f t="shared" si="87"/>
        <v>100</v>
      </c>
      <c r="FQ13" s="95">
        <f t="shared" si="88"/>
        <v>100</v>
      </c>
      <c r="FR13" s="95" t="str">
        <f t="shared" si="89"/>
        <v>A</v>
      </c>
      <c r="FS13" s="136">
        <f t="shared" si="90"/>
        <v>100</v>
      </c>
      <c r="FT13" s="136">
        <f t="shared" si="91"/>
        <v>0</v>
      </c>
      <c r="FU13" s="64">
        <f>IF(details!CQ13="","",details!CQ13)</f>
        <v>20</v>
      </c>
      <c r="FV13" s="64">
        <f>IF(details!CR13="","",details!CR13)</f>
        <v>20</v>
      </c>
      <c r="FW13" s="64">
        <f>IF(details!CS13="","",details!CS13)</f>
        <v>20</v>
      </c>
      <c r="FX13" s="64">
        <f>IF(details!CT13="","",details!CT13)</f>
        <v>20</v>
      </c>
      <c r="FY13" s="64">
        <f>IF(details!CU13="","",details!CU13)</f>
        <v>20</v>
      </c>
      <c r="FZ13" s="95">
        <f t="shared" si="92"/>
        <v>100</v>
      </c>
      <c r="GA13" s="95">
        <f t="shared" si="93"/>
        <v>100</v>
      </c>
      <c r="GB13" s="95" t="str">
        <f t="shared" si="94"/>
        <v>A</v>
      </c>
      <c r="GC13" s="136">
        <f t="shared" si="95"/>
        <v>100</v>
      </c>
      <c r="GD13" s="136">
        <f t="shared" si="96"/>
        <v>0</v>
      </c>
      <c r="GE13" s="94">
        <f t="shared" si="97"/>
        <v>200</v>
      </c>
      <c r="GF13" s="94">
        <f t="shared" si="98"/>
        <v>200</v>
      </c>
      <c r="GG13" s="94" t="str">
        <f t="shared" si="99"/>
        <v>A</v>
      </c>
      <c r="GH13" s="94">
        <f t="shared" si="100"/>
        <v>200</v>
      </c>
      <c r="GI13" s="94">
        <f t="shared" si="101"/>
        <v>200</v>
      </c>
      <c r="GJ13" s="94" t="str">
        <f t="shared" si="102"/>
        <v>A</v>
      </c>
      <c r="GK13" s="152">
        <f t="shared" si="103"/>
        <v>200</v>
      </c>
      <c r="GL13" s="152">
        <f t="shared" si="104"/>
        <v>200</v>
      </c>
      <c r="GM13" s="152" t="str">
        <f t="shared" si="105"/>
        <v>A</v>
      </c>
      <c r="GN13" s="94" t="str">
        <f t="shared" si="106"/>
        <v>A</v>
      </c>
      <c r="GO13" s="94" t="str">
        <f t="shared" si="107"/>
        <v/>
      </c>
      <c r="GP13" s="94" t="str">
        <f t="shared" si="108"/>
        <v/>
      </c>
      <c r="GQ13" s="94" t="str">
        <f t="shared" si="109"/>
        <v/>
      </c>
      <c r="GR13" s="94" t="str">
        <f t="shared" si="110"/>
        <v/>
      </c>
      <c r="GS13" s="94">
        <f t="shared" si="111"/>
        <v>200</v>
      </c>
      <c r="GT13" s="94">
        <f t="shared" si="112"/>
        <v>200</v>
      </c>
      <c r="GU13" s="94" t="str">
        <f t="shared" si="113"/>
        <v>A</v>
      </c>
      <c r="GV13" s="94">
        <f t="shared" si="114"/>
        <v>200</v>
      </c>
      <c r="GW13" s="94">
        <f t="shared" si="115"/>
        <v>200</v>
      </c>
      <c r="GX13" s="94" t="str">
        <f t="shared" si="116"/>
        <v>A</v>
      </c>
      <c r="GY13" s="94">
        <f t="shared" si="117"/>
        <v>200</v>
      </c>
      <c r="GZ13" s="94">
        <f t="shared" si="118"/>
        <v>200</v>
      </c>
      <c r="HA13" s="94" t="str">
        <f t="shared" si="119"/>
        <v>A</v>
      </c>
      <c r="HB13" s="94">
        <f t="shared" si="120"/>
        <v>100</v>
      </c>
      <c r="HC13" s="94">
        <f t="shared" si="121"/>
        <v>100</v>
      </c>
      <c r="HD13" s="94" t="str">
        <f t="shared" si="122"/>
        <v>A</v>
      </c>
      <c r="HE13" s="153">
        <f t="shared" si="123"/>
        <v>100</v>
      </c>
      <c r="HF13" s="153">
        <f t="shared" si="124"/>
        <v>100</v>
      </c>
      <c r="HG13" s="153" t="str">
        <f t="shared" si="125"/>
        <v>A</v>
      </c>
      <c r="HH13" s="153">
        <f t="shared" si="126"/>
        <v>100</v>
      </c>
      <c r="HI13" s="153">
        <f t="shared" si="127"/>
        <v>100</v>
      </c>
      <c r="HJ13" s="153" t="str">
        <f t="shared" si="128"/>
        <v>A</v>
      </c>
      <c r="HK13" s="255">
        <f t="shared" si="129"/>
        <v>0</v>
      </c>
      <c r="HL13" s="255">
        <f t="shared" si="130"/>
        <v>0</v>
      </c>
      <c r="HM13" s="255">
        <f t="shared" si="131"/>
        <v>4</v>
      </c>
      <c r="HN13" s="255">
        <f t="shared" si="132"/>
        <v>0</v>
      </c>
      <c r="HO13" s="64" t="str">
        <f t="shared" si="6"/>
        <v>PASSED</v>
      </c>
      <c r="HP13" s="91">
        <f t="shared" si="133"/>
        <v>1200</v>
      </c>
      <c r="HQ13" s="91">
        <f t="shared" si="134"/>
        <v>1200</v>
      </c>
      <c r="HR13" s="92">
        <f t="shared" si="135"/>
        <v>100</v>
      </c>
      <c r="HS13" s="214">
        <f t="shared" si="136"/>
        <v>100</v>
      </c>
      <c r="HT13" s="215">
        <f t="shared" si="137"/>
        <v>0.99999999999999833</v>
      </c>
      <c r="HU13" s="93" t="str">
        <f t="shared" si="138"/>
        <v>A</v>
      </c>
      <c r="HV13" s="154">
        <f>details!EV13</f>
        <v>110</v>
      </c>
      <c r="HW13" s="155" t="str">
        <f>details!EW13</f>
        <v/>
      </c>
      <c r="HX13" s="218" t="str">
        <f t="shared" si="139"/>
        <v/>
      </c>
      <c r="HY13" s="100" t="str">
        <f>IF(details!CV13="","",details!CV13)</f>
        <v/>
      </c>
      <c r="ID13" s="159" t="s">
        <v>180</v>
      </c>
      <c r="IE13" s="71">
        <f>SUM(IE8:IE11)</f>
        <v>30</v>
      </c>
      <c r="IF13" s="71">
        <f t="shared" ref="IF13:IQ13" si="140">SUM(IF8:IF11)</f>
        <v>30</v>
      </c>
      <c r="IG13" s="71">
        <f t="shared" si="140"/>
        <v>30</v>
      </c>
      <c r="IH13" s="71">
        <f t="shared" si="140"/>
        <v>30</v>
      </c>
      <c r="II13" s="71">
        <f t="shared" si="140"/>
        <v>0</v>
      </c>
      <c r="IJ13" s="71">
        <f t="shared" si="140"/>
        <v>0</v>
      </c>
      <c r="IK13" s="71">
        <f t="shared" si="140"/>
        <v>0</v>
      </c>
      <c r="IL13" s="71">
        <f>SUM(IL8:IL11)</f>
        <v>0</v>
      </c>
      <c r="IM13" s="71">
        <f t="shared" si="140"/>
        <v>30</v>
      </c>
      <c r="IN13" s="71">
        <f t="shared" si="140"/>
        <v>30</v>
      </c>
      <c r="IO13" s="71">
        <f t="shared" si="140"/>
        <v>30</v>
      </c>
      <c r="IP13" s="71">
        <f t="shared" si="140"/>
        <v>30</v>
      </c>
      <c r="IQ13" s="71">
        <f t="shared" si="140"/>
        <v>30</v>
      </c>
      <c r="IR13" s="14">
        <f>SUM(IR8:IR11)</f>
        <v>30</v>
      </c>
      <c r="IV13" s="157"/>
      <c r="IW13" s="157"/>
      <c r="IY13" s="157"/>
      <c r="IZ13" s="157"/>
      <c r="JB13" s="157"/>
      <c r="JC13" s="157"/>
      <c r="JD13" s="157"/>
      <c r="JE13" s="157"/>
      <c r="JJ13" s="157"/>
      <c r="JK13" s="157"/>
      <c r="JM13" s="157"/>
      <c r="JN13" s="157"/>
    </row>
    <row r="14" spans="1:274" ht="14" customHeight="1" thickBot="1">
      <c r="A14" s="145">
        <f>IF(details!A14="","",details!A14)</f>
        <v>8</v>
      </c>
      <c r="B14" s="64" t="str">
        <f>IF(details!B14="","",details!B14)</f>
        <v/>
      </c>
      <c r="C14" s="64" t="str">
        <f>IF(details!C14="","",details!C14)</f>
        <v/>
      </c>
      <c r="D14" s="95">
        <f>IF(details!D14="","",details!D14)</f>
        <v>808</v>
      </c>
      <c r="E14" s="95" t="str">
        <f>IF(details!E14="","",details!E14)</f>
        <v/>
      </c>
      <c r="F14" s="64" t="str">
        <f>IF(details!F14="","",details!F14)</f>
        <v/>
      </c>
      <c r="G14" s="290" t="str">
        <f>IF(details!G14="","",details!G14)</f>
        <v/>
      </c>
      <c r="H14" s="146" t="str">
        <f>IF(details!CW14="","",details!CW14)</f>
        <v/>
      </c>
      <c r="I14" s="147" t="str">
        <f>IF(details!I14="","",details!I14)</f>
        <v>A8</v>
      </c>
      <c r="J14" s="147" t="str">
        <f>IF(details!J14="","",details!J14)</f>
        <v>B8</v>
      </c>
      <c r="K14" s="147" t="str">
        <f>IF(details!K14="","",details!K14)</f>
        <v>C8</v>
      </c>
      <c r="L14" s="64">
        <f>IF(details!L14="","",details!L14)</f>
        <v>5</v>
      </c>
      <c r="M14" s="64">
        <f>IF(details!M14="","",details!M14)</f>
        <v>5</v>
      </c>
      <c r="N14" s="64">
        <f t="shared" si="16"/>
        <v>10</v>
      </c>
      <c r="O14" s="64">
        <f>IF(details!N14="","",details!N14)</f>
        <v>5</v>
      </c>
      <c r="P14" s="64">
        <f>IF(details!O14="","",details!O14)</f>
        <v>5</v>
      </c>
      <c r="Q14" s="64">
        <f t="shared" si="17"/>
        <v>10</v>
      </c>
      <c r="R14" s="64">
        <f>IF(details!P14="","",details!P14)</f>
        <v>5</v>
      </c>
      <c r="S14" s="64">
        <f>IF(details!Q14="","",details!Q14)</f>
        <v>4</v>
      </c>
      <c r="T14" s="64">
        <f t="shared" si="18"/>
        <v>9</v>
      </c>
      <c r="U14" s="148">
        <f t="shared" si="19"/>
        <v>29</v>
      </c>
      <c r="V14" s="64">
        <f>IF(details!R14="","",details!R14)</f>
        <v>1</v>
      </c>
      <c r="W14" s="64">
        <f>IF(details!S14="","",details!S14)</f>
        <v>40</v>
      </c>
      <c r="X14" s="64">
        <f>IF(details!T14="","",details!T14)</f>
        <v>10</v>
      </c>
      <c r="Y14" s="64">
        <f>IF(details!U14="","",details!U14)</f>
        <v>20</v>
      </c>
      <c r="Z14" s="148">
        <f t="shared" si="20"/>
        <v>70</v>
      </c>
      <c r="AA14" s="149">
        <f t="shared" si="21"/>
        <v>100</v>
      </c>
      <c r="AB14" s="64">
        <f>IF(details!V14="","",details!V14)</f>
        <v>65</v>
      </c>
      <c r="AC14" s="64">
        <f>IF(details!W14="","",details!W14)</f>
        <v>15</v>
      </c>
      <c r="AD14" s="64">
        <f>IF(details!X14="","",details!X14)</f>
        <v>20</v>
      </c>
      <c r="AE14" s="149">
        <f t="shared" si="22"/>
        <v>100</v>
      </c>
      <c r="AF14" s="95">
        <f t="shared" si="23"/>
        <v>200</v>
      </c>
      <c r="AG14" s="150">
        <f t="shared" si="24"/>
        <v>100</v>
      </c>
      <c r="AH14" s="95" t="str">
        <f t="shared" si="25"/>
        <v>A</v>
      </c>
      <c r="AI14" s="136">
        <f t="shared" si="0"/>
        <v>200</v>
      </c>
      <c r="AJ14" s="136">
        <f t="shared" si="26"/>
        <v>0</v>
      </c>
      <c r="AK14" s="64">
        <f>IF(details!Y14="","",details!Y14)</f>
        <v>5</v>
      </c>
      <c r="AL14" s="64">
        <f>IF(details!Z14="","",details!Z14)</f>
        <v>5</v>
      </c>
      <c r="AM14" s="64">
        <f t="shared" si="27"/>
        <v>10</v>
      </c>
      <c r="AN14" s="64">
        <f>IF(details!AA14="","",details!AA14)</f>
        <v>5</v>
      </c>
      <c r="AO14" s="64">
        <f>IF(details!AB14="","",details!AB14)</f>
        <v>5</v>
      </c>
      <c r="AP14" s="64">
        <f t="shared" si="28"/>
        <v>10</v>
      </c>
      <c r="AQ14" s="64">
        <f>IF(details!AC14="","",details!AC14)</f>
        <v>5</v>
      </c>
      <c r="AR14" s="64">
        <f>IF(details!AD14="","",details!AD14)</f>
        <v>4</v>
      </c>
      <c r="AS14" s="64">
        <f t="shared" si="29"/>
        <v>9</v>
      </c>
      <c r="AT14" s="148">
        <f t="shared" si="30"/>
        <v>29</v>
      </c>
      <c r="AU14" s="64">
        <f>IF(details!AE14="","",details!AE14)</f>
        <v>1</v>
      </c>
      <c r="AV14" s="64">
        <f>IF(details!AF14="","",details!AF14)</f>
        <v>40</v>
      </c>
      <c r="AW14" s="64">
        <f>IF(details!AG14="","",details!AG14)</f>
        <v>10</v>
      </c>
      <c r="AX14" s="64">
        <f>IF(details!AH14="","",details!AH14)</f>
        <v>20</v>
      </c>
      <c r="AY14" s="148">
        <f t="shared" si="31"/>
        <v>70</v>
      </c>
      <c r="AZ14" s="149">
        <f t="shared" si="32"/>
        <v>100</v>
      </c>
      <c r="BA14" s="64">
        <f>IF(details!AI14="","",details!AI14)</f>
        <v>65</v>
      </c>
      <c r="BB14" s="64">
        <f>IF(details!AJ14="","",details!AJ14)</f>
        <v>15</v>
      </c>
      <c r="BC14" s="64">
        <f>IF(details!AK14="","",details!AK14)</f>
        <v>20</v>
      </c>
      <c r="BD14" s="149">
        <f t="shared" si="33"/>
        <v>100</v>
      </c>
      <c r="BE14" s="95">
        <f t="shared" si="34"/>
        <v>200</v>
      </c>
      <c r="BF14" s="150">
        <f t="shared" si="35"/>
        <v>100</v>
      </c>
      <c r="BG14" s="95" t="str">
        <f t="shared" si="36"/>
        <v>A</v>
      </c>
      <c r="BH14" s="136">
        <f t="shared" si="1"/>
        <v>200</v>
      </c>
      <c r="BI14" s="136">
        <f t="shared" si="37"/>
        <v>0</v>
      </c>
      <c r="BJ14" s="151" t="str">
        <f>IF(D14="","",details!AL14)</f>
        <v>s</v>
      </c>
      <c r="BK14" s="64">
        <f>IF(details!AM14="","",details!AM14)</f>
        <v>5</v>
      </c>
      <c r="BL14" s="64">
        <f>IF(details!AN14="","",details!AN14)</f>
        <v>5</v>
      </c>
      <c r="BM14" s="64">
        <f t="shared" si="38"/>
        <v>10</v>
      </c>
      <c r="BN14" s="64">
        <f>IF(details!AO14="","",details!AO14)</f>
        <v>5</v>
      </c>
      <c r="BO14" s="64">
        <f>IF(details!AP14="","",details!AP14)</f>
        <v>5</v>
      </c>
      <c r="BP14" s="64">
        <f t="shared" si="39"/>
        <v>10</v>
      </c>
      <c r="BQ14" s="64">
        <f>IF(details!AQ14="","",details!AQ14)</f>
        <v>5</v>
      </c>
      <c r="BR14" s="64">
        <f>IF(details!AR14="","",details!AR14)</f>
        <v>4</v>
      </c>
      <c r="BS14" s="64">
        <f t="shared" si="40"/>
        <v>9</v>
      </c>
      <c r="BT14" s="148">
        <f t="shared" si="41"/>
        <v>29</v>
      </c>
      <c r="BU14" s="64">
        <f>IF(details!AS14="","",details!AS14)</f>
        <v>1</v>
      </c>
      <c r="BV14" s="64">
        <f>IF(details!AT14="","",details!AT14)</f>
        <v>50</v>
      </c>
      <c r="BW14" s="64">
        <f>IF(details!AU14="","",details!AU14)</f>
        <v>20</v>
      </c>
      <c r="BX14" s="148">
        <f t="shared" si="42"/>
        <v>70</v>
      </c>
      <c r="BY14" s="149">
        <f t="shared" si="43"/>
        <v>100</v>
      </c>
      <c r="BZ14" s="64">
        <f>IF(details!AV14="","",details!AV14)</f>
        <v>80</v>
      </c>
      <c r="CA14" s="64">
        <f>IF(details!AW14="","",details!AW14)</f>
        <v>20</v>
      </c>
      <c r="CB14" s="149">
        <f t="shared" si="44"/>
        <v>100</v>
      </c>
      <c r="CC14" s="95">
        <f t="shared" si="45"/>
        <v>200</v>
      </c>
      <c r="CD14" s="150">
        <f t="shared" si="46"/>
        <v>100</v>
      </c>
      <c r="CE14" s="95" t="str">
        <f t="shared" si="47"/>
        <v>A</v>
      </c>
      <c r="CF14" s="136">
        <f t="shared" si="2"/>
        <v>200</v>
      </c>
      <c r="CG14" s="136">
        <f t="shared" si="48"/>
        <v>0</v>
      </c>
      <c r="CH14" s="64">
        <f>IF(details!AX14="","",details!AX14)</f>
        <v>5</v>
      </c>
      <c r="CI14" s="64">
        <f>IF(details!AY14="","",details!AY14)</f>
        <v>5</v>
      </c>
      <c r="CJ14" s="64">
        <f t="shared" si="49"/>
        <v>10</v>
      </c>
      <c r="CK14" s="64">
        <f>IF(details!AZ14="","",details!AZ14)</f>
        <v>5</v>
      </c>
      <c r="CL14" s="64">
        <f>IF(details!BA14="","",details!BA14)</f>
        <v>5</v>
      </c>
      <c r="CM14" s="64">
        <f t="shared" si="50"/>
        <v>10</v>
      </c>
      <c r="CN14" s="64">
        <f>IF(details!BB14="","",details!BB14)</f>
        <v>5</v>
      </c>
      <c r="CO14" s="64">
        <f>IF(details!BC14="","",details!BC14)</f>
        <v>4</v>
      </c>
      <c r="CP14" s="64">
        <f t="shared" si="51"/>
        <v>9</v>
      </c>
      <c r="CQ14" s="148">
        <f t="shared" si="52"/>
        <v>29</v>
      </c>
      <c r="CR14" s="64">
        <f>IF(details!BD14="","",details!BD14)</f>
        <v>1</v>
      </c>
      <c r="CS14" s="64">
        <f>IF(details!BE14="","",details!BE14)</f>
        <v>40</v>
      </c>
      <c r="CT14" s="64">
        <f>IF(details!BF14="","",details!BF14)</f>
        <v>10</v>
      </c>
      <c r="CU14" s="64">
        <f>IF(details!BG14="","",details!BG14)</f>
        <v>20</v>
      </c>
      <c r="CV14" s="148">
        <f t="shared" si="53"/>
        <v>70</v>
      </c>
      <c r="CW14" s="149">
        <f t="shared" si="54"/>
        <v>100</v>
      </c>
      <c r="CX14" s="64">
        <f>IF(details!BH14="","",details!BH14)</f>
        <v>65</v>
      </c>
      <c r="CY14" s="64">
        <f>IF(details!BI14="","",details!BI14)</f>
        <v>15</v>
      </c>
      <c r="CZ14" s="64">
        <f>IF(details!BJ14="","",details!BJ14)</f>
        <v>20</v>
      </c>
      <c r="DA14" s="149">
        <f t="shared" si="55"/>
        <v>100</v>
      </c>
      <c r="DB14" s="95">
        <f t="shared" si="56"/>
        <v>200</v>
      </c>
      <c r="DC14" s="150">
        <f t="shared" si="57"/>
        <v>100</v>
      </c>
      <c r="DD14" s="95" t="str">
        <f t="shared" si="58"/>
        <v>A</v>
      </c>
      <c r="DE14" s="136">
        <f t="shared" si="3"/>
        <v>200</v>
      </c>
      <c r="DF14" s="136">
        <f t="shared" si="59"/>
        <v>0</v>
      </c>
      <c r="DG14" s="64">
        <f>IF(details!BK14="","",details!BK14)</f>
        <v>5</v>
      </c>
      <c r="DH14" s="64">
        <f>IF(details!BL14="","",details!BL14)</f>
        <v>5</v>
      </c>
      <c r="DI14" s="64">
        <f t="shared" si="60"/>
        <v>10</v>
      </c>
      <c r="DJ14" s="64">
        <f>IF(details!BM14="","",details!BM14)</f>
        <v>5</v>
      </c>
      <c r="DK14" s="64">
        <f>IF(details!BN14="","",details!BN14)</f>
        <v>5</v>
      </c>
      <c r="DL14" s="64">
        <f t="shared" si="61"/>
        <v>10</v>
      </c>
      <c r="DM14" s="64">
        <f>IF(details!BO14="","",details!BO14)</f>
        <v>3</v>
      </c>
      <c r="DN14" s="64">
        <f>IF(details!BP14="","",details!BP14)</f>
        <v>2</v>
      </c>
      <c r="DO14" s="64">
        <f t="shared" si="62"/>
        <v>5</v>
      </c>
      <c r="DP14" s="148">
        <f t="shared" si="63"/>
        <v>25</v>
      </c>
      <c r="DQ14" s="64">
        <f>IF(details!BQ14="","",details!BQ14)</f>
        <v>5</v>
      </c>
      <c r="DR14" s="64">
        <f>IF(details!BR14="","",details!BR14)</f>
        <v>50</v>
      </c>
      <c r="DS14" s="64">
        <f>IF(details!BS14="","",details!BS14)</f>
        <v>20</v>
      </c>
      <c r="DT14" s="148">
        <f t="shared" si="64"/>
        <v>70</v>
      </c>
      <c r="DU14" s="149">
        <f t="shared" si="65"/>
        <v>100</v>
      </c>
      <c r="DV14" s="64">
        <f>IF(details!BT14="","",details!BT14)</f>
        <v>80</v>
      </c>
      <c r="DW14" s="64">
        <f>IF(details!BU14="","",details!BU14)</f>
        <v>20</v>
      </c>
      <c r="DX14" s="149">
        <f t="shared" si="66"/>
        <v>100</v>
      </c>
      <c r="DY14" s="95">
        <f t="shared" si="67"/>
        <v>200</v>
      </c>
      <c r="DZ14" s="150">
        <f t="shared" si="68"/>
        <v>100</v>
      </c>
      <c r="EA14" s="95" t="str">
        <f t="shared" si="69"/>
        <v>A</v>
      </c>
      <c r="EB14" s="136">
        <f t="shared" si="4"/>
        <v>200</v>
      </c>
      <c r="EC14" s="136">
        <f t="shared" si="70"/>
        <v>0</v>
      </c>
      <c r="ED14" s="64">
        <f>IF(details!BV14="","",details!BV14)</f>
        <v>5</v>
      </c>
      <c r="EE14" s="64">
        <f>IF(details!BW14="","",details!BW14)</f>
        <v>5</v>
      </c>
      <c r="EF14" s="64">
        <f t="shared" si="71"/>
        <v>10</v>
      </c>
      <c r="EG14" s="64">
        <f>IF(details!BX14="","",details!BX14)</f>
        <v>5</v>
      </c>
      <c r="EH14" s="64">
        <f>IF(details!BY14="","",details!BY14)</f>
        <v>5</v>
      </c>
      <c r="EI14" s="64">
        <f t="shared" si="72"/>
        <v>10</v>
      </c>
      <c r="EJ14" s="64">
        <f>IF(details!BZ14="","",details!BZ14)</f>
        <v>5</v>
      </c>
      <c r="EK14" s="64">
        <f>IF(details!CA14="","",details!CA14)</f>
        <v>4</v>
      </c>
      <c r="EL14" s="64">
        <f t="shared" si="73"/>
        <v>9</v>
      </c>
      <c r="EM14" s="148">
        <f t="shared" si="74"/>
        <v>29</v>
      </c>
      <c r="EN14" s="427">
        <f>IF(details!CB14="","",details!CB14)</f>
        <v>1</v>
      </c>
      <c r="EO14" s="64">
        <f>IF(details!CC14="","",details!CC14)</f>
        <v>50</v>
      </c>
      <c r="EP14" s="64">
        <f>IF(details!CD14="","",details!CD14)</f>
        <v>20</v>
      </c>
      <c r="EQ14" s="148">
        <f t="shared" si="75"/>
        <v>70</v>
      </c>
      <c r="ER14" s="149">
        <f t="shared" si="76"/>
        <v>100</v>
      </c>
      <c r="ES14" s="64">
        <f>IF(details!CE14="","",details!CE14)</f>
        <v>80</v>
      </c>
      <c r="ET14" s="64">
        <f>IF(details!CF14="","",details!CF14)</f>
        <v>20</v>
      </c>
      <c r="EU14" s="149">
        <f t="shared" si="77"/>
        <v>100</v>
      </c>
      <c r="EV14" s="95">
        <f t="shared" si="78"/>
        <v>200</v>
      </c>
      <c r="EW14" s="150">
        <f t="shared" si="79"/>
        <v>100</v>
      </c>
      <c r="EX14" s="95" t="str">
        <f t="shared" si="80"/>
        <v>A</v>
      </c>
      <c r="EY14" s="136">
        <f t="shared" si="5"/>
        <v>200</v>
      </c>
      <c r="EZ14" s="136">
        <f t="shared" si="81"/>
        <v>0</v>
      </c>
      <c r="FA14" s="64">
        <f>IF(details!CG14="","",details!CG14)</f>
        <v>20</v>
      </c>
      <c r="FB14" s="64">
        <f>IF(details!CH14="","",details!CH14)</f>
        <v>20</v>
      </c>
      <c r="FC14" s="64">
        <f>IF(details!CI14="","",details!CI14)</f>
        <v>20</v>
      </c>
      <c r="FD14" s="64">
        <f>IF(details!CJ14="","",details!CJ14)</f>
        <v>20</v>
      </c>
      <c r="FE14" s="64">
        <f>IF(details!CK14="","",details!CK14)</f>
        <v>20</v>
      </c>
      <c r="FF14" s="95">
        <f t="shared" si="82"/>
        <v>100</v>
      </c>
      <c r="FG14" s="95">
        <f t="shared" si="83"/>
        <v>100</v>
      </c>
      <c r="FH14" s="95" t="str">
        <f t="shared" si="84"/>
        <v>A</v>
      </c>
      <c r="FI14" s="136">
        <f t="shared" si="85"/>
        <v>100</v>
      </c>
      <c r="FJ14" s="136">
        <f t="shared" si="86"/>
        <v>0</v>
      </c>
      <c r="FK14" s="64">
        <f>IF(details!CL14="","",details!CL14)</f>
        <v>20</v>
      </c>
      <c r="FL14" s="64">
        <f>IF(details!CM14="","",details!CM14)</f>
        <v>20</v>
      </c>
      <c r="FM14" s="64">
        <f>IF(details!CN14="","",details!CN14)</f>
        <v>20</v>
      </c>
      <c r="FN14" s="64">
        <f>IF(details!CO14="","",details!CO14)</f>
        <v>20</v>
      </c>
      <c r="FO14" s="64">
        <f>IF(details!CP14="","",details!CP14)</f>
        <v>20</v>
      </c>
      <c r="FP14" s="95">
        <f t="shared" si="87"/>
        <v>100</v>
      </c>
      <c r="FQ14" s="95">
        <f t="shared" si="88"/>
        <v>100</v>
      </c>
      <c r="FR14" s="95" t="str">
        <f t="shared" si="89"/>
        <v>A</v>
      </c>
      <c r="FS14" s="136">
        <f t="shared" si="90"/>
        <v>100</v>
      </c>
      <c r="FT14" s="136">
        <f t="shared" si="91"/>
        <v>0</v>
      </c>
      <c r="FU14" s="64">
        <f>IF(details!CQ14="","",details!CQ14)</f>
        <v>20</v>
      </c>
      <c r="FV14" s="64">
        <f>IF(details!CR14="","",details!CR14)</f>
        <v>20</v>
      </c>
      <c r="FW14" s="64">
        <f>IF(details!CS14="","",details!CS14)</f>
        <v>20</v>
      </c>
      <c r="FX14" s="64">
        <f>IF(details!CT14="","",details!CT14)</f>
        <v>20</v>
      </c>
      <c r="FY14" s="64">
        <f>IF(details!CU14="","",details!CU14)</f>
        <v>20</v>
      </c>
      <c r="FZ14" s="95">
        <f t="shared" si="92"/>
        <v>100</v>
      </c>
      <c r="GA14" s="95">
        <f t="shared" si="93"/>
        <v>100</v>
      </c>
      <c r="GB14" s="95" t="str">
        <f t="shared" si="94"/>
        <v>A</v>
      </c>
      <c r="GC14" s="136">
        <f t="shared" si="95"/>
        <v>100</v>
      </c>
      <c r="GD14" s="136">
        <f t="shared" si="96"/>
        <v>0</v>
      </c>
      <c r="GE14" s="94">
        <f t="shared" si="97"/>
        <v>200</v>
      </c>
      <c r="GF14" s="94">
        <f t="shared" si="98"/>
        <v>200</v>
      </c>
      <c r="GG14" s="94" t="str">
        <f t="shared" si="99"/>
        <v>A</v>
      </c>
      <c r="GH14" s="94">
        <f t="shared" si="100"/>
        <v>200</v>
      </c>
      <c r="GI14" s="94">
        <f t="shared" si="101"/>
        <v>200</v>
      </c>
      <c r="GJ14" s="94" t="str">
        <f t="shared" si="102"/>
        <v>A</v>
      </c>
      <c r="GK14" s="152">
        <f t="shared" si="103"/>
        <v>200</v>
      </c>
      <c r="GL14" s="152">
        <f t="shared" si="104"/>
        <v>200</v>
      </c>
      <c r="GM14" s="152" t="str">
        <f t="shared" si="105"/>
        <v>A</v>
      </c>
      <c r="GN14" s="94" t="str">
        <f t="shared" si="106"/>
        <v>A</v>
      </c>
      <c r="GO14" s="94" t="str">
        <f t="shared" si="107"/>
        <v/>
      </c>
      <c r="GP14" s="94" t="str">
        <f t="shared" si="108"/>
        <v/>
      </c>
      <c r="GQ14" s="94" t="str">
        <f t="shared" si="109"/>
        <v/>
      </c>
      <c r="GR14" s="94" t="str">
        <f t="shared" si="110"/>
        <v/>
      </c>
      <c r="GS14" s="94">
        <f t="shared" si="111"/>
        <v>200</v>
      </c>
      <c r="GT14" s="94">
        <f t="shared" si="112"/>
        <v>200</v>
      </c>
      <c r="GU14" s="94" t="str">
        <f t="shared" si="113"/>
        <v>A</v>
      </c>
      <c r="GV14" s="94">
        <f t="shared" si="114"/>
        <v>200</v>
      </c>
      <c r="GW14" s="94">
        <f t="shared" si="115"/>
        <v>200</v>
      </c>
      <c r="GX14" s="94" t="str">
        <f t="shared" si="116"/>
        <v>A</v>
      </c>
      <c r="GY14" s="94">
        <f t="shared" si="117"/>
        <v>200</v>
      </c>
      <c r="GZ14" s="94">
        <f t="shared" si="118"/>
        <v>200</v>
      </c>
      <c r="HA14" s="94" t="str">
        <f t="shared" si="119"/>
        <v>A</v>
      </c>
      <c r="HB14" s="94">
        <f t="shared" si="120"/>
        <v>100</v>
      </c>
      <c r="HC14" s="94">
        <f t="shared" si="121"/>
        <v>100</v>
      </c>
      <c r="HD14" s="94" t="str">
        <f t="shared" si="122"/>
        <v>A</v>
      </c>
      <c r="HE14" s="153">
        <f t="shared" si="123"/>
        <v>100</v>
      </c>
      <c r="HF14" s="153">
        <f t="shared" si="124"/>
        <v>100</v>
      </c>
      <c r="HG14" s="153" t="str">
        <f t="shared" si="125"/>
        <v>A</v>
      </c>
      <c r="HH14" s="153">
        <f t="shared" si="126"/>
        <v>100</v>
      </c>
      <c r="HI14" s="153">
        <f t="shared" si="127"/>
        <v>100</v>
      </c>
      <c r="HJ14" s="153" t="str">
        <f t="shared" si="128"/>
        <v>A</v>
      </c>
      <c r="HK14" s="255">
        <f t="shared" si="129"/>
        <v>0</v>
      </c>
      <c r="HL14" s="255">
        <f t="shared" si="130"/>
        <v>0</v>
      </c>
      <c r="HM14" s="255">
        <f t="shared" si="131"/>
        <v>4</v>
      </c>
      <c r="HN14" s="255">
        <f t="shared" si="132"/>
        <v>0</v>
      </c>
      <c r="HO14" s="64" t="str">
        <f t="shared" si="6"/>
        <v>PASSED</v>
      </c>
      <c r="HP14" s="91">
        <f t="shared" si="133"/>
        <v>1200</v>
      </c>
      <c r="HQ14" s="91">
        <f t="shared" si="134"/>
        <v>1200</v>
      </c>
      <c r="HR14" s="92">
        <f t="shared" si="135"/>
        <v>100</v>
      </c>
      <c r="HS14" s="214">
        <f t="shared" si="136"/>
        <v>100</v>
      </c>
      <c r="HT14" s="215">
        <f t="shared" si="137"/>
        <v>0.99999999999999833</v>
      </c>
      <c r="HU14" s="93" t="str">
        <f t="shared" si="138"/>
        <v>A</v>
      </c>
      <c r="HV14" s="154">
        <f>details!EV14</f>
        <v>110</v>
      </c>
      <c r="HW14" s="155" t="str">
        <f>details!EW14</f>
        <v/>
      </c>
      <c r="HX14" s="218" t="str">
        <f t="shared" si="139"/>
        <v/>
      </c>
      <c r="HY14" s="100" t="str">
        <f>IF(details!CV14="","",details!CV14)</f>
        <v/>
      </c>
      <c r="ID14" s="160" t="s">
        <v>181</v>
      </c>
      <c r="IE14" s="161">
        <f t="shared" ref="IE14:IR14" si="141">IE13/IE7*100</f>
        <v>100</v>
      </c>
      <c r="IF14" s="161">
        <f t="shared" si="141"/>
        <v>100</v>
      </c>
      <c r="IG14" s="161">
        <f t="shared" si="141"/>
        <v>100</v>
      </c>
      <c r="IH14" s="161">
        <f t="shared" si="141"/>
        <v>100</v>
      </c>
      <c r="II14" s="161" t="e">
        <f t="shared" si="141"/>
        <v>#DIV/0!</v>
      </c>
      <c r="IJ14" s="161" t="e">
        <f t="shared" si="141"/>
        <v>#DIV/0!</v>
      </c>
      <c r="IK14" s="161" t="e">
        <f t="shared" si="141"/>
        <v>#DIV/0!</v>
      </c>
      <c r="IL14" s="161" t="e">
        <f t="shared" si="141"/>
        <v>#DIV/0!</v>
      </c>
      <c r="IM14" s="161">
        <f t="shared" si="141"/>
        <v>100</v>
      </c>
      <c r="IN14" s="161">
        <f t="shared" si="141"/>
        <v>100</v>
      </c>
      <c r="IO14" s="161">
        <f t="shared" si="141"/>
        <v>100</v>
      </c>
      <c r="IP14" s="161">
        <f t="shared" si="141"/>
        <v>100</v>
      </c>
      <c r="IQ14" s="161">
        <f t="shared" si="141"/>
        <v>100</v>
      </c>
      <c r="IR14" s="162">
        <f t="shared" si="141"/>
        <v>100</v>
      </c>
      <c r="IV14" s="157"/>
      <c r="IW14" s="157"/>
      <c r="IY14" s="157"/>
      <c r="IZ14" s="157"/>
      <c r="JB14" s="157"/>
      <c r="JC14" s="157"/>
      <c r="JD14" s="157"/>
      <c r="JE14" s="157"/>
      <c r="JJ14" s="157"/>
      <c r="JK14" s="157"/>
      <c r="JM14" s="157"/>
      <c r="JN14" s="157"/>
    </row>
    <row r="15" spans="1:274" ht="14" customHeight="1">
      <c r="A15" s="145">
        <f>IF(details!A15="","",details!A15)</f>
        <v>9</v>
      </c>
      <c r="B15" s="64" t="str">
        <f>IF(details!B15="","",details!B15)</f>
        <v/>
      </c>
      <c r="C15" s="64" t="str">
        <f>IF(details!C15="","",details!C15)</f>
        <v/>
      </c>
      <c r="D15" s="95">
        <f>IF(details!D15="","",details!D15)</f>
        <v>809</v>
      </c>
      <c r="E15" s="95" t="str">
        <f>IF(details!E15="","",details!E15)</f>
        <v/>
      </c>
      <c r="F15" s="64" t="str">
        <f>IF(details!F15="","",details!F15)</f>
        <v/>
      </c>
      <c r="G15" s="290" t="str">
        <f>IF(details!G15="","",details!G15)</f>
        <v/>
      </c>
      <c r="H15" s="146" t="str">
        <f>IF(details!CW15="","",details!CW15)</f>
        <v/>
      </c>
      <c r="I15" s="147" t="str">
        <f>IF(details!I15="","",details!I15)</f>
        <v>A9</v>
      </c>
      <c r="J15" s="147" t="str">
        <f>IF(details!J15="","",details!J15)</f>
        <v>B9</v>
      </c>
      <c r="K15" s="147" t="str">
        <f>IF(details!K15="","",details!K15)</f>
        <v>C9</v>
      </c>
      <c r="L15" s="64">
        <f>IF(details!L15="","",details!L15)</f>
        <v>5</v>
      </c>
      <c r="M15" s="64">
        <f>IF(details!M15="","",details!M15)</f>
        <v>5</v>
      </c>
      <c r="N15" s="64">
        <f t="shared" si="16"/>
        <v>10</v>
      </c>
      <c r="O15" s="64">
        <f>IF(details!N15="","",details!N15)</f>
        <v>5</v>
      </c>
      <c r="P15" s="64">
        <f>IF(details!O15="","",details!O15)</f>
        <v>5</v>
      </c>
      <c r="Q15" s="64">
        <f t="shared" si="17"/>
        <v>10</v>
      </c>
      <c r="R15" s="64">
        <f>IF(details!P15="","",details!P15)</f>
        <v>5</v>
      </c>
      <c r="S15" s="64">
        <f>IF(details!Q15="","",details!Q15)</f>
        <v>4</v>
      </c>
      <c r="T15" s="64">
        <f t="shared" si="18"/>
        <v>9</v>
      </c>
      <c r="U15" s="148">
        <f t="shared" si="19"/>
        <v>29</v>
      </c>
      <c r="V15" s="64">
        <f>IF(details!R15="","",details!R15)</f>
        <v>1</v>
      </c>
      <c r="W15" s="64">
        <f>IF(details!S15="","",details!S15)</f>
        <v>40</v>
      </c>
      <c r="X15" s="64">
        <f>IF(details!T15="","",details!T15)</f>
        <v>10</v>
      </c>
      <c r="Y15" s="64">
        <f>IF(details!U15="","",details!U15)</f>
        <v>20</v>
      </c>
      <c r="Z15" s="148">
        <f t="shared" si="20"/>
        <v>70</v>
      </c>
      <c r="AA15" s="149">
        <f t="shared" si="21"/>
        <v>100</v>
      </c>
      <c r="AB15" s="64">
        <f>IF(details!V15="","",details!V15)</f>
        <v>65</v>
      </c>
      <c r="AC15" s="64">
        <f>IF(details!W15="","",details!W15)</f>
        <v>15</v>
      </c>
      <c r="AD15" s="64">
        <f>IF(details!X15="","",details!X15)</f>
        <v>20</v>
      </c>
      <c r="AE15" s="149">
        <f t="shared" si="22"/>
        <v>100</v>
      </c>
      <c r="AF15" s="95">
        <f t="shared" si="23"/>
        <v>200</v>
      </c>
      <c r="AG15" s="150">
        <f t="shared" si="24"/>
        <v>100</v>
      </c>
      <c r="AH15" s="95" t="str">
        <f t="shared" si="25"/>
        <v>A</v>
      </c>
      <c r="AI15" s="136">
        <f t="shared" si="0"/>
        <v>200</v>
      </c>
      <c r="AJ15" s="136">
        <f t="shared" si="26"/>
        <v>0</v>
      </c>
      <c r="AK15" s="64">
        <f>IF(details!Y15="","",details!Y15)</f>
        <v>5</v>
      </c>
      <c r="AL15" s="64">
        <f>IF(details!Z15="","",details!Z15)</f>
        <v>5</v>
      </c>
      <c r="AM15" s="64">
        <f t="shared" si="27"/>
        <v>10</v>
      </c>
      <c r="AN15" s="64">
        <f>IF(details!AA15="","",details!AA15)</f>
        <v>5</v>
      </c>
      <c r="AO15" s="64">
        <f>IF(details!AB15="","",details!AB15)</f>
        <v>5</v>
      </c>
      <c r="AP15" s="64">
        <f t="shared" si="28"/>
        <v>10</v>
      </c>
      <c r="AQ15" s="64">
        <f>IF(details!AC15="","",details!AC15)</f>
        <v>5</v>
      </c>
      <c r="AR15" s="64">
        <f>IF(details!AD15="","",details!AD15)</f>
        <v>4</v>
      </c>
      <c r="AS15" s="64">
        <f t="shared" si="29"/>
        <v>9</v>
      </c>
      <c r="AT15" s="148">
        <f t="shared" si="30"/>
        <v>29</v>
      </c>
      <c r="AU15" s="64">
        <f>IF(details!AE15="","",details!AE15)</f>
        <v>1</v>
      </c>
      <c r="AV15" s="64">
        <f>IF(details!AF15="","",details!AF15)</f>
        <v>40</v>
      </c>
      <c r="AW15" s="64">
        <f>IF(details!AG15="","",details!AG15)</f>
        <v>10</v>
      </c>
      <c r="AX15" s="64">
        <f>IF(details!AH15="","",details!AH15)</f>
        <v>20</v>
      </c>
      <c r="AY15" s="148">
        <f t="shared" si="31"/>
        <v>70</v>
      </c>
      <c r="AZ15" s="149">
        <f t="shared" si="32"/>
        <v>100</v>
      </c>
      <c r="BA15" s="64">
        <f>IF(details!AI15="","",details!AI15)</f>
        <v>65</v>
      </c>
      <c r="BB15" s="64">
        <f>IF(details!AJ15="","",details!AJ15)</f>
        <v>15</v>
      </c>
      <c r="BC15" s="64">
        <f>IF(details!AK15="","",details!AK15)</f>
        <v>20</v>
      </c>
      <c r="BD15" s="149">
        <f t="shared" si="33"/>
        <v>100</v>
      </c>
      <c r="BE15" s="95">
        <f t="shared" si="34"/>
        <v>200</v>
      </c>
      <c r="BF15" s="150">
        <f t="shared" si="35"/>
        <v>100</v>
      </c>
      <c r="BG15" s="95" t="str">
        <f t="shared" si="36"/>
        <v>A</v>
      </c>
      <c r="BH15" s="136">
        <f t="shared" si="1"/>
        <v>200</v>
      </c>
      <c r="BI15" s="136">
        <f t="shared" si="37"/>
        <v>0</v>
      </c>
      <c r="BJ15" s="151" t="str">
        <f>IF(D15="","",details!AL15)</f>
        <v>s</v>
      </c>
      <c r="BK15" s="64">
        <f>IF(details!AM15="","",details!AM15)</f>
        <v>5</v>
      </c>
      <c r="BL15" s="64">
        <f>IF(details!AN15="","",details!AN15)</f>
        <v>5</v>
      </c>
      <c r="BM15" s="64">
        <f t="shared" si="38"/>
        <v>10</v>
      </c>
      <c r="BN15" s="64">
        <f>IF(details!AO15="","",details!AO15)</f>
        <v>5</v>
      </c>
      <c r="BO15" s="64">
        <f>IF(details!AP15="","",details!AP15)</f>
        <v>5</v>
      </c>
      <c r="BP15" s="64">
        <f t="shared" si="39"/>
        <v>10</v>
      </c>
      <c r="BQ15" s="64">
        <f>IF(details!AQ15="","",details!AQ15)</f>
        <v>5</v>
      </c>
      <c r="BR15" s="64">
        <f>IF(details!AR15="","",details!AR15)</f>
        <v>4</v>
      </c>
      <c r="BS15" s="64">
        <f t="shared" si="40"/>
        <v>9</v>
      </c>
      <c r="BT15" s="148">
        <f t="shared" si="41"/>
        <v>29</v>
      </c>
      <c r="BU15" s="64">
        <f>IF(details!AS15="","",details!AS15)</f>
        <v>1</v>
      </c>
      <c r="BV15" s="64">
        <f>IF(details!AT15="","",details!AT15)</f>
        <v>50</v>
      </c>
      <c r="BW15" s="64">
        <f>IF(details!AU15="","",details!AU15)</f>
        <v>20</v>
      </c>
      <c r="BX15" s="148">
        <f t="shared" si="42"/>
        <v>70</v>
      </c>
      <c r="BY15" s="149">
        <f t="shared" si="43"/>
        <v>100</v>
      </c>
      <c r="BZ15" s="64">
        <f>IF(details!AV15="","",details!AV15)</f>
        <v>80</v>
      </c>
      <c r="CA15" s="64">
        <f>IF(details!AW15="","",details!AW15)</f>
        <v>20</v>
      </c>
      <c r="CB15" s="149">
        <f t="shared" si="44"/>
        <v>100</v>
      </c>
      <c r="CC15" s="95">
        <f t="shared" si="45"/>
        <v>200</v>
      </c>
      <c r="CD15" s="150">
        <f t="shared" si="46"/>
        <v>100</v>
      </c>
      <c r="CE15" s="95" t="str">
        <f t="shared" si="47"/>
        <v>A</v>
      </c>
      <c r="CF15" s="136">
        <f t="shared" si="2"/>
        <v>200</v>
      </c>
      <c r="CG15" s="136">
        <f t="shared" si="48"/>
        <v>0</v>
      </c>
      <c r="CH15" s="64">
        <f>IF(details!AX15="","",details!AX15)</f>
        <v>5</v>
      </c>
      <c r="CI15" s="64">
        <f>IF(details!AY15="","",details!AY15)</f>
        <v>5</v>
      </c>
      <c r="CJ15" s="64">
        <f t="shared" si="49"/>
        <v>10</v>
      </c>
      <c r="CK15" s="64">
        <f>IF(details!AZ15="","",details!AZ15)</f>
        <v>5</v>
      </c>
      <c r="CL15" s="64">
        <f>IF(details!BA15="","",details!BA15)</f>
        <v>5</v>
      </c>
      <c r="CM15" s="64">
        <f t="shared" si="50"/>
        <v>10</v>
      </c>
      <c r="CN15" s="64">
        <f>IF(details!BB15="","",details!BB15)</f>
        <v>5</v>
      </c>
      <c r="CO15" s="64">
        <f>IF(details!BC15="","",details!BC15)</f>
        <v>4</v>
      </c>
      <c r="CP15" s="64">
        <f t="shared" si="51"/>
        <v>9</v>
      </c>
      <c r="CQ15" s="148">
        <f t="shared" si="52"/>
        <v>29</v>
      </c>
      <c r="CR15" s="64">
        <f>IF(details!BD15="","",details!BD15)</f>
        <v>1</v>
      </c>
      <c r="CS15" s="64">
        <f>IF(details!BE15="","",details!BE15)</f>
        <v>40</v>
      </c>
      <c r="CT15" s="64">
        <f>IF(details!BF15="","",details!BF15)</f>
        <v>10</v>
      </c>
      <c r="CU15" s="64">
        <f>IF(details!BG15="","",details!BG15)</f>
        <v>20</v>
      </c>
      <c r="CV15" s="148">
        <f t="shared" si="53"/>
        <v>70</v>
      </c>
      <c r="CW15" s="149">
        <f t="shared" si="54"/>
        <v>100</v>
      </c>
      <c r="CX15" s="64">
        <f>IF(details!BH15="","",details!BH15)</f>
        <v>65</v>
      </c>
      <c r="CY15" s="64">
        <f>IF(details!BI15="","",details!BI15)</f>
        <v>15</v>
      </c>
      <c r="CZ15" s="64">
        <f>IF(details!BJ15="","",details!BJ15)</f>
        <v>20</v>
      </c>
      <c r="DA15" s="149">
        <f t="shared" si="55"/>
        <v>100</v>
      </c>
      <c r="DB15" s="95">
        <f t="shared" si="56"/>
        <v>200</v>
      </c>
      <c r="DC15" s="150">
        <f t="shared" si="57"/>
        <v>100</v>
      </c>
      <c r="DD15" s="95" t="str">
        <f t="shared" si="58"/>
        <v>A</v>
      </c>
      <c r="DE15" s="136">
        <f t="shared" si="3"/>
        <v>200</v>
      </c>
      <c r="DF15" s="136">
        <f t="shared" si="59"/>
        <v>0</v>
      </c>
      <c r="DG15" s="64">
        <f>IF(details!BK15="","",details!BK15)</f>
        <v>5</v>
      </c>
      <c r="DH15" s="64">
        <f>IF(details!BL15="","",details!BL15)</f>
        <v>5</v>
      </c>
      <c r="DI15" s="64">
        <f t="shared" si="60"/>
        <v>10</v>
      </c>
      <c r="DJ15" s="64">
        <f>IF(details!BM15="","",details!BM15)</f>
        <v>5</v>
      </c>
      <c r="DK15" s="64">
        <f>IF(details!BN15="","",details!BN15)</f>
        <v>5</v>
      </c>
      <c r="DL15" s="64">
        <f t="shared" si="61"/>
        <v>10</v>
      </c>
      <c r="DM15" s="64">
        <f>IF(details!BO15="","",details!BO15)</f>
        <v>3</v>
      </c>
      <c r="DN15" s="64">
        <f>IF(details!BP15="","",details!BP15)</f>
        <v>2</v>
      </c>
      <c r="DO15" s="64">
        <f t="shared" si="62"/>
        <v>5</v>
      </c>
      <c r="DP15" s="148">
        <f t="shared" si="63"/>
        <v>25</v>
      </c>
      <c r="DQ15" s="64">
        <f>IF(details!BQ15="","",details!BQ15)</f>
        <v>5</v>
      </c>
      <c r="DR15" s="64">
        <f>IF(details!BR15="","",details!BR15)</f>
        <v>50</v>
      </c>
      <c r="DS15" s="64">
        <f>IF(details!BS15="","",details!BS15)</f>
        <v>20</v>
      </c>
      <c r="DT15" s="148">
        <f t="shared" si="64"/>
        <v>70</v>
      </c>
      <c r="DU15" s="149">
        <f t="shared" si="65"/>
        <v>100</v>
      </c>
      <c r="DV15" s="64">
        <f>IF(details!BT15="","",details!BT15)</f>
        <v>80</v>
      </c>
      <c r="DW15" s="64">
        <f>IF(details!BU15="","",details!BU15)</f>
        <v>20</v>
      </c>
      <c r="DX15" s="149">
        <f t="shared" si="66"/>
        <v>100</v>
      </c>
      <c r="DY15" s="95">
        <f t="shared" si="67"/>
        <v>200</v>
      </c>
      <c r="DZ15" s="150">
        <f t="shared" si="68"/>
        <v>100</v>
      </c>
      <c r="EA15" s="95" t="str">
        <f t="shared" si="69"/>
        <v>A</v>
      </c>
      <c r="EB15" s="136">
        <f t="shared" si="4"/>
        <v>200</v>
      </c>
      <c r="EC15" s="136">
        <f t="shared" si="70"/>
        <v>0</v>
      </c>
      <c r="ED15" s="64">
        <f>IF(details!BV15="","",details!BV15)</f>
        <v>5</v>
      </c>
      <c r="EE15" s="64">
        <f>IF(details!BW15="","",details!BW15)</f>
        <v>5</v>
      </c>
      <c r="EF15" s="64">
        <f t="shared" si="71"/>
        <v>10</v>
      </c>
      <c r="EG15" s="64">
        <f>IF(details!BX15="","",details!BX15)</f>
        <v>5</v>
      </c>
      <c r="EH15" s="64">
        <f>IF(details!BY15="","",details!BY15)</f>
        <v>5</v>
      </c>
      <c r="EI15" s="64">
        <f t="shared" si="72"/>
        <v>10</v>
      </c>
      <c r="EJ15" s="64">
        <f>IF(details!BZ15="","",details!BZ15)</f>
        <v>5</v>
      </c>
      <c r="EK15" s="64">
        <f>IF(details!CA15="","",details!CA15)</f>
        <v>4</v>
      </c>
      <c r="EL15" s="64">
        <f t="shared" si="73"/>
        <v>9</v>
      </c>
      <c r="EM15" s="148">
        <f t="shared" si="74"/>
        <v>29</v>
      </c>
      <c r="EN15" s="427">
        <f>IF(details!CB15="","",details!CB15)</f>
        <v>1</v>
      </c>
      <c r="EO15" s="64">
        <f>IF(details!CC15="","",details!CC15)</f>
        <v>50</v>
      </c>
      <c r="EP15" s="64">
        <f>IF(details!CD15="","",details!CD15)</f>
        <v>20</v>
      </c>
      <c r="EQ15" s="148">
        <f t="shared" si="75"/>
        <v>70</v>
      </c>
      <c r="ER15" s="149">
        <f t="shared" si="76"/>
        <v>100</v>
      </c>
      <c r="ES15" s="64">
        <f>IF(details!CE15="","",details!CE15)</f>
        <v>80</v>
      </c>
      <c r="ET15" s="64">
        <f>IF(details!CF15="","",details!CF15)</f>
        <v>20</v>
      </c>
      <c r="EU15" s="149">
        <f t="shared" si="77"/>
        <v>100</v>
      </c>
      <c r="EV15" s="95">
        <f t="shared" si="78"/>
        <v>200</v>
      </c>
      <c r="EW15" s="150">
        <f t="shared" si="79"/>
        <v>100</v>
      </c>
      <c r="EX15" s="95" t="str">
        <f t="shared" si="80"/>
        <v>A</v>
      </c>
      <c r="EY15" s="136">
        <f t="shared" si="5"/>
        <v>200</v>
      </c>
      <c r="EZ15" s="136">
        <f t="shared" si="81"/>
        <v>0</v>
      </c>
      <c r="FA15" s="64">
        <f>IF(details!CG15="","",details!CG15)</f>
        <v>20</v>
      </c>
      <c r="FB15" s="64">
        <f>IF(details!CH15="","",details!CH15)</f>
        <v>20</v>
      </c>
      <c r="FC15" s="64">
        <f>IF(details!CI15="","",details!CI15)</f>
        <v>20</v>
      </c>
      <c r="FD15" s="64">
        <f>IF(details!CJ15="","",details!CJ15)</f>
        <v>20</v>
      </c>
      <c r="FE15" s="64">
        <f>IF(details!CK15="","",details!CK15)</f>
        <v>20</v>
      </c>
      <c r="FF15" s="95">
        <f t="shared" si="82"/>
        <v>100</v>
      </c>
      <c r="FG15" s="95">
        <f t="shared" si="83"/>
        <v>100</v>
      </c>
      <c r="FH15" s="95" t="str">
        <f t="shared" si="84"/>
        <v>A</v>
      </c>
      <c r="FI15" s="136">
        <f t="shared" si="85"/>
        <v>100</v>
      </c>
      <c r="FJ15" s="136">
        <f t="shared" si="86"/>
        <v>0</v>
      </c>
      <c r="FK15" s="64">
        <f>IF(details!CL15="","",details!CL15)</f>
        <v>20</v>
      </c>
      <c r="FL15" s="64">
        <f>IF(details!CM15="","",details!CM15)</f>
        <v>20</v>
      </c>
      <c r="FM15" s="64">
        <f>IF(details!CN15="","",details!CN15)</f>
        <v>20</v>
      </c>
      <c r="FN15" s="64">
        <f>IF(details!CO15="","",details!CO15)</f>
        <v>20</v>
      </c>
      <c r="FO15" s="64">
        <f>IF(details!CP15="","",details!CP15)</f>
        <v>20</v>
      </c>
      <c r="FP15" s="95">
        <f t="shared" si="87"/>
        <v>100</v>
      </c>
      <c r="FQ15" s="95">
        <f t="shared" si="88"/>
        <v>100</v>
      </c>
      <c r="FR15" s="95" t="str">
        <f t="shared" si="89"/>
        <v>A</v>
      </c>
      <c r="FS15" s="136">
        <f t="shared" si="90"/>
        <v>100</v>
      </c>
      <c r="FT15" s="136">
        <f t="shared" si="91"/>
        <v>0</v>
      </c>
      <c r="FU15" s="64">
        <f>IF(details!CQ15="","",details!CQ15)</f>
        <v>20</v>
      </c>
      <c r="FV15" s="64">
        <f>IF(details!CR15="","",details!CR15)</f>
        <v>20</v>
      </c>
      <c r="FW15" s="64">
        <f>IF(details!CS15="","",details!CS15)</f>
        <v>20</v>
      </c>
      <c r="FX15" s="64">
        <f>IF(details!CT15="","",details!CT15)</f>
        <v>20</v>
      </c>
      <c r="FY15" s="64">
        <f>IF(details!CU15="","",details!CU15)</f>
        <v>20</v>
      </c>
      <c r="FZ15" s="95">
        <f t="shared" si="92"/>
        <v>100</v>
      </c>
      <c r="GA15" s="95">
        <f t="shared" si="93"/>
        <v>100</v>
      </c>
      <c r="GB15" s="95" t="str">
        <f t="shared" si="94"/>
        <v>A</v>
      </c>
      <c r="GC15" s="136">
        <f t="shared" si="95"/>
        <v>100</v>
      </c>
      <c r="GD15" s="136">
        <f t="shared" si="96"/>
        <v>0</v>
      </c>
      <c r="GE15" s="94">
        <f t="shared" si="97"/>
        <v>200</v>
      </c>
      <c r="GF15" s="94">
        <f t="shared" si="98"/>
        <v>200</v>
      </c>
      <c r="GG15" s="94" t="str">
        <f t="shared" si="99"/>
        <v>A</v>
      </c>
      <c r="GH15" s="94">
        <f t="shared" si="100"/>
        <v>200</v>
      </c>
      <c r="GI15" s="94">
        <f t="shared" si="101"/>
        <v>200</v>
      </c>
      <c r="GJ15" s="94" t="str">
        <f t="shared" si="102"/>
        <v>A</v>
      </c>
      <c r="GK15" s="152">
        <f t="shared" si="103"/>
        <v>200</v>
      </c>
      <c r="GL15" s="152">
        <f t="shared" si="104"/>
        <v>200</v>
      </c>
      <c r="GM15" s="152" t="str">
        <f t="shared" si="105"/>
        <v>A</v>
      </c>
      <c r="GN15" s="94" t="str">
        <f t="shared" si="106"/>
        <v>A</v>
      </c>
      <c r="GO15" s="94" t="str">
        <f t="shared" si="107"/>
        <v/>
      </c>
      <c r="GP15" s="94" t="str">
        <f t="shared" si="108"/>
        <v/>
      </c>
      <c r="GQ15" s="94" t="str">
        <f t="shared" si="109"/>
        <v/>
      </c>
      <c r="GR15" s="94" t="str">
        <f t="shared" si="110"/>
        <v/>
      </c>
      <c r="GS15" s="94">
        <f t="shared" si="111"/>
        <v>200</v>
      </c>
      <c r="GT15" s="94">
        <f t="shared" si="112"/>
        <v>200</v>
      </c>
      <c r="GU15" s="94" t="str">
        <f t="shared" si="113"/>
        <v>A</v>
      </c>
      <c r="GV15" s="94">
        <f t="shared" si="114"/>
        <v>200</v>
      </c>
      <c r="GW15" s="94">
        <f t="shared" si="115"/>
        <v>200</v>
      </c>
      <c r="GX15" s="94" t="str">
        <f t="shared" si="116"/>
        <v>A</v>
      </c>
      <c r="GY15" s="94">
        <f t="shared" si="117"/>
        <v>200</v>
      </c>
      <c r="GZ15" s="94">
        <f t="shared" si="118"/>
        <v>200</v>
      </c>
      <c r="HA15" s="94" t="str">
        <f t="shared" si="119"/>
        <v>A</v>
      </c>
      <c r="HB15" s="94">
        <f t="shared" si="120"/>
        <v>100</v>
      </c>
      <c r="HC15" s="94">
        <f t="shared" si="121"/>
        <v>100</v>
      </c>
      <c r="HD15" s="94" t="str">
        <f t="shared" si="122"/>
        <v>A</v>
      </c>
      <c r="HE15" s="153">
        <f t="shared" si="123"/>
        <v>100</v>
      </c>
      <c r="HF15" s="153">
        <f t="shared" si="124"/>
        <v>100</v>
      </c>
      <c r="HG15" s="153" t="str">
        <f t="shared" si="125"/>
        <v>A</v>
      </c>
      <c r="HH15" s="153">
        <f t="shared" si="126"/>
        <v>100</v>
      </c>
      <c r="HI15" s="153">
        <f t="shared" si="127"/>
        <v>100</v>
      </c>
      <c r="HJ15" s="153" t="str">
        <f t="shared" si="128"/>
        <v>A</v>
      </c>
      <c r="HK15" s="255">
        <f t="shared" si="129"/>
        <v>0</v>
      </c>
      <c r="HL15" s="255">
        <f t="shared" si="130"/>
        <v>0</v>
      </c>
      <c r="HM15" s="255">
        <f t="shared" si="131"/>
        <v>4</v>
      </c>
      <c r="HN15" s="255">
        <f t="shared" si="132"/>
        <v>0</v>
      </c>
      <c r="HO15" s="64" t="str">
        <f t="shared" si="6"/>
        <v>PASSED</v>
      </c>
      <c r="HP15" s="91">
        <f t="shared" si="133"/>
        <v>1200</v>
      </c>
      <c r="HQ15" s="91">
        <f t="shared" si="134"/>
        <v>1200</v>
      </c>
      <c r="HR15" s="92">
        <f t="shared" si="135"/>
        <v>100</v>
      </c>
      <c r="HS15" s="214">
        <f t="shared" si="136"/>
        <v>100</v>
      </c>
      <c r="HT15" s="215">
        <f t="shared" si="137"/>
        <v>0.99999999999999833</v>
      </c>
      <c r="HU15" s="93" t="str">
        <f t="shared" si="138"/>
        <v>A</v>
      </c>
      <c r="HV15" s="154">
        <f>details!EV15</f>
        <v>110</v>
      </c>
      <c r="HW15" s="155" t="str">
        <f>details!EW15</f>
        <v/>
      </c>
      <c r="HX15" s="218" t="str">
        <f t="shared" si="139"/>
        <v/>
      </c>
      <c r="HY15" s="100" t="str">
        <f>IF(details!CV15="","",details!CV15)</f>
        <v/>
      </c>
      <c r="ID15" s="766"/>
      <c r="IE15" s="766"/>
      <c r="IF15" s="766"/>
      <c r="IG15" s="766"/>
      <c r="IH15" s="766"/>
      <c r="II15" s="766"/>
      <c r="IJ15" s="766"/>
      <c r="IK15" s="766"/>
      <c r="IL15" s="766"/>
      <c r="IM15" s="766"/>
      <c r="IN15" s="766"/>
      <c r="IO15" s="766"/>
      <c r="IP15" s="766"/>
      <c r="IQ15" s="766"/>
      <c r="IR15" s="766"/>
      <c r="IS15" s="163"/>
      <c r="IT15" s="163"/>
      <c r="IU15" s="163"/>
      <c r="IV15" s="163"/>
      <c r="IW15" s="163"/>
      <c r="IX15" s="163"/>
      <c r="IY15" s="163"/>
      <c r="IZ15" s="163"/>
      <c r="JA15" s="163"/>
      <c r="JB15" s="163"/>
      <c r="JC15" s="163"/>
      <c r="JD15" s="163"/>
      <c r="JE15" s="163"/>
      <c r="JF15" s="163"/>
      <c r="JG15" s="163"/>
      <c r="JH15" s="163"/>
      <c r="JI15" s="163"/>
      <c r="JJ15" s="163"/>
      <c r="JK15" s="163"/>
      <c r="JL15" s="163"/>
      <c r="JM15" s="163"/>
      <c r="JN15" s="163"/>
    </row>
    <row r="16" spans="1:274" ht="14" customHeight="1" thickBot="1">
      <c r="A16" s="145">
        <f>IF(details!A16="","",details!A16)</f>
        <v>10</v>
      </c>
      <c r="B16" s="64" t="str">
        <f>IF(details!B16="","",details!B16)</f>
        <v/>
      </c>
      <c r="C16" s="64" t="str">
        <f>IF(details!C16="","",details!C16)</f>
        <v/>
      </c>
      <c r="D16" s="95">
        <f>IF(details!D16="","",details!D16)</f>
        <v>810</v>
      </c>
      <c r="E16" s="95" t="str">
        <f>IF(details!E16="","",details!E16)</f>
        <v/>
      </c>
      <c r="F16" s="64" t="str">
        <f>IF(details!F16="","",details!F16)</f>
        <v/>
      </c>
      <c r="G16" s="290" t="str">
        <f>IF(details!G16="","",details!G16)</f>
        <v/>
      </c>
      <c r="H16" s="146" t="str">
        <f>IF(details!CW16="","",details!CW16)</f>
        <v/>
      </c>
      <c r="I16" s="147" t="str">
        <f>IF(details!I16="","",details!I16)</f>
        <v>A10</v>
      </c>
      <c r="J16" s="147" t="str">
        <f>IF(details!J16="","",details!J16)</f>
        <v>B10</v>
      </c>
      <c r="K16" s="147" t="str">
        <f>IF(details!K16="","",details!K16)</f>
        <v>C10</v>
      </c>
      <c r="L16" s="64">
        <f>IF(details!L16="","",details!L16)</f>
        <v>5</v>
      </c>
      <c r="M16" s="64">
        <f>IF(details!M16="","",details!M16)</f>
        <v>5</v>
      </c>
      <c r="N16" s="64">
        <f t="shared" si="16"/>
        <v>10</v>
      </c>
      <c r="O16" s="64">
        <f>IF(details!N16="","",details!N16)</f>
        <v>5</v>
      </c>
      <c r="P16" s="64">
        <f>IF(details!O16="","",details!O16)</f>
        <v>5</v>
      </c>
      <c r="Q16" s="64">
        <f t="shared" si="17"/>
        <v>10</v>
      </c>
      <c r="R16" s="64">
        <f>IF(details!P16="","",details!P16)</f>
        <v>5</v>
      </c>
      <c r="S16" s="64">
        <f>IF(details!Q16="","",details!Q16)</f>
        <v>4</v>
      </c>
      <c r="T16" s="64">
        <f t="shared" si="18"/>
        <v>9</v>
      </c>
      <c r="U16" s="148">
        <f t="shared" si="19"/>
        <v>29</v>
      </c>
      <c r="V16" s="64">
        <f>IF(details!R16="","",details!R16)</f>
        <v>1</v>
      </c>
      <c r="W16" s="64">
        <f>IF(details!S16="","",details!S16)</f>
        <v>40</v>
      </c>
      <c r="X16" s="64">
        <f>IF(details!T16="","",details!T16)</f>
        <v>10</v>
      </c>
      <c r="Y16" s="64">
        <f>IF(details!U16="","",details!U16)</f>
        <v>20</v>
      </c>
      <c r="Z16" s="148">
        <f t="shared" si="20"/>
        <v>70</v>
      </c>
      <c r="AA16" s="149">
        <f t="shared" si="21"/>
        <v>100</v>
      </c>
      <c r="AB16" s="64">
        <f>IF(details!V16="","",details!V16)</f>
        <v>65</v>
      </c>
      <c r="AC16" s="64">
        <f>IF(details!W16="","",details!W16)</f>
        <v>15</v>
      </c>
      <c r="AD16" s="64">
        <f>IF(details!X16="","",details!X16)</f>
        <v>20</v>
      </c>
      <c r="AE16" s="149">
        <f t="shared" si="22"/>
        <v>100</v>
      </c>
      <c r="AF16" s="95">
        <f t="shared" si="23"/>
        <v>200</v>
      </c>
      <c r="AG16" s="150">
        <f t="shared" si="24"/>
        <v>100</v>
      </c>
      <c r="AH16" s="95" t="str">
        <f t="shared" si="25"/>
        <v>A</v>
      </c>
      <c r="AI16" s="136">
        <f t="shared" si="0"/>
        <v>200</v>
      </c>
      <c r="AJ16" s="136">
        <f t="shared" si="26"/>
        <v>0</v>
      </c>
      <c r="AK16" s="64">
        <f>IF(details!Y16="","",details!Y16)</f>
        <v>5</v>
      </c>
      <c r="AL16" s="64">
        <f>IF(details!Z16="","",details!Z16)</f>
        <v>5</v>
      </c>
      <c r="AM16" s="64">
        <f t="shared" si="27"/>
        <v>10</v>
      </c>
      <c r="AN16" s="64">
        <f>IF(details!AA16="","",details!AA16)</f>
        <v>5</v>
      </c>
      <c r="AO16" s="64">
        <f>IF(details!AB16="","",details!AB16)</f>
        <v>5</v>
      </c>
      <c r="AP16" s="64">
        <f t="shared" si="28"/>
        <v>10</v>
      </c>
      <c r="AQ16" s="64">
        <f>IF(details!AC16="","",details!AC16)</f>
        <v>5</v>
      </c>
      <c r="AR16" s="64">
        <f>IF(details!AD16="","",details!AD16)</f>
        <v>4</v>
      </c>
      <c r="AS16" s="64">
        <f t="shared" si="29"/>
        <v>9</v>
      </c>
      <c r="AT16" s="148">
        <f t="shared" si="30"/>
        <v>29</v>
      </c>
      <c r="AU16" s="64">
        <f>IF(details!AE16="","",details!AE16)</f>
        <v>1</v>
      </c>
      <c r="AV16" s="64">
        <f>IF(details!AF16="","",details!AF16)</f>
        <v>40</v>
      </c>
      <c r="AW16" s="64">
        <f>IF(details!AG16="","",details!AG16)</f>
        <v>10</v>
      </c>
      <c r="AX16" s="64">
        <f>IF(details!AH16="","",details!AH16)</f>
        <v>20</v>
      </c>
      <c r="AY16" s="148">
        <f t="shared" si="31"/>
        <v>70</v>
      </c>
      <c r="AZ16" s="149">
        <f t="shared" si="32"/>
        <v>100</v>
      </c>
      <c r="BA16" s="64">
        <f>IF(details!AI16="","",details!AI16)</f>
        <v>65</v>
      </c>
      <c r="BB16" s="64">
        <f>IF(details!AJ16="","",details!AJ16)</f>
        <v>15</v>
      </c>
      <c r="BC16" s="64">
        <f>IF(details!AK16="","",details!AK16)</f>
        <v>20</v>
      </c>
      <c r="BD16" s="149">
        <f t="shared" si="33"/>
        <v>100</v>
      </c>
      <c r="BE16" s="95">
        <f t="shared" si="34"/>
        <v>200</v>
      </c>
      <c r="BF16" s="150">
        <f t="shared" si="35"/>
        <v>100</v>
      </c>
      <c r="BG16" s="95" t="str">
        <f t="shared" si="36"/>
        <v>A</v>
      </c>
      <c r="BH16" s="136">
        <f t="shared" si="1"/>
        <v>200</v>
      </c>
      <c r="BI16" s="136">
        <f t="shared" si="37"/>
        <v>0</v>
      </c>
      <c r="BJ16" s="151" t="str">
        <f>IF(D16="","",details!AL16)</f>
        <v>s</v>
      </c>
      <c r="BK16" s="64">
        <f>IF(details!AM16="","",details!AM16)</f>
        <v>5</v>
      </c>
      <c r="BL16" s="64">
        <f>IF(details!AN16="","",details!AN16)</f>
        <v>5</v>
      </c>
      <c r="BM16" s="64">
        <f t="shared" si="38"/>
        <v>10</v>
      </c>
      <c r="BN16" s="64">
        <f>IF(details!AO16="","",details!AO16)</f>
        <v>5</v>
      </c>
      <c r="BO16" s="64">
        <f>IF(details!AP16="","",details!AP16)</f>
        <v>5</v>
      </c>
      <c r="BP16" s="64">
        <f t="shared" si="39"/>
        <v>10</v>
      </c>
      <c r="BQ16" s="64">
        <f>IF(details!AQ16="","",details!AQ16)</f>
        <v>5</v>
      </c>
      <c r="BR16" s="64">
        <f>IF(details!AR16="","",details!AR16)</f>
        <v>4</v>
      </c>
      <c r="BS16" s="64">
        <f t="shared" si="40"/>
        <v>9</v>
      </c>
      <c r="BT16" s="148">
        <f t="shared" si="41"/>
        <v>29</v>
      </c>
      <c r="BU16" s="64">
        <f>IF(details!AS16="","",details!AS16)</f>
        <v>1</v>
      </c>
      <c r="BV16" s="64">
        <f>IF(details!AT16="","",details!AT16)</f>
        <v>50</v>
      </c>
      <c r="BW16" s="64">
        <f>IF(details!AU16="","",details!AU16)</f>
        <v>20</v>
      </c>
      <c r="BX16" s="148">
        <f t="shared" si="42"/>
        <v>70</v>
      </c>
      <c r="BY16" s="149">
        <f t="shared" si="43"/>
        <v>100</v>
      </c>
      <c r="BZ16" s="64">
        <f>IF(details!AV16="","",details!AV16)</f>
        <v>80</v>
      </c>
      <c r="CA16" s="64">
        <f>IF(details!AW16="","",details!AW16)</f>
        <v>20</v>
      </c>
      <c r="CB16" s="149">
        <f t="shared" si="44"/>
        <v>100</v>
      </c>
      <c r="CC16" s="95">
        <f t="shared" si="45"/>
        <v>200</v>
      </c>
      <c r="CD16" s="150">
        <f t="shared" si="46"/>
        <v>100</v>
      </c>
      <c r="CE16" s="95" t="str">
        <f t="shared" si="47"/>
        <v>A</v>
      </c>
      <c r="CF16" s="136">
        <f t="shared" si="2"/>
        <v>200</v>
      </c>
      <c r="CG16" s="136">
        <f t="shared" si="48"/>
        <v>0</v>
      </c>
      <c r="CH16" s="64">
        <f>IF(details!AX16="","",details!AX16)</f>
        <v>5</v>
      </c>
      <c r="CI16" s="64">
        <f>IF(details!AY16="","",details!AY16)</f>
        <v>5</v>
      </c>
      <c r="CJ16" s="64">
        <f t="shared" si="49"/>
        <v>10</v>
      </c>
      <c r="CK16" s="64">
        <f>IF(details!AZ16="","",details!AZ16)</f>
        <v>5</v>
      </c>
      <c r="CL16" s="64">
        <f>IF(details!BA16="","",details!BA16)</f>
        <v>5</v>
      </c>
      <c r="CM16" s="64">
        <f t="shared" si="50"/>
        <v>10</v>
      </c>
      <c r="CN16" s="64">
        <f>IF(details!BB16="","",details!BB16)</f>
        <v>5</v>
      </c>
      <c r="CO16" s="64">
        <f>IF(details!BC16="","",details!BC16)</f>
        <v>4</v>
      </c>
      <c r="CP16" s="64">
        <f t="shared" si="51"/>
        <v>9</v>
      </c>
      <c r="CQ16" s="148">
        <f t="shared" si="52"/>
        <v>29</v>
      </c>
      <c r="CR16" s="64">
        <f>IF(details!BD16="","",details!BD16)</f>
        <v>1</v>
      </c>
      <c r="CS16" s="64">
        <f>IF(details!BE16="","",details!BE16)</f>
        <v>40</v>
      </c>
      <c r="CT16" s="64">
        <f>IF(details!BF16="","",details!BF16)</f>
        <v>10</v>
      </c>
      <c r="CU16" s="64">
        <f>IF(details!BG16="","",details!BG16)</f>
        <v>20</v>
      </c>
      <c r="CV16" s="148">
        <f t="shared" si="53"/>
        <v>70</v>
      </c>
      <c r="CW16" s="149">
        <f t="shared" si="54"/>
        <v>100</v>
      </c>
      <c r="CX16" s="64">
        <f>IF(details!BH16="","",details!BH16)</f>
        <v>65</v>
      </c>
      <c r="CY16" s="64">
        <f>IF(details!BI16="","",details!BI16)</f>
        <v>15</v>
      </c>
      <c r="CZ16" s="64">
        <f>IF(details!BJ16="","",details!BJ16)</f>
        <v>20</v>
      </c>
      <c r="DA16" s="149">
        <f t="shared" si="55"/>
        <v>100</v>
      </c>
      <c r="DB16" s="95">
        <f t="shared" si="56"/>
        <v>200</v>
      </c>
      <c r="DC16" s="150">
        <f t="shared" si="57"/>
        <v>100</v>
      </c>
      <c r="DD16" s="95" t="str">
        <f t="shared" si="58"/>
        <v>A</v>
      </c>
      <c r="DE16" s="136">
        <f t="shared" si="3"/>
        <v>200</v>
      </c>
      <c r="DF16" s="136">
        <f t="shared" si="59"/>
        <v>0</v>
      </c>
      <c r="DG16" s="64">
        <f>IF(details!BK16="","",details!BK16)</f>
        <v>5</v>
      </c>
      <c r="DH16" s="64">
        <f>IF(details!BL16="","",details!BL16)</f>
        <v>5</v>
      </c>
      <c r="DI16" s="64">
        <f t="shared" si="60"/>
        <v>10</v>
      </c>
      <c r="DJ16" s="64">
        <f>IF(details!BM16="","",details!BM16)</f>
        <v>5</v>
      </c>
      <c r="DK16" s="64">
        <f>IF(details!BN16="","",details!BN16)</f>
        <v>5</v>
      </c>
      <c r="DL16" s="64">
        <f t="shared" si="61"/>
        <v>10</v>
      </c>
      <c r="DM16" s="64">
        <f>IF(details!BO16="","",details!BO16)</f>
        <v>3</v>
      </c>
      <c r="DN16" s="64">
        <f>IF(details!BP16="","",details!BP16)</f>
        <v>2</v>
      </c>
      <c r="DO16" s="64">
        <f t="shared" si="62"/>
        <v>5</v>
      </c>
      <c r="DP16" s="148">
        <f t="shared" si="63"/>
        <v>25</v>
      </c>
      <c r="DQ16" s="64">
        <f>IF(details!BQ16="","",details!BQ16)</f>
        <v>5</v>
      </c>
      <c r="DR16" s="64">
        <f>IF(details!BR16="","",details!BR16)</f>
        <v>50</v>
      </c>
      <c r="DS16" s="64">
        <f>IF(details!BS16="","",details!BS16)</f>
        <v>20</v>
      </c>
      <c r="DT16" s="148">
        <f t="shared" si="64"/>
        <v>70</v>
      </c>
      <c r="DU16" s="149">
        <f t="shared" si="65"/>
        <v>100</v>
      </c>
      <c r="DV16" s="64">
        <f>IF(details!BT16="","",details!BT16)</f>
        <v>80</v>
      </c>
      <c r="DW16" s="64">
        <f>IF(details!BU16="","",details!BU16)</f>
        <v>20</v>
      </c>
      <c r="DX16" s="149">
        <f t="shared" si="66"/>
        <v>100</v>
      </c>
      <c r="DY16" s="95">
        <f t="shared" si="67"/>
        <v>200</v>
      </c>
      <c r="DZ16" s="150">
        <f t="shared" si="68"/>
        <v>100</v>
      </c>
      <c r="EA16" s="95" t="str">
        <f t="shared" si="69"/>
        <v>A</v>
      </c>
      <c r="EB16" s="136">
        <f t="shared" si="4"/>
        <v>200</v>
      </c>
      <c r="EC16" s="136">
        <f t="shared" si="70"/>
        <v>0</v>
      </c>
      <c r="ED16" s="64">
        <f>IF(details!BV16="","",details!BV16)</f>
        <v>5</v>
      </c>
      <c r="EE16" s="64">
        <f>IF(details!BW16="","",details!BW16)</f>
        <v>5</v>
      </c>
      <c r="EF16" s="64">
        <f t="shared" si="71"/>
        <v>10</v>
      </c>
      <c r="EG16" s="64">
        <f>IF(details!BX16="","",details!BX16)</f>
        <v>5</v>
      </c>
      <c r="EH16" s="64">
        <f>IF(details!BY16="","",details!BY16)</f>
        <v>5</v>
      </c>
      <c r="EI16" s="64">
        <f t="shared" si="72"/>
        <v>10</v>
      </c>
      <c r="EJ16" s="64">
        <f>IF(details!BZ16="","",details!BZ16)</f>
        <v>5</v>
      </c>
      <c r="EK16" s="64">
        <f>IF(details!CA16="","",details!CA16)</f>
        <v>4</v>
      </c>
      <c r="EL16" s="64">
        <f t="shared" si="73"/>
        <v>9</v>
      </c>
      <c r="EM16" s="148">
        <f t="shared" si="74"/>
        <v>29</v>
      </c>
      <c r="EN16" s="427">
        <f>IF(details!CB16="","",details!CB16)</f>
        <v>1</v>
      </c>
      <c r="EO16" s="64">
        <f>IF(details!CC16="","",details!CC16)</f>
        <v>50</v>
      </c>
      <c r="EP16" s="64">
        <f>IF(details!CD16="","",details!CD16)</f>
        <v>20</v>
      </c>
      <c r="EQ16" s="148">
        <f t="shared" si="75"/>
        <v>70</v>
      </c>
      <c r="ER16" s="149">
        <f t="shared" si="76"/>
        <v>100</v>
      </c>
      <c r="ES16" s="64">
        <f>IF(details!CE16="","",details!CE16)</f>
        <v>80</v>
      </c>
      <c r="ET16" s="64">
        <f>IF(details!CF16="","",details!CF16)</f>
        <v>20</v>
      </c>
      <c r="EU16" s="149">
        <f t="shared" si="77"/>
        <v>100</v>
      </c>
      <c r="EV16" s="95">
        <f t="shared" si="78"/>
        <v>200</v>
      </c>
      <c r="EW16" s="150">
        <f t="shared" si="79"/>
        <v>100</v>
      </c>
      <c r="EX16" s="95" t="str">
        <f t="shared" si="80"/>
        <v>A</v>
      </c>
      <c r="EY16" s="136">
        <f t="shared" si="5"/>
        <v>200</v>
      </c>
      <c r="EZ16" s="136">
        <f t="shared" si="81"/>
        <v>0</v>
      </c>
      <c r="FA16" s="64">
        <f>IF(details!CG16="","",details!CG16)</f>
        <v>20</v>
      </c>
      <c r="FB16" s="64">
        <f>IF(details!CH16="","",details!CH16)</f>
        <v>20</v>
      </c>
      <c r="FC16" s="64">
        <f>IF(details!CI16="","",details!CI16)</f>
        <v>20</v>
      </c>
      <c r="FD16" s="64">
        <f>IF(details!CJ16="","",details!CJ16)</f>
        <v>20</v>
      </c>
      <c r="FE16" s="64">
        <f>IF(details!CK16="","",details!CK16)</f>
        <v>20</v>
      </c>
      <c r="FF16" s="95">
        <f t="shared" si="82"/>
        <v>100</v>
      </c>
      <c r="FG16" s="95">
        <f t="shared" si="83"/>
        <v>100</v>
      </c>
      <c r="FH16" s="95" t="str">
        <f t="shared" si="84"/>
        <v>A</v>
      </c>
      <c r="FI16" s="136">
        <f t="shared" si="85"/>
        <v>100</v>
      </c>
      <c r="FJ16" s="136">
        <f t="shared" si="86"/>
        <v>0</v>
      </c>
      <c r="FK16" s="64">
        <f>IF(details!CL16="","",details!CL16)</f>
        <v>20</v>
      </c>
      <c r="FL16" s="64">
        <f>IF(details!CM16="","",details!CM16)</f>
        <v>20</v>
      </c>
      <c r="FM16" s="64">
        <f>IF(details!CN16="","",details!CN16)</f>
        <v>20</v>
      </c>
      <c r="FN16" s="64">
        <f>IF(details!CO16="","",details!CO16)</f>
        <v>20</v>
      </c>
      <c r="FO16" s="64">
        <f>IF(details!CP16="","",details!CP16)</f>
        <v>20</v>
      </c>
      <c r="FP16" s="95">
        <f t="shared" si="87"/>
        <v>100</v>
      </c>
      <c r="FQ16" s="95">
        <f t="shared" si="88"/>
        <v>100</v>
      </c>
      <c r="FR16" s="95" t="str">
        <f t="shared" si="89"/>
        <v>A</v>
      </c>
      <c r="FS16" s="136">
        <f t="shared" si="90"/>
        <v>100</v>
      </c>
      <c r="FT16" s="136">
        <f t="shared" si="91"/>
        <v>0</v>
      </c>
      <c r="FU16" s="64">
        <f>IF(details!CQ16="","",details!CQ16)</f>
        <v>20</v>
      </c>
      <c r="FV16" s="64">
        <f>IF(details!CR16="","",details!CR16)</f>
        <v>20</v>
      </c>
      <c r="FW16" s="64">
        <f>IF(details!CS16="","",details!CS16)</f>
        <v>20</v>
      </c>
      <c r="FX16" s="64">
        <f>IF(details!CT16="","",details!CT16)</f>
        <v>20</v>
      </c>
      <c r="FY16" s="64">
        <f>IF(details!CU16="","",details!CU16)</f>
        <v>20</v>
      </c>
      <c r="FZ16" s="95">
        <f t="shared" si="92"/>
        <v>100</v>
      </c>
      <c r="GA16" s="95">
        <f t="shared" si="93"/>
        <v>100</v>
      </c>
      <c r="GB16" s="95" t="str">
        <f t="shared" si="94"/>
        <v>A</v>
      </c>
      <c r="GC16" s="136">
        <f t="shared" si="95"/>
        <v>100</v>
      </c>
      <c r="GD16" s="136">
        <f t="shared" si="96"/>
        <v>0</v>
      </c>
      <c r="GE16" s="94">
        <f t="shared" si="97"/>
        <v>200</v>
      </c>
      <c r="GF16" s="94">
        <f t="shared" si="98"/>
        <v>200</v>
      </c>
      <c r="GG16" s="94" t="str">
        <f t="shared" si="99"/>
        <v>A</v>
      </c>
      <c r="GH16" s="94">
        <f t="shared" si="100"/>
        <v>200</v>
      </c>
      <c r="GI16" s="94">
        <f t="shared" si="101"/>
        <v>200</v>
      </c>
      <c r="GJ16" s="94" t="str">
        <f t="shared" si="102"/>
        <v>A</v>
      </c>
      <c r="GK16" s="152">
        <f t="shared" si="103"/>
        <v>200</v>
      </c>
      <c r="GL16" s="152">
        <f t="shared" si="104"/>
        <v>200</v>
      </c>
      <c r="GM16" s="152" t="str">
        <f t="shared" si="105"/>
        <v>A</v>
      </c>
      <c r="GN16" s="94" t="str">
        <f t="shared" si="106"/>
        <v>A</v>
      </c>
      <c r="GO16" s="94" t="str">
        <f t="shared" si="107"/>
        <v/>
      </c>
      <c r="GP16" s="94" t="str">
        <f t="shared" si="108"/>
        <v/>
      </c>
      <c r="GQ16" s="94" t="str">
        <f t="shared" si="109"/>
        <v/>
      </c>
      <c r="GR16" s="94" t="str">
        <f t="shared" si="110"/>
        <v/>
      </c>
      <c r="GS16" s="94">
        <f t="shared" si="111"/>
        <v>200</v>
      </c>
      <c r="GT16" s="94">
        <f t="shared" si="112"/>
        <v>200</v>
      </c>
      <c r="GU16" s="94" t="str">
        <f t="shared" si="113"/>
        <v>A</v>
      </c>
      <c r="GV16" s="94">
        <f t="shared" si="114"/>
        <v>200</v>
      </c>
      <c r="GW16" s="94">
        <f t="shared" si="115"/>
        <v>200</v>
      </c>
      <c r="GX16" s="94" t="str">
        <f t="shared" si="116"/>
        <v>A</v>
      </c>
      <c r="GY16" s="94">
        <f t="shared" si="117"/>
        <v>200</v>
      </c>
      <c r="GZ16" s="94">
        <f t="shared" si="118"/>
        <v>200</v>
      </c>
      <c r="HA16" s="94" t="str">
        <f t="shared" si="119"/>
        <v>A</v>
      </c>
      <c r="HB16" s="94">
        <f t="shared" si="120"/>
        <v>100</v>
      </c>
      <c r="HC16" s="94">
        <f t="shared" si="121"/>
        <v>100</v>
      </c>
      <c r="HD16" s="94" t="str">
        <f t="shared" si="122"/>
        <v>A</v>
      </c>
      <c r="HE16" s="153">
        <f t="shared" si="123"/>
        <v>100</v>
      </c>
      <c r="HF16" s="153">
        <f t="shared" si="124"/>
        <v>100</v>
      </c>
      <c r="HG16" s="153" t="str">
        <f t="shared" si="125"/>
        <v>A</v>
      </c>
      <c r="HH16" s="153">
        <f t="shared" si="126"/>
        <v>100</v>
      </c>
      <c r="HI16" s="153">
        <f t="shared" si="127"/>
        <v>100</v>
      </c>
      <c r="HJ16" s="153" t="str">
        <f t="shared" si="128"/>
        <v>A</v>
      </c>
      <c r="HK16" s="255">
        <f t="shared" si="129"/>
        <v>0</v>
      </c>
      <c r="HL16" s="255">
        <f t="shared" si="130"/>
        <v>0</v>
      </c>
      <c r="HM16" s="255">
        <f t="shared" si="131"/>
        <v>4</v>
      </c>
      <c r="HN16" s="255">
        <f t="shared" si="132"/>
        <v>0</v>
      </c>
      <c r="HO16" s="64" t="str">
        <f t="shared" si="6"/>
        <v>PASSED</v>
      </c>
      <c r="HP16" s="91">
        <f t="shared" si="133"/>
        <v>1200</v>
      </c>
      <c r="HQ16" s="91">
        <f t="shared" si="134"/>
        <v>1200</v>
      </c>
      <c r="HR16" s="92">
        <f t="shared" si="135"/>
        <v>100</v>
      </c>
      <c r="HS16" s="214">
        <f t="shared" si="136"/>
        <v>100</v>
      </c>
      <c r="HT16" s="215">
        <f t="shared" si="137"/>
        <v>0.99999999999999833</v>
      </c>
      <c r="HU16" s="93" t="str">
        <f t="shared" si="138"/>
        <v>A</v>
      </c>
      <c r="HV16" s="154">
        <f>details!EV16</f>
        <v>110</v>
      </c>
      <c r="HW16" s="155" t="str">
        <f>details!EW16</f>
        <v/>
      </c>
      <c r="HX16" s="218" t="str">
        <f t="shared" si="139"/>
        <v/>
      </c>
      <c r="HY16" s="100" t="str">
        <f>IF(details!CV16="","",details!CV16)</f>
        <v/>
      </c>
      <c r="ID16" s="765"/>
      <c r="IE16" s="765"/>
      <c r="IF16" s="765"/>
      <c r="IG16" s="765"/>
      <c r="IH16" s="765"/>
      <c r="II16" s="765"/>
      <c r="IJ16" s="765"/>
      <c r="IK16" s="765"/>
      <c r="IL16" s="765"/>
      <c r="IM16" s="765"/>
      <c r="IN16" s="765"/>
      <c r="IO16" s="765"/>
      <c r="IP16" s="765"/>
      <c r="IQ16" s="765"/>
      <c r="IR16" s="765"/>
      <c r="IT16" s="164"/>
      <c r="IU16" s="164"/>
      <c r="IW16" s="164"/>
      <c r="IX16" s="164"/>
      <c r="IZ16" s="165"/>
      <c r="JA16" s="165"/>
      <c r="JB16" s="165"/>
      <c r="JC16" s="166"/>
      <c r="JD16" s="166"/>
      <c r="JE16" s="166"/>
      <c r="JF16" s="166"/>
      <c r="JK16" s="167"/>
      <c r="JL16" s="167"/>
      <c r="JM16" s="167"/>
      <c r="JN16" s="167"/>
    </row>
    <row r="17" spans="1:274" ht="14" customHeight="1" thickTop="1">
      <c r="A17" s="145">
        <f>IF(details!A17="","",details!A17)</f>
        <v>11</v>
      </c>
      <c r="B17" s="64" t="str">
        <f>IF(details!B17="","",details!B17)</f>
        <v/>
      </c>
      <c r="C17" s="64" t="str">
        <f>IF(details!C17="","",details!C17)</f>
        <v/>
      </c>
      <c r="D17" s="95">
        <f>IF(details!D17="","",details!D17)</f>
        <v>811</v>
      </c>
      <c r="E17" s="95" t="str">
        <f>IF(details!E17="","",details!E17)</f>
        <v/>
      </c>
      <c r="F17" s="64" t="str">
        <f>IF(details!F17="","",details!F17)</f>
        <v/>
      </c>
      <c r="G17" s="290" t="str">
        <f>IF(details!G17="","",details!G17)</f>
        <v/>
      </c>
      <c r="H17" s="146" t="str">
        <f>IF(details!CW17="","",details!CW17)</f>
        <v/>
      </c>
      <c r="I17" s="147" t="str">
        <f>IF(details!I17="","",details!I17)</f>
        <v>A11</v>
      </c>
      <c r="J17" s="147" t="str">
        <f>IF(details!J17="","",details!J17)</f>
        <v>B11</v>
      </c>
      <c r="K17" s="147" t="str">
        <f>IF(details!K17="","",details!K17)</f>
        <v>C11</v>
      </c>
      <c r="L17" s="64">
        <f>IF(details!L17="","",details!L17)</f>
        <v>5</v>
      </c>
      <c r="M17" s="64">
        <f>IF(details!M17="","",details!M17)</f>
        <v>5</v>
      </c>
      <c r="N17" s="64">
        <f t="shared" si="16"/>
        <v>10</v>
      </c>
      <c r="O17" s="64">
        <f>IF(details!N17="","",details!N17)</f>
        <v>5</v>
      </c>
      <c r="P17" s="64">
        <f>IF(details!O17="","",details!O17)</f>
        <v>5</v>
      </c>
      <c r="Q17" s="64">
        <f t="shared" si="17"/>
        <v>10</v>
      </c>
      <c r="R17" s="64">
        <f>IF(details!P17="","",details!P17)</f>
        <v>5</v>
      </c>
      <c r="S17" s="64">
        <f>IF(details!Q17="","",details!Q17)</f>
        <v>4</v>
      </c>
      <c r="T17" s="64">
        <f t="shared" si="18"/>
        <v>9</v>
      </c>
      <c r="U17" s="148">
        <f t="shared" si="19"/>
        <v>29</v>
      </c>
      <c r="V17" s="64">
        <f>IF(details!R17="","",details!R17)</f>
        <v>1</v>
      </c>
      <c r="W17" s="64">
        <f>IF(details!S17="","",details!S17)</f>
        <v>40</v>
      </c>
      <c r="X17" s="64">
        <f>IF(details!T17="","",details!T17)</f>
        <v>10</v>
      </c>
      <c r="Y17" s="64">
        <f>IF(details!U17="","",details!U17)</f>
        <v>20</v>
      </c>
      <c r="Z17" s="148">
        <f t="shared" si="20"/>
        <v>70</v>
      </c>
      <c r="AA17" s="149">
        <f t="shared" si="21"/>
        <v>100</v>
      </c>
      <c r="AB17" s="64">
        <f>IF(details!V17="","",details!V17)</f>
        <v>65</v>
      </c>
      <c r="AC17" s="64">
        <f>IF(details!W17="","",details!W17)</f>
        <v>15</v>
      </c>
      <c r="AD17" s="64">
        <f>IF(details!X17="","",details!X17)</f>
        <v>20</v>
      </c>
      <c r="AE17" s="149">
        <f t="shared" si="22"/>
        <v>100</v>
      </c>
      <c r="AF17" s="95">
        <f t="shared" si="23"/>
        <v>200</v>
      </c>
      <c r="AG17" s="150">
        <f t="shared" si="24"/>
        <v>100</v>
      </c>
      <c r="AH17" s="95" t="str">
        <f t="shared" si="25"/>
        <v>A</v>
      </c>
      <c r="AI17" s="136">
        <f t="shared" si="0"/>
        <v>200</v>
      </c>
      <c r="AJ17" s="136">
        <f t="shared" si="26"/>
        <v>0</v>
      </c>
      <c r="AK17" s="64">
        <f>IF(details!Y17="","",details!Y17)</f>
        <v>5</v>
      </c>
      <c r="AL17" s="64">
        <f>IF(details!Z17="","",details!Z17)</f>
        <v>5</v>
      </c>
      <c r="AM17" s="64">
        <f t="shared" si="27"/>
        <v>10</v>
      </c>
      <c r="AN17" s="64">
        <f>IF(details!AA17="","",details!AA17)</f>
        <v>5</v>
      </c>
      <c r="AO17" s="64">
        <f>IF(details!AB17="","",details!AB17)</f>
        <v>5</v>
      </c>
      <c r="AP17" s="64">
        <f t="shared" si="28"/>
        <v>10</v>
      </c>
      <c r="AQ17" s="64">
        <f>IF(details!AC17="","",details!AC17)</f>
        <v>5</v>
      </c>
      <c r="AR17" s="64">
        <f>IF(details!AD17="","",details!AD17)</f>
        <v>4</v>
      </c>
      <c r="AS17" s="64">
        <f t="shared" si="29"/>
        <v>9</v>
      </c>
      <c r="AT17" s="148">
        <f t="shared" si="30"/>
        <v>29</v>
      </c>
      <c r="AU17" s="64">
        <f>IF(details!AE17="","",details!AE17)</f>
        <v>1</v>
      </c>
      <c r="AV17" s="64">
        <f>IF(details!AF17="","",details!AF17)</f>
        <v>40</v>
      </c>
      <c r="AW17" s="64">
        <f>IF(details!AG17="","",details!AG17)</f>
        <v>10</v>
      </c>
      <c r="AX17" s="64">
        <f>IF(details!AH17="","",details!AH17)</f>
        <v>20</v>
      </c>
      <c r="AY17" s="148">
        <f t="shared" si="31"/>
        <v>70</v>
      </c>
      <c r="AZ17" s="149">
        <f t="shared" si="32"/>
        <v>100</v>
      </c>
      <c r="BA17" s="64">
        <f>IF(details!AI17="","",details!AI17)</f>
        <v>65</v>
      </c>
      <c r="BB17" s="64">
        <f>IF(details!AJ17="","",details!AJ17)</f>
        <v>15</v>
      </c>
      <c r="BC17" s="64">
        <f>IF(details!AK17="","",details!AK17)</f>
        <v>20</v>
      </c>
      <c r="BD17" s="149">
        <f t="shared" si="33"/>
        <v>100</v>
      </c>
      <c r="BE17" s="95">
        <f t="shared" si="34"/>
        <v>200</v>
      </c>
      <c r="BF17" s="150">
        <f t="shared" si="35"/>
        <v>100</v>
      </c>
      <c r="BG17" s="95" t="str">
        <f t="shared" si="36"/>
        <v>A</v>
      </c>
      <c r="BH17" s="136">
        <f t="shared" si="1"/>
        <v>200</v>
      </c>
      <c r="BI17" s="136">
        <f t="shared" si="37"/>
        <v>0</v>
      </c>
      <c r="BJ17" s="151" t="str">
        <f>IF(D17="","",details!AL17)</f>
        <v>s</v>
      </c>
      <c r="BK17" s="64">
        <f>IF(details!AM17="","",details!AM17)</f>
        <v>5</v>
      </c>
      <c r="BL17" s="64">
        <f>IF(details!AN17="","",details!AN17)</f>
        <v>5</v>
      </c>
      <c r="BM17" s="64">
        <f t="shared" si="38"/>
        <v>10</v>
      </c>
      <c r="BN17" s="64">
        <f>IF(details!AO17="","",details!AO17)</f>
        <v>5</v>
      </c>
      <c r="BO17" s="64">
        <f>IF(details!AP17="","",details!AP17)</f>
        <v>5</v>
      </c>
      <c r="BP17" s="64">
        <f t="shared" si="39"/>
        <v>10</v>
      </c>
      <c r="BQ17" s="64">
        <f>IF(details!AQ17="","",details!AQ17)</f>
        <v>5</v>
      </c>
      <c r="BR17" s="64">
        <f>IF(details!AR17="","",details!AR17)</f>
        <v>4</v>
      </c>
      <c r="BS17" s="64">
        <f t="shared" si="40"/>
        <v>9</v>
      </c>
      <c r="BT17" s="148">
        <f t="shared" si="41"/>
        <v>29</v>
      </c>
      <c r="BU17" s="64">
        <f>IF(details!AS17="","",details!AS17)</f>
        <v>1</v>
      </c>
      <c r="BV17" s="64">
        <f>IF(details!AT17="","",details!AT17)</f>
        <v>50</v>
      </c>
      <c r="BW17" s="64">
        <f>IF(details!AU17="","",details!AU17)</f>
        <v>20</v>
      </c>
      <c r="BX17" s="148">
        <f t="shared" si="42"/>
        <v>70</v>
      </c>
      <c r="BY17" s="149">
        <f t="shared" si="43"/>
        <v>100</v>
      </c>
      <c r="BZ17" s="64">
        <f>IF(details!AV17="","",details!AV17)</f>
        <v>80</v>
      </c>
      <c r="CA17" s="64">
        <f>IF(details!AW17="","",details!AW17)</f>
        <v>20</v>
      </c>
      <c r="CB17" s="149">
        <f t="shared" si="44"/>
        <v>100</v>
      </c>
      <c r="CC17" s="95">
        <f t="shared" si="45"/>
        <v>200</v>
      </c>
      <c r="CD17" s="150">
        <f t="shared" si="46"/>
        <v>100</v>
      </c>
      <c r="CE17" s="95" t="str">
        <f t="shared" si="47"/>
        <v>A</v>
      </c>
      <c r="CF17" s="136">
        <f t="shared" si="2"/>
        <v>200</v>
      </c>
      <c r="CG17" s="136">
        <f t="shared" si="48"/>
        <v>0</v>
      </c>
      <c r="CH17" s="64">
        <f>IF(details!AX17="","",details!AX17)</f>
        <v>5</v>
      </c>
      <c r="CI17" s="64">
        <f>IF(details!AY17="","",details!AY17)</f>
        <v>5</v>
      </c>
      <c r="CJ17" s="64">
        <f t="shared" si="49"/>
        <v>10</v>
      </c>
      <c r="CK17" s="64">
        <f>IF(details!AZ17="","",details!AZ17)</f>
        <v>5</v>
      </c>
      <c r="CL17" s="64">
        <f>IF(details!BA17="","",details!BA17)</f>
        <v>5</v>
      </c>
      <c r="CM17" s="64">
        <f t="shared" si="50"/>
        <v>10</v>
      </c>
      <c r="CN17" s="64">
        <f>IF(details!BB17="","",details!BB17)</f>
        <v>5</v>
      </c>
      <c r="CO17" s="64">
        <f>IF(details!BC17="","",details!BC17)</f>
        <v>4</v>
      </c>
      <c r="CP17" s="64">
        <f t="shared" si="51"/>
        <v>9</v>
      </c>
      <c r="CQ17" s="148">
        <f t="shared" si="52"/>
        <v>29</v>
      </c>
      <c r="CR17" s="64">
        <f>IF(details!BD17="","",details!BD17)</f>
        <v>1</v>
      </c>
      <c r="CS17" s="64">
        <f>IF(details!BE17="","",details!BE17)</f>
        <v>40</v>
      </c>
      <c r="CT17" s="64">
        <f>IF(details!BF17="","",details!BF17)</f>
        <v>10</v>
      </c>
      <c r="CU17" s="64">
        <f>IF(details!BG17="","",details!BG17)</f>
        <v>20</v>
      </c>
      <c r="CV17" s="148">
        <f t="shared" si="53"/>
        <v>70</v>
      </c>
      <c r="CW17" s="149">
        <f t="shared" si="54"/>
        <v>100</v>
      </c>
      <c r="CX17" s="64">
        <f>IF(details!BH17="","",details!BH17)</f>
        <v>65</v>
      </c>
      <c r="CY17" s="64">
        <f>IF(details!BI17="","",details!BI17)</f>
        <v>15</v>
      </c>
      <c r="CZ17" s="64">
        <f>IF(details!BJ17="","",details!BJ17)</f>
        <v>20</v>
      </c>
      <c r="DA17" s="149">
        <f t="shared" si="55"/>
        <v>100</v>
      </c>
      <c r="DB17" s="95">
        <f t="shared" si="56"/>
        <v>200</v>
      </c>
      <c r="DC17" s="150">
        <f t="shared" si="57"/>
        <v>100</v>
      </c>
      <c r="DD17" s="95" t="str">
        <f t="shared" si="58"/>
        <v>A</v>
      </c>
      <c r="DE17" s="136">
        <f t="shared" si="3"/>
        <v>200</v>
      </c>
      <c r="DF17" s="136">
        <f t="shared" si="59"/>
        <v>0</v>
      </c>
      <c r="DG17" s="64">
        <f>IF(details!BK17="","",details!BK17)</f>
        <v>5</v>
      </c>
      <c r="DH17" s="64">
        <f>IF(details!BL17="","",details!BL17)</f>
        <v>5</v>
      </c>
      <c r="DI17" s="64">
        <f t="shared" si="60"/>
        <v>10</v>
      </c>
      <c r="DJ17" s="64">
        <f>IF(details!BM17="","",details!BM17)</f>
        <v>5</v>
      </c>
      <c r="DK17" s="64">
        <f>IF(details!BN17="","",details!BN17)</f>
        <v>5</v>
      </c>
      <c r="DL17" s="64">
        <f t="shared" si="61"/>
        <v>10</v>
      </c>
      <c r="DM17" s="64">
        <f>IF(details!BO17="","",details!BO17)</f>
        <v>3</v>
      </c>
      <c r="DN17" s="64">
        <f>IF(details!BP17="","",details!BP17)</f>
        <v>2</v>
      </c>
      <c r="DO17" s="64">
        <f t="shared" si="62"/>
        <v>5</v>
      </c>
      <c r="DP17" s="148">
        <f t="shared" si="63"/>
        <v>25</v>
      </c>
      <c r="DQ17" s="64">
        <f>IF(details!BQ17="","",details!BQ17)</f>
        <v>5</v>
      </c>
      <c r="DR17" s="64">
        <f>IF(details!BR17="","",details!BR17)</f>
        <v>50</v>
      </c>
      <c r="DS17" s="64">
        <f>IF(details!BS17="","",details!BS17)</f>
        <v>20</v>
      </c>
      <c r="DT17" s="148">
        <f t="shared" si="64"/>
        <v>70</v>
      </c>
      <c r="DU17" s="149">
        <f t="shared" si="65"/>
        <v>100</v>
      </c>
      <c r="DV17" s="64">
        <f>IF(details!BT17="","",details!BT17)</f>
        <v>80</v>
      </c>
      <c r="DW17" s="64">
        <f>IF(details!BU17="","",details!BU17)</f>
        <v>20</v>
      </c>
      <c r="DX17" s="149">
        <f t="shared" si="66"/>
        <v>100</v>
      </c>
      <c r="DY17" s="95">
        <f t="shared" si="67"/>
        <v>200</v>
      </c>
      <c r="DZ17" s="150">
        <f t="shared" si="68"/>
        <v>100</v>
      </c>
      <c r="EA17" s="95" t="str">
        <f t="shared" si="69"/>
        <v>A</v>
      </c>
      <c r="EB17" s="136">
        <f t="shared" si="4"/>
        <v>200</v>
      </c>
      <c r="EC17" s="136">
        <f t="shared" si="70"/>
        <v>0</v>
      </c>
      <c r="ED17" s="64">
        <f>IF(details!BV17="","",details!BV17)</f>
        <v>5</v>
      </c>
      <c r="EE17" s="64">
        <f>IF(details!BW17="","",details!BW17)</f>
        <v>5</v>
      </c>
      <c r="EF17" s="64">
        <f t="shared" si="71"/>
        <v>10</v>
      </c>
      <c r="EG17" s="64">
        <f>IF(details!BX17="","",details!BX17)</f>
        <v>5</v>
      </c>
      <c r="EH17" s="64">
        <f>IF(details!BY17="","",details!BY17)</f>
        <v>5</v>
      </c>
      <c r="EI17" s="64">
        <f t="shared" si="72"/>
        <v>10</v>
      </c>
      <c r="EJ17" s="64">
        <f>IF(details!BZ17="","",details!BZ17)</f>
        <v>5</v>
      </c>
      <c r="EK17" s="64">
        <f>IF(details!CA17="","",details!CA17)</f>
        <v>4</v>
      </c>
      <c r="EL17" s="64">
        <f t="shared" si="73"/>
        <v>9</v>
      </c>
      <c r="EM17" s="148">
        <f t="shared" si="74"/>
        <v>29</v>
      </c>
      <c r="EN17" s="427">
        <f>IF(details!CB17="","",details!CB17)</f>
        <v>1</v>
      </c>
      <c r="EO17" s="64">
        <f>IF(details!CC17="","",details!CC17)</f>
        <v>50</v>
      </c>
      <c r="EP17" s="64">
        <f>IF(details!CD17="","",details!CD17)</f>
        <v>20</v>
      </c>
      <c r="EQ17" s="148">
        <f t="shared" si="75"/>
        <v>70</v>
      </c>
      <c r="ER17" s="149">
        <f t="shared" si="76"/>
        <v>100</v>
      </c>
      <c r="ES17" s="64">
        <f>IF(details!CE17="","",details!CE17)</f>
        <v>80</v>
      </c>
      <c r="ET17" s="64">
        <f>IF(details!CF17="","",details!CF17)</f>
        <v>20</v>
      </c>
      <c r="EU17" s="149">
        <f t="shared" si="77"/>
        <v>100</v>
      </c>
      <c r="EV17" s="95">
        <f t="shared" si="78"/>
        <v>200</v>
      </c>
      <c r="EW17" s="150">
        <f t="shared" si="79"/>
        <v>100</v>
      </c>
      <c r="EX17" s="95" t="str">
        <f t="shared" si="80"/>
        <v>A</v>
      </c>
      <c r="EY17" s="136">
        <f t="shared" si="5"/>
        <v>200</v>
      </c>
      <c r="EZ17" s="136">
        <f t="shared" si="81"/>
        <v>0</v>
      </c>
      <c r="FA17" s="64">
        <f>IF(details!CG17="","",details!CG17)</f>
        <v>20</v>
      </c>
      <c r="FB17" s="64">
        <f>IF(details!CH17="","",details!CH17)</f>
        <v>20</v>
      </c>
      <c r="FC17" s="64">
        <f>IF(details!CI17="","",details!CI17)</f>
        <v>20</v>
      </c>
      <c r="FD17" s="64">
        <f>IF(details!CJ17="","",details!CJ17)</f>
        <v>20</v>
      </c>
      <c r="FE17" s="64">
        <f>IF(details!CK17="","",details!CK17)</f>
        <v>20</v>
      </c>
      <c r="FF17" s="95">
        <f t="shared" si="82"/>
        <v>100</v>
      </c>
      <c r="FG17" s="95">
        <f t="shared" si="83"/>
        <v>100</v>
      </c>
      <c r="FH17" s="95" t="str">
        <f t="shared" si="84"/>
        <v>A</v>
      </c>
      <c r="FI17" s="136">
        <f t="shared" si="85"/>
        <v>100</v>
      </c>
      <c r="FJ17" s="136">
        <f t="shared" si="86"/>
        <v>0</v>
      </c>
      <c r="FK17" s="64">
        <f>IF(details!CL17="","",details!CL17)</f>
        <v>20</v>
      </c>
      <c r="FL17" s="64">
        <f>IF(details!CM17="","",details!CM17)</f>
        <v>20</v>
      </c>
      <c r="FM17" s="64">
        <f>IF(details!CN17="","",details!CN17)</f>
        <v>20</v>
      </c>
      <c r="FN17" s="64">
        <f>IF(details!CO17="","",details!CO17)</f>
        <v>20</v>
      </c>
      <c r="FO17" s="64">
        <f>IF(details!CP17="","",details!CP17)</f>
        <v>20</v>
      </c>
      <c r="FP17" s="95">
        <f t="shared" si="87"/>
        <v>100</v>
      </c>
      <c r="FQ17" s="95">
        <f t="shared" si="88"/>
        <v>100</v>
      </c>
      <c r="FR17" s="95" t="str">
        <f t="shared" si="89"/>
        <v>A</v>
      </c>
      <c r="FS17" s="136">
        <f t="shared" si="90"/>
        <v>100</v>
      </c>
      <c r="FT17" s="136">
        <f t="shared" si="91"/>
        <v>0</v>
      </c>
      <c r="FU17" s="64">
        <f>IF(details!CQ17="","",details!CQ17)</f>
        <v>20</v>
      </c>
      <c r="FV17" s="64">
        <f>IF(details!CR17="","",details!CR17)</f>
        <v>20</v>
      </c>
      <c r="FW17" s="64">
        <f>IF(details!CS17="","",details!CS17)</f>
        <v>20</v>
      </c>
      <c r="FX17" s="64">
        <f>IF(details!CT17="","",details!CT17)</f>
        <v>20</v>
      </c>
      <c r="FY17" s="64">
        <f>IF(details!CU17="","",details!CU17)</f>
        <v>20</v>
      </c>
      <c r="FZ17" s="95">
        <f t="shared" si="92"/>
        <v>100</v>
      </c>
      <c r="GA17" s="95">
        <f t="shared" si="93"/>
        <v>100</v>
      </c>
      <c r="GB17" s="95" t="str">
        <f t="shared" si="94"/>
        <v>A</v>
      </c>
      <c r="GC17" s="136">
        <f t="shared" si="95"/>
        <v>100</v>
      </c>
      <c r="GD17" s="136">
        <f t="shared" si="96"/>
        <v>0</v>
      </c>
      <c r="GE17" s="94">
        <f t="shared" si="97"/>
        <v>200</v>
      </c>
      <c r="GF17" s="94">
        <f t="shared" si="98"/>
        <v>200</v>
      </c>
      <c r="GG17" s="94" t="str">
        <f t="shared" si="99"/>
        <v>A</v>
      </c>
      <c r="GH17" s="94">
        <f t="shared" si="100"/>
        <v>200</v>
      </c>
      <c r="GI17" s="94">
        <f t="shared" si="101"/>
        <v>200</v>
      </c>
      <c r="GJ17" s="94" t="str">
        <f t="shared" si="102"/>
        <v>A</v>
      </c>
      <c r="GK17" s="152">
        <f t="shared" si="103"/>
        <v>200</v>
      </c>
      <c r="GL17" s="152">
        <f t="shared" si="104"/>
        <v>200</v>
      </c>
      <c r="GM17" s="152" t="str">
        <f t="shared" si="105"/>
        <v>A</v>
      </c>
      <c r="GN17" s="94" t="str">
        <f t="shared" si="106"/>
        <v>A</v>
      </c>
      <c r="GO17" s="94" t="str">
        <f t="shared" si="107"/>
        <v/>
      </c>
      <c r="GP17" s="94" t="str">
        <f t="shared" si="108"/>
        <v/>
      </c>
      <c r="GQ17" s="94" t="str">
        <f t="shared" si="109"/>
        <v/>
      </c>
      <c r="GR17" s="94" t="str">
        <f t="shared" si="110"/>
        <v/>
      </c>
      <c r="GS17" s="94">
        <f t="shared" si="111"/>
        <v>200</v>
      </c>
      <c r="GT17" s="94">
        <f t="shared" si="112"/>
        <v>200</v>
      </c>
      <c r="GU17" s="94" t="str">
        <f t="shared" si="113"/>
        <v>A</v>
      </c>
      <c r="GV17" s="94">
        <f t="shared" si="114"/>
        <v>200</v>
      </c>
      <c r="GW17" s="94">
        <f t="shared" si="115"/>
        <v>200</v>
      </c>
      <c r="GX17" s="94" t="str">
        <f t="shared" si="116"/>
        <v>A</v>
      </c>
      <c r="GY17" s="94">
        <f t="shared" si="117"/>
        <v>200</v>
      </c>
      <c r="GZ17" s="94">
        <f t="shared" si="118"/>
        <v>200</v>
      </c>
      <c r="HA17" s="94" t="str">
        <f t="shared" si="119"/>
        <v>A</v>
      </c>
      <c r="HB17" s="94">
        <f t="shared" si="120"/>
        <v>100</v>
      </c>
      <c r="HC17" s="94">
        <f t="shared" si="121"/>
        <v>100</v>
      </c>
      <c r="HD17" s="94" t="str">
        <f t="shared" si="122"/>
        <v>A</v>
      </c>
      <c r="HE17" s="153">
        <f t="shared" si="123"/>
        <v>100</v>
      </c>
      <c r="HF17" s="153">
        <f t="shared" si="124"/>
        <v>100</v>
      </c>
      <c r="HG17" s="153" t="str">
        <f t="shared" si="125"/>
        <v>A</v>
      </c>
      <c r="HH17" s="153">
        <f t="shared" si="126"/>
        <v>100</v>
      </c>
      <c r="HI17" s="153">
        <f t="shared" si="127"/>
        <v>100</v>
      </c>
      <c r="HJ17" s="153" t="str">
        <f t="shared" si="128"/>
        <v>A</v>
      </c>
      <c r="HK17" s="255">
        <f t="shared" si="129"/>
        <v>0</v>
      </c>
      <c r="HL17" s="255">
        <f t="shared" si="130"/>
        <v>0</v>
      </c>
      <c r="HM17" s="255">
        <f t="shared" si="131"/>
        <v>4</v>
      </c>
      <c r="HN17" s="255">
        <f t="shared" si="132"/>
        <v>0</v>
      </c>
      <c r="HO17" s="64" t="str">
        <f t="shared" si="6"/>
        <v>PASSED</v>
      </c>
      <c r="HP17" s="91">
        <f t="shared" si="133"/>
        <v>1200</v>
      </c>
      <c r="HQ17" s="91">
        <f t="shared" si="134"/>
        <v>1200</v>
      </c>
      <c r="HR17" s="92">
        <f t="shared" si="135"/>
        <v>100</v>
      </c>
      <c r="HS17" s="214">
        <f t="shared" si="136"/>
        <v>100</v>
      </c>
      <c r="HT17" s="215">
        <f t="shared" si="137"/>
        <v>0.99999999999999833</v>
      </c>
      <c r="HU17" s="93" t="str">
        <f t="shared" si="138"/>
        <v>A</v>
      </c>
      <c r="HV17" s="154">
        <f>details!EV17</f>
        <v>110</v>
      </c>
      <c r="HW17" s="155" t="str">
        <f>details!EW17</f>
        <v/>
      </c>
      <c r="HX17" s="218" t="str">
        <f t="shared" si="139"/>
        <v/>
      </c>
      <c r="HY17" s="100" t="str">
        <f>IF(details!CV17="","",details!CV17)</f>
        <v/>
      </c>
      <c r="ID17" s="755" t="str">
        <f>A1</f>
        <v>GOVT. HR. SEC. SCHOOL, _________________</v>
      </c>
      <c r="IE17" s="756"/>
      <c r="IF17" s="756"/>
      <c r="IG17" s="756"/>
      <c r="IH17" s="756"/>
      <c r="II17" s="756"/>
      <c r="IJ17" s="756"/>
      <c r="IK17" s="759" t="s">
        <v>151</v>
      </c>
      <c r="IL17" s="759"/>
      <c r="IM17" s="759"/>
      <c r="IN17" s="759"/>
      <c r="IO17" s="759" t="s">
        <v>117</v>
      </c>
      <c r="IP17" s="761" t="str">
        <f>H3</f>
        <v>2024-25</v>
      </c>
      <c r="IQ17" s="762"/>
      <c r="JB17" s="168"/>
      <c r="JC17" s="169"/>
      <c r="JE17" s="169"/>
      <c r="JF17" s="169"/>
      <c r="JH17" s="169"/>
      <c r="JI17" s="169"/>
      <c r="JK17" s="169"/>
      <c r="JL17" s="169"/>
      <c r="JN17" s="169"/>
    </row>
    <row r="18" spans="1:274" ht="14" customHeight="1">
      <c r="A18" s="145">
        <f>IF(details!A18="","",details!A18)</f>
        <v>12</v>
      </c>
      <c r="B18" s="64" t="str">
        <f>IF(details!B18="","",details!B18)</f>
        <v/>
      </c>
      <c r="C18" s="64" t="str">
        <f>IF(details!C18="","",details!C18)</f>
        <v/>
      </c>
      <c r="D18" s="95">
        <f>IF(details!D18="","",details!D18)</f>
        <v>812</v>
      </c>
      <c r="E18" s="95" t="str">
        <f>IF(details!E18="","",details!E18)</f>
        <v/>
      </c>
      <c r="F18" s="64" t="str">
        <f>IF(details!F18="","",details!F18)</f>
        <v/>
      </c>
      <c r="G18" s="290" t="str">
        <f>IF(details!G18="","",details!G18)</f>
        <v/>
      </c>
      <c r="H18" s="146" t="str">
        <f>IF(details!CW18="","",details!CW18)</f>
        <v/>
      </c>
      <c r="I18" s="147" t="str">
        <f>IF(details!I18="","",details!I18)</f>
        <v>A12</v>
      </c>
      <c r="J18" s="147" t="str">
        <f>IF(details!J18="","",details!J18)</f>
        <v>B12</v>
      </c>
      <c r="K18" s="147" t="str">
        <f>IF(details!K18="","",details!K18)</f>
        <v>C12</v>
      </c>
      <c r="L18" s="64">
        <f>IF(details!L18="","",details!L18)</f>
        <v>5</v>
      </c>
      <c r="M18" s="64">
        <f>IF(details!M18="","",details!M18)</f>
        <v>5</v>
      </c>
      <c r="N18" s="64">
        <f t="shared" si="16"/>
        <v>10</v>
      </c>
      <c r="O18" s="64">
        <f>IF(details!N18="","",details!N18)</f>
        <v>5</v>
      </c>
      <c r="P18" s="64">
        <f>IF(details!O18="","",details!O18)</f>
        <v>5</v>
      </c>
      <c r="Q18" s="64">
        <f t="shared" si="17"/>
        <v>10</v>
      </c>
      <c r="R18" s="64">
        <f>IF(details!P18="","",details!P18)</f>
        <v>5</v>
      </c>
      <c r="S18" s="64">
        <f>IF(details!Q18="","",details!Q18)</f>
        <v>4</v>
      </c>
      <c r="T18" s="64">
        <f t="shared" si="18"/>
        <v>9</v>
      </c>
      <c r="U18" s="148">
        <f t="shared" si="19"/>
        <v>29</v>
      </c>
      <c r="V18" s="64">
        <f>IF(details!R18="","",details!R18)</f>
        <v>1</v>
      </c>
      <c r="W18" s="64">
        <f>IF(details!S18="","",details!S18)</f>
        <v>40</v>
      </c>
      <c r="X18" s="64">
        <f>IF(details!T18="","",details!T18)</f>
        <v>10</v>
      </c>
      <c r="Y18" s="64">
        <f>IF(details!U18="","",details!U18)</f>
        <v>20</v>
      </c>
      <c r="Z18" s="148">
        <f t="shared" si="20"/>
        <v>70</v>
      </c>
      <c r="AA18" s="149">
        <f t="shared" si="21"/>
        <v>100</v>
      </c>
      <c r="AB18" s="64">
        <f>IF(details!V18="","",details!V18)</f>
        <v>65</v>
      </c>
      <c r="AC18" s="64">
        <f>IF(details!W18="","",details!W18)</f>
        <v>15</v>
      </c>
      <c r="AD18" s="64">
        <f>IF(details!X18="","",details!X18)</f>
        <v>20</v>
      </c>
      <c r="AE18" s="149">
        <f t="shared" si="22"/>
        <v>100</v>
      </c>
      <c r="AF18" s="95">
        <f t="shared" si="23"/>
        <v>200</v>
      </c>
      <c r="AG18" s="150">
        <f t="shared" si="24"/>
        <v>100</v>
      </c>
      <c r="AH18" s="95" t="str">
        <f t="shared" si="25"/>
        <v>A</v>
      </c>
      <c r="AI18" s="136">
        <f t="shared" si="0"/>
        <v>200</v>
      </c>
      <c r="AJ18" s="136">
        <f t="shared" si="26"/>
        <v>0</v>
      </c>
      <c r="AK18" s="64">
        <f>IF(details!Y18="","",details!Y18)</f>
        <v>5</v>
      </c>
      <c r="AL18" s="64">
        <f>IF(details!Z18="","",details!Z18)</f>
        <v>5</v>
      </c>
      <c r="AM18" s="64">
        <f t="shared" si="27"/>
        <v>10</v>
      </c>
      <c r="AN18" s="64">
        <f>IF(details!AA18="","",details!AA18)</f>
        <v>5</v>
      </c>
      <c r="AO18" s="64">
        <f>IF(details!AB18="","",details!AB18)</f>
        <v>5</v>
      </c>
      <c r="AP18" s="64">
        <f t="shared" si="28"/>
        <v>10</v>
      </c>
      <c r="AQ18" s="64">
        <f>IF(details!AC18="","",details!AC18)</f>
        <v>5</v>
      </c>
      <c r="AR18" s="64">
        <f>IF(details!AD18="","",details!AD18)</f>
        <v>4</v>
      </c>
      <c r="AS18" s="64">
        <f t="shared" si="29"/>
        <v>9</v>
      </c>
      <c r="AT18" s="148">
        <f t="shared" si="30"/>
        <v>29</v>
      </c>
      <c r="AU18" s="64">
        <f>IF(details!AE18="","",details!AE18)</f>
        <v>1</v>
      </c>
      <c r="AV18" s="64">
        <f>IF(details!AF18="","",details!AF18)</f>
        <v>40</v>
      </c>
      <c r="AW18" s="64">
        <f>IF(details!AG18="","",details!AG18)</f>
        <v>10</v>
      </c>
      <c r="AX18" s="64">
        <f>IF(details!AH18="","",details!AH18)</f>
        <v>20</v>
      </c>
      <c r="AY18" s="148">
        <f t="shared" si="31"/>
        <v>70</v>
      </c>
      <c r="AZ18" s="149">
        <f t="shared" si="32"/>
        <v>100</v>
      </c>
      <c r="BA18" s="64">
        <f>IF(details!AI18="","",details!AI18)</f>
        <v>65</v>
      </c>
      <c r="BB18" s="64">
        <f>IF(details!AJ18="","",details!AJ18)</f>
        <v>15</v>
      </c>
      <c r="BC18" s="64">
        <f>IF(details!AK18="","",details!AK18)</f>
        <v>20</v>
      </c>
      <c r="BD18" s="149">
        <f t="shared" si="33"/>
        <v>100</v>
      </c>
      <c r="BE18" s="95">
        <f t="shared" si="34"/>
        <v>200</v>
      </c>
      <c r="BF18" s="150">
        <f t="shared" si="35"/>
        <v>100</v>
      </c>
      <c r="BG18" s="95" t="str">
        <f t="shared" si="36"/>
        <v>A</v>
      </c>
      <c r="BH18" s="136">
        <f t="shared" si="1"/>
        <v>200</v>
      </c>
      <c r="BI18" s="136">
        <f t="shared" si="37"/>
        <v>0</v>
      </c>
      <c r="BJ18" s="151" t="str">
        <f>IF(D18="","",details!AL18)</f>
        <v>s</v>
      </c>
      <c r="BK18" s="64">
        <f>IF(details!AM18="","",details!AM18)</f>
        <v>5</v>
      </c>
      <c r="BL18" s="64">
        <f>IF(details!AN18="","",details!AN18)</f>
        <v>5</v>
      </c>
      <c r="BM18" s="64">
        <f t="shared" si="38"/>
        <v>10</v>
      </c>
      <c r="BN18" s="64">
        <f>IF(details!AO18="","",details!AO18)</f>
        <v>5</v>
      </c>
      <c r="BO18" s="64">
        <f>IF(details!AP18="","",details!AP18)</f>
        <v>5</v>
      </c>
      <c r="BP18" s="64">
        <f t="shared" si="39"/>
        <v>10</v>
      </c>
      <c r="BQ18" s="64">
        <f>IF(details!AQ18="","",details!AQ18)</f>
        <v>5</v>
      </c>
      <c r="BR18" s="64">
        <f>IF(details!AR18="","",details!AR18)</f>
        <v>4</v>
      </c>
      <c r="BS18" s="64">
        <f t="shared" si="40"/>
        <v>9</v>
      </c>
      <c r="BT18" s="148">
        <f t="shared" si="41"/>
        <v>29</v>
      </c>
      <c r="BU18" s="64">
        <f>IF(details!AS18="","",details!AS18)</f>
        <v>1</v>
      </c>
      <c r="BV18" s="64">
        <f>IF(details!AT18="","",details!AT18)</f>
        <v>50</v>
      </c>
      <c r="BW18" s="64">
        <f>IF(details!AU18="","",details!AU18)</f>
        <v>20</v>
      </c>
      <c r="BX18" s="148">
        <f t="shared" si="42"/>
        <v>70</v>
      </c>
      <c r="BY18" s="149">
        <f t="shared" si="43"/>
        <v>100</v>
      </c>
      <c r="BZ18" s="64">
        <f>IF(details!AV18="","",details!AV18)</f>
        <v>80</v>
      </c>
      <c r="CA18" s="64">
        <f>IF(details!AW18="","",details!AW18)</f>
        <v>20</v>
      </c>
      <c r="CB18" s="149">
        <f t="shared" si="44"/>
        <v>100</v>
      </c>
      <c r="CC18" s="95">
        <f t="shared" si="45"/>
        <v>200</v>
      </c>
      <c r="CD18" s="150">
        <f t="shared" si="46"/>
        <v>100</v>
      </c>
      <c r="CE18" s="95" t="str">
        <f t="shared" si="47"/>
        <v>A</v>
      </c>
      <c r="CF18" s="136">
        <f t="shared" si="2"/>
        <v>200</v>
      </c>
      <c r="CG18" s="136">
        <f t="shared" si="48"/>
        <v>0</v>
      </c>
      <c r="CH18" s="64">
        <f>IF(details!AX18="","",details!AX18)</f>
        <v>5</v>
      </c>
      <c r="CI18" s="64">
        <f>IF(details!AY18="","",details!AY18)</f>
        <v>5</v>
      </c>
      <c r="CJ18" s="64">
        <f t="shared" si="49"/>
        <v>10</v>
      </c>
      <c r="CK18" s="64">
        <f>IF(details!AZ18="","",details!AZ18)</f>
        <v>5</v>
      </c>
      <c r="CL18" s="64">
        <f>IF(details!BA18="","",details!BA18)</f>
        <v>5</v>
      </c>
      <c r="CM18" s="64">
        <f t="shared" si="50"/>
        <v>10</v>
      </c>
      <c r="CN18" s="64">
        <f>IF(details!BB18="","",details!BB18)</f>
        <v>5</v>
      </c>
      <c r="CO18" s="64">
        <f>IF(details!BC18="","",details!BC18)</f>
        <v>4</v>
      </c>
      <c r="CP18" s="64">
        <f t="shared" si="51"/>
        <v>9</v>
      </c>
      <c r="CQ18" s="148">
        <f t="shared" si="52"/>
        <v>29</v>
      </c>
      <c r="CR18" s="64">
        <f>IF(details!BD18="","",details!BD18)</f>
        <v>1</v>
      </c>
      <c r="CS18" s="64">
        <f>IF(details!BE18="","",details!BE18)</f>
        <v>40</v>
      </c>
      <c r="CT18" s="64">
        <f>IF(details!BF18="","",details!BF18)</f>
        <v>10</v>
      </c>
      <c r="CU18" s="64">
        <f>IF(details!BG18="","",details!BG18)</f>
        <v>20</v>
      </c>
      <c r="CV18" s="148">
        <f t="shared" si="53"/>
        <v>70</v>
      </c>
      <c r="CW18" s="149">
        <f t="shared" si="54"/>
        <v>100</v>
      </c>
      <c r="CX18" s="64">
        <f>IF(details!BH18="","",details!BH18)</f>
        <v>65</v>
      </c>
      <c r="CY18" s="64">
        <f>IF(details!BI18="","",details!BI18)</f>
        <v>15</v>
      </c>
      <c r="CZ18" s="64">
        <f>IF(details!BJ18="","",details!BJ18)</f>
        <v>20</v>
      </c>
      <c r="DA18" s="149">
        <f t="shared" si="55"/>
        <v>100</v>
      </c>
      <c r="DB18" s="95">
        <f t="shared" si="56"/>
        <v>200</v>
      </c>
      <c r="DC18" s="150">
        <f t="shared" si="57"/>
        <v>100</v>
      </c>
      <c r="DD18" s="95" t="str">
        <f t="shared" si="58"/>
        <v>A</v>
      </c>
      <c r="DE18" s="136">
        <f t="shared" si="3"/>
        <v>200</v>
      </c>
      <c r="DF18" s="136">
        <f t="shared" si="59"/>
        <v>0</v>
      </c>
      <c r="DG18" s="64">
        <f>IF(details!BK18="","",details!BK18)</f>
        <v>5</v>
      </c>
      <c r="DH18" s="64">
        <f>IF(details!BL18="","",details!BL18)</f>
        <v>5</v>
      </c>
      <c r="DI18" s="64">
        <f t="shared" si="60"/>
        <v>10</v>
      </c>
      <c r="DJ18" s="64">
        <f>IF(details!BM18="","",details!BM18)</f>
        <v>5</v>
      </c>
      <c r="DK18" s="64">
        <f>IF(details!BN18="","",details!BN18)</f>
        <v>5</v>
      </c>
      <c r="DL18" s="64">
        <f t="shared" si="61"/>
        <v>10</v>
      </c>
      <c r="DM18" s="64">
        <f>IF(details!BO18="","",details!BO18)</f>
        <v>3</v>
      </c>
      <c r="DN18" s="64">
        <f>IF(details!BP18="","",details!BP18)</f>
        <v>2</v>
      </c>
      <c r="DO18" s="64">
        <f t="shared" si="62"/>
        <v>5</v>
      </c>
      <c r="DP18" s="148">
        <f t="shared" si="63"/>
        <v>25</v>
      </c>
      <c r="DQ18" s="64">
        <f>IF(details!BQ18="","",details!BQ18)</f>
        <v>5</v>
      </c>
      <c r="DR18" s="64">
        <f>IF(details!BR18="","",details!BR18)</f>
        <v>50</v>
      </c>
      <c r="DS18" s="64">
        <f>IF(details!BS18="","",details!BS18)</f>
        <v>20</v>
      </c>
      <c r="DT18" s="148">
        <f t="shared" si="64"/>
        <v>70</v>
      </c>
      <c r="DU18" s="149">
        <f t="shared" si="65"/>
        <v>100</v>
      </c>
      <c r="DV18" s="64">
        <f>IF(details!BT18="","",details!BT18)</f>
        <v>80</v>
      </c>
      <c r="DW18" s="64">
        <f>IF(details!BU18="","",details!BU18)</f>
        <v>20</v>
      </c>
      <c r="DX18" s="149">
        <f t="shared" si="66"/>
        <v>100</v>
      </c>
      <c r="DY18" s="95">
        <f t="shared" si="67"/>
        <v>200</v>
      </c>
      <c r="DZ18" s="150">
        <f t="shared" si="68"/>
        <v>100</v>
      </c>
      <c r="EA18" s="95" t="str">
        <f t="shared" si="69"/>
        <v>A</v>
      </c>
      <c r="EB18" s="136">
        <f t="shared" si="4"/>
        <v>200</v>
      </c>
      <c r="EC18" s="136">
        <f t="shared" si="70"/>
        <v>0</v>
      </c>
      <c r="ED18" s="64">
        <f>IF(details!BV18="","",details!BV18)</f>
        <v>5</v>
      </c>
      <c r="EE18" s="64">
        <f>IF(details!BW18="","",details!BW18)</f>
        <v>5</v>
      </c>
      <c r="EF18" s="64">
        <f t="shared" si="71"/>
        <v>10</v>
      </c>
      <c r="EG18" s="64">
        <f>IF(details!BX18="","",details!BX18)</f>
        <v>5</v>
      </c>
      <c r="EH18" s="64">
        <f>IF(details!BY18="","",details!BY18)</f>
        <v>5</v>
      </c>
      <c r="EI18" s="64">
        <f t="shared" si="72"/>
        <v>10</v>
      </c>
      <c r="EJ18" s="64">
        <f>IF(details!BZ18="","",details!BZ18)</f>
        <v>5</v>
      </c>
      <c r="EK18" s="64">
        <f>IF(details!CA18="","",details!CA18)</f>
        <v>4</v>
      </c>
      <c r="EL18" s="64">
        <f t="shared" si="73"/>
        <v>9</v>
      </c>
      <c r="EM18" s="148">
        <f t="shared" si="74"/>
        <v>29</v>
      </c>
      <c r="EN18" s="427">
        <f>IF(details!CB18="","",details!CB18)</f>
        <v>1</v>
      </c>
      <c r="EO18" s="64">
        <f>IF(details!CC18="","",details!CC18)</f>
        <v>50</v>
      </c>
      <c r="EP18" s="64">
        <f>IF(details!CD18="","",details!CD18)</f>
        <v>20</v>
      </c>
      <c r="EQ18" s="148">
        <f t="shared" si="75"/>
        <v>70</v>
      </c>
      <c r="ER18" s="149">
        <f t="shared" si="76"/>
        <v>100</v>
      </c>
      <c r="ES18" s="64">
        <f>IF(details!CE18="","",details!CE18)</f>
        <v>80</v>
      </c>
      <c r="ET18" s="64">
        <f>IF(details!CF18="","",details!CF18)</f>
        <v>20</v>
      </c>
      <c r="EU18" s="149">
        <f t="shared" si="77"/>
        <v>100</v>
      </c>
      <c r="EV18" s="95">
        <f t="shared" si="78"/>
        <v>200</v>
      </c>
      <c r="EW18" s="150">
        <f t="shared" si="79"/>
        <v>100</v>
      </c>
      <c r="EX18" s="95" t="str">
        <f t="shared" si="80"/>
        <v>A</v>
      </c>
      <c r="EY18" s="136">
        <f t="shared" si="5"/>
        <v>200</v>
      </c>
      <c r="EZ18" s="136">
        <f t="shared" si="81"/>
        <v>0</v>
      </c>
      <c r="FA18" s="64">
        <f>IF(details!CG18="","",details!CG18)</f>
        <v>20</v>
      </c>
      <c r="FB18" s="64">
        <f>IF(details!CH18="","",details!CH18)</f>
        <v>20</v>
      </c>
      <c r="FC18" s="64">
        <f>IF(details!CI18="","",details!CI18)</f>
        <v>20</v>
      </c>
      <c r="FD18" s="64">
        <f>IF(details!CJ18="","",details!CJ18)</f>
        <v>20</v>
      </c>
      <c r="FE18" s="64">
        <f>IF(details!CK18="","",details!CK18)</f>
        <v>20</v>
      </c>
      <c r="FF18" s="95">
        <f t="shared" si="82"/>
        <v>100</v>
      </c>
      <c r="FG18" s="95">
        <f t="shared" si="83"/>
        <v>100</v>
      </c>
      <c r="FH18" s="95" t="str">
        <f t="shared" si="84"/>
        <v>A</v>
      </c>
      <c r="FI18" s="136">
        <f t="shared" si="85"/>
        <v>100</v>
      </c>
      <c r="FJ18" s="136">
        <f t="shared" si="86"/>
        <v>0</v>
      </c>
      <c r="FK18" s="64">
        <f>IF(details!CL18="","",details!CL18)</f>
        <v>20</v>
      </c>
      <c r="FL18" s="64">
        <f>IF(details!CM18="","",details!CM18)</f>
        <v>20</v>
      </c>
      <c r="FM18" s="64">
        <f>IF(details!CN18="","",details!CN18)</f>
        <v>20</v>
      </c>
      <c r="FN18" s="64">
        <f>IF(details!CO18="","",details!CO18)</f>
        <v>20</v>
      </c>
      <c r="FO18" s="64">
        <f>IF(details!CP18="","",details!CP18)</f>
        <v>20</v>
      </c>
      <c r="FP18" s="95">
        <f t="shared" si="87"/>
        <v>100</v>
      </c>
      <c r="FQ18" s="95">
        <f t="shared" si="88"/>
        <v>100</v>
      </c>
      <c r="FR18" s="95" t="str">
        <f t="shared" si="89"/>
        <v>A</v>
      </c>
      <c r="FS18" s="136">
        <f t="shared" si="90"/>
        <v>100</v>
      </c>
      <c r="FT18" s="136">
        <f t="shared" si="91"/>
        <v>0</v>
      </c>
      <c r="FU18" s="64">
        <f>IF(details!CQ18="","",details!CQ18)</f>
        <v>20</v>
      </c>
      <c r="FV18" s="64">
        <f>IF(details!CR18="","",details!CR18)</f>
        <v>20</v>
      </c>
      <c r="FW18" s="64">
        <f>IF(details!CS18="","",details!CS18)</f>
        <v>20</v>
      </c>
      <c r="FX18" s="64">
        <f>IF(details!CT18="","",details!CT18)</f>
        <v>20</v>
      </c>
      <c r="FY18" s="64">
        <f>IF(details!CU18="","",details!CU18)</f>
        <v>20</v>
      </c>
      <c r="FZ18" s="95">
        <f t="shared" si="92"/>
        <v>100</v>
      </c>
      <c r="GA18" s="95">
        <f t="shared" si="93"/>
        <v>100</v>
      </c>
      <c r="GB18" s="95" t="str">
        <f t="shared" si="94"/>
        <v>A</v>
      </c>
      <c r="GC18" s="136">
        <f t="shared" si="95"/>
        <v>100</v>
      </c>
      <c r="GD18" s="136">
        <f t="shared" si="96"/>
        <v>0</v>
      </c>
      <c r="GE18" s="94">
        <f t="shared" si="97"/>
        <v>200</v>
      </c>
      <c r="GF18" s="94">
        <f t="shared" si="98"/>
        <v>200</v>
      </c>
      <c r="GG18" s="94" t="str">
        <f t="shared" si="99"/>
        <v>A</v>
      </c>
      <c r="GH18" s="94">
        <f t="shared" si="100"/>
        <v>200</v>
      </c>
      <c r="GI18" s="94">
        <f t="shared" si="101"/>
        <v>200</v>
      </c>
      <c r="GJ18" s="94" t="str">
        <f t="shared" si="102"/>
        <v>A</v>
      </c>
      <c r="GK18" s="152">
        <f t="shared" si="103"/>
        <v>200</v>
      </c>
      <c r="GL18" s="152">
        <f t="shared" si="104"/>
        <v>200</v>
      </c>
      <c r="GM18" s="152" t="str">
        <f t="shared" si="105"/>
        <v>A</v>
      </c>
      <c r="GN18" s="94" t="str">
        <f t="shared" si="106"/>
        <v>A</v>
      </c>
      <c r="GO18" s="94" t="str">
        <f t="shared" si="107"/>
        <v/>
      </c>
      <c r="GP18" s="94" t="str">
        <f t="shared" si="108"/>
        <v/>
      </c>
      <c r="GQ18" s="94" t="str">
        <f t="shared" si="109"/>
        <v/>
      </c>
      <c r="GR18" s="94" t="str">
        <f t="shared" si="110"/>
        <v/>
      </c>
      <c r="GS18" s="94">
        <f t="shared" si="111"/>
        <v>200</v>
      </c>
      <c r="GT18" s="94">
        <f t="shared" si="112"/>
        <v>200</v>
      </c>
      <c r="GU18" s="94" t="str">
        <f t="shared" si="113"/>
        <v>A</v>
      </c>
      <c r="GV18" s="94">
        <f t="shared" si="114"/>
        <v>200</v>
      </c>
      <c r="GW18" s="94">
        <f t="shared" si="115"/>
        <v>200</v>
      </c>
      <c r="GX18" s="94" t="str">
        <f t="shared" si="116"/>
        <v>A</v>
      </c>
      <c r="GY18" s="94">
        <f t="shared" si="117"/>
        <v>200</v>
      </c>
      <c r="GZ18" s="94">
        <f t="shared" si="118"/>
        <v>200</v>
      </c>
      <c r="HA18" s="94" t="str">
        <f t="shared" si="119"/>
        <v>A</v>
      </c>
      <c r="HB18" s="94">
        <f t="shared" si="120"/>
        <v>100</v>
      </c>
      <c r="HC18" s="94">
        <f t="shared" si="121"/>
        <v>100</v>
      </c>
      <c r="HD18" s="94" t="str">
        <f t="shared" si="122"/>
        <v>A</v>
      </c>
      <c r="HE18" s="153">
        <f t="shared" si="123"/>
        <v>100</v>
      </c>
      <c r="HF18" s="153">
        <f t="shared" si="124"/>
        <v>100</v>
      </c>
      <c r="HG18" s="153" t="str">
        <f t="shared" si="125"/>
        <v>A</v>
      </c>
      <c r="HH18" s="153">
        <f t="shared" si="126"/>
        <v>100</v>
      </c>
      <c r="HI18" s="153">
        <f t="shared" si="127"/>
        <v>100</v>
      </c>
      <c r="HJ18" s="153" t="str">
        <f t="shared" si="128"/>
        <v>A</v>
      </c>
      <c r="HK18" s="255">
        <f t="shared" si="129"/>
        <v>0</v>
      </c>
      <c r="HL18" s="255">
        <f t="shared" si="130"/>
        <v>0</v>
      </c>
      <c r="HM18" s="255">
        <f t="shared" si="131"/>
        <v>4</v>
      </c>
      <c r="HN18" s="255">
        <f t="shared" si="132"/>
        <v>0</v>
      </c>
      <c r="HO18" s="64" t="str">
        <f t="shared" si="6"/>
        <v>PASSED</v>
      </c>
      <c r="HP18" s="91">
        <f t="shared" si="133"/>
        <v>1200</v>
      </c>
      <c r="HQ18" s="91">
        <f t="shared" si="134"/>
        <v>1200</v>
      </c>
      <c r="HR18" s="92">
        <f t="shared" si="135"/>
        <v>100</v>
      </c>
      <c r="HS18" s="214">
        <f t="shared" si="136"/>
        <v>100</v>
      </c>
      <c r="HT18" s="215">
        <f t="shared" si="137"/>
        <v>0.99999999999999833</v>
      </c>
      <c r="HU18" s="93" t="str">
        <f t="shared" si="138"/>
        <v>A</v>
      </c>
      <c r="HV18" s="154">
        <f>details!EV18</f>
        <v>110</v>
      </c>
      <c r="HW18" s="155" t="str">
        <f>details!EW18</f>
        <v/>
      </c>
      <c r="HX18" s="218" t="str">
        <f t="shared" si="139"/>
        <v/>
      </c>
      <c r="HY18" s="100" t="str">
        <f>IF(details!CV18="","",details!CV18)</f>
        <v/>
      </c>
      <c r="ID18" s="757"/>
      <c r="IE18" s="758"/>
      <c r="IF18" s="758"/>
      <c r="IG18" s="758"/>
      <c r="IH18" s="758"/>
      <c r="II18" s="758"/>
      <c r="IJ18" s="758"/>
      <c r="IK18" s="760"/>
      <c r="IL18" s="760"/>
      <c r="IM18" s="760"/>
      <c r="IN18" s="760"/>
      <c r="IO18" s="760"/>
      <c r="IP18" s="763"/>
      <c r="IQ18" s="764"/>
      <c r="JB18" s="170"/>
      <c r="JC18" s="171"/>
      <c r="JE18" s="171"/>
      <c r="JF18" s="171"/>
      <c r="JH18" s="171"/>
      <c r="JI18" s="171"/>
      <c r="JK18" s="171"/>
      <c r="JL18" s="171"/>
      <c r="JN18" s="171"/>
    </row>
    <row r="19" spans="1:274" ht="14" customHeight="1">
      <c r="A19" s="145">
        <f>IF(details!A19="","",details!A19)</f>
        <v>13</v>
      </c>
      <c r="B19" s="64" t="str">
        <f>IF(details!B19="","",details!B19)</f>
        <v/>
      </c>
      <c r="C19" s="64" t="str">
        <f>IF(details!C19="","",details!C19)</f>
        <v/>
      </c>
      <c r="D19" s="95">
        <f>IF(details!D19="","",details!D19)</f>
        <v>813</v>
      </c>
      <c r="E19" s="95" t="str">
        <f>IF(details!E19="","",details!E19)</f>
        <v/>
      </c>
      <c r="F19" s="64" t="str">
        <f>IF(details!F19="","",details!F19)</f>
        <v/>
      </c>
      <c r="G19" s="290" t="str">
        <f>IF(details!G19="","",details!G19)</f>
        <v/>
      </c>
      <c r="H19" s="146" t="str">
        <f>IF(details!CW19="","",details!CW19)</f>
        <v/>
      </c>
      <c r="I19" s="147" t="str">
        <f>IF(details!I19="","",details!I19)</f>
        <v>A13</v>
      </c>
      <c r="J19" s="147" t="str">
        <f>IF(details!J19="","",details!J19)</f>
        <v>B13</v>
      </c>
      <c r="K19" s="147" t="str">
        <f>IF(details!K19="","",details!K19)</f>
        <v>C13</v>
      </c>
      <c r="L19" s="64">
        <f>IF(details!L19="","",details!L19)</f>
        <v>5</v>
      </c>
      <c r="M19" s="64">
        <f>IF(details!M19="","",details!M19)</f>
        <v>5</v>
      </c>
      <c r="N19" s="64">
        <f t="shared" si="16"/>
        <v>10</v>
      </c>
      <c r="O19" s="64">
        <f>IF(details!N19="","",details!N19)</f>
        <v>5</v>
      </c>
      <c r="P19" s="64">
        <f>IF(details!O19="","",details!O19)</f>
        <v>5</v>
      </c>
      <c r="Q19" s="64">
        <f t="shared" si="17"/>
        <v>10</v>
      </c>
      <c r="R19" s="64">
        <f>IF(details!P19="","",details!P19)</f>
        <v>5</v>
      </c>
      <c r="S19" s="64">
        <f>IF(details!Q19="","",details!Q19)</f>
        <v>4</v>
      </c>
      <c r="T19" s="64">
        <f t="shared" si="18"/>
        <v>9</v>
      </c>
      <c r="U19" s="148">
        <f t="shared" si="19"/>
        <v>29</v>
      </c>
      <c r="V19" s="64">
        <f>IF(details!R19="","",details!R19)</f>
        <v>1</v>
      </c>
      <c r="W19" s="64">
        <f>IF(details!S19="","",details!S19)</f>
        <v>40</v>
      </c>
      <c r="X19" s="64">
        <f>IF(details!T19="","",details!T19)</f>
        <v>10</v>
      </c>
      <c r="Y19" s="64">
        <f>IF(details!U19="","",details!U19)</f>
        <v>20</v>
      </c>
      <c r="Z19" s="148">
        <f t="shared" si="20"/>
        <v>70</v>
      </c>
      <c r="AA19" s="149">
        <f t="shared" si="21"/>
        <v>100</v>
      </c>
      <c r="AB19" s="64">
        <f>IF(details!V19="","",details!V19)</f>
        <v>65</v>
      </c>
      <c r="AC19" s="64">
        <f>IF(details!W19="","",details!W19)</f>
        <v>15</v>
      </c>
      <c r="AD19" s="64">
        <f>IF(details!X19="","",details!X19)</f>
        <v>20</v>
      </c>
      <c r="AE19" s="149">
        <f t="shared" si="22"/>
        <v>100</v>
      </c>
      <c r="AF19" s="95">
        <f t="shared" si="23"/>
        <v>200</v>
      </c>
      <c r="AG19" s="150">
        <f t="shared" si="24"/>
        <v>100</v>
      </c>
      <c r="AH19" s="95" t="str">
        <f t="shared" si="25"/>
        <v>A</v>
      </c>
      <c r="AI19" s="136">
        <f t="shared" si="0"/>
        <v>200</v>
      </c>
      <c r="AJ19" s="136">
        <f t="shared" si="26"/>
        <v>0</v>
      </c>
      <c r="AK19" s="64">
        <f>IF(details!Y19="","",details!Y19)</f>
        <v>5</v>
      </c>
      <c r="AL19" s="64">
        <f>IF(details!Z19="","",details!Z19)</f>
        <v>5</v>
      </c>
      <c r="AM19" s="64">
        <f t="shared" si="27"/>
        <v>10</v>
      </c>
      <c r="AN19" s="64">
        <f>IF(details!AA19="","",details!AA19)</f>
        <v>5</v>
      </c>
      <c r="AO19" s="64">
        <f>IF(details!AB19="","",details!AB19)</f>
        <v>5</v>
      </c>
      <c r="AP19" s="64">
        <f t="shared" si="28"/>
        <v>10</v>
      </c>
      <c r="AQ19" s="64">
        <f>IF(details!AC19="","",details!AC19)</f>
        <v>5</v>
      </c>
      <c r="AR19" s="64">
        <f>IF(details!AD19="","",details!AD19)</f>
        <v>4</v>
      </c>
      <c r="AS19" s="64">
        <f t="shared" si="29"/>
        <v>9</v>
      </c>
      <c r="AT19" s="148">
        <f t="shared" si="30"/>
        <v>29</v>
      </c>
      <c r="AU19" s="64">
        <f>IF(details!AE19="","",details!AE19)</f>
        <v>1</v>
      </c>
      <c r="AV19" s="64">
        <f>IF(details!AF19="","",details!AF19)</f>
        <v>40</v>
      </c>
      <c r="AW19" s="64">
        <f>IF(details!AG19="","",details!AG19)</f>
        <v>10</v>
      </c>
      <c r="AX19" s="64">
        <f>IF(details!AH19="","",details!AH19)</f>
        <v>20</v>
      </c>
      <c r="AY19" s="148">
        <f t="shared" si="31"/>
        <v>70</v>
      </c>
      <c r="AZ19" s="149">
        <f t="shared" si="32"/>
        <v>100</v>
      </c>
      <c r="BA19" s="64">
        <f>IF(details!AI19="","",details!AI19)</f>
        <v>65</v>
      </c>
      <c r="BB19" s="64">
        <f>IF(details!AJ19="","",details!AJ19)</f>
        <v>15</v>
      </c>
      <c r="BC19" s="64">
        <f>IF(details!AK19="","",details!AK19)</f>
        <v>20</v>
      </c>
      <c r="BD19" s="149">
        <f t="shared" si="33"/>
        <v>100</v>
      </c>
      <c r="BE19" s="95">
        <f t="shared" si="34"/>
        <v>200</v>
      </c>
      <c r="BF19" s="150">
        <f t="shared" si="35"/>
        <v>100</v>
      </c>
      <c r="BG19" s="95" t="str">
        <f t="shared" si="36"/>
        <v>A</v>
      </c>
      <c r="BH19" s="136">
        <f t="shared" si="1"/>
        <v>200</v>
      </c>
      <c r="BI19" s="136">
        <f t="shared" si="37"/>
        <v>0</v>
      </c>
      <c r="BJ19" s="151" t="str">
        <f>IF(D19="","",details!AL19)</f>
        <v>s</v>
      </c>
      <c r="BK19" s="64">
        <f>IF(details!AM19="","",details!AM19)</f>
        <v>5</v>
      </c>
      <c r="BL19" s="64">
        <f>IF(details!AN19="","",details!AN19)</f>
        <v>5</v>
      </c>
      <c r="BM19" s="64">
        <f t="shared" si="38"/>
        <v>10</v>
      </c>
      <c r="BN19" s="64">
        <f>IF(details!AO19="","",details!AO19)</f>
        <v>5</v>
      </c>
      <c r="BO19" s="64">
        <f>IF(details!AP19="","",details!AP19)</f>
        <v>5</v>
      </c>
      <c r="BP19" s="64">
        <f t="shared" si="39"/>
        <v>10</v>
      </c>
      <c r="BQ19" s="64">
        <f>IF(details!AQ19="","",details!AQ19)</f>
        <v>5</v>
      </c>
      <c r="BR19" s="64">
        <f>IF(details!AR19="","",details!AR19)</f>
        <v>4</v>
      </c>
      <c r="BS19" s="64">
        <f t="shared" si="40"/>
        <v>9</v>
      </c>
      <c r="BT19" s="148">
        <f t="shared" si="41"/>
        <v>29</v>
      </c>
      <c r="BU19" s="64">
        <f>IF(details!AS19="","",details!AS19)</f>
        <v>1</v>
      </c>
      <c r="BV19" s="64">
        <f>IF(details!AT19="","",details!AT19)</f>
        <v>50</v>
      </c>
      <c r="BW19" s="64">
        <f>IF(details!AU19="","",details!AU19)</f>
        <v>20</v>
      </c>
      <c r="BX19" s="148">
        <f t="shared" si="42"/>
        <v>70</v>
      </c>
      <c r="BY19" s="149">
        <f t="shared" si="43"/>
        <v>100</v>
      </c>
      <c r="BZ19" s="64">
        <f>IF(details!AV19="","",details!AV19)</f>
        <v>80</v>
      </c>
      <c r="CA19" s="64">
        <f>IF(details!AW19="","",details!AW19)</f>
        <v>20</v>
      </c>
      <c r="CB19" s="149">
        <f t="shared" si="44"/>
        <v>100</v>
      </c>
      <c r="CC19" s="95">
        <f t="shared" si="45"/>
        <v>200</v>
      </c>
      <c r="CD19" s="150">
        <f t="shared" si="46"/>
        <v>100</v>
      </c>
      <c r="CE19" s="95" t="str">
        <f t="shared" si="47"/>
        <v>A</v>
      </c>
      <c r="CF19" s="136">
        <f t="shared" si="2"/>
        <v>200</v>
      </c>
      <c r="CG19" s="136">
        <f t="shared" si="48"/>
        <v>0</v>
      </c>
      <c r="CH19" s="64">
        <f>IF(details!AX19="","",details!AX19)</f>
        <v>5</v>
      </c>
      <c r="CI19" s="64">
        <f>IF(details!AY19="","",details!AY19)</f>
        <v>5</v>
      </c>
      <c r="CJ19" s="64">
        <f t="shared" si="49"/>
        <v>10</v>
      </c>
      <c r="CK19" s="64">
        <f>IF(details!AZ19="","",details!AZ19)</f>
        <v>5</v>
      </c>
      <c r="CL19" s="64">
        <f>IF(details!BA19="","",details!BA19)</f>
        <v>5</v>
      </c>
      <c r="CM19" s="64">
        <f t="shared" si="50"/>
        <v>10</v>
      </c>
      <c r="CN19" s="64">
        <f>IF(details!BB19="","",details!BB19)</f>
        <v>5</v>
      </c>
      <c r="CO19" s="64">
        <f>IF(details!BC19="","",details!BC19)</f>
        <v>4</v>
      </c>
      <c r="CP19" s="64">
        <f t="shared" si="51"/>
        <v>9</v>
      </c>
      <c r="CQ19" s="148">
        <f t="shared" si="52"/>
        <v>29</v>
      </c>
      <c r="CR19" s="64">
        <f>IF(details!BD19="","",details!BD19)</f>
        <v>1</v>
      </c>
      <c r="CS19" s="64">
        <f>IF(details!BE19="","",details!BE19)</f>
        <v>40</v>
      </c>
      <c r="CT19" s="64">
        <f>IF(details!BF19="","",details!BF19)</f>
        <v>10</v>
      </c>
      <c r="CU19" s="64">
        <f>IF(details!BG19="","",details!BG19)</f>
        <v>20</v>
      </c>
      <c r="CV19" s="148">
        <f t="shared" si="53"/>
        <v>70</v>
      </c>
      <c r="CW19" s="149">
        <f t="shared" si="54"/>
        <v>100</v>
      </c>
      <c r="CX19" s="64">
        <f>IF(details!BH19="","",details!BH19)</f>
        <v>65</v>
      </c>
      <c r="CY19" s="64">
        <f>IF(details!BI19="","",details!BI19)</f>
        <v>15</v>
      </c>
      <c r="CZ19" s="64">
        <f>IF(details!BJ19="","",details!BJ19)</f>
        <v>20</v>
      </c>
      <c r="DA19" s="149">
        <f t="shared" si="55"/>
        <v>100</v>
      </c>
      <c r="DB19" s="95">
        <f t="shared" si="56"/>
        <v>200</v>
      </c>
      <c r="DC19" s="150">
        <f t="shared" si="57"/>
        <v>100</v>
      </c>
      <c r="DD19" s="95" t="str">
        <f t="shared" si="58"/>
        <v>A</v>
      </c>
      <c r="DE19" s="136">
        <f t="shared" si="3"/>
        <v>200</v>
      </c>
      <c r="DF19" s="136">
        <f t="shared" si="59"/>
        <v>0</v>
      </c>
      <c r="DG19" s="64">
        <f>IF(details!BK19="","",details!BK19)</f>
        <v>5</v>
      </c>
      <c r="DH19" s="64">
        <f>IF(details!BL19="","",details!BL19)</f>
        <v>5</v>
      </c>
      <c r="DI19" s="64">
        <f t="shared" si="60"/>
        <v>10</v>
      </c>
      <c r="DJ19" s="64">
        <f>IF(details!BM19="","",details!BM19)</f>
        <v>5</v>
      </c>
      <c r="DK19" s="64">
        <f>IF(details!BN19="","",details!BN19)</f>
        <v>5</v>
      </c>
      <c r="DL19" s="64">
        <f t="shared" si="61"/>
        <v>10</v>
      </c>
      <c r="DM19" s="64">
        <f>IF(details!BO19="","",details!BO19)</f>
        <v>3</v>
      </c>
      <c r="DN19" s="64">
        <f>IF(details!BP19="","",details!BP19)</f>
        <v>2</v>
      </c>
      <c r="DO19" s="64">
        <f t="shared" si="62"/>
        <v>5</v>
      </c>
      <c r="DP19" s="148">
        <f t="shared" si="63"/>
        <v>25</v>
      </c>
      <c r="DQ19" s="64">
        <f>IF(details!BQ19="","",details!BQ19)</f>
        <v>5</v>
      </c>
      <c r="DR19" s="64">
        <f>IF(details!BR19="","",details!BR19)</f>
        <v>50</v>
      </c>
      <c r="DS19" s="64">
        <f>IF(details!BS19="","",details!BS19)</f>
        <v>20</v>
      </c>
      <c r="DT19" s="148">
        <f t="shared" si="64"/>
        <v>70</v>
      </c>
      <c r="DU19" s="149">
        <f t="shared" si="65"/>
        <v>100</v>
      </c>
      <c r="DV19" s="64">
        <f>IF(details!BT19="","",details!BT19)</f>
        <v>80</v>
      </c>
      <c r="DW19" s="64">
        <f>IF(details!BU19="","",details!BU19)</f>
        <v>20</v>
      </c>
      <c r="DX19" s="149">
        <f t="shared" si="66"/>
        <v>100</v>
      </c>
      <c r="DY19" s="95">
        <f t="shared" si="67"/>
        <v>200</v>
      </c>
      <c r="DZ19" s="150">
        <f t="shared" si="68"/>
        <v>100</v>
      </c>
      <c r="EA19" s="95" t="str">
        <f t="shared" si="69"/>
        <v>A</v>
      </c>
      <c r="EB19" s="136">
        <f t="shared" si="4"/>
        <v>200</v>
      </c>
      <c r="EC19" s="136">
        <f t="shared" si="70"/>
        <v>0</v>
      </c>
      <c r="ED19" s="64">
        <f>IF(details!BV19="","",details!BV19)</f>
        <v>5</v>
      </c>
      <c r="EE19" s="64">
        <f>IF(details!BW19="","",details!BW19)</f>
        <v>5</v>
      </c>
      <c r="EF19" s="64">
        <f t="shared" si="71"/>
        <v>10</v>
      </c>
      <c r="EG19" s="64">
        <f>IF(details!BX19="","",details!BX19)</f>
        <v>5</v>
      </c>
      <c r="EH19" s="64">
        <f>IF(details!BY19="","",details!BY19)</f>
        <v>5</v>
      </c>
      <c r="EI19" s="64">
        <f t="shared" si="72"/>
        <v>10</v>
      </c>
      <c r="EJ19" s="64">
        <f>IF(details!BZ19="","",details!BZ19)</f>
        <v>5</v>
      </c>
      <c r="EK19" s="64">
        <f>IF(details!CA19="","",details!CA19)</f>
        <v>4</v>
      </c>
      <c r="EL19" s="64">
        <f t="shared" si="73"/>
        <v>9</v>
      </c>
      <c r="EM19" s="148">
        <f t="shared" si="74"/>
        <v>29</v>
      </c>
      <c r="EN19" s="427">
        <f>IF(details!CB19="","",details!CB19)</f>
        <v>1</v>
      </c>
      <c r="EO19" s="64">
        <f>IF(details!CC19="","",details!CC19)</f>
        <v>50</v>
      </c>
      <c r="EP19" s="64">
        <f>IF(details!CD19="","",details!CD19)</f>
        <v>20</v>
      </c>
      <c r="EQ19" s="148">
        <f t="shared" si="75"/>
        <v>70</v>
      </c>
      <c r="ER19" s="149">
        <f t="shared" si="76"/>
        <v>100</v>
      </c>
      <c r="ES19" s="64">
        <f>IF(details!CE19="","",details!CE19)</f>
        <v>80</v>
      </c>
      <c r="ET19" s="64">
        <f>IF(details!CF19="","",details!CF19)</f>
        <v>20</v>
      </c>
      <c r="EU19" s="149">
        <f t="shared" si="77"/>
        <v>100</v>
      </c>
      <c r="EV19" s="95">
        <f t="shared" si="78"/>
        <v>200</v>
      </c>
      <c r="EW19" s="150">
        <f t="shared" si="79"/>
        <v>100</v>
      </c>
      <c r="EX19" s="95" t="str">
        <f t="shared" si="80"/>
        <v>A</v>
      </c>
      <c r="EY19" s="136">
        <f t="shared" si="5"/>
        <v>200</v>
      </c>
      <c r="EZ19" s="136">
        <f t="shared" si="81"/>
        <v>0</v>
      </c>
      <c r="FA19" s="64">
        <f>IF(details!CG19="","",details!CG19)</f>
        <v>20</v>
      </c>
      <c r="FB19" s="64">
        <f>IF(details!CH19="","",details!CH19)</f>
        <v>20</v>
      </c>
      <c r="FC19" s="64">
        <f>IF(details!CI19="","",details!CI19)</f>
        <v>20</v>
      </c>
      <c r="FD19" s="64">
        <f>IF(details!CJ19="","",details!CJ19)</f>
        <v>20</v>
      </c>
      <c r="FE19" s="64">
        <f>IF(details!CK19="","",details!CK19)</f>
        <v>20</v>
      </c>
      <c r="FF19" s="95">
        <f t="shared" si="82"/>
        <v>100</v>
      </c>
      <c r="FG19" s="95">
        <f t="shared" si="83"/>
        <v>100</v>
      </c>
      <c r="FH19" s="95" t="str">
        <f t="shared" si="84"/>
        <v>A</v>
      </c>
      <c r="FI19" s="136">
        <f t="shared" si="85"/>
        <v>100</v>
      </c>
      <c r="FJ19" s="136">
        <f t="shared" si="86"/>
        <v>0</v>
      </c>
      <c r="FK19" s="64">
        <f>IF(details!CL19="","",details!CL19)</f>
        <v>20</v>
      </c>
      <c r="FL19" s="64">
        <f>IF(details!CM19="","",details!CM19)</f>
        <v>20</v>
      </c>
      <c r="FM19" s="64">
        <f>IF(details!CN19="","",details!CN19)</f>
        <v>20</v>
      </c>
      <c r="FN19" s="64">
        <f>IF(details!CO19="","",details!CO19)</f>
        <v>20</v>
      </c>
      <c r="FO19" s="64">
        <f>IF(details!CP19="","",details!CP19)</f>
        <v>20</v>
      </c>
      <c r="FP19" s="95">
        <f t="shared" si="87"/>
        <v>100</v>
      </c>
      <c r="FQ19" s="95">
        <f t="shared" si="88"/>
        <v>100</v>
      </c>
      <c r="FR19" s="95" t="str">
        <f t="shared" si="89"/>
        <v>A</v>
      </c>
      <c r="FS19" s="136">
        <f t="shared" si="90"/>
        <v>100</v>
      </c>
      <c r="FT19" s="136">
        <f t="shared" si="91"/>
        <v>0</v>
      </c>
      <c r="FU19" s="64">
        <f>IF(details!CQ19="","",details!CQ19)</f>
        <v>20</v>
      </c>
      <c r="FV19" s="64">
        <f>IF(details!CR19="","",details!CR19)</f>
        <v>20</v>
      </c>
      <c r="FW19" s="64">
        <f>IF(details!CS19="","",details!CS19)</f>
        <v>20</v>
      </c>
      <c r="FX19" s="64">
        <f>IF(details!CT19="","",details!CT19)</f>
        <v>20</v>
      </c>
      <c r="FY19" s="64">
        <f>IF(details!CU19="","",details!CU19)</f>
        <v>20</v>
      </c>
      <c r="FZ19" s="95">
        <f t="shared" si="92"/>
        <v>100</v>
      </c>
      <c r="GA19" s="95">
        <f t="shared" si="93"/>
        <v>100</v>
      </c>
      <c r="GB19" s="95" t="str">
        <f t="shared" si="94"/>
        <v>A</v>
      </c>
      <c r="GC19" s="136">
        <f t="shared" si="95"/>
        <v>100</v>
      </c>
      <c r="GD19" s="136">
        <f t="shared" si="96"/>
        <v>0</v>
      </c>
      <c r="GE19" s="94">
        <f t="shared" si="97"/>
        <v>200</v>
      </c>
      <c r="GF19" s="94">
        <f t="shared" si="98"/>
        <v>200</v>
      </c>
      <c r="GG19" s="94" t="str">
        <f t="shared" si="99"/>
        <v>A</v>
      </c>
      <c r="GH19" s="94">
        <f t="shared" si="100"/>
        <v>200</v>
      </c>
      <c r="GI19" s="94">
        <f t="shared" si="101"/>
        <v>200</v>
      </c>
      <c r="GJ19" s="94" t="str">
        <f t="shared" si="102"/>
        <v>A</v>
      </c>
      <c r="GK19" s="152">
        <f t="shared" si="103"/>
        <v>200</v>
      </c>
      <c r="GL19" s="152">
        <f t="shared" si="104"/>
        <v>200</v>
      </c>
      <c r="GM19" s="152" t="str">
        <f t="shared" si="105"/>
        <v>A</v>
      </c>
      <c r="GN19" s="94" t="str">
        <f t="shared" si="106"/>
        <v>A</v>
      </c>
      <c r="GO19" s="94" t="str">
        <f t="shared" si="107"/>
        <v/>
      </c>
      <c r="GP19" s="94" t="str">
        <f t="shared" si="108"/>
        <v/>
      </c>
      <c r="GQ19" s="94" t="str">
        <f t="shared" si="109"/>
        <v/>
      </c>
      <c r="GR19" s="94" t="str">
        <f t="shared" si="110"/>
        <v/>
      </c>
      <c r="GS19" s="94">
        <f t="shared" si="111"/>
        <v>200</v>
      </c>
      <c r="GT19" s="94">
        <f t="shared" si="112"/>
        <v>200</v>
      </c>
      <c r="GU19" s="94" t="str">
        <f t="shared" si="113"/>
        <v>A</v>
      </c>
      <c r="GV19" s="94">
        <f t="shared" si="114"/>
        <v>200</v>
      </c>
      <c r="GW19" s="94">
        <f t="shared" si="115"/>
        <v>200</v>
      </c>
      <c r="GX19" s="94" t="str">
        <f t="shared" si="116"/>
        <v>A</v>
      </c>
      <c r="GY19" s="94">
        <f t="shared" si="117"/>
        <v>200</v>
      </c>
      <c r="GZ19" s="94">
        <f t="shared" si="118"/>
        <v>200</v>
      </c>
      <c r="HA19" s="94" t="str">
        <f t="shared" si="119"/>
        <v>A</v>
      </c>
      <c r="HB19" s="94">
        <f t="shared" si="120"/>
        <v>100</v>
      </c>
      <c r="HC19" s="94">
        <f t="shared" si="121"/>
        <v>100</v>
      </c>
      <c r="HD19" s="94" t="str">
        <f t="shared" si="122"/>
        <v>A</v>
      </c>
      <c r="HE19" s="153">
        <f t="shared" si="123"/>
        <v>100</v>
      </c>
      <c r="HF19" s="153">
        <f t="shared" si="124"/>
        <v>100</v>
      </c>
      <c r="HG19" s="153" t="str">
        <f t="shared" si="125"/>
        <v>A</v>
      </c>
      <c r="HH19" s="153">
        <f t="shared" si="126"/>
        <v>100</v>
      </c>
      <c r="HI19" s="153">
        <f t="shared" si="127"/>
        <v>100</v>
      </c>
      <c r="HJ19" s="153" t="str">
        <f t="shared" si="128"/>
        <v>A</v>
      </c>
      <c r="HK19" s="255">
        <f t="shared" si="129"/>
        <v>0</v>
      </c>
      <c r="HL19" s="255">
        <f t="shared" si="130"/>
        <v>0</v>
      </c>
      <c r="HM19" s="255">
        <f t="shared" si="131"/>
        <v>4</v>
      </c>
      <c r="HN19" s="255">
        <f t="shared" si="132"/>
        <v>0</v>
      </c>
      <c r="HO19" s="64" t="str">
        <f t="shared" si="6"/>
        <v>PASSED</v>
      </c>
      <c r="HP19" s="91">
        <f t="shared" si="133"/>
        <v>1200</v>
      </c>
      <c r="HQ19" s="91">
        <f t="shared" si="134"/>
        <v>1200</v>
      </c>
      <c r="HR19" s="92">
        <f t="shared" si="135"/>
        <v>100</v>
      </c>
      <c r="HS19" s="214">
        <f t="shared" si="136"/>
        <v>100</v>
      </c>
      <c r="HT19" s="215">
        <f t="shared" si="137"/>
        <v>0.99999999999999833</v>
      </c>
      <c r="HU19" s="93" t="str">
        <f t="shared" si="138"/>
        <v>A</v>
      </c>
      <c r="HV19" s="154">
        <f>details!EV19</f>
        <v>110</v>
      </c>
      <c r="HW19" s="155" t="str">
        <f>details!EW19</f>
        <v/>
      </c>
      <c r="HX19" s="218" t="str">
        <f t="shared" si="139"/>
        <v/>
      </c>
      <c r="HY19" s="100" t="str">
        <f>IF(details!CV19="","",details!CV19)</f>
        <v/>
      </c>
      <c r="ID19" s="292"/>
      <c r="IE19" s="116" t="str">
        <f>'result aggregate'!P108</f>
        <v>SC BOYS</v>
      </c>
      <c r="IF19" s="116" t="str">
        <f>'result aggregate'!Q108</f>
        <v>SC GIRLS</v>
      </c>
      <c r="IG19" s="116" t="str">
        <f>'result aggregate'!R108</f>
        <v>ST BOYS</v>
      </c>
      <c r="IH19" s="116" t="str">
        <f>'result aggregate'!S108</f>
        <v>ST GIRLS</v>
      </c>
      <c r="II19" s="116" t="str">
        <f>'result aggregate'!T108</f>
        <v>OBC BOYS</v>
      </c>
      <c r="IJ19" s="116" t="str">
        <f>'result aggregate'!U108</f>
        <v>OBC GIRLS</v>
      </c>
      <c r="IK19" s="116" t="str">
        <f>'result aggregate'!V108</f>
        <v>GEN BOYS</v>
      </c>
      <c r="IL19" s="116" t="str">
        <f>'result aggregate'!W108</f>
        <v>GEN GIRLS</v>
      </c>
      <c r="IM19" s="116" t="str">
        <f>'result aggregate'!X108</f>
        <v>MIN BOYS</v>
      </c>
      <c r="IN19" s="116" t="str">
        <f>'result aggregate'!Y108</f>
        <v>MIN GIRLS</v>
      </c>
      <c r="IO19" s="116" t="str">
        <f>'result aggregate'!Z108</f>
        <v>SBC BYS</v>
      </c>
      <c r="IP19" s="116" t="str">
        <f>'result aggregate'!AA108</f>
        <v>SBC GRL</v>
      </c>
      <c r="IQ19" s="293" t="str">
        <f>'result aggregate'!AB108</f>
        <v>TOTAL</v>
      </c>
      <c r="JB19" s="170"/>
      <c r="JC19" s="171"/>
      <c r="JE19" s="171"/>
      <c r="JF19" s="171"/>
      <c r="JH19" s="171"/>
      <c r="JI19" s="171"/>
      <c r="JK19" s="171"/>
      <c r="JL19" s="171"/>
      <c r="JN19" s="171"/>
    </row>
    <row r="20" spans="1:274" ht="14" customHeight="1">
      <c r="A20" s="145">
        <f>IF(details!A20="","",details!A20)</f>
        <v>14</v>
      </c>
      <c r="B20" s="64" t="str">
        <f>IF(details!B20="","",details!B20)</f>
        <v/>
      </c>
      <c r="C20" s="64" t="str">
        <f>IF(details!C20="","",details!C20)</f>
        <v/>
      </c>
      <c r="D20" s="95">
        <f>IF(details!D20="","",details!D20)</f>
        <v>814</v>
      </c>
      <c r="E20" s="95" t="str">
        <f>IF(details!E20="","",details!E20)</f>
        <v/>
      </c>
      <c r="F20" s="64" t="str">
        <f>IF(details!F20="","",details!F20)</f>
        <v/>
      </c>
      <c r="G20" s="290" t="str">
        <f>IF(details!G20="","",details!G20)</f>
        <v/>
      </c>
      <c r="H20" s="146" t="str">
        <f>IF(details!CW20="","",details!CW20)</f>
        <v/>
      </c>
      <c r="I20" s="147" t="str">
        <f>IF(details!I20="","",details!I20)</f>
        <v>A14</v>
      </c>
      <c r="J20" s="147" t="str">
        <f>IF(details!J20="","",details!J20)</f>
        <v>B14</v>
      </c>
      <c r="K20" s="147" t="str">
        <f>IF(details!K20="","",details!K20)</f>
        <v>C14</v>
      </c>
      <c r="L20" s="64">
        <f>IF(details!L20="","",details!L20)</f>
        <v>5</v>
      </c>
      <c r="M20" s="64">
        <f>IF(details!M20="","",details!M20)</f>
        <v>5</v>
      </c>
      <c r="N20" s="64">
        <f t="shared" si="16"/>
        <v>10</v>
      </c>
      <c r="O20" s="64">
        <f>IF(details!N20="","",details!N20)</f>
        <v>5</v>
      </c>
      <c r="P20" s="64">
        <f>IF(details!O20="","",details!O20)</f>
        <v>5</v>
      </c>
      <c r="Q20" s="64">
        <f t="shared" si="17"/>
        <v>10</v>
      </c>
      <c r="R20" s="64">
        <f>IF(details!P20="","",details!P20)</f>
        <v>5</v>
      </c>
      <c r="S20" s="64">
        <f>IF(details!Q20="","",details!Q20)</f>
        <v>4</v>
      </c>
      <c r="T20" s="64">
        <f t="shared" si="18"/>
        <v>9</v>
      </c>
      <c r="U20" s="148">
        <f t="shared" si="19"/>
        <v>29</v>
      </c>
      <c r="V20" s="64">
        <f>IF(details!R20="","",details!R20)</f>
        <v>1</v>
      </c>
      <c r="W20" s="64">
        <f>IF(details!S20="","",details!S20)</f>
        <v>40</v>
      </c>
      <c r="X20" s="64">
        <f>IF(details!T20="","",details!T20)</f>
        <v>10</v>
      </c>
      <c r="Y20" s="64">
        <f>IF(details!U20="","",details!U20)</f>
        <v>20</v>
      </c>
      <c r="Z20" s="148">
        <f t="shared" si="20"/>
        <v>70</v>
      </c>
      <c r="AA20" s="149">
        <f t="shared" si="21"/>
        <v>100</v>
      </c>
      <c r="AB20" s="64">
        <f>IF(details!V20="","",details!V20)</f>
        <v>65</v>
      </c>
      <c r="AC20" s="64">
        <f>IF(details!W20="","",details!W20)</f>
        <v>15</v>
      </c>
      <c r="AD20" s="64">
        <f>IF(details!X20="","",details!X20)</f>
        <v>20</v>
      </c>
      <c r="AE20" s="149">
        <f t="shared" si="22"/>
        <v>100</v>
      </c>
      <c r="AF20" s="95">
        <f t="shared" si="23"/>
        <v>200</v>
      </c>
      <c r="AG20" s="150">
        <f t="shared" si="24"/>
        <v>100</v>
      </c>
      <c r="AH20" s="95" t="str">
        <f t="shared" si="25"/>
        <v>A</v>
      </c>
      <c r="AI20" s="136">
        <f t="shared" si="0"/>
        <v>200</v>
      </c>
      <c r="AJ20" s="136">
        <f t="shared" si="26"/>
        <v>0</v>
      </c>
      <c r="AK20" s="64">
        <f>IF(details!Y20="","",details!Y20)</f>
        <v>5</v>
      </c>
      <c r="AL20" s="64">
        <f>IF(details!Z20="","",details!Z20)</f>
        <v>5</v>
      </c>
      <c r="AM20" s="64">
        <f t="shared" si="27"/>
        <v>10</v>
      </c>
      <c r="AN20" s="64">
        <f>IF(details!AA20="","",details!AA20)</f>
        <v>5</v>
      </c>
      <c r="AO20" s="64">
        <f>IF(details!AB20="","",details!AB20)</f>
        <v>5</v>
      </c>
      <c r="AP20" s="64">
        <f t="shared" si="28"/>
        <v>10</v>
      </c>
      <c r="AQ20" s="64">
        <f>IF(details!AC20="","",details!AC20)</f>
        <v>5</v>
      </c>
      <c r="AR20" s="64">
        <f>IF(details!AD20="","",details!AD20)</f>
        <v>4</v>
      </c>
      <c r="AS20" s="64">
        <f t="shared" si="29"/>
        <v>9</v>
      </c>
      <c r="AT20" s="148">
        <f t="shared" si="30"/>
        <v>29</v>
      </c>
      <c r="AU20" s="64">
        <f>IF(details!AE20="","",details!AE20)</f>
        <v>1</v>
      </c>
      <c r="AV20" s="64">
        <f>IF(details!AF20="","",details!AF20)</f>
        <v>40</v>
      </c>
      <c r="AW20" s="64">
        <f>IF(details!AG20="","",details!AG20)</f>
        <v>10</v>
      </c>
      <c r="AX20" s="64">
        <f>IF(details!AH20="","",details!AH20)</f>
        <v>20</v>
      </c>
      <c r="AY20" s="148">
        <f t="shared" si="31"/>
        <v>70</v>
      </c>
      <c r="AZ20" s="149">
        <f t="shared" si="32"/>
        <v>100</v>
      </c>
      <c r="BA20" s="64">
        <f>IF(details!AI20="","",details!AI20)</f>
        <v>65</v>
      </c>
      <c r="BB20" s="64">
        <f>IF(details!AJ20="","",details!AJ20)</f>
        <v>15</v>
      </c>
      <c r="BC20" s="64">
        <f>IF(details!AK20="","",details!AK20)</f>
        <v>20</v>
      </c>
      <c r="BD20" s="149">
        <f t="shared" si="33"/>
        <v>100</v>
      </c>
      <c r="BE20" s="95">
        <f t="shared" si="34"/>
        <v>200</v>
      </c>
      <c r="BF20" s="150">
        <f t="shared" si="35"/>
        <v>100</v>
      </c>
      <c r="BG20" s="95" t="str">
        <f t="shared" si="36"/>
        <v>A</v>
      </c>
      <c r="BH20" s="136">
        <f t="shared" si="1"/>
        <v>200</v>
      </c>
      <c r="BI20" s="136">
        <f t="shared" si="37"/>
        <v>0</v>
      </c>
      <c r="BJ20" s="151" t="str">
        <f>IF(D20="","",details!AL20)</f>
        <v>s</v>
      </c>
      <c r="BK20" s="64">
        <f>IF(details!AM20="","",details!AM20)</f>
        <v>5</v>
      </c>
      <c r="BL20" s="64">
        <f>IF(details!AN20="","",details!AN20)</f>
        <v>5</v>
      </c>
      <c r="BM20" s="64">
        <f t="shared" si="38"/>
        <v>10</v>
      </c>
      <c r="BN20" s="64">
        <f>IF(details!AO20="","",details!AO20)</f>
        <v>5</v>
      </c>
      <c r="BO20" s="64">
        <f>IF(details!AP20="","",details!AP20)</f>
        <v>5</v>
      </c>
      <c r="BP20" s="64">
        <f t="shared" si="39"/>
        <v>10</v>
      </c>
      <c r="BQ20" s="64">
        <f>IF(details!AQ20="","",details!AQ20)</f>
        <v>5</v>
      </c>
      <c r="BR20" s="64">
        <f>IF(details!AR20="","",details!AR20)</f>
        <v>4</v>
      </c>
      <c r="BS20" s="64">
        <f t="shared" si="40"/>
        <v>9</v>
      </c>
      <c r="BT20" s="148">
        <f t="shared" si="41"/>
        <v>29</v>
      </c>
      <c r="BU20" s="64">
        <f>IF(details!AS20="","",details!AS20)</f>
        <v>1</v>
      </c>
      <c r="BV20" s="64">
        <f>IF(details!AT20="","",details!AT20)</f>
        <v>50</v>
      </c>
      <c r="BW20" s="64">
        <f>IF(details!AU20="","",details!AU20)</f>
        <v>20</v>
      </c>
      <c r="BX20" s="148">
        <f t="shared" si="42"/>
        <v>70</v>
      </c>
      <c r="BY20" s="149">
        <f t="shared" si="43"/>
        <v>100</v>
      </c>
      <c r="BZ20" s="64">
        <f>IF(details!AV20="","",details!AV20)</f>
        <v>80</v>
      </c>
      <c r="CA20" s="64">
        <f>IF(details!AW20="","",details!AW20)</f>
        <v>20</v>
      </c>
      <c r="CB20" s="149">
        <f t="shared" si="44"/>
        <v>100</v>
      </c>
      <c r="CC20" s="95">
        <f t="shared" si="45"/>
        <v>200</v>
      </c>
      <c r="CD20" s="150">
        <f t="shared" si="46"/>
        <v>100</v>
      </c>
      <c r="CE20" s="95" t="str">
        <f t="shared" si="47"/>
        <v>A</v>
      </c>
      <c r="CF20" s="136">
        <f t="shared" si="2"/>
        <v>200</v>
      </c>
      <c r="CG20" s="136">
        <f t="shared" si="48"/>
        <v>0</v>
      </c>
      <c r="CH20" s="64">
        <f>IF(details!AX20="","",details!AX20)</f>
        <v>5</v>
      </c>
      <c r="CI20" s="64">
        <f>IF(details!AY20="","",details!AY20)</f>
        <v>5</v>
      </c>
      <c r="CJ20" s="64">
        <f t="shared" si="49"/>
        <v>10</v>
      </c>
      <c r="CK20" s="64">
        <f>IF(details!AZ20="","",details!AZ20)</f>
        <v>5</v>
      </c>
      <c r="CL20" s="64">
        <f>IF(details!BA20="","",details!BA20)</f>
        <v>5</v>
      </c>
      <c r="CM20" s="64">
        <f t="shared" si="50"/>
        <v>10</v>
      </c>
      <c r="CN20" s="64">
        <f>IF(details!BB20="","",details!BB20)</f>
        <v>5</v>
      </c>
      <c r="CO20" s="64">
        <f>IF(details!BC20="","",details!BC20)</f>
        <v>4</v>
      </c>
      <c r="CP20" s="64">
        <f t="shared" si="51"/>
        <v>9</v>
      </c>
      <c r="CQ20" s="148">
        <f t="shared" si="52"/>
        <v>29</v>
      </c>
      <c r="CR20" s="64">
        <f>IF(details!BD20="","",details!BD20)</f>
        <v>1</v>
      </c>
      <c r="CS20" s="64">
        <f>IF(details!BE20="","",details!BE20)</f>
        <v>40</v>
      </c>
      <c r="CT20" s="64">
        <f>IF(details!BF20="","",details!BF20)</f>
        <v>10</v>
      </c>
      <c r="CU20" s="64">
        <f>IF(details!BG20="","",details!BG20)</f>
        <v>20</v>
      </c>
      <c r="CV20" s="148">
        <f t="shared" si="53"/>
        <v>70</v>
      </c>
      <c r="CW20" s="149">
        <f t="shared" si="54"/>
        <v>100</v>
      </c>
      <c r="CX20" s="64">
        <f>IF(details!BH20="","",details!BH20)</f>
        <v>65</v>
      </c>
      <c r="CY20" s="64">
        <f>IF(details!BI20="","",details!BI20)</f>
        <v>15</v>
      </c>
      <c r="CZ20" s="64">
        <f>IF(details!BJ20="","",details!BJ20)</f>
        <v>20</v>
      </c>
      <c r="DA20" s="149">
        <f t="shared" si="55"/>
        <v>100</v>
      </c>
      <c r="DB20" s="95">
        <f t="shared" si="56"/>
        <v>200</v>
      </c>
      <c r="DC20" s="150">
        <f t="shared" si="57"/>
        <v>100</v>
      </c>
      <c r="DD20" s="95" t="str">
        <f t="shared" si="58"/>
        <v>A</v>
      </c>
      <c r="DE20" s="136">
        <f t="shared" si="3"/>
        <v>200</v>
      </c>
      <c r="DF20" s="136">
        <f t="shared" si="59"/>
        <v>0</v>
      </c>
      <c r="DG20" s="64">
        <f>IF(details!BK20="","",details!BK20)</f>
        <v>5</v>
      </c>
      <c r="DH20" s="64">
        <f>IF(details!BL20="","",details!BL20)</f>
        <v>5</v>
      </c>
      <c r="DI20" s="64">
        <f t="shared" si="60"/>
        <v>10</v>
      </c>
      <c r="DJ20" s="64">
        <f>IF(details!BM20="","",details!BM20)</f>
        <v>5</v>
      </c>
      <c r="DK20" s="64">
        <f>IF(details!BN20="","",details!BN20)</f>
        <v>5</v>
      </c>
      <c r="DL20" s="64">
        <f t="shared" si="61"/>
        <v>10</v>
      </c>
      <c r="DM20" s="64">
        <f>IF(details!BO20="","",details!BO20)</f>
        <v>3</v>
      </c>
      <c r="DN20" s="64">
        <f>IF(details!BP20="","",details!BP20)</f>
        <v>2</v>
      </c>
      <c r="DO20" s="64">
        <f t="shared" si="62"/>
        <v>5</v>
      </c>
      <c r="DP20" s="148">
        <f t="shared" si="63"/>
        <v>25</v>
      </c>
      <c r="DQ20" s="64">
        <f>IF(details!BQ20="","",details!BQ20)</f>
        <v>5</v>
      </c>
      <c r="DR20" s="64">
        <f>IF(details!BR20="","",details!BR20)</f>
        <v>50</v>
      </c>
      <c r="DS20" s="64">
        <f>IF(details!BS20="","",details!BS20)</f>
        <v>20</v>
      </c>
      <c r="DT20" s="148">
        <f t="shared" si="64"/>
        <v>70</v>
      </c>
      <c r="DU20" s="149">
        <f t="shared" si="65"/>
        <v>100</v>
      </c>
      <c r="DV20" s="64">
        <f>IF(details!BT20="","",details!BT20)</f>
        <v>80</v>
      </c>
      <c r="DW20" s="64">
        <f>IF(details!BU20="","",details!BU20)</f>
        <v>20</v>
      </c>
      <c r="DX20" s="149">
        <f t="shared" si="66"/>
        <v>100</v>
      </c>
      <c r="DY20" s="95">
        <f t="shared" si="67"/>
        <v>200</v>
      </c>
      <c r="DZ20" s="150">
        <f t="shared" si="68"/>
        <v>100</v>
      </c>
      <c r="EA20" s="95" t="str">
        <f t="shared" si="69"/>
        <v>A</v>
      </c>
      <c r="EB20" s="136">
        <f t="shared" si="4"/>
        <v>200</v>
      </c>
      <c r="EC20" s="136">
        <f t="shared" si="70"/>
        <v>0</v>
      </c>
      <c r="ED20" s="64">
        <f>IF(details!BV20="","",details!BV20)</f>
        <v>5</v>
      </c>
      <c r="EE20" s="64">
        <f>IF(details!BW20="","",details!BW20)</f>
        <v>5</v>
      </c>
      <c r="EF20" s="64">
        <f t="shared" si="71"/>
        <v>10</v>
      </c>
      <c r="EG20" s="64">
        <f>IF(details!BX20="","",details!BX20)</f>
        <v>5</v>
      </c>
      <c r="EH20" s="64">
        <f>IF(details!BY20="","",details!BY20)</f>
        <v>5</v>
      </c>
      <c r="EI20" s="64">
        <f t="shared" si="72"/>
        <v>10</v>
      </c>
      <c r="EJ20" s="64">
        <f>IF(details!BZ20="","",details!BZ20)</f>
        <v>5</v>
      </c>
      <c r="EK20" s="64">
        <f>IF(details!CA20="","",details!CA20)</f>
        <v>4</v>
      </c>
      <c r="EL20" s="64">
        <f t="shared" si="73"/>
        <v>9</v>
      </c>
      <c r="EM20" s="148">
        <f t="shared" si="74"/>
        <v>29</v>
      </c>
      <c r="EN20" s="427">
        <f>IF(details!CB20="","",details!CB20)</f>
        <v>1</v>
      </c>
      <c r="EO20" s="64">
        <f>IF(details!CC20="","",details!CC20)</f>
        <v>50</v>
      </c>
      <c r="EP20" s="64">
        <f>IF(details!CD20="","",details!CD20)</f>
        <v>20</v>
      </c>
      <c r="EQ20" s="148">
        <f t="shared" si="75"/>
        <v>70</v>
      </c>
      <c r="ER20" s="149">
        <f t="shared" si="76"/>
        <v>100</v>
      </c>
      <c r="ES20" s="64">
        <f>IF(details!CE20="","",details!CE20)</f>
        <v>80</v>
      </c>
      <c r="ET20" s="64">
        <f>IF(details!CF20="","",details!CF20)</f>
        <v>20</v>
      </c>
      <c r="EU20" s="149">
        <f t="shared" si="77"/>
        <v>100</v>
      </c>
      <c r="EV20" s="95">
        <f t="shared" si="78"/>
        <v>200</v>
      </c>
      <c r="EW20" s="150">
        <f t="shared" si="79"/>
        <v>100</v>
      </c>
      <c r="EX20" s="95" t="str">
        <f t="shared" si="80"/>
        <v>A</v>
      </c>
      <c r="EY20" s="136">
        <f t="shared" si="5"/>
        <v>200</v>
      </c>
      <c r="EZ20" s="136">
        <f t="shared" si="81"/>
        <v>0</v>
      </c>
      <c r="FA20" s="64">
        <f>IF(details!CG20="","",details!CG20)</f>
        <v>20</v>
      </c>
      <c r="FB20" s="64">
        <f>IF(details!CH20="","",details!CH20)</f>
        <v>20</v>
      </c>
      <c r="FC20" s="64">
        <f>IF(details!CI20="","",details!CI20)</f>
        <v>20</v>
      </c>
      <c r="FD20" s="64">
        <f>IF(details!CJ20="","",details!CJ20)</f>
        <v>20</v>
      </c>
      <c r="FE20" s="64">
        <f>IF(details!CK20="","",details!CK20)</f>
        <v>20</v>
      </c>
      <c r="FF20" s="95">
        <f t="shared" si="82"/>
        <v>100</v>
      </c>
      <c r="FG20" s="95">
        <f t="shared" si="83"/>
        <v>100</v>
      </c>
      <c r="FH20" s="95" t="str">
        <f t="shared" si="84"/>
        <v>A</v>
      </c>
      <c r="FI20" s="136">
        <f t="shared" si="85"/>
        <v>100</v>
      </c>
      <c r="FJ20" s="136">
        <f t="shared" si="86"/>
        <v>0</v>
      </c>
      <c r="FK20" s="64">
        <f>IF(details!CL20="","",details!CL20)</f>
        <v>20</v>
      </c>
      <c r="FL20" s="64">
        <f>IF(details!CM20="","",details!CM20)</f>
        <v>20</v>
      </c>
      <c r="FM20" s="64">
        <f>IF(details!CN20="","",details!CN20)</f>
        <v>20</v>
      </c>
      <c r="FN20" s="64">
        <f>IF(details!CO20="","",details!CO20)</f>
        <v>20</v>
      </c>
      <c r="FO20" s="64">
        <f>IF(details!CP20="","",details!CP20)</f>
        <v>20</v>
      </c>
      <c r="FP20" s="95">
        <f t="shared" si="87"/>
        <v>100</v>
      </c>
      <c r="FQ20" s="95">
        <f t="shared" si="88"/>
        <v>100</v>
      </c>
      <c r="FR20" s="95" t="str">
        <f t="shared" si="89"/>
        <v>A</v>
      </c>
      <c r="FS20" s="136">
        <f t="shared" si="90"/>
        <v>100</v>
      </c>
      <c r="FT20" s="136">
        <f t="shared" si="91"/>
        <v>0</v>
      </c>
      <c r="FU20" s="64">
        <f>IF(details!CQ20="","",details!CQ20)</f>
        <v>20</v>
      </c>
      <c r="FV20" s="64">
        <f>IF(details!CR20="","",details!CR20)</f>
        <v>20</v>
      </c>
      <c r="FW20" s="64">
        <f>IF(details!CS20="","",details!CS20)</f>
        <v>20</v>
      </c>
      <c r="FX20" s="64">
        <f>IF(details!CT20="","",details!CT20)</f>
        <v>20</v>
      </c>
      <c r="FY20" s="64">
        <f>IF(details!CU20="","",details!CU20)</f>
        <v>20</v>
      </c>
      <c r="FZ20" s="95">
        <f t="shared" si="92"/>
        <v>100</v>
      </c>
      <c r="GA20" s="95">
        <f t="shared" si="93"/>
        <v>100</v>
      </c>
      <c r="GB20" s="95" t="str">
        <f t="shared" si="94"/>
        <v>A</v>
      </c>
      <c r="GC20" s="136">
        <f t="shared" si="95"/>
        <v>100</v>
      </c>
      <c r="GD20" s="136">
        <f t="shared" si="96"/>
        <v>0</v>
      </c>
      <c r="GE20" s="94">
        <f t="shared" si="97"/>
        <v>200</v>
      </c>
      <c r="GF20" s="94">
        <f t="shared" si="98"/>
        <v>200</v>
      </c>
      <c r="GG20" s="94" t="str">
        <f t="shared" si="99"/>
        <v>A</v>
      </c>
      <c r="GH20" s="94">
        <f t="shared" si="100"/>
        <v>200</v>
      </c>
      <c r="GI20" s="94">
        <f t="shared" si="101"/>
        <v>200</v>
      </c>
      <c r="GJ20" s="94" t="str">
        <f t="shared" si="102"/>
        <v>A</v>
      </c>
      <c r="GK20" s="152">
        <f t="shared" si="103"/>
        <v>200</v>
      </c>
      <c r="GL20" s="152">
        <f t="shared" si="104"/>
        <v>200</v>
      </c>
      <c r="GM20" s="152" t="str">
        <f t="shared" si="105"/>
        <v>A</v>
      </c>
      <c r="GN20" s="94" t="str">
        <f t="shared" si="106"/>
        <v>A</v>
      </c>
      <c r="GO20" s="94" t="str">
        <f t="shared" si="107"/>
        <v/>
      </c>
      <c r="GP20" s="94" t="str">
        <f t="shared" si="108"/>
        <v/>
      </c>
      <c r="GQ20" s="94" t="str">
        <f t="shared" si="109"/>
        <v/>
      </c>
      <c r="GR20" s="94" t="str">
        <f t="shared" si="110"/>
        <v/>
      </c>
      <c r="GS20" s="94">
        <f t="shared" si="111"/>
        <v>200</v>
      </c>
      <c r="GT20" s="94">
        <f t="shared" si="112"/>
        <v>200</v>
      </c>
      <c r="GU20" s="94" t="str">
        <f t="shared" si="113"/>
        <v>A</v>
      </c>
      <c r="GV20" s="94">
        <f t="shared" si="114"/>
        <v>200</v>
      </c>
      <c r="GW20" s="94">
        <f t="shared" si="115"/>
        <v>200</v>
      </c>
      <c r="GX20" s="94" t="str">
        <f t="shared" si="116"/>
        <v>A</v>
      </c>
      <c r="GY20" s="94">
        <f t="shared" si="117"/>
        <v>200</v>
      </c>
      <c r="GZ20" s="94">
        <f t="shared" si="118"/>
        <v>200</v>
      </c>
      <c r="HA20" s="94" t="str">
        <f t="shared" si="119"/>
        <v>A</v>
      </c>
      <c r="HB20" s="94">
        <f t="shared" si="120"/>
        <v>100</v>
      </c>
      <c r="HC20" s="94">
        <f t="shared" si="121"/>
        <v>100</v>
      </c>
      <c r="HD20" s="94" t="str">
        <f t="shared" si="122"/>
        <v>A</v>
      </c>
      <c r="HE20" s="153">
        <f t="shared" si="123"/>
        <v>100</v>
      </c>
      <c r="HF20" s="153">
        <f t="shared" si="124"/>
        <v>100</v>
      </c>
      <c r="HG20" s="153" t="str">
        <f t="shared" si="125"/>
        <v>A</v>
      </c>
      <c r="HH20" s="153">
        <f t="shared" si="126"/>
        <v>100</v>
      </c>
      <c r="HI20" s="153">
        <f t="shared" si="127"/>
        <v>100</v>
      </c>
      <c r="HJ20" s="153" t="str">
        <f t="shared" si="128"/>
        <v>A</v>
      </c>
      <c r="HK20" s="255">
        <f t="shared" si="129"/>
        <v>0</v>
      </c>
      <c r="HL20" s="255">
        <f t="shared" si="130"/>
        <v>0</v>
      </c>
      <c r="HM20" s="255">
        <f t="shared" si="131"/>
        <v>4</v>
      </c>
      <c r="HN20" s="255">
        <f t="shared" si="132"/>
        <v>0</v>
      </c>
      <c r="HO20" s="64" t="str">
        <f t="shared" si="6"/>
        <v>PASSED</v>
      </c>
      <c r="HP20" s="91">
        <f t="shared" si="133"/>
        <v>1200</v>
      </c>
      <c r="HQ20" s="91">
        <f t="shared" si="134"/>
        <v>1200</v>
      </c>
      <c r="HR20" s="92">
        <f t="shared" si="135"/>
        <v>100</v>
      </c>
      <c r="HS20" s="214">
        <f t="shared" si="136"/>
        <v>100</v>
      </c>
      <c r="HT20" s="215">
        <f t="shared" si="137"/>
        <v>0.99999999999999833</v>
      </c>
      <c r="HU20" s="93" t="str">
        <f t="shared" si="138"/>
        <v>A</v>
      </c>
      <c r="HV20" s="154">
        <f>details!EV20</f>
        <v>110</v>
      </c>
      <c r="HW20" s="155" t="str">
        <f>details!EW20</f>
        <v/>
      </c>
      <c r="HX20" s="218" t="str">
        <f t="shared" si="139"/>
        <v/>
      </c>
      <c r="HY20" s="100" t="str">
        <f>IF(details!CV20="","",details!CV20)</f>
        <v/>
      </c>
      <c r="ID20" s="294" t="str">
        <f>'result aggregate'!O109</f>
        <v>NO. OF ST. APPEARED</v>
      </c>
      <c r="IE20" s="172">
        <f>'result aggregate'!P109</f>
        <v>3</v>
      </c>
      <c r="IF20" s="172">
        <f>'result aggregate'!Q109</f>
        <v>0</v>
      </c>
      <c r="IG20" s="172">
        <f>'result aggregate'!R109</f>
        <v>0</v>
      </c>
      <c r="IH20" s="172">
        <f>'result aggregate'!S109</f>
        <v>0</v>
      </c>
      <c r="II20" s="172">
        <f>'result aggregate'!T109</f>
        <v>0</v>
      </c>
      <c r="IJ20" s="172">
        <f>'result aggregate'!U109</f>
        <v>0</v>
      </c>
      <c r="IK20" s="172">
        <f>'result aggregate'!V109</f>
        <v>0</v>
      </c>
      <c r="IL20" s="172">
        <f>'result aggregate'!W109</f>
        <v>0</v>
      </c>
      <c r="IM20" s="172">
        <f>'result aggregate'!X109</f>
        <v>0</v>
      </c>
      <c r="IN20" s="172">
        <f>'result aggregate'!Y109</f>
        <v>0</v>
      </c>
      <c r="IO20" s="172">
        <f>'result aggregate'!Z109</f>
        <v>0</v>
      </c>
      <c r="IP20" s="172">
        <f>'result aggregate'!AA109</f>
        <v>0</v>
      </c>
      <c r="IQ20" s="295">
        <f>'result aggregate'!AB109</f>
        <v>3</v>
      </c>
      <c r="JB20" s="170"/>
      <c r="JC20" s="171"/>
      <c r="JE20" s="171"/>
      <c r="JF20" s="171"/>
      <c r="JH20" s="171"/>
      <c r="JI20" s="171"/>
      <c r="JK20" s="171"/>
      <c r="JL20" s="171"/>
      <c r="JN20" s="171"/>
    </row>
    <row r="21" spans="1:274" ht="14" customHeight="1">
      <c r="A21" s="145">
        <f>IF(details!A21="","",details!A21)</f>
        <v>15</v>
      </c>
      <c r="B21" s="64" t="str">
        <f>IF(details!B21="","",details!B21)</f>
        <v/>
      </c>
      <c r="C21" s="64" t="str">
        <f>IF(details!C21="","",details!C21)</f>
        <v/>
      </c>
      <c r="D21" s="95">
        <f>IF(details!D21="","",details!D21)</f>
        <v>815</v>
      </c>
      <c r="E21" s="95" t="str">
        <f>IF(details!E21="","",details!E21)</f>
        <v/>
      </c>
      <c r="F21" s="64" t="str">
        <f>IF(details!F21="","",details!F21)</f>
        <v/>
      </c>
      <c r="G21" s="290" t="str">
        <f>IF(details!G21="","",details!G21)</f>
        <v/>
      </c>
      <c r="H21" s="146" t="str">
        <f>IF(details!CW21="","",details!CW21)</f>
        <v/>
      </c>
      <c r="I21" s="147" t="str">
        <f>IF(details!I21="","",details!I21)</f>
        <v>A15</v>
      </c>
      <c r="J21" s="147" t="str">
        <f>IF(details!J21="","",details!J21)</f>
        <v>B15</v>
      </c>
      <c r="K21" s="147" t="str">
        <f>IF(details!K21="","",details!K21)</f>
        <v>C15</v>
      </c>
      <c r="L21" s="64">
        <f>IF(details!L21="","",details!L21)</f>
        <v>5</v>
      </c>
      <c r="M21" s="64">
        <f>IF(details!M21="","",details!M21)</f>
        <v>5</v>
      </c>
      <c r="N21" s="64">
        <f t="shared" si="16"/>
        <v>10</v>
      </c>
      <c r="O21" s="64">
        <f>IF(details!N21="","",details!N21)</f>
        <v>5</v>
      </c>
      <c r="P21" s="64">
        <f>IF(details!O21="","",details!O21)</f>
        <v>5</v>
      </c>
      <c r="Q21" s="64">
        <f t="shared" si="17"/>
        <v>10</v>
      </c>
      <c r="R21" s="64">
        <f>IF(details!P21="","",details!P21)</f>
        <v>5</v>
      </c>
      <c r="S21" s="64">
        <f>IF(details!Q21="","",details!Q21)</f>
        <v>4</v>
      </c>
      <c r="T21" s="64">
        <f t="shared" si="18"/>
        <v>9</v>
      </c>
      <c r="U21" s="148">
        <f t="shared" si="19"/>
        <v>29</v>
      </c>
      <c r="V21" s="64">
        <f>IF(details!R21="","",details!R21)</f>
        <v>1</v>
      </c>
      <c r="W21" s="64">
        <f>IF(details!S21="","",details!S21)</f>
        <v>40</v>
      </c>
      <c r="X21" s="64">
        <f>IF(details!T21="","",details!T21)</f>
        <v>10</v>
      </c>
      <c r="Y21" s="64">
        <f>IF(details!U21="","",details!U21)</f>
        <v>20</v>
      </c>
      <c r="Z21" s="148">
        <f t="shared" si="20"/>
        <v>70</v>
      </c>
      <c r="AA21" s="149">
        <f t="shared" si="21"/>
        <v>100</v>
      </c>
      <c r="AB21" s="64">
        <f>IF(details!V21="","",details!V21)</f>
        <v>65</v>
      </c>
      <c r="AC21" s="64">
        <f>IF(details!W21="","",details!W21)</f>
        <v>15</v>
      </c>
      <c r="AD21" s="64">
        <f>IF(details!X21="","",details!X21)</f>
        <v>20</v>
      </c>
      <c r="AE21" s="149">
        <f t="shared" si="22"/>
        <v>100</v>
      </c>
      <c r="AF21" s="95">
        <f t="shared" si="23"/>
        <v>200</v>
      </c>
      <c r="AG21" s="150">
        <f t="shared" si="24"/>
        <v>100</v>
      </c>
      <c r="AH21" s="95" t="str">
        <f t="shared" si="25"/>
        <v>A</v>
      </c>
      <c r="AI21" s="136">
        <f t="shared" si="0"/>
        <v>200</v>
      </c>
      <c r="AJ21" s="136">
        <f t="shared" si="26"/>
        <v>0</v>
      </c>
      <c r="AK21" s="64">
        <f>IF(details!Y21="","",details!Y21)</f>
        <v>5</v>
      </c>
      <c r="AL21" s="64">
        <f>IF(details!Z21="","",details!Z21)</f>
        <v>5</v>
      </c>
      <c r="AM21" s="64">
        <f t="shared" si="27"/>
        <v>10</v>
      </c>
      <c r="AN21" s="64">
        <f>IF(details!AA21="","",details!AA21)</f>
        <v>5</v>
      </c>
      <c r="AO21" s="64">
        <f>IF(details!AB21="","",details!AB21)</f>
        <v>5</v>
      </c>
      <c r="AP21" s="64">
        <f t="shared" si="28"/>
        <v>10</v>
      </c>
      <c r="AQ21" s="64">
        <f>IF(details!AC21="","",details!AC21)</f>
        <v>5</v>
      </c>
      <c r="AR21" s="64">
        <f>IF(details!AD21="","",details!AD21)</f>
        <v>4</v>
      </c>
      <c r="AS21" s="64">
        <f t="shared" si="29"/>
        <v>9</v>
      </c>
      <c r="AT21" s="148">
        <f t="shared" si="30"/>
        <v>29</v>
      </c>
      <c r="AU21" s="64">
        <f>IF(details!AE21="","",details!AE21)</f>
        <v>1</v>
      </c>
      <c r="AV21" s="64">
        <f>IF(details!AF21="","",details!AF21)</f>
        <v>40</v>
      </c>
      <c r="AW21" s="64">
        <f>IF(details!AG21="","",details!AG21)</f>
        <v>10</v>
      </c>
      <c r="AX21" s="64">
        <f>IF(details!AH21="","",details!AH21)</f>
        <v>20</v>
      </c>
      <c r="AY21" s="148">
        <f t="shared" si="31"/>
        <v>70</v>
      </c>
      <c r="AZ21" s="149">
        <f t="shared" si="32"/>
        <v>100</v>
      </c>
      <c r="BA21" s="64">
        <f>IF(details!AI21="","",details!AI21)</f>
        <v>65</v>
      </c>
      <c r="BB21" s="64">
        <f>IF(details!AJ21="","",details!AJ21)</f>
        <v>15</v>
      </c>
      <c r="BC21" s="64">
        <f>IF(details!AK21="","",details!AK21)</f>
        <v>20</v>
      </c>
      <c r="BD21" s="149">
        <f t="shared" si="33"/>
        <v>100</v>
      </c>
      <c r="BE21" s="95">
        <f t="shared" si="34"/>
        <v>200</v>
      </c>
      <c r="BF21" s="150">
        <f t="shared" si="35"/>
        <v>100</v>
      </c>
      <c r="BG21" s="95" t="str">
        <f t="shared" si="36"/>
        <v>A</v>
      </c>
      <c r="BH21" s="136">
        <f t="shared" si="1"/>
        <v>200</v>
      </c>
      <c r="BI21" s="136">
        <f t="shared" si="37"/>
        <v>0</v>
      </c>
      <c r="BJ21" s="151" t="str">
        <f>IF(D21="","",details!AL21)</f>
        <v>s</v>
      </c>
      <c r="BK21" s="64">
        <f>IF(details!AM21="","",details!AM21)</f>
        <v>5</v>
      </c>
      <c r="BL21" s="64">
        <f>IF(details!AN21="","",details!AN21)</f>
        <v>5</v>
      </c>
      <c r="BM21" s="64">
        <f t="shared" si="38"/>
        <v>10</v>
      </c>
      <c r="BN21" s="64">
        <f>IF(details!AO21="","",details!AO21)</f>
        <v>5</v>
      </c>
      <c r="BO21" s="64">
        <f>IF(details!AP21="","",details!AP21)</f>
        <v>5</v>
      </c>
      <c r="BP21" s="64">
        <f t="shared" si="39"/>
        <v>10</v>
      </c>
      <c r="BQ21" s="64">
        <f>IF(details!AQ21="","",details!AQ21)</f>
        <v>5</v>
      </c>
      <c r="BR21" s="64">
        <f>IF(details!AR21="","",details!AR21)</f>
        <v>4</v>
      </c>
      <c r="BS21" s="64">
        <f t="shared" si="40"/>
        <v>9</v>
      </c>
      <c r="BT21" s="148">
        <f t="shared" si="41"/>
        <v>29</v>
      </c>
      <c r="BU21" s="64">
        <f>IF(details!AS21="","",details!AS21)</f>
        <v>1</v>
      </c>
      <c r="BV21" s="64">
        <f>IF(details!AT21="","",details!AT21)</f>
        <v>50</v>
      </c>
      <c r="BW21" s="64">
        <f>IF(details!AU21="","",details!AU21)</f>
        <v>20</v>
      </c>
      <c r="BX21" s="148">
        <f t="shared" si="42"/>
        <v>70</v>
      </c>
      <c r="BY21" s="149">
        <f t="shared" si="43"/>
        <v>100</v>
      </c>
      <c r="BZ21" s="64">
        <f>IF(details!AV21="","",details!AV21)</f>
        <v>80</v>
      </c>
      <c r="CA21" s="64">
        <f>IF(details!AW21="","",details!AW21)</f>
        <v>20</v>
      </c>
      <c r="CB21" s="149">
        <f t="shared" si="44"/>
        <v>100</v>
      </c>
      <c r="CC21" s="95">
        <f t="shared" si="45"/>
        <v>200</v>
      </c>
      <c r="CD21" s="150">
        <f t="shared" si="46"/>
        <v>100</v>
      </c>
      <c r="CE21" s="95" t="str">
        <f t="shared" si="47"/>
        <v>A</v>
      </c>
      <c r="CF21" s="136">
        <f t="shared" si="2"/>
        <v>200</v>
      </c>
      <c r="CG21" s="136">
        <f t="shared" si="48"/>
        <v>0</v>
      </c>
      <c r="CH21" s="64">
        <f>IF(details!AX21="","",details!AX21)</f>
        <v>5</v>
      </c>
      <c r="CI21" s="64">
        <f>IF(details!AY21="","",details!AY21)</f>
        <v>5</v>
      </c>
      <c r="CJ21" s="64">
        <f t="shared" si="49"/>
        <v>10</v>
      </c>
      <c r="CK21" s="64">
        <f>IF(details!AZ21="","",details!AZ21)</f>
        <v>5</v>
      </c>
      <c r="CL21" s="64">
        <f>IF(details!BA21="","",details!BA21)</f>
        <v>5</v>
      </c>
      <c r="CM21" s="64">
        <f t="shared" si="50"/>
        <v>10</v>
      </c>
      <c r="CN21" s="64">
        <f>IF(details!BB21="","",details!BB21)</f>
        <v>5</v>
      </c>
      <c r="CO21" s="64">
        <f>IF(details!BC21="","",details!BC21)</f>
        <v>4</v>
      </c>
      <c r="CP21" s="64">
        <f t="shared" si="51"/>
        <v>9</v>
      </c>
      <c r="CQ21" s="148">
        <f t="shared" si="52"/>
        <v>29</v>
      </c>
      <c r="CR21" s="64">
        <f>IF(details!BD21="","",details!BD21)</f>
        <v>1</v>
      </c>
      <c r="CS21" s="64">
        <f>IF(details!BE21="","",details!BE21)</f>
        <v>40</v>
      </c>
      <c r="CT21" s="64">
        <f>IF(details!BF21="","",details!BF21)</f>
        <v>10</v>
      </c>
      <c r="CU21" s="64">
        <f>IF(details!BG21="","",details!BG21)</f>
        <v>20</v>
      </c>
      <c r="CV21" s="148">
        <f t="shared" si="53"/>
        <v>70</v>
      </c>
      <c r="CW21" s="149">
        <f t="shared" si="54"/>
        <v>100</v>
      </c>
      <c r="CX21" s="64">
        <f>IF(details!BH21="","",details!BH21)</f>
        <v>65</v>
      </c>
      <c r="CY21" s="64">
        <f>IF(details!BI21="","",details!BI21)</f>
        <v>15</v>
      </c>
      <c r="CZ21" s="64">
        <f>IF(details!BJ21="","",details!BJ21)</f>
        <v>20</v>
      </c>
      <c r="DA21" s="149">
        <f t="shared" si="55"/>
        <v>100</v>
      </c>
      <c r="DB21" s="95">
        <f t="shared" si="56"/>
        <v>200</v>
      </c>
      <c r="DC21" s="150">
        <f t="shared" si="57"/>
        <v>100</v>
      </c>
      <c r="DD21" s="95" t="str">
        <f t="shared" si="58"/>
        <v>A</v>
      </c>
      <c r="DE21" s="136">
        <f t="shared" si="3"/>
        <v>200</v>
      </c>
      <c r="DF21" s="136">
        <f t="shared" si="59"/>
        <v>0</v>
      </c>
      <c r="DG21" s="64">
        <f>IF(details!BK21="","",details!BK21)</f>
        <v>5</v>
      </c>
      <c r="DH21" s="64">
        <f>IF(details!BL21="","",details!BL21)</f>
        <v>5</v>
      </c>
      <c r="DI21" s="64">
        <f t="shared" si="60"/>
        <v>10</v>
      </c>
      <c r="DJ21" s="64">
        <f>IF(details!BM21="","",details!BM21)</f>
        <v>5</v>
      </c>
      <c r="DK21" s="64">
        <f>IF(details!BN21="","",details!BN21)</f>
        <v>5</v>
      </c>
      <c r="DL21" s="64">
        <f t="shared" si="61"/>
        <v>10</v>
      </c>
      <c r="DM21" s="64">
        <f>IF(details!BO21="","",details!BO21)</f>
        <v>3</v>
      </c>
      <c r="DN21" s="64">
        <f>IF(details!BP21="","",details!BP21)</f>
        <v>2</v>
      </c>
      <c r="DO21" s="64">
        <f t="shared" si="62"/>
        <v>5</v>
      </c>
      <c r="DP21" s="148">
        <f t="shared" si="63"/>
        <v>25</v>
      </c>
      <c r="DQ21" s="64">
        <f>IF(details!BQ21="","",details!BQ21)</f>
        <v>5</v>
      </c>
      <c r="DR21" s="64">
        <f>IF(details!BR21="","",details!BR21)</f>
        <v>50</v>
      </c>
      <c r="DS21" s="64">
        <f>IF(details!BS21="","",details!BS21)</f>
        <v>20</v>
      </c>
      <c r="DT21" s="148">
        <f t="shared" si="64"/>
        <v>70</v>
      </c>
      <c r="DU21" s="149">
        <f t="shared" si="65"/>
        <v>100</v>
      </c>
      <c r="DV21" s="64">
        <f>IF(details!BT21="","",details!BT21)</f>
        <v>80</v>
      </c>
      <c r="DW21" s="64">
        <f>IF(details!BU21="","",details!BU21)</f>
        <v>20</v>
      </c>
      <c r="DX21" s="149">
        <f t="shared" si="66"/>
        <v>100</v>
      </c>
      <c r="DY21" s="95">
        <f t="shared" si="67"/>
        <v>200</v>
      </c>
      <c r="DZ21" s="150">
        <f t="shared" si="68"/>
        <v>100</v>
      </c>
      <c r="EA21" s="95" t="str">
        <f t="shared" si="69"/>
        <v>A</v>
      </c>
      <c r="EB21" s="136">
        <f t="shared" si="4"/>
        <v>200</v>
      </c>
      <c r="EC21" s="136">
        <f t="shared" si="70"/>
        <v>0</v>
      </c>
      <c r="ED21" s="64">
        <f>IF(details!BV21="","",details!BV21)</f>
        <v>5</v>
      </c>
      <c r="EE21" s="64">
        <f>IF(details!BW21="","",details!BW21)</f>
        <v>5</v>
      </c>
      <c r="EF21" s="64">
        <f t="shared" si="71"/>
        <v>10</v>
      </c>
      <c r="EG21" s="64">
        <f>IF(details!BX21="","",details!BX21)</f>
        <v>5</v>
      </c>
      <c r="EH21" s="64">
        <f>IF(details!BY21="","",details!BY21)</f>
        <v>5</v>
      </c>
      <c r="EI21" s="64">
        <f t="shared" si="72"/>
        <v>10</v>
      </c>
      <c r="EJ21" s="64">
        <f>IF(details!BZ21="","",details!BZ21)</f>
        <v>5</v>
      </c>
      <c r="EK21" s="64">
        <f>IF(details!CA21="","",details!CA21)</f>
        <v>4</v>
      </c>
      <c r="EL21" s="64">
        <f t="shared" si="73"/>
        <v>9</v>
      </c>
      <c r="EM21" s="148">
        <f t="shared" si="74"/>
        <v>29</v>
      </c>
      <c r="EN21" s="427">
        <f>IF(details!CB21="","",details!CB21)</f>
        <v>1</v>
      </c>
      <c r="EO21" s="64">
        <f>IF(details!CC21="","",details!CC21)</f>
        <v>50</v>
      </c>
      <c r="EP21" s="64">
        <f>IF(details!CD21="","",details!CD21)</f>
        <v>20</v>
      </c>
      <c r="EQ21" s="148">
        <f t="shared" si="75"/>
        <v>70</v>
      </c>
      <c r="ER21" s="149">
        <f t="shared" si="76"/>
        <v>100</v>
      </c>
      <c r="ES21" s="64">
        <f>IF(details!CE21="","",details!CE21)</f>
        <v>80</v>
      </c>
      <c r="ET21" s="64">
        <f>IF(details!CF21="","",details!CF21)</f>
        <v>20</v>
      </c>
      <c r="EU21" s="149">
        <f t="shared" si="77"/>
        <v>100</v>
      </c>
      <c r="EV21" s="95">
        <f t="shared" si="78"/>
        <v>200</v>
      </c>
      <c r="EW21" s="150">
        <f t="shared" si="79"/>
        <v>100</v>
      </c>
      <c r="EX21" s="95" t="str">
        <f t="shared" si="80"/>
        <v>A</v>
      </c>
      <c r="EY21" s="136">
        <f t="shared" si="5"/>
        <v>200</v>
      </c>
      <c r="EZ21" s="136">
        <f t="shared" si="81"/>
        <v>0</v>
      </c>
      <c r="FA21" s="64">
        <f>IF(details!CG21="","",details!CG21)</f>
        <v>20</v>
      </c>
      <c r="FB21" s="64">
        <f>IF(details!CH21="","",details!CH21)</f>
        <v>20</v>
      </c>
      <c r="FC21" s="64">
        <f>IF(details!CI21="","",details!CI21)</f>
        <v>20</v>
      </c>
      <c r="FD21" s="64">
        <f>IF(details!CJ21="","",details!CJ21)</f>
        <v>20</v>
      </c>
      <c r="FE21" s="64">
        <f>IF(details!CK21="","",details!CK21)</f>
        <v>20</v>
      </c>
      <c r="FF21" s="95">
        <f t="shared" si="82"/>
        <v>100</v>
      </c>
      <c r="FG21" s="95">
        <f t="shared" si="83"/>
        <v>100</v>
      </c>
      <c r="FH21" s="95" t="str">
        <f t="shared" si="84"/>
        <v>A</v>
      </c>
      <c r="FI21" s="136">
        <f t="shared" si="85"/>
        <v>100</v>
      </c>
      <c r="FJ21" s="136">
        <f t="shared" si="86"/>
        <v>0</v>
      </c>
      <c r="FK21" s="64">
        <f>IF(details!CL21="","",details!CL21)</f>
        <v>20</v>
      </c>
      <c r="FL21" s="64">
        <f>IF(details!CM21="","",details!CM21)</f>
        <v>20</v>
      </c>
      <c r="FM21" s="64">
        <f>IF(details!CN21="","",details!CN21)</f>
        <v>20</v>
      </c>
      <c r="FN21" s="64">
        <f>IF(details!CO21="","",details!CO21)</f>
        <v>20</v>
      </c>
      <c r="FO21" s="64">
        <f>IF(details!CP21="","",details!CP21)</f>
        <v>20</v>
      </c>
      <c r="FP21" s="95">
        <f t="shared" si="87"/>
        <v>100</v>
      </c>
      <c r="FQ21" s="95">
        <f t="shared" si="88"/>
        <v>100</v>
      </c>
      <c r="FR21" s="95" t="str">
        <f t="shared" si="89"/>
        <v>A</v>
      </c>
      <c r="FS21" s="136">
        <f t="shared" si="90"/>
        <v>100</v>
      </c>
      <c r="FT21" s="136">
        <f t="shared" si="91"/>
        <v>0</v>
      </c>
      <c r="FU21" s="64">
        <f>IF(details!CQ21="","",details!CQ21)</f>
        <v>20</v>
      </c>
      <c r="FV21" s="64">
        <f>IF(details!CR21="","",details!CR21)</f>
        <v>20</v>
      </c>
      <c r="FW21" s="64">
        <f>IF(details!CS21="","",details!CS21)</f>
        <v>20</v>
      </c>
      <c r="FX21" s="64">
        <f>IF(details!CT21="","",details!CT21)</f>
        <v>20</v>
      </c>
      <c r="FY21" s="64">
        <f>IF(details!CU21="","",details!CU21)</f>
        <v>20</v>
      </c>
      <c r="FZ21" s="95">
        <f t="shared" si="92"/>
        <v>100</v>
      </c>
      <c r="GA21" s="95">
        <f t="shared" si="93"/>
        <v>100</v>
      </c>
      <c r="GB21" s="95" t="str">
        <f t="shared" si="94"/>
        <v>A</v>
      </c>
      <c r="GC21" s="136">
        <f t="shared" si="95"/>
        <v>100</v>
      </c>
      <c r="GD21" s="136">
        <f t="shared" si="96"/>
        <v>0</v>
      </c>
      <c r="GE21" s="94">
        <f t="shared" si="97"/>
        <v>200</v>
      </c>
      <c r="GF21" s="94">
        <f t="shared" si="98"/>
        <v>200</v>
      </c>
      <c r="GG21" s="94" t="str">
        <f t="shared" si="99"/>
        <v>A</v>
      </c>
      <c r="GH21" s="94">
        <f t="shared" si="100"/>
        <v>200</v>
      </c>
      <c r="GI21" s="94">
        <f t="shared" si="101"/>
        <v>200</v>
      </c>
      <c r="GJ21" s="94" t="str">
        <f t="shared" si="102"/>
        <v>A</v>
      </c>
      <c r="GK21" s="152">
        <f t="shared" si="103"/>
        <v>200</v>
      </c>
      <c r="GL21" s="152">
        <f t="shared" si="104"/>
        <v>200</v>
      </c>
      <c r="GM21" s="152" t="str">
        <f t="shared" si="105"/>
        <v>A</v>
      </c>
      <c r="GN21" s="94" t="str">
        <f t="shared" si="106"/>
        <v>A</v>
      </c>
      <c r="GO21" s="94" t="str">
        <f t="shared" si="107"/>
        <v/>
      </c>
      <c r="GP21" s="94" t="str">
        <f t="shared" si="108"/>
        <v/>
      </c>
      <c r="GQ21" s="94" t="str">
        <f t="shared" si="109"/>
        <v/>
      </c>
      <c r="GR21" s="94" t="str">
        <f t="shared" si="110"/>
        <v/>
      </c>
      <c r="GS21" s="94">
        <f t="shared" si="111"/>
        <v>200</v>
      </c>
      <c r="GT21" s="94">
        <f t="shared" si="112"/>
        <v>200</v>
      </c>
      <c r="GU21" s="94" t="str">
        <f t="shared" si="113"/>
        <v>A</v>
      </c>
      <c r="GV21" s="94">
        <f t="shared" si="114"/>
        <v>200</v>
      </c>
      <c r="GW21" s="94">
        <f t="shared" si="115"/>
        <v>200</v>
      </c>
      <c r="GX21" s="94" t="str">
        <f t="shared" si="116"/>
        <v>A</v>
      </c>
      <c r="GY21" s="94">
        <f t="shared" si="117"/>
        <v>200</v>
      </c>
      <c r="GZ21" s="94">
        <f t="shared" si="118"/>
        <v>200</v>
      </c>
      <c r="HA21" s="94" t="str">
        <f t="shared" si="119"/>
        <v>A</v>
      </c>
      <c r="HB21" s="94">
        <f t="shared" si="120"/>
        <v>100</v>
      </c>
      <c r="HC21" s="94">
        <f t="shared" si="121"/>
        <v>100</v>
      </c>
      <c r="HD21" s="94" t="str">
        <f t="shared" si="122"/>
        <v>A</v>
      </c>
      <c r="HE21" s="153">
        <f t="shared" si="123"/>
        <v>100</v>
      </c>
      <c r="HF21" s="153">
        <f t="shared" si="124"/>
        <v>100</v>
      </c>
      <c r="HG21" s="153" t="str">
        <f t="shared" si="125"/>
        <v>A</v>
      </c>
      <c r="HH21" s="153">
        <f t="shared" si="126"/>
        <v>100</v>
      </c>
      <c r="HI21" s="153">
        <f t="shared" si="127"/>
        <v>100</v>
      </c>
      <c r="HJ21" s="153" t="str">
        <f t="shared" si="128"/>
        <v>A</v>
      </c>
      <c r="HK21" s="255">
        <f t="shared" si="129"/>
        <v>0</v>
      </c>
      <c r="HL21" s="255">
        <f t="shared" si="130"/>
        <v>0</v>
      </c>
      <c r="HM21" s="255">
        <f t="shared" si="131"/>
        <v>4</v>
      </c>
      <c r="HN21" s="255">
        <f t="shared" si="132"/>
        <v>0</v>
      </c>
      <c r="HO21" s="64" t="str">
        <f t="shared" si="6"/>
        <v>PASSED</v>
      </c>
      <c r="HP21" s="91">
        <f t="shared" si="133"/>
        <v>1200</v>
      </c>
      <c r="HQ21" s="91">
        <f t="shared" si="134"/>
        <v>1200</v>
      </c>
      <c r="HR21" s="92">
        <f t="shared" si="135"/>
        <v>100</v>
      </c>
      <c r="HS21" s="214">
        <f t="shared" si="136"/>
        <v>100</v>
      </c>
      <c r="HT21" s="215">
        <f t="shared" si="137"/>
        <v>0.99999999999999833</v>
      </c>
      <c r="HU21" s="93" t="str">
        <f t="shared" si="138"/>
        <v>A</v>
      </c>
      <c r="HV21" s="154">
        <f>details!EV21</f>
        <v>110</v>
      </c>
      <c r="HW21" s="155" t="str">
        <f>details!EW21</f>
        <v/>
      </c>
      <c r="HX21" s="218" t="str">
        <f t="shared" si="139"/>
        <v/>
      </c>
      <c r="HY21" s="100" t="str">
        <f>IF(details!CV21="","",details!CV21)</f>
        <v/>
      </c>
      <c r="ID21" s="294" t="str">
        <f>'result aggregate'!O110</f>
        <v>NO. OF ST. PASSED</v>
      </c>
      <c r="IE21" s="172">
        <f>'result aggregate'!P110</f>
        <v>3</v>
      </c>
      <c r="IF21" s="172">
        <f>'result aggregate'!Q110</f>
        <v>0</v>
      </c>
      <c r="IG21" s="172">
        <f>'result aggregate'!R110</f>
        <v>0</v>
      </c>
      <c r="IH21" s="172">
        <f>'result aggregate'!S110</f>
        <v>0</v>
      </c>
      <c r="II21" s="172">
        <f>'result aggregate'!T110</f>
        <v>0</v>
      </c>
      <c r="IJ21" s="172">
        <f>'result aggregate'!U110</f>
        <v>0</v>
      </c>
      <c r="IK21" s="172">
        <f>'result aggregate'!V110</f>
        <v>0</v>
      </c>
      <c r="IL21" s="172">
        <f>'result aggregate'!W110</f>
        <v>0</v>
      </c>
      <c r="IM21" s="172">
        <f>'result aggregate'!X110</f>
        <v>0</v>
      </c>
      <c r="IN21" s="172">
        <f>'result aggregate'!Y110</f>
        <v>0</v>
      </c>
      <c r="IO21" s="172">
        <f>'result aggregate'!Z110</f>
        <v>0</v>
      </c>
      <c r="IP21" s="172">
        <f>'result aggregate'!AA110</f>
        <v>0</v>
      </c>
      <c r="IQ21" s="295">
        <f>'result aggregate'!AB110</f>
        <v>3</v>
      </c>
      <c r="JB21" s="170"/>
      <c r="JC21" s="171"/>
      <c r="JE21" s="171"/>
      <c r="JF21" s="171"/>
      <c r="JH21" s="171"/>
      <c r="JI21" s="171"/>
      <c r="JK21" s="171"/>
      <c r="JL21" s="171"/>
      <c r="JN21" s="171"/>
    </row>
    <row r="22" spans="1:274" ht="14" customHeight="1">
      <c r="A22" s="145">
        <f>IF(details!A22="","",details!A22)</f>
        <v>16</v>
      </c>
      <c r="B22" s="64" t="str">
        <f>IF(details!B22="","",details!B22)</f>
        <v/>
      </c>
      <c r="C22" s="64" t="str">
        <f>IF(details!C22="","",details!C22)</f>
        <v/>
      </c>
      <c r="D22" s="95">
        <f>IF(details!D22="","",details!D22)</f>
        <v>816</v>
      </c>
      <c r="E22" s="95" t="str">
        <f>IF(details!E22="","",details!E22)</f>
        <v/>
      </c>
      <c r="F22" s="64" t="str">
        <f>IF(details!F22="","",details!F22)</f>
        <v/>
      </c>
      <c r="G22" s="290" t="str">
        <f>IF(details!G22="","",details!G22)</f>
        <v/>
      </c>
      <c r="H22" s="146" t="str">
        <f>IF(details!CW22="","",details!CW22)</f>
        <v/>
      </c>
      <c r="I22" s="147" t="str">
        <f>IF(details!I22="","",details!I22)</f>
        <v>A16</v>
      </c>
      <c r="J22" s="147" t="str">
        <f>IF(details!J22="","",details!J22)</f>
        <v>B16</v>
      </c>
      <c r="K22" s="147" t="str">
        <f>IF(details!K22="","",details!K22)</f>
        <v>C16</v>
      </c>
      <c r="L22" s="64">
        <f>IF(details!L22="","",details!L22)</f>
        <v>5</v>
      </c>
      <c r="M22" s="64">
        <f>IF(details!M22="","",details!M22)</f>
        <v>5</v>
      </c>
      <c r="N22" s="64">
        <f t="shared" si="16"/>
        <v>10</v>
      </c>
      <c r="O22" s="64">
        <f>IF(details!N22="","",details!N22)</f>
        <v>5</v>
      </c>
      <c r="P22" s="64">
        <f>IF(details!O22="","",details!O22)</f>
        <v>5</v>
      </c>
      <c r="Q22" s="64">
        <f t="shared" si="17"/>
        <v>10</v>
      </c>
      <c r="R22" s="64">
        <f>IF(details!P22="","",details!P22)</f>
        <v>5</v>
      </c>
      <c r="S22" s="64">
        <f>IF(details!Q22="","",details!Q22)</f>
        <v>4</v>
      </c>
      <c r="T22" s="64">
        <f t="shared" si="18"/>
        <v>9</v>
      </c>
      <c r="U22" s="148">
        <f t="shared" si="19"/>
        <v>29</v>
      </c>
      <c r="V22" s="64">
        <f>IF(details!R22="","",details!R22)</f>
        <v>1</v>
      </c>
      <c r="W22" s="64">
        <f>IF(details!S22="","",details!S22)</f>
        <v>40</v>
      </c>
      <c r="X22" s="64">
        <f>IF(details!T22="","",details!T22)</f>
        <v>10</v>
      </c>
      <c r="Y22" s="64">
        <f>IF(details!U22="","",details!U22)</f>
        <v>20</v>
      </c>
      <c r="Z22" s="148">
        <f t="shared" si="20"/>
        <v>70</v>
      </c>
      <c r="AA22" s="149">
        <f t="shared" si="21"/>
        <v>100</v>
      </c>
      <c r="AB22" s="64">
        <f>IF(details!V22="","",details!V22)</f>
        <v>65</v>
      </c>
      <c r="AC22" s="64">
        <f>IF(details!W22="","",details!W22)</f>
        <v>15</v>
      </c>
      <c r="AD22" s="64">
        <f>IF(details!X22="","",details!X22)</f>
        <v>20</v>
      </c>
      <c r="AE22" s="149">
        <f t="shared" si="22"/>
        <v>100</v>
      </c>
      <c r="AF22" s="95">
        <f t="shared" si="23"/>
        <v>200</v>
      </c>
      <c r="AG22" s="150">
        <f t="shared" si="24"/>
        <v>100</v>
      </c>
      <c r="AH22" s="95" t="str">
        <f t="shared" si="25"/>
        <v>A</v>
      </c>
      <c r="AI22" s="136">
        <f t="shared" si="0"/>
        <v>200</v>
      </c>
      <c r="AJ22" s="136">
        <f t="shared" si="26"/>
        <v>0</v>
      </c>
      <c r="AK22" s="64">
        <f>IF(details!Y22="","",details!Y22)</f>
        <v>5</v>
      </c>
      <c r="AL22" s="64">
        <f>IF(details!Z22="","",details!Z22)</f>
        <v>5</v>
      </c>
      <c r="AM22" s="64">
        <f t="shared" si="27"/>
        <v>10</v>
      </c>
      <c r="AN22" s="64">
        <f>IF(details!AA22="","",details!AA22)</f>
        <v>5</v>
      </c>
      <c r="AO22" s="64">
        <f>IF(details!AB22="","",details!AB22)</f>
        <v>5</v>
      </c>
      <c r="AP22" s="64">
        <f t="shared" si="28"/>
        <v>10</v>
      </c>
      <c r="AQ22" s="64">
        <f>IF(details!AC22="","",details!AC22)</f>
        <v>5</v>
      </c>
      <c r="AR22" s="64">
        <f>IF(details!AD22="","",details!AD22)</f>
        <v>4</v>
      </c>
      <c r="AS22" s="64">
        <f t="shared" si="29"/>
        <v>9</v>
      </c>
      <c r="AT22" s="148">
        <f t="shared" si="30"/>
        <v>29</v>
      </c>
      <c r="AU22" s="64">
        <f>IF(details!AE22="","",details!AE22)</f>
        <v>1</v>
      </c>
      <c r="AV22" s="64">
        <f>IF(details!AF22="","",details!AF22)</f>
        <v>40</v>
      </c>
      <c r="AW22" s="64">
        <f>IF(details!AG22="","",details!AG22)</f>
        <v>10</v>
      </c>
      <c r="AX22" s="64">
        <f>IF(details!AH22="","",details!AH22)</f>
        <v>20</v>
      </c>
      <c r="AY22" s="148">
        <f t="shared" si="31"/>
        <v>70</v>
      </c>
      <c r="AZ22" s="149">
        <f t="shared" si="32"/>
        <v>100</v>
      </c>
      <c r="BA22" s="64">
        <f>IF(details!AI22="","",details!AI22)</f>
        <v>65</v>
      </c>
      <c r="BB22" s="64">
        <f>IF(details!AJ22="","",details!AJ22)</f>
        <v>15</v>
      </c>
      <c r="BC22" s="64">
        <f>IF(details!AK22="","",details!AK22)</f>
        <v>20</v>
      </c>
      <c r="BD22" s="149">
        <f t="shared" si="33"/>
        <v>100</v>
      </c>
      <c r="BE22" s="95">
        <f t="shared" si="34"/>
        <v>200</v>
      </c>
      <c r="BF22" s="150">
        <f t="shared" si="35"/>
        <v>100</v>
      </c>
      <c r="BG22" s="95" t="str">
        <f t="shared" si="36"/>
        <v>A</v>
      </c>
      <c r="BH22" s="136">
        <f t="shared" si="1"/>
        <v>200</v>
      </c>
      <c r="BI22" s="136">
        <f t="shared" si="37"/>
        <v>0</v>
      </c>
      <c r="BJ22" s="151" t="str">
        <f>IF(D22="","",details!AL22)</f>
        <v>s</v>
      </c>
      <c r="BK22" s="64">
        <f>IF(details!AM22="","",details!AM22)</f>
        <v>5</v>
      </c>
      <c r="BL22" s="64">
        <f>IF(details!AN22="","",details!AN22)</f>
        <v>5</v>
      </c>
      <c r="BM22" s="64">
        <f t="shared" si="38"/>
        <v>10</v>
      </c>
      <c r="BN22" s="64">
        <f>IF(details!AO22="","",details!AO22)</f>
        <v>5</v>
      </c>
      <c r="BO22" s="64">
        <f>IF(details!AP22="","",details!AP22)</f>
        <v>5</v>
      </c>
      <c r="BP22" s="64">
        <f t="shared" si="39"/>
        <v>10</v>
      </c>
      <c r="BQ22" s="64">
        <f>IF(details!AQ22="","",details!AQ22)</f>
        <v>5</v>
      </c>
      <c r="BR22" s="64">
        <f>IF(details!AR22="","",details!AR22)</f>
        <v>4</v>
      </c>
      <c r="BS22" s="64">
        <f t="shared" si="40"/>
        <v>9</v>
      </c>
      <c r="BT22" s="148">
        <f t="shared" si="41"/>
        <v>29</v>
      </c>
      <c r="BU22" s="64">
        <f>IF(details!AS22="","",details!AS22)</f>
        <v>1</v>
      </c>
      <c r="BV22" s="64">
        <f>IF(details!AT22="","",details!AT22)</f>
        <v>50</v>
      </c>
      <c r="BW22" s="64">
        <f>IF(details!AU22="","",details!AU22)</f>
        <v>20</v>
      </c>
      <c r="BX22" s="148">
        <f t="shared" si="42"/>
        <v>70</v>
      </c>
      <c r="BY22" s="149">
        <f t="shared" si="43"/>
        <v>100</v>
      </c>
      <c r="BZ22" s="64">
        <f>IF(details!AV22="","",details!AV22)</f>
        <v>80</v>
      </c>
      <c r="CA22" s="64">
        <f>IF(details!AW22="","",details!AW22)</f>
        <v>20</v>
      </c>
      <c r="CB22" s="149">
        <f t="shared" si="44"/>
        <v>100</v>
      </c>
      <c r="CC22" s="95">
        <f t="shared" si="45"/>
        <v>200</v>
      </c>
      <c r="CD22" s="150">
        <f t="shared" si="46"/>
        <v>100</v>
      </c>
      <c r="CE22" s="95" t="str">
        <f t="shared" si="47"/>
        <v>A</v>
      </c>
      <c r="CF22" s="136">
        <f t="shared" si="2"/>
        <v>200</v>
      </c>
      <c r="CG22" s="136">
        <f t="shared" si="48"/>
        <v>0</v>
      </c>
      <c r="CH22" s="64">
        <f>IF(details!AX22="","",details!AX22)</f>
        <v>5</v>
      </c>
      <c r="CI22" s="64">
        <f>IF(details!AY22="","",details!AY22)</f>
        <v>5</v>
      </c>
      <c r="CJ22" s="64">
        <f t="shared" si="49"/>
        <v>10</v>
      </c>
      <c r="CK22" s="64">
        <f>IF(details!AZ22="","",details!AZ22)</f>
        <v>5</v>
      </c>
      <c r="CL22" s="64">
        <f>IF(details!BA22="","",details!BA22)</f>
        <v>5</v>
      </c>
      <c r="CM22" s="64">
        <f t="shared" si="50"/>
        <v>10</v>
      </c>
      <c r="CN22" s="64">
        <f>IF(details!BB22="","",details!BB22)</f>
        <v>5</v>
      </c>
      <c r="CO22" s="64">
        <f>IF(details!BC22="","",details!BC22)</f>
        <v>4</v>
      </c>
      <c r="CP22" s="64">
        <f t="shared" si="51"/>
        <v>9</v>
      </c>
      <c r="CQ22" s="148">
        <f t="shared" si="52"/>
        <v>29</v>
      </c>
      <c r="CR22" s="64">
        <f>IF(details!BD22="","",details!BD22)</f>
        <v>1</v>
      </c>
      <c r="CS22" s="64">
        <f>IF(details!BE22="","",details!BE22)</f>
        <v>40</v>
      </c>
      <c r="CT22" s="64">
        <f>IF(details!BF22="","",details!BF22)</f>
        <v>10</v>
      </c>
      <c r="CU22" s="64">
        <f>IF(details!BG22="","",details!BG22)</f>
        <v>20</v>
      </c>
      <c r="CV22" s="148">
        <f t="shared" si="53"/>
        <v>70</v>
      </c>
      <c r="CW22" s="149">
        <f t="shared" si="54"/>
        <v>100</v>
      </c>
      <c r="CX22" s="64">
        <f>IF(details!BH22="","",details!BH22)</f>
        <v>65</v>
      </c>
      <c r="CY22" s="64">
        <f>IF(details!BI22="","",details!BI22)</f>
        <v>15</v>
      </c>
      <c r="CZ22" s="64">
        <f>IF(details!BJ22="","",details!BJ22)</f>
        <v>20</v>
      </c>
      <c r="DA22" s="149">
        <f t="shared" si="55"/>
        <v>100</v>
      </c>
      <c r="DB22" s="95">
        <f t="shared" si="56"/>
        <v>200</v>
      </c>
      <c r="DC22" s="150">
        <f t="shared" si="57"/>
        <v>100</v>
      </c>
      <c r="DD22" s="95" t="str">
        <f t="shared" si="58"/>
        <v>A</v>
      </c>
      <c r="DE22" s="136">
        <f t="shared" si="3"/>
        <v>200</v>
      </c>
      <c r="DF22" s="136">
        <f t="shared" si="59"/>
        <v>0</v>
      </c>
      <c r="DG22" s="64">
        <f>IF(details!BK22="","",details!BK22)</f>
        <v>5</v>
      </c>
      <c r="DH22" s="64">
        <f>IF(details!BL22="","",details!BL22)</f>
        <v>5</v>
      </c>
      <c r="DI22" s="64">
        <f t="shared" si="60"/>
        <v>10</v>
      </c>
      <c r="DJ22" s="64">
        <f>IF(details!BM22="","",details!BM22)</f>
        <v>5</v>
      </c>
      <c r="DK22" s="64">
        <f>IF(details!BN22="","",details!BN22)</f>
        <v>5</v>
      </c>
      <c r="DL22" s="64">
        <f t="shared" si="61"/>
        <v>10</v>
      </c>
      <c r="DM22" s="64">
        <f>IF(details!BO22="","",details!BO22)</f>
        <v>3</v>
      </c>
      <c r="DN22" s="64">
        <f>IF(details!BP22="","",details!BP22)</f>
        <v>2</v>
      </c>
      <c r="DO22" s="64">
        <f t="shared" si="62"/>
        <v>5</v>
      </c>
      <c r="DP22" s="148">
        <f t="shared" si="63"/>
        <v>25</v>
      </c>
      <c r="DQ22" s="64">
        <f>IF(details!BQ22="","",details!BQ22)</f>
        <v>5</v>
      </c>
      <c r="DR22" s="64">
        <f>IF(details!BR22="","",details!BR22)</f>
        <v>50</v>
      </c>
      <c r="DS22" s="64">
        <f>IF(details!BS22="","",details!BS22)</f>
        <v>20</v>
      </c>
      <c r="DT22" s="148">
        <f t="shared" si="64"/>
        <v>70</v>
      </c>
      <c r="DU22" s="149">
        <f t="shared" si="65"/>
        <v>100</v>
      </c>
      <c r="DV22" s="64">
        <f>IF(details!BT22="","",details!BT22)</f>
        <v>80</v>
      </c>
      <c r="DW22" s="64">
        <f>IF(details!BU22="","",details!BU22)</f>
        <v>20</v>
      </c>
      <c r="DX22" s="149">
        <f t="shared" si="66"/>
        <v>100</v>
      </c>
      <c r="DY22" s="95">
        <f t="shared" si="67"/>
        <v>200</v>
      </c>
      <c r="DZ22" s="150">
        <f t="shared" si="68"/>
        <v>100</v>
      </c>
      <c r="EA22" s="95" t="str">
        <f t="shared" si="69"/>
        <v>A</v>
      </c>
      <c r="EB22" s="136">
        <f t="shared" si="4"/>
        <v>200</v>
      </c>
      <c r="EC22" s="136">
        <f t="shared" si="70"/>
        <v>0</v>
      </c>
      <c r="ED22" s="64">
        <f>IF(details!BV22="","",details!BV22)</f>
        <v>5</v>
      </c>
      <c r="EE22" s="64">
        <f>IF(details!BW22="","",details!BW22)</f>
        <v>5</v>
      </c>
      <c r="EF22" s="64">
        <f t="shared" si="71"/>
        <v>10</v>
      </c>
      <c r="EG22" s="64">
        <f>IF(details!BX22="","",details!BX22)</f>
        <v>5</v>
      </c>
      <c r="EH22" s="64">
        <f>IF(details!BY22="","",details!BY22)</f>
        <v>5</v>
      </c>
      <c r="EI22" s="64">
        <f t="shared" si="72"/>
        <v>10</v>
      </c>
      <c r="EJ22" s="64">
        <f>IF(details!BZ22="","",details!BZ22)</f>
        <v>5</v>
      </c>
      <c r="EK22" s="64">
        <f>IF(details!CA22="","",details!CA22)</f>
        <v>4</v>
      </c>
      <c r="EL22" s="64">
        <f t="shared" si="73"/>
        <v>9</v>
      </c>
      <c r="EM22" s="148">
        <f t="shared" si="74"/>
        <v>29</v>
      </c>
      <c r="EN22" s="427">
        <f>IF(details!CB22="","",details!CB22)</f>
        <v>1</v>
      </c>
      <c r="EO22" s="64">
        <f>IF(details!CC22="","",details!CC22)</f>
        <v>50</v>
      </c>
      <c r="EP22" s="64">
        <f>IF(details!CD22="","",details!CD22)</f>
        <v>20</v>
      </c>
      <c r="EQ22" s="148">
        <f t="shared" si="75"/>
        <v>70</v>
      </c>
      <c r="ER22" s="149">
        <f t="shared" si="76"/>
        <v>100</v>
      </c>
      <c r="ES22" s="64">
        <f>IF(details!CE22="","",details!CE22)</f>
        <v>80</v>
      </c>
      <c r="ET22" s="64">
        <f>IF(details!CF22="","",details!CF22)</f>
        <v>20</v>
      </c>
      <c r="EU22" s="149">
        <f t="shared" si="77"/>
        <v>100</v>
      </c>
      <c r="EV22" s="95">
        <f t="shared" si="78"/>
        <v>200</v>
      </c>
      <c r="EW22" s="150">
        <f t="shared" si="79"/>
        <v>100</v>
      </c>
      <c r="EX22" s="95" t="str">
        <f t="shared" si="80"/>
        <v>A</v>
      </c>
      <c r="EY22" s="136">
        <f t="shared" si="5"/>
        <v>200</v>
      </c>
      <c r="EZ22" s="136">
        <f t="shared" si="81"/>
        <v>0</v>
      </c>
      <c r="FA22" s="64">
        <f>IF(details!CG22="","",details!CG22)</f>
        <v>20</v>
      </c>
      <c r="FB22" s="64">
        <f>IF(details!CH22="","",details!CH22)</f>
        <v>20</v>
      </c>
      <c r="FC22" s="64">
        <f>IF(details!CI22="","",details!CI22)</f>
        <v>20</v>
      </c>
      <c r="FD22" s="64">
        <f>IF(details!CJ22="","",details!CJ22)</f>
        <v>20</v>
      </c>
      <c r="FE22" s="64">
        <f>IF(details!CK22="","",details!CK22)</f>
        <v>20</v>
      </c>
      <c r="FF22" s="95">
        <f t="shared" si="82"/>
        <v>100</v>
      </c>
      <c r="FG22" s="95">
        <f t="shared" si="83"/>
        <v>100</v>
      </c>
      <c r="FH22" s="95" t="str">
        <f t="shared" si="84"/>
        <v>A</v>
      </c>
      <c r="FI22" s="136">
        <f t="shared" si="85"/>
        <v>100</v>
      </c>
      <c r="FJ22" s="136">
        <f t="shared" si="86"/>
        <v>0</v>
      </c>
      <c r="FK22" s="64">
        <f>IF(details!CL22="","",details!CL22)</f>
        <v>20</v>
      </c>
      <c r="FL22" s="64">
        <f>IF(details!CM22="","",details!CM22)</f>
        <v>20</v>
      </c>
      <c r="FM22" s="64">
        <f>IF(details!CN22="","",details!CN22)</f>
        <v>20</v>
      </c>
      <c r="FN22" s="64">
        <f>IF(details!CO22="","",details!CO22)</f>
        <v>20</v>
      </c>
      <c r="FO22" s="64">
        <f>IF(details!CP22="","",details!CP22)</f>
        <v>20</v>
      </c>
      <c r="FP22" s="95">
        <f t="shared" si="87"/>
        <v>100</v>
      </c>
      <c r="FQ22" s="95">
        <f t="shared" si="88"/>
        <v>100</v>
      </c>
      <c r="FR22" s="95" t="str">
        <f t="shared" si="89"/>
        <v>A</v>
      </c>
      <c r="FS22" s="136">
        <f t="shared" si="90"/>
        <v>100</v>
      </c>
      <c r="FT22" s="136">
        <f t="shared" si="91"/>
        <v>0</v>
      </c>
      <c r="FU22" s="64">
        <f>IF(details!CQ22="","",details!CQ22)</f>
        <v>20</v>
      </c>
      <c r="FV22" s="64">
        <f>IF(details!CR22="","",details!CR22)</f>
        <v>20</v>
      </c>
      <c r="FW22" s="64">
        <f>IF(details!CS22="","",details!CS22)</f>
        <v>20</v>
      </c>
      <c r="FX22" s="64">
        <f>IF(details!CT22="","",details!CT22)</f>
        <v>20</v>
      </c>
      <c r="FY22" s="64">
        <f>IF(details!CU22="","",details!CU22)</f>
        <v>20</v>
      </c>
      <c r="FZ22" s="95">
        <f t="shared" si="92"/>
        <v>100</v>
      </c>
      <c r="GA22" s="95">
        <f t="shared" si="93"/>
        <v>100</v>
      </c>
      <c r="GB22" s="95" t="str">
        <f t="shared" si="94"/>
        <v>A</v>
      </c>
      <c r="GC22" s="136">
        <f t="shared" si="95"/>
        <v>100</v>
      </c>
      <c r="GD22" s="136">
        <f t="shared" si="96"/>
        <v>0</v>
      </c>
      <c r="GE22" s="94">
        <f t="shared" si="97"/>
        <v>200</v>
      </c>
      <c r="GF22" s="94">
        <f t="shared" si="98"/>
        <v>200</v>
      </c>
      <c r="GG22" s="94" t="str">
        <f t="shared" si="99"/>
        <v>A</v>
      </c>
      <c r="GH22" s="94">
        <f t="shared" si="100"/>
        <v>200</v>
      </c>
      <c r="GI22" s="94">
        <f t="shared" si="101"/>
        <v>200</v>
      </c>
      <c r="GJ22" s="94" t="str">
        <f t="shared" si="102"/>
        <v>A</v>
      </c>
      <c r="GK22" s="152">
        <f t="shared" si="103"/>
        <v>200</v>
      </c>
      <c r="GL22" s="152">
        <f t="shared" si="104"/>
        <v>200</v>
      </c>
      <c r="GM22" s="152" t="str">
        <f t="shared" si="105"/>
        <v>A</v>
      </c>
      <c r="GN22" s="94" t="str">
        <f t="shared" si="106"/>
        <v>A</v>
      </c>
      <c r="GO22" s="94" t="str">
        <f t="shared" si="107"/>
        <v/>
      </c>
      <c r="GP22" s="94" t="str">
        <f t="shared" si="108"/>
        <v/>
      </c>
      <c r="GQ22" s="94" t="str">
        <f t="shared" si="109"/>
        <v/>
      </c>
      <c r="GR22" s="94" t="str">
        <f t="shared" si="110"/>
        <v/>
      </c>
      <c r="GS22" s="94">
        <f t="shared" si="111"/>
        <v>200</v>
      </c>
      <c r="GT22" s="94">
        <f t="shared" si="112"/>
        <v>200</v>
      </c>
      <c r="GU22" s="94" t="str">
        <f t="shared" si="113"/>
        <v>A</v>
      </c>
      <c r="GV22" s="94">
        <f t="shared" si="114"/>
        <v>200</v>
      </c>
      <c r="GW22" s="94">
        <f t="shared" si="115"/>
        <v>200</v>
      </c>
      <c r="GX22" s="94" t="str">
        <f t="shared" si="116"/>
        <v>A</v>
      </c>
      <c r="GY22" s="94">
        <f t="shared" si="117"/>
        <v>200</v>
      </c>
      <c r="GZ22" s="94">
        <f t="shared" si="118"/>
        <v>200</v>
      </c>
      <c r="HA22" s="94" t="str">
        <f t="shared" si="119"/>
        <v>A</v>
      </c>
      <c r="HB22" s="94">
        <f t="shared" si="120"/>
        <v>100</v>
      </c>
      <c r="HC22" s="94">
        <f t="shared" si="121"/>
        <v>100</v>
      </c>
      <c r="HD22" s="94" t="str">
        <f t="shared" si="122"/>
        <v>A</v>
      </c>
      <c r="HE22" s="153">
        <f t="shared" si="123"/>
        <v>100</v>
      </c>
      <c r="HF22" s="153">
        <f t="shared" si="124"/>
        <v>100</v>
      </c>
      <c r="HG22" s="153" t="str">
        <f t="shared" si="125"/>
        <v>A</v>
      </c>
      <c r="HH22" s="153">
        <f t="shared" si="126"/>
        <v>100</v>
      </c>
      <c r="HI22" s="153">
        <f t="shared" si="127"/>
        <v>100</v>
      </c>
      <c r="HJ22" s="153" t="str">
        <f t="shared" si="128"/>
        <v>A</v>
      </c>
      <c r="HK22" s="255">
        <f t="shared" si="129"/>
        <v>0</v>
      </c>
      <c r="HL22" s="255">
        <f t="shared" si="130"/>
        <v>0</v>
      </c>
      <c r="HM22" s="255">
        <f t="shared" si="131"/>
        <v>4</v>
      </c>
      <c r="HN22" s="255">
        <f t="shared" si="132"/>
        <v>0</v>
      </c>
      <c r="HO22" s="64" t="str">
        <f t="shared" si="6"/>
        <v>PASSED</v>
      </c>
      <c r="HP22" s="91">
        <f t="shared" si="133"/>
        <v>1200</v>
      </c>
      <c r="HQ22" s="91">
        <f t="shared" si="134"/>
        <v>1200</v>
      </c>
      <c r="HR22" s="92">
        <f t="shared" si="135"/>
        <v>100</v>
      </c>
      <c r="HS22" s="214">
        <f t="shared" si="136"/>
        <v>100</v>
      </c>
      <c r="HT22" s="215">
        <f t="shared" si="137"/>
        <v>0.99999999999999833</v>
      </c>
      <c r="HU22" s="93" t="str">
        <f t="shared" si="138"/>
        <v>A</v>
      </c>
      <c r="HV22" s="154">
        <f>details!EV22</f>
        <v>110</v>
      </c>
      <c r="HW22" s="155" t="str">
        <f>details!EW22</f>
        <v/>
      </c>
      <c r="HX22" s="218" t="str">
        <f t="shared" si="139"/>
        <v/>
      </c>
      <c r="HY22" s="100" t="str">
        <f>IF(details!CV22="","",details!CV22)</f>
        <v/>
      </c>
      <c r="ID22" s="294" t="str">
        <f>'result aggregate'!O111</f>
        <v>PROMOTED</v>
      </c>
      <c r="IE22" s="172">
        <f>'result aggregate'!P111</f>
        <v>0</v>
      </c>
      <c r="IF22" s="172">
        <f>'result aggregate'!Q111</f>
        <v>0</v>
      </c>
      <c r="IG22" s="172">
        <f>'result aggregate'!R111</f>
        <v>0</v>
      </c>
      <c r="IH22" s="172">
        <f>'result aggregate'!S111</f>
        <v>0</v>
      </c>
      <c r="II22" s="172">
        <f>'result aggregate'!T111</f>
        <v>0</v>
      </c>
      <c r="IJ22" s="172">
        <f>'result aggregate'!U111</f>
        <v>0</v>
      </c>
      <c r="IK22" s="172">
        <f>'result aggregate'!V111</f>
        <v>0</v>
      </c>
      <c r="IL22" s="172">
        <f>'result aggregate'!W111</f>
        <v>0</v>
      </c>
      <c r="IM22" s="172">
        <f>'result aggregate'!X111</f>
        <v>0</v>
      </c>
      <c r="IN22" s="172">
        <f>'result aggregate'!Y111</f>
        <v>0</v>
      </c>
      <c r="IO22" s="172">
        <f>'result aggregate'!Z111</f>
        <v>0</v>
      </c>
      <c r="IP22" s="172">
        <f>'result aggregate'!AA111</f>
        <v>0</v>
      </c>
      <c r="IQ22" s="295">
        <f>'result aggregate'!AB111</f>
        <v>0</v>
      </c>
      <c r="JB22" s="170"/>
      <c r="JC22" s="171"/>
      <c r="JE22" s="171"/>
      <c r="JF22" s="171"/>
      <c r="JH22" s="171"/>
      <c r="JI22" s="171"/>
      <c r="JK22" s="171"/>
      <c r="JL22" s="171"/>
      <c r="JN22" s="171"/>
    </row>
    <row r="23" spans="1:274" ht="14" customHeight="1">
      <c r="A23" s="145">
        <f>IF(details!A23="","",details!A23)</f>
        <v>17</v>
      </c>
      <c r="B23" s="64" t="str">
        <f>IF(details!B23="","",details!B23)</f>
        <v/>
      </c>
      <c r="C23" s="64" t="str">
        <f>IF(details!C23="","",details!C23)</f>
        <v/>
      </c>
      <c r="D23" s="95">
        <f>IF(details!D23="","",details!D23)</f>
        <v>817</v>
      </c>
      <c r="E23" s="95" t="str">
        <f>IF(details!E23="","",details!E23)</f>
        <v/>
      </c>
      <c r="F23" s="64" t="str">
        <f>IF(details!F23="","",details!F23)</f>
        <v/>
      </c>
      <c r="G23" s="290" t="str">
        <f>IF(details!G23="","",details!G23)</f>
        <v/>
      </c>
      <c r="H23" s="146" t="str">
        <f>IF(details!CW23="","",details!CW23)</f>
        <v/>
      </c>
      <c r="I23" s="147" t="str">
        <f>IF(details!I23="","",details!I23)</f>
        <v>A17</v>
      </c>
      <c r="J23" s="147" t="str">
        <f>IF(details!J23="","",details!J23)</f>
        <v>B17</v>
      </c>
      <c r="K23" s="147" t="str">
        <f>IF(details!K23="","",details!K23)</f>
        <v>C17</v>
      </c>
      <c r="L23" s="64">
        <f>IF(details!L23="","",details!L23)</f>
        <v>5</v>
      </c>
      <c r="M23" s="64">
        <f>IF(details!M23="","",details!M23)</f>
        <v>5</v>
      </c>
      <c r="N23" s="64">
        <f t="shared" si="16"/>
        <v>10</v>
      </c>
      <c r="O23" s="64">
        <f>IF(details!N23="","",details!N23)</f>
        <v>5</v>
      </c>
      <c r="P23" s="64">
        <f>IF(details!O23="","",details!O23)</f>
        <v>5</v>
      </c>
      <c r="Q23" s="64">
        <f t="shared" si="17"/>
        <v>10</v>
      </c>
      <c r="R23" s="64">
        <f>IF(details!P23="","",details!P23)</f>
        <v>5</v>
      </c>
      <c r="S23" s="64">
        <f>IF(details!Q23="","",details!Q23)</f>
        <v>4</v>
      </c>
      <c r="T23" s="64">
        <f t="shared" si="18"/>
        <v>9</v>
      </c>
      <c r="U23" s="148">
        <f t="shared" si="19"/>
        <v>29</v>
      </c>
      <c r="V23" s="64">
        <f>IF(details!R23="","",details!R23)</f>
        <v>1</v>
      </c>
      <c r="W23" s="64">
        <f>IF(details!S23="","",details!S23)</f>
        <v>40</v>
      </c>
      <c r="X23" s="64">
        <f>IF(details!T23="","",details!T23)</f>
        <v>10</v>
      </c>
      <c r="Y23" s="64">
        <f>IF(details!U23="","",details!U23)</f>
        <v>20</v>
      </c>
      <c r="Z23" s="148">
        <f t="shared" si="20"/>
        <v>70</v>
      </c>
      <c r="AA23" s="149">
        <f t="shared" si="21"/>
        <v>100</v>
      </c>
      <c r="AB23" s="64">
        <f>IF(details!V23="","",details!V23)</f>
        <v>65</v>
      </c>
      <c r="AC23" s="64">
        <f>IF(details!W23="","",details!W23)</f>
        <v>15</v>
      </c>
      <c r="AD23" s="64">
        <f>IF(details!X23="","",details!X23)</f>
        <v>20</v>
      </c>
      <c r="AE23" s="149">
        <f t="shared" si="22"/>
        <v>100</v>
      </c>
      <c r="AF23" s="95">
        <f t="shared" si="23"/>
        <v>200</v>
      </c>
      <c r="AG23" s="150">
        <f t="shared" si="24"/>
        <v>100</v>
      </c>
      <c r="AH23" s="95" t="str">
        <f t="shared" si="25"/>
        <v>A</v>
      </c>
      <c r="AI23" s="136">
        <f t="shared" si="0"/>
        <v>200</v>
      </c>
      <c r="AJ23" s="136">
        <f t="shared" si="26"/>
        <v>0</v>
      </c>
      <c r="AK23" s="64">
        <f>IF(details!Y23="","",details!Y23)</f>
        <v>5</v>
      </c>
      <c r="AL23" s="64">
        <f>IF(details!Z23="","",details!Z23)</f>
        <v>5</v>
      </c>
      <c r="AM23" s="64">
        <f t="shared" si="27"/>
        <v>10</v>
      </c>
      <c r="AN23" s="64">
        <f>IF(details!AA23="","",details!AA23)</f>
        <v>5</v>
      </c>
      <c r="AO23" s="64">
        <f>IF(details!AB23="","",details!AB23)</f>
        <v>5</v>
      </c>
      <c r="AP23" s="64">
        <f t="shared" si="28"/>
        <v>10</v>
      </c>
      <c r="AQ23" s="64">
        <f>IF(details!AC23="","",details!AC23)</f>
        <v>5</v>
      </c>
      <c r="AR23" s="64">
        <f>IF(details!AD23="","",details!AD23)</f>
        <v>4</v>
      </c>
      <c r="AS23" s="64">
        <f t="shared" si="29"/>
        <v>9</v>
      </c>
      <c r="AT23" s="148">
        <f t="shared" si="30"/>
        <v>29</v>
      </c>
      <c r="AU23" s="64">
        <f>IF(details!AE23="","",details!AE23)</f>
        <v>1</v>
      </c>
      <c r="AV23" s="64">
        <f>IF(details!AF23="","",details!AF23)</f>
        <v>40</v>
      </c>
      <c r="AW23" s="64">
        <f>IF(details!AG23="","",details!AG23)</f>
        <v>10</v>
      </c>
      <c r="AX23" s="64">
        <f>IF(details!AH23="","",details!AH23)</f>
        <v>20</v>
      </c>
      <c r="AY23" s="148">
        <f t="shared" si="31"/>
        <v>70</v>
      </c>
      <c r="AZ23" s="149">
        <f t="shared" si="32"/>
        <v>100</v>
      </c>
      <c r="BA23" s="64">
        <f>IF(details!AI23="","",details!AI23)</f>
        <v>65</v>
      </c>
      <c r="BB23" s="64">
        <f>IF(details!AJ23="","",details!AJ23)</f>
        <v>15</v>
      </c>
      <c r="BC23" s="64">
        <f>IF(details!AK23="","",details!AK23)</f>
        <v>20</v>
      </c>
      <c r="BD23" s="149">
        <f t="shared" si="33"/>
        <v>100</v>
      </c>
      <c r="BE23" s="95">
        <f t="shared" si="34"/>
        <v>200</v>
      </c>
      <c r="BF23" s="150">
        <f t="shared" si="35"/>
        <v>100</v>
      </c>
      <c r="BG23" s="95" t="str">
        <f t="shared" si="36"/>
        <v>A</v>
      </c>
      <c r="BH23" s="136">
        <f t="shared" si="1"/>
        <v>200</v>
      </c>
      <c r="BI23" s="136">
        <f t="shared" si="37"/>
        <v>0</v>
      </c>
      <c r="BJ23" s="151" t="str">
        <f>IF(D23="","",details!AL23)</f>
        <v>s</v>
      </c>
      <c r="BK23" s="64">
        <f>IF(details!AM23="","",details!AM23)</f>
        <v>5</v>
      </c>
      <c r="BL23" s="64">
        <f>IF(details!AN23="","",details!AN23)</f>
        <v>5</v>
      </c>
      <c r="BM23" s="64">
        <f t="shared" si="38"/>
        <v>10</v>
      </c>
      <c r="BN23" s="64">
        <f>IF(details!AO23="","",details!AO23)</f>
        <v>5</v>
      </c>
      <c r="BO23" s="64">
        <f>IF(details!AP23="","",details!AP23)</f>
        <v>5</v>
      </c>
      <c r="BP23" s="64">
        <f t="shared" si="39"/>
        <v>10</v>
      </c>
      <c r="BQ23" s="64">
        <f>IF(details!AQ23="","",details!AQ23)</f>
        <v>5</v>
      </c>
      <c r="BR23" s="64">
        <f>IF(details!AR23="","",details!AR23)</f>
        <v>4</v>
      </c>
      <c r="BS23" s="64">
        <f t="shared" si="40"/>
        <v>9</v>
      </c>
      <c r="BT23" s="148">
        <f t="shared" si="41"/>
        <v>29</v>
      </c>
      <c r="BU23" s="64">
        <f>IF(details!AS23="","",details!AS23)</f>
        <v>1</v>
      </c>
      <c r="BV23" s="64">
        <f>IF(details!AT23="","",details!AT23)</f>
        <v>50</v>
      </c>
      <c r="BW23" s="64">
        <f>IF(details!AU23="","",details!AU23)</f>
        <v>20</v>
      </c>
      <c r="BX23" s="148">
        <f t="shared" si="42"/>
        <v>70</v>
      </c>
      <c r="BY23" s="149">
        <f t="shared" si="43"/>
        <v>100</v>
      </c>
      <c r="BZ23" s="64">
        <f>IF(details!AV23="","",details!AV23)</f>
        <v>80</v>
      </c>
      <c r="CA23" s="64">
        <f>IF(details!AW23="","",details!AW23)</f>
        <v>20</v>
      </c>
      <c r="CB23" s="149">
        <f t="shared" si="44"/>
        <v>100</v>
      </c>
      <c r="CC23" s="95">
        <f t="shared" si="45"/>
        <v>200</v>
      </c>
      <c r="CD23" s="150">
        <f t="shared" si="46"/>
        <v>100</v>
      </c>
      <c r="CE23" s="95" t="str">
        <f t="shared" si="47"/>
        <v>A</v>
      </c>
      <c r="CF23" s="136">
        <f t="shared" si="2"/>
        <v>200</v>
      </c>
      <c r="CG23" s="136">
        <f t="shared" si="48"/>
        <v>0</v>
      </c>
      <c r="CH23" s="64">
        <f>IF(details!AX23="","",details!AX23)</f>
        <v>5</v>
      </c>
      <c r="CI23" s="64">
        <f>IF(details!AY23="","",details!AY23)</f>
        <v>5</v>
      </c>
      <c r="CJ23" s="64">
        <f t="shared" si="49"/>
        <v>10</v>
      </c>
      <c r="CK23" s="64">
        <f>IF(details!AZ23="","",details!AZ23)</f>
        <v>5</v>
      </c>
      <c r="CL23" s="64">
        <f>IF(details!BA23="","",details!BA23)</f>
        <v>5</v>
      </c>
      <c r="CM23" s="64">
        <f t="shared" si="50"/>
        <v>10</v>
      </c>
      <c r="CN23" s="64">
        <f>IF(details!BB23="","",details!BB23)</f>
        <v>5</v>
      </c>
      <c r="CO23" s="64">
        <f>IF(details!BC23="","",details!BC23)</f>
        <v>4</v>
      </c>
      <c r="CP23" s="64">
        <f t="shared" si="51"/>
        <v>9</v>
      </c>
      <c r="CQ23" s="148">
        <f t="shared" si="52"/>
        <v>29</v>
      </c>
      <c r="CR23" s="64">
        <f>IF(details!BD23="","",details!BD23)</f>
        <v>1</v>
      </c>
      <c r="CS23" s="64">
        <f>IF(details!BE23="","",details!BE23)</f>
        <v>40</v>
      </c>
      <c r="CT23" s="64">
        <f>IF(details!BF23="","",details!BF23)</f>
        <v>10</v>
      </c>
      <c r="CU23" s="64">
        <f>IF(details!BG23="","",details!BG23)</f>
        <v>20</v>
      </c>
      <c r="CV23" s="148">
        <f t="shared" si="53"/>
        <v>70</v>
      </c>
      <c r="CW23" s="149">
        <f t="shared" si="54"/>
        <v>100</v>
      </c>
      <c r="CX23" s="64">
        <f>IF(details!BH23="","",details!BH23)</f>
        <v>65</v>
      </c>
      <c r="CY23" s="64">
        <f>IF(details!BI23="","",details!BI23)</f>
        <v>15</v>
      </c>
      <c r="CZ23" s="64">
        <f>IF(details!BJ23="","",details!BJ23)</f>
        <v>20</v>
      </c>
      <c r="DA23" s="149">
        <f t="shared" si="55"/>
        <v>100</v>
      </c>
      <c r="DB23" s="95">
        <f t="shared" si="56"/>
        <v>200</v>
      </c>
      <c r="DC23" s="150">
        <f t="shared" si="57"/>
        <v>100</v>
      </c>
      <c r="DD23" s="95" t="str">
        <f t="shared" si="58"/>
        <v>A</v>
      </c>
      <c r="DE23" s="136">
        <f t="shared" si="3"/>
        <v>200</v>
      </c>
      <c r="DF23" s="136">
        <f t="shared" si="59"/>
        <v>0</v>
      </c>
      <c r="DG23" s="64">
        <f>IF(details!BK23="","",details!BK23)</f>
        <v>5</v>
      </c>
      <c r="DH23" s="64">
        <f>IF(details!BL23="","",details!BL23)</f>
        <v>5</v>
      </c>
      <c r="DI23" s="64">
        <f t="shared" si="60"/>
        <v>10</v>
      </c>
      <c r="DJ23" s="64">
        <f>IF(details!BM23="","",details!BM23)</f>
        <v>5</v>
      </c>
      <c r="DK23" s="64">
        <f>IF(details!BN23="","",details!BN23)</f>
        <v>5</v>
      </c>
      <c r="DL23" s="64">
        <f t="shared" si="61"/>
        <v>10</v>
      </c>
      <c r="DM23" s="64">
        <f>IF(details!BO23="","",details!BO23)</f>
        <v>3</v>
      </c>
      <c r="DN23" s="64">
        <f>IF(details!BP23="","",details!BP23)</f>
        <v>2</v>
      </c>
      <c r="DO23" s="64">
        <f t="shared" si="62"/>
        <v>5</v>
      </c>
      <c r="DP23" s="148">
        <f t="shared" si="63"/>
        <v>25</v>
      </c>
      <c r="DQ23" s="64">
        <f>IF(details!BQ23="","",details!BQ23)</f>
        <v>5</v>
      </c>
      <c r="DR23" s="64">
        <f>IF(details!BR23="","",details!BR23)</f>
        <v>50</v>
      </c>
      <c r="DS23" s="64">
        <f>IF(details!BS23="","",details!BS23)</f>
        <v>20</v>
      </c>
      <c r="DT23" s="148">
        <f t="shared" si="64"/>
        <v>70</v>
      </c>
      <c r="DU23" s="149">
        <f t="shared" si="65"/>
        <v>100</v>
      </c>
      <c r="DV23" s="64">
        <f>IF(details!BT23="","",details!BT23)</f>
        <v>80</v>
      </c>
      <c r="DW23" s="64">
        <f>IF(details!BU23="","",details!BU23)</f>
        <v>20</v>
      </c>
      <c r="DX23" s="149">
        <f t="shared" si="66"/>
        <v>100</v>
      </c>
      <c r="DY23" s="95">
        <f t="shared" si="67"/>
        <v>200</v>
      </c>
      <c r="DZ23" s="150">
        <f t="shared" si="68"/>
        <v>100</v>
      </c>
      <c r="EA23" s="95" t="str">
        <f t="shared" si="69"/>
        <v>A</v>
      </c>
      <c r="EB23" s="136">
        <f t="shared" si="4"/>
        <v>200</v>
      </c>
      <c r="EC23" s="136">
        <f t="shared" si="70"/>
        <v>0</v>
      </c>
      <c r="ED23" s="64">
        <f>IF(details!BV23="","",details!BV23)</f>
        <v>5</v>
      </c>
      <c r="EE23" s="64">
        <f>IF(details!BW23="","",details!BW23)</f>
        <v>5</v>
      </c>
      <c r="EF23" s="64">
        <f t="shared" si="71"/>
        <v>10</v>
      </c>
      <c r="EG23" s="64">
        <f>IF(details!BX23="","",details!BX23)</f>
        <v>5</v>
      </c>
      <c r="EH23" s="64">
        <f>IF(details!BY23="","",details!BY23)</f>
        <v>5</v>
      </c>
      <c r="EI23" s="64">
        <f t="shared" si="72"/>
        <v>10</v>
      </c>
      <c r="EJ23" s="64">
        <f>IF(details!BZ23="","",details!BZ23)</f>
        <v>5</v>
      </c>
      <c r="EK23" s="64">
        <f>IF(details!CA23="","",details!CA23)</f>
        <v>4</v>
      </c>
      <c r="EL23" s="64">
        <f t="shared" si="73"/>
        <v>9</v>
      </c>
      <c r="EM23" s="148">
        <f t="shared" si="74"/>
        <v>29</v>
      </c>
      <c r="EN23" s="427">
        <f>IF(details!CB23="","",details!CB23)</f>
        <v>1</v>
      </c>
      <c r="EO23" s="64">
        <f>IF(details!CC23="","",details!CC23)</f>
        <v>50</v>
      </c>
      <c r="EP23" s="64">
        <f>IF(details!CD23="","",details!CD23)</f>
        <v>20</v>
      </c>
      <c r="EQ23" s="148">
        <f t="shared" si="75"/>
        <v>70</v>
      </c>
      <c r="ER23" s="149">
        <f t="shared" si="76"/>
        <v>100</v>
      </c>
      <c r="ES23" s="64">
        <f>IF(details!CE23="","",details!CE23)</f>
        <v>80</v>
      </c>
      <c r="ET23" s="64">
        <f>IF(details!CF23="","",details!CF23)</f>
        <v>20</v>
      </c>
      <c r="EU23" s="149">
        <f t="shared" si="77"/>
        <v>100</v>
      </c>
      <c r="EV23" s="95">
        <f t="shared" si="78"/>
        <v>200</v>
      </c>
      <c r="EW23" s="150">
        <f t="shared" si="79"/>
        <v>100</v>
      </c>
      <c r="EX23" s="95" t="str">
        <f t="shared" si="80"/>
        <v>A</v>
      </c>
      <c r="EY23" s="136">
        <f t="shared" si="5"/>
        <v>200</v>
      </c>
      <c r="EZ23" s="136">
        <f t="shared" si="81"/>
        <v>0</v>
      </c>
      <c r="FA23" s="64">
        <f>IF(details!CG23="","",details!CG23)</f>
        <v>20</v>
      </c>
      <c r="FB23" s="64">
        <f>IF(details!CH23="","",details!CH23)</f>
        <v>20</v>
      </c>
      <c r="FC23" s="64">
        <f>IF(details!CI23="","",details!CI23)</f>
        <v>20</v>
      </c>
      <c r="FD23" s="64">
        <f>IF(details!CJ23="","",details!CJ23)</f>
        <v>20</v>
      </c>
      <c r="FE23" s="64">
        <f>IF(details!CK23="","",details!CK23)</f>
        <v>20</v>
      </c>
      <c r="FF23" s="95">
        <f t="shared" si="82"/>
        <v>100</v>
      </c>
      <c r="FG23" s="95">
        <f t="shared" si="83"/>
        <v>100</v>
      </c>
      <c r="FH23" s="95" t="str">
        <f t="shared" si="84"/>
        <v>A</v>
      </c>
      <c r="FI23" s="136">
        <f t="shared" si="85"/>
        <v>100</v>
      </c>
      <c r="FJ23" s="136">
        <f t="shared" si="86"/>
        <v>0</v>
      </c>
      <c r="FK23" s="64">
        <f>IF(details!CL23="","",details!CL23)</f>
        <v>20</v>
      </c>
      <c r="FL23" s="64">
        <f>IF(details!CM23="","",details!CM23)</f>
        <v>20</v>
      </c>
      <c r="FM23" s="64">
        <f>IF(details!CN23="","",details!CN23)</f>
        <v>20</v>
      </c>
      <c r="FN23" s="64">
        <f>IF(details!CO23="","",details!CO23)</f>
        <v>20</v>
      </c>
      <c r="FO23" s="64">
        <f>IF(details!CP23="","",details!CP23)</f>
        <v>20</v>
      </c>
      <c r="FP23" s="95">
        <f t="shared" si="87"/>
        <v>100</v>
      </c>
      <c r="FQ23" s="95">
        <f t="shared" si="88"/>
        <v>100</v>
      </c>
      <c r="FR23" s="95" t="str">
        <f t="shared" si="89"/>
        <v>A</v>
      </c>
      <c r="FS23" s="136">
        <f t="shared" si="90"/>
        <v>100</v>
      </c>
      <c r="FT23" s="136">
        <f t="shared" si="91"/>
        <v>0</v>
      </c>
      <c r="FU23" s="64">
        <f>IF(details!CQ23="","",details!CQ23)</f>
        <v>20</v>
      </c>
      <c r="FV23" s="64">
        <f>IF(details!CR23="","",details!CR23)</f>
        <v>20</v>
      </c>
      <c r="FW23" s="64">
        <f>IF(details!CS23="","",details!CS23)</f>
        <v>20</v>
      </c>
      <c r="FX23" s="64">
        <f>IF(details!CT23="","",details!CT23)</f>
        <v>20</v>
      </c>
      <c r="FY23" s="64">
        <f>IF(details!CU23="","",details!CU23)</f>
        <v>20</v>
      </c>
      <c r="FZ23" s="95">
        <f t="shared" si="92"/>
        <v>100</v>
      </c>
      <c r="GA23" s="95">
        <f t="shared" si="93"/>
        <v>100</v>
      </c>
      <c r="GB23" s="95" t="str">
        <f t="shared" si="94"/>
        <v>A</v>
      </c>
      <c r="GC23" s="136">
        <f t="shared" si="95"/>
        <v>100</v>
      </c>
      <c r="GD23" s="136">
        <f t="shared" si="96"/>
        <v>0</v>
      </c>
      <c r="GE23" s="94">
        <f t="shared" si="97"/>
        <v>200</v>
      </c>
      <c r="GF23" s="94">
        <f t="shared" si="98"/>
        <v>200</v>
      </c>
      <c r="GG23" s="94" t="str">
        <f t="shared" si="99"/>
        <v>A</v>
      </c>
      <c r="GH23" s="94">
        <f t="shared" si="100"/>
        <v>200</v>
      </c>
      <c r="GI23" s="94">
        <f t="shared" si="101"/>
        <v>200</v>
      </c>
      <c r="GJ23" s="94" t="str">
        <f t="shared" si="102"/>
        <v>A</v>
      </c>
      <c r="GK23" s="152">
        <f t="shared" si="103"/>
        <v>200</v>
      </c>
      <c r="GL23" s="152">
        <f t="shared" si="104"/>
        <v>200</v>
      </c>
      <c r="GM23" s="152" t="str">
        <f t="shared" si="105"/>
        <v>A</v>
      </c>
      <c r="GN23" s="94" t="str">
        <f t="shared" si="106"/>
        <v>A</v>
      </c>
      <c r="GO23" s="94" t="str">
        <f t="shared" si="107"/>
        <v/>
      </c>
      <c r="GP23" s="94" t="str">
        <f t="shared" si="108"/>
        <v/>
      </c>
      <c r="GQ23" s="94" t="str">
        <f t="shared" si="109"/>
        <v/>
      </c>
      <c r="GR23" s="94" t="str">
        <f t="shared" si="110"/>
        <v/>
      </c>
      <c r="GS23" s="94">
        <f t="shared" si="111"/>
        <v>200</v>
      </c>
      <c r="GT23" s="94">
        <f t="shared" si="112"/>
        <v>200</v>
      </c>
      <c r="GU23" s="94" t="str">
        <f t="shared" si="113"/>
        <v>A</v>
      </c>
      <c r="GV23" s="94">
        <f t="shared" si="114"/>
        <v>200</v>
      </c>
      <c r="GW23" s="94">
        <f t="shared" si="115"/>
        <v>200</v>
      </c>
      <c r="GX23" s="94" t="str">
        <f t="shared" si="116"/>
        <v>A</v>
      </c>
      <c r="GY23" s="94">
        <f t="shared" si="117"/>
        <v>200</v>
      </c>
      <c r="GZ23" s="94">
        <f t="shared" si="118"/>
        <v>200</v>
      </c>
      <c r="HA23" s="94" t="str">
        <f t="shared" si="119"/>
        <v>A</v>
      </c>
      <c r="HB23" s="94">
        <f t="shared" si="120"/>
        <v>100</v>
      </c>
      <c r="HC23" s="94">
        <f t="shared" si="121"/>
        <v>100</v>
      </c>
      <c r="HD23" s="94" t="str">
        <f t="shared" si="122"/>
        <v>A</v>
      </c>
      <c r="HE23" s="153">
        <f t="shared" si="123"/>
        <v>100</v>
      </c>
      <c r="HF23" s="153">
        <f t="shared" si="124"/>
        <v>100</v>
      </c>
      <c r="HG23" s="153" t="str">
        <f t="shared" si="125"/>
        <v>A</v>
      </c>
      <c r="HH23" s="153">
        <f t="shared" si="126"/>
        <v>100</v>
      </c>
      <c r="HI23" s="153">
        <f t="shared" si="127"/>
        <v>100</v>
      </c>
      <c r="HJ23" s="153" t="str">
        <f t="shared" si="128"/>
        <v>A</v>
      </c>
      <c r="HK23" s="255">
        <f t="shared" si="129"/>
        <v>0</v>
      </c>
      <c r="HL23" s="255">
        <f t="shared" si="130"/>
        <v>0</v>
      </c>
      <c r="HM23" s="255">
        <f t="shared" si="131"/>
        <v>4</v>
      </c>
      <c r="HN23" s="255">
        <f t="shared" si="132"/>
        <v>0</v>
      </c>
      <c r="HO23" s="64" t="str">
        <f t="shared" si="6"/>
        <v>PASSED</v>
      </c>
      <c r="HP23" s="91">
        <f t="shared" si="133"/>
        <v>1200</v>
      </c>
      <c r="HQ23" s="91">
        <f t="shared" si="134"/>
        <v>1200</v>
      </c>
      <c r="HR23" s="92">
        <f t="shared" si="135"/>
        <v>100</v>
      </c>
      <c r="HS23" s="214">
        <f t="shared" si="136"/>
        <v>100</v>
      </c>
      <c r="HT23" s="215">
        <f t="shared" si="137"/>
        <v>0.99999999999999833</v>
      </c>
      <c r="HU23" s="93" t="str">
        <f t="shared" si="138"/>
        <v>A</v>
      </c>
      <c r="HV23" s="154">
        <f>details!EV23</f>
        <v>110</v>
      </c>
      <c r="HW23" s="155" t="str">
        <f>details!EW23</f>
        <v/>
      </c>
      <c r="HX23" s="218" t="str">
        <f t="shared" si="139"/>
        <v/>
      </c>
      <c r="HY23" s="100" t="str">
        <f>IF(details!CV23="","",details!CV23)</f>
        <v/>
      </c>
      <c r="ID23" s="294" t="str">
        <f>'result aggregate'!O112</f>
        <v>DROP</v>
      </c>
      <c r="IE23" s="172">
        <f>'result aggregate'!P112</f>
        <v>0</v>
      </c>
      <c r="IF23" s="172">
        <f>'result aggregate'!Q112</f>
        <v>0</v>
      </c>
      <c r="IG23" s="172">
        <f>'result aggregate'!R112</f>
        <v>0</v>
      </c>
      <c r="IH23" s="172">
        <f>'result aggregate'!S112</f>
        <v>0</v>
      </c>
      <c r="II23" s="172">
        <f>'result aggregate'!T112</f>
        <v>0</v>
      </c>
      <c r="IJ23" s="172">
        <f>'result aggregate'!U112</f>
        <v>0</v>
      </c>
      <c r="IK23" s="172">
        <f>'result aggregate'!V112</f>
        <v>0</v>
      </c>
      <c r="IL23" s="172">
        <f>'result aggregate'!W112</f>
        <v>0</v>
      </c>
      <c r="IM23" s="172">
        <f>'result aggregate'!X112</f>
        <v>0</v>
      </c>
      <c r="IN23" s="172">
        <f>'result aggregate'!Y112</f>
        <v>0</v>
      </c>
      <c r="IO23" s="172">
        <f>'result aggregate'!Z112</f>
        <v>0</v>
      </c>
      <c r="IP23" s="172">
        <f>'result aggregate'!AA112</f>
        <v>0</v>
      </c>
      <c r="IQ23" s="295">
        <f>'result aggregate'!AB112</f>
        <v>0</v>
      </c>
    </row>
    <row r="24" spans="1:274" ht="14" customHeight="1">
      <c r="A24" s="145">
        <f>IF(details!A24="","",details!A24)</f>
        <v>18</v>
      </c>
      <c r="B24" s="64" t="str">
        <f>IF(details!B24="","",details!B24)</f>
        <v/>
      </c>
      <c r="C24" s="64" t="str">
        <f>IF(details!C24="","",details!C24)</f>
        <v/>
      </c>
      <c r="D24" s="95">
        <f>IF(details!D24="","",details!D24)</f>
        <v>818</v>
      </c>
      <c r="E24" s="95" t="str">
        <f>IF(details!E24="","",details!E24)</f>
        <v/>
      </c>
      <c r="F24" s="64" t="str">
        <f>IF(details!F24="","",details!F24)</f>
        <v/>
      </c>
      <c r="G24" s="290" t="str">
        <f>IF(details!G24="","",details!G24)</f>
        <v/>
      </c>
      <c r="H24" s="146" t="str">
        <f>IF(details!CW24="","",details!CW24)</f>
        <v/>
      </c>
      <c r="I24" s="147" t="str">
        <f>IF(details!I24="","",details!I24)</f>
        <v>A18</v>
      </c>
      <c r="J24" s="147" t="str">
        <f>IF(details!J24="","",details!J24)</f>
        <v>B18</v>
      </c>
      <c r="K24" s="147" t="str">
        <f>IF(details!K24="","",details!K24)</f>
        <v>C18</v>
      </c>
      <c r="L24" s="64">
        <f>IF(details!L24="","",details!L24)</f>
        <v>5</v>
      </c>
      <c r="M24" s="64">
        <f>IF(details!M24="","",details!M24)</f>
        <v>5</v>
      </c>
      <c r="N24" s="64">
        <f t="shared" si="16"/>
        <v>10</v>
      </c>
      <c r="O24" s="64">
        <f>IF(details!N24="","",details!N24)</f>
        <v>5</v>
      </c>
      <c r="P24" s="64">
        <f>IF(details!O24="","",details!O24)</f>
        <v>5</v>
      </c>
      <c r="Q24" s="64">
        <f t="shared" si="17"/>
        <v>10</v>
      </c>
      <c r="R24" s="64">
        <f>IF(details!P24="","",details!P24)</f>
        <v>5</v>
      </c>
      <c r="S24" s="64">
        <f>IF(details!Q24="","",details!Q24)</f>
        <v>4</v>
      </c>
      <c r="T24" s="64">
        <f t="shared" si="18"/>
        <v>9</v>
      </c>
      <c r="U24" s="148">
        <f t="shared" si="19"/>
        <v>29</v>
      </c>
      <c r="V24" s="64">
        <f>IF(details!R24="","",details!R24)</f>
        <v>1</v>
      </c>
      <c r="W24" s="64">
        <f>IF(details!S24="","",details!S24)</f>
        <v>40</v>
      </c>
      <c r="X24" s="64">
        <f>IF(details!T24="","",details!T24)</f>
        <v>10</v>
      </c>
      <c r="Y24" s="64">
        <f>IF(details!U24="","",details!U24)</f>
        <v>20</v>
      </c>
      <c r="Z24" s="148">
        <f t="shared" si="20"/>
        <v>70</v>
      </c>
      <c r="AA24" s="149">
        <f t="shared" si="21"/>
        <v>100</v>
      </c>
      <c r="AB24" s="64">
        <f>IF(details!V24="","",details!V24)</f>
        <v>65</v>
      </c>
      <c r="AC24" s="64">
        <f>IF(details!W24="","",details!W24)</f>
        <v>15</v>
      </c>
      <c r="AD24" s="64">
        <f>IF(details!X24="","",details!X24)</f>
        <v>20</v>
      </c>
      <c r="AE24" s="149">
        <f t="shared" si="22"/>
        <v>100</v>
      </c>
      <c r="AF24" s="95">
        <f t="shared" si="23"/>
        <v>200</v>
      </c>
      <c r="AG24" s="150">
        <f t="shared" si="24"/>
        <v>100</v>
      </c>
      <c r="AH24" s="95" t="str">
        <f t="shared" si="25"/>
        <v>A</v>
      </c>
      <c r="AI24" s="136">
        <f t="shared" si="0"/>
        <v>200</v>
      </c>
      <c r="AJ24" s="136">
        <f t="shared" si="26"/>
        <v>0</v>
      </c>
      <c r="AK24" s="64">
        <f>IF(details!Y24="","",details!Y24)</f>
        <v>5</v>
      </c>
      <c r="AL24" s="64">
        <f>IF(details!Z24="","",details!Z24)</f>
        <v>5</v>
      </c>
      <c r="AM24" s="64">
        <f t="shared" si="27"/>
        <v>10</v>
      </c>
      <c r="AN24" s="64">
        <f>IF(details!AA24="","",details!AA24)</f>
        <v>5</v>
      </c>
      <c r="AO24" s="64">
        <f>IF(details!AB24="","",details!AB24)</f>
        <v>5</v>
      </c>
      <c r="AP24" s="64">
        <f t="shared" si="28"/>
        <v>10</v>
      </c>
      <c r="AQ24" s="64">
        <f>IF(details!AC24="","",details!AC24)</f>
        <v>5</v>
      </c>
      <c r="AR24" s="64">
        <f>IF(details!AD24="","",details!AD24)</f>
        <v>4</v>
      </c>
      <c r="AS24" s="64">
        <f t="shared" si="29"/>
        <v>9</v>
      </c>
      <c r="AT24" s="148">
        <f t="shared" si="30"/>
        <v>29</v>
      </c>
      <c r="AU24" s="64">
        <f>IF(details!AE24="","",details!AE24)</f>
        <v>1</v>
      </c>
      <c r="AV24" s="64">
        <f>IF(details!AF24="","",details!AF24)</f>
        <v>40</v>
      </c>
      <c r="AW24" s="64">
        <f>IF(details!AG24="","",details!AG24)</f>
        <v>10</v>
      </c>
      <c r="AX24" s="64">
        <f>IF(details!AH24="","",details!AH24)</f>
        <v>20</v>
      </c>
      <c r="AY24" s="148">
        <f t="shared" si="31"/>
        <v>70</v>
      </c>
      <c r="AZ24" s="149">
        <f t="shared" si="32"/>
        <v>100</v>
      </c>
      <c r="BA24" s="64">
        <f>IF(details!AI24="","",details!AI24)</f>
        <v>65</v>
      </c>
      <c r="BB24" s="64">
        <f>IF(details!AJ24="","",details!AJ24)</f>
        <v>15</v>
      </c>
      <c r="BC24" s="64">
        <f>IF(details!AK24="","",details!AK24)</f>
        <v>20</v>
      </c>
      <c r="BD24" s="149">
        <f t="shared" si="33"/>
        <v>100</v>
      </c>
      <c r="BE24" s="95">
        <f t="shared" si="34"/>
        <v>200</v>
      </c>
      <c r="BF24" s="150">
        <f t="shared" si="35"/>
        <v>100</v>
      </c>
      <c r="BG24" s="95" t="str">
        <f t="shared" si="36"/>
        <v>A</v>
      </c>
      <c r="BH24" s="136">
        <f t="shared" si="1"/>
        <v>200</v>
      </c>
      <c r="BI24" s="136">
        <f t="shared" si="37"/>
        <v>0</v>
      </c>
      <c r="BJ24" s="151" t="str">
        <f>IF(D24="","",details!AL24)</f>
        <v>s</v>
      </c>
      <c r="BK24" s="64">
        <f>IF(details!AM24="","",details!AM24)</f>
        <v>5</v>
      </c>
      <c r="BL24" s="64">
        <f>IF(details!AN24="","",details!AN24)</f>
        <v>5</v>
      </c>
      <c r="BM24" s="64">
        <f t="shared" si="38"/>
        <v>10</v>
      </c>
      <c r="BN24" s="64">
        <f>IF(details!AO24="","",details!AO24)</f>
        <v>5</v>
      </c>
      <c r="BO24" s="64">
        <f>IF(details!AP24="","",details!AP24)</f>
        <v>5</v>
      </c>
      <c r="BP24" s="64">
        <f t="shared" si="39"/>
        <v>10</v>
      </c>
      <c r="BQ24" s="64">
        <f>IF(details!AQ24="","",details!AQ24)</f>
        <v>5</v>
      </c>
      <c r="BR24" s="64">
        <f>IF(details!AR24="","",details!AR24)</f>
        <v>4</v>
      </c>
      <c r="BS24" s="64">
        <f t="shared" si="40"/>
        <v>9</v>
      </c>
      <c r="BT24" s="148">
        <f t="shared" si="41"/>
        <v>29</v>
      </c>
      <c r="BU24" s="64">
        <f>IF(details!AS24="","",details!AS24)</f>
        <v>1</v>
      </c>
      <c r="BV24" s="64">
        <f>IF(details!AT24="","",details!AT24)</f>
        <v>50</v>
      </c>
      <c r="BW24" s="64">
        <f>IF(details!AU24="","",details!AU24)</f>
        <v>20</v>
      </c>
      <c r="BX24" s="148">
        <f t="shared" si="42"/>
        <v>70</v>
      </c>
      <c r="BY24" s="149">
        <f t="shared" si="43"/>
        <v>100</v>
      </c>
      <c r="BZ24" s="64">
        <f>IF(details!AV24="","",details!AV24)</f>
        <v>80</v>
      </c>
      <c r="CA24" s="64">
        <f>IF(details!AW24="","",details!AW24)</f>
        <v>20</v>
      </c>
      <c r="CB24" s="149">
        <f t="shared" si="44"/>
        <v>100</v>
      </c>
      <c r="CC24" s="95">
        <f t="shared" si="45"/>
        <v>200</v>
      </c>
      <c r="CD24" s="150">
        <f t="shared" si="46"/>
        <v>100</v>
      </c>
      <c r="CE24" s="95" t="str">
        <f t="shared" si="47"/>
        <v>A</v>
      </c>
      <c r="CF24" s="136">
        <f t="shared" si="2"/>
        <v>200</v>
      </c>
      <c r="CG24" s="136">
        <f t="shared" si="48"/>
        <v>0</v>
      </c>
      <c r="CH24" s="64">
        <f>IF(details!AX24="","",details!AX24)</f>
        <v>5</v>
      </c>
      <c r="CI24" s="64">
        <f>IF(details!AY24="","",details!AY24)</f>
        <v>5</v>
      </c>
      <c r="CJ24" s="64">
        <f t="shared" si="49"/>
        <v>10</v>
      </c>
      <c r="CK24" s="64">
        <f>IF(details!AZ24="","",details!AZ24)</f>
        <v>5</v>
      </c>
      <c r="CL24" s="64">
        <f>IF(details!BA24="","",details!BA24)</f>
        <v>5</v>
      </c>
      <c r="CM24" s="64">
        <f t="shared" si="50"/>
        <v>10</v>
      </c>
      <c r="CN24" s="64">
        <f>IF(details!BB24="","",details!BB24)</f>
        <v>5</v>
      </c>
      <c r="CO24" s="64">
        <f>IF(details!BC24="","",details!BC24)</f>
        <v>4</v>
      </c>
      <c r="CP24" s="64">
        <f t="shared" si="51"/>
        <v>9</v>
      </c>
      <c r="CQ24" s="148">
        <f t="shared" si="52"/>
        <v>29</v>
      </c>
      <c r="CR24" s="64">
        <f>IF(details!BD24="","",details!BD24)</f>
        <v>1</v>
      </c>
      <c r="CS24" s="64">
        <f>IF(details!BE24="","",details!BE24)</f>
        <v>40</v>
      </c>
      <c r="CT24" s="64">
        <f>IF(details!BF24="","",details!BF24)</f>
        <v>10</v>
      </c>
      <c r="CU24" s="64">
        <f>IF(details!BG24="","",details!BG24)</f>
        <v>20</v>
      </c>
      <c r="CV24" s="148">
        <f t="shared" si="53"/>
        <v>70</v>
      </c>
      <c r="CW24" s="149">
        <f t="shared" si="54"/>
        <v>100</v>
      </c>
      <c r="CX24" s="64">
        <f>IF(details!BH24="","",details!BH24)</f>
        <v>65</v>
      </c>
      <c r="CY24" s="64">
        <f>IF(details!BI24="","",details!BI24)</f>
        <v>15</v>
      </c>
      <c r="CZ24" s="64">
        <f>IF(details!BJ24="","",details!BJ24)</f>
        <v>20</v>
      </c>
      <c r="DA24" s="149">
        <f t="shared" si="55"/>
        <v>100</v>
      </c>
      <c r="DB24" s="95">
        <f t="shared" si="56"/>
        <v>200</v>
      </c>
      <c r="DC24" s="150">
        <f t="shared" si="57"/>
        <v>100</v>
      </c>
      <c r="DD24" s="95" t="str">
        <f t="shared" si="58"/>
        <v>A</v>
      </c>
      <c r="DE24" s="136">
        <f t="shared" si="3"/>
        <v>200</v>
      </c>
      <c r="DF24" s="136">
        <f t="shared" si="59"/>
        <v>0</v>
      </c>
      <c r="DG24" s="64">
        <f>IF(details!BK24="","",details!BK24)</f>
        <v>5</v>
      </c>
      <c r="DH24" s="64">
        <f>IF(details!BL24="","",details!BL24)</f>
        <v>5</v>
      </c>
      <c r="DI24" s="64">
        <f t="shared" si="60"/>
        <v>10</v>
      </c>
      <c r="DJ24" s="64">
        <f>IF(details!BM24="","",details!BM24)</f>
        <v>5</v>
      </c>
      <c r="DK24" s="64">
        <f>IF(details!BN24="","",details!BN24)</f>
        <v>5</v>
      </c>
      <c r="DL24" s="64">
        <f t="shared" si="61"/>
        <v>10</v>
      </c>
      <c r="DM24" s="64">
        <f>IF(details!BO24="","",details!BO24)</f>
        <v>3</v>
      </c>
      <c r="DN24" s="64">
        <f>IF(details!BP24="","",details!BP24)</f>
        <v>2</v>
      </c>
      <c r="DO24" s="64">
        <f t="shared" si="62"/>
        <v>5</v>
      </c>
      <c r="DP24" s="148">
        <f t="shared" si="63"/>
        <v>25</v>
      </c>
      <c r="DQ24" s="64">
        <f>IF(details!BQ24="","",details!BQ24)</f>
        <v>5</v>
      </c>
      <c r="DR24" s="64">
        <f>IF(details!BR24="","",details!BR24)</f>
        <v>50</v>
      </c>
      <c r="DS24" s="64">
        <f>IF(details!BS24="","",details!BS24)</f>
        <v>20</v>
      </c>
      <c r="DT24" s="148">
        <f t="shared" si="64"/>
        <v>70</v>
      </c>
      <c r="DU24" s="149">
        <f t="shared" si="65"/>
        <v>100</v>
      </c>
      <c r="DV24" s="64">
        <f>IF(details!BT24="","",details!BT24)</f>
        <v>80</v>
      </c>
      <c r="DW24" s="64">
        <f>IF(details!BU24="","",details!BU24)</f>
        <v>20</v>
      </c>
      <c r="DX24" s="149">
        <f t="shared" si="66"/>
        <v>100</v>
      </c>
      <c r="DY24" s="95">
        <f t="shared" si="67"/>
        <v>200</v>
      </c>
      <c r="DZ24" s="150">
        <f t="shared" si="68"/>
        <v>100</v>
      </c>
      <c r="EA24" s="95" t="str">
        <f t="shared" si="69"/>
        <v>A</v>
      </c>
      <c r="EB24" s="136">
        <f t="shared" si="4"/>
        <v>200</v>
      </c>
      <c r="EC24" s="136">
        <f t="shared" si="70"/>
        <v>0</v>
      </c>
      <c r="ED24" s="64">
        <f>IF(details!BV24="","",details!BV24)</f>
        <v>5</v>
      </c>
      <c r="EE24" s="64">
        <f>IF(details!BW24="","",details!BW24)</f>
        <v>5</v>
      </c>
      <c r="EF24" s="64">
        <f t="shared" si="71"/>
        <v>10</v>
      </c>
      <c r="EG24" s="64">
        <f>IF(details!BX24="","",details!BX24)</f>
        <v>5</v>
      </c>
      <c r="EH24" s="64">
        <f>IF(details!BY24="","",details!BY24)</f>
        <v>5</v>
      </c>
      <c r="EI24" s="64">
        <f t="shared" si="72"/>
        <v>10</v>
      </c>
      <c r="EJ24" s="64">
        <f>IF(details!BZ24="","",details!BZ24)</f>
        <v>5</v>
      </c>
      <c r="EK24" s="64">
        <f>IF(details!CA24="","",details!CA24)</f>
        <v>4</v>
      </c>
      <c r="EL24" s="64">
        <f t="shared" si="73"/>
        <v>9</v>
      </c>
      <c r="EM24" s="148">
        <f t="shared" si="74"/>
        <v>29</v>
      </c>
      <c r="EN24" s="427">
        <f>IF(details!CB24="","",details!CB24)</f>
        <v>1</v>
      </c>
      <c r="EO24" s="64">
        <f>IF(details!CC24="","",details!CC24)</f>
        <v>50</v>
      </c>
      <c r="EP24" s="64">
        <f>IF(details!CD24="","",details!CD24)</f>
        <v>20</v>
      </c>
      <c r="EQ24" s="148">
        <f t="shared" si="75"/>
        <v>70</v>
      </c>
      <c r="ER24" s="149">
        <f t="shared" si="76"/>
        <v>100</v>
      </c>
      <c r="ES24" s="64">
        <f>IF(details!CE24="","",details!CE24)</f>
        <v>80</v>
      </c>
      <c r="ET24" s="64">
        <f>IF(details!CF24="","",details!CF24)</f>
        <v>20</v>
      </c>
      <c r="EU24" s="149">
        <f t="shared" si="77"/>
        <v>100</v>
      </c>
      <c r="EV24" s="95">
        <f t="shared" si="78"/>
        <v>200</v>
      </c>
      <c r="EW24" s="150">
        <f t="shared" si="79"/>
        <v>100</v>
      </c>
      <c r="EX24" s="95" t="str">
        <f t="shared" si="80"/>
        <v>A</v>
      </c>
      <c r="EY24" s="136">
        <f t="shared" si="5"/>
        <v>200</v>
      </c>
      <c r="EZ24" s="136">
        <f t="shared" si="81"/>
        <v>0</v>
      </c>
      <c r="FA24" s="64">
        <f>IF(details!CG24="","",details!CG24)</f>
        <v>20</v>
      </c>
      <c r="FB24" s="64">
        <f>IF(details!CH24="","",details!CH24)</f>
        <v>20</v>
      </c>
      <c r="FC24" s="64">
        <f>IF(details!CI24="","",details!CI24)</f>
        <v>20</v>
      </c>
      <c r="FD24" s="64">
        <f>IF(details!CJ24="","",details!CJ24)</f>
        <v>20</v>
      </c>
      <c r="FE24" s="64">
        <f>IF(details!CK24="","",details!CK24)</f>
        <v>20</v>
      </c>
      <c r="FF24" s="95">
        <f t="shared" si="82"/>
        <v>100</v>
      </c>
      <c r="FG24" s="95">
        <f t="shared" si="83"/>
        <v>100</v>
      </c>
      <c r="FH24" s="95" t="str">
        <f t="shared" si="84"/>
        <v>A</v>
      </c>
      <c r="FI24" s="136">
        <f t="shared" si="85"/>
        <v>100</v>
      </c>
      <c r="FJ24" s="136">
        <f t="shared" si="86"/>
        <v>0</v>
      </c>
      <c r="FK24" s="64">
        <f>IF(details!CL24="","",details!CL24)</f>
        <v>20</v>
      </c>
      <c r="FL24" s="64">
        <f>IF(details!CM24="","",details!CM24)</f>
        <v>20</v>
      </c>
      <c r="FM24" s="64">
        <f>IF(details!CN24="","",details!CN24)</f>
        <v>20</v>
      </c>
      <c r="FN24" s="64">
        <f>IF(details!CO24="","",details!CO24)</f>
        <v>20</v>
      </c>
      <c r="FO24" s="64">
        <f>IF(details!CP24="","",details!CP24)</f>
        <v>20</v>
      </c>
      <c r="FP24" s="95">
        <f t="shared" si="87"/>
        <v>100</v>
      </c>
      <c r="FQ24" s="95">
        <f t="shared" si="88"/>
        <v>100</v>
      </c>
      <c r="FR24" s="95" t="str">
        <f t="shared" si="89"/>
        <v>A</v>
      </c>
      <c r="FS24" s="136">
        <f t="shared" si="90"/>
        <v>100</v>
      </c>
      <c r="FT24" s="136">
        <f t="shared" si="91"/>
        <v>0</v>
      </c>
      <c r="FU24" s="64">
        <f>IF(details!CQ24="","",details!CQ24)</f>
        <v>20</v>
      </c>
      <c r="FV24" s="64">
        <f>IF(details!CR24="","",details!CR24)</f>
        <v>20</v>
      </c>
      <c r="FW24" s="64">
        <f>IF(details!CS24="","",details!CS24)</f>
        <v>20</v>
      </c>
      <c r="FX24" s="64">
        <f>IF(details!CT24="","",details!CT24)</f>
        <v>20</v>
      </c>
      <c r="FY24" s="64">
        <f>IF(details!CU24="","",details!CU24)</f>
        <v>20</v>
      </c>
      <c r="FZ24" s="95">
        <f t="shared" si="92"/>
        <v>100</v>
      </c>
      <c r="GA24" s="95">
        <f t="shared" si="93"/>
        <v>100</v>
      </c>
      <c r="GB24" s="95" t="str">
        <f t="shared" si="94"/>
        <v>A</v>
      </c>
      <c r="GC24" s="136">
        <f t="shared" si="95"/>
        <v>100</v>
      </c>
      <c r="GD24" s="136">
        <f t="shared" si="96"/>
        <v>0</v>
      </c>
      <c r="GE24" s="94">
        <f t="shared" si="97"/>
        <v>200</v>
      </c>
      <c r="GF24" s="94">
        <f t="shared" si="98"/>
        <v>200</v>
      </c>
      <c r="GG24" s="94" t="str">
        <f t="shared" si="99"/>
        <v>A</v>
      </c>
      <c r="GH24" s="94">
        <f t="shared" si="100"/>
        <v>200</v>
      </c>
      <c r="GI24" s="94">
        <f t="shared" si="101"/>
        <v>200</v>
      </c>
      <c r="GJ24" s="94" t="str">
        <f t="shared" si="102"/>
        <v>A</v>
      </c>
      <c r="GK24" s="152">
        <f t="shared" si="103"/>
        <v>200</v>
      </c>
      <c r="GL24" s="152">
        <f t="shared" si="104"/>
        <v>200</v>
      </c>
      <c r="GM24" s="152" t="str">
        <f t="shared" si="105"/>
        <v>A</v>
      </c>
      <c r="GN24" s="94" t="str">
        <f t="shared" si="106"/>
        <v>A</v>
      </c>
      <c r="GO24" s="94" t="str">
        <f t="shared" si="107"/>
        <v/>
      </c>
      <c r="GP24" s="94" t="str">
        <f t="shared" si="108"/>
        <v/>
      </c>
      <c r="GQ24" s="94" t="str">
        <f t="shared" si="109"/>
        <v/>
      </c>
      <c r="GR24" s="94" t="str">
        <f t="shared" si="110"/>
        <v/>
      </c>
      <c r="GS24" s="94">
        <f t="shared" si="111"/>
        <v>200</v>
      </c>
      <c r="GT24" s="94">
        <f t="shared" si="112"/>
        <v>200</v>
      </c>
      <c r="GU24" s="94" t="str">
        <f t="shared" si="113"/>
        <v>A</v>
      </c>
      <c r="GV24" s="94">
        <f t="shared" si="114"/>
        <v>200</v>
      </c>
      <c r="GW24" s="94">
        <f t="shared" si="115"/>
        <v>200</v>
      </c>
      <c r="GX24" s="94" t="str">
        <f t="shared" si="116"/>
        <v>A</v>
      </c>
      <c r="GY24" s="94">
        <f t="shared" si="117"/>
        <v>200</v>
      </c>
      <c r="GZ24" s="94">
        <f t="shared" si="118"/>
        <v>200</v>
      </c>
      <c r="HA24" s="94" t="str">
        <f t="shared" si="119"/>
        <v>A</v>
      </c>
      <c r="HB24" s="94">
        <f t="shared" si="120"/>
        <v>100</v>
      </c>
      <c r="HC24" s="94">
        <f t="shared" si="121"/>
        <v>100</v>
      </c>
      <c r="HD24" s="94" t="str">
        <f t="shared" si="122"/>
        <v>A</v>
      </c>
      <c r="HE24" s="153">
        <f t="shared" si="123"/>
        <v>100</v>
      </c>
      <c r="HF24" s="153">
        <f t="shared" si="124"/>
        <v>100</v>
      </c>
      <c r="HG24" s="153" t="str">
        <f t="shared" si="125"/>
        <v>A</v>
      </c>
      <c r="HH24" s="153">
        <f t="shared" si="126"/>
        <v>100</v>
      </c>
      <c r="HI24" s="153">
        <f t="shared" si="127"/>
        <v>100</v>
      </c>
      <c r="HJ24" s="153" t="str">
        <f t="shared" si="128"/>
        <v>A</v>
      </c>
      <c r="HK24" s="255">
        <f t="shared" si="129"/>
        <v>0</v>
      </c>
      <c r="HL24" s="255">
        <f t="shared" si="130"/>
        <v>0</v>
      </c>
      <c r="HM24" s="255">
        <f t="shared" si="131"/>
        <v>4</v>
      </c>
      <c r="HN24" s="255">
        <f t="shared" si="132"/>
        <v>0</v>
      </c>
      <c r="HO24" s="64" t="str">
        <f t="shared" si="6"/>
        <v>PASSED</v>
      </c>
      <c r="HP24" s="91">
        <f t="shared" si="133"/>
        <v>1200</v>
      </c>
      <c r="HQ24" s="91">
        <f t="shared" si="134"/>
        <v>1200</v>
      </c>
      <c r="HR24" s="92">
        <f t="shared" si="135"/>
        <v>100</v>
      </c>
      <c r="HS24" s="214">
        <f t="shared" si="136"/>
        <v>100</v>
      </c>
      <c r="HT24" s="215">
        <f t="shared" si="137"/>
        <v>0.99999999999999833</v>
      </c>
      <c r="HU24" s="93" t="str">
        <f t="shared" si="138"/>
        <v>A</v>
      </c>
      <c r="HV24" s="154">
        <f>details!EV24</f>
        <v>110</v>
      </c>
      <c r="HW24" s="155" t="str">
        <f>details!EW24</f>
        <v/>
      </c>
      <c r="HX24" s="218" t="str">
        <f t="shared" si="139"/>
        <v/>
      </c>
      <c r="HY24" s="100" t="str">
        <f>IF(details!CV24="","",details!CV24)</f>
        <v/>
      </c>
      <c r="ID24" s="294" t="str">
        <f>'result aggregate'!O113</f>
        <v>ABSENT</v>
      </c>
      <c r="IE24" s="172">
        <f>'result aggregate'!P113</f>
        <v>0</v>
      </c>
      <c r="IF24" s="172">
        <f>'result aggregate'!Q113</f>
        <v>0</v>
      </c>
      <c r="IG24" s="172">
        <f>'result aggregate'!R113</f>
        <v>0</v>
      </c>
      <c r="IH24" s="172">
        <f>'result aggregate'!S113</f>
        <v>0</v>
      </c>
      <c r="II24" s="172">
        <f>'result aggregate'!T113</f>
        <v>0</v>
      </c>
      <c r="IJ24" s="172">
        <f>'result aggregate'!U113</f>
        <v>0</v>
      </c>
      <c r="IK24" s="172">
        <f>'result aggregate'!V113</f>
        <v>0</v>
      </c>
      <c r="IL24" s="172">
        <f>'result aggregate'!W113</f>
        <v>0</v>
      </c>
      <c r="IM24" s="172">
        <f>'result aggregate'!X113</f>
        <v>0</v>
      </c>
      <c r="IN24" s="172">
        <f>'result aggregate'!Y113</f>
        <v>0</v>
      </c>
      <c r="IO24" s="172">
        <f>'result aggregate'!Z113</f>
        <v>0</v>
      </c>
      <c r="IP24" s="172">
        <f>'result aggregate'!AA113</f>
        <v>0</v>
      </c>
      <c r="IQ24" s="295">
        <f>'result aggregate'!AB113</f>
        <v>0</v>
      </c>
    </row>
    <row r="25" spans="1:274" ht="14" customHeight="1">
      <c r="A25" s="145">
        <f>IF(details!A25="","",details!A25)</f>
        <v>19</v>
      </c>
      <c r="B25" s="64" t="str">
        <f>IF(details!B25="","",details!B25)</f>
        <v/>
      </c>
      <c r="C25" s="64" t="str">
        <f>IF(details!C25="","",details!C25)</f>
        <v/>
      </c>
      <c r="D25" s="95">
        <f>IF(details!D25="","",details!D25)</f>
        <v>819</v>
      </c>
      <c r="E25" s="95" t="str">
        <f>IF(details!E25="","",details!E25)</f>
        <v/>
      </c>
      <c r="F25" s="64" t="str">
        <f>IF(details!F25="","",details!F25)</f>
        <v/>
      </c>
      <c r="G25" s="290" t="str">
        <f>IF(details!G25="","",details!G25)</f>
        <v/>
      </c>
      <c r="H25" s="146" t="str">
        <f>IF(details!CW25="","",details!CW25)</f>
        <v/>
      </c>
      <c r="I25" s="147" t="str">
        <f>IF(details!I25="","",details!I25)</f>
        <v>A19</v>
      </c>
      <c r="J25" s="147" t="str">
        <f>IF(details!J25="","",details!J25)</f>
        <v>B19</v>
      </c>
      <c r="K25" s="147" t="str">
        <f>IF(details!K25="","",details!K25)</f>
        <v>C19</v>
      </c>
      <c r="L25" s="64">
        <f>IF(details!L25="","",details!L25)</f>
        <v>5</v>
      </c>
      <c r="M25" s="64">
        <f>IF(details!M25="","",details!M25)</f>
        <v>5</v>
      </c>
      <c r="N25" s="64">
        <f t="shared" si="16"/>
        <v>10</v>
      </c>
      <c r="O25" s="64">
        <f>IF(details!N25="","",details!N25)</f>
        <v>5</v>
      </c>
      <c r="P25" s="64">
        <f>IF(details!O25="","",details!O25)</f>
        <v>5</v>
      </c>
      <c r="Q25" s="64">
        <f t="shared" si="17"/>
        <v>10</v>
      </c>
      <c r="R25" s="64">
        <f>IF(details!P25="","",details!P25)</f>
        <v>5</v>
      </c>
      <c r="S25" s="64">
        <f>IF(details!Q25="","",details!Q25)</f>
        <v>4</v>
      </c>
      <c r="T25" s="64">
        <f t="shared" si="18"/>
        <v>9</v>
      </c>
      <c r="U25" s="148">
        <f t="shared" si="19"/>
        <v>29</v>
      </c>
      <c r="V25" s="64">
        <f>IF(details!R25="","",details!R25)</f>
        <v>1</v>
      </c>
      <c r="W25" s="64">
        <f>IF(details!S25="","",details!S25)</f>
        <v>40</v>
      </c>
      <c r="X25" s="64">
        <f>IF(details!T25="","",details!T25)</f>
        <v>10</v>
      </c>
      <c r="Y25" s="64">
        <f>IF(details!U25="","",details!U25)</f>
        <v>20</v>
      </c>
      <c r="Z25" s="148">
        <f t="shared" si="20"/>
        <v>70</v>
      </c>
      <c r="AA25" s="149">
        <f t="shared" si="21"/>
        <v>100</v>
      </c>
      <c r="AB25" s="64">
        <f>IF(details!V25="","",details!V25)</f>
        <v>65</v>
      </c>
      <c r="AC25" s="64">
        <f>IF(details!W25="","",details!W25)</f>
        <v>15</v>
      </c>
      <c r="AD25" s="64">
        <f>IF(details!X25="","",details!X25)</f>
        <v>20</v>
      </c>
      <c r="AE25" s="149">
        <f t="shared" si="22"/>
        <v>100</v>
      </c>
      <c r="AF25" s="95">
        <f t="shared" si="23"/>
        <v>200</v>
      </c>
      <c r="AG25" s="150">
        <f t="shared" si="24"/>
        <v>100</v>
      </c>
      <c r="AH25" s="95" t="str">
        <f t="shared" si="25"/>
        <v>A</v>
      </c>
      <c r="AI25" s="136">
        <f t="shared" si="0"/>
        <v>200</v>
      </c>
      <c r="AJ25" s="136">
        <f t="shared" si="26"/>
        <v>0</v>
      </c>
      <c r="AK25" s="64">
        <f>IF(details!Y25="","",details!Y25)</f>
        <v>5</v>
      </c>
      <c r="AL25" s="64">
        <f>IF(details!Z25="","",details!Z25)</f>
        <v>5</v>
      </c>
      <c r="AM25" s="64">
        <f t="shared" si="27"/>
        <v>10</v>
      </c>
      <c r="AN25" s="64">
        <f>IF(details!AA25="","",details!AA25)</f>
        <v>5</v>
      </c>
      <c r="AO25" s="64">
        <f>IF(details!AB25="","",details!AB25)</f>
        <v>5</v>
      </c>
      <c r="AP25" s="64">
        <f t="shared" si="28"/>
        <v>10</v>
      </c>
      <c r="AQ25" s="64">
        <f>IF(details!AC25="","",details!AC25)</f>
        <v>5</v>
      </c>
      <c r="AR25" s="64">
        <f>IF(details!AD25="","",details!AD25)</f>
        <v>4</v>
      </c>
      <c r="AS25" s="64">
        <f t="shared" si="29"/>
        <v>9</v>
      </c>
      <c r="AT25" s="148">
        <f t="shared" si="30"/>
        <v>29</v>
      </c>
      <c r="AU25" s="64">
        <f>IF(details!AE25="","",details!AE25)</f>
        <v>1</v>
      </c>
      <c r="AV25" s="64">
        <f>IF(details!AF25="","",details!AF25)</f>
        <v>40</v>
      </c>
      <c r="AW25" s="64">
        <f>IF(details!AG25="","",details!AG25)</f>
        <v>10</v>
      </c>
      <c r="AX25" s="64">
        <f>IF(details!AH25="","",details!AH25)</f>
        <v>20</v>
      </c>
      <c r="AY25" s="148">
        <f t="shared" si="31"/>
        <v>70</v>
      </c>
      <c r="AZ25" s="149">
        <f t="shared" si="32"/>
        <v>100</v>
      </c>
      <c r="BA25" s="64">
        <f>IF(details!AI25="","",details!AI25)</f>
        <v>65</v>
      </c>
      <c r="BB25" s="64">
        <f>IF(details!AJ25="","",details!AJ25)</f>
        <v>15</v>
      </c>
      <c r="BC25" s="64">
        <f>IF(details!AK25="","",details!AK25)</f>
        <v>20</v>
      </c>
      <c r="BD25" s="149">
        <f t="shared" si="33"/>
        <v>100</v>
      </c>
      <c r="BE25" s="95">
        <f t="shared" si="34"/>
        <v>200</v>
      </c>
      <c r="BF25" s="150">
        <f t="shared" si="35"/>
        <v>100</v>
      </c>
      <c r="BG25" s="95" t="str">
        <f t="shared" si="36"/>
        <v>A</v>
      </c>
      <c r="BH25" s="136">
        <f t="shared" si="1"/>
        <v>200</v>
      </c>
      <c r="BI25" s="136">
        <f t="shared" si="37"/>
        <v>0</v>
      </c>
      <c r="BJ25" s="151" t="str">
        <f>IF(D25="","",details!AL25)</f>
        <v>s</v>
      </c>
      <c r="BK25" s="64">
        <f>IF(details!AM25="","",details!AM25)</f>
        <v>5</v>
      </c>
      <c r="BL25" s="64">
        <f>IF(details!AN25="","",details!AN25)</f>
        <v>5</v>
      </c>
      <c r="BM25" s="64">
        <f t="shared" si="38"/>
        <v>10</v>
      </c>
      <c r="BN25" s="64">
        <f>IF(details!AO25="","",details!AO25)</f>
        <v>5</v>
      </c>
      <c r="BO25" s="64">
        <f>IF(details!AP25="","",details!AP25)</f>
        <v>5</v>
      </c>
      <c r="BP25" s="64">
        <f t="shared" si="39"/>
        <v>10</v>
      </c>
      <c r="BQ25" s="64">
        <f>IF(details!AQ25="","",details!AQ25)</f>
        <v>5</v>
      </c>
      <c r="BR25" s="64">
        <f>IF(details!AR25="","",details!AR25)</f>
        <v>4</v>
      </c>
      <c r="BS25" s="64">
        <f t="shared" si="40"/>
        <v>9</v>
      </c>
      <c r="BT25" s="148">
        <f t="shared" si="41"/>
        <v>29</v>
      </c>
      <c r="BU25" s="64">
        <f>IF(details!AS25="","",details!AS25)</f>
        <v>1</v>
      </c>
      <c r="BV25" s="64">
        <f>IF(details!AT25="","",details!AT25)</f>
        <v>50</v>
      </c>
      <c r="BW25" s="64">
        <f>IF(details!AU25="","",details!AU25)</f>
        <v>20</v>
      </c>
      <c r="BX25" s="148">
        <f t="shared" si="42"/>
        <v>70</v>
      </c>
      <c r="BY25" s="149">
        <f t="shared" si="43"/>
        <v>100</v>
      </c>
      <c r="BZ25" s="64">
        <f>IF(details!AV25="","",details!AV25)</f>
        <v>80</v>
      </c>
      <c r="CA25" s="64">
        <f>IF(details!AW25="","",details!AW25)</f>
        <v>20</v>
      </c>
      <c r="CB25" s="149">
        <f t="shared" si="44"/>
        <v>100</v>
      </c>
      <c r="CC25" s="95">
        <f t="shared" si="45"/>
        <v>200</v>
      </c>
      <c r="CD25" s="150">
        <f t="shared" si="46"/>
        <v>100</v>
      </c>
      <c r="CE25" s="95" t="str">
        <f t="shared" si="47"/>
        <v>A</v>
      </c>
      <c r="CF25" s="136">
        <f t="shared" si="2"/>
        <v>200</v>
      </c>
      <c r="CG25" s="136">
        <f t="shared" si="48"/>
        <v>0</v>
      </c>
      <c r="CH25" s="64">
        <f>IF(details!AX25="","",details!AX25)</f>
        <v>5</v>
      </c>
      <c r="CI25" s="64">
        <f>IF(details!AY25="","",details!AY25)</f>
        <v>5</v>
      </c>
      <c r="CJ25" s="64">
        <f t="shared" si="49"/>
        <v>10</v>
      </c>
      <c r="CK25" s="64">
        <f>IF(details!AZ25="","",details!AZ25)</f>
        <v>5</v>
      </c>
      <c r="CL25" s="64">
        <f>IF(details!BA25="","",details!BA25)</f>
        <v>5</v>
      </c>
      <c r="CM25" s="64">
        <f t="shared" si="50"/>
        <v>10</v>
      </c>
      <c r="CN25" s="64">
        <f>IF(details!BB25="","",details!BB25)</f>
        <v>5</v>
      </c>
      <c r="CO25" s="64">
        <f>IF(details!BC25="","",details!BC25)</f>
        <v>4</v>
      </c>
      <c r="CP25" s="64">
        <f t="shared" si="51"/>
        <v>9</v>
      </c>
      <c r="CQ25" s="148">
        <f t="shared" si="52"/>
        <v>29</v>
      </c>
      <c r="CR25" s="64">
        <f>IF(details!BD25="","",details!BD25)</f>
        <v>1</v>
      </c>
      <c r="CS25" s="64">
        <f>IF(details!BE25="","",details!BE25)</f>
        <v>40</v>
      </c>
      <c r="CT25" s="64">
        <f>IF(details!BF25="","",details!BF25)</f>
        <v>10</v>
      </c>
      <c r="CU25" s="64">
        <f>IF(details!BG25="","",details!BG25)</f>
        <v>20</v>
      </c>
      <c r="CV25" s="148">
        <f t="shared" si="53"/>
        <v>70</v>
      </c>
      <c r="CW25" s="149">
        <f t="shared" si="54"/>
        <v>100</v>
      </c>
      <c r="CX25" s="64">
        <f>IF(details!BH25="","",details!BH25)</f>
        <v>65</v>
      </c>
      <c r="CY25" s="64">
        <f>IF(details!BI25="","",details!BI25)</f>
        <v>15</v>
      </c>
      <c r="CZ25" s="64">
        <f>IF(details!BJ25="","",details!BJ25)</f>
        <v>20</v>
      </c>
      <c r="DA25" s="149">
        <f t="shared" si="55"/>
        <v>100</v>
      </c>
      <c r="DB25" s="95">
        <f t="shared" si="56"/>
        <v>200</v>
      </c>
      <c r="DC25" s="150">
        <f t="shared" si="57"/>
        <v>100</v>
      </c>
      <c r="DD25" s="95" t="str">
        <f t="shared" si="58"/>
        <v>A</v>
      </c>
      <c r="DE25" s="136">
        <f t="shared" si="3"/>
        <v>200</v>
      </c>
      <c r="DF25" s="136">
        <f t="shared" si="59"/>
        <v>0</v>
      </c>
      <c r="DG25" s="64">
        <f>IF(details!BK25="","",details!BK25)</f>
        <v>5</v>
      </c>
      <c r="DH25" s="64">
        <f>IF(details!BL25="","",details!BL25)</f>
        <v>5</v>
      </c>
      <c r="DI25" s="64">
        <f t="shared" si="60"/>
        <v>10</v>
      </c>
      <c r="DJ25" s="64">
        <f>IF(details!BM25="","",details!BM25)</f>
        <v>5</v>
      </c>
      <c r="DK25" s="64">
        <f>IF(details!BN25="","",details!BN25)</f>
        <v>5</v>
      </c>
      <c r="DL25" s="64">
        <f t="shared" si="61"/>
        <v>10</v>
      </c>
      <c r="DM25" s="64">
        <f>IF(details!BO25="","",details!BO25)</f>
        <v>3</v>
      </c>
      <c r="DN25" s="64">
        <f>IF(details!BP25="","",details!BP25)</f>
        <v>2</v>
      </c>
      <c r="DO25" s="64">
        <f t="shared" si="62"/>
        <v>5</v>
      </c>
      <c r="DP25" s="148">
        <f t="shared" si="63"/>
        <v>25</v>
      </c>
      <c r="DQ25" s="64">
        <f>IF(details!BQ25="","",details!BQ25)</f>
        <v>5</v>
      </c>
      <c r="DR25" s="64">
        <f>IF(details!BR25="","",details!BR25)</f>
        <v>50</v>
      </c>
      <c r="DS25" s="64">
        <f>IF(details!BS25="","",details!BS25)</f>
        <v>20</v>
      </c>
      <c r="DT25" s="148">
        <f t="shared" si="64"/>
        <v>70</v>
      </c>
      <c r="DU25" s="149">
        <f t="shared" si="65"/>
        <v>100</v>
      </c>
      <c r="DV25" s="64">
        <f>IF(details!BT25="","",details!BT25)</f>
        <v>80</v>
      </c>
      <c r="DW25" s="64">
        <f>IF(details!BU25="","",details!BU25)</f>
        <v>20</v>
      </c>
      <c r="DX25" s="149">
        <f t="shared" si="66"/>
        <v>100</v>
      </c>
      <c r="DY25" s="95">
        <f t="shared" si="67"/>
        <v>200</v>
      </c>
      <c r="DZ25" s="150">
        <f t="shared" si="68"/>
        <v>100</v>
      </c>
      <c r="EA25" s="95" t="str">
        <f t="shared" si="69"/>
        <v>A</v>
      </c>
      <c r="EB25" s="136">
        <f t="shared" si="4"/>
        <v>200</v>
      </c>
      <c r="EC25" s="136">
        <f t="shared" si="70"/>
        <v>0</v>
      </c>
      <c r="ED25" s="64">
        <f>IF(details!BV25="","",details!BV25)</f>
        <v>5</v>
      </c>
      <c r="EE25" s="64">
        <f>IF(details!BW25="","",details!BW25)</f>
        <v>5</v>
      </c>
      <c r="EF25" s="64">
        <f t="shared" si="71"/>
        <v>10</v>
      </c>
      <c r="EG25" s="64">
        <f>IF(details!BX25="","",details!BX25)</f>
        <v>5</v>
      </c>
      <c r="EH25" s="64">
        <f>IF(details!BY25="","",details!BY25)</f>
        <v>5</v>
      </c>
      <c r="EI25" s="64">
        <f t="shared" si="72"/>
        <v>10</v>
      </c>
      <c r="EJ25" s="64">
        <f>IF(details!BZ25="","",details!BZ25)</f>
        <v>5</v>
      </c>
      <c r="EK25" s="64">
        <f>IF(details!CA25="","",details!CA25)</f>
        <v>4</v>
      </c>
      <c r="EL25" s="64">
        <f t="shared" si="73"/>
        <v>9</v>
      </c>
      <c r="EM25" s="148">
        <f t="shared" si="74"/>
        <v>29</v>
      </c>
      <c r="EN25" s="427">
        <f>IF(details!CB25="","",details!CB25)</f>
        <v>1</v>
      </c>
      <c r="EO25" s="64">
        <f>IF(details!CC25="","",details!CC25)</f>
        <v>50</v>
      </c>
      <c r="EP25" s="64">
        <f>IF(details!CD25="","",details!CD25)</f>
        <v>20</v>
      </c>
      <c r="EQ25" s="148">
        <f t="shared" si="75"/>
        <v>70</v>
      </c>
      <c r="ER25" s="149">
        <f t="shared" si="76"/>
        <v>100</v>
      </c>
      <c r="ES25" s="64">
        <f>IF(details!CE25="","",details!CE25)</f>
        <v>80</v>
      </c>
      <c r="ET25" s="64">
        <f>IF(details!CF25="","",details!CF25)</f>
        <v>20</v>
      </c>
      <c r="EU25" s="149">
        <f t="shared" si="77"/>
        <v>100</v>
      </c>
      <c r="EV25" s="95">
        <f t="shared" si="78"/>
        <v>200</v>
      </c>
      <c r="EW25" s="150">
        <f t="shared" si="79"/>
        <v>100</v>
      </c>
      <c r="EX25" s="95" t="str">
        <f t="shared" si="80"/>
        <v>A</v>
      </c>
      <c r="EY25" s="136">
        <f t="shared" si="5"/>
        <v>200</v>
      </c>
      <c r="EZ25" s="136">
        <f t="shared" si="81"/>
        <v>0</v>
      </c>
      <c r="FA25" s="64">
        <f>IF(details!CG25="","",details!CG25)</f>
        <v>20</v>
      </c>
      <c r="FB25" s="64">
        <f>IF(details!CH25="","",details!CH25)</f>
        <v>20</v>
      </c>
      <c r="FC25" s="64">
        <f>IF(details!CI25="","",details!CI25)</f>
        <v>20</v>
      </c>
      <c r="FD25" s="64">
        <f>IF(details!CJ25="","",details!CJ25)</f>
        <v>20</v>
      </c>
      <c r="FE25" s="64">
        <f>IF(details!CK25="","",details!CK25)</f>
        <v>20</v>
      </c>
      <c r="FF25" s="95">
        <f t="shared" si="82"/>
        <v>100</v>
      </c>
      <c r="FG25" s="95">
        <f t="shared" si="83"/>
        <v>100</v>
      </c>
      <c r="FH25" s="95" t="str">
        <f t="shared" si="84"/>
        <v>A</v>
      </c>
      <c r="FI25" s="136">
        <f t="shared" si="85"/>
        <v>100</v>
      </c>
      <c r="FJ25" s="136">
        <f t="shared" si="86"/>
        <v>0</v>
      </c>
      <c r="FK25" s="64">
        <f>IF(details!CL25="","",details!CL25)</f>
        <v>20</v>
      </c>
      <c r="FL25" s="64">
        <f>IF(details!CM25="","",details!CM25)</f>
        <v>20</v>
      </c>
      <c r="FM25" s="64">
        <f>IF(details!CN25="","",details!CN25)</f>
        <v>20</v>
      </c>
      <c r="FN25" s="64">
        <f>IF(details!CO25="","",details!CO25)</f>
        <v>20</v>
      </c>
      <c r="FO25" s="64">
        <f>IF(details!CP25="","",details!CP25)</f>
        <v>20</v>
      </c>
      <c r="FP25" s="95">
        <f t="shared" si="87"/>
        <v>100</v>
      </c>
      <c r="FQ25" s="95">
        <f t="shared" si="88"/>
        <v>100</v>
      </c>
      <c r="FR25" s="95" t="str">
        <f t="shared" si="89"/>
        <v>A</v>
      </c>
      <c r="FS25" s="136">
        <f t="shared" si="90"/>
        <v>100</v>
      </c>
      <c r="FT25" s="136">
        <f t="shared" si="91"/>
        <v>0</v>
      </c>
      <c r="FU25" s="64">
        <f>IF(details!CQ25="","",details!CQ25)</f>
        <v>20</v>
      </c>
      <c r="FV25" s="64">
        <f>IF(details!CR25="","",details!CR25)</f>
        <v>20</v>
      </c>
      <c r="FW25" s="64">
        <f>IF(details!CS25="","",details!CS25)</f>
        <v>20</v>
      </c>
      <c r="FX25" s="64">
        <f>IF(details!CT25="","",details!CT25)</f>
        <v>20</v>
      </c>
      <c r="FY25" s="64">
        <f>IF(details!CU25="","",details!CU25)</f>
        <v>20</v>
      </c>
      <c r="FZ25" s="95">
        <f t="shared" si="92"/>
        <v>100</v>
      </c>
      <c r="GA25" s="95">
        <f t="shared" si="93"/>
        <v>100</v>
      </c>
      <c r="GB25" s="95" t="str">
        <f t="shared" si="94"/>
        <v>A</v>
      </c>
      <c r="GC25" s="136">
        <f t="shared" si="95"/>
        <v>100</v>
      </c>
      <c r="GD25" s="136">
        <f t="shared" si="96"/>
        <v>0</v>
      </c>
      <c r="GE25" s="94">
        <f t="shared" si="97"/>
        <v>200</v>
      </c>
      <c r="GF25" s="94">
        <f t="shared" si="98"/>
        <v>200</v>
      </c>
      <c r="GG25" s="94" t="str">
        <f t="shared" si="99"/>
        <v>A</v>
      </c>
      <c r="GH25" s="94">
        <f t="shared" si="100"/>
        <v>200</v>
      </c>
      <c r="GI25" s="94">
        <f t="shared" si="101"/>
        <v>200</v>
      </c>
      <c r="GJ25" s="94" t="str">
        <f t="shared" si="102"/>
        <v>A</v>
      </c>
      <c r="GK25" s="152">
        <f t="shared" si="103"/>
        <v>200</v>
      </c>
      <c r="GL25" s="152">
        <f t="shared" si="104"/>
        <v>200</v>
      </c>
      <c r="GM25" s="152" t="str">
        <f t="shared" si="105"/>
        <v>A</v>
      </c>
      <c r="GN25" s="94" t="str">
        <f t="shared" si="106"/>
        <v>A</v>
      </c>
      <c r="GO25" s="94" t="str">
        <f t="shared" si="107"/>
        <v/>
      </c>
      <c r="GP25" s="94" t="str">
        <f t="shared" si="108"/>
        <v/>
      </c>
      <c r="GQ25" s="94" t="str">
        <f t="shared" si="109"/>
        <v/>
      </c>
      <c r="GR25" s="94" t="str">
        <f t="shared" si="110"/>
        <v/>
      </c>
      <c r="GS25" s="94">
        <f t="shared" si="111"/>
        <v>200</v>
      </c>
      <c r="GT25" s="94">
        <f t="shared" si="112"/>
        <v>200</v>
      </c>
      <c r="GU25" s="94" t="str">
        <f t="shared" si="113"/>
        <v>A</v>
      </c>
      <c r="GV25" s="94">
        <f t="shared" si="114"/>
        <v>200</v>
      </c>
      <c r="GW25" s="94">
        <f t="shared" si="115"/>
        <v>200</v>
      </c>
      <c r="GX25" s="94" t="str">
        <f t="shared" si="116"/>
        <v>A</v>
      </c>
      <c r="GY25" s="94">
        <f t="shared" si="117"/>
        <v>200</v>
      </c>
      <c r="GZ25" s="94">
        <f t="shared" si="118"/>
        <v>200</v>
      </c>
      <c r="HA25" s="94" t="str">
        <f t="shared" si="119"/>
        <v>A</v>
      </c>
      <c r="HB25" s="94">
        <f t="shared" si="120"/>
        <v>100</v>
      </c>
      <c r="HC25" s="94">
        <f t="shared" si="121"/>
        <v>100</v>
      </c>
      <c r="HD25" s="94" t="str">
        <f t="shared" si="122"/>
        <v>A</v>
      </c>
      <c r="HE25" s="153">
        <f t="shared" si="123"/>
        <v>100</v>
      </c>
      <c r="HF25" s="153">
        <f t="shared" si="124"/>
        <v>100</v>
      </c>
      <c r="HG25" s="153" t="str">
        <f t="shared" si="125"/>
        <v>A</v>
      </c>
      <c r="HH25" s="153">
        <f t="shared" si="126"/>
        <v>100</v>
      </c>
      <c r="HI25" s="153">
        <f t="shared" si="127"/>
        <v>100</v>
      </c>
      <c r="HJ25" s="153" t="str">
        <f t="shared" si="128"/>
        <v>A</v>
      </c>
      <c r="HK25" s="255">
        <f t="shared" si="129"/>
        <v>0</v>
      </c>
      <c r="HL25" s="255">
        <f t="shared" si="130"/>
        <v>0</v>
      </c>
      <c r="HM25" s="255">
        <f t="shared" si="131"/>
        <v>4</v>
      </c>
      <c r="HN25" s="255">
        <f t="shared" si="132"/>
        <v>0</v>
      </c>
      <c r="HO25" s="64" t="str">
        <f t="shared" si="6"/>
        <v>PASSED</v>
      </c>
      <c r="HP25" s="91">
        <f t="shared" si="133"/>
        <v>1200</v>
      </c>
      <c r="HQ25" s="91">
        <f t="shared" si="134"/>
        <v>1200</v>
      </c>
      <c r="HR25" s="92">
        <f t="shared" si="135"/>
        <v>100</v>
      </c>
      <c r="HS25" s="214">
        <f t="shared" si="136"/>
        <v>100</v>
      </c>
      <c r="HT25" s="215">
        <f t="shared" si="137"/>
        <v>0.99999999999999833</v>
      </c>
      <c r="HU25" s="93" t="str">
        <f t="shared" si="138"/>
        <v>A</v>
      </c>
      <c r="HV25" s="154">
        <f>details!EV25</f>
        <v>110</v>
      </c>
      <c r="HW25" s="155" t="str">
        <f>details!EW25</f>
        <v/>
      </c>
      <c r="HX25" s="218" t="str">
        <f t="shared" si="139"/>
        <v/>
      </c>
      <c r="HY25" s="100" t="str">
        <f>IF(details!CV25="","",details!CV25)</f>
        <v/>
      </c>
      <c r="ID25" s="294" t="str">
        <f>'result aggregate'!O114</f>
        <v>TRANSFERRED</v>
      </c>
      <c r="IE25" s="172">
        <f>'result aggregate'!P114</f>
        <v>0</v>
      </c>
      <c r="IF25" s="172">
        <f>'result aggregate'!Q114</f>
        <v>0</v>
      </c>
      <c r="IG25" s="172">
        <f>'result aggregate'!R114</f>
        <v>0</v>
      </c>
      <c r="IH25" s="172">
        <f>'result aggregate'!S114</f>
        <v>0</v>
      </c>
      <c r="II25" s="172">
        <f>'result aggregate'!T114</f>
        <v>0</v>
      </c>
      <c r="IJ25" s="172">
        <f>'result aggregate'!U114</f>
        <v>0</v>
      </c>
      <c r="IK25" s="172">
        <f>'result aggregate'!V114</f>
        <v>0</v>
      </c>
      <c r="IL25" s="172">
        <f>'result aggregate'!W114</f>
        <v>0</v>
      </c>
      <c r="IM25" s="172">
        <f>'result aggregate'!X114</f>
        <v>0</v>
      </c>
      <c r="IN25" s="172">
        <f>'result aggregate'!Y114</f>
        <v>0</v>
      </c>
      <c r="IO25" s="172">
        <f>'result aggregate'!Z114</f>
        <v>0</v>
      </c>
      <c r="IP25" s="172">
        <f>'result aggregate'!AA114</f>
        <v>0</v>
      </c>
      <c r="IQ25" s="295">
        <f>'result aggregate'!AB114</f>
        <v>0</v>
      </c>
    </row>
    <row r="26" spans="1:274" ht="14" customHeight="1" thickBot="1">
      <c r="A26" s="145">
        <f>IF(details!A26="","",details!A26)</f>
        <v>20</v>
      </c>
      <c r="B26" s="64" t="str">
        <f>IF(details!B26="","",details!B26)</f>
        <v/>
      </c>
      <c r="C26" s="64" t="str">
        <f>IF(details!C26="","",details!C26)</f>
        <v/>
      </c>
      <c r="D26" s="95">
        <f>IF(details!D26="","",details!D26)</f>
        <v>820</v>
      </c>
      <c r="E26" s="95" t="str">
        <f>IF(details!E26="","",details!E26)</f>
        <v/>
      </c>
      <c r="F26" s="64" t="str">
        <f>IF(details!F26="","",details!F26)</f>
        <v/>
      </c>
      <c r="G26" s="290" t="str">
        <f>IF(details!G26="","",details!G26)</f>
        <v/>
      </c>
      <c r="H26" s="146" t="str">
        <f>IF(details!CW26="","",details!CW26)</f>
        <v/>
      </c>
      <c r="I26" s="147" t="str">
        <f>IF(details!I26="","",details!I26)</f>
        <v>A20</v>
      </c>
      <c r="J26" s="147" t="str">
        <f>IF(details!J26="","",details!J26)</f>
        <v>B20</v>
      </c>
      <c r="K26" s="147" t="str">
        <f>IF(details!K26="","",details!K26)</f>
        <v>C20</v>
      </c>
      <c r="L26" s="64">
        <f>IF(details!L26="","",details!L26)</f>
        <v>5</v>
      </c>
      <c r="M26" s="64">
        <f>IF(details!M26="","",details!M26)</f>
        <v>5</v>
      </c>
      <c r="N26" s="64">
        <f t="shared" si="16"/>
        <v>10</v>
      </c>
      <c r="O26" s="64">
        <f>IF(details!N26="","",details!N26)</f>
        <v>5</v>
      </c>
      <c r="P26" s="64">
        <f>IF(details!O26="","",details!O26)</f>
        <v>5</v>
      </c>
      <c r="Q26" s="64">
        <f t="shared" si="17"/>
        <v>10</v>
      </c>
      <c r="R26" s="64">
        <f>IF(details!P26="","",details!P26)</f>
        <v>5</v>
      </c>
      <c r="S26" s="64">
        <f>IF(details!Q26="","",details!Q26)</f>
        <v>4</v>
      </c>
      <c r="T26" s="64">
        <f t="shared" si="18"/>
        <v>9</v>
      </c>
      <c r="U26" s="148">
        <f t="shared" si="19"/>
        <v>29</v>
      </c>
      <c r="V26" s="64">
        <f>IF(details!R26="","",details!R26)</f>
        <v>1</v>
      </c>
      <c r="W26" s="64">
        <f>IF(details!S26="","",details!S26)</f>
        <v>40</v>
      </c>
      <c r="X26" s="64">
        <f>IF(details!T26="","",details!T26)</f>
        <v>10</v>
      </c>
      <c r="Y26" s="64">
        <f>IF(details!U26="","",details!U26)</f>
        <v>20</v>
      </c>
      <c r="Z26" s="148">
        <f t="shared" si="20"/>
        <v>70</v>
      </c>
      <c r="AA26" s="149">
        <f t="shared" si="21"/>
        <v>100</v>
      </c>
      <c r="AB26" s="64">
        <f>IF(details!V26="","",details!V26)</f>
        <v>65</v>
      </c>
      <c r="AC26" s="64">
        <f>IF(details!W26="","",details!W26)</f>
        <v>15</v>
      </c>
      <c r="AD26" s="64">
        <f>IF(details!X26="","",details!X26)</f>
        <v>20</v>
      </c>
      <c r="AE26" s="149">
        <f t="shared" si="22"/>
        <v>100</v>
      </c>
      <c r="AF26" s="95">
        <f t="shared" si="23"/>
        <v>200</v>
      </c>
      <c r="AG26" s="150">
        <f t="shared" si="24"/>
        <v>100</v>
      </c>
      <c r="AH26" s="95" t="str">
        <f t="shared" si="25"/>
        <v>A</v>
      </c>
      <c r="AI26" s="136">
        <f t="shared" si="0"/>
        <v>200</v>
      </c>
      <c r="AJ26" s="136">
        <f t="shared" si="26"/>
        <v>0</v>
      </c>
      <c r="AK26" s="64">
        <f>IF(details!Y26="","",details!Y26)</f>
        <v>5</v>
      </c>
      <c r="AL26" s="64">
        <f>IF(details!Z26="","",details!Z26)</f>
        <v>5</v>
      </c>
      <c r="AM26" s="64">
        <f t="shared" si="27"/>
        <v>10</v>
      </c>
      <c r="AN26" s="64">
        <f>IF(details!AA26="","",details!AA26)</f>
        <v>5</v>
      </c>
      <c r="AO26" s="64">
        <f>IF(details!AB26="","",details!AB26)</f>
        <v>5</v>
      </c>
      <c r="AP26" s="64">
        <f t="shared" si="28"/>
        <v>10</v>
      </c>
      <c r="AQ26" s="64">
        <f>IF(details!AC26="","",details!AC26)</f>
        <v>5</v>
      </c>
      <c r="AR26" s="64">
        <f>IF(details!AD26="","",details!AD26)</f>
        <v>4</v>
      </c>
      <c r="AS26" s="64">
        <f t="shared" si="29"/>
        <v>9</v>
      </c>
      <c r="AT26" s="148">
        <f t="shared" si="30"/>
        <v>29</v>
      </c>
      <c r="AU26" s="64">
        <f>IF(details!AE26="","",details!AE26)</f>
        <v>1</v>
      </c>
      <c r="AV26" s="64">
        <f>IF(details!AF26="","",details!AF26)</f>
        <v>40</v>
      </c>
      <c r="AW26" s="64">
        <f>IF(details!AG26="","",details!AG26)</f>
        <v>10</v>
      </c>
      <c r="AX26" s="64">
        <f>IF(details!AH26="","",details!AH26)</f>
        <v>20</v>
      </c>
      <c r="AY26" s="148">
        <f t="shared" si="31"/>
        <v>70</v>
      </c>
      <c r="AZ26" s="149">
        <f t="shared" si="32"/>
        <v>100</v>
      </c>
      <c r="BA26" s="64">
        <f>IF(details!AI26="","",details!AI26)</f>
        <v>65</v>
      </c>
      <c r="BB26" s="64">
        <f>IF(details!AJ26="","",details!AJ26)</f>
        <v>15</v>
      </c>
      <c r="BC26" s="64">
        <f>IF(details!AK26="","",details!AK26)</f>
        <v>20</v>
      </c>
      <c r="BD26" s="149">
        <f t="shared" si="33"/>
        <v>100</v>
      </c>
      <c r="BE26" s="95">
        <f t="shared" si="34"/>
        <v>200</v>
      </c>
      <c r="BF26" s="150">
        <f t="shared" si="35"/>
        <v>100</v>
      </c>
      <c r="BG26" s="95" t="str">
        <f t="shared" si="36"/>
        <v>A</v>
      </c>
      <c r="BH26" s="136">
        <f t="shared" si="1"/>
        <v>200</v>
      </c>
      <c r="BI26" s="136">
        <f t="shared" si="37"/>
        <v>0</v>
      </c>
      <c r="BJ26" s="151" t="str">
        <f>IF(D26="","",details!AL26)</f>
        <v>s</v>
      </c>
      <c r="BK26" s="64">
        <f>IF(details!AM26="","",details!AM26)</f>
        <v>5</v>
      </c>
      <c r="BL26" s="64">
        <f>IF(details!AN26="","",details!AN26)</f>
        <v>5</v>
      </c>
      <c r="BM26" s="64">
        <f t="shared" si="38"/>
        <v>10</v>
      </c>
      <c r="BN26" s="64">
        <f>IF(details!AO26="","",details!AO26)</f>
        <v>5</v>
      </c>
      <c r="BO26" s="64">
        <f>IF(details!AP26="","",details!AP26)</f>
        <v>5</v>
      </c>
      <c r="BP26" s="64">
        <f t="shared" si="39"/>
        <v>10</v>
      </c>
      <c r="BQ26" s="64">
        <f>IF(details!AQ26="","",details!AQ26)</f>
        <v>5</v>
      </c>
      <c r="BR26" s="64">
        <f>IF(details!AR26="","",details!AR26)</f>
        <v>4</v>
      </c>
      <c r="BS26" s="64">
        <f t="shared" si="40"/>
        <v>9</v>
      </c>
      <c r="BT26" s="148">
        <f t="shared" si="41"/>
        <v>29</v>
      </c>
      <c r="BU26" s="64">
        <f>IF(details!AS26="","",details!AS26)</f>
        <v>1</v>
      </c>
      <c r="BV26" s="64">
        <f>IF(details!AT26="","",details!AT26)</f>
        <v>50</v>
      </c>
      <c r="BW26" s="64">
        <f>IF(details!AU26="","",details!AU26)</f>
        <v>20</v>
      </c>
      <c r="BX26" s="148">
        <f t="shared" si="42"/>
        <v>70</v>
      </c>
      <c r="BY26" s="149">
        <f t="shared" si="43"/>
        <v>100</v>
      </c>
      <c r="BZ26" s="64">
        <f>IF(details!AV26="","",details!AV26)</f>
        <v>80</v>
      </c>
      <c r="CA26" s="64">
        <f>IF(details!AW26="","",details!AW26)</f>
        <v>20</v>
      </c>
      <c r="CB26" s="149">
        <f t="shared" si="44"/>
        <v>100</v>
      </c>
      <c r="CC26" s="95">
        <f t="shared" si="45"/>
        <v>200</v>
      </c>
      <c r="CD26" s="150">
        <f t="shared" si="46"/>
        <v>100</v>
      </c>
      <c r="CE26" s="95" t="str">
        <f t="shared" si="47"/>
        <v>A</v>
      </c>
      <c r="CF26" s="136">
        <f t="shared" si="2"/>
        <v>200</v>
      </c>
      <c r="CG26" s="136">
        <f t="shared" si="48"/>
        <v>0</v>
      </c>
      <c r="CH26" s="64">
        <f>IF(details!AX26="","",details!AX26)</f>
        <v>5</v>
      </c>
      <c r="CI26" s="64">
        <f>IF(details!AY26="","",details!AY26)</f>
        <v>5</v>
      </c>
      <c r="CJ26" s="64">
        <f t="shared" si="49"/>
        <v>10</v>
      </c>
      <c r="CK26" s="64">
        <f>IF(details!AZ26="","",details!AZ26)</f>
        <v>5</v>
      </c>
      <c r="CL26" s="64">
        <f>IF(details!BA26="","",details!BA26)</f>
        <v>5</v>
      </c>
      <c r="CM26" s="64">
        <f t="shared" si="50"/>
        <v>10</v>
      </c>
      <c r="CN26" s="64">
        <f>IF(details!BB26="","",details!BB26)</f>
        <v>5</v>
      </c>
      <c r="CO26" s="64">
        <f>IF(details!BC26="","",details!BC26)</f>
        <v>4</v>
      </c>
      <c r="CP26" s="64">
        <f t="shared" si="51"/>
        <v>9</v>
      </c>
      <c r="CQ26" s="148">
        <f t="shared" si="52"/>
        <v>29</v>
      </c>
      <c r="CR26" s="64">
        <f>IF(details!BD26="","",details!BD26)</f>
        <v>1</v>
      </c>
      <c r="CS26" s="64">
        <f>IF(details!BE26="","",details!BE26)</f>
        <v>40</v>
      </c>
      <c r="CT26" s="64">
        <f>IF(details!BF26="","",details!BF26)</f>
        <v>10</v>
      </c>
      <c r="CU26" s="64">
        <f>IF(details!BG26="","",details!BG26)</f>
        <v>20</v>
      </c>
      <c r="CV26" s="148">
        <f t="shared" si="53"/>
        <v>70</v>
      </c>
      <c r="CW26" s="149">
        <f t="shared" si="54"/>
        <v>100</v>
      </c>
      <c r="CX26" s="64">
        <f>IF(details!BH26="","",details!BH26)</f>
        <v>65</v>
      </c>
      <c r="CY26" s="64">
        <f>IF(details!BI26="","",details!BI26)</f>
        <v>15</v>
      </c>
      <c r="CZ26" s="64">
        <f>IF(details!BJ26="","",details!BJ26)</f>
        <v>20</v>
      </c>
      <c r="DA26" s="149">
        <f t="shared" si="55"/>
        <v>100</v>
      </c>
      <c r="DB26" s="95">
        <f t="shared" si="56"/>
        <v>200</v>
      </c>
      <c r="DC26" s="150">
        <f t="shared" si="57"/>
        <v>100</v>
      </c>
      <c r="DD26" s="95" t="str">
        <f t="shared" si="58"/>
        <v>A</v>
      </c>
      <c r="DE26" s="136">
        <f t="shared" si="3"/>
        <v>200</v>
      </c>
      <c r="DF26" s="136">
        <f t="shared" si="59"/>
        <v>0</v>
      </c>
      <c r="DG26" s="64">
        <f>IF(details!BK26="","",details!BK26)</f>
        <v>5</v>
      </c>
      <c r="DH26" s="64">
        <f>IF(details!BL26="","",details!BL26)</f>
        <v>5</v>
      </c>
      <c r="DI26" s="64">
        <f t="shared" si="60"/>
        <v>10</v>
      </c>
      <c r="DJ26" s="64">
        <f>IF(details!BM26="","",details!BM26)</f>
        <v>5</v>
      </c>
      <c r="DK26" s="64">
        <f>IF(details!BN26="","",details!BN26)</f>
        <v>5</v>
      </c>
      <c r="DL26" s="64">
        <f t="shared" si="61"/>
        <v>10</v>
      </c>
      <c r="DM26" s="64">
        <f>IF(details!BO26="","",details!BO26)</f>
        <v>3</v>
      </c>
      <c r="DN26" s="64">
        <f>IF(details!BP26="","",details!BP26)</f>
        <v>2</v>
      </c>
      <c r="DO26" s="64">
        <f t="shared" si="62"/>
        <v>5</v>
      </c>
      <c r="DP26" s="148">
        <f t="shared" si="63"/>
        <v>25</v>
      </c>
      <c r="DQ26" s="64">
        <f>IF(details!BQ26="","",details!BQ26)</f>
        <v>5</v>
      </c>
      <c r="DR26" s="64">
        <f>IF(details!BR26="","",details!BR26)</f>
        <v>50</v>
      </c>
      <c r="DS26" s="64">
        <f>IF(details!BS26="","",details!BS26)</f>
        <v>20</v>
      </c>
      <c r="DT26" s="148">
        <f t="shared" si="64"/>
        <v>70</v>
      </c>
      <c r="DU26" s="149">
        <f t="shared" si="65"/>
        <v>100</v>
      </c>
      <c r="DV26" s="64">
        <f>IF(details!BT26="","",details!BT26)</f>
        <v>80</v>
      </c>
      <c r="DW26" s="64">
        <f>IF(details!BU26="","",details!BU26)</f>
        <v>20</v>
      </c>
      <c r="DX26" s="149">
        <f t="shared" si="66"/>
        <v>100</v>
      </c>
      <c r="DY26" s="95">
        <f t="shared" si="67"/>
        <v>200</v>
      </c>
      <c r="DZ26" s="150">
        <f t="shared" si="68"/>
        <v>100</v>
      </c>
      <c r="EA26" s="95" t="str">
        <f t="shared" si="69"/>
        <v>A</v>
      </c>
      <c r="EB26" s="136">
        <f t="shared" si="4"/>
        <v>200</v>
      </c>
      <c r="EC26" s="136">
        <f t="shared" si="70"/>
        <v>0</v>
      </c>
      <c r="ED26" s="64">
        <f>IF(details!BV26="","",details!BV26)</f>
        <v>5</v>
      </c>
      <c r="EE26" s="64">
        <f>IF(details!BW26="","",details!BW26)</f>
        <v>5</v>
      </c>
      <c r="EF26" s="64">
        <f t="shared" si="71"/>
        <v>10</v>
      </c>
      <c r="EG26" s="64">
        <f>IF(details!BX26="","",details!BX26)</f>
        <v>5</v>
      </c>
      <c r="EH26" s="64">
        <f>IF(details!BY26="","",details!BY26)</f>
        <v>5</v>
      </c>
      <c r="EI26" s="64">
        <f t="shared" si="72"/>
        <v>10</v>
      </c>
      <c r="EJ26" s="64">
        <f>IF(details!BZ26="","",details!BZ26)</f>
        <v>5</v>
      </c>
      <c r="EK26" s="64">
        <f>IF(details!CA26="","",details!CA26)</f>
        <v>4</v>
      </c>
      <c r="EL26" s="64">
        <f t="shared" si="73"/>
        <v>9</v>
      </c>
      <c r="EM26" s="148">
        <f t="shared" si="74"/>
        <v>29</v>
      </c>
      <c r="EN26" s="427">
        <f>IF(details!CB26="","",details!CB26)</f>
        <v>1</v>
      </c>
      <c r="EO26" s="64">
        <f>IF(details!CC26="","",details!CC26)</f>
        <v>50</v>
      </c>
      <c r="EP26" s="64">
        <f>IF(details!CD26="","",details!CD26)</f>
        <v>20</v>
      </c>
      <c r="EQ26" s="148">
        <f t="shared" si="75"/>
        <v>70</v>
      </c>
      <c r="ER26" s="149">
        <f t="shared" si="76"/>
        <v>100</v>
      </c>
      <c r="ES26" s="64">
        <f>IF(details!CE26="","",details!CE26)</f>
        <v>80</v>
      </c>
      <c r="ET26" s="64">
        <f>IF(details!CF26="","",details!CF26)</f>
        <v>20</v>
      </c>
      <c r="EU26" s="149">
        <f t="shared" si="77"/>
        <v>100</v>
      </c>
      <c r="EV26" s="95">
        <f t="shared" si="78"/>
        <v>200</v>
      </c>
      <c r="EW26" s="150">
        <f t="shared" si="79"/>
        <v>100</v>
      </c>
      <c r="EX26" s="95" t="str">
        <f t="shared" si="80"/>
        <v>A</v>
      </c>
      <c r="EY26" s="136">
        <f t="shared" si="5"/>
        <v>200</v>
      </c>
      <c r="EZ26" s="136">
        <f t="shared" si="81"/>
        <v>0</v>
      </c>
      <c r="FA26" s="64">
        <f>IF(details!CG26="","",details!CG26)</f>
        <v>20</v>
      </c>
      <c r="FB26" s="64">
        <f>IF(details!CH26="","",details!CH26)</f>
        <v>20</v>
      </c>
      <c r="FC26" s="64">
        <f>IF(details!CI26="","",details!CI26)</f>
        <v>20</v>
      </c>
      <c r="FD26" s="64">
        <f>IF(details!CJ26="","",details!CJ26)</f>
        <v>20</v>
      </c>
      <c r="FE26" s="64">
        <f>IF(details!CK26="","",details!CK26)</f>
        <v>20</v>
      </c>
      <c r="FF26" s="95">
        <f t="shared" si="82"/>
        <v>100</v>
      </c>
      <c r="FG26" s="95">
        <f t="shared" si="83"/>
        <v>100</v>
      </c>
      <c r="FH26" s="95" t="str">
        <f t="shared" si="84"/>
        <v>A</v>
      </c>
      <c r="FI26" s="136">
        <f t="shared" si="85"/>
        <v>100</v>
      </c>
      <c r="FJ26" s="136">
        <f t="shared" si="86"/>
        <v>0</v>
      </c>
      <c r="FK26" s="64">
        <f>IF(details!CL26="","",details!CL26)</f>
        <v>20</v>
      </c>
      <c r="FL26" s="64">
        <f>IF(details!CM26="","",details!CM26)</f>
        <v>20</v>
      </c>
      <c r="FM26" s="64">
        <f>IF(details!CN26="","",details!CN26)</f>
        <v>20</v>
      </c>
      <c r="FN26" s="64">
        <f>IF(details!CO26="","",details!CO26)</f>
        <v>20</v>
      </c>
      <c r="FO26" s="64">
        <f>IF(details!CP26="","",details!CP26)</f>
        <v>20</v>
      </c>
      <c r="FP26" s="95">
        <f t="shared" si="87"/>
        <v>100</v>
      </c>
      <c r="FQ26" s="95">
        <f t="shared" si="88"/>
        <v>100</v>
      </c>
      <c r="FR26" s="95" t="str">
        <f t="shared" si="89"/>
        <v>A</v>
      </c>
      <c r="FS26" s="136">
        <f t="shared" si="90"/>
        <v>100</v>
      </c>
      <c r="FT26" s="136">
        <f t="shared" si="91"/>
        <v>0</v>
      </c>
      <c r="FU26" s="64">
        <f>IF(details!CQ26="","",details!CQ26)</f>
        <v>20</v>
      </c>
      <c r="FV26" s="64">
        <f>IF(details!CR26="","",details!CR26)</f>
        <v>20</v>
      </c>
      <c r="FW26" s="64">
        <f>IF(details!CS26="","",details!CS26)</f>
        <v>20</v>
      </c>
      <c r="FX26" s="64">
        <f>IF(details!CT26="","",details!CT26)</f>
        <v>20</v>
      </c>
      <c r="FY26" s="64">
        <f>IF(details!CU26="","",details!CU26)</f>
        <v>20</v>
      </c>
      <c r="FZ26" s="95">
        <f t="shared" si="92"/>
        <v>100</v>
      </c>
      <c r="GA26" s="95">
        <f t="shared" si="93"/>
        <v>100</v>
      </c>
      <c r="GB26" s="95" t="str">
        <f t="shared" si="94"/>
        <v>A</v>
      </c>
      <c r="GC26" s="136">
        <f t="shared" si="95"/>
        <v>100</v>
      </c>
      <c r="GD26" s="136">
        <f t="shared" si="96"/>
        <v>0</v>
      </c>
      <c r="GE26" s="94">
        <f t="shared" si="97"/>
        <v>200</v>
      </c>
      <c r="GF26" s="94">
        <f t="shared" si="98"/>
        <v>200</v>
      </c>
      <c r="GG26" s="94" t="str">
        <f t="shared" si="99"/>
        <v>A</v>
      </c>
      <c r="GH26" s="94">
        <f t="shared" si="100"/>
        <v>200</v>
      </c>
      <c r="GI26" s="94">
        <f t="shared" si="101"/>
        <v>200</v>
      </c>
      <c r="GJ26" s="94" t="str">
        <f t="shared" si="102"/>
        <v>A</v>
      </c>
      <c r="GK26" s="152">
        <f t="shared" si="103"/>
        <v>200</v>
      </c>
      <c r="GL26" s="152">
        <f t="shared" si="104"/>
        <v>200</v>
      </c>
      <c r="GM26" s="152" t="str">
        <f t="shared" si="105"/>
        <v>A</v>
      </c>
      <c r="GN26" s="94" t="str">
        <f t="shared" si="106"/>
        <v>A</v>
      </c>
      <c r="GO26" s="94" t="str">
        <f t="shared" si="107"/>
        <v/>
      </c>
      <c r="GP26" s="94" t="str">
        <f t="shared" si="108"/>
        <v/>
      </c>
      <c r="GQ26" s="94" t="str">
        <f t="shared" si="109"/>
        <v/>
      </c>
      <c r="GR26" s="94" t="str">
        <f t="shared" si="110"/>
        <v/>
      </c>
      <c r="GS26" s="94">
        <f t="shared" si="111"/>
        <v>200</v>
      </c>
      <c r="GT26" s="94">
        <f t="shared" si="112"/>
        <v>200</v>
      </c>
      <c r="GU26" s="94" t="str">
        <f t="shared" si="113"/>
        <v>A</v>
      </c>
      <c r="GV26" s="94">
        <f t="shared" si="114"/>
        <v>200</v>
      </c>
      <c r="GW26" s="94">
        <f t="shared" si="115"/>
        <v>200</v>
      </c>
      <c r="GX26" s="94" t="str">
        <f t="shared" si="116"/>
        <v>A</v>
      </c>
      <c r="GY26" s="94">
        <f t="shared" si="117"/>
        <v>200</v>
      </c>
      <c r="GZ26" s="94">
        <f t="shared" si="118"/>
        <v>200</v>
      </c>
      <c r="HA26" s="94" t="str">
        <f t="shared" si="119"/>
        <v>A</v>
      </c>
      <c r="HB26" s="94">
        <f t="shared" si="120"/>
        <v>100</v>
      </c>
      <c r="HC26" s="94">
        <f t="shared" si="121"/>
        <v>100</v>
      </c>
      <c r="HD26" s="94" t="str">
        <f t="shared" si="122"/>
        <v>A</v>
      </c>
      <c r="HE26" s="153">
        <f t="shared" si="123"/>
        <v>100</v>
      </c>
      <c r="HF26" s="153">
        <f t="shared" si="124"/>
        <v>100</v>
      </c>
      <c r="HG26" s="153" t="str">
        <f t="shared" si="125"/>
        <v>A</v>
      </c>
      <c r="HH26" s="153">
        <f t="shared" si="126"/>
        <v>100</v>
      </c>
      <c r="HI26" s="153">
        <f t="shared" si="127"/>
        <v>100</v>
      </c>
      <c r="HJ26" s="153" t="str">
        <f t="shared" si="128"/>
        <v>A</v>
      </c>
      <c r="HK26" s="255">
        <f t="shared" si="129"/>
        <v>0</v>
      </c>
      <c r="HL26" s="255">
        <f t="shared" si="130"/>
        <v>0</v>
      </c>
      <c r="HM26" s="255">
        <f t="shared" si="131"/>
        <v>4</v>
      </c>
      <c r="HN26" s="255">
        <f t="shared" si="132"/>
        <v>0</v>
      </c>
      <c r="HO26" s="64" t="str">
        <f t="shared" si="6"/>
        <v>PASSED</v>
      </c>
      <c r="HP26" s="91">
        <f t="shared" si="133"/>
        <v>1200</v>
      </c>
      <c r="HQ26" s="91">
        <f t="shared" si="134"/>
        <v>1200</v>
      </c>
      <c r="HR26" s="92">
        <f t="shared" si="135"/>
        <v>100</v>
      </c>
      <c r="HS26" s="214">
        <f t="shared" si="136"/>
        <v>100</v>
      </c>
      <c r="HT26" s="215">
        <f t="shared" si="137"/>
        <v>0.99999999999999833</v>
      </c>
      <c r="HU26" s="93" t="str">
        <f t="shared" si="138"/>
        <v>A</v>
      </c>
      <c r="HV26" s="154">
        <f>details!EV26</f>
        <v>110</v>
      </c>
      <c r="HW26" s="155" t="str">
        <f>details!EW26</f>
        <v/>
      </c>
      <c r="HX26" s="218" t="str">
        <f t="shared" si="139"/>
        <v/>
      </c>
      <c r="HY26" s="100" t="str">
        <f>IF(details!CV26="","",details!CV26)</f>
        <v/>
      </c>
      <c r="ID26" s="296" t="str">
        <f>'result aggregate'!O115</f>
        <v>PASS PERCENTAGE</v>
      </c>
      <c r="IE26" s="297">
        <f>'result aggregate'!P115</f>
        <v>100</v>
      </c>
      <c r="IF26" s="297" t="str">
        <f>'result aggregate'!Q115</f>
        <v/>
      </c>
      <c r="IG26" s="297" t="str">
        <f>'result aggregate'!R115</f>
        <v/>
      </c>
      <c r="IH26" s="297" t="str">
        <f>'result aggregate'!S115</f>
        <v/>
      </c>
      <c r="II26" s="297" t="str">
        <f>'result aggregate'!T115</f>
        <v/>
      </c>
      <c r="IJ26" s="297" t="str">
        <f>'result aggregate'!U115</f>
        <v/>
      </c>
      <c r="IK26" s="297" t="str">
        <f>'result aggregate'!V115</f>
        <v/>
      </c>
      <c r="IL26" s="297" t="str">
        <f>'result aggregate'!W115</f>
        <v/>
      </c>
      <c r="IM26" s="297" t="str">
        <f>'result aggregate'!X115</f>
        <v/>
      </c>
      <c r="IN26" s="297" t="str">
        <f>'result aggregate'!Y115</f>
        <v/>
      </c>
      <c r="IO26" s="297" t="str">
        <f>'result aggregate'!Z115</f>
        <v/>
      </c>
      <c r="IP26" s="297" t="str">
        <f>'result aggregate'!AA115</f>
        <v/>
      </c>
      <c r="IQ26" s="298">
        <f>'result aggregate'!AB115</f>
        <v>100</v>
      </c>
    </row>
    <row r="27" spans="1:274" ht="14" customHeight="1" thickTop="1">
      <c r="A27" s="145">
        <f>IF(details!A27="","",details!A27)</f>
        <v>21</v>
      </c>
      <c r="B27" s="64" t="str">
        <f>IF(details!B27="","",details!B27)</f>
        <v/>
      </c>
      <c r="C27" s="64" t="str">
        <f>IF(details!C27="","",details!C27)</f>
        <v/>
      </c>
      <c r="D27" s="95">
        <f>IF(details!D27="","",details!D27)</f>
        <v>821</v>
      </c>
      <c r="E27" s="95" t="str">
        <f>IF(details!E27="","",details!E27)</f>
        <v/>
      </c>
      <c r="F27" s="64" t="str">
        <f>IF(details!F27="","",details!F27)</f>
        <v/>
      </c>
      <c r="G27" s="290" t="str">
        <f>IF(details!G27="","",details!G27)</f>
        <v/>
      </c>
      <c r="H27" s="146" t="str">
        <f>IF(details!CW27="","",details!CW27)</f>
        <v/>
      </c>
      <c r="I27" s="147" t="str">
        <f>IF(details!I27="","",details!I27)</f>
        <v>A21</v>
      </c>
      <c r="J27" s="147" t="str">
        <f>IF(details!J27="","",details!J27)</f>
        <v>B21</v>
      </c>
      <c r="K27" s="147" t="str">
        <f>IF(details!K27="","",details!K27)</f>
        <v>C21</v>
      </c>
      <c r="L27" s="64">
        <f>IF(details!L27="","",details!L27)</f>
        <v>5</v>
      </c>
      <c r="M27" s="64">
        <f>IF(details!M27="","",details!M27)</f>
        <v>5</v>
      </c>
      <c r="N27" s="64">
        <f t="shared" si="16"/>
        <v>10</v>
      </c>
      <c r="O27" s="64">
        <f>IF(details!N27="","",details!N27)</f>
        <v>5</v>
      </c>
      <c r="P27" s="64">
        <f>IF(details!O27="","",details!O27)</f>
        <v>5</v>
      </c>
      <c r="Q27" s="64">
        <f t="shared" si="17"/>
        <v>10</v>
      </c>
      <c r="R27" s="64">
        <f>IF(details!P27="","",details!P27)</f>
        <v>5</v>
      </c>
      <c r="S27" s="64">
        <f>IF(details!Q27="","",details!Q27)</f>
        <v>4</v>
      </c>
      <c r="T27" s="64">
        <f t="shared" si="18"/>
        <v>9</v>
      </c>
      <c r="U27" s="148">
        <f t="shared" si="19"/>
        <v>29</v>
      </c>
      <c r="V27" s="64">
        <f>IF(details!R27="","",details!R27)</f>
        <v>1</v>
      </c>
      <c r="W27" s="64">
        <f>IF(details!S27="","",details!S27)</f>
        <v>40</v>
      </c>
      <c r="X27" s="64">
        <f>IF(details!T27="","",details!T27)</f>
        <v>10</v>
      </c>
      <c r="Y27" s="64">
        <f>IF(details!U27="","",details!U27)</f>
        <v>20</v>
      </c>
      <c r="Z27" s="148">
        <f t="shared" si="20"/>
        <v>70</v>
      </c>
      <c r="AA27" s="149">
        <f t="shared" si="21"/>
        <v>100</v>
      </c>
      <c r="AB27" s="64">
        <f>IF(details!V27="","",details!V27)</f>
        <v>65</v>
      </c>
      <c r="AC27" s="64">
        <f>IF(details!W27="","",details!W27)</f>
        <v>15</v>
      </c>
      <c r="AD27" s="64">
        <f>IF(details!X27="","",details!X27)</f>
        <v>20</v>
      </c>
      <c r="AE27" s="149">
        <f t="shared" si="22"/>
        <v>100</v>
      </c>
      <c r="AF27" s="95">
        <f t="shared" si="23"/>
        <v>200</v>
      </c>
      <c r="AG27" s="150">
        <f t="shared" si="24"/>
        <v>100</v>
      </c>
      <c r="AH27" s="95" t="str">
        <f t="shared" si="25"/>
        <v>A</v>
      </c>
      <c r="AI27" s="136">
        <f t="shared" si="0"/>
        <v>200</v>
      </c>
      <c r="AJ27" s="136">
        <f t="shared" si="26"/>
        <v>0</v>
      </c>
      <c r="AK27" s="64">
        <f>IF(details!Y27="","",details!Y27)</f>
        <v>5</v>
      </c>
      <c r="AL27" s="64">
        <f>IF(details!Z27="","",details!Z27)</f>
        <v>5</v>
      </c>
      <c r="AM27" s="64">
        <f t="shared" si="27"/>
        <v>10</v>
      </c>
      <c r="AN27" s="64">
        <f>IF(details!AA27="","",details!AA27)</f>
        <v>5</v>
      </c>
      <c r="AO27" s="64">
        <f>IF(details!AB27="","",details!AB27)</f>
        <v>5</v>
      </c>
      <c r="AP27" s="64">
        <f t="shared" si="28"/>
        <v>10</v>
      </c>
      <c r="AQ27" s="64">
        <f>IF(details!AC27="","",details!AC27)</f>
        <v>5</v>
      </c>
      <c r="AR27" s="64">
        <f>IF(details!AD27="","",details!AD27)</f>
        <v>4</v>
      </c>
      <c r="AS27" s="64">
        <f t="shared" si="29"/>
        <v>9</v>
      </c>
      <c r="AT27" s="148">
        <f t="shared" si="30"/>
        <v>29</v>
      </c>
      <c r="AU27" s="64">
        <f>IF(details!AE27="","",details!AE27)</f>
        <v>1</v>
      </c>
      <c r="AV27" s="64">
        <f>IF(details!AF27="","",details!AF27)</f>
        <v>40</v>
      </c>
      <c r="AW27" s="64">
        <f>IF(details!AG27="","",details!AG27)</f>
        <v>10</v>
      </c>
      <c r="AX27" s="64">
        <f>IF(details!AH27="","",details!AH27)</f>
        <v>20</v>
      </c>
      <c r="AY27" s="148">
        <f t="shared" si="31"/>
        <v>70</v>
      </c>
      <c r="AZ27" s="149">
        <f t="shared" si="32"/>
        <v>100</v>
      </c>
      <c r="BA27" s="64">
        <f>IF(details!AI27="","",details!AI27)</f>
        <v>65</v>
      </c>
      <c r="BB27" s="64">
        <f>IF(details!AJ27="","",details!AJ27)</f>
        <v>15</v>
      </c>
      <c r="BC27" s="64">
        <f>IF(details!AK27="","",details!AK27)</f>
        <v>20</v>
      </c>
      <c r="BD27" s="149">
        <f t="shared" si="33"/>
        <v>100</v>
      </c>
      <c r="BE27" s="95">
        <f t="shared" si="34"/>
        <v>200</v>
      </c>
      <c r="BF27" s="150">
        <f t="shared" si="35"/>
        <v>100</v>
      </c>
      <c r="BG27" s="95" t="str">
        <f t="shared" si="36"/>
        <v>A</v>
      </c>
      <c r="BH27" s="136">
        <f t="shared" si="1"/>
        <v>200</v>
      </c>
      <c r="BI27" s="136">
        <f t="shared" si="37"/>
        <v>0</v>
      </c>
      <c r="BJ27" s="151" t="str">
        <f>IF(D27="","",details!AL27)</f>
        <v>s</v>
      </c>
      <c r="BK27" s="64">
        <f>IF(details!AM27="","",details!AM27)</f>
        <v>5</v>
      </c>
      <c r="BL27" s="64">
        <f>IF(details!AN27="","",details!AN27)</f>
        <v>5</v>
      </c>
      <c r="BM27" s="64">
        <f t="shared" si="38"/>
        <v>10</v>
      </c>
      <c r="BN27" s="64">
        <f>IF(details!AO27="","",details!AO27)</f>
        <v>5</v>
      </c>
      <c r="BO27" s="64">
        <f>IF(details!AP27="","",details!AP27)</f>
        <v>5</v>
      </c>
      <c r="BP27" s="64">
        <f t="shared" si="39"/>
        <v>10</v>
      </c>
      <c r="BQ27" s="64">
        <f>IF(details!AQ27="","",details!AQ27)</f>
        <v>5</v>
      </c>
      <c r="BR27" s="64">
        <f>IF(details!AR27="","",details!AR27)</f>
        <v>4</v>
      </c>
      <c r="BS27" s="64">
        <f t="shared" si="40"/>
        <v>9</v>
      </c>
      <c r="BT27" s="148">
        <f t="shared" si="41"/>
        <v>29</v>
      </c>
      <c r="BU27" s="64">
        <f>IF(details!AS27="","",details!AS27)</f>
        <v>1</v>
      </c>
      <c r="BV27" s="64">
        <f>IF(details!AT27="","",details!AT27)</f>
        <v>50</v>
      </c>
      <c r="BW27" s="64">
        <f>IF(details!AU27="","",details!AU27)</f>
        <v>20</v>
      </c>
      <c r="BX27" s="148">
        <f t="shared" si="42"/>
        <v>70</v>
      </c>
      <c r="BY27" s="149">
        <f t="shared" si="43"/>
        <v>100</v>
      </c>
      <c r="BZ27" s="64">
        <f>IF(details!AV27="","",details!AV27)</f>
        <v>80</v>
      </c>
      <c r="CA27" s="64">
        <f>IF(details!AW27="","",details!AW27)</f>
        <v>20</v>
      </c>
      <c r="CB27" s="149">
        <f t="shared" si="44"/>
        <v>100</v>
      </c>
      <c r="CC27" s="95">
        <f t="shared" si="45"/>
        <v>200</v>
      </c>
      <c r="CD27" s="150">
        <f t="shared" si="46"/>
        <v>100</v>
      </c>
      <c r="CE27" s="95" t="str">
        <f t="shared" si="47"/>
        <v>A</v>
      </c>
      <c r="CF27" s="136">
        <f t="shared" si="2"/>
        <v>200</v>
      </c>
      <c r="CG27" s="136">
        <f t="shared" si="48"/>
        <v>0</v>
      </c>
      <c r="CH27" s="64">
        <f>IF(details!AX27="","",details!AX27)</f>
        <v>5</v>
      </c>
      <c r="CI27" s="64">
        <f>IF(details!AY27="","",details!AY27)</f>
        <v>5</v>
      </c>
      <c r="CJ27" s="64">
        <f t="shared" si="49"/>
        <v>10</v>
      </c>
      <c r="CK27" s="64">
        <f>IF(details!AZ27="","",details!AZ27)</f>
        <v>5</v>
      </c>
      <c r="CL27" s="64">
        <f>IF(details!BA27="","",details!BA27)</f>
        <v>5</v>
      </c>
      <c r="CM27" s="64">
        <f t="shared" si="50"/>
        <v>10</v>
      </c>
      <c r="CN27" s="64">
        <f>IF(details!BB27="","",details!BB27)</f>
        <v>5</v>
      </c>
      <c r="CO27" s="64">
        <f>IF(details!BC27="","",details!BC27)</f>
        <v>4</v>
      </c>
      <c r="CP27" s="64">
        <f t="shared" si="51"/>
        <v>9</v>
      </c>
      <c r="CQ27" s="148">
        <f t="shared" si="52"/>
        <v>29</v>
      </c>
      <c r="CR27" s="64">
        <f>IF(details!BD27="","",details!BD27)</f>
        <v>1</v>
      </c>
      <c r="CS27" s="64">
        <f>IF(details!BE27="","",details!BE27)</f>
        <v>40</v>
      </c>
      <c r="CT27" s="64">
        <f>IF(details!BF27="","",details!BF27)</f>
        <v>10</v>
      </c>
      <c r="CU27" s="64">
        <f>IF(details!BG27="","",details!BG27)</f>
        <v>20</v>
      </c>
      <c r="CV27" s="148">
        <f t="shared" si="53"/>
        <v>70</v>
      </c>
      <c r="CW27" s="149">
        <f t="shared" si="54"/>
        <v>100</v>
      </c>
      <c r="CX27" s="64">
        <f>IF(details!BH27="","",details!BH27)</f>
        <v>65</v>
      </c>
      <c r="CY27" s="64">
        <f>IF(details!BI27="","",details!BI27)</f>
        <v>15</v>
      </c>
      <c r="CZ27" s="64">
        <f>IF(details!BJ27="","",details!BJ27)</f>
        <v>20</v>
      </c>
      <c r="DA27" s="149">
        <f t="shared" si="55"/>
        <v>100</v>
      </c>
      <c r="DB27" s="95">
        <f t="shared" si="56"/>
        <v>200</v>
      </c>
      <c r="DC27" s="150">
        <f t="shared" si="57"/>
        <v>100</v>
      </c>
      <c r="DD27" s="95" t="str">
        <f t="shared" si="58"/>
        <v>A</v>
      </c>
      <c r="DE27" s="136">
        <f t="shared" si="3"/>
        <v>200</v>
      </c>
      <c r="DF27" s="136">
        <f t="shared" si="59"/>
        <v>0</v>
      </c>
      <c r="DG27" s="64">
        <f>IF(details!BK27="","",details!BK27)</f>
        <v>5</v>
      </c>
      <c r="DH27" s="64">
        <f>IF(details!BL27="","",details!BL27)</f>
        <v>5</v>
      </c>
      <c r="DI27" s="64">
        <f t="shared" si="60"/>
        <v>10</v>
      </c>
      <c r="DJ27" s="64">
        <f>IF(details!BM27="","",details!BM27)</f>
        <v>5</v>
      </c>
      <c r="DK27" s="64">
        <f>IF(details!BN27="","",details!BN27)</f>
        <v>5</v>
      </c>
      <c r="DL27" s="64">
        <f t="shared" si="61"/>
        <v>10</v>
      </c>
      <c r="DM27" s="64">
        <f>IF(details!BO27="","",details!BO27)</f>
        <v>3</v>
      </c>
      <c r="DN27" s="64">
        <f>IF(details!BP27="","",details!BP27)</f>
        <v>2</v>
      </c>
      <c r="DO27" s="64">
        <f t="shared" si="62"/>
        <v>5</v>
      </c>
      <c r="DP27" s="148">
        <f t="shared" si="63"/>
        <v>25</v>
      </c>
      <c r="DQ27" s="64">
        <f>IF(details!BQ27="","",details!BQ27)</f>
        <v>5</v>
      </c>
      <c r="DR27" s="64">
        <f>IF(details!BR27="","",details!BR27)</f>
        <v>50</v>
      </c>
      <c r="DS27" s="64">
        <f>IF(details!BS27="","",details!BS27)</f>
        <v>20</v>
      </c>
      <c r="DT27" s="148">
        <f t="shared" si="64"/>
        <v>70</v>
      </c>
      <c r="DU27" s="149">
        <f t="shared" si="65"/>
        <v>100</v>
      </c>
      <c r="DV27" s="64">
        <f>IF(details!BT27="","",details!BT27)</f>
        <v>80</v>
      </c>
      <c r="DW27" s="64">
        <f>IF(details!BU27="","",details!BU27)</f>
        <v>20</v>
      </c>
      <c r="DX27" s="149">
        <f t="shared" si="66"/>
        <v>100</v>
      </c>
      <c r="DY27" s="95">
        <f t="shared" si="67"/>
        <v>200</v>
      </c>
      <c r="DZ27" s="150">
        <f t="shared" si="68"/>
        <v>100</v>
      </c>
      <c r="EA27" s="95" t="str">
        <f t="shared" si="69"/>
        <v>A</v>
      </c>
      <c r="EB27" s="136">
        <f t="shared" si="4"/>
        <v>200</v>
      </c>
      <c r="EC27" s="136">
        <f t="shared" si="70"/>
        <v>0</v>
      </c>
      <c r="ED27" s="64">
        <f>IF(details!BV27="","",details!BV27)</f>
        <v>5</v>
      </c>
      <c r="EE27" s="64">
        <f>IF(details!BW27="","",details!BW27)</f>
        <v>5</v>
      </c>
      <c r="EF27" s="64">
        <f t="shared" si="71"/>
        <v>10</v>
      </c>
      <c r="EG27" s="64">
        <f>IF(details!BX27="","",details!BX27)</f>
        <v>5</v>
      </c>
      <c r="EH27" s="64">
        <f>IF(details!BY27="","",details!BY27)</f>
        <v>5</v>
      </c>
      <c r="EI27" s="64">
        <f t="shared" si="72"/>
        <v>10</v>
      </c>
      <c r="EJ27" s="64">
        <f>IF(details!BZ27="","",details!BZ27)</f>
        <v>5</v>
      </c>
      <c r="EK27" s="64">
        <f>IF(details!CA27="","",details!CA27)</f>
        <v>4</v>
      </c>
      <c r="EL27" s="64">
        <f t="shared" si="73"/>
        <v>9</v>
      </c>
      <c r="EM27" s="148">
        <f t="shared" si="74"/>
        <v>29</v>
      </c>
      <c r="EN27" s="427">
        <f>IF(details!CB27="","",details!CB27)</f>
        <v>1</v>
      </c>
      <c r="EO27" s="64">
        <f>IF(details!CC27="","",details!CC27)</f>
        <v>50</v>
      </c>
      <c r="EP27" s="64">
        <f>IF(details!CD27="","",details!CD27)</f>
        <v>20</v>
      </c>
      <c r="EQ27" s="148">
        <f t="shared" si="75"/>
        <v>70</v>
      </c>
      <c r="ER27" s="149">
        <f t="shared" si="76"/>
        <v>100</v>
      </c>
      <c r="ES27" s="64">
        <f>IF(details!CE27="","",details!CE27)</f>
        <v>80</v>
      </c>
      <c r="ET27" s="64">
        <f>IF(details!CF27="","",details!CF27)</f>
        <v>20</v>
      </c>
      <c r="EU27" s="149">
        <f t="shared" si="77"/>
        <v>100</v>
      </c>
      <c r="EV27" s="95">
        <f t="shared" si="78"/>
        <v>200</v>
      </c>
      <c r="EW27" s="150">
        <f t="shared" si="79"/>
        <v>100</v>
      </c>
      <c r="EX27" s="95" t="str">
        <f t="shared" si="80"/>
        <v>A</v>
      </c>
      <c r="EY27" s="136">
        <f t="shared" si="5"/>
        <v>200</v>
      </c>
      <c r="EZ27" s="136">
        <f t="shared" si="81"/>
        <v>0</v>
      </c>
      <c r="FA27" s="64">
        <f>IF(details!CG27="","",details!CG27)</f>
        <v>20</v>
      </c>
      <c r="FB27" s="64">
        <f>IF(details!CH27="","",details!CH27)</f>
        <v>20</v>
      </c>
      <c r="FC27" s="64">
        <f>IF(details!CI27="","",details!CI27)</f>
        <v>20</v>
      </c>
      <c r="FD27" s="64">
        <f>IF(details!CJ27="","",details!CJ27)</f>
        <v>20</v>
      </c>
      <c r="FE27" s="64">
        <f>IF(details!CK27="","",details!CK27)</f>
        <v>20</v>
      </c>
      <c r="FF27" s="95">
        <f t="shared" si="82"/>
        <v>100</v>
      </c>
      <c r="FG27" s="95">
        <f t="shared" si="83"/>
        <v>100</v>
      </c>
      <c r="FH27" s="95" t="str">
        <f t="shared" si="84"/>
        <v>A</v>
      </c>
      <c r="FI27" s="136">
        <f t="shared" si="85"/>
        <v>100</v>
      </c>
      <c r="FJ27" s="136">
        <f t="shared" si="86"/>
        <v>0</v>
      </c>
      <c r="FK27" s="64">
        <f>IF(details!CL27="","",details!CL27)</f>
        <v>20</v>
      </c>
      <c r="FL27" s="64">
        <f>IF(details!CM27="","",details!CM27)</f>
        <v>20</v>
      </c>
      <c r="FM27" s="64">
        <f>IF(details!CN27="","",details!CN27)</f>
        <v>20</v>
      </c>
      <c r="FN27" s="64">
        <f>IF(details!CO27="","",details!CO27)</f>
        <v>20</v>
      </c>
      <c r="FO27" s="64">
        <f>IF(details!CP27="","",details!CP27)</f>
        <v>20</v>
      </c>
      <c r="FP27" s="95">
        <f t="shared" si="87"/>
        <v>100</v>
      </c>
      <c r="FQ27" s="95">
        <f t="shared" si="88"/>
        <v>100</v>
      </c>
      <c r="FR27" s="95" t="str">
        <f t="shared" si="89"/>
        <v>A</v>
      </c>
      <c r="FS27" s="136">
        <f t="shared" si="90"/>
        <v>100</v>
      </c>
      <c r="FT27" s="136">
        <f t="shared" si="91"/>
        <v>0</v>
      </c>
      <c r="FU27" s="64">
        <f>IF(details!CQ27="","",details!CQ27)</f>
        <v>20</v>
      </c>
      <c r="FV27" s="64">
        <f>IF(details!CR27="","",details!CR27)</f>
        <v>20</v>
      </c>
      <c r="FW27" s="64">
        <f>IF(details!CS27="","",details!CS27)</f>
        <v>20</v>
      </c>
      <c r="FX27" s="64">
        <f>IF(details!CT27="","",details!CT27)</f>
        <v>20</v>
      </c>
      <c r="FY27" s="64">
        <f>IF(details!CU27="","",details!CU27)</f>
        <v>20</v>
      </c>
      <c r="FZ27" s="95">
        <f t="shared" si="92"/>
        <v>100</v>
      </c>
      <c r="GA27" s="95">
        <f t="shared" si="93"/>
        <v>100</v>
      </c>
      <c r="GB27" s="95" t="str">
        <f t="shared" si="94"/>
        <v>A</v>
      </c>
      <c r="GC27" s="136">
        <f t="shared" si="95"/>
        <v>100</v>
      </c>
      <c r="GD27" s="136">
        <f t="shared" si="96"/>
        <v>0</v>
      </c>
      <c r="GE27" s="94">
        <f t="shared" si="97"/>
        <v>200</v>
      </c>
      <c r="GF27" s="94">
        <f t="shared" si="98"/>
        <v>200</v>
      </c>
      <c r="GG27" s="94" t="str">
        <f t="shared" si="99"/>
        <v>A</v>
      </c>
      <c r="GH27" s="94">
        <f t="shared" si="100"/>
        <v>200</v>
      </c>
      <c r="GI27" s="94">
        <f t="shared" si="101"/>
        <v>200</v>
      </c>
      <c r="GJ27" s="94" t="str">
        <f t="shared" si="102"/>
        <v>A</v>
      </c>
      <c r="GK27" s="152">
        <f t="shared" si="103"/>
        <v>200</v>
      </c>
      <c r="GL27" s="152">
        <f t="shared" si="104"/>
        <v>200</v>
      </c>
      <c r="GM27" s="152" t="str">
        <f t="shared" si="105"/>
        <v>A</v>
      </c>
      <c r="GN27" s="94" t="str">
        <f t="shared" si="106"/>
        <v>A</v>
      </c>
      <c r="GO27" s="94" t="str">
        <f t="shared" si="107"/>
        <v/>
      </c>
      <c r="GP27" s="94" t="str">
        <f t="shared" si="108"/>
        <v/>
      </c>
      <c r="GQ27" s="94" t="str">
        <f t="shared" si="109"/>
        <v/>
      </c>
      <c r="GR27" s="94" t="str">
        <f t="shared" si="110"/>
        <v/>
      </c>
      <c r="GS27" s="94">
        <f t="shared" si="111"/>
        <v>200</v>
      </c>
      <c r="GT27" s="94">
        <f t="shared" si="112"/>
        <v>200</v>
      </c>
      <c r="GU27" s="94" t="str">
        <f t="shared" si="113"/>
        <v>A</v>
      </c>
      <c r="GV27" s="94">
        <f t="shared" si="114"/>
        <v>200</v>
      </c>
      <c r="GW27" s="94">
        <f t="shared" si="115"/>
        <v>200</v>
      </c>
      <c r="GX27" s="94" t="str">
        <f t="shared" si="116"/>
        <v>A</v>
      </c>
      <c r="GY27" s="94">
        <f t="shared" si="117"/>
        <v>200</v>
      </c>
      <c r="GZ27" s="94">
        <f t="shared" si="118"/>
        <v>200</v>
      </c>
      <c r="HA27" s="94" t="str">
        <f t="shared" si="119"/>
        <v>A</v>
      </c>
      <c r="HB27" s="94">
        <f t="shared" si="120"/>
        <v>100</v>
      </c>
      <c r="HC27" s="94">
        <f t="shared" si="121"/>
        <v>100</v>
      </c>
      <c r="HD27" s="94" t="str">
        <f t="shared" si="122"/>
        <v>A</v>
      </c>
      <c r="HE27" s="153">
        <f t="shared" si="123"/>
        <v>100</v>
      </c>
      <c r="HF27" s="153">
        <f t="shared" si="124"/>
        <v>100</v>
      </c>
      <c r="HG27" s="153" t="str">
        <f t="shared" si="125"/>
        <v>A</v>
      </c>
      <c r="HH27" s="153">
        <f t="shared" si="126"/>
        <v>100</v>
      </c>
      <c r="HI27" s="153">
        <f t="shared" si="127"/>
        <v>100</v>
      </c>
      <c r="HJ27" s="153" t="str">
        <f t="shared" si="128"/>
        <v>A</v>
      </c>
      <c r="HK27" s="255">
        <f t="shared" si="129"/>
        <v>0</v>
      </c>
      <c r="HL27" s="255">
        <f t="shared" si="130"/>
        <v>0</v>
      </c>
      <c r="HM27" s="255">
        <f t="shared" si="131"/>
        <v>4</v>
      </c>
      <c r="HN27" s="255">
        <f t="shared" si="132"/>
        <v>0</v>
      </c>
      <c r="HO27" s="64" t="str">
        <f t="shared" si="6"/>
        <v>PASSED</v>
      </c>
      <c r="HP27" s="91">
        <f t="shared" si="133"/>
        <v>1200</v>
      </c>
      <c r="HQ27" s="91">
        <f t="shared" si="134"/>
        <v>1200</v>
      </c>
      <c r="HR27" s="92">
        <f t="shared" si="135"/>
        <v>100</v>
      </c>
      <c r="HS27" s="214">
        <f t="shared" si="136"/>
        <v>100</v>
      </c>
      <c r="HT27" s="215">
        <f t="shared" si="137"/>
        <v>0.99999999999999833</v>
      </c>
      <c r="HU27" s="93" t="str">
        <f t="shared" si="138"/>
        <v>A</v>
      </c>
      <c r="HV27" s="154">
        <f>details!EV27</f>
        <v>110</v>
      </c>
      <c r="HW27" s="155" t="str">
        <f>details!EW27</f>
        <v/>
      </c>
      <c r="HX27" s="218" t="str">
        <f t="shared" si="139"/>
        <v/>
      </c>
      <c r="HY27" s="100" t="str">
        <f>IF(details!CV27="","",details!CV27)</f>
        <v/>
      </c>
    </row>
    <row r="28" spans="1:274" ht="14" customHeight="1">
      <c r="A28" s="145">
        <f>IF(details!A28="","",details!A28)</f>
        <v>22</v>
      </c>
      <c r="B28" s="64" t="str">
        <f>IF(details!B28="","",details!B28)</f>
        <v/>
      </c>
      <c r="C28" s="64" t="str">
        <f>IF(details!C28="","",details!C28)</f>
        <v/>
      </c>
      <c r="D28" s="95">
        <f>IF(details!D28="","",details!D28)</f>
        <v>822</v>
      </c>
      <c r="E28" s="95" t="str">
        <f>IF(details!E28="","",details!E28)</f>
        <v/>
      </c>
      <c r="F28" s="64" t="str">
        <f>IF(details!F28="","",details!F28)</f>
        <v/>
      </c>
      <c r="G28" s="290" t="str">
        <f>IF(details!G28="","",details!G28)</f>
        <v/>
      </c>
      <c r="H28" s="146" t="str">
        <f>IF(details!CW28="","",details!CW28)</f>
        <v/>
      </c>
      <c r="I28" s="147" t="str">
        <f>IF(details!I28="","",details!I28)</f>
        <v>A22</v>
      </c>
      <c r="J28" s="147" t="str">
        <f>IF(details!J28="","",details!J28)</f>
        <v>B22</v>
      </c>
      <c r="K28" s="147" t="str">
        <f>IF(details!K28="","",details!K28)</f>
        <v>C22</v>
      </c>
      <c r="L28" s="64">
        <f>IF(details!L28="","",details!L28)</f>
        <v>5</v>
      </c>
      <c r="M28" s="64">
        <f>IF(details!M28="","",details!M28)</f>
        <v>5</v>
      </c>
      <c r="N28" s="64">
        <f t="shared" si="16"/>
        <v>10</v>
      </c>
      <c r="O28" s="64">
        <f>IF(details!N28="","",details!N28)</f>
        <v>5</v>
      </c>
      <c r="P28" s="64">
        <f>IF(details!O28="","",details!O28)</f>
        <v>5</v>
      </c>
      <c r="Q28" s="64">
        <f t="shared" si="17"/>
        <v>10</v>
      </c>
      <c r="R28" s="64">
        <f>IF(details!P28="","",details!P28)</f>
        <v>5</v>
      </c>
      <c r="S28" s="64">
        <f>IF(details!Q28="","",details!Q28)</f>
        <v>4</v>
      </c>
      <c r="T28" s="64">
        <f t="shared" si="18"/>
        <v>9</v>
      </c>
      <c r="U28" s="148">
        <f t="shared" si="19"/>
        <v>29</v>
      </c>
      <c r="V28" s="64">
        <f>IF(details!R28="","",details!R28)</f>
        <v>1</v>
      </c>
      <c r="W28" s="64">
        <f>IF(details!S28="","",details!S28)</f>
        <v>40</v>
      </c>
      <c r="X28" s="64">
        <f>IF(details!T28="","",details!T28)</f>
        <v>10</v>
      </c>
      <c r="Y28" s="64">
        <f>IF(details!U28="","",details!U28)</f>
        <v>20</v>
      </c>
      <c r="Z28" s="148">
        <f t="shared" si="20"/>
        <v>70</v>
      </c>
      <c r="AA28" s="149">
        <f t="shared" si="21"/>
        <v>100</v>
      </c>
      <c r="AB28" s="64">
        <f>IF(details!V28="","",details!V28)</f>
        <v>65</v>
      </c>
      <c r="AC28" s="64">
        <f>IF(details!W28="","",details!W28)</f>
        <v>15</v>
      </c>
      <c r="AD28" s="64">
        <f>IF(details!X28="","",details!X28)</f>
        <v>20</v>
      </c>
      <c r="AE28" s="149">
        <f t="shared" si="22"/>
        <v>100</v>
      </c>
      <c r="AF28" s="95">
        <f t="shared" si="23"/>
        <v>200</v>
      </c>
      <c r="AG28" s="150">
        <f t="shared" si="24"/>
        <v>100</v>
      </c>
      <c r="AH28" s="95" t="str">
        <f t="shared" si="25"/>
        <v>A</v>
      </c>
      <c r="AI28" s="136">
        <f t="shared" si="0"/>
        <v>200</v>
      </c>
      <c r="AJ28" s="136">
        <f t="shared" si="26"/>
        <v>0</v>
      </c>
      <c r="AK28" s="64">
        <f>IF(details!Y28="","",details!Y28)</f>
        <v>5</v>
      </c>
      <c r="AL28" s="64">
        <f>IF(details!Z28="","",details!Z28)</f>
        <v>5</v>
      </c>
      <c r="AM28" s="64">
        <f t="shared" si="27"/>
        <v>10</v>
      </c>
      <c r="AN28" s="64">
        <f>IF(details!AA28="","",details!AA28)</f>
        <v>5</v>
      </c>
      <c r="AO28" s="64">
        <f>IF(details!AB28="","",details!AB28)</f>
        <v>5</v>
      </c>
      <c r="AP28" s="64">
        <f t="shared" si="28"/>
        <v>10</v>
      </c>
      <c r="AQ28" s="64">
        <f>IF(details!AC28="","",details!AC28)</f>
        <v>5</v>
      </c>
      <c r="AR28" s="64">
        <f>IF(details!AD28="","",details!AD28)</f>
        <v>4</v>
      </c>
      <c r="AS28" s="64">
        <f t="shared" si="29"/>
        <v>9</v>
      </c>
      <c r="AT28" s="148">
        <f t="shared" si="30"/>
        <v>29</v>
      </c>
      <c r="AU28" s="64">
        <f>IF(details!AE28="","",details!AE28)</f>
        <v>1</v>
      </c>
      <c r="AV28" s="64">
        <f>IF(details!AF28="","",details!AF28)</f>
        <v>40</v>
      </c>
      <c r="AW28" s="64">
        <f>IF(details!AG28="","",details!AG28)</f>
        <v>10</v>
      </c>
      <c r="AX28" s="64">
        <f>IF(details!AH28="","",details!AH28)</f>
        <v>20</v>
      </c>
      <c r="AY28" s="148">
        <f t="shared" si="31"/>
        <v>70</v>
      </c>
      <c r="AZ28" s="149">
        <f t="shared" si="32"/>
        <v>100</v>
      </c>
      <c r="BA28" s="64">
        <f>IF(details!AI28="","",details!AI28)</f>
        <v>65</v>
      </c>
      <c r="BB28" s="64">
        <f>IF(details!AJ28="","",details!AJ28)</f>
        <v>15</v>
      </c>
      <c r="BC28" s="64">
        <f>IF(details!AK28="","",details!AK28)</f>
        <v>20</v>
      </c>
      <c r="BD28" s="149">
        <f t="shared" si="33"/>
        <v>100</v>
      </c>
      <c r="BE28" s="95">
        <f t="shared" si="34"/>
        <v>200</v>
      </c>
      <c r="BF28" s="150">
        <f t="shared" si="35"/>
        <v>100</v>
      </c>
      <c r="BG28" s="95" t="str">
        <f t="shared" si="36"/>
        <v>A</v>
      </c>
      <c r="BH28" s="136">
        <f t="shared" si="1"/>
        <v>200</v>
      </c>
      <c r="BI28" s="136">
        <f t="shared" si="37"/>
        <v>0</v>
      </c>
      <c r="BJ28" s="151" t="str">
        <f>IF(D28="","",details!AL28)</f>
        <v>s</v>
      </c>
      <c r="BK28" s="64">
        <f>IF(details!AM28="","",details!AM28)</f>
        <v>5</v>
      </c>
      <c r="BL28" s="64">
        <f>IF(details!AN28="","",details!AN28)</f>
        <v>5</v>
      </c>
      <c r="BM28" s="64">
        <f t="shared" si="38"/>
        <v>10</v>
      </c>
      <c r="BN28" s="64">
        <f>IF(details!AO28="","",details!AO28)</f>
        <v>5</v>
      </c>
      <c r="BO28" s="64">
        <f>IF(details!AP28="","",details!AP28)</f>
        <v>5</v>
      </c>
      <c r="BP28" s="64">
        <f t="shared" si="39"/>
        <v>10</v>
      </c>
      <c r="BQ28" s="64">
        <f>IF(details!AQ28="","",details!AQ28)</f>
        <v>5</v>
      </c>
      <c r="BR28" s="64">
        <f>IF(details!AR28="","",details!AR28)</f>
        <v>4</v>
      </c>
      <c r="BS28" s="64">
        <f t="shared" si="40"/>
        <v>9</v>
      </c>
      <c r="BT28" s="148">
        <f t="shared" si="41"/>
        <v>29</v>
      </c>
      <c r="BU28" s="64">
        <f>IF(details!AS28="","",details!AS28)</f>
        <v>1</v>
      </c>
      <c r="BV28" s="64">
        <f>IF(details!AT28="","",details!AT28)</f>
        <v>50</v>
      </c>
      <c r="BW28" s="64">
        <f>IF(details!AU28="","",details!AU28)</f>
        <v>20</v>
      </c>
      <c r="BX28" s="148">
        <f t="shared" si="42"/>
        <v>70</v>
      </c>
      <c r="BY28" s="149">
        <f t="shared" si="43"/>
        <v>100</v>
      </c>
      <c r="BZ28" s="64">
        <f>IF(details!AV28="","",details!AV28)</f>
        <v>80</v>
      </c>
      <c r="CA28" s="64">
        <f>IF(details!AW28="","",details!AW28)</f>
        <v>20</v>
      </c>
      <c r="CB28" s="149">
        <f t="shared" si="44"/>
        <v>100</v>
      </c>
      <c r="CC28" s="95">
        <f t="shared" si="45"/>
        <v>200</v>
      </c>
      <c r="CD28" s="150">
        <f t="shared" si="46"/>
        <v>100</v>
      </c>
      <c r="CE28" s="95" t="str">
        <f t="shared" si="47"/>
        <v>A</v>
      </c>
      <c r="CF28" s="136">
        <f t="shared" si="2"/>
        <v>200</v>
      </c>
      <c r="CG28" s="136">
        <f t="shared" si="48"/>
        <v>0</v>
      </c>
      <c r="CH28" s="64">
        <f>IF(details!AX28="","",details!AX28)</f>
        <v>5</v>
      </c>
      <c r="CI28" s="64">
        <f>IF(details!AY28="","",details!AY28)</f>
        <v>5</v>
      </c>
      <c r="CJ28" s="64">
        <f t="shared" si="49"/>
        <v>10</v>
      </c>
      <c r="CK28" s="64">
        <f>IF(details!AZ28="","",details!AZ28)</f>
        <v>5</v>
      </c>
      <c r="CL28" s="64">
        <f>IF(details!BA28="","",details!BA28)</f>
        <v>5</v>
      </c>
      <c r="CM28" s="64">
        <f t="shared" si="50"/>
        <v>10</v>
      </c>
      <c r="CN28" s="64">
        <f>IF(details!BB28="","",details!BB28)</f>
        <v>5</v>
      </c>
      <c r="CO28" s="64">
        <f>IF(details!BC28="","",details!BC28)</f>
        <v>4</v>
      </c>
      <c r="CP28" s="64">
        <f t="shared" si="51"/>
        <v>9</v>
      </c>
      <c r="CQ28" s="148">
        <f t="shared" si="52"/>
        <v>29</v>
      </c>
      <c r="CR28" s="64">
        <f>IF(details!BD28="","",details!BD28)</f>
        <v>1</v>
      </c>
      <c r="CS28" s="64">
        <f>IF(details!BE28="","",details!BE28)</f>
        <v>40</v>
      </c>
      <c r="CT28" s="64">
        <f>IF(details!BF28="","",details!BF28)</f>
        <v>10</v>
      </c>
      <c r="CU28" s="64">
        <f>IF(details!BG28="","",details!BG28)</f>
        <v>20</v>
      </c>
      <c r="CV28" s="148">
        <f t="shared" si="53"/>
        <v>70</v>
      </c>
      <c r="CW28" s="149">
        <f t="shared" si="54"/>
        <v>100</v>
      </c>
      <c r="CX28" s="64">
        <f>IF(details!BH28="","",details!BH28)</f>
        <v>65</v>
      </c>
      <c r="CY28" s="64">
        <f>IF(details!BI28="","",details!BI28)</f>
        <v>15</v>
      </c>
      <c r="CZ28" s="64">
        <f>IF(details!BJ28="","",details!BJ28)</f>
        <v>20</v>
      </c>
      <c r="DA28" s="149">
        <f t="shared" si="55"/>
        <v>100</v>
      </c>
      <c r="DB28" s="95">
        <f t="shared" si="56"/>
        <v>200</v>
      </c>
      <c r="DC28" s="150">
        <f t="shared" si="57"/>
        <v>100</v>
      </c>
      <c r="DD28" s="95" t="str">
        <f t="shared" si="58"/>
        <v>A</v>
      </c>
      <c r="DE28" s="136">
        <f t="shared" si="3"/>
        <v>200</v>
      </c>
      <c r="DF28" s="136">
        <f t="shared" si="59"/>
        <v>0</v>
      </c>
      <c r="DG28" s="64">
        <f>IF(details!BK28="","",details!BK28)</f>
        <v>5</v>
      </c>
      <c r="DH28" s="64">
        <f>IF(details!BL28="","",details!BL28)</f>
        <v>5</v>
      </c>
      <c r="DI28" s="64">
        <f t="shared" si="60"/>
        <v>10</v>
      </c>
      <c r="DJ28" s="64">
        <f>IF(details!BM28="","",details!BM28)</f>
        <v>5</v>
      </c>
      <c r="DK28" s="64">
        <f>IF(details!BN28="","",details!BN28)</f>
        <v>5</v>
      </c>
      <c r="DL28" s="64">
        <f t="shared" si="61"/>
        <v>10</v>
      </c>
      <c r="DM28" s="64">
        <f>IF(details!BO28="","",details!BO28)</f>
        <v>3</v>
      </c>
      <c r="DN28" s="64">
        <f>IF(details!BP28="","",details!BP28)</f>
        <v>2</v>
      </c>
      <c r="DO28" s="64">
        <f t="shared" si="62"/>
        <v>5</v>
      </c>
      <c r="DP28" s="148">
        <f t="shared" si="63"/>
        <v>25</v>
      </c>
      <c r="DQ28" s="64">
        <f>IF(details!BQ28="","",details!BQ28)</f>
        <v>5</v>
      </c>
      <c r="DR28" s="64">
        <f>IF(details!BR28="","",details!BR28)</f>
        <v>50</v>
      </c>
      <c r="DS28" s="64">
        <f>IF(details!BS28="","",details!BS28)</f>
        <v>20</v>
      </c>
      <c r="DT28" s="148">
        <f t="shared" si="64"/>
        <v>70</v>
      </c>
      <c r="DU28" s="149">
        <f t="shared" si="65"/>
        <v>100</v>
      </c>
      <c r="DV28" s="64">
        <f>IF(details!BT28="","",details!BT28)</f>
        <v>80</v>
      </c>
      <c r="DW28" s="64">
        <f>IF(details!BU28="","",details!BU28)</f>
        <v>20</v>
      </c>
      <c r="DX28" s="149">
        <f t="shared" si="66"/>
        <v>100</v>
      </c>
      <c r="DY28" s="95">
        <f t="shared" si="67"/>
        <v>200</v>
      </c>
      <c r="DZ28" s="150">
        <f t="shared" si="68"/>
        <v>100</v>
      </c>
      <c r="EA28" s="95" t="str">
        <f t="shared" si="69"/>
        <v>A</v>
      </c>
      <c r="EB28" s="136">
        <f t="shared" si="4"/>
        <v>200</v>
      </c>
      <c r="EC28" s="136">
        <f t="shared" si="70"/>
        <v>0</v>
      </c>
      <c r="ED28" s="64">
        <f>IF(details!BV28="","",details!BV28)</f>
        <v>5</v>
      </c>
      <c r="EE28" s="64">
        <f>IF(details!BW28="","",details!BW28)</f>
        <v>5</v>
      </c>
      <c r="EF28" s="64">
        <f t="shared" si="71"/>
        <v>10</v>
      </c>
      <c r="EG28" s="64">
        <f>IF(details!BX28="","",details!BX28)</f>
        <v>5</v>
      </c>
      <c r="EH28" s="64">
        <f>IF(details!BY28="","",details!BY28)</f>
        <v>5</v>
      </c>
      <c r="EI28" s="64">
        <f t="shared" si="72"/>
        <v>10</v>
      </c>
      <c r="EJ28" s="64">
        <f>IF(details!BZ28="","",details!BZ28)</f>
        <v>5</v>
      </c>
      <c r="EK28" s="64">
        <f>IF(details!CA28="","",details!CA28)</f>
        <v>4</v>
      </c>
      <c r="EL28" s="64">
        <f t="shared" si="73"/>
        <v>9</v>
      </c>
      <c r="EM28" s="148">
        <f t="shared" si="74"/>
        <v>29</v>
      </c>
      <c r="EN28" s="427">
        <f>IF(details!CB28="","",details!CB28)</f>
        <v>1</v>
      </c>
      <c r="EO28" s="64">
        <f>IF(details!CC28="","",details!CC28)</f>
        <v>50</v>
      </c>
      <c r="EP28" s="64">
        <f>IF(details!CD28="","",details!CD28)</f>
        <v>20</v>
      </c>
      <c r="EQ28" s="148">
        <f t="shared" si="75"/>
        <v>70</v>
      </c>
      <c r="ER28" s="149">
        <f t="shared" si="76"/>
        <v>100</v>
      </c>
      <c r="ES28" s="64">
        <f>IF(details!CE28="","",details!CE28)</f>
        <v>80</v>
      </c>
      <c r="ET28" s="64">
        <f>IF(details!CF28="","",details!CF28)</f>
        <v>20</v>
      </c>
      <c r="EU28" s="149">
        <f t="shared" si="77"/>
        <v>100</v>
      </c>
      <c r="EV28" s="95">
        <f t="shared" si="78"/>
        <v>200</v>
      </c>
      <c r="EW28" s="150">
        <f t="shared" si="79"/>
        <v>100</v>
      </c>
      <c r="EX28" s="95" t="str">
        <f t="shared" si="80"/>
        <v>A</v>
      </c>
      <c r="EY28" s="136">
        <f t="shared" si="5"/>
        <v>200</v>
      </c>
      <c r="EZ28" s="136">
        <f t="shared" si="81"/>
        <v>0</v>
      </c>
      <c r="FA28" s="64">
        <f>IF(details!CG28="","",details!CG28)</f>
        <v>20</v>
      </c>
      <c r="FB28" s="64">
        <f>IF(details!CH28="","",details!CH28)</f>
        <v>20</v>
      </c>
      <c r="FC28" s="64">
        <f>IF(details!CI28="","",details!CI28)</f>
        <v>20</v>
      </c>
      <c r="FD28" s="64">
        <f>IF(details!CJ28="","",details!CJ28)</f>
        <v>20</v>
      </c>
      <c r="FE28" s="64">
        <f>IF(details!CK28="","",details!CK28)</f>
        <v>20</v>
      </c>
      <c r="FF28" s="95">
        <f t="shared" si="82"/>
        <v>100</v>
      </c>
      <c r="FG28" s="95">
        <f t="shared" si="83"/>
        <v>100</v>
      </c>
      <c r="FH28" s="95" t="str">
        <f t="shared" si="84"/>
        <v>A</v>
      </c>
      <c r="FI28" s="136">
        <f t="shared" si="85"/>
        <v>100</v>
      </c>
      <c r="FJ28" s="136">
        <f t="shared" si="86"/>
        <v>0</v>
      </c>
      <c r="FK28" s="64">
        <f>IF(details!CL28="","",details!CL28)</f>
        <v>20</v>
      </c>
      <c r="FL28" s="64">
        <f>IF(details!CM28="","",details!CM28)</f>
        <v>20</v>
      </c>
      <c r="FM28" s="64">
        <f>IF(details!CN28="","",details!CN28)</f>
        <v>20</v>
      </c>
      <c r="FN28" s="64">
        <f>IF(details!CO28="","",details!CO28)</f>
        <v>20</v>
      </c>
      <c r="FO28" s="64">
        <f>IF(details!CP28="","",details!CP28)</f>
        <v>20</v>
      </c>
      <c r="FP28" s="95">
        <f t="shared" si="87"/>
        <v>100</v>
      </c>
      <c r="FQ28" s="95">
        <f t="shared" si="88"/>
        <v>100</v>
      </c>
      <c r="FR28" s="95" t="str">
        <f t="shared" si="89"/>
        <v>A</v>
      </c>
      <c r="FS28" s="136">
        <f t="shared" si="90"/>
        <v>100</v>
      </c>
      <c r="FT28" s="136">
        <f t="shared" si="91"/>
        <v>0</v>
      </c>
      <c r="FU28" s="64">
        <f>IF(details!CQ28="","",details!CQ28)</f>
        <v>20</v>
      </c>
      <c r="FV28" s="64">
        <f>IF(details!CR28="","",details!CR28)</f>
        <v>20</v>
      </c>
      <c r="FW28" s="64">
        <f>IF(details!CS28="","",details!CS28)</f>
        <v>20</v>
      </c>
      <c r="FX28" s="64">
        <f>IF(details!CT28="","",details!CT28)</f>
        <v>20</v>
      </c>
      <c r="FY28" s="64">
        <f>IF(details!CU28="","",details!CU28)</f>
        <v>20</v>
      </c>
      <c r="FZ28" s="95">
        <f t="shared" si="92"/>
        <v>100</v>
      </c>
      <c r="GA28" s="95">
        <f t="shared" si="93"/>
        <v>100</v>
      </c>
      <c r="GB28" s="95" t="str">
        <f t="shared" si="94"/>
        <v>A</v>
      </c>
      <c r="GC28" s="136">
        <f t="shared" si="95"/>
        <v>100</v>
      </c>
      <c r="GD28" s="136">
        <f t="shared" si="96"/>
        <v>0</v>
      </c>
      <c r="GE28" s="94">
        <f t="shared" si="97"/>
        <v>200</v>
      </c>
      <c r="GF28" s="94">
        <f t="shared" si="98"/>
        <v>200</v>
      </c>
      <c r="GG28" s="94" t="str">
        <f t="shared" si="99"/>
        <v>A</v>
      </c>
      <c r="GH28" s="94">
        <f t="shared" si="100"/>
        <v>200</v>
      </c>
      <c r="GI28" s="94">
        <f t="shared" si="101"/>
        <v>200</v>
      </c>
      <c r="GJ28" s="94" t="str">
        <f t="shared" si="102"/>
        <v>A</v>
      </c>
      <c r="GK28" s="152">
        <f t="shared" si="103"/>
        <v>200</v>
      </c>
      <c r="GL28" s="152">
        <f t="shared" si="104"/>
        <v>200</v>
      </c>
      <c r="GM28" s="152" t="str">
        <f t="shared" si="105"/>
        <v>A</v>
      </c>
      <c r="GN28" s="94" t="str">
        <f t="shared" si="106"/>
        <v>A</v>
      </c>
      <c r="GO28" s="94" t="str">
        <f t="shared" si="107"/>
        <v/>
      </c>
      <c r="GP28" s="94" t="str">
        <f t="shared" si="108"/>
        <v/>
      </c>
      <c r="GQ28" s="94" t="str">
        <f t="shared" si="109"/>
        <v/>
      </c>
      <c r="GR28" s="94" t="str">
        <f t="shared" si="110"/>
        <v/>
      </c>
      <c r="GS28" s="94">
        <f t="shared" si="111"/>
        <v>200</v>
      </c>
      <c r="GT28" s="94">
        <f t="shared" si="112"/>
        <v>200</v>
      </c>
      <c r="GU28" s="94" t="str">
        <f t="shared" si="113"/>
        <v>A</v>
      </c>
      <c r="GV28" s="94">
        <f t="shared" si="114"/>
        <v>200</v>
      </c>
      <c r="GW28" s="94">
        <f t="shared" si="115"/>
        <v>200</v>
      </c>
      <c r="GX28" s="94" t="str">
        <f t="shared" si="116"/>
        <v>A</v>
      </c>
      <c r="GY28" s="94">
        <f t="shared" si="117"/>
        <v>200</v>
      </c>
      <c r="GZ28" s="94">
        <f t="shared" si="118"/>
        <v>200</v>
      </c>
      <c r="HA28" s="94" t="str">
        <f t="shared" si="119"/>
        <v>A</v>
      </c>
      <c r="HB28" s="94">
        <f t="shared" si="120"/>
        <v>100</v>
      </c>
      <c r="HC28" s="94">
        <f t="shared" si="121"/>
        <v>100</v>
      </c>
      <c r="HD28" s="94" t="str">
        <f t="shared" si="122"/>
        <v>A</v>
      </c>
      <c r="HE28" s="153">
        <f t="shared" si="123"/>
        <v>100</v>
      </c>
      <c r="HF28" s="153">
        <f t="shared" si="124"/>
        <v>100</v>
      </c>
      <c r="HG28" s="153" t="str">
        <f t="shared" si="125"/>
        <v>A</v>
      </c>
      <c r="HH28" s="153">
        <f t="shared" si="126"/>
        <v>100</v>
      </c>
      <c r="HI28" s="153">
        <f t="shared" si="127"/>
        <v>100</v>
      </c>
      <c r="HJ28" s="153" t="str">
        <f t="shared" si="128"/>
        <v>A</v>
      </c>
      <c r="HK28" s="255">
        <f t="shared" si="129"/>
        <v>0</v>
      </c>
      <c r="HL28" s="255">
        <f t="shared" si="130"/>
        <v>0</v>
      </c>
      <c r="HM28" s="255">
        <f t="shared" si="131"/>
        <v>4</v>
      </c>
      <c r="HN28" s="255">
        <f t="shared" si="132"/>
        <v>0</v>
      </c>
      <c r="HO28" s="64" t="str">
        <f t="shared" si="6"/>
        <v>PASSED</v>
      </c>
      <c r="HP28" s="91">
        <f t="shared" si="133"/>
        <v>1200</v>
      </c>
      <c r="HQ28" s="91">
        <f t="shared" si="134"/>
        <v>1200</v>
      </c>
      <c r="HR28" s="92">
        <f t="shared" si="135"/>
        <v>100</v>
      </c>
      <c r="HS28" s="214">
        <f t="shared" si="136"/>
        <v>100</v>
      </c>
      <c r="HT28" s="215">
        <f t="shared" si="137"/>
        <v>0.99999999999999833</v>
      </c>
      <c r="HU28" s="93" t="str">
        <f t="shared" si="138"/>
        <v>A</v>
      </c>
      <c r="HV28" s="154">
        <f>details!EV28</f>
        <v>110</v>
      </c>
      <c r="HW28" s="155" t="str">
        <f>details!EW28</f>
        <v/>
      </c>
      <c r="HX28" s="218" t="str">
        <f t="shared" si="139"/>
        <v/>
      </c>
      <c r="HY28" s="100" t="str">
        <f>IF(details!CV28="","",details!CV28)</f>
        <v/>
      </c>
    </row>
    <row r="29" spans="1:274" ht="14" customHeight="1">
      <c r="A29" s="145">
        <f>IF(details!A29="","",details!A29)</f>
        <v>23</v>
      </c>
      <c r="B29" s="64" t="str">
        <f>IF(details!B29="","",details!B29)</f>
        <v/>
      </c>
      <c r="C29" s="64" t="str">
        <f>IF(details!C29="","",details!C29)</f>
        <v/>
      </c>
      <c r="D29" s="95">
        <f>IF(details!D29="","",details!D29)</f>
        <v>823</v>
      </c>
      <c r="E29" s="95" t="str">
        <f>IF(details!E29="","",details!E29)</f>
        <v/>
      </c>
      <c r="F29" s="64" t="str">
        <f>IF(details!F29="","",details!F29)</f>
        <v/>
      </c>
      <c r="G29" s="290" t="str">
        <f>IF(details!G29="","",details!G29)</f>
        <v/>
      </c>
      <c r="H29" s="146" t="str">
        <f>IF(details!CW29="","",details!CW29)</f>
        <v/>
      </c>
      <c r="I29" s="147" t="str">
        <f>IF(details!I29="","",details!I29)</f>
        <v>A23</v>
      </c>
      <c r="J29" s="147" t="str">
        <f>IF(details!J29="","",details!J29)</f>
        <v>B23</v>
      </c>
      <c r="K29" s="147" t="str">
        <f>IF(details!K29="","",details!K29)</f>
        <v>C23</v>
      </c>
      <c r="L29" s="64">
        <f>IF(details!L29="","",details!L29)</f>
        <v>5</v>
      </c>
      <c r="M29" s="64">
        <f>IF(details!M29="","",details!M29)</f>
        <v>5</v>
      </c>
      <c r="N29" s="64">
        <f t="shared" si="16"/>
        <v>10</v>
      </c>
      <c r="O29" s="64">
        <f>IF(details!N29="","",details!N29)</f>
        <v>5</v>
      </c>
      <c r="P29" s="64">
        <f>IF(details!O29="","",details!O29)</f>
        <v>5</v>
      </c>
      <c r="Q29" s="64">
        <f t="shared" si="17"/>
        <v>10</v>
      </c>
      <c r="R29" s="64">
        <f>IF(details!P29="","",details!P29)</f>
        <v>5</v>
      </c>
      <c r="S29" s="64">
        <f>IF(details!Q29="","",details!Q29)</f>
        <v>4</v>
      </c>
      <c r="T29" s="64">
        <f t="shared" si="18"/>
        <v>9</v>
      </c>
      <c r="U29" s="148">
        <f t="shared" si="19"/>
        <v>29</v>
      </c>
      <c r="V29" s="64">
        <f>IF(details!R29="","",details!R29)</f>
        <v>1</v>
      </c>
      <c r="W29" s="64">
        <f>IF(details!S29="","",details!S29)</f>
        <v>40</v>
      </c>
      <c r="X29" s="64">
        <f>IF(details!T29="","",details!T29)</f>
        <v>10</v>
      </c>
      <c r="Y29" s="64">
        <f>IF(details!U29="","",details!U29)</f>
        <v>20</v>
      </c>
      <c r="Z29" s="148">
        <f t="shared" si="20"/>
        <v>70</v>
      </c>
      <c r="AA29" s="149">
        <f t="shared" si="21"/>
        <v>100</v>
      </c>
      <c r="AB29" s="64">
        <f>IF(details!V29="","",details!V29)</f>
        <v>65</v>
      </c>
      <c r="AC29" s="64">
        <f>IF(details!W29="","",details!W29)</f>
        <v>15</v>
      </c>
      <c r="AD29" s="64">
        <f>IF(details!X29="","",details!X29)</f>
        <v>20</v>
      </c>
      <c r="AE29" s="149">
        <f t="shared" si="22"/>
        <v>100</v>
      </c>
      <c r="AF29" s="95">
        <f t="shared" si="23"/>
        <v>200</v>
      </c>
      <c r="AG29" s="150">
        <f t="shared" si="24"/>
        <v>100</v>
      </c>
      <c r="AH29" s="95" t="str">
        <f t="shared" si="25"/>
        <v>A</v>
      </c>
      <c r="AI29" s="136">
        <f t="shared" si="0"/>
        <v>200</v>
      </c>
      <c r="AJ29" s="136">
        <f t="shared" si="26"/>
        <v>0</v>
      </c>
      <c r="AK29" s="64">
        <f>IF(details!Y29="","",details!Y29)</f>
        <v>5</v>
      </c>
      <c r="AL29" s="64">
        <f>IF(details!Z29="","",details!Z29)</f>
        <v>5</v>
      </c>
      <c r="AM29" s="64">
        <f t="shared" si="27"/>
        <v>10</v>
      </c>
      <c r="AN29" s="64">
        <f>IF(details!AA29="","",details!AA29)</f>
        <v>5</v>
      </c>
      <c r="AO29" s="64">
        <f>IF(details!AB29="","",details!AB29)</f>
        <v>5</v>
      </c>
      <c r="AP29" s="64">
        <f t="shared" si="28"/>
        <v>10</v>
      </c>
      <c r="AQ29" s="64">
        <f>IF(details!AC29="","",details!AC29)</f>
        <v>5</v>
      </c>
      <c r="AR29" s="64">
        <f>IF(details!AD29="","",details!AD29)</f>
        <v>4</v>
      </c>
      <c r="AS29" s="64">
        <f t="shared" si="29"/>
        <v>9</v>
      </c>
      <c r="AT29" s="148">
        <f t="shared" si="30"/>
        <v>29</v>
      </c>
      <c r="AU29" s="64">
        <f>IF(details!AE29="","",details!AE29)</f>
        <v>1</v>
      </c>
      <c r="AV29" s="64">
        <f>IF(details!AF29="","",details!AF29)</f>
        <v>40</v>
      </c>
      <c r="AW29" s="64">
        <f>IF(details!AG29="","",details!AG29)</f>
        <v>10</v>
      </c>
      <c r="AX29" s="64">
        <f>IF(details!AH29="","",details!AH29)</f>
        <v>20</v>
      </c>
      <c r="AY29" s="148">
        <f t="shared" si="31"/>
        <v>70</v>
      </c>
      <c r="AZ29" s="149">
        <f t="shared" si="32"/>
        <v>100</v>
      </c>
      <c r="BA29" s="64">
        <f>IF(details!AI29="","",details!AI29)</f>
        <v>65</v>
      </c>
      <c r="BB29" s="64">
        <f>IF(details!AJ29="","",details!AJ29)</f>
        <v>15</v>
      </c>
      <c r="BC29" s="64">
        <f>IF(details!AK29="","",details!AK29)</f>
        <v>20</v>
      </c>
      <c r="BD29" s="149">
        <f t="shared" si="33"/>
        <v>100</v>
      </c>
      <c r="BE29" s="95">
        <f t="shared" si="34"/>
        <v>200</v>
      </c>
      <c r="BF29" s="150">
        <f t="shared" si="35"/>
        <v>100</v>
      </c>
      <c r="BG29" s="95" t="str">
        <f t="shared" si="36"/>
        <v>A</v>
      </c>
      <c r="BH29" s="136">
        <f t="shared" si="1"/>
        <v>200</v>
      </c>
      <c r="BI29" s="136">
        <f t="shared" si="37"/>
        <v>0</v>
      </c>
      <c r="BJ29" s="151" t="str">
        <f>IF(D29="","",details!AL29)</f>
        <v>s</v>
      </c>
      <c r="BK29" s="64">
        <f>IF(details!AM29="","",details!AM29)</f>
        <v>5</v>
      </c>
      <c r="BL29" s="64">
        <f>IF(details!AN29="","",details!AN29)</f>
        <v>5</v>
      </c>
      <c r="BM29" s="64">
        <f t="shared" si="38"/>
        <v>10</v>
      </c>
      <c r="BN29" s="64">
        <f>IF(details!AO29="","",details!AO29)</f>
        <v>5</v>
      </c>
      <c r="BO29" s="64">
        <f>IF(details!AP29="","",details!AP29)</f>
        <v>5</v>
      </c>
      <c r="BP29" s="64">
        <f t="shared" si="39"/>
        <v>10</v>
      </c>
      <c r="BQ29" s="64">
        <f>IF(details!AQ29="","",details!AQ29)</f>
        <v>5</v>
      </c>
      <c r="BR29" s="64">
        <f>IF(details!AR29="","",details!AR29)</f>
        <v>4</v>
      </c>
      <c r="BS29" s="64">
        <f t="shared" si="40"/>
        <v>9</v>
      </c>
      <c r="BT29" s="148">
        <f t="shared" si="41"/>
        <v>29</v>
      </c>
      <c r="BU29" s="64">
        <f>IF(details!AS29="","",details!AS29)</f>
        <v>1</v>
      </c>
      <c r="BV29" s="64">
        <f>IF(details!AT29="","",details!AT29)</f>
        <v>50</v>
      </c>
      <c r="BW29" s="64">
        <f>IF(details!AU29="","",details!AU29)</f>
        <v>20</v>
      </c>
      <c r="BX29" s="148">
        <f t="shared" si="42"/>
        <v>70</v>
      </c>
      <c r="BY29" s="149">
        <f t="shared" si="43"/>
        <v>100</v>
      </c>
      <c r="BZ29" s="64">
        <f>IF(details!AV29="","",details!AV29)</f>
        <v>80</v>
      </c>
      <c r="CA29" s="64">
        <f>IF(details!AW29="","",details!AW29)</f>
        <v>20</v>
      </c>
      <c r="CB29" s="149">
        <f t="shared" si="44"/>
        <v>100</v>
      </c>
      <c r="CC29" s="95">
        <f t="shared" si="45"/>
        <v>200</v>
      </c>
      <c r="CD29" s="150">
        <f t="shared" si="46"/>
        <v>100</v>
      </c>
      <c r="CE29" s="95" t="str">
        <f t="shared" si="47"/>
        <v>A</v>
      </c>
      <c r="CF29" s="136">
        <f t="shared" si="2"/>
        <v>200</v>
      </c>
      <c r="CG29" s="136">
        <f t="shared" si="48"/>
        <v>0</v>
      </c>
      <c r="CH29" s="64">
        <f>IF(details!AX29="","",details!AX29)</f>
        <v>5</v>
      </c>
      <c r="CI29" s="64">
        <f>IF(details!AY29="","",details!AY29)</f>
        <v>5</v>
      </c>
      <c r="CJ29" s="64">
        <f t="shared" si="49"/>
        <v>10</v>
      </c>
      <c r="CK29" s="64">
        <f>IF(details!AZ29="","",details!AZ29)</f>
        <v>5</v>
      </c>
      <c r="CL29" s="64">
        <f>IF(details!BA29="","",details!BA29)</f>
        <v>5</v>
      </c>
      <c r="CM29" s="64">
        <f t="shared" si="50"/>
        <v>10</v>
      </c>
      <c r="CN29" s="64">
        <f>IF(details!BB29="","",details!BB29)</f>
        <v>5</v>
      </c>
      <c r="CO29" s="64">
        <f>IF(details!BC29="","",details!BC29)</f>
        <v>4</v>
      </c>
      <c r="CP29" s="64">
        <f t="shared" si="51"/>
        <v>9</v>
      </c>
      <c r="CQ29" s="148">
        <f t="shared" si="52"/>
        <v>29</v>
      </c>
      <c r="CR29" s="64">
        <f>IF(details!BD29="","",details!BD29)</f>
        <v>1</v>
      </c>
      <c r="CS29" s="64">
        <f>IF(details!BE29="","",details!BE29)</f>
        <v>40</v>
      </c>
      <c r="CT29" s="64">
        <f>IF(details!BF29="","",details!BF29)</f>
        <v>10</v>
      </c>
      <c r="CU29" s="64">
        <f>IF(details!BG29="","",details!BG29)</f>
        <v>20</v>
      </c>
      <c r="CV29" s="148">
        <f t="shared" si="53"/>
        <v>70</v>
      </c>
      <c r="CW29" s="149">
        <f t="shared" si="54"/>
        <v>100</v>
      </c>
      <c r="CX29" s="64">
        <f>IF(details!BH29="","",details!BH29)</f>
        <v>65</v>
      </c>
      <c r="CY29" s="64">
        <f>IF(details!BI29="","",details!BI29)</f>
        <v>15</v>
      </c>
      <c r="CZ29" s="64">
        <f>IF(details!BJ29="","",details!BJ29)</f>
        <v>20</v>
      </c>
      <c r="DA29" s="149">
        <f t="shared" si="55"/>
        <v>100</v>
      </c>
      <c r="DB29" s="95">
        <f t="shared" si="56"/>
        <v>200</v>
      </c>
      <c r="DC29" s="150">
        <f t="shared" si="57"/>
        <v>100</v>
      </c>
      <c r="DD29" s="95" t="str">
        <f t="shared" si="58"/>
        <v>A</v>
      </c>
      <c r="DE29" s="136">
        <f t="shared" si="3"/>
        <v>200</v>
      </c>
      <c r="DF29" s="136">
        <f t="shared" si="59"/>
        <v>0</v>
      </c>
      <c r="DG29" s="64">
        <f>IF(details!BK29="","",details!BK29)</f>
        <v>5</v>
      </c>
      <c r="DH29" s="64">
        <f>IF(details!BL29="","",details!BL29)</f>
        <v>5</v>
      </c>
      <c r="DI29" s="64">
        <f t="shared" si="60"/>
        <v>10</v>
      </c>
      <c r="DJ29" s="64">
        <f>IF(details!BM29="","",details!BM29)</f>
        <v>5</v>
      </c>
      <c r="DK29" s="64">
        <f>IF(details!BN29="","",details!BN29)</f>
        <v>5</v>
      </c>
      <c r="DL29" s="64">
        <f t="shared" si="61"/>
        <v>10</v>
      </c>
      <c r="DM29" s="64">
        <f>IF(details!BO29="","",details!BO29)</f>
        <v>3</v>
      </c>
      <c r="DN29" s="64">
        <f>IF(details!BP29="","",details!BP29)</f>
        <v>2</v>
      </c>
      <c r="DO29" s="64">
        <f t="shared" si="62"/>
        <v>5</v>
      </c>
      <c r="DP29" s="148">
        <f t="shared" si="63"/>
        <v>25</v>
      </c>
      <c r="DQ29" s="64">
        <f>IF(details!BQ29="","",details!BQ29)</f>
        <v>5</v>
      </c>
      <c r="DR29" s="64">
        <f>IF(details!BR29="","",details!BR29)</f>
        <v>50</v>
      </c>
      <c r="DS29" s="64">
        <f>IF(details!BS29="","",details!BS29)</f>
        <v>20</v>
      </c>
      <c r="DT29" s="148">
        <f t="shared" si="64"/>
        <v>70</v>
      </c>
      <c r="DU29" s="149">
        <f t="shared" si="65"/>
        <v>100</v>
      </c>
      <c r="DV29" s="64">
        <f>IF(details!BT29="","",details!BT29)</f>
        <v>80</v>
      </c>
      <c r="DW29" s="64">
        <f>IF(details!BU29="","",details!BU29)</f>
        <v>20</v>
      </c>
      <c r="DX29" s="149">
        <f t="shared" si="66"/>
        <v>100</v>
      </c>
      <c r="DY29" s="95">
        <f t="shared" si="67"/>
        <v>200</v>
      </c>
      <c r="DZ29" s="150">
        <f t="shared" si="68"/>
        <v>100</v>
      </c>
      <c r="EA29" s="95" t="str">
        <f t="shared" si="69"/>
        <v>A</v>
      </c>
      <c r="EB29" s="136">
        <f t="shared" si="4"/>
        <v>200</v>
      </c>
      <c r="EC29" s="136">
        <f t="shared" si="70"/>
        <v>0</v>
      </c>
      <c r="ED29" s="64">
        <f>IF(details!BV29="","",details!BV29)</f>
        <v>5</v>
      </c>
      <c r="EE29" s="64">
        <f>IF(details!BW29="","",details!BW29)</f>
        <v>5</v>
      </c>
      <c r="EF29" s="64">
        <f t="shared" si="71"/>
        <v>10</v>
      </c>
      <c r="EG29" s="64">
        <f>IF(details!BX29="","",details!BX29)</f>
        <v>5</v>
      </c>
      <c r="EH29" s="64">
        <f>IF(details!BY29="","",details!BY29)</f>
        <v>5</v>
      </c>
      <c r="EI29" s="64">
        <f t="shared" si="72"/>
        <v>10</v>
      </c>
      <c r="EJ29" s="64">
        <f>IF(details!BZ29="","",details!BZ29)</f>
        <v>5</v>
      </c>
      <c r="EK29" s="64">
        <f>IF(details!CA29="","",details!CA29)</f>
        <v>4</v>
      </c>
      <c r="EL29" s="64">
        <f t="shared" si="73"/>
        <v>9</v>
      </c>
      <c r="EM29" s="148">
        <f t="shared" si="74"/>
        <v>29</v>
      </c>
      <c r="EN29" s="427">
        <f>IF(details!CB29="","",details!CB29)</f>
        <v>1</v>
      </c>
      <c r="EO29" s="64">
        <f>IF(details!CC29="","",details!CC29)</f>
        <v>50</v>
      </c>
      <c r="EP29" s="64">
        <f>IF(details!CD29="","",details!CD29)</f>
        <v>20</v>
      </c>
      <c r="EQ29" s="148">
        <f t="shared" si="75"/>
        <v>70</v>
      </c>
      <c r="ER29" s="149">
        <f t="shared" si="76"/>
        <v>100</v>
      </c>
      <c r="ES29" s="64">
        <f>IF(details!CE29="","",details!CE29)</f>
        <v>80</v>
      </c>
      <c r="ET29" s="64">
        <f>IF(details!CF29="","",details!CF29)</f>
        <v>20</v>
      </c>
      <c r="EU29" s="149">
        <f t="shared" si="77"/>
        <v>100</v>
      </c>
      <c r="EV29" s="95">
        <f t="shared" si="78"/>
        <v>200</v>
      </c>
      <c r="EW29" s="150">
        <f t="shared" si="79"/>
        <v>100</v>
      </c>
      <c r="EX29" s="95" t="str">
        <f t="shared" si="80"/>
        <v>A</v>
      </c>
      <c r="EY29" s="136">
        <f t="shared" si="5"/>
        <v>200</v>
      </c>
      <c r="EZ29" s="136">
        <f t="shared" si="81"/>
        <v>0</v>
      </c>
      <c r="FA29" s="64">
        <f>IF(details!CG29="","",details!CG29)</f>
        <v>20</v>
      </c>
      <c r="FB29" s="64">
        <f>IF(details!CH29="","",details!CH29)</f>
        <v>20</v>
      </c>
      <c r="FC29" s="64">
        <f>IF(details!CI29="","",details!CI29)</f>
        <v>20</v>
      </c>
      <c r="FD29" s="64">
        <f>IF(details!CJ29="","",details!CJ29)</f>
        <v>20</v>
      </c>
      <c r="FE29" s="64">
        <f>IF(details!CK29="","",details!CK29)</f>
        <v>20</v>
      </c>
      <c r="FF29" s="95">
        <f t="shared" si="82"/>
        <v>100</v>
      </c>
      <c r="FG29" s="95">
        <f t="shared" si="83"/>
        <v>100</v>
      </c>
      <c r="FH29" s="95" t="str">
        <f t="shared" si="84"/>
        <v>A</v>
      </c>
      <c r="FI29" s="136">
        <f t="shared" si="85"/>
        <v>100</v>
      </c>
      <c r="FJ29" s="136">
        <f t="shared" si="86"/>
        <v>0</v>
      </c>
      <c r="FK29" s="64">
        <f>IF(details!CL29="","",details!CL29)</f>
        <v>20</v>
      </c>
      <c r="FL29" s="64">
        <f>IF(details!CM29="","",details!CM29)</f>
        <v>20</v>
      </c>
      <c r="FM29" s="64">
        <f>IF(details!CN29="","",details!CN29)</f>
        <v>20</v>
      </c>
      <c r="FN29" s="64">
        <f>IF(details!CO29="","",details!CO29)</f>
        <v>20</v>
      </c>
      <c r="FO29" s="64">
        <f>IF(details!CP29="","",details!CP29)</f>
        <v>20</v>
      </c>
      <c r="FP29" s="95">
        <f t="shared" si="87"/>
        <v>100</v>
      </c>
      <c r="FQ29" s="95">
        <f t="shared" si="88"/>
        <v>100</v>
      </c>
      <c r="FR29" s="95" t="str">
        <f t="shared" si="89"/>
        <v>A</v>
      </c>
      <c r="FS29" s="136">
        <f t="shared" si="90"/>
        <v>100</v>
      </c>
      <c r="FT29" s="136">
        <f t="shared" si="91"/>
        <v>0</v>
      </c>
      <c r="FU29" s="64">
        <f>IF(details!CQ29="","",details!CQ29)</f>
        <v>20</v>
      </c>
      <c r="FV29" s="64">
        <f>IF(details!CR29="","",details!CR29)</f>
        <v>20</v>
      </c>
      <c r="FW29" s="64">
        <f>IF(details!CS29="","",details!CS29)</f>
        <v>20</v>
      </c>
      <c r="FX29" s="64">
        <f>IF(details!CT29="","",details!CT29)</f>
        <v>20</v>
      </c>
      <c r="FY29" s="64">
        <f>IF(details!CU29="","",details!CU29)</f>
        <v>20</v>
      </c>
      <c r="FZ29" s="95">
        <f t="shared" si="92"/>
        <v>100</v>
      </c>
      <c r="GA29" s="95">
        <f t="shared" si="93"/>
        <v>100</v>
      </c>
      <c r="GB29" s="95" t="str">
        <f t="shared" si="94"/>
        <v>A</v>
      </c>
      <c r="GC29" s="136">
        <f t="shared" si="95"/>
        <v>100</v>
      </c>
      <c r="GD29" s="136">
        <f t="shared" si="96"/>
        <v>0</v>
      </c>
      <c r="GE29" s="94">
        <f t="shared" si="97"/>
        <v>200</v>
      </c>
      <c r="GF29" s="94">
        <f t="shared" si="98"/>
        <v>200</v>
      </c>
      <c r="GG29" s="94" t="str">
        <f t="shared" si="99"/>
        <v>A</v>
      </c>
      <c r="GH29" s="94">
        <f t="shared" si="100"/>
        <v>200</v>
      </c>
      <c r="GI29" s="94">
        <f t="shared" si="101"/>
        <v>200</v>
      </c>
      <c r="GJ29" s="94" t="str">
        <f t="shared" si="102"/>
        <v>A</v>
      </c>
      <c r="GK29" s="152">
        <f t="shared" si="103"/>
        <v>200</v>
      </c>
      <c r="GL29" s="152">
        <f t="shared" si="104"/>
        <v>200</v>
      </c>
      <c r="GM29" s="152" t="str">
        <f t="shared" si="105"/>
        <v>A</v>
      </c>
      <c r="GN29" s="94" t="str">
        <f t="shared" si="106"/>
        <v>A</v>
      </c>
      <c r="GO29" s="94" t="str">
        <f t="shared" si="107"/>
        <v/>
      </c>
      <c r="GP29" s="94" t="str">
        <f t="shared" si="108"/>
        <v/>
      </c>
      <c r="GQ29" s="94" t="str">
        <f t="shared" si="109"/>
        <v/>
      </c>
      <c r="GR29" s="94" t="str">
        <f t="shared" si="110"/>
        <v/>
      </c>
      <c r="GS29" s="94">
        <f t="shared" si="111"/>
        <v>200</v>
      </c>
      <c r="GT29" s="94">
        <f t="shared" si="112"/>
        <v>200</v>
      </c>
      <c r="GU29" s="94" t="str">
        <f t="shared" si="113"/>
        <v>A</v>
      </c>
      <c r="GV29" s="94">
        <f t="shared" si="114"/>
        <v>200</v>
      </c>
      <c r="GW29" s="94">
        <f t="shared" si="115"/>
        <v>200</v>
      </c>
      <c r="GX29" s="94" t="str">
        <f t="shared" si="116"/>
        <v>A</v>
      </c>
      <c r="GY29" s="94">
        <f t="shared" si="117"/>
        <v>200</v>
      </c>
      <c r="GZ29" s="94">
        <f t="shared" si="118"/>
        <v>200</v>
      </c>
      <c r="HA29" s="94" t="str">
        <f t="shared" si="119"/>
        <v>A</v>
      </c>
      <c r="HB29" s="94">
        <f t="shared" si="120"/>
        <v>100</v>
      </c>
      <c r="HC29" s="94">
        <f t="shared" si="121"/>
        <v>100</v>
      </c>
      <c r="HD29" s="94" t="str">
        <f t="shared" si="122"/>
        <v>A</v>
      </c>
      <c r="HE29" s="153">
        <f t="shared" si="123"/>
        <v>100</v>
      </c>
      <c r="HF29" s="153">
        <f t="shared" si="124"/>
        <v>100</v>
      </c>
      <c r="HG29" s="153" t="str">
        <f t="shared" si="125"/>
        <v>A</v>
      </c>
      <c r="HH29" s="153">
        <f t="shared" si="126"/>
        <v>100</v>
      </c>
      <c r="HI29" s="153">
        <f t="shared" si="127"/>
        <v>100</v>
      </c>
      <c r="HJ29" s="153" t="str">
        <f t="shared" si="128"/>
        <v>A</v>
      </c>
      <c r="HK29" s="255">
        <f t="shared" si="129"/>
        <v>0</v>
      </c>
      <c r="HL29" s="255">
        <f t="shared" si="130"/>
        <v>0</v>
      </c>
      <c r="HM29" s="255">
        <f t="shared" si="131"/>
        <v>4</v>
      </c>
      <c r="HN29" s="255">
        <f t="shared" si="132"/>
        <v>0</v>
      </c>
      <c r="HO29" s="64" t="str">
        <f t="shared" si="6"/>
        <v>PASSED</v>
      </c>
      <c r="HP29" s="91">
        <f t="shared" si="133"/>
        <v>1200</v>
      </c>
      <c r="HQ29" s="91">
        <f t="shared" si="134"/>
        <v>1200</v>
      </c>
      <c r="HR29" s="92">
        <f t="shared" si="135"/>
        <v>100</v>
      </c>
      <c r="HS29" s="214">
        <f t="shared" si="136"/>
        <v>100</v>
      </c>
      <c r="HT29" s="215">
        <f t="shared" si="137"/>
        <v>0.99999999999999833</v>
      </c>
      <c r="HU29" s="93" t="str">
        <f t="shared" si="138"/>
        <v>A</v>
      </c>
      <c r="HV29" s="154">
        <f>details!EV29</f>
        <v>110</v>
      </c>
      <c r="HW29" s="155" t="str">
        <f>details!EW29</f>
        <v/>
      </c>
      <c r="HX29" s="218" t="str">
        <f t="shared" si="139"/>
        <v/>
      </c>
      <c r="HY29" s="100" t="str">
        <f>IF(details!CV29="","",details!CV29)</f>
        <v/>
      </c>
    </row>
    <row r="30" spans="1:274" ht="14" customHeight="1">
      <c r="A30" s="145">
        <f>IF(details!A30="","",details!A30)</f>
        <v>24</v>
      </c>
      <c r="B30" s="64" t="str">
        <f>IF(details!B30="","",details!B30)</f>
        <v/>
      </c>
      <c r="C30" s="64" t="str">
        <f>IF(details!C30="","",details!C30)</f>
        <v/>
      </c>
      <c r="D30" s="95">
        <f>IF(details!D30="","",details!D30)</f>
        <v>824</v>
      </c>
      <c r="E30" s="95" t="str">
        <f>IF(details!E30="","",details!E30)</f>
        <v/>
      </c>
      <c r="F30" s="64" t="str">
        <f>IF(details!F30="","",details!F30)</f>
        <v/>
      </c>
      <c r="G30" s="290" t="str">
        <f>IF(details!G30="","",details!G30)</f>
        <v/>
      </c>
      <c r="H30" s="146" t="str">
        <f>IF(details!CW30="","",details!CW30)</f>
        <v/>
      </c>
      <c r="I30" s="147" t="str">
        <f>IF(details!I30="","",details!I30)</f>
        <v>A24</v>
      </c>
      <c r="J30" s="147" t="str">
        <f>IF(details!J30="","",details!J30)</f>
        <v>B24</v>
      </c>
      <c r="K30" s="147" t="str">
        <f>IF(details!K30="","",details!K30)</f>
        <v>C24</v>
      </c>
      <c r="L30" s="64">
        <f>IF(details!L30="","",details!L30)</f>
        <v>5</v>
      </c>
      <c r="M30" s="64">
        <f>IF(details!M30="","",details!M30)</f>
        <v>5</v>
      </c>
      <c r="N30" s="64">
        <f t="shared" si="16"/>
        <v>10</v>
      </c>
      <c r="O30" s="64">
        <f>IF(details!N30="","",details!N30)</f>
        <v>5</v>
      </c>
      <c r="P30" s="64">
        <f>IF(details!O30="","",details!O30)</f>
        <v>5</v>
      </c>
      <c r="Q30" s="64">
        <f t="shared" si="17"/>
        <v>10</v>
      </c>
      <c r="R30" s="64">
        <f>IF(details!P30="","",details!P30)</f>
        <v>5</v>
      </c>
      <c r="S30" s="64">
        <f>IF(details!Q30="","",details!Q30)</f>
        <v>4</v>
      </c>
      <c r="T30" s="64">
        <f t="shared" si="18"/>
        <v>9</v>
      </c>
      <c r="U30" s="148">
        <f t="shared" si="19"/>
        <v>29</v>
      </c>
      <c r="V30" s="64">
        <f>IF(details!R30="","",details!R30)</f>
        <v>1</v>
      </c>
      <c r="W30" s="64">
        <f>IF(details!S30="","",details!S30)</f>
        <v>40</v>
      </c>
      <c r="X30" s="64">
        <f>IF(details!T30="","",details!T30)</f>
        <v>10</v>
      </c>
      <c r="Y30" s="64">
        <f>IF(details!U30="","",details!U30)</f>
        <v>20</v>
      </c>
      <c r="Z30" s="148">
        <f t="shared" si="20"/>
        <v>70</v>
      </c>
      <c r="AA30" s="149">
        <f t="shared" si="21"/>
        <v>100</v>
      </c>
      <c r="AB30" s="64">
        <f>IF(details!V30="","",details!V30)</f>
        <v>65</v>
      </c>
      <c r="AC30" s="64">
        <f>IF(details!W30="","",details!W30)</f>
        <v>15</v>
      </c>
      <c r="AD30" s="64">
        <f>IF(details!X30="","",details!X30)</f>
        <v>20</v>
      </c>
      <c r="AE30" s="149">
        <f t="shared" si="22"/>
        <v>100</v>
      </c>
      <c r="AF30" s="95">
        <f t="shared" si="23"/>
        <v>200</v>
      </c>
      <c r="AG30" s="150">
        <f t="shared" si="24"/>
        <v>100</v>
      </c>
      <c r="AH30" s="95" t="str">
        <f t="shared" si="25"/>
        <v>A</v>
      </c>
      <c r="AI30" s="136">
        <f t="shared" si="0"/>
        <v>200</v>
      </c>
      <c r="AJ30" s="136">
        <f t="shared" si="26"/>
        <v>0</v>
      </c>
      <c r="AK30" s="64">
        <f>IF(details!Y30="","",details!Y30)</f>
        <v>5</v>
      </c>
      <c r="AL30" s="64">
        <f>IF(details!Z30="","",details!Z30)</f>
        <v>5</v>
      </c>
      <c r="AM30" s="64">
        <f t="shared" si="27"/>
        <v>10</v>
      </c>
      <c r="AN30" s="64">
        <f>IF(details!AA30="","",details!AA30)</f>
        <v>5</v>
      </c>
      <c r="AO30" s="64">
        <f>IF(details!AB30="","",details!AB30)</f>
        <v>5</v>
      </c>
      <c r="AP30" s="64">
        <f t="shared" si="28"/>
        <v>10</v>
      </c>
      <c r="AQ30" s="64">
        <f>IF(details!AC30="","",details!AC30)</f>
        <v>5</v>
      </c>
      <c r="AR30" s="64">
        <f>IF(details!AD30="","",details!AD30)</f>
        <v>4</v>
      </c>
      <c r="AS30" s="64">
        <f t="shared" si="29"/>
        <v>9</v>
      </c>
      <c r="AT30" s="148">
        <f t="shared" si="30"/>
        <v>29</v>
      </c>
      <c r="AU30" s="64">
        <f>IF(details!AE30="","",details!AE30)</f>
        <v>1</v>
      </c>
      <c r="AV30" s="64">
        <f>IF(details!AF30="","",details!AF30)</f>
        <v>40</v>
      </c>
      <c r="AW30" s="64">
        <f>IF(details!AG30="","",details!AG30)</f>
        <v>10</v>
      </c>
      <c r="AX30" s="64">
        <f>IF(details!AH30="","",details!AH30)</f>
        <v>20</v>
      </c>
      <c r="AY30" s="148">
        <f t="shared" si="31"/>
        <v>70</v>
      </c>
      <c r="AZ30" s="149">
        <f t="shared" si="32"/>
        <v>100</v>
      </c>
      <c r="BA30" s="64">
        <f>IF(details!AI30="","",details!AI30)</f>
        <v>65</v>
      </c>
      <c r="BB30" s="64">
        <f>IF(details!AJ30="","",details!AJ30)</f>
        <v>15</v>
      </c>
      <c r="BC30" s="64">
        <f>IF(details!AK30="","",details!AK30)</f>
        <v>20</v>
      </c>
      <c r="BD30" s="149">
        <f t="shared" si="33"/>
        <v>100</v>
      </c>
      <c r="BE30" s="95">
        <f t="shared" si="34"/>
        <v>200</v>
      </c>
      <c r="BF30" s="150">
        <f t="shared" si="35"/>
        <v>100</v>
      </c>
      <c r="BG30" s="95" t="str">
        <f t="shared" si="36"/>
        <v>A</v>
      </c>
      <c r="BH30" s="136">
        <f t="shared" si="1"/>
        <v>200</v>
      </c>
      <c r="BI30" s="136">
        <f t="shared" si="37"/>
        <v>0</v>
      </c>
      <c r="BJ30" s="151" t="str">
        <f>IF(D30="","",details!AL30)</f>
        <v>s</v>
      </c>
      <c r="BK30" s="64">
        <f>IF(details!AM30="","",details!AM30)</f>
        <v>5</v>
      </c>
      <c r="BL30" s="64">
        <f>IF(details!AN30="","",details!AN30)</f>
        <v>5</v>
      </c>
      <c r="BM30" s="64">
        <f t="shared" si="38"/>
        <v>10</v>
      </c>
      <c r="BN30" s="64">
        <f>IF(details!AO30="","",details!AO30)</f>
        <v>5</v>
      </c>
      <c r="BO30" s="64">
        <f>IF(details!AP30="","",details!AP30)</f>
        <v>5</v>
      </c>
      <c r="BP30" s="64">
        <f t="shared" si="39"/>
        <v>10</v>
      </c>
      <c r="BQ30" s="64">
        <f>IF(details!AQ30="","",details!AQ30)</f>
        <v>5</v>
      </c>
      <c r="BR30" s="64">
        <f>IF(details!AR30="","",details!AR30)</f>
        <v>4</v>
      </c>
      <c r="BS30" s="64">
        <f t="shared" si="40"/>
        <v>9</v>
      </c>
      <c r="BT30" s="148">
        <f t="shared" si="41"/>
        <v>29</v>
      </c>
      <c r="BU30" s="64">
        <f>IF(details!AS30="","",details!AS30)</f>
        <v>1</v>
      </c>
      <c r="BV30" s="64">
        <f>IF(details!AT30="","",details!AT30)</f>
        <v>50</v>
      </c>
      <c r="BW30" s="64">
        <f>IF(details!AU30="","",details!AU30)</f>
        <v>20</v>
      </c>
      <c r="BX30" s="148">
        <f t="shared" si="42"/>
        <v>70</v>
      </c>
      <c r="BY30" s="149">
        <f t="shared" si="43"/>
        <v>100</v>
      </c>
      <c r="BZ30" s="64">
        <f>IF(details!AV30="","",details!AV30)</f>
        <v>80</v>
      </c>
      <c r="CA30" s="64">
        <f>IF(details!AW30="","",details!AW30)</f>
        <v>20</v>
      </c>
      <c r="CB30" s="149">
        <f t="shared" si="44"/>
        <v>100</v>
      </c>
      <c r="CC30" s="95">
        <f t="shared" si="45"/>
        <v>200</v>
      </c>
      <c r="CD30" s="150">
        <f t="shared" si="46"/>
        <v>100</v>
      </c>
      <c r="CE30" s="95" t="str">
        <f t="shared" si="47"/>
        <v>A</v>
      </c>
      <c r="CF30" s="136">
        <f t="shared" si="2"/>
        <v>200</v>
      </c>
      <c r="CG30" s="136">
        <f t="shared" si="48"/>
        <v>0</v>
      </c>
      <c r="CH30" s="64">
        <f>IF(details!AX30="","",details!AX30)</f>
        <v>5</v>
      </c>
      <c r="CI30" s="64">
        <f>IF(details!AY30="","",details!AY30)</f>
        <v>5</v>
      </c>
      <c r="CJ30" s="64">
        <f t="shared" si="49"/>
        <v>10</v>
      </c>
      <c r="CK30" s="64">
        <f>IF(details!AZ30="","",details!AZ30)</f>
        <v>5</v>
      </c>
      <c r="CL30" s="64">
        <f>IF(details!BA30="","",details!BA30)</f>
        <v>5</v>
      </c>
      <c r="CM30" s="64">
        <f t="shared" si="50"/>
        <v>10</v>
      </c>
      <c r="CN30" s="64">
        <f>IF(details!BB30="","",details!BB30)</f>
        <v>5</v>
      </c>
      <c r="CO30" s="64">
        <f>IF(details!BC30="","",details!BC30)</f>
        <v>4</v>
      </c>
      <c r="CP30" s="64">
        <f t="shared" si="51"/>
        <v>9</v>
      </c>
      <c r="CQ30" s="148">
        <f t="shared" si="52"/>
        <v>29</v>
      </c>
      <c r="CR30" s="64">
        <f>IF(details!BD30="","",details!BD30)</f>
        <v>1</v>
      </c>
      <c r="CS30" s="64">
        <f>IF(details!BE30="","",details!BE30)</f>
        <v>40</v>
      </c>
      <c r="CT30" s="64">
        <f>IF(details!BF30="","",details!BF30)</f>
        <v>10</v>
      </c>
      <c r="CU30" s="64">
        <f>IF(details!BG30="","",details!BG30)</f>
        <v>20</v>
      </c>
      <c r="CV30" s="148">
        <f t="shared" si="53"/>
        <v>70</v>
      </c>
      <c r="CW30" s="149">
        <f t="shared" si="54"/>
        <v>100</v>
      </c>
      <c r="CX30" s="64">
        <f>IF(details!BH30="","",details!BH30)</f>
        <v>65</v>
      </c>
      <c r="CY30" s="64">
        <f>IF(details!BI30="","",details!BI30)</f>
        <v>15</v>
      </c>
      <c r="CZ30" s="64">
        <f>IF(details!BJ30="","",details!BJ30)</f>
        <v>20</v>
      </c>
      <c r="DA30" s="149">
        <f t="shared" si="55"/>
        <v>100</v>
      </c>
      <c r="DB30" s="95">
        <f t="shared" si="56"/>
        <v>200</v>
      </c>
      <c r="DC30" s="150">
        <f t="shared" si="57"/>
        <v>100</v>
      </c>
      <c r="DD30" s="95" t="str">
        <f t="shared" si="58"/>
        <v>A</v>
      </c>
      <c r="DE30" s="136">
        <f t="shared" si="3"/>
        <v>200</v>
      </c>
      <c r="DF30" s="136">
        <f t="shared" si="59"/>
        <v>0</v>
      </c>
      <c r="DG30" s="64">
        <f>IF(details!BK30="","",details!BK30)</f>
        <v>5</v>
      </c>
      <c r="DH30" s="64">
        <f>IF(details!BL30="","",details!BL30)</f>
        <v>5</v>
      </c>
      <c r="DI30" s="64">
        <f t="shared" si="60"/>
        <v>10</v>
      </c>
      <c r="DJ30" s="64">
        <f>IF(details!BM30="","",details!BM30)</f>
        <v>5</v>
      </c>
      <c r="DK30" s="64">
        <f>IF(details!BN30="","",details!BN30)</f>
        <v>5</v>
      </c>
      <c r="DL30" s="64">
        <f t="shared" si="61"/>
        <v>10</v>
      </c>
      <c r="DM30" s="64">
        <f>IF(details!BO30="","",details!BO30)</f>
        <v>3</v>
      </c>
      <c r="DN30" s="64">
        <f>IF(details!BP30="","",details!BP30)</f>
        <v>2</v>
      </c>
      <c r="DO30" s="64">
        <f t="shared" si="62"/>
        <v>5</v>
      </c>
      <c r="DP30" s="148">
        <f t="shared" si="63"/>
        <v>25</v>
      </c>
      <c r="DQ30" s="64">
        <f>IF(details!BQ30="","",details!BQ30)</f>
        <v>5</v>
      </c>
      <c r="DR30" s="64">
        <f>IF(details!BR30="","",details!BR30)</f>
        <v>50</v>
      </c>
      <c r="DS30" s="64">
        <f>IF(details!BS30="","",details!BS30)</f>
        <v>20</v>
      </c>
      <c r="DT30" s="148">
        <f t="shared" si="64"/>
        <v>70</v>
      </c>
      <c r="DU30" s="149">
        <f t="shared" si="65"/>
        <v>100</v>
      </c>
      <c r="DV30" s="64">
        <f>IF(details!BT30="","",details!BT30)</f>
        <v>80</v>
      </c>
      <c r="DW30" s="64">
        <f>IF(details!BU30="","",details!BU30)</f>
        <v>20</v>
      </c>
      <c r="DX30" s="149">
        <f t="shared" si="66"/>
        <v>100</v>
      </c>
      <c r="DY30" s="95">
        <f t="shared" si="67"/>
        <v>200</v>
      </c>
      <c r="DZ30" s="150">
        <f t="shared" si="68"/>
        <v>100</v>
      </c>
      <c r="EA30" s="95" t="str">
        <f t="shared" si="69"/>
        <v>A</v>
      </c>
      <c r="EB30" s="136">
        <f t="shared" si="4"/>
        <v>200</v>
      </c>
      <c r="EC30" s="136">
        <f t="shared" si="70"/>
        <v>0</v>
      </c>
      <c r="ED30" s="64">
        <f>IF(details!BV30="","",details!BV30)</f>
        <v>5</v>
      </c>
      <c r="EE30" s="64">
        <f>IF(details!BW30="","",details!BW30)</f>
        <v>5</v>
      </c>
      <c r="EF30" s="64">
        <f t="shared" si="71"/>
        <v>10</v>
      </c>
      <c r="EG30" s="64">
        <f>IF(details!BX30="","",details!BX30)</f>
        <v>5</v>
      </c>
      <c r="EH30" s="64">
        <f>IF(details!BY30="","",details!BY30)</f>
        <v>5</v>
      </c>
      <c r="EI30" s="64">
        <f t="shared" si="72"/>
        <v>10</v>
      </c>
      <c r="EJ30" s="64">
        <f>IF(details!BZ30="","",details!BZ30)</f>
        <v>5</v>
      </c>
      <c r="EK30" s="64">
        <f>IF(details!CA30="","",details!CA30)</f>
        <v>4</v>
      </c>
      <c r="EL30" s="64">
        <f t="shared" si="73"/>
        <v>9</v>
      </c>
      <c r="EM30" s="148">
        <f t="shared" si="74"/>
        <v>29</v>
      </c>
      <c r="EN30" s="427">
        <f>IF(details!CB30="","",details!CB30)</f>
        <v>1</v>
      </c>
      <c r="EO30" s="64">
        <f>IF(details!CC30="","",details!CC30)</f>
        <v>50</v>
      </c>
      <c r="EP30" s="64">
        <f>IF(details!CD30="","",details!CD30)</f>
        <v>20</v>
      </c>
      <c r="EQ30" s="148">
        <f t="shared" si="75"/>
        <v>70</v>
      </c>
      <c r="ER30" s="149">
        <f t="shared" si="76"/>
        <v>100</v>
      </c>
      <c r="ES30" s="64">
        <f>IF(details!CE30="","",details!CE30)</f>
        <v>80</v>
      </c>
      <c r="ET30" s="64">
        <f>IF(details!CF30="","",details!CF30)</f>
        <v>20</v>
      </c>
      <c r="EU30" s="149">
        <f t="shared" si="77"/>
        <v>100</v>
      </c>
      <c r="EV30" s="95">
        <f t="shared" si="78"/>
        <v>200</v>
      </c>
      <c r="EW30" s="150">
        <f t="shared" si="79"/>
        <v>100</v>
      </c>
      <c r="EX30" s="95" t="str">
        <f t="shared" si="80"/>
        <v>A</v>
      </c>
      <c r="EY30" s="136">
        <f t="shared" si="5"/>
        <v>200</v>
      </c>
      <c r="EZ30" s="136">
        <f t="shared" si="81"/>
        <v>0</v>
      </c>
      <c r="FA30" s="64">
        <f>IF(details!CG30="","",details!CG30)</f>
        <v>20</v>
      </c>
      <c r="FB30" s="64">
        <f>IF(details!CH30="","",details!CH30)</f>
        <v>20</v>
      </c>
      <c r="FC30" s="64">
        <f>IF(details!CI30="","",details!CI30)</f>
        <v>20</v>
      </c>
      <c r="FD30" s="64">
        <f>IF(details!CJ30="","",details!CJ30)</f>
        <v>20</v>
      </c>
      <c r="FE30" s="64">
        <f>IF(details!CK30="","",details!CK30)</f>
        <v>20</v>
      </c>
      <c r="FF30" s="95">
        <f t="shared" si="82"/>
        <v>100</v>
      </c>
      <c r="FG30" s="95">
        <f t="shared" si="83"/>
        <v>100</v>
      </c>
      <c r="FH30" s="95" t="str">
        <f t="shared" si="84"/>
        <v>A</v>
      </c>
      <c r="FI30" s="136">
        <f t="shared" si="85"/>
        <v>100</v>
      </c>
      <c r="FJ30" s="136">
        <f t="shared" si="86"/>
        <v>0</v>
      </c>
      <c r="FK30" s="64">
        <f>IF(details!CL30="","",details!CL30)</f>
        <v>20</v>
      </c>
      <c r="FL30" s="64">
        <f>IF(details!CM30="","",details!CM30)</f>
        <v>20</v>
      </c>
      <c r="FM30" s="64">
        <f>IF(details!CN30="","",details!CN30)</f>
        <v>20</v>
      </c>
      <c r="FN30" s="64">
        <f>IF(details!CO30="","",details!CO30)</f>
        <v>20</v>
      </c>
      <c r="FO30" s="64">
        <f>IF(details!CP30="","",details!CP30)</f>
        <v>20</v>
      </c>
      <c r="FP30" s="95">
        <f t="shared" si="87"/>
        <v>100</v>
      </c>
      <c r="FQ30" s="95">
        <f t="shared" si="88"/>
        <v>100</v>
      </c>
      <c r="FR30" s="95" t="str">
        <f t="shared" si="89"/>
        <v>A</v>
      </c>
      <c r="FS30" s="136">
        <f t="shared" si="90"/>
        <v>100</v>
      </c>
      <c r="FT30" s="136">
        <f t="shared" si="91"/>
        <v>0</v>
      </c>
      <c r="FU30" s="64">
        <f>IF(details!CQ30="","",details!CQ30)</f>
        <v>20</v>
      </c>
      <c r="FV30" s="64">
        <f>IF(details!CR30="","",details!CR30)</f>
        <v>20</v>
      </c>
      <c r="FW30" s="64">
        <f>IF(details!CS30="","",details!CS30)</f>
        <v>20</v>
      </c>
      <c r="FX30" s="64">
        <f>IF(details!CT30="","",details!CT30)</f>
        <v>20</v>
      </c>
      <c r="FY30" s="64">
        <f>IF(details!CU30="","",details!CU30)</f>
        <v>20</v>
      </c>
      <c r="FZ30" s="95">
        <f t="shared" si="92"/>
        <v>100</v>
      </c>
      <c r="GA30" s="95">
        <f t="shared" si="93"/>
        <v>100</v>
      </c>
      <c r="GB30" s="95" t="str">
        <f t="shared" si="94"/>
        <v>A</v>
      </c>
      <c r="GC30" s="136">
        <f t="shared" si="95"/>
        <v>100</v>
      </c>
      <c r="GD30" s="136">
        <f t="shared" si="96"/>
        <v>0</v>
      </c>
      <c r="GE30" s="94">
        <f t="shared" si="97"/>
        <v>200</v>
      </c>
      <c r="GF30" s="94">
        <f t="shared" si="98"/>
        <v>200</v>
      </c>
      <c r="GG30" s="94" t="str">
        <f t="shared" si="99"/>
        <v>A</v>
      </c>
      <c r="GH30" s="94">
        <f t="shared" si="100"/>
        <v>200</v>
      </c>
      <c r="GI30" s="94">
        <f t="shared" si="101"/>
        <v>200</v>
      </c>
      <c r="GJ30" s="94" t="str">
        <f t="shared" si="102"/>
        <v>A</v>
      </c>
      <c r="GK30" s="152">
        <f t="shared" si="103"/>
        <v>200</v>
      </c>
      <c r="GL30" s="152">
        <f t="shared" si="104"/>
        <v>200</v>
      </c>
      <c r="GM30" s="152" t="str">
        <f t="shared" si="105"/>
        <v>A</v>
      </c>
      <c r="GN30" s="94" t="str">
        <f t="shared" si="106"/>
        <v>A</v>
      </c>
      <c r="GO30" s="94" t="str">
        <f t="shared" si="107"/>
        <v/>
      </c>
      <c r="GP30" s="94" t="str">
        <f t="shared" si="108"/>
        <v/>
      </c>
      <c r="GQ30" s="94" t="str">
        <f t="shared" si="109"/>
        <v/>
      </c>
      <c r="GR30" s="94" t="str">
        <f t="shared" si="110"/>
        <v/>
      </c>
      <c r="GS30" s="94">
        <f t="shared" si="111"/>
        <v>200</v>
      </c>
      <c r="GT30" s="94">
        <f t="shared" si="112"/>
        <v>200</v>
      </c>
      <c r="GU30" s="94" t="str">
        <f t="shared" si="113"/>
        <v>A</v>
      </c>
      <c r="GV30" s="94">
        <f t="shared" si="114"/>
        <v>200</v>
      </c>
      <c r="GW30" s="94">
        <f t="shared" si="115"/>
        <v>200</v>
      </c>
      <c r="GX30" s="94" t="str">
        <f t="shared" si="116"/>
        <v>A</v>
      </c>
      <c r="GY30" s="94">
        <f t="shared" si="117"/>
        <v>200</v>
      </c>
      <c r="GZ30" s="94">
        <f t="shared" si="118"/>
        <v>200</v>
      </c>
      <c r="HA30" s="94" t="str">
        <f t="shared" si="119"/>
        <v>A</v>
      </c>
      <c r="HB30" s="94">
        <f t="shared" si="120"/>
        <v>100</v>
      </c>
      <c r="HC30" s="94">
        <f t="shared" si="121"/>
        <v>100</v>
      </c>
      <c r="HD30" s="94" t="str">
        <f t="shared" si="122"/>
        <v>A</v>
      </c>
      <c r="HE30" s="153">
        <f t="shared" si="123"/>
        <v>100</v>
      </c>
      <c r="HF30" s="153">
        <f t="shared" si="124"/>
        <v>100</v>
      </c>
      <c r="HG30" s="153" t="str">
        <f t="shared" si="125"/>
        <v>A</v>
      </c>
      <c r="HH30" s="153">
        <f t="shared" si="126"/>
        <v>100</v>
      </c>
      <c r="HI30" s="153">
        <f t="shared" si="127"/>
        <v>100</v>
      </c>
      <c r="HJ30" s="153" t="str">
        <f t="shared" si="128"/>
        <v>A</v>
      </c>
      <c r="HK30" s="255">
        <f t="shared" si="129"/>
        <v>0</v>
      </c>
      <c r="HL30" s="255">
        <f t="shared" si="130"/>
        <v>0</v>
      </c>
      <c r="HM30" s="255">
        <f t="shared" si="131"/>
        <v>4</v>
      </c>
      <c r="HN30" s="255">
        <f t="shared" si="132"/>
        <v>0</v>
      </c>
      <c r="HO30" s="64" t="str">
        <f t="shared" si="6"/>
        <v>PASSED</v>
      </c>
      <c r="HP30" s="91">
        <f t="shared" si="133"/>
        <v>1200</v>
      </c>
      <c r="HQ30" s="91">
        <f t="shared" si="134"/>
        <v>1200</v>
      </c>
      <c r="HR30" s="92">
        <f t="shared" si="135"/>
        <v>100</v>
      </c>
      <c r="HS30" s="214">
        <f t="shared" si="136"/>
        <v>100</v>
      </c>
      <c r="HT30" s="215">
        <f t="shared" si="137"/>
        <v>0.99999999999999833</v>
      </c>
      <c r="HU30" s="93" t="str">
        <f t="shared" si="138"/>
        <v>A</v>
      </c>
      <c r="HV30" s="154">
        <f>details!EV30</f>
        <v>110</v>
      </c>
      <c r="HW30" s="155" t="str">
        <f>details!EW30</f>
        <v/>
      </c>
      <c r="HX30" s="218" t="str">
        <f t="shared" si="139"/>
        <v/>
      </c>
      <c r="HY30" s="100" t="str">
        <f>IF(details!CV30="","",details!CV30)</f>
        <v/>
      </c>
    </row>
    <row r="31" spans="1:274" ht="14" customHeight="1">
      <c r="A31" s="145">
        <f>IF(details!A31="","",details!A31)</f>
        <v>25</v>
      </c>
      <c r="B31" s="64" t="str">
        <f>IF(details!B31="","",details!B31)</f>
        <v/>
      </c>
      <c r="C31" s="64" t="str">
        <f>IF(details!C31="","",details!C31)</f>
        <v/>
      </c>
      <c r="D31" s="95">
        <f>IF(details!D31="","",details!D31)</f>
        <v>825</v>
      </c>
      <c r="E31" s="95" t="str">
        <f>IF(details!E31="","",details!E31)</f>
        <v/>
      </c>
      <c r="F31" s="64" t="str">
        <f>IF(details!F31="","",details!F31)</f>
        <v/>
      </c>
      <c r="G31" s="290" t="str">
        <f>IF(details!G31="","",details!G31)</f>
        <v/>
      </c>
      <c r="H31" s="146" t="str">
        <f>IF(details!CW31="","",details!CW31)</f>
        <v/>
      </c>
      <c r="I31" s="147" t="str">
        <f>IF(details!I31="","",details!I31)</f>
        <v>A25</v>
      </c>
      <c r="J31" s="147" t="str">
        <f>IF(details!J31="","",details!J31)</f>
        <v>B25</v>
      </c>
      <c r="K31" s="147" t="str">
        <f>IF(details!K31="","",details!K31)</f>
        <v>C25</v>
      </c>
      <c r="L31" s="64">
        <f>IF(details!L31="","",details!L31)</f>
        <v>5</v>
      </c>
      <c r="M31" s="64">
        <f>IF(details!M31="","",details!M31)</f>
        <v>5</v>
      </c>
      <c r="N31" s="64">
        <f t="shared" si="16"/>
        <v>10</v>
      </c>
      <c r="O31" s="64">
        <f>IF(details!N31="","",details!N31)</f>
        <v>5</v>
      </c>
      <c r="P31" s="64">
        <f>IF(details!O31="","",details!O31)</f>
        <v>5</v>
      </c>
      <c r="Q31" s="64">
        <f t="shared" si="17"/>
        <v>10</v>
      </c>
      <c r="R31" s="64">
        <f>IF(details!P31="","",details!P31)</f>
        <v>5</v>
      </c>
      <c r="S31" s="64">
        <f>IF(details!Q31="","",details!Q31)</f>
        <v>4</v>
      </c>
      <c r="T31" s="64">
        <f t="shared" si="18"/>
        <v>9</v>
      </c>
      <c r="U31" s="148">
        <f t="shared" si="19"/>
        <v>29</v>
      </c>
      <c r="V31" s="64">
        <f>IF(details!R31="","",details!R31)</f>
        <v>1</v>
      </c>
      <c r="W31" s="64">
        <f>IF(details!S31="","",details!S31)</f>
        <v>40</v>
      </c>
      <c r="X31" s="64">
        <f>IF(details!T31="","",details!T31)</f>
        <v>10</v>
      </c>
      <c r="Y31" s="64">
        <f>IF(details!U31="","",details!U31)</f>
        <v>20</v>
      </c>
      <c r="Z31" s="148">
        <f t="shared" si="20"/>
        <v>70</v>
      </c>
      <c r="AA31" s="149">
        <f t="shared" si="21"/>
        <v>100</v>
      </c>
      <c r="AB31" s="64">
        <f>IF(details!V31="","",details!V31)</f>
        <v>65</v>
      </c>
      <c r="AC31" s="64">
        <f>IF(details!W31="","",details!W31)</f>
        <v>15</v>
      </c>
      <c r="AD31" s="64">
        <f>IF(details!X31="","",details!X31)</f>
        <v>20</v>
      </c>
      <c r="AE31" s="149">
        <f t="shared" si="22"/>
        <v>100</v>
      </c>
      <c r="AF31" s="95">
        <f t="shared" si="23"/>
        <v>200</v>
      </c>
      <c r="AG31" s="150">
        <f t="shared" si="24"/>
        <v>100</v>
      </c>
      <c r="AH31" s="95" t="str">
        <f t="shared" si="25"/>
        <v>A</v>
      </c>
      <c r="AI31" s="136">
        <f t="shared" si="0"/>
        <v>200</v>
      </c>
      <c r="AJ31" s="136">
        <f t="shared" si="26"/>
        <v>0</v>
      </c>
      <c r="AK31" s="64">
        <f>IF(details!Y31="","",details!Y31)</f>
        <v>5</v>
      </c>
      <c r="AL31" s="64">
        <f>IF(details!Z31="","",details!Z31)</f>
        <v>5</v>
      </c>
      <c r="AM31" s="64">
        <f t="shared" si="27"/>
        <v>10</v>
      </c>
      <c r="AN31" s="64">
        <f>IF(details!AA31="","",details!AA31)</f>
        <v>5</v>
      </c>
      <c r="AO31" s="64">
        <f>IF(details!AB31="","",details!AB31)</f>
        <v>5</v>
      </c>
      <c r="AP31" s="64">
        <f t="shared" si="28"/>
        <v>10</v>
      </c>
      <c r="AQ31" s="64">
        <f>IF(details!AC31="","",details!AC31)</f>
        <v>5</v>
      </c>
      <c r="AR31" s="64">
        <f>IF(details!AD31="","",details!AD31)</f>
        <v>4</v>
      </c>
      <c r="AS31" s="64">
        <f t="shared" si="29"/>
        <v>9</v>
      </c>
      <c r="AT31" s="148">
        <f t="shared" si="30"/>
        <v>29</v>
      </c>
      <c r="AU31" s="64">
        <f>IF(details!AE31="","",details!AE31)</f>
        <v>1</v>
      </c>
      <c r="AV31" s="64">
        <f>IF(details!AF31="","",details!AF31)</f>
        <v>40</v>
      </c>
      <c r="AW31" s="64">
        <f>IF(details!AG31="","",details!AG31)</f>
        <v>10</v>
      </c>
      <c r="AX31" s="64">
        <f>IF(details!AH31="","",details!AH31)</f>
        <v>20</v>
      </c>
      <c r="AY31" s="148">
        <f t="shared" si="31"/>
        <v>70</v>
      </c>
      <c r="AZ31" s="149">
        <f t="shared" si="32"/>
        <v>100</v>
      </c>
      <c r="BA31" s="64">
        <f>IF(details!AI31="","",details!AI31)</f>
        <v>65</v>
      </c>
      <c r="BB31" s="64">
        <f>IF(details!AJ31="","",details!AJ31)</f>
        <v>15</v>
      </c>
      <c r="BC31" s="64">
        <f>IF(details!AK31="","",details!AK31)</f>
        <v>20</v>
      </c>
      <c r="BD31" s="149">
        <f t="shared" si="33"/>
        <v>100</v>
      </c>
      <c r="BE31" s="95">
        <f t="shared" si="34"/>
        <v>200</v>
      </c>
      <c r="BF31" s="150">
        <f t="shared" si="35"/>
        <v>100</v>
      </c>
      <c r="BG31" s="95" t="str">
        <f t="shared" si="36"/>
        <v>A</v>
      </c>
      <c r="BH31" s="136">
        <f t="shared" si="1"/>
        <v>200</v>
      </c>
      <c r="BI31" s="136">
        <f t="shared" si="37"/>
        <v>0</v>
      </c>
      <c r="BJ31" s="151" t="str">
        <f>IF(D31="","",details!AL31)</f>
        <v>s</v>
      </c>
      <c r="BK31" s="64">
        <f>IF(details!AM31="","",details!AM31)</f>
        <v>5</v>
      </c>
      <c r="BL31" s="64">
        <f>IF(details!AN31="","",details!AN31)</f>
        <v>5</v>
      </c>
      <c r="BM31" s="64">
        <f t="shared" si="38"/>
        <v>10</v>
      </c>
      <c r="BN31" s="64">
        <f>IF(details!AO31="","",details!AO31)</f>
        <v>5</v>
      </c>
      <c r="BO31" s="64">
        <f>IF(details!AP31="","",details!AP31)</f>
        <v>5</v>
      </c>
      <c r="BP31" s="64">
        <f t="shared" si="39"/>
        <v>10</v>
      </c>
      <c r="BQ31" s="64">
        <f>IF(details!AQ31="","",details!AQ31)</f>
        <v>5</v>
      </c>
      <c r="BR31" s="64">
        <f>IF(details!AR31="","",details!AR31)</f>
        <v>4</v>
      </c>
      <c r="BS31" s="64">
        <f t="shared" si="40"/>
        <v>9</v>
      </c>
      <c r="BT31" s="148">
        <f t="shared" si="41"/>
        <v>29</v>
      </c>
      <c r="BU31" s="64">
        <f>IF(details!AS31="","",details!AS31)</f>
        <v>1</v>
      </c>
      <c r="BV31" s="64">
        <f>IF(details!AT31="","",details!AT31)</f>
        <v>50</v>
      </c>
      <c r="BW31" s="64">
        <f>IF(details!AU31="","",details!AU31)</f>
        <v>20</v>
      </c>
      <c r="BX31" s="148">
        <f t="shared" si="42"/>
        <v>70</v>
      </c>
      <c r="BY31" s="149">
        <f t="shared" si="43"/>
        <v>100</v>
      </c>
      <c r="BZ31" s="64">
        <f>IF(details!AV31="","",details!AV31)</f>
        <v>80</v>
      </c>
      <c r="CA31" s="64">
        <f>IF(details!AW31="","",details!AW31)</f>
        <v>20</v>
      </c>
      <c r="CB31" s="149">
        <f t="shared" si="44"/>
        <v>100</v>
      </c>
      <c r="CC31" s="95">
        <f t="shared" si="45"/>
        <v>200</v>
      </c>
      <c r="CD31" s="150">
        <f t="shared" si="46"/>
        <v>100</v>
      </c>
      <c r="CE31" s="95" t="str">
        <f t="shared" si="47"/>
        <v>A</v>
      </c>
      <c r="CF31" s="136">
        <f t="shared" si="2"/>
        <v>200</v>
      </c>
      <c r="CG31" s="136">
        <f t="shared" si="48"/>
        <v>0</v>
      </c>
      <c r="CH31" s="64">
        <f>IF(details!AX31="","",details!AX31)</f>
        <v>5</v>
      </c>
      <c r="CI31" s="64">
        <f>IF(details!AY31="","",details!AY31)</f>
        <v>5</v>
      </c>
      <c r="CJ31" s="64">
        <f t="shared" si="49"/>
        <v>10</v>
      </c>
      <c r="CK31" s="64">
        <f>IF(details!AZ31="","",details!AZ31)</f>
        <v>5</v>
      </c>
      <c r="CL31" s="64">
        <f>IF(details!BA31="","",details!BA31)</f>
        <v>5</v>
      </c>
      <c r="CM31" s="64">
        <f t="shared" si="50"/>
        <v>10</v>
      </c>
      <c r="CN31" s="64">
        <f>IF(details!BB31="","",details!BB31)</f>
        <v>5</v>
      </c>
      <c r="CO31" s="64">
        <f>IF(details!BC31="","",details!BC31)</f>
        <v>4</v>
      </c>
      <c r="CP31" s="64">
        <f t="shared" si="51"/>
        <v>9</v>
      </c>
      <c r="CQ31" s="148">
        <f t="shared" si="52"/>
        <v>29</v>
      </c>
      <c r="CR31" s="64">
        <f>IF(details!BD31="","",details!BD31)</f>
        <v>1</v>
      </c>
      <c r="CS31" s="64">
        <f>IF(details!BE31="","",details!BE31)</f>
        <v>40</v>
      </c>
      <c r="CT31" s="64">
        <f>IF(details!BF31="","",details!BF31)</f>
        <v>10</v>
      </c>
      <c r="CU31" s="64">
        <f>IF(details!BG31="","",details!BG31)</f>
        <v>20</v>
      </c>
      <c r="CV31" s="148">
        <f t="shared" si="53"/>
        <v>70</v>
      </c>
      <c r="CW31" s="149">
        <f t="shared" si="54"/>
        <v>100</v>
      </c>
      <c r="CX31" s="64">
        <f>IF(details!BH31="","",details!BH31)</f>
        <v>65</v>
      </c>
      <c r="CY31" s="64">
        <f>IF(details!BI31="","",details!BI31)</f>
        <v>15</v>
      </c>
      <c r="CZ31" s="64">
        <f>IF(details!BJ31="","",details!BJ31)</f>
        <v>20</v>
      </c>
      <c r="DA31" s="149">
        <f t="shared" si="55"/>
        <v>100</v>
      </c>
      <c r="DB31" s="95">
        <f t="shared" si="56"/>
        <v>200</v>
      </c>
      <c r="DC31" s="150">
        <f t="shared" si="57"/>
        <v>100</v>
      </c>
      <c r="DD31" s="95" t="str">
        <f t="shared" si="58"/>
        <v>A</v>
      </c>
      <c r="DE31" s="136">
        <f t="shared" si="3"/>
        <v>200</v>
      </c>
      <c r="DF31" s="136">
        <f t="shared" si="59"/>
        <v>0</v>
      </c>
      <c r="DG31" s="64">
        <f>IF(details!BK31="","",details!BK31)</f>
        <v>5</v>
      </c>
      <c r="DH31" s="64">
        <f>IF(details!BL31="","",details!BL31)</f>
        <v>5</v>
      </c>
      <c r="DI31" s="64">
        <f t="shared" si="60"/>
        <v>10</v>
      </c>
      <c r="DJ31" s="64">
        <f>IF(details!BM31="","",details!BM31)</f>
        <v>5</v>
      </c>
      <c r="DK31" s="64">
        <f>IF(details!BN31="","",details!BN31)</f>
        <v>5</v>
      </c>
      <c r="DL31" s="64">
        <f t="shared" si="61"/>
        <v>10</v>
      </c>
      <c r="DM31" s="64">
        <f>IF(details!BO31="","",details!BO31)</f>
        <v>3</v>
      </c>
      <c r="DN31" s="64">
        <f>IF(details!BP31="","",details!BP31)</f>
        <v>2</v>
      </c>
      <c r="DO31" s="64">
        <f t="shared" si="62"/>
        <v>5</v>
      </c>
      <c r="DP31" s="148">
        <f t="shared" si="63"/>
        <v>25</v>
      </c>
      <c r="DQ31" s="64">
        <f>IF(details!BQ31="","",details!BQ31)</f>
        <v>5</v>
      </c>
      <c r="DR31" s="64">
        <f>IF(details!BR31="","",details!BR31)</f>
        <v>50</v>
      </c>
      <c r="DS31" s="64">
        <f>IF(details!BS31="","",details!BS31)</f>
        <v>20</v>
      </c>
      <c r="DT31" s="148">
        <f t="shared" si="64"/>
        <v>70</v>
      </c>
      <c r="DU31" s="149">
        <f t="shared" si="65"/>
        <v>100</v>
      </c>
      <c r="DV31" s="64">
        <f>IF(details!BT31="","",details!BT31)</f>
        <v>80</v>
      </c>
      <c r="DW31" s="64">
        <f>IF(details!BU31="","",details!BU31)</f>
        <v>20</v>
      </c>
      <c r="DX31" s="149">
        <f t="shared" si="66"/>
        <v>100</v>
      </c>
      <c r="DY31" s="95">
        <f t="shared" si="67"/>
        <v>200</v>
      </c>
      <c r="DZ31" s="150">
        <f t="shared" si="68"/>
        <v>100</v>
      </c>
      <c r="EA31" s="95" t="str">
        <f t="shared" si="69"/>
        <v>A</v>
      </c>
      <c r="EB31" s="136">
        <f t="shared" si="4"/>
        <v>200</v>
      </c>
      <c r="EC31" s="136">
        <f t="shared" si="70"/>
        <v>0</v>
      </c>
      <c r="ED31" s="64">
        <f>IF(details!BV31="","",details!BV31)</f>
        <v>5</v>
      </c>
      <c r="EE31" s="64">
        <f>IF(details!BW31="","",details!BW31)</f>
        <v>5</v>
      </c>
      <c r="EF31" s="64">
        <f t="shared" si="71"/>
        <v>10</v>
      </c>
      <c r="EG31" s="64">
        <f>IF(details!BX31="","",details!BX31)</f>
        <v>5</v>
      </c>
      <c r="EH31" s="64">
        <f>IF(details!BY31="","",details!BY31)</f>
        <v>5</v>
      </c>
      <c r="EI31" s="64">
        <f t="shared" si="72"/>
        <v>10</v>
      </c>
      <c r="EJ31" s="64">
        <f>IF(details!BZ31="","",details!BZ31)</f>
        <v>5</v>
      </c>
      <c r="EK31" s="64">
        <f>IF(details!CA31="","",details!CA31)</f>
        <v>4</v>
      </c>
      <c r="EL31" s="64">
        <f t="shared" si="73"/>
        <v>9</v>
      </c>
      <c r="EM31" s="148">
        <f t="shared" si="74"/>
        <v>29</v>
      </c>
      <c r="EN31" s="427">
        <f>IF(details!CB31="","",details!CB31)</f>
        <v>1</v>
      </c>
      <c r="EO31" s="64">
        <f>IF(details!CC31="","",details!CC31)</f>
        <v>50</v>
      </c>
      <c r="EP31" s="64">
        <f>IF(details!CD31="","",details!CD31)</f>
        <v>20</v>
      </c>
      <c r="EQ31" s="148">
        <f t="shared" si="75"/>
        <v>70</v>
      </c>
      <c r="ER31" s="149">
        <f t="shared" si="76"/>
        <v>100</v>
      </c>
      <c r="ES31" s="64">
        <f>IF(details!CE31="","",details!CE31)</f>
        <v>80</v>
      </c>
      <c r="ET31" s="64">
        <f>IF(details!CF31="","",details!CF31)</f>
        <v>20</v>
      </c>
      <c r="EU31" s="149">
        <f t="shared" si="77"/>
        <v>100</v>
      </c>
      <c r="EV31" s="95">
        <f t="shared" si="78"/>
        <v>200</v>
      </c>
      <c r="EW31" s="150">
        <f t="shared" si="79"/>
        <v>100</v>
      </c>
      <c r="EX31" s="95" t="str">
        <f t="shared" si="80"/>
        <v>A</v>
      </c>
      <c r="EY31" s="136">
        <f t="shared" si="5"/>
        <v>200</v>
      </c>
      <c r="EZ31" s="136">
        <f t="shared" si="81"/>
        <v>0</v>
      </c>
      <c r="FA31" s="64">
        <f>IF(details!CG31="","",details!CG31)</f>
        <v>20</v>
      </c>
      <c r="FB31" s="64">
        <f>IF(details!CH31="","",details!CH31)</f>
        <v>20</v>
      </c>
      <c r="FC31" s="64">
        <f>IF(details!CI31="","",details!CI31)</f>
        <v>20</v>
      </c>
      <c r="FD31" s="64">
        <f>IF(details!CJ31="","",details!CJ31)</f>
        <v>20</v>
      </c>
      <c r="FE31" s="64">
        <f>IF(details!CK31="","",details!CK31)</f>
        <v>20</v>
      </c>
      <c r="FF31" s="95">
        <f t="shared" si="82"/>
        <v>100</v>
      </c>
      <c r="FG31" s="95">
        <f t="shared" si="83"/>
        <v>100</v>
      </c>
      <c r="FH31" s="95" t="str">
        <f t="shared" si="84"/>
        <v>A</v>
      </c>
      <c r="FI31" s="136">
        <f t="shared" si="85"/>
        <v>100</v>
      </c>
      <c r="FJ31" s="136">
        <f t="shared" si="86"/>
        <v>0</v>
      </c>
      <c r="FK31" s="64">
        <f>IF(details!CL31="","",details!CL31)</f>
        <v>20</v>
      </c>
      <c r="FL31" s="64">
        <f>IF(details!CM31="","",details!CM31)</f>
        <v>20</v>
      </c>
      <c r="FM31" s="64">
        <f>IF(details!CN31="","",details!CN31)</f>
        <v>20</v>
      </c>
      <c r="FN31" s="64">
        <f>IF(details!CO31="","",details!CO31)</f>
        <v>20</v>
      </c>
      <c r="FO31" s="64">
        <f>IF(details!CP31="","",details!CP31)</f>
        <v>20</v>
      </c>
      <c r="FP31" s="95">
        <f t="shared" si="87"/>
        <v>100</v>
      </c>
      <c r="FQ31" s="95">
        <f t="shared" si="88"/>
        <v>100</v>
      </c>
      <c r="FR31" s="95" t="str">
        <f t="shared" si="89"/>
        <v>A</v>
      </c>
      <c r="FS31" s="136">
        <f t="shared" si="90"/>
        <v>100</v>
      </c>
      <c r="FT31" s="136">
        <f t="shared" si="91"/>
        <v>0</v>
      </c>
      <c r="FU31" s="64">
        <f>IF(details!CQ31="","",details!CQ31)</f>
        <v>20</v>
      </c>
      <c r="FV31" s="64">
        <f>IF(details!CR31="","",details!CR31)</f>
        <v>20</v>
      </c>
      <c r="FW31" s="64">
        <f>IF(details!CS31="","",details!CS31)</f>
        <v>20</v>
      </c>
      <c r="FX31" s="64">
        <f>IF(details!CT31="","",details!CT31)</f>
        <v>20</v>
      </c>
      <c r="FY31" s="64">
        <f>IF(details!CU31="","",details!CU31)</f>
        <v>20</v>
      </c>
      <c r="FZ31" s="95">
        <f t="shared" si="92"/>
        <v>100</v>
      </c>
      <c r="GA31" s="95">
        <f t="shared" si="93"/>
        <v>100</v>
      </c>
      <c r="GB31" s="95" t="str">
        <f t="shared" si="94"/>
        <v>A</v>
      </c>
      <c r="GC31" s="136">
        <f t="shared" si="95"/>
        <v>100</v>
      </c>
      <c r="GD31" s="136">
        <f t="shared" si="96"/>
        <v>0</v>
      </c>
      <c r="GE31" s="94">
        <f t="shared" si="97"/>
        <v>200</v>
      </c>
      <c r="GF31" s="94">
        <f t="shared" si="98"/>
        <v>200</v>
      </c>
      <c r="GG31" s="94" t="str">
        <f t="shared" si="99"/>
        <v>A</v>
      </c>
      <c r="GH31" s="94">
        <f t="shared" si="100"/>
        <v>200</v>
      </c>
      <c r="GI31" s="94">
        <f t="shared" si="101"/>
        <v>200</v>
      </c>
      <c r="GJ31" s="94" t="str">
        <f t="shared" si="102"/>
        <v>A</v>
      </c>
      <c r="GK31" s="152">
        <f t="shared" si="103"/>
        <v>200</v>
      </c>
      <c r="GL31" s="152">
        <f t="shared" si="104"/>
        <v>200</v>
      </c>
      <c r="GM31" s="152" t="str">
        <f t="shared" si="105"/>
        <v>A</v>
      </c>
      <c r="GN31" s="94" t="str">
        <f t="shared" si="106"/>
        <v>A</v>
      </c>
      <c r="GO31" s="94" t="str">
        <f t="shared" si="107"/>
        <v/>
      </c>
      <c r="GP31" s="94" t="str">
        <f t="shared" si="108"/>
        <v/>
      </c>
      <c r="GQ31" s="94" t="str">
        <f t="shared" si="109"/>
        <v/>
      </c>
      <c r="GR31" s="94" t="str">
        <f t="shared" si="110"/>
        <v/>
      </c>
      <c r="GS31" s="94">
        <f t="shared" si="111"/>
        <v>200</v>
      </c>
      <c r="GT31" s="94">
        <f t="shared" si="112"/>
        <v>200</v>
      </c>
      <c r="GU31" s="94" t="str">
        <f t="shared" si="113"/>
        <v>A</v>
      </c>
      <c r="GV31" s="94">
        <f t="shared" si="114"/>
        <v>200</v>
      </c>
      <c r="GW31" s="94">
        <f t="shared" si="115"/>
        <v>200</v>
      </c>
      <c r="GX31" s="94" t="str">
        <f t="shared" si="116"/>
        <v>A</v>
      </c>
      <c r="GY31" s="94">
        <f t="shared" si="117"/>
        <v>200</v>
      </c>
      <c r="GZ31" s="94">
        <f t="shared" si="118"/>
        <v>200</v>
      </c>
      <c r="HA31" s="94" t="str">
        <f t="shared" si="119"/>
        <v>A</v>
      </c>
      <c r="HB31" s="94">
        <f t="shared" si="120"/>
        <v>100</v>
      </c>
      <c r="HC31" s="94">
        <f t="shared" si="121"/>
        <v>100</v>
      </c>
      <c r="HD31" s="94" t="str">
        <f t="shared" si="122"/>
        <v>A</v>
      </c>
      <c r="HE31" s="153">
        <f t="shared" si="123"/>
        <v>100</v>
      </c>
      <c r="HF31" s="153">
        <f t="shared" si="124"/>
        <v>100</v>
      </c>
      <c r="HG31" s="153" t="str">
        <f t="shared" si="125"/>
        <v>A</v>
      </c>
      <c r="HH31" s="153">
        <f t="shared" si="126"/>
        <v>100</v>
      </c>
      <c r="HI31" s="153">
        <f t="shared" si="127"/>
        <v>100</v>
      </c>
      <c r="HJ31" s="153" t="str">
        <f t="shared" si="128"/>
        <v>A</v>
      </c>
      <c r="HK31" s="255">
        <f t="shared" si="129"/>
        <v>0</v>
      </c>
      <c r="HL31" s="255">
        <f t="shared" si="130"/>
        <v>0</v>
      </c>
      <c r="HM31" s="255">
        <f t="shared" si="131"/>
        <v>4</v>
      </c>
      <c r="HN31" s="255">
        <f t="shared" si="132"/>
        <v>0</v>
      </c>
      <c r="HO31" s="64" t="str">
        <f t="shared" si="6"/>
        <v>PASSED</v>
      </c>
      <c r="HP31" s="91">
        <f t="shared" si="133"/>
        <v>1200</v>
      </c>
      <c r="HQ31" s="91">
        <f t="shared" si="134"/>
        <v>1200</v>
      </c>
      <c r="HR31" s="92">
        <f t="shared" si="135"/>
        <v>100</v>
      </c>
      <c r="HS31" s="214">
        <f t="shared" si="136"/>
        <v>100</v>
      </c>
      <c r="HT31" s="215">
        <f t="shared" si="137"/>
        <v>0.99999999999999833</v>
      </c>
      <c r="HU31" s="93" t="str">
        <f t="shared" si="138"/>
        <v>A</v>
      </c>
      <c r="HV31" s="154">
        <f>details!EV31</f>
        <v>110</v>
      </c>
      <c r="HW31" s="155" t="str">
        <f>details!EW31</f>
        <v/>
      </c>
      <c r="HX31" s="218" t="str">
        <f t="shared" si="139"/>
        <v/>
      </c>
      <c r="HY31" s="100" t="str">
        <f>IF(details!CV31="","",details!CV31)</f>
        <v/>
      </c>
    </row>
    <row r="32" spans="1:274" ht="14" customHeight="1">
      <c r="A32" s="145">
        <f>IF(details!A32="","",details!A32)</f>
        <v>26</v>
      </c>
      <c r="B32" s="64" t="str">
        <f>IF(details!B32="","",details!B32)</f>
        <v/>
      </c>
      <c r="C32" s="64" t="str">
        <f>IF(details!C32="","",details!C32)</f>
        <v/>
      </c>
      <c r="D32" s="95">
        <f>IF(details!D32="","",details!D32)</f>
        <v>826</v>
      </c>
      <c r="E32" s="95" t="str">
        <f>IF(details!E32="","",details!E32)</f>
        <v/>
      </c>
      <c r="F32" s="64" t="str">
        <f>IF(details!F32="","",details!F32)</f>
        <v/>
      </c>
      <c r="G32" s="290" t="str">
        <f>IF(details!G32="","",details!G32)</f>
        <v/>
      </c>
      <c r="H32" s="146" t="str">
        <f>IF(details!CW32="","",details!CW32)</f>
        <v/>
      </c>
      <c r="I32" s="147" t="str">
        <f>IF(details!I32="","",details!I32)</f>
        <v>A26</v>
      </c>
      <c r="J32" s="147" t="str">
        <f>IF(details!J32="","",details!J32)</f>
        <v>B26</v>
      </c>
      <c r="K32" s="147" t="str">
        <f>IF(details!K32="","",details!K32)</f>
        <v>C26</v>
      </c>
      <c r="L32" s="64">
        <f>IF(details!L32="","",details!L32)</f>
        <v>5</v>
      </c>
      <c r="M32" s="64">
        <f>IF(details!M32="","",details!M32)</f>
        <v>5</v>
      </c>
      <c r="N32" s="64">
        <f t="shared" si="16"/>
        <v>10</v>
      </c>
      <c r="O32" s="64">
        <f>IF(details!N32="","",details!N32)</f>
        <v>5</v>
      </c>
      <c r="P32" s="64">
        <f>IF(details!O32="","",details!O32)</f>
        <v>5</v>
      </c>
      <c r="Q32" s="64">
        <f t="shared" si="17"/>
        <v>10</v>
      </c>
      <c r="R32" s="64">
        <f>IF(details!P32="","",details!P32)</f>
        <v>5</v>
      </c>
      <c r="S32" s="64">
        <f>IF(details!Q32="","",details!Q32)</f>
        <v>4</v>
      </c>
      <c r="T32" s="64">
        <f t="shared" si="18"/>
        <v>9</v>
      </c>
      <c r="U32" s="148">
        <f t="shared" si="19"/>
        <v>29</v>
      </c>
      <c r="V32" s="64">
        <f>IF(details!R32="","",details!R32)</f>
        <v>1</v>
      </c>
      <c r="W32" s="64">
        <f>IF(details!S32="","",details!S32)</f>
        <v>40</v>
      </c>
      <c r="X32" s="64">
        <f>IF(details!T32="","",details!T32)</f>
        <v>10</v>
      </c>
      <c r="Y32" s="64">
        <f>IF(details!U32="","",details!U32)</f>
        <v>20</v>
      </c>
      <c r="Z32" s="148">
        <f t="shared" si="20"/>
        <v>70</v>
      </c>
      <c r="AA32" s="149">
        <f t="shared" si="21"/>
        <v>100</v>
      </c>
      <c r="AB32" s="64">
        <f>IF(details!V32="","",details!V32)</f>
        <v>65</v>
      </c>
      <c r="AC32" s="64">
        <f>IF(details!W32="","",details!W32)</f>
        <v>15</v>
      </c>
      <c r="AD32" s="64">
        <f>IF(details!X32="","",details!X32)</f>
        <v>20</v>
      </c>
      <c r="AE32" s="149">
        <f t="shared" si="22"/>
        <v>100</v>
      </c>
      <c r="AF32" s="95">
        <f t="shared" si="23"/>
        <v>200</v>
      </c>
      <c r="AG32" s="150">
        <f t="shared" si="24"/>
        <v>100</v>
      </c>
      <c r="AH32" s="95" t="str">
        <f t="shared" si="25"/>
        <v>A</v>
      </c>
      <c r="AI32" s="136">
        <f t="shared" si="0"/>
        <v>200</v>
      </c>
      <c r="AJ32" s="136">
        <f t="shared" si="26"/>
        <v>0</v>
      </c>
      <c r="AK32" s="64">
        <f>IF(details!Y32="","",details!Y32)</f>
        <v>5</v>
      </c>
      <c r="AL32" s="64">
        <f>IF(details!Z32="","",details!Z32)</f>
        <v>5</v>
      </c>
      <c r="AM32" s="64">
        <f t="shared" si="27"/>
        <v>10</v>
      </c>
      <c r="AN32" s="64">
        <f>IF(details!AA32="","",details!AA32)</f>
        <v>5</v>
      </c>
      <c r="AO32" s="64">
        <f>IF(details!AB32="","",details!AB32)</f>
        <v>5</v>
      </c>
      <c r="AP32" s="64">
        <f t="shared" si="28"/>
        <v>10</v>
      </c>
      <c r="AQ32" s="64">
        <f>IF(details!AC32="","",details!AC32)</f>
        <v>5</v>
      </c>
      <c r="AR32" s="64">
        <f>IF(details!AD32="","",details!AD32)</f>
        <v>4</v>
      </c>
      <c r="AS32" s="64">
        <f t="shared" si="29"/>
        <v>9</v>
      </c>
      <c r="AT32" s="148">
        <f t="shared" si="30"/>
        <v>29</v>
      </c>
      <c r="AU32" s="64">
        <f>IF(details!AE32="","",details!AE32)</f>
        <v>1</v>
      </c>
      <c r="AV32" s="64">
        <f>IF(details!AF32="","",details!AF32)</f>
        <v>40</v>
      </c>
      <c r="AW32" s="64">
        <f>IF(details!AG32="","",details!AG32)</f>
        <v>10</v>
      </c>
      <c r="AX32" s="64">
        <f>IF(details!AH32="","",details!AH32)</f>
        <v>20</v>
      </c>
      <c r="AY32" s="148">
        <f t="shared" si="31"/>
        <v>70</v>
      </c>
      <c r="AZ32" s="149">
        <f t="shared" si="32"/>
        <v>100</v>
      </c>
      <c r="BA32" s="64">
        <f>IF(details!AI32="","",details!AI32)</f>
        <v>65</v>
      </c>
      <c r="BB32" s="64">
        <f>IF(details!AJ32="","",details!AJ32)</f>
        <v>15</v>
      </c>
      <c r="BC32" s="64">
        <f>IF(details!AK32="","",details!AK32)</f>
        <v>20</v>
      </c>
      <c r="BD32" s="149">
        <f t="shared" si="33"/>
        <v>100</v>
      </c>
      <c r="BE32" s="95">
        <f t="shared" si="34"/>
        <v>200</v>
      </c>
      <c r="BF32" s="150">
        <f t="shared" si="35"/>
        <v>100</v>
      </c>
      <c r="BG32" s="95" t="str">
        <f t="shared" si="36"/>
        <v>A</v>
      </c>
      <c r="BH32" s="136">
        <f t="shared" si="1"/>
        <v>200</v>
      </c>
      <c r="BI32" s="136">
        <f t="shared" si="37"/>
        <v>0</v>
      </c>
      <c r="BJ32" s="151" t="str">
        <f>IF(D32="","",details!AL32)</f>
        <v>s</v>
      </c>
      <c r="BK32" s="64">
        <f>IF(details!AM32="","",details!AM32)</f>
        <v>5</v>
      </c>
      <c r="BL32" s="64">
        <f>IF(details!AN32="","",details!AN32)</f>
        <v>5</v>
      </c>
      <c r="BM32" s="64">
        <f t="shared" si="38"/>
        <v>10</v>
      </c>
      <c r="BN32" s="64">
        <f>IF(details!AO32="","",details!AO32)</f>
        <v>5</v>
      </c>
      <c r="BO32" s="64">
        <f>IF(details!AP32="","",details!AP32)</f>
        <v>5</v>
      </c>
      <c r="BP32" s="64">
        <f t="shared" si="39"/>
        <v>10</v>
      </c>
      <c r="BQ32" s="64">
        <f>IF(details!AQ32="","",details!AQ32)</f>
        <v>5</v>
      </c>
      <c r="BR32" s="64">
        <f>IF(details!AR32="","",details!AR32)</f>
        <v>4</v>
      </c>
      <c r="BS32" s="64">
        <f t="shared" si="40"/>
        <v>9</v>
      </c>
      <c r="BT32" s="148">
        <f t="shared" si="41"/>
        <v>29</v>
      </c>
      <c r="BU32" s="64">
        <f>IF(details!AS32="","",details!AS32)</f>
        <v>1</v>
      </c>
      <c r="BV32" s="64">
        <f>IF(details!AT32="","",details!AT32)</f>
        <v>50</v>
      </c>
      <c r="BW32" s="64">
        <f>IF(details!AU32="","",details!AU32)</f>
        <v>20</v>
      </c>
      <c r="BX32" s="148">
        <f t="shared" si="42"/>
        <v>70</v>
      </c>
      <c r="BY32" s="149">
        <f t="shared" si="43"/>
        <v>100</v>
      </c>
      <c r="BZ32" s="64">
        <f>IF(details!AV32="","",details!AV32)</f>
        <v>80</v>
      </c>
      <c r="CA32" s="64">
        <f>IF(details!AW32="","",details!AW32)</f>
        <v>20</v>
      </c>
      <c r="CB32" s="149">
        <f t="shared" si="44"/>
        <v>100</v>
      </c>
      <c r="CC32" s="95">
        <f t="shared" si="45"/>
        <v>200</v>
      </c>
      <c r="CD32" s="150">
        <f t="shared" si="46"/>
        <v>100</v>
      </c>
      <c r="CE32" s="95" t="str">
        <f t="shared" si="47"/>
        <v>A</v>
      </c>
      <c r="CF32" s="136">
        <f t="shared" si="2"/>
        <v>200</v>
      </c>
      <c r="CG32" s="136">
        <f t="shared" si="48"/>
        <v>0</v>
      </c>
      <c r="CH32" s="64">
        <f>IF(details!AX32="","",details!AX32)</f>
        <v>5</v>
      </c>
      <c r="CI32" s="64">
        <f>IF(details!AY32="","",details!AY32)</f>
        <v>5</v>
      </c>
      <c r="CJ32" s="64">
        <f t="shared" si="49"/>
        <v>10</v>
      </c>
      <c r="CK32" s="64">
        <f>IF(details!AZ32="","",details!AZ32)</f>
        <v>5</v>
      </c>
      <c r="CL32" s="64">
        <f>IF(details!BA32="","",details!BA32)</f>
        <v>5</v>
      </c>
      <c r="CM32" s="64">
        <f t="shared" si="50"/>
        <v>10</v>
      </c>
      <c r="CN32" s="64">
        <f>IF(details!BB32="","",details!BB32)</f>
        <v>5</v>
      </c>
      <c r="CO32" s="64">
        <f>IF(details!BC32="","",details!BC32)</f>
        <v>4</v>
      </c>
      <c r="CP32" s="64">
        <f t="shared" si="51"/>
        <v>9</v>
      </c>
      <c r="CQ32" s="148">
        <f t="shared" si="52"/>
        <v>29</v>
      </c>
      <c r="CR32" s="64">
        <f>IF(details!BD32="","",details!BD32)</f>
        <v>1</v>
      </c>
      <c r="CS32" s="64">
        <f>IF(details!BE32="","",details!BE32)</f>
        <v>40</v>
      </c>
      <c r="CT32" s="64">
        <f>IF(details!BF32="","",details!BF32)</f>
        <v>10</v>
      </c>
      <c r="CU32" s="64">
        <f>IF(details!BG32="","",details!BG32)</f>
        <v>20</v>
      </c>
      <c r="CV32" s="148">
        <f t="shared" si="53"/>
        <v>70</v>
      </c>
      <c r="CW32" s="149">
        <f t="shared" si="54"/>
        <v>100</v>
      </c>
      <c r="CX32" s="64">
        <f>IF(details!BH32="","",details!BH32)</f>
        <v>65</v>
      </c>
      <c r="CY32" s="64">
        <f>IF(details!BI32="","",details!BI32)</f>
        <v>15</v>
      </c>
      <c r="CZ32" s="64">
        <f>IF(details!BJ32="","",details!BJ32)</f>
        <v>20</v>
      </c>
      <c r="DA32" s="149">
        <f t="shared" si="55"/>
        <v>100</v>
      </c>
      <c r="DB32" s="95">
        <f t="shared" si="56"/>
        <v>200</v>
      </c>
      <c r="DC32" s="150">
        <f t="shared" si="57"/>
        <v>100</v>
      </c>
      <c r="DD32" s="95" t="str">
        <f t="shared" si="58"/>
        <v>A</v>
      </c>
      <c r="DE32" s="136">
        <f t="shared" si="3"/>
        <v>200</v>
      </c>
      <c r="DF32" s="136">
        <f t="shared" si="59"/>
        <v>0</v>
      </c>
      <c r="DG32" s="64">
        <f>IF(details!BK32="","",details!BK32)</f>
        <v>5</v>
      </c>
      <c r="DH32" s="64">
        <f>IF(details!BL32="","",details!BL32)</f>
        <v>5</v>
      </c>
      <c r="DI32" s="64">
        <f t="shared" si="60"/>
        <v>10</v>
      </c>
      <c r="DJ32" s="64">
        <f>IF(details!BM32="","",details!BM32)</f>
        <v>5</v>
      </c>
      <c r="DK32" s="64">
        <f>IF(details!BN32="","",details!BN32)</f>
        <v>5</v>
      </c>
      <c r="DL32" s="64">
        <f t="shared" si="61"/>
        <v>10</v>
      </c>
      <c r="DM32" s="64">
        <f>IF(details!BO32="","",details!BO32)</f>
        <v>3</v>
      </c>
      <c r="DN32" s="64">
        <f>IF(details!BP32="","",details!BP32)</f>
        <v>2</v>
      </c>
      <c r="DO32" s="64">
        <f t="shared" si="62"/>
        <v>5</v>
      </c>
      <c r="DP32" s="148">
        <f t="shared" si="63"/>
        <v>25</v>
      </c>
      <c r="DQ32" s="64">
        <f>IF(details!BQ32="","",details!BQ32)</f>
        <v>5</v>
      </c>
      <c r="DR32" s="64">
        <f>IF(details!BR32="","",details!BR32)</f>
        <v>50</v>
      </c>
      <c r="DS32" s="64">
        <f>IF(details!BS32="","",details!BS32)</f>
        <v>20</v>
      </c>
      <c r="DT32" s="148">
        <f t="shared" si="64"/>
        <v>70</v>
      </c>
      <c r="DU32" s="149">
        <f t="shared" si="65"/>
        <v>100</v>
      </c>
      <c r="DV32" s="64">
        <f>IF(details!BT32="","",details!BT32)</f>
        <v>80</v>
      </c>
      <c r="DW32" s="64">
        <f>IF(details!BU32="","",details!BU32)</f>
        <v>20</v>
      </c>
      <c r="DX32" s="149">
        <f t="shared" si="66"/>
        <v>100</v>
      </c>
      <c r="DY32" s="95">
        <f t="shared" si="67"/>
        <v>200</v>
      </c>
      <c r="DZ32" s="150">
        <f t="shared" si="68"/>
        <v>100</v>
      </c>
      <c r="EA32" s="95" t="str">
        <f t="shared" si="69"/>
        <v>A</v>
      </c>
      <c r="EB32" s="136">
        <f t="shared" si="4"/>
        <v>200</v>
      </c>
      <c r="EC32" s="136">
        <f t="shared" si="70"/>
        <v>0</v>
      </c>
      <c r="ED32" s="64">
        <f>IF(details!BV32="","",details!BV32)</f>
        <v>5</v>
      </c>
      <c r="EE32" s="64">
        <f>IF(details!BW32="","",details!BW32)</f>
        <v>5</v>
      </c>
      <c r="EF32" s="64">
        <f t="shared" si="71"/>
        <v>10</v>
      </c>
      <c r="EG32" s="64">
        <f>IF(details!BX32="","",details!BX32)</f>
        <v>5</v>
      </c>
      <c r="EH32" s="64">
        <f>IF(details!BY32="","",details!BY32)</f>
        <v>5</v>
      </c>
      <c r="EI32" s="64">
        <f t="shared" si="72"/>
        <v>10</v>
      </c>
      <c r="EJ32" s="64">
        <f>IF(details!BZ32="","",details!BZ32)</f>
        <v>5</v>
      </c>
      <c r="EK32" s="64">
        <f>IF(details!CA32="","",details!CA32)</f>
        <v>4</v>
      </c>
      <c r="EL32" s="64">
        <f t="shared" si="73"/>
        <v>9</v>
      </c>
      <c r="EM32" s="148">
        <f t="shared" si="74"/>
        <v>29</v>
      </c>
      <c r="EN32" s="427">
        <f>IF(details!CB32="","",details!CB32)</f>
        <v>1</v>
      </c>
      <c r="EO32" s="64">
        <f>IF(details!CC32="","",details!CC32)</f>
        <v>50</v>
      </c>
      <c r="EP32" s="64">
        <f>IF(details!CD32="","",details!CD32)</f>
        <v>20</v>
      </c>
      <c r="EQ32" s="148">
        <f t="shared" si="75"/>
        <v>70</v>
      </c>
      <c r="ER32" s="149">
        <f t="shared" si="76"/>
        <v>100</v>
      </c>
      <c r="ES32" s="64">
        <f>IF(details!CE32="","",details!CE32)</f>
        <v>80</v>
      </c>
      <c r="ET32" s="64">
        <f>IF(details!CF32="","",details!CF32)</f>
        <v>20</v>
      </c>
      <c r="EU32" s="149">
        <f t="shared" si="77"/>
        <v>100</v>
      </c>
      <c r="EV32" s="95">
        <f t="shared" si="78"/>
        <v>200</v>
      </c>
      <c r="EW32" s="150">
        <f t="shared" si="79"/>
        <v>100</v>
      </c>
      <c r="EX32" s="95" t="str">
        <f t="shared" si="80"/>
        <v>A</v>
      </c>
      <c r="EY32" s="136">
        <f t="shared" si="5"/>
        <v>200</v>
      </c>
      <c r="EZ32" s="136">
        <f t="shared" si="81"/>
        <v>0</v>
      </c>
      <c r="FA32" s="64">
        <f>IF(details!CG32="","",details!CG32)</f>
        <v>20</v>
      </c>
      <c r="FB32" s="64">
        <f>IF(details!CH32="","",details!CH32)</f>
        <v>20</v>
      </c>
      <c r="FC32" s="64">
        <f>IF(details!CI32="","",details!CI32)</f>
        <v>20</v>
      </c>
      <c r="FD32" s="64">
        <f>IF(details!CJ32="","",details!CJ32)</f>
        <v>20</v>
      </c>
      <c r="FE32" s="64">
        <f>IF(details!CK32="","",details!CK32)</f>
        <v>20</v>
      </c>
      <c r="FF32" s="95">
        <f t="shared" si="82"/>
        <v>100</v>
      </c>
      <c r="FG32" s="95">
        <f t="shared" si="83"/>
        <v>100</v>
      </c>
      <c r="FH32" s="95" t="str">
        <f t="shared" si="84"/>
        <v>A</v>
      </c>
      <c r="FI32" s="136">
        <f t="shared" si="85"/>
        <v>100</v>
      </c>
      <c r="FJ32" s="136">
        <f t="shared" si="86"/>
        <v>0</v>
      </c>
      <c r="FK32" s="64">
        <f>IF(details!CL32="","",details!CL32)</f>
        <v>20</v>
      </c>
      <c r="FL32" s="64">
        <f>IF(details!CM32="","",details!CM32)</f>
        <v>20</v>
      </c>
      <c r="FM32" s="64">
        <f>IF(details!CN32="","",details!CN32)</f>
        <v>20</v>
      </c>
      <c r="FN32" s="64">
        <f>IF(details!CO32="","",details!CO32)</f>
        <v>20</v>
      </c>
      <c r="FO32" s="64">
        <f>IF(details!CP32="","",details!CP32)</f>
        <v>20</v>
      </c>
      <c r="FP32" s="95">
        <f t="shared" si="87"/>
        <v>100</v>
      </c>
      <c r="FQ32" s="95">
        <f t="shared" si="88"/>
        <v>100</v>
      </c>
      <c r="FR32" s="95" t="str">
        <f t="shared" si="89"/>
        <v>A</v>
      </c>
      <c r="FS32" s="136">
        <f t="shared" si="90"/>
        <v>100</v>
      </c>
      <c r="FT32" s="136">
        <f t="shared" si="91"/>
        <v>0</v>
      </c>
      <c r="FU32" s="64">
        <f>IF(details!CQ32="","",details!CQ32)</f>
        <v>20</v>
      </c>
      <c r="FV32" s="64">
        <f>IF(details!CR32="","",details!CR32)</f>
        <v>20</v>
      </c>
      <c r="FW32" s="64">
        <f>IF(details!CS32="","",details!CS32)</f>
        <v>20</v>
      </c>
      <c r="FX32" s="64">
        <f>IF(details!CT32="","",details!CT32)</f>
        <v>20</v>
      </c>
      <c r="FY32" s="64">
        <f>IF(details!CU32="","",details!CU32)</f>
        <v>20</v>
      </c>
      <c r="FZ32" s="95">
        <f t="shared" si="92"/>
        <v>100</v>
      </c>
      <c r="GA32" s="95">
        <f t="shared" si="93"/>
        <v>100</v>
      </c>
      <c r="GB32" s="95" t="str">
        <f t="shared" si="94"/>
        <v>A</v>
      </c>
      <c r="GC32" s="136">
        <f t="shared" si="95"/>
        <v>100</v>
      </c>
      <c r="GD32" s="136">
        <f t="shared" si="96"/>
        <v>0</v>
      </c>
      <c r="GE32" s="94">
        <f t="shared" si="97"/>
        <v>200</v>
      </c>
      <c r="GF32" s="94">
        <f t="shared" si="98"/>
        <v>200</v>
      </c>
      <c r="GG32" s="94" t="str">
        <f t="shared" si="99"/>
        <v>A</v>
      </c>
      <c r="GH32" s="94">
        <f t="shared" si="100"/>
        <v>200</v>
      </c>
      <c r="GI32" s="94">
        <f t="shared" si="101"/>
        <v>200</v>
      </c>
      <c r="GJ32" s="94" t="str">
        <f t="shared" si="102"/>
        <v>A</v>
      </c>
      <c r="GK32" s="152">
        <f t="shared" si="103"/>
        <v>200</v>
      </c>
      <c r="GL32" s="152">
        <f t="shared" si="104"/>
        <v>200</v>
      </c>
      <c r="GM32" s="152" t="str">
        <f t="shared" si="105"/>
        <v>A</v>
      </c>
      <c r="GN32" s="94" t="str">
        <f t="shared" si="106"/>
        <v>A</v>
      </c>
      <c r="GO32" s="94" t="str">
        <f t="shared" si="107"/>
        <v/>
      </c>
      <c r="GP32" s="94" t="str">
        <f t="shared" si="108"/>
        <v/>
      </c>
      <c r="GQ32" s="94" t="str">
        <f t="shared" si="109"/>
        <v/>
      </c>
      <c r="GR32" s="94" t="str">
        <f t="shared" si="110"/>
        <v/>
      </c>
      <c r="GS32" s="94">
        <f t="shared" si="111"/>
        <v>200</v>
      </c>
      <c r="GT32" s="94">
        <f t="shared" si="112"/>
        <v>200</v>
      </c>
      <c r="GU32" s="94" t="str">
        <f t="shared" si="113"/>
        <v>A</v>
      </c>
      <c r="GV32" s="94">
        <f t="shared" si="114"/>
        <v>200</v>
      </c>
      <c r="GW32" s="94">
        <f t="shared" si="115"/>
        <v>200</v>
      </c>
      <c r="GX32" s="94" t="str">
        <f t="shared" si="116"/>
        <v>A</v>
      </c>
      <c r="GY32" s="94">
        <f t="shared" si="117"/>
        <v>200</v>
      </c>
      <c r="GZ32" s="94">
        <f t="shared" si="118"/>
        <v>200</v>
      </c>
      <c r="HA32" s="94" t="str">
        <f t="shared" si="119"/>
        <v>A</v>
      </c>
      <c r="HB32" s="94">
        <f t="shared" si="120"/>
        <v>100</v>
      </c>
      <c r="HC32" s="94">
        <f t="shared" si="121"/>
        <v>100</v>
      </c>
      <c r="HD32" s="94" t="str">
        <f t="shared" si="122"/>
        <v>A</v>
      </c>
      <c r="HE32" s="153">
        <f t="shared" si="123"/>
        <v>100</v>
      </c>
      <c r="HF32" s="153">
        <f t="shared" si="124"/>
        <v>100</v>
      </c>
      <c r="HG32" s="153" t="str">
        <f t="shared" si="125"/>
        <v>A</v>
      </c>
      <c r="HH32" s="153">
        <f t="shared" si="126"/>
        <v>100</v>
      </c>
      <c r="HI32" s="153">
        <f t="shared" si="127"/>
        <v>100</v>
      </c>
      <c r="HJ32" s="153" t="str">
        <f t="shared" si="128"/>
        <v>A</v>
      </c>
      <c r="HK32" s="255">
        <f t="shared" si="129"/>
        <v>0</v>
      </c>
      <c r="HL32" s="255">
        <f t="shared" si="130"/>
        <v>0</v>
      </c>
      <c r="HM32" s="255">
        <f t="shared" si="131"/>
        <v>4</v>
      </c>
      <c r="HN32" s="255">
        <f t="shared" si="132"/>
        <v>0</v>
      </c>
      <c r="HO32" s="64" t="str">
        <f t="shared" si="6"/>
        <v>PASSED</v>
      </c>
      <c r="HP32" s="91">
        <f t="shared" si="133"/>
        <v>1200</v>
      </c>
      <c r="HQ32" s="91">
        <f t="shared" si="134"/>
        <v>1200</v>
      </c>
      <c r="HR32" s="92">
        <f t="shared" si="135"/>
        <v>100</v>
      </c>
      <c r="HS32" s="214">
        <f t="shared" si="136"/>
        <v>100</v>
      </c>
      <c r="HT32" s="215">
        <f t="shared" si="137"/>
        <v>0.99999999999999833</v>
      </c>
      <c r="HU32" s="93" t="str">
        <f t="shared" si="138"/>
        <v>A</v>
      </c>
      <c r="HV32" s="154">
        <f>details!EV32</f>
        <v>110</v>
      </c>
      <c r="HW32" s="155" t="str">
        <f>details!EW32</f>
        <v/>
      </c>
      <c r="HX32" s="218" t="str">
        <f t="shared" si="139"/>
        <v/>
      </c>
      <c r="HY32" s="100" t="str">
        <f>IF(details!CV32="","",details!CV32)</f>
        <v/>
      </c>
    </row>
    <row r="33" spans="1:233" ht="14" customHeight="1">
      <c r="A33" s="145">
        <f>IF(details!A33="","",details!A33)</f>
        <v>27</v>
      </c>
      <c r="B33" s="64" t="str">
        <f>IF(details!B33="","",details!B33)</f>
        <v/>
      </c>
      <c r="C33" s="64" t="str">
        <f>IF(details!C33="","",details!C33)</f>
        <v/>
      </c>
      <c r="D33" s="95">
        <f>IF(details!D33="","",details!D33)</f>
        <v>827</v>
      </c>
      <c r="E33" s="95" t="str">
        <f>IF(details!E33="","",details!E33)</f>
        <v/>
      </c>
      <c r="F33" s="64" t="str">
        <f>IF(details!F33="","",details!F33)</f>
        <v/>
      </c>
      <c r="G33" s="290" t="str">
        <f>IF(details!G33="","",details!G33)</f>
        <v/>
      </c>
      <c r="H33" s="146" t="str">
        <f>IF(details!CW33="","",details!CW33)</f>
        <v/>
      </c>
      <c r="I33" s="147" t="str">
        <f>IF(details!I33="","",details!I33)</f>
        <v>A27</v>
      </c>
      <c r="J33" s="147" t="str">
        <f>IF(details!J33="","",details!J33)</f>
        <v>B27</v>
      </c>
      <c r="K33" s="147" t="str">
        <f>IF(details!K33="","",details!K33)</f>
        <v>C27</v>
      </c>
      <c r="L33" s="64">
        <f>IF(details!L33="","",details!L33)</f>
        <v>5</v>
      </c>
      <c r="M33" s="64">
        <f>IF(details!M33="","",details!M33)</f>
        <v>5</v>
      </c>
      <c r="N33" s="64">
        <f t="shared" si="16"/>
        <v>10</v>
      </c>
      <c r="O33" s="64">
        <f>IF(details!N33="","",details!N33)</f>
        <v>5</v>
      </c>
      <c r="P33" s="64">
        <f>IF(details!O33="","",details!O33)</f>
        <v>5</v>
      </c>
      <c r="Q33" s="64">
        <f t="shared" si="17"/>
        <v>10</v>
      </c>
      <c r="R33" s="64">
        <f>IF(details!P33="","",details!P33)</f>
        <v>5</v>
      </c>
      <c r="S33" s="64">
        <f>IF(details!Q33="","",details!Q33)</f>
        <v>4</v>
      </c>
      <c r="T33" s="64">
        <f t="shared" si="18"/>
        <v>9</v>
      </c>
      <c r="U33" s="148">
        <f t="shared" si="19"/>
        <v>29</v>
      </c>
      <c r="V33" s="64">
        <f>IF(details!R33="","",details!R33)</f>
        <v>1</v>
      </c>
      <c r="W33" s="64">
        <f>IF(details!S33="","",details!S33)</f>
        <v>40</v>
      </c>
      <c r="X33" s="64">
        <f>IF(details!T33="","",details!T33)</f>
        <v>10</v>
      </c>
      <c r="Y33" s="64">
        <f>IF(details!U33="","",details!U33)</f>
        <v>20</v>
      </c>
      <c r="Z33" s="148">
        <f t="shared" si="20"/>
        <v>70</v>
      </c>
      <c r="AA33" s="149">
        <f t="shared" si="21"/>
        <v>100</v>
      </c>
      <c r="AB33" s="64">
        <f>IF(details!V33="","",details!V33)</f>
        <v>65</v>
      </c>
      <c r="AC33" s="64">
        <f>IF(details!W33="","",details!W33)</f>
        <v>15</v>
      </c>
      <c r="AD33" s="64">
        <f>IF(details!X33="","",details!X33)</f>
        <v>20</v>
      </c>
      <c r="AE33" s="149">
        <f t="shared" si="22"/>
        <v>100</v>
      </c>
      <c r="AF33" s="95">
        <f t="shared" si="23"/>
        <v>200</v>
      </c>
      <c r="AG33" s="150">
        <f t="shared" si="24"/>
        <v>100</v>
      </c>
      <c r="AH33" s="95" t="str">
        <f t="shared" si="25"/>
        <v>A</v>
      </c>
      <c r="AI33" s="136">
        <f t="shared" si="0"/>
        <v>200</v>
      </c>
      <c r="AJ33" s="136">
        <f t="shared" si="26"/>
        <v>0</v>
      </c>
      <c r="AK33" s="64">
        <f>IF(details!Y33="","",details!Y33)</f>
        <v>5</v>
      </c>
      <c r="AL33" s="64">
        <f>IF(details!Z33="","",details!Z33)</f>
        <v>5</v>
      </c>
      <c r="AM33" s="64">
        <f t="shared" si="27"/>
        <v>10</v>
      </c>
      <c r="AN33" s="64">
        <f>IF(details!AA33="","",details!AA33)</f>
        <v>5</v>
      </c>
      <c r="AO33" s="64">
        <f>IF(details!AB33="","",details!AB33)</f>
        <v>5</v>
      </c>
      <c r="AP33" s="64">
        <f t="shared" si="28"/>
        <v>10</v>
      </c>
      <c r="AQ33" s="64">
        <f>IF(details!AC33="","",details!AC33)</f>
        <v>5</v>
      </c>
      <c r="AR33" s="64">
        <f>IF(details!AD33="","",details!AD33)</f>
        <v>4</v>
      </c>
      <c r="AS33" s="64">
        <f t="shared" si="29"/>
        <v>9</v>
      </c>
      <c r="AT33" s="148">
        <f t="shared" si="30"/>
        <v>29</v>
      </c>
      <c r="AU33" s="64">
        <f>IF(details!AE33="","",details!AE33)</f>
        <v>1</v>
      </c>
      <c r="AV33" s="64">
        <f>IF(details!AF33="","",details!AF33)</f>
        <v>40</v>
      </c>
      <c r="AW33" s="64">
        <f>IF(details!AG33="","",details!AG33)</f>
        <v>10</v>
      </c>
      <c r="AX33" s="64">
        <f>IF(details!AH33="","",details!AH33)</f>
        <v>20</v>
      </c>
      <c r="AY33" s="148">
        <f t="shared" si="31"/>
        <v>70</v>
      </c>
      <c r="AZ33" s="149">
        <f t="shared" si="32"/>
        <v>100</v>
      </c>
      <c r="BA33" s="64">
        <f>IF(details!AI33="","",details!AI33)</f>
        <v>65</v>
      </c>
      <c r="BB33" s="64">
        <f>IF(details!AJ33="","",details!AJ33)</f>
        <v>15</v>
      </c>
      <c r="BC33" s="64">
        <f>IF(details!AK33="","",details!AK33)</f>
        <v>20</v>
      </c>
      <c r="BD33" s="149">
        <f t="shared" si="33"/>
        <v>100</v>
      </c>
      <c r="BE33" s="95">
        <f t="shared" si="34"/>
        <v>200</v>
      </c>
      <c r="BF33" s="150">
        <f t="shared" si="35"/>
        <v>100</v>
      </c>
      <c r="BG33" s="95" t="str">
        <f t="shared" si="36"/>
        <v>A</v>
      </c>
      <c r="BH33" s="136">
        <f t="shared" si="1"/>
        <v>200</v>
      </c>
      <c r="BI33" s="136">
        <f t="shared" si="37"/>
        <v>0</v>
      </c>
      <c r="BJ33" s="151" t="str">
        <f>IF(D33="","",details!AL33)</f>
        <v>s</v>
      </c>
      <c r="BK33" s="64">
        <f>IF(details!AM33="","",details!AM33)</f>
        <v>5</v>
      </c>
      <c r="BL33" s="64">
        <f>IF(details!AN33="","",details!AN33)</f>
        <v>5</v>
      </c>
      <c r="BM33" s="64">
        <f t="shared" si="38"/>
        <v>10</v>
      </c>
      <c r="BN33" s="64">
        <f>IF(details!AO33="","",details!AO33)</f>
        <v>5</v>
      </c>
      <c r="BO33" s="64">
        <f>IF(details!AP33="","",details!AP33)</f>
        <v>5</v>
      </c>
      <c r="BP33" s="64">
        <f t="shared" si="39"/>
        <v>10</v>
      </c>
      <c r="BQ33" s="64">
        <f>IF(details!AQ33="","",details!AQ33)</f>
        <v>5</v>
      </c>
      <c r="BR33" s="64">
        <f>IF(details!AR33="","",details!AR33)</f>
        <v>4</v>
      </c>
      <c r="BS33" s="64">
        <f t="shared" si="40"/>
        <v>9</v>
      </c>
      <c r="BT33" s="148">
        <f t="shared" si="41"/>
        <v>29</v>
      </c>
      <c r="BU33" s="64">
        <f>IF(details!AS33="","",details!AS33)</f>
        <v>1</v>
      </c>
      <c r="BV33" s="64">
        <f>IF(details!AT33="","",details!AT33)</f>
        <v>50</v>
      </c>
      <c r="BW33" s="64">
        <f>IF(details!AU33="","",details!AU33)</f>
        <v>20</v>
      </c>
      <c r="BX33" s="148">
        <f t="shared" si="42"/>
        <v>70</v>
      </c>
      <c r="BY33" s="149">
        <f t="shared" si="43"/>
        <v>100</v>
      </c>
      <c r="BZ33" s="64">
        <f>IF(details!AV33="","",details!AV33)</f>
        <v>80</v>
      </c>
      <c r="CA33" s="64">
        <f>IF(details!AW33="","",details!AW33)</f>
        <v>20</v>
      </c>
      <c r="CB33" s="149">
        <f t="shared" si="44"/>
        <v>100</v>
      </c>
      <c r="CC33" s="95">
        <f t="shared" si="45"/>
        <v>200</v>
      </c>
      <c r="CD33" s="150">
        <f t="shared" si="46"/>
        <v>100</v>
      </c>
      <c r="CE33" s="95" t="str">
        <f t="shared" si="47"/>
        <v>A</v>
      </c>
      <c r="CF33" s="136">
        <f t="shared" si="2"/>
        <v>200</v>
      </c>
      <c r="CG33" s="136">
        <f t="shared" si="48"/>
        <v>0</v>
      </c>
      <c r="CH33" s="64">
        <f>IF(details!AX33="","",details!AX33)</f>
        <v>5</v>
      </c>
      <c r="CI33" s="64">
        <f>IF(details!AY33="","",details!AY33)</f>
        <v>5</v>
      </c>
      <c r="CJ33" s="64">
        <f t="shared" si="49"/>
        <v>10</v>
      </c>
      <c r="CK33" s="64">
        <f>IF(details!AZ33="","",details!AZ33)</f>
        <v>5</v>
      </c>
      <c r="CL33" s="64">
        <f>IF(details!BA33="","",details!BA33)</f>
        <v>5</v>
      </c>
      <c r="CM33" s="64">
        <f t="shared" si="50"/>
        <v>10</v>
      </c>
      <c r="CN33" s="64">
        <f>IF(details!BB33="","",details!BB33)</f>
        <v>5</v>
      </c>
      <c r="CO33" s="64">
        <f>IF(details!BC33="","",details!BC33)</f>
        <v>4</v>
      </c>
      <c r="CP33" s="64">
        <f t="shared" si="51"/>
        <v>9</v>
      </c>
      <c r="CQ33" s="148">
        <f t="shared" si="52"/>
        <v>29</v>
      </c>
      <c r="CR33" s="64">
        <f>IF(details!BD33="","",details!BD33)</f>
        <v>1</v>
      </c>
      <c r="CS33" s="64">
        <f>IF(details!BE33="","",details!BE33)</f>
        <v>40</v>
      </c>
      <c r="CT33" s="64">
        <f>IF(details!BF33="","",details!BF33)</f>
        <v>10</v>
      </c>
      <c r="CU33" s="64">
        <f>IF(details!BG33="","",details!BG33)</f>
        <v>20</v>
      </c>
      <c r="CV33" s="148">
        <f t="shared" si="53"/>
        <v>70</v>
      </c>
      <c r="CW33" s="149">
        <f t="shared" si="54"/>
        <v>100</v>
      </c>
      <c r="CX33" s="64">
        <f>IF(details!BH33="","",details!BH33)</f>
        <v>65</v>
      </c>
      <c r="CY33" s="64">
        <f>IF(details!BI33="","",details!BI33)</f>
        <v>15</v>
      </c>
      <c r="CZ33" s="64">
        <f>IF(details!BJ33="","",details!BJ33)</f>
        <v>20</v>
      </c>
      <c r="DA33" s="149">
        <f t="shared" si="55"/>
        <v>100</v>
      </c>
      <c r="DB33" s="95">
        <f t="shared" si="56"/>
        <v>200</v>
      </c>
      <c r="DC33" s="150">
        <f t="shared" si="57"/>
        <v>100</v>
      </c>
      <c r="DD33" s="95" t="str">
        <f t="shared" si="58"/>
        <v>A</v>
      </c>
      <c r="DE33" s="136">
        <f t="shared" si="3"/>
        <v>200</v>
      </c>
      <c r="DF33" s="136">
        <f t="shared" si="59"/>
        <v>0</v>
      </c>
      <c r="DG33" s="64">
        <f>IF(details!BK33="","",details!BK33)</f>
        <v>5</v>
      </c>
      <c r="DH33" s="64">
        <f>IF(details!BL33="","",details!BL33)</f>
        <v>5</v>
      </c>
      <c r="DI33" s="64">
        <f t="shared" si="60"/>
        <v>10</v>
      </c>
      <c r="DJ33" s="64">
        <f>IF(details!BM33="","",details!BM33)</f>
        <v>5</v>
      </c>
      <c r="DK33" s="64">
        <f>IF(details!BN33="","",details!BN33)</f>
        <v>5</v>
      </c>
      <c r="DL33" s="64">
        <f t="shared" si="61"/>
        <v>10</v>
      </c>
      <c r="DM33" s="64">
        <f>IF(details!BO33="","",details!BO33)</f>
        <v>3</v>
      </c>
      <c r="DN33" s="64">
        <f>IF(details!BP33="","",details!BP33)</f>
        <v>2</v>
      </c>
      <c r="DO33" s="64">
        <f t="shared" si="62"/>
        <v>5</v>
      </c>
      <c r="DP33" s="148">
        <f t="shared" si="63"/>
        <v>25</v>
      </c>
      <c r="DQ33" s="64">
        <f>IF(details!BQ33="","",details!BQ33)</f>
        <v>5</v>
      </c>
      <c r="DR33" s="64">
        <f>IF(details!BR33="","",details!BR33)</f>
        <v>50</v>
      </c>
      <c r="DS33" s="64">
        <f>IF(details!BS33="","",details!BS33)</f>
        <v>20</v>
      </c>
      <c r="DT33" s="148">
        <f t="shared" si="64"/>
        <v>70</v>
      </c>
      <c r="DU33" s="149">
        <f t="shared" si="65"/>
        <v>100</v>
      </c>
      <c r="DV33" s="64">
        <f>IF(details!BT33="","",details!BT33)</f>
        <v>80</v>
      </c>
      <c r="DW33" s="64">
        <f>IF(details!BU33="","",details!BU33)</f>
        <v>20</v>
      </c>
      <c r="DX33" s="149">
        <f t="shared" si="66"/>
        <v>100</v>
      </c>
      <c r="DY33" s="95">
        <f t="shared" si="67"/>
        <v>200</v>
      </c>
      <c r="DZ33" s="150">
        <f t="shared" si="68"/>
        <v>100</v>
      </c>
      <c r="EA33" s="95" t="str">
        <f t="shared" si="69"/>
        <v>A</v>
      </c>
      <c r="EB33" s="136">
        <f t="shared" si="4"/>
        <v>200</v>
      </c>
      <c r="EC33" s="136">
        <f t="shared" si="70"/>
        <v>0</v>
      </c>
      <c r="ED33" s="64">
        <f>IF(details!BV33="","",details!BV33)</f>
        <v>5</v>
      </c>
      <c r="EE33" s="64">
        <f>IF(details!BW33="","",details!BW33)</f>
        <v>5</v>
      </c>
      <c r="EF33" s="64">
        <f t="shared" si="71"/>
        <v>10</v>
      </c>
      <c r="EG33" s="64">
        <f>IF(details!BX33="","",details!BX33)</f>
        <v>5</v>
      </c>
      <c r="EH33" s="64">
        <f>IF(details!BY33="","",details!BY33)</f>
        <v>5</v>
      </c>
      <c r="EI33" s="64">
        <f t="shared" si="72"/>
        <v>10</v>
      </c>
      <c r="EJ33" s="64">
        <f>IF(details!BZ33="","",details!BZ33)</f>
        <v>5</v>
      </c>
      <c r="EK33" s="64">
        <f>IF(details!CA33="","",details!CA33)</f>
        <v>4</v>
      </c>
      <c r="EL33" s="64">
        <f t="shared" si="73"/>
        <v>9</v>
      </c>
      <c r="EM33" s="148">
        <f t="shared" si="74"/>
        <v>29</v>
      </c>
      <c r="EN33" s="427">
        <f>IF(details!CB33="","",details!CB33)</f>
        <v>1</v>
      </c>
      <c r="EO33" s="64">
        <f>IF(details!CC33="","",details!CC33)</f>
        <v>50</v>
      </c>
      <c r="EP33" s="64">
        <f>IF(details!CD33="","",details!CD33)</f>
        <v>20</v>
      </c>
      <c r="EQ33" s="148">
        <f t="shared" si="75"/>
        <v>70</v>
      </c>
      <c r="ER33" s="149">
        <f t="shared" si="76"/>
        <v>100</v>
      </c>
      <c r="ES33" s="64">
        <f>IF(details!CE33="","",details!CE33)</f>
        <v>80</v>
      </c>
      <c r="ET33" s="64">
        <f>IF(details!CF33="","",details!CF33)</f>
        <v>20</v>
      </c>
      <c r="EU33" s="149">
        <f t="shared" si="77"/>
        <v>100</v>
      </c>
      <c r="EV33" s="95">
        <f t="shared" si="78"/>
        <v>200</v>
      </c>
      <c r="EW33" s="150">
        <f t="shared" si="79"/>
        <v>100</v>
      </c>
      <c r="EX33" s="95" t="str">
        <f t="shared" si="80"/>
        <v>A</v>
      </c>
      <c r="EY33" s="136">
        <f t="shared" si="5"/>
        <v>200</v>
      </c>
      <c r="EZ33" s="136">
        <f t="shared" si="81"/>
        <v>0</v>
      </c>
      <c r="FA33" s="64">
        <f>IF(details!CG33="","",details!CG33)</f>
        <v>20</v>
      </c>
      <c r="FB33" s="64">
        <f>IF(details!CH33="","",details!CH33)</f>
        <v>20</v>
      </c>
      <c r="FC33" s="64">
        <f>IF(details!CI33="","",details!CI33)</f>
        <v>20</v>
      </c>
      <c r="FD33" s="64">
        <f>IF(details!CJ33="","",details!CJ33)</f>
        <v>20</v>
      </c>
      <c r="FE33" s="64">
        <f>IF(details!CK33="","",details!CK33)</f>
        <v>20</v>
      </c>
      <c r="FF33" s="95">
        <f t="shared" si="82"/>
        <v>100</v>
      </c>
      <c r="FG33" s="95">
        <f t="shared" si="83"/>
        <v>100</v>
      </c>
      <c r="FH33" s="95" t="str">
        <f t="shared" si="84"/>
        <v>A</v>
      </c>
      <c r="FI33" s="136">
        <f t="shared" si="85"/>
        <v>100</v>
      </c>
      <c r="FJ33" s="136">
        <f t="shared" si="86"/>
        <v>0</v>
      </c>
      <c r="FK33" s="64">
        <f>IF(details!CL33="","",details!CL33)</f>
        <v>20</v>
      </c>
      <c r="FL33" s="64">
        <f>IF(details!CM33="","",details!CM33)</f>
        <v>20</v>
      </c>
      <c r="FM33" s="64">
        <f>IF(details!CN33="","",details!CN33)</f>
        <v>20</v>
      </c>
      <c r="FN33" s="64">
        <f>IF(details!CO33="","",details!CO33)</f>
        <v>20</v>
      </c>
      <c r="FO33" s="64">
        <f>IF(details!CP33="","",details!CP33)</f>
        <v>20</v>
      </c>
      <c r="FP33" s="95">
        <f t="shared" si="87"/>
        <v>100</v>
      </c>
      <c r="FQ33" s="95">
        <f t="shared" si="88"/>
        <v>100</v>
      </c>
      <c r="FR33" s="95" t="str">
        <f t="shared" si="89"/>
        <v>A</v>
      </c>
      <c r="FS33" s="136">
        <f t="shared" si="90"/>
        <v>100</v>
      </c>
      <c r="FT33" s="136">
        <f t="shared" si="91"/>
        <v>0</v>
      </c>
      <c r="FU33" s="64">
        <f>IF(details!CQ33="","",details!CQ33)</f>
        <v>20</v>
      </c>
      <c r="FV33" s="64">
        <f>IF(details!CR33="","",details!CR33)</f>
        <v>20</v>
      </c>
      <c r="FW33" s="64">
        <f>IF(details!CS33="","",details!CS33)</f>
        <v>20</v>
      </c>
      <c r="FX33" s="64">
        <f>IF(details!CT33="","",details!CT33)</f>
        <v>20</v>
      </c>
      <c r="FY33" s="64">
        <f>IF(details!CU33="","",details!CU33)</f>
        <v>20</v>
      </c>
      <c r="FZ33" s="95">
        <f t="shared" si="92"/>
        <v>100</v>
      </c>
      <c r="GA33" s="95">
        <f t="shared" si="93"/>
        <v>100</v>
      </c>
      <c r="GB33" s="95" t="str">
        <f t="shared" si="94"/>
        <v>A</v>
      </c>
      <c r="GC33" s="136">
        <f t="shared" si="95"/>
        <v>100</v>
      </c>
      <c r="GD33" s="136">
        <f t="shared" si="96"/>
        <v>0</v>
      </c>
      <c r="GE33" s="94">
        <f t="shared" si="97"/>
        <v>200</v>
      </c>
      <c r="GF33" s="94">
        <f t="shared" si="98"/>
        <v>200</v>
      </c>
      <c r="GG33" s="94" t="str">
        <f t="shared" si="99"/>
        <v>A</v>
      </c>
      <c r="GH33" s="94">
        <f t="shared" si="100"/>
        <v>200</v>
      </c>
      <c r="GI33" s="94">
        <f t="shared" si="101"/>
        <v>200</v>
      </c>
      <c r="GJ33" s="94" t="str">
        <f t="shared" si="102"/>
        <v>A</v>
      </c>
      <c r="GK33" s="152">
        <f t="shared" si="103"/>
        <v>200</v>
      </c>
      <c r="GL33" s="152">
        <f t="shared" si="104"/>
        <v>200</v>
      </c>
      <c r="GM33" s="152" t="str">
        <f t="shared" si="105"/>
        <v>A</v>
      </c>
      <c r="GN33" s="94" t="str">
        <f t="shared" si="106"/>
        <v>A</v>
      </c>
      <c r="GO33" s="94" t="str">
        <f t="shared" si="107"/>
        <v/>
      </c>
      <c r="GP33" s="94" t="str">
        <f t="shared" si="108"/>
        <v/>
      </c>
      <c r="GQ33" s="94" t="str">
        <f t="shared" si="109"/>
        <v/>
      </c>
      <c r="GR33" s="94" t="str">
        <f t="shared" si="110"/>
        <v/>
      </c>
      <c r="GS33" s="94">
        <f t="shared" si="111"/>
        <v>200</v>
      </c>
      <c r="GT33" s="94">
        <f t="shared" si="112"/>
        <v>200</v>
      </c>
      <c r="GU33" s="94" t="str">
        <f t="shared" si="113"/>
        <v>A</v>
      </c>
      <c r="GV33" s="94">
        <f t="shared" si="114"/>
        <v>200</v>
      </c>
      <c r="GW33" s="94">
        <f t="shared" si="115"/>
        <v>200</v>
      </c>
      <c r="GX33" s="94" t="str">
        <f t="shared" si="116"/>
        <v>A</v>
      </c>
      <c r="GY33" s="94">
        <f t="shared" si="117"/>
        <v>200</v>
      </c>
      <c r="GZ33" s="94">
        <f t="shared" si="118"/>
        <v>200</v>
      </c>
      <c r="HA33" s="94" t="str">
        <f t="shared" si="119"/>
        <v>A</v>
      </c>
      <c r="HB33" s="94">
        <f t="shared" si="120"/>
        <v>100</v>
      </c>
      <c r="HC33" s="94">
        <f t="shared" si="121"/>
        <v>100</v>
      </c>
      <c r="HD33" s="94" t="str">
        <f t="shared" si="122"/>
        <v>A</v>
      </c>
      <c r="HE33" s="153">
        <f t="shared" si="123"/>
        <v>100</v>
      </c>
      <c r="HF33" s="153">
        <f t="shared" si="124"/>
        <v>100</v>
      </c>
      <c r="HG33" s="153" t="str">
        <f t="shared" si="125"/>
        <v>A</v>
      </c>
      <c r="HH33" s="153">
        <f t="shared" si="126"/>
        <v>100</v>
      </c>
      <c r="HI33" s="153">
        <f t="shared" si="127"/>
        <v>100</v>
      </c>
      <c r="HJ33" s="153" t="str">
        <f t="shared" si="128"/>
        <v>A</v>
      </c>
      <c r="HK33" s="255">
        <f t="shared" si="129"/>
        <v>0</v>
      </c>
      <c r="HL33" s="255">
        <f t="shared" si="130"/>
        <v>0</v>
      </c>
      <c r="HM33" s="255">
        <f t="shared" si="131"/>
        <v>4</v>
      </c>
      <c r="HN33" s="255">
        <f t="shared" si="132"/>
        <v>0</v>
      </c>
      <c r="HO33" s="64" t="str">
        <f t="shared" si="6"/>
        <v>PASSED</v>
      </c>
      <c r="HP33" s="91">
        <f t="shared" si="133"/>
        <v>1200</v>
      </c>
      <c r="HQ33" s="91">
        <f t="shared" si="134"/>
        <v>1200</v>
      </c>
      <c r="HR33" s="92">
        <f t="shared" si="135"/>
        <v>100</v>
      </c>
      <c r="HS33" s="214">
        <f t="shared" si="136"/>
        <v>100</v>
      </c>
      <c r="HT33" s="215">
        <f t="shared" si="137"/>
        <v>0.99999999999999833</v>
      </c>
      <c r="HU33" s="93" t="str">
        <f t="shared" si="138"/>
        <v>A</v>
      </c>
      <c r="HV33" s="154">
        <f>details!EV33</f>
        <v>110</v>
      </c>
      <c r="HW33" s="155" t="str">
        <f>details!EW33</f>
        <v/>
      </c>
      <c r="HX33" s="218" t="str">
        <f t="shared" si="139"/>
        <v/>
      </c>
      <c r="HY33" s="100" t="str">
        <f>IF(details!CV33="","",details!CV33)</f>
        <v/>
      </c>
    </row>
    <row r="34" spans="1:233" ht="14" customHeight="1">
      <c r="A34" s="145">
        <f>IF(details!A34="","",details!A34)</f>
        <v>28</v>
      </c>
      <c r="B34" s="64" t="str">
        <f>IF(details!B34="","",details!B34)</f>
        <v/>
      </c>
      <c r="C34" s="64" t="str">
        <f>IF(details!C34="","",details!C34)</f>
        <v/>
      </c>
      <c r="D34" s="95">
        <f>IF(details!D34="","",details!D34)</f>
        <v>828</v>
      </c>
      <c r="E34" s="95" t="str">
        <f>IF(details!E34="","",details!E34)</f>
        <v/>
      </c>
      <c r="F34" s="64" t="str">
        <f>IF(details!F34="","",details!F34)</f>
        <v/>
      </c>
      <c r="G34" s="290" t="str">
        <f>IF(details!G34="","",details!G34)</f>
        <v/>
      </c>
      <c r="H34" s="146" t="str">
        <f>IF(details!CW34="","",details!CW34)</f>
        <v/>
      </c>
      <c r="I34" s="147" t="str">
        <f>IF(details!I34="","",details!I34)</f>
        <v>A28</v>
      </c>
      <c r="J34" s="147" t="str">
        <f>IF(details!J34="","",details!J34)</f>
        <v>B28</v>
      </c>
      <c r="K34" s="147" t="str">
        <f>IF(details!K34="","",details!K34)</f>
        <v>C28</v>
      </c>
      <c r="L34" s="64">
        <f>IF(details!L34="","",details!L34)</f>
        <v>5</v>
      </c>
      <c r="M34" s="64">
        <f>IF(details!M34="","",details!M34)</f>
        <v>5</v>
      </c>
      <c r="N34" s="64">
        <f t="shared" si="16"/>
        <v>10</v>
      </c>
      <c r="O34" s="64">
        <f>IF(details!N34="","",details!N34)</f>
        <v>5</v>
      </c>
      <c r="P34" s="64">
        <f>IF(details!O34="","",details!O34)</f>
        <v>5</v>
      </c>
      <c r="Q34" s="64">
        <f t="shared" si="17"/>
        <v>10</v>
      </c>
      <c r="R34" s="64">
        <f>IF(details!P34="","",details!P34)</f>
        <v>5</v>
      </c>
      <c r="S34" s="64">
        <f>IF(details!Q34="","",details!Q34)</f>
        <v>4</v>
      </c>
      <c r="T34" s="64">
        <f t="shared" si="18"/>
        <v>9</v>
      </c>
      <c r="U34" s="148">
        <f t="shared" si="19"/>
        <v>29</v>
      </c>
      <c r="V34" s="64">
        <f>IF(details!R34="","",details!R34)</f>
        <v>1</v>
      </c>
      <c r="W34" s="64">
        <f>IF(details!S34="","",details!S34)</f>
        <v>40</v>
      </c>
      <c r="X34" s="64">
        <f>IF(details!T34="","",details!T34)</f>
        <v>10</v>
      </c>
      <c r="Y34" s="64">
        <f>IF(details!U34="","",details!U34)</f>
        <v>20</v>
      </c>
      <c r="Z34" s="148">
        <f t="shared" si="20"/>
        <v>70</v>
      </c>
      <c r="AA34" s="149">
        <f t="shared" si="21"/>
        <v>100</v>
      </c>
      <c r="AB34" s="64">
        <f>IF(details!V34="","",details!V34)</f>
        <v>65</v>
      </c>
      <c r="AC34" s="64">
        <f>IF(details!W34="","",details!W34)</f>
        <v>15</v>
      </c>
      <c r="AD34" s="64">
        <f>IF(details!X34="","",details!X34)</f>
        <v>20</v>
      </c>
      <c r="AE34" s="149">
        <f t="shared" si="22"/>
        <v>100</v>
      </c>
      <c r="AF34" s="95">
        <f t="shared" si="23"/>
        <v>200</v>
      </c>
      <c r="AG34" s="150">
        <f t="shared" si="24"/>
        <v>100</v>
      </c>
      <c r="AH34" s="95" t="str">
        <f t="shared" si="25"/>
        <v>A</v>
      </c>
      <c r="AI34" s="136">
        <f t="shared" si="0"/>
        <v>200</v>
      </c>
      <c r="AJ34" s="136">
        <f t="shared" si="26"/>
        <v>0</v>
      </c>
      <c r="AK34" s="64">
        <f>IF(details!Y34="","",details!Y34)</f>
        <v>5</v>
      </c>
      <c r="AL34" s="64">
        <f>IF(details!Z34="","",details!Z34)</f>
        <v>5</v>
      </c>
      <c r="AM34" s="64">
        <f t="shared" si="27"/>
        <v>10</v>
      </c>
      <c r="AN34" s="64">
        <f>IF(details!AA34="","",details!AA34)</f>
        <v>5</v>
      </c>
      <c r="AO34" s="64">
        <f>IF(details!AB34="","",details!AB34)</f>
        <v>5</v>
      </c>
      <c r="AP34" s="64">
        <f t="shared" si="28"/>
        <v>10</v>
      </c>
      <c r="AQ34" s="64">
        <f>IF(details!AC34="","",details!AC34)</f>
        <v>5</v>
      </c>
      <c r="AR34" s="64">
        <f>IF(details!AD34="","",details!AD34)</f>
        <v>4</v>
      </c>
      <c r="AS34" s="64">
        <f t="shared" si="29"/>
        <v>9</v>
      </c>
      <c r="AT34" s="148">
        <f t="shared" si="30"/>
        <v>29</v>
      </c>
      <c r="AU34" s="64">
        <f>IF(details!AE34="","",details!AE34)</f>
        <v>1</v>
      </c>
      <c r="AV34" s="64">
        <f>IF(details!AF34="","",details!AF34)</f>
        <v>40</v>
      </c>
      <c r="AW34" s="64">
        <f>IF(details!AG34="","",details!AG34)</f>
        <v>10</v>
      </c>
      <c r="AX34" s="64">
        <f>IF(details!AH34="","",details!AH34)</f>
        <v>20</v>
      </c>
      <c r="AY34" s="148">
        <f t="shared" si="31"/>
        <v>70</v>
      </c>
      <c r="AZ34" s="149">
        <f t="shared" si="32"/>
        <v>100</v>
      </c>
      <c r="BA34" s="64">
        <f>IF(details!AI34="","",details!AI34)</f>
        <v>65</v>
      </c>
      <c r="BB34" s="64">
        <f>IF(details!AJ34="","",details!AJ34)</f>
        <v>15</v>
      </c>
      <c r="BC34" s="64">
        <f>IF(details!AK34="","",details!AK34)</f>
        <v>20</v>
      </c>
      <c r="BD34" s="149">
        <f t="shared" si="33"/>
        <v>100</v>
      </c>
      <c r="BE34" s="95">
        <f t="shared" si="34"/>
        <v>200</v>
      </c>
      <c r="BF34" s="150">
        <f t="shared" si="35"/>
        <v>100</v>
      </c>
      <c r="BG34" s="95" t="str">
        <f t="shared" si="36"/>
        <v>A</v>
      </c>
      <c r="BH34" s="136">
        <f t="shared" si="1"/>
        <v>200</v>
      </c>
      <c r="BI34" s="136">
        <f t="shared" si="37"/>
        <v>0</v>
      </c>
      <c r="BJ34" s="151" t="str">
        <f>IF(D34="","",details!AL34)</f>
        <v>s</v>
      </c>
      <c r="BK34" s="64">
        <f>IF(details!AM34="","",details!AM34)</f>
        <v>5</v>
      </c>
      <c r="BL34" s="64">
        <f>IF(details!AN34="","",details!AN34)</f>
        <v>5</v>
      </c>
      <c r="BM34" s="64">
        <f t="shared" si="38"/>
        <v>10</v>
      </c>
      <c r="BN34" s="64">
        <f>IF(details!AO34="","",details!AO34)</f>
        <v>5</v>
      </c>
      <c r="BO34" s="64">
        <f>IF(details!AP34="","",details!AP34)</f>
        <v>5</v>
      </c>
      <c r="BP34" s="64">
        <f t="shared" si="39"/>
        <v>10</v>
      </c>
      <c r="BQ34" s="64">
        <f>IF(details!AQ34="","",details!AQ34)</f>
        <v>5</v>
      </c>
      <c r="BR34" s="64">
        <f>IF(details!AR34="","",details!AR34)</f>
        <v>4</v>
      </c>
      <c r="BS34" s="64">
        <f t="shared" si="40"/>
        <v>9</v>
      </c>
      <c r="BT34" s="148">
        <f t="shared" si="41"/>
        <v>29</v>
      </c>
      <c r="BU34" s="64">
        <f>IF(details!AS34="","",details!AS34)</f>
        <v>1</v>
      </c>
      <c r="BV34" s="64">
        <f>IF(details!AT34="","",details!AT34)</f>
        <v>50</v>
      </c>
      <c r="BW34" s="64">
        <f>IF(details!AU34="","",details!AU34)</f>
        <v>20</v>
      </c>
      <c r="BX34" s="148">
        <f t="shared" si="42"/>
        <v>70</v>
      </c>
      <c r="BY34" s="149">
        <f t="shared" si="43"/>
        <v>100</v>
      </c>
      <c r="BZ34" s="64">
        <f>IF(details!AV34="","",details!AV34)</f>
        <v>80</v>
      </c>
      <c r="CA34" s="64">
        <f>IF(details!AW34="","",details!AW34)</f>
        <v>20</v>
      </c>
      <c r="CB34" s="149">
        <f t="shared" si="44"/>
        <v>100</v>
      </c>
      <c r="CC34" s="95">
        <f t="shared" si="45"/>
        <v>200</v>
      </c>
      <c r="CD34" s="150">
        <f t="shared" si="46"/>
        <v>100</v>
      </c>
      <c r="CE34" s="95" t="str">
        <f t="shared" si="47"/>
        <v>A</v>
      </c>
      <c r="CF34" s="136">
        <f t="shared" si="2"/>
        <v>200</v>
      </c>
      <c r="CG34" s="136">
        <f t="shared" si="48"/>
        <v>0</v>
      </c>
      <c r="CH34" s="64">
        <f>IF(details!AX34="","",details!AX34)</f>
        <v>5</v>
      </c>
      <c r="CI34" s="64">
        <f>IF(details!AY34="","",details!AY34)</f>
        <v>5</v>
      </c>
      <c r="CJ34" s="64">
        <f t="shared" si="49"/>
        <v>10</v>
      </c>
      <c r="CK34" s="64">
        <f>IF(details!AZ34="","",details!AZ34)</f>
        <v>5</v>
      </c>
      <c r="CL34" s="64">
        <f>IF(details!BA34="","",details!BA34)</f>
        <v>5</v>
      </c>
      <c r="CM34" s="64">
        <f t="shared" si="50"/>
        <v>10</v>
      </c>
      <c r="CN34" s="64">
        <f>IF(details!BB34="","",details!BB34)</f>
        <v>5</v>
      </c>
      <c r="CO34" s="64">
        <f>IF(details!BC34="","",details!BC34)</f>
        <v>4</v>
      </c>
      <c r="CP34" s="64">
        <f t="shared" si="51"/>
        <v>9</v>
      </c>
      <c r="CQ34" s="148">
        <f t="shared" si="52"/>
        <v>29</v>
      </c>
      <c r="CR34" s="64">
        <f>IF(details!BD34="","",details!BD34)</f>
        <v>1</v>
      </c>
      <c r="CS34" s="64">
        <f>IF(details!BE34="","",details!BE34)</f>
        <v>40</v>
      </c>
      <c r="CT34" s="64">
        <f>IF(details!BF34="","",details!BF34)</f>
        <v>10</v>
      </c>
      <c r="CU34" s="64">
        <f>IF(details!BG34="","",details!BG34)</f>
        <v>20</v>
      </c>
      <c r="CV34" s="148">
        <f t="shared" si="53"/>
        <v>70</v>
      </c>
      <c r="CW34" s="149">
        <f t="shared" si="54"/>
        <v>100</v>
      </c>
      <c r="CX34" s="64">
        <f>IF(details!BH34="","",details!BH34)</f>
        <v>65</v>
      </c>
      <c r="CY34" s="64">
        <f>IF(details!BI34="","",details!BI34)</f>
        <v>15</v>
      </c>
      <c r="CZ34" s="64">
        <f>IF(details!BJ34="","",details!BJ34)</f>
        <v>20</v>
      </c>
      <c r="DA34" s="149">
        <f t="shared" si="55"/>
        <v>100</v>
      </c>
      <c r="DB34" s="95">
        <f t="shared" si="56"/>
        <v>200</v>
      </c>
      <c r="DC34" s="150">
        <f t="shared" si="57"/>
        <v>100</v>
      </c>
      <c r="DD34" s="95" t="str">
        <f t="shared" si="58"/>
        <v>A</v>
      </c>
      <c r="DE34" s="136">
        <f t="shared" si="3"/>
        <v>200</v>
      </c>
      <c r="DF34" s="136">
        <f t="shared" si="59"/>
        <v>0</v>
      </c>
      <c r="DG34" s="64">
        <f>IF(details!BK34="","",details!BK34)</f>
        <v>5</v>
      </c>
      <c r="DH34" s="64">
        <f>IF(details!BL34="","",details!BL34)</f>
        <v>5</v>
      </c>
      <c r="DI34" s="64">
        <f t="shared" si="60"/>
        <v>10</v>
      </c>
      <c r="DJ34" s="64">
        <f>IF(details!BM34="","",details!BM34)</f>
        <v>5</v>
      </c>
      <c r="DK34" s="64">
        <f>IF(details!BN34="","",details!BN34)</f>
        <v>5</v>
      </c>
      <c r="DL34" s="64">
        <f t="shared" si="61"/>
        <v>10</v>
      </c>
      <c r="DM34" s="64">
        <f>IF(details!BO34="","",details!BO34)</f>
        <v>3</v>
      </c>
      <c r="DN34" s="64">
        <f>IF(details!BP34="","",details!BP34)</f>
        <v>2</v>
      </c>
      <c r="DO34" s="64">
        <f t="shared" si="62"/>
        <v>5</v>
      </c>
      <c r="DP34" s="148">
        <f t="shared" si="63"/>
        <v>25</v>
      </c>
      <c r="DQ34" s="64">
        <f>IF(details!BQ34="","",details!BQ34)</f>
        <v>5</v>
      </c>
      <c r="DR34" s="64">
        <f>IF(details!BR34="","",details!BR34)</f>
        <v>50</v>
      </c>
      <c r="DS34" s="64">
        <f>IF(details!BS34="","",details!BS34)</f>
        <v>20</v>
      </c>
      <c r="DT34" s="148">
        <f t="shared" si="64"/>
        <v>70</v>
      </c>
      <c r="DU34" s="149">
        <f t="shared" si="65"/>
        <v>100</v>
      </c>
      <c r="DV34" s="64">
        <f>IF(details!BT34="","",details!BT34)</f>
        <v>80</v>
      </c>
      <c r="DW34" s="64">
        <f>IF(details!BU34="","",details!BU34)</f>
        <v>20</v>
      </c>
      <c r="DX34" s="149">
        <f t="shared" si="66"/>
        <v>100</v>
      </c>
      <c r="DY34" s="95">
        <f t="shared" si="67"/>
        <v>200</v>
      </c>
      <c r="DZ34" s="150">
        <f t="shared" si="68"/>
        <v>100</v>
      </c>
      <c r="EA34" s="95" t="str">
        <f t="shared" si="69"/>
        <v>A</v>
      </c>
      <c r="EB34" s="136">
        <f t="shared" si="4"/>
        <v>200</v>
      </c>
      <c r="EC34" s="136">
        <f t="shared" si="70"/>
        <v>0</v>
      </c>
      <c r="ED34" s="64">
        <f>IF(details!BV34="","",details!BV34)</f>
        <v>5</v>
      </c>
      <c r="EE34" s="64">
        <f>IF(details!BW34="","",details!BW34)</f>
        <v>5</v>
      </c>
      <c r="EF34" s="64">
        <f t="shared" si="71"/>
        <v>10</v>
      </c>
      <c r="EG34" s="64">
        <f>IF(details!BX34="","",details!BX34)</f>
        <v>5</v>
      </c>
      <c r="EH34" s="64">
        <f>IF(details!BY34="","",details!BY34)</f>
        <v>5</v>
      </c>
      <c r="EI34" s="64">
        <f t="shared" si="72"/>
        <v>10</v>
      </c>
      <c r="EJ34" s="64">
        <f>IF(details!BZ34="","",details!BZ34)</f>
        <v>5</v>
      </c>
      <c r="EK34" s="64">
        <f>IF(details!CA34="","",details!CA34)</f>
        <v>4</v>
      </c>
      <c r="EL34" s="64">
        <f t="shared" si="73"/>
        <v>9</v>
      </c>
      <c r="EM34" s="148">
        <f t="shared" si="74"/>
        <v>29</v>
      </c>
      <c r="EN34" s="427">
        <f>IF(details!CB34="","",details!CB34)</f>
        <v>1</v>
      </c>
      <c r="EO34" s="64">
        <f>IF(details!CC34="","",details!CC34)</f>
        <v>50</v>
      </c>
      <c r="EP34" s="64">
        <f>IF(details!CD34="","",details!CD34)</f>
        <v>20</v>
      </c>
      <c r="EQ34" s="148">
        <f t="shared" si="75"/>
        <v>70</v>
      </c>
      <c r="ER34" s="149">
        <f t="shared" si="76"/>
        <v>100</v>
      </c>
      <c r="ES34" s="64">
        <f>IF(details!CE34="","",details!CE34)</f>
        <v>80</v>
      </c>
      <c r="ET34" s="64">
        <f>IF(details!CF34="","",details!CF34)</f>
        <v>20</v>
      </c>
      <c r="EU34" s="149">
        <f t="shared" si="77"/>
        <v>100</v>
      </c>
      <c r="EV34" s="95">
        <f t="shared" si="78"/>
        <v>200</v>
      </c>
      <c r="EW34" s="150">
        <f t="shared" si="79"/>
        <v>100</v>
      </c>
      <c r="EX34" s="95" t="str">
        <f t="shared" si="80"/>
        <v>A</v>
      </c>
      <c r="EY34" s="136">
        <f t="shared" si="5"/>
        <v>200</v>
      </c>
      <c r="EZ34" s="136">
        <f t="shared" si="81"/>
        <v>0</v>
      </c>
      <c r="FA34" s="64">
        <f>IF(details!CG34="","",details!CG34)</f>
        <v>20</v>
      </c>
      <c r="FB34" s="64">
        <f>IF(details!CH34="","",details!CH34)</f>
        <v>20</v>
      </c>
      <c r="FC34" s="64">
        <f>IF(details!CI34="","",details!CI34)</f>
        <v>20</v>
      </c>
      <c r="FD34" s="64">
        <f>IF(details!CJ34="","",details!CJ34)</f>
        <v>20</v>
      </c>
      <c r="FE34" s="64">
        <f>IF(details!CK34="","",details!CK34)</f>
        <v>20</v>
      </c>
      <c r="FF34" s="95">
        <f t="shared" si="82"/>
        <v>100</v>
      </c>
      <c r="FG34" s="95">
        <f t="shared" si="83"/>
        <v>100</v>
      </c>
      <c r="FH34" s="95" t="str">
        <f t="shared" si="84"/>
        <v>A</v>
      </c>
      <c r="FI34" s="136">
        <f t="shared" si="85"/>
        <v>100</v>
      </c>
      <c r="FJ34" s="136">
        <f t="shared" si="86"/>
        <v>0</v>
      </c>
      <c r="FK34" s="64">
        <f>IF(details!CL34="","",details!CL34)</f>
        <v>20</v>
      </c>
      <c r="FL34" s="64">
        <f>IF(details!CM34="","",details!CM34)</f>
        <v>20</v>
      </c>
      <c r="FM34" s="64">
        <f>IF(details!CN34="","",details!CN34)</f>
        <v>20</v>
      </c>
      <c r="FN34" s="64">
        <f>IF(details!CO34="","",details!CO34)</f>
        <v>20</v>
      </c>
      <c r="FO34" s="64">
        <f>IF(details!CP34="","",details!CP34)</f>
        <v>20</v>
      </c>
      <c r="FP34" s="95">
        <f t="shared" si="87"/>
        <v>100</v>
      </c>
      <c r="FQ34" s="95">
        <f t="shared" si="88"/>
        <v>100</v>
      </c>
      <c r="FR34" s="95" t="str">
        <f t="shared" si="89"/>
        <v>A</v>
      </c>
      <c r="FS34" s="136">
        <f t="shared" si="90"/>
        <v>100</v>
      </c>
      <c r="FT34" s="136">
        <f t="shared" si="91"/>
        <v>0</v>
      </c>
      <c r="FU34" s="64">
        <f>IF(details!CQ34="","",details!CQ34)</f>
        <v>20</v>
      </c>
      <c r="FV34" s="64">
        <f>IF(details!CR34="","",details!CR34)</f>
        <v>20</v>
      </c>
      <c r="FW34" s="64">
        <f>IF(details!CS34="","",details!CS34)</f>
        <v>20</v>
      </c>
      <c r="FX34" s="64">
        <f>IF(details!CT34="","",details!CT34)</f>
        <v>20</v>
      </c>
      <c r="FY34" s="64">
        <f>IF(details!CU34="","",details!CU34)</f>
        <v>20</v>
      </c>
      <c r="FZ34" s="95">
        <f t="shared" si="92"/>
        <v>100</v>
      </c>
      <c r="GA34" s="95">
        <f t="shared" si="93"/>
        <v>100</v>
      </c>
      <c r="GB34" s="95" t="str">
        <f t="shared" si="94"/>
        <v>A</v>
      </c>
      <c r="GC34" s="136">
        <f t="shared" si="95"/>
        <v>100</v>
      </c>
      <c r="GD34" s="136">
        <f t="shared" si="96"/>
        <v>0</v>
      </c>
      <c r="GE34" s="94">
        <f t="shared" si="97"/>
        <v>200</v>
      </c>
      <c r="GF34" s="94">
        <f t="shared" si="98"/>
        <v>200</v>
      </c>
      <c r="GG34" s="94" t="str">
        <f t="shared" si="99"/>
        <v>A</v>
      </c>
      <c r="GH34" s="94">
        <f t="shared" si="100"/>
        <v>200</v>
      </c>
      <c r="GI34" s="94">
        <f t="shared" si="101"/>
        <v>200</v>
      </c>
      <c r="GJ34" s="94" t="str">
        <f t="shared" si="102"/>
        <v>A</v>
      </c>
      <c r="GK34" s="152">
        <f t="shared" si="103"/>
        <v>200</v>
      </c>
      <c r="GL34" s="152">
        <f t="shared" si="104"/>
        <v>200</v>
      </c>
      <c r="GM34" s="152" t="str">
        <f t="shared" si="105"/>
        <v>A</v>
      </c>
      <c r="GN34" s="94" t="str">
        <f t="shared" si="106"/>
        <v>A</v>
      </c>
      <c r="GO34" s="94" t="str">
        <f t="shared" si="107"/>
        <v/>
      </c>
      <c r="GP34" s="94" t="str">
        <f t="shared" si="108"/>
        <v/>
      </c>
      <c r="GQ34" s="94" t="str">
        <f t="shared" si="109"/>
        <v/>
      </c>
      <c r="GR34" s="94" t="str">
        <f t="shared" si="110"/>
        <v/>
      </c>
      <c r="GS34" s="94">
        <f t="shared" si="111"/>
        <v>200</v>
      </c>
      <c r="GT34" s="94">
        <f t="shared" si="112"/>
        <v>200</v>
      </c>
      <c r="GU34" s="94" t="str">
        <f t="shared" si="113"/>
        <v>A</v>
      </c>
      <c r="GV34" s="94">
        <f t="shared" si="114"/>
        <v>200</v>
      </c>
      <c r="GW34" s="94">
        <f t="shared" si="115"/>
        <v>200</v>
      </c>
      <c r="GX34" s="94" t="str">
        <f t="shared" si="116"/>
        <v>A</v>
      </c>
      <c r="GY34" s="94">
        <f t="shared" si="117"/>
        <v>200</v>
      </c>
      <c r="GZ34" s="94">
        <f t="shared" si="118"/>
        <v>200</v>
      </c>
      <c r="HA34" s="94" t="str">
        <f t="shared" si="119"/>
        <v>A</v>
      </c>
      <c r="HB34" s="94">
        <f t="shared" si="120"/>
        <v>100</v>
      </c>
      <c r="HC34" s="94">
        <f t="shared" si="121"/>
        <v>100</v>
      </c>
      <c r="HD34" s="94" t="str">
        <f t="shared" si="122"/>
        <v>A</v>
      </c>
      <c r="HE34" s="153">
        <f t="shared" si="123"/>
        <v>100</v>
      </c>
      <c r="HF34" s="153">
        <f t="shared" si="124"/>
        <v>100</v>
      </c>
      <c r="HG34" s="153" t="str">
        <f t="shared" si="125"/>
        <v>A</v>
      </c>
      <c r="HH34" s="153">
        <f t="shared" si="126"/>
        <v>100</v>
      </c>
      <c r="HI34" s="153">
        <f t="shared" si="127"/>
        <v>100</v>
      </c>
      <c r="HJ34" s="153" t="str">
        <f t="shared" si="128"/>
        <v>A</v>
      </c>
      <c r="HK34" s="255">
        <f t="shared" si="129"/>
        <v>0</v>
      </c>
      <c r="HL34" s="255">
        <f t="shared" si="130"/>
        <v>0</v>
      </c>
      <c r="HM34" s="255">
        <f t="shared" si="131"/>
        <v>4</v>
      </c>
      <c r="HN34" s="255">
        <f t="shared" si="132"/>
        <v>0</v>
      </c>
      <c r="HO34" s="64" t="str">
        <f t="shared" si="6"/>
        <v>PASSED</v>
      </c>
      <c r="HP34" s="91">
        <f t="shared" si="133"/>
        <v>1200</v>
      </c>
      <c r="HQ34" s="91">
        <f t="shared" si="134"/>
        <v>1200</v>
      </c>
      <c r="HR34" s="92">
        <f t="shared" si="135"/>
        <v>100</v>
      </c>
      <c r="HS34" s="214">
        <f t="shared" si="136"/>
        <v>100</v>
      </c>
      <c r="HT34" s="215">
        <f t="shared" si="137"/>
        <v>0.99999999999999833</v>
      </c>
      <c r="HU34" s="93" t="str">
        <f t="shared" si="138"/>
        <v>A</v>
      </c>
      <c r="HV34" s="154">
        <f>details!EV34</f>
        <v>110</v>
      </c>
      <c r="HW34" s="155" t="str">
        <f>details!EW34</f>
        <v/>
      </c>
      <c r="HX34" s="218" t="str">
        <f t="shared" si="139"/>
        <v/>
      </c>
      <c r="HY34" s="100" t="str">
        <f>IF(details!CV34="","",details!CV34)</f>
        <v/>
      </c>
    </row>
    <row r="35" spans="1:233" ht="14" customHeight="1">
      <c r="A35" s="145">
        <f>IF(details!A35="","",details!A35)</f>
        <v>29</v>
      </c>
      <c r="B35" s="64" t="str">
        <f>IF(details!B35="","",details!B35)</f>
        <v/>
      </c>
      <c r="C35" s="64" t="str">
        <f>IF(details!C35="","",details!C35)</f>
        <v/>
      </c>
      <c r="D35" s="95">
        <f>IF(details!D35="","",details!D35)</f>
        <v>829</v>
      </c>
      <c r="E35" s="95" t="str">
        <f>IF(details!E35="","",details!E35)</f>
        <v/>
      </c>
      <c r="F35" s="64" t="str">
        <f>IF(details!F35="","",details!F35)</f>
        <v/>
      </c>
      <c r="G35" s="290" t="str">
        <f>IF(details!G35="","",details!G35)</f>
        <v/>
      </c>
      <c r="H35" s="146" t="str">
        <f>IF(details!CW35="","",details!CW35)</f>
        <v/>
      </c>
      <c r="I35" s="147" t="str">
        <f>IF(details!I35="","",details!I35)</f>
        <v>A29</v>
      </c>
      <c r="J35" s="147" t="str">
        <f>IF(details!J35="","",details!J35)</f>
        <v>B29</v>
      </c>
      <c r="K35" s="147" t="str">
        <f>IF(details!K35="","",details!K35)</f>
        <v>C29</v>
      </c>
      <c r="L35" s="64">
        <f>IF(details!L35="","",details!L35)</f>
        <v>5</v>
      </c>
      <c r="M35" s="64">
        <f>IF(details!M35="","",details!M35)</f>
        <v>5</v>
      </c>
      <c r="N35" s="64">
        <f t="shared" si="16"/>
        <v>10</v>
      </c>
      <c r="O35" s="64">
        <f>IF(details!N35="","",details!N35)</f>
        <v>5</v>
      </c>
      <c r="P35" s="64">
        <f>IF(details!O35="","",details!O35)</f>
        <v>5</v>
      </c>
      <c r="Q35" s="64">
        <f t="shared" si="17"/>
        <v>10</v>
      </c>
      <c r="R35" s="64">
        <f>IF(details!P35="","",details!P35)</f>
        <v>5</v>
      </c>
      <c r="S35" s="64">
        <f>IF(details!Q35="","",details!Q35)</f>
        <v>4</v>
      </c>
      <c r="T35" s="64">
        <f t="shared" si="18"/>
        <v>9</v>
      </c>
      <c r="U35" s="148">
        <f t="shared" si="19"/>
        <v>29</v>
      </c>
      <c r="V35" s="64">
        <f>IF(details!R35="","",details!R35)</f>
        <v>1</v>
      </c>
      <c r="W35" s="64">
        <f>IF(details!S35="","",details!S35)</f>
        <v>40</v>
      </c>
      <c r="X35" s="64">
        <f>IF(details!T35="","",details!T35)</f>
        <v>10</v>
      </c>
      <c r="Y35" s="64">
        <f>IF(details!U35="","",details!U35)</f>
        <v>20</v>
      </c>
      <c r="Z35" s="148">
        <f t="shared" si="20"/>
        <v>70</v>
      </c>
      <c r="AA35" s="149">
        <f t="shared" si="21"/>
        <v>100</v>
      </c>
      <c r="AB35" s="64">
        <f>IF(details!V35="","",details!V35)</f>
        <v>65</v>
      </c>
      <c r="AC35" s="64">
        <f>IF(details!W35="","",details!W35)</f>
        <v>15</v>
      </c>
      <c r="AD35" s="64">
        <f>IF(details!X35="","",details!X35)</f>
        <v>20</v>
      </c>
      <c r="AE35" s="149">
        <f t="shared" si="22"/>
        <v>100</v>
      </c>
      <c r="AF35" s="95">
        <f t="shared" si="23"/>
        <v>200</v>
      </c>
      <c r="AG35" s="150">
        <f t="shared" si="24"/>
        <v>100</v>
      </c>
      <c r="AH35" s="95" t="str">
        <f t="shared" si="25"/>
        <v>A</v>
      </c>
      <c r="AI35" s="136">
        <f t="shared" si="0"/>
        <v>200</v>
      </c>
      <c r="AJ35" s="136">
        <f t="shared" si="26"/>
        <v>0</v>
      </c>
      <c r="AK35" s="64">
        <f>IF(details!Y35="","",details!Y35)</f>
        <v>5</v>
      </c>
      <c r="AL35" s="64">
        <f>IF(details!Z35="","",details!Z35)</f>
        <v>5</v>
      </c>
      <c r="AM35" s="64">
        <f t="shared" si="27"/>
        <v>10</v>
      </c>
      <c r="AN35" s="64">
        <f>IF(details!AA35="","",details!AA35)</f>
        <v>5</v>
      </c>
      <c r="AO35" s="64">
        <f>IF(details!AB35="","",details!AB35)</f>
        <v>5</v>
      </c>
      <c r="AP35" s="64">
        <f t="shared" si="28"/>
        <v>10</v>
      </c>
      <c r="AQ35" s="64">
        <f>IF(details!AC35="","",details!AC35)</f>
        <v>5</v>
      </c>
      <c r="AR35" s="64">
        <f>IF(details!AD35="","",details!AD35)</f>
        <v>4</v>
      </c>
      <c r="AS35" s="64">
        <f t="shared" si="29"/>
        <v>9</v>
      </c>
      <c r="AT35" s="148">
        <f t="shared" si="30"/>
        <v>29</v>
      </c>
      <c r="AU35" s="64">
        <f>IF(details!AE35="","",details!AE35)</f>
        <v>1</v>
      </c>
      <c r="AV35" s="64">
        <f>IF(details!AF35="","",details!AF35)</f>
        <v>40</v>
      </c>
      <c r="AW35" s="64">
        <f>IF(details!AG35="","",details!AG35)</f>
        <v>10</v>
      </c>
      <c r="AX35" s="64">
        <f>IF(details!AH35="","",details!AH35)</f>
        <v>20</v>
      </c>
      <c r="AY35" s="148">
        <f t="shared" si="31"/>
        <v>70</v>
      </c>
      <c r="AZ35" s="149">
        <f t="shared" si="32"/>
        <v>100</v>
      </c>
      <c r="BA35" s="64">
        <f>IF(details!AI35="","",details!AI35)</f>
        <v>65</v>
      </c>
      <c r="BB35" s="64">
        <f>IF(details!AJ35="","",details!AJ35)</f>
        <v>15</v>
      </c>
      <c r="BC35" s="64">
        <f>IF(details!AK35="","",details!AK35)</f>
        <v>20</v>
      </c>
      <c r="BD35" s="149">
        <f t="shared" si="33"/>
        <v>100</v>
      </c>
      <c r="BE35" s="95">
        <f t="shared" si="34"/>
        <v>200</v>
      </c>
      <c r="BF35" s="150">
        <f t="shared" si="35"/>
        <v>100</v>
      </c>
      <c r="BG35" s="95" t="str">
        <f t="shared" si="36"/>
        <v>A</v>
      </c>
      <c r="BH35" s="136">
        <f t="shared" si="1"/>
        <v>200</v>
      </c>
      <c r="BI35" s="136">
        <f t="shared" si="37"/>
        <v>0</v>
      </c>
      <c r="BJ35" s="151" t="str">
        <f>IF(D35="","",details!AL35)</f>
        <v>s</v>
      </c>
      <c r="BK35" s="64">
        <f>IF(details!AM35="","",details!AM35)</f>
        <v>5</v>
      </c>
      <c r="BL35" s="64">
        <f>IF(details!AN35="","",details!AN35)</f>
        <v>5</v>
      </c>
      <c r="BM35" s="64">
        <f t="shared" si="38"/>
        <v>10</v>
      </c>
      <c r="BN35" s="64">
        <f>IF(details!AO35="","",details!AO35)</f>
        <v>5</v>
      </c>
      <c r="BO35" s="64">
        <f>IF(details!AP35="","",details!AP35)</f>
        <v>5</v>
      </c>
      <c r="BP35" s="64">
        <f t="shared" si="39"/>
        <v>10</v>
      </c>
      <c r="BQ35" s="64">
        <f>IF(details!AQ35="","",details!AQ35)</f>
        <v>5</v>
      </c>
      <c r="BR35" s="64">
        <f>IF(details!AR35="","",details!AR35)</f>
        <v>4</v>
      </c>
      <c r="BS35" s="64">
        <f t="shared" si="40"/>
        <v>9</v>
      </c>
      <c r="BT35" s="148">
        <f t="shared" si="41"/>
        <v>29</v>
      </c>
      <c r="BU35" s="64">
        <f>IF(details!AS35="","",details!AS35)</f>
        <v>1</v>
      </c>
      <c r="BV35" s="64">
        <f>IF(details!AT35="","",details!AT35)</f>
        <v>50</v>
      </c>
      <c r="BW35" s="64">
        <f>IF(details!AU35="","",details!AU35)</f>
        <v>20</v>
      </c>
      <c r="BX35" s="148">
        <f t="shared" si="42"/>
        <v>70</v>
      </c>
      <c r="BY35" s="149">
        <f t="shared" si="43"/>
        <v>100</v>
      </c>
      <c r="BZ35" s="64">
        <f>IF(details!AV35="","",details!AV35)</f>
        <v>80</v>
      </c>
      <c r="CA35" s="64">
        <f>IF(details!AW35="","",details!AW35)</f>
        <v>20</v>
      </c>
      <c r="CB35" s="149">
        <f t="shared" si="44"/>
        <v>100</v>
      </c>
      <c r="CC35" s="95">
        <f t="shared" si="45"/>
        <v>200</v>
      </c>
      <c r="CD35" s="150">
        <f t="shared" si="46"/>
        <v>100</v>
      </c>
      <c r="CE35" s="95" t="str">
        <f t="shared" si="47"/>
        <v>A</v>
      </c>
      <c r="CF35" s="136">
        <f t="shared" si="2"/>
        <v>200</v>
      </c>
      <c r="CG35" s="136">
        <f t="shared" si="48"/>
        <v>0</v>
      </c>
      <c r="CH35" s="64">
        <f>IF(details!AX35="","",details!AX35)</f>
        <v>5</v>
      </c>
      <c r="CI35" s="64">
        <f>IF(details!AY35="","",details!AY35)</f>
        <v>5</v>
      </c>
      <c r="CJ35" s="64">
        <f t="shared" si="49"/>
        <v>10</v>
      </c>
      <c r="CK35" s="64">
        <f>IF(details!AZ35="","",details!AZ35)</f>
        <v>5</v>
      </c>
      <c r="CL35" s="64">
        <f>IF(details!BA35="","",details!BA35)</f>
        <v>5</v>
      </c>
      <c r="CM35" s="64">
        <f t="shared" si="50"/>
        <v>10</v>
      </c>
      <c r="CN35" s="64">
        <f>IF(details!BB35="","",details!BB35)</f>
        <v>5</v>
      </c>
      <c r="CO35" s="64">
        <f>IF(details!BC35="","",details!BC35)</f>
        <v>4</v>
      </c>
      <c r="CP35" s="64">
        <f t="shared" si="51"/>
        <v>9</v>
      </c>
      <c r="CQ35" s="148">
        <f t="shared" si="52"/>
        <v>29</v>
      </c>
      <c r="CR35" s="64">
        <f>IF(details!BD35="","",details!BD35)</f>
        <v>1</v>
      </c>
      <c r="CS35" s="64">
        <f>IF(details!BE35="","",details!BE35)</f>
        <v>40</v>
      </c>
      <c r="CT35" s="64">
        <f>IF(details!BF35="","",details!BF35)</f>
        <v>10</v>
      </c>
      <c r="CU35" s="64">
        <f>IF(details!BG35="","",details!BG35)</f>
        <v>20</v>
      </c>
      <c r="CV35" s="148">
        <f t="shared" si="53"/>
        <v>70</v>
      </c>
      <c r="CW35" s="149">
        <f t="shared" si="54"/>
        <v>100</v>
      </c>
      <c r="CX35" s="64">
        <f>IF(details!BH35="","",details!BH35)</f>
        <v>65</v>
      </c>
      <c r="CY35" s="64">
        <f>IF(details!BI35="","",details!BI35)</f>
        <v>15</v>
      </c>
      <c r="CZ35" s="64">
        <f>IF(details!BJ35="","",details!BJ35)</f>
        <v>20</v>
      </c>
      <c r="DA35" s="149">
        <f t="shared" si="55"/>
        <v>100</v>
      </c>
      <c r="DB35" s="95">
        <f t="shared" si="56"/>
        <v>200</v>
      </c>
      <c r="DC35" s="150">
        <f t="shared" si="57"/>
        <v>100</v>
      </c>
      <c r="DD35" s="95" t="str">
        <f t="shared" si="58"/>
        <v>A</v>
      </c>
      <c r="DE35" s="136">
        <f t="shared" si="3"/>
        <v>200</v>
      </c>
      <c r="DF35" s="136">
        <f t="shared" si="59"/>
        <v>0</v>
      </c>
      <c r="DG35" s="64">
        <f>IF(details!BK35="","",details!BK35)</f>
        <v>5</v>
      </c>
      <c r="DH35" s="64">
        <f>IF(details!BL35="","",details!BL35)</f>
        <v>5</v>
      </c>
      <c r="DI35" s="64">
        <f t="shared" si="60"/>
        <v>10</v>
      </c>
      <c r="DJ35" s="64">
        <f>IF(details!BM35="","",details!BM35)</f>
        <v>5</v>
      </c>
      <c r="DK35" s="64">
        <f>IF(details!BN35="","",details!BN35)</f>
        <v>5</v>
      </c>
      <c r="DL35" s="64">
        <f t="shared" si="61"/>
        <v>10</v>
      </c>
      <c r="DM35" s="64">
        <f>IF(details!BO35="","",details!BO35)</f>
        <v>3</v>
      </c>
      <c r="DN35" s="64">
        <f>IF(details!BP35="","",details!BP35)</f>
        <v>2</v>
      </c>
      <c r="DO35" s="64">
        <f t="shared" si="62"/>
        <v>5</v>
      </c>
      <c r="DP35" s="148">
        <f t="shared" si="63"/>
        <v>25</v>
      </c>
      <c r="DQ35" s="64">
        <f>IF(details!BQ35="","",details!BQ35)</f>
        <v>5</v>
      </c>
      <c r="DR35" s="64">
        <f>IF(details!BR35="","",details!BR35)</f>
        <v>50</v>
      </c>
      <c r="DS35" s="64">
        <f>IF(details!BS35="","",details!BS35)</f>
        <v>20</v>
      </c>
      <c r="DT35" s="148">
        <f t="shared" si="64"/>
        <v>70</v>
      </c>
      <c r="DU35" s="149">
        <f t="shared" si="65"/>
        <v>100</v>
      </c>
      <c r="DV35" s="64">
        <f>IF(details!BT35="","",details!BT35)</f>
        <v>80</v>
      </c>
      <c r="DW35" s="64">
        <f>IF(details!BU35="","",details!BU35)</f>
        <v>20</v>
      </c>
      <c r="DX35" s="149">
        <f t="shared" si="66"/>
        <v>100</v>
      </c>
      <c r="DY35" s="95">
        <f t="shared" si="67"/>
        <v>200</v>
      </c>
      <c r="DZ35" s="150">
        <f t="shared" si="68"/>
        <v>100</v>
      </c>
      <c r="EA35" s="95" t="str">
        <f t="shared" si="69"/>
        <v>A</v>
      </c>
      <c r="EB35" s="136">
        <f t="shared" si="4"/>
        <v>200</v>
      </c>
      <c r="EC35" s="136">
        <f t="shared" si="70"/>
        <v>0</v>
      </c>
      <c r="ED35" s="64">
        <f>IF(details!BV35="","",details!BV35)</f>
        <v>5</v>
      </c>
      <c r="EE35" s="64">
        <f>IF(details!BW35="","",details!BW35)</f>
        <v>5</v>
      </c>
      <c r="EF35" s="64">
        <f t="shared" si="71"/>
        <v>10</v>
      </c>
      <c r="EG35" s="64">
        <f>IF(details!BX35="","",details!BX35)</f>
        <v>5</v>
      </c>
      <c r="EH35" s="64">
        <f>IF(details!BY35="","",details!BY35)</f>
        <v>5</v>
      </c>
      <c r="EI35" s="64">
        <f t="shared" si="72"/>
        <v>10</v>
      </c>
      <c r="EJ35" s="64">
        <f>IF(details!BZ35="","",details!BZ35)</f>
        <v>5</v>
      </c>
      <c r="EK35" s="64">
        <f>IF(details!CA35="","",details!CA35)</f>
        <v>4</v>
      </c>
      <c r="EL35" s="64">
        <f t="shared" si="73"/>
        <v>9</v>
      </c>
      <c r="EM35" s="148">
        <f t="shared" si="74"/>
        <v>29</v>
      </c>
      <c r="EN35" s="427">
        <f>IF(details!CB35="","",details!CB35)</f>
        <v>1</v>
      </c>
      <c r="EO35" s="64">
        <f>IF(details!CC35="","",details!CC35)</f>
        <v>50</v>
      </c>
      <c r="EP35" s="64">
        <f>IF(details!CD35="","",details!CD35)</f>
        <v>20</v>
      </c>
      <c r="EQ35" s="148">
        <f t="shared" si="75"/>
        <v>70</v>
      </c>
      <c r="ER35" s="149">
        <f t="shared" si="76"/>
        <v>100</v>
      </c>
      <c r="ES35" s="64">
        <f>IF(details!CE35="","",details!CE35)</f>
        <v>80</v>
      </c>
      <c r="ET35" s="64">
        <f>IF(details!CF35="","",details!CF35)</f>
        <v>20</v>
      </c>
      <c r="EU35" s="149">
        <f t="shared" si="77"/>
        <v>100</v>
      </c>
      <c r="EV35" s="95">
        <f t="shared" si="78"/>
        <v>200</v>
      </c>
      <c r="EW35" s="150">
        <f t="shared" si="79"/>
        <v>100</v>
      </c>
      <c r="EX35" s="95" t="str">
        <f t="shared" si="80"/>
        <v>A</v>
      </c>
      <c r="EY35" s="136">
        <f t="shared" si="5"/>
        <v>200</v>
      </c>
      <c r="EZ35" s="136">
        <f t="shared" si="81"/>
        <v>0</v>
      </c>
      <c r="FA35" s="64">
        <f>IF(details!CG35="","",details!CG35)</f>
        <v>20</v>
      </c>
      <c r="FB35" s="64">
        <f>IF(details!CH35="","",details!CH35)</f>
        <v>20</v>
      </c>
      <c r="FC35" s="64">
        <f>IF(details!CI35="","",details!CI35)</f>
        <v>20</v>
      </c>
      <c r="FD35" s="64">
        <f>IF(details!CJ35="","",details!CJ35)</f>
        <v>20</v>
      </c>
      <c r="FE35" s="64">
        <f>IF(details!CK35="","",details!CK35)</f>
        <v>20</v>
      </c>
      <c r="FF35" s="95">
        <f t="shared" si="82"/>
        <v>100</v>
      </c>
      <c r="FG35" s="95">
        <f t="shared" si="83"/>
        <v>100</v>
      </c>
      <c r="FH35" s="95" t="str">
        <f t="shared" si="84"/>
        <v>A</v>
      </c>
      <c r="FI35" s="136">
        <f t="shared" si="85"/>
        <v>100</v>
      </c>
      <c r="FJ35" s="136">
        <f t="shared" si="86"/>
        <v>0</v>
      </c>
      <c r="FK35" s="64">
        <f>IF(details!CL35="","",details!CL35)</f>
        <v>20</v>
      </c>
      <c r="FL35" s="64">
        <f>IF(details!CM35="","",details!CM35)</f>
        <v>20</v>
      </c>
      <c r="FM35" s="64">
        <f>IF(details!CN35="","",details!CN35)</f>
        <v>20</v>
      </c>
      <c r="FN35" s="64">
        <f>IF(details!CO35="","",details!CO35)</f>
        <v>20</v>
      </c>
      <c r="FO35" s="64">
        <f>IF(details!CP35="","",details!CP35)</f>
        <v>20</v>
      </c>
      <c r="FP35" s="95">
        <f t="shared" si="87"/>
        <v>100</v>
      </c>
      <c r="FQ35" s="95">
        <f t="shared" si="88"/>
        <v>100</v>
      </c>
      <c r="FR35" s="95" t="str">
        <f t="shared" si="89"/>
        <v>A</v>
      </c>
      <c r="FS35" s="136">
        <f t="shared" si="90"/>
        <v>100</v>
      </c>
      <c r="FT35" s="136">
        <f t="shared" si="91"/>
        <v>0</v>
      </c>
      <c r="FU35" s="64">
        <f>IF(details!CQ35="","",details!CQ35)</f>
        <v>20</v>
      </c>
      <c r="FV35" s="64">
        <f>IF(details!CR35="","",details!CR35)</f>
        <v>20</v>
      </c>
      <c r="FW35" s="64">
        <f>IF(details!CS35="","",details!CS35)</f>
        <v>20</v>
      </c>
      <c r="FX35" s="64">
        <f>IF(details!CT35="","",details!CT35)</f>
        <v>20</v>
      </c>
      <c r="FY35" s="64">
        <f>IF(details!CU35="","",details!CU35)</f>
        <v>20</v>
      </c>
      <c r="FZ35" s="95">
        <f t="shared" si="92"/>
        <v>100</v>
      </c>
      <c r="GA35" s="95">
        <f t="shared" si="93"/>
        <v>100</v>
      </c>
      <c r="GB35" s="95" t="str">
        <f t="shared" si="94"/>
        <v>A</v>
      </c>
      <c r="GC35" s="136">
        <f t="shared" si="95"/>
        <v>100</v>
      </c>
      <c r="GD35" s="136">
        <f t="shared" si="96"/>
        <v>0</v>
      </c>
      <c r="GE35" s="94">
        <f t="shared" si="97"/>
        <v>200</v>
      </c>
      <c r="GF35" s="94">
        <f t="shared" si="98"/>
        <v>200</v>
      </c>
      <c r="GG35" s="94" t="str">
        <f t="shared" si="99"/>
        <v>A</v>
      </c>
      <c r="GH35" s="94">
        <f t="shared" si="100"/>
        <v>200</v>
      </c>
      <c r="GI35" s="94">
        <f t="shared" si="101"/>
        <v>200</v>
      </c>
      <c r="GJ35" s="94" t="str">
        <f t="shared" si="102"/>
        <v>A</v>
      </c>
      <c r="GK35" s="152">
        <f t="shared" si="103"/>
        <v>200</v>
      </c>
      <c r="GL35" s="152">
        <f t="shared" si="104"/>
        <v>200</v>
      </c>
      <c r="GM35" s="152" t="str">
        <f t="shared" si="105"/>
        <v>A</v>
      </c>
      <c r="GN35" s="94" t="str">
        <f t="shared" si="106"/>
        <v>A</v>
      </c>
      <c r="GO35" s="94" t="str">
        <f t="shared" si="107"/>
        <v/>
      </c>
      <c r="GP35" s="94" t="str">
        <f t="shared" si="108"/>
        <v/>
      </c>
      <c r="GQ35" s="94" t="str">
        <f t="shared" si="109"/>
        <v/>
      </c>
      <c r="GR35" s="94" t="str">
        <f t="shared" si="110"/>
        <v/>
      </c>
      <c r="GS35" s="94">
        <f t="shared" si="111"/>
        <v>200</v>
      </c>
      <c r="GT35" s="94">
        <f t="shared" si="112"/>
        <v>200</v>
      </c>
      <c r="GU35" s="94" t="str">
        <f t="shared" si="113"/>
        <v>A</v>
      </c>
      <c r="GV35" s="94">
        <f t="shared" si="114"/>
        <v>200</v>
      </c>
      <c r="GW35" s="94">
        <f t="shared" si="115"/>
        <v>200</v>
      </c>
      <c r="GX35" s="94" t="str">
        <f t="shared" si="116"/>
        <v>A</v>
      </c>
      <c r="GY35" s="94">
        <f t="shared" si="117"/>
        <v>200</v>
      </c>
      <c r="GZ35" s="94">
        <f t="shared" si="118"/>
        <v>200</v>
      </c>
      <c r="HA35" s="94" t="str">
        <f t="shared" si="119"/>
        <v>A</v>
      </c>
      <c r="HB35" s="94">
        <f t="shared" si="120"/>
        <v>100</v>
      </c>
      <c r="HC35" s="94">
        <f t="shared" si="121"/>
        <v>100</v>
      </c>
      <c r="HD35" s="94" t="str">
        <f t="shared" si="122"/>
        <v>A</v>
      </c>
      <c r="HE35" s="153">
        <f t="shared" si="123"/>
        <v>100</v>
      </c>
      <c r="HF35" s="153">
        <f t="shared" si="124"/>
        <v>100</v>
      </c>
      <c r="HG35" s="153" t="str">
        <f t="shared" si="125"/>
        <v>A</v>
      </c>
      <c r="HH35" s="153">
        <f t="shared" si="126"/>
        <v>100</v>
      </c>
      <c r="HI35" s="153">
        <f t="shared" si="127"/>
        <v>100</v>
      </c>
      <c r="HJ35" s="153" t="str">
        <f t="shared" si="128"/>
        <v>A</v>
      </c>
      <c r="HK35" s="255">
        <f t="shared" si="129"/>
        <v>0</v>
      </c>
      <c r="HL35" s="255">
        <f t="shared" si="130"/>
        <v>0</v>
      </c>
      <c r="HM35" s="255">
        <f t="shared" si="131"/>
        <v>4</v>
      </c>
      <c r="HN35" s="255">
        <f t="shared" si="132"/>
        <v>0</v>
      </c>
      <c r="HO35" s="64" t="str">
        <f t="shared" si="6"/>
        <v>PASSED</v>
      </c>
      <c r="HP35" s="91">
        <f t="shared" si="133"/>
        <v>1200</v>
      </c>
      <c r="HQ35" s="91">
        <f t="shared" si="134"/>
        <v>1200</v>
      </c>
      <c r="HR35" s="92">
        <f t="shared" si="135"/>
        <v>100</v>
      </c>
      <c r="HS35" s="214">
        <f t="shared" si="136"/>
        <v>100</v>
      </c>
      <c r="HT35" s="215">
        <f t="shared" si="137"/>
        <v>0.99999999999999833</v>
      </c>
      <c r="HU35" s="93" t="str">
        <f t="shared" si="138"/>
        <v>A</v>
      </c>
      <c r="HV35" s="154">
        <f>details!EV35</f>
        <v>110</v>
      </c>
      <c r="HW35" s="155" t="str">
        <f>details!EW35</f>
        <v/>
      </c>
      <c r="HX35" s="218" t="str">
        <f t="shared" si="139"/>
        <v/>
      </c>
      <c r="HY35" s="100" t="str">
        <f>IF(details!CV35="","",details!CV35)</f>
        <v/>
      </c>
    </row>
    <row r="36" spans="1:233" ht="14" customHeight="1">
      <c r="A36" s="145">
        <f>IF(details!A36="","",details!A36)</f>
        <v>30</v>
      </c>
      <c r="B36" s="64" t="str">
        <f>IF(details!B36="","",details!B36)</f>
        <v/>
      </c>
      <c r="C36" s="64" t="str">
        <f>IF(details!C36="","",details!C36)</f>
        <v/>
      </c>
      <c r="D36" s="95">
        <f>IF(details!D36="","",details!D36)</f>
        <v>830</v>
      </c>
      <c r="E36" s="95" t="str">
        <f>IF(details!E36="","",details!E36)</f>
        <v/>
      </c>
      <c r="F36" s="64" t="str">
        <f>IF(details!F36="","",details!F36)</f>
        <v/>
      </c>
      <c r="G36" s="290" t="str">
        <f>IF(details!G36="","",details!G36)</f>
        <v/>
      </c>
      <c r="H36" s="146" t="str">
        <f>IF(details!CW36="","",details!CW36)</f>
        <v/>
      </c>
      <c r="I36" s="147" t="str">
        <f>IF(details!I36="","",details!I36)</f>
        <v>A30</v>
      </c>
      <c r="J36" s="147" t="str">
        <f>IF(details!J36="","",details!J36)</f>
        <v>B30</v>
      </c>
      <c r="K36" s="147" t="str">
        <f>IF(details!K36="","",details!K36)</f>
        <v>C30</v>
      </c>
      <c r="L36" s="64">
        <f>IF(details!L36="","",details!L36)</f>
        <v>5</v>
      </c>
      <c r="M36" s="64">
        <f>IF(details!M36="","",details!M36)</f>
        <v>5</v>
      </c>
      <c r="N36" s="64">
        <f t="shared" si="16"/>
        <v>10</v>
      </c>
      <c r="O36" s="64">
        <f>IF(details!N36="","",details!N36)</f>
        <v>5</v>
      </c>
      <c r="P36" s="64">
        <f>IF(details!O36="","",details!O36)</f>
        <v>5</v>
      </c>
      <c r="Q36" s="64">
        <f t="shared" si="17"/>
        <v>10</v>
      </c>
      <c r="R36" s="64">
        <f>IF(details!P36="","",details!P36)</f>
        <v>5</v>
      </c>
      <c r="S36" s="64">
        <f>IF(details!Q36="","",details!Q36)</f>
        <v>4</v>
      </c>
      <c r="T36" s="64">
        <f t="shared" si="18"/>
        <v>9</v>
      </c>
      <c r="U36" s="148">
        <f t="shared" si="19"/>
        <v>29</v>
      </c>
      <c r="V36" s="64">
        <f>IF(details!R36="","",details!R36)</f>
        <v>1</v>
      </c>
      <c r="W36" s="64">
        <f>IF(details!S36="","",details!S36)</f>
        <v>40</v>
      </c>
      <c r="X36" s="64">
        <f>IF(details!T36="","",details!T36)</f>
        <v>10</v>
      </c>
      <c r="Y36" s="64">
        <f>IF(details!U36="","",details!U36)</f>
        <v>20</v>
      </c>
      <c r="Z36" s="148">
        <f t="shared" si="20"/>
        <v>70</v>
      </c>
      <c r="AA36" s="149">
        <f t="shared" si="21"/>
        <v>100</v>
      </c>
      <c r="AB36" s="64">
        <f>IF(details!V36="","",details!V36)</f>
        <v>65</v>
      </c>
      <c r="AC36" s="64">
        <f>IF(details!W36="","",details!W36)</f>
        <v>15</v>
      </c>
      <c r="AD36" s="64">
        <f>IF(details!X36="","",details!X36)</f>
        <v>20</v>
      </c>
      <c r="AE36" s="149">
        <f t="shared" si="22"/>
        <v>100</v>
      </c>
      <c r="AF36" s="95">
        <f t="shared" si="23"/>
        <v>200</v>
      </c>
      <c r="AG36" s="150">
        <f t="shared" si="24"/>
        <v>100</v>
      </c>
      <c r="AH36" s="95" t="str">
        <f t="shared" si="25"/>
        <v>A</v>
      </c>
      <c r="AI36" s="136">
        <f t="shared" si="0"/>
        <v>200</v>
      </c>
      <c r="AJ36" s="136">
        <f t="shared" si="26"/>
        <v>0</v>
      </c>
      <c r="AK36" s="64">
        <f>IF(details!Y36="","",details!Y36)</f>
        <v>5</v>
      </c>
      <c r="AL36" s="64">
        <f>IF(details!Z36="","",details!Z36)</f>
        <v>5</v>
      </c>
      <c r="AM36" s="64">
        <f t="shared" si="27"/>
        <v>10</v>
      </c>
      <c r="AN36" s="64">
        <f>IF(details!AA36="","",details!AA36)</f>
        <v>5</v>
      </c>
      <c r="AO36" s="64">
        <f>IF(details!AB36="","",details!AB36)</f>
        <v>5</v>
      </c>
      <c r="AP36" s="64">
        <f t="shared" si="28"/>
        <v>10</v>
      </c>
      <c r="AQ36" s="64">
        <f>IF(details!AC36="","",details!AC36)</f>
        <v>5</v>
      </c>
      <c r="AR36" s="64">
        <f>IF(details!AD36="","",details!AD36)</f>
        <v>4</v>
      </c>
      <c r="AS36" s="64">
        <f t="shared" si="29"/>
        <v>9</v>
      </c>
      <c r="AT36" s="148">
        <f t="shared" si="30"/>
        <v>29</v>
      </c>
      <c r="AU36" s="64">
        <f>IF(details!AE36="","",details!AE36)</f>
        <v>1</v>
      </c>
      <c r="AV36" s="64">
        <f>IF(details!AF36="","",details!AF36)</f>
        <v>40</v>
      </c>
      <c r="AW36" s="64">
        <f>IF(details!AG36="","",details!AG36)</f>
        <v>10</v>
      </c>
      <c r="AX36" s="64">
        <f>IF(details!AH36="","",details!AH36)</f>
        <v>20</v>
      </c>
      <c r="AY36" s="148">
        <f t="shared" si="31"/>
        <v>70</v>
      </c>
      <c r="AZ36" s="149">
        <f t="shared" si="32"/>
        <v>100</v>
      </c>
      <c r="BA36" s="64">
        <f>IF(details!AI36="","",details!AI36)</f>
        <v>65</v>
      </c>
      <c r="BB36" s="64">
        <f>IF(details!AJ36="","",details!AJ36)</f>
        <v>15</v>
      </c>
      <c r="BC36" s="64">
        <f>IF(details!AK36="","",details!AK36)</f>
        <v>20</v>
      </c>
      <c r="BD36" s="149">
        <f t="shared" si="33"/>
        <v>100</v>
      </c>
      <c r="BE36" s="95">
        <f t="shared" si="34"/>
        <v>200</v>
      </c>
      <c r="BF36" s="150">
        <f t="shared" si="35"/>
        <v>100</v>
      </c>
      <c r="BG36" s="95" t="str">
        <f t="shared" si="36"/>
        <v>A</v>
      </c>
      <c r="BH36" s="136">
        <f t="shared" si="1"/>
        <v>200</v>
      </c>
      <c r="BI36" s="136">
        <f t="shared" si="37"/>
        <v>0</v>
      </c>
      <c r="BJ36" s="151" t="str">
        <f>IF(D36="","",details!AL36)</f>
        <v>s</v>
      </c>
      <c r="BK36" s="64">
        <f>IF(details!AM36="","",details!AM36)</f>
        <v>5</v>
      </c>
      <c r="BL36" s="64">
        <f>IF(details!AN36="","",details!AN36)</f>
        <v>5</v>
      </c>
      <c r="BM36" s="64">
        <f t="shared" si="38"/>
        <v>10</v>
      </c>
      <c r="BN36" s="64">
        <f>IF(details!AO36="","",details!AO36)</f>
        <v>5</v>
      </c>
      <c r="BO36" s="64">
        <f>IF(details!AP36="","",details!AP36)</f>
        <v>5</v>
      </c>
      <c r="BP36" s="64">
        <f t="shared" si="39"/>
        <v>10</v>
      </c>
      <c r="BQ36" s="64">
        <f>IF(details!AQ36="","",details!AQ36)</f>
        <v>5</v>
      </c>
      <c r="BR36" s="64">
        <f>IF(details!AR36="","",details!AR36)</f>
        <v>4</v>
      </c>
      <c r="BS36" s="64">
        <f t="shared" si="40"/>
        <v>9</v>
      </c>
      <c r="BT36" s="148">
        <f t="shared" si="41"/>
        <v>29</v>
      </c>
      <c r="BU36" s="64">
        <f>IF(details!AS36="","",details!AS36)</f>
        <v>1</v>
      </c>
      <c r="BV36" s="64">
        <f>IF(details!AT36="","",details!AT36)</f>
        <v>50</v>
      </c>
      <c r="BW36" s="64">
        <f>IF(details!AU36="","",details!AU36)</f>
        <v>20</v>
      </c>
      <c r="BX36" s="148">
        <f t="shared" si="42"/>
        <v>70</v>
      </c>
      <c r="BY36" s="149">
        <f t="shared" si="43"/>
        <v>100</v>
      </c>
      <c r="BZ36" s="64">
        <f>IF(details!AV36="","",details!AV36)</f>
        <v>80</v>
      </c>
      <c r="CA36" s="64">
        <f>IF(details!AW36="","",details!AW36)</f>
        <v>20</v>
      </c>
      <c r="CB36" s="149">
        <f t="shared" si="44"/>
        <v>100</v>
      </c>
      <c r="CC36" s="95">
        <f t="shared" si="45"/>
        <v>200</v>
      </c>
      <c r="CD36" s="150">
        <f t="shared" si="46"/>
        <v>100</v>
      </c>
      <c r="CE36" s="95" t="str">
        <f t="shared" si="47"/>
        <v>A</v>
      </c>
      <c r="CF36" s="136">
        <f t="shared" si="2"/>
        <v>200</v>
      </c>
      <c r="CG36" s="136">
        <f t="shared" si="48"/>
        <v>0</v>
      </c>
      <c r="CH36" s="64">
        <f>IF(details!AX36="","",details!AX36)</f>
        <v>5</v>
      </c>
      <c r="CI36" s="64">
        <f>IF(details!AY36="","",details!AY36)</f>
        <v>5</v>
      </c>
      <c r="CJ36" s="64">
        <f t="shared" si="49"/>
        <v>10</v>
      </c>
      <c r="CK36" s="64">
        <f>IF(details!AZ36="","",details!AZ36)</f>
        <v>5</v>
      </c>
      <c r="CL36" s="64">
        <f>IF(details!BA36="","",details!BA36)</f>
        <v>5</v>
      </c>
      <c r="CM36" s="64">
        <f t="shared" si="50"/>
        <v>10</v>
      </c>
      <c r="CN36" s="64">
        <f>IF(details!BB36="","",details!BB36)</f>
        <v>5</v>
      </c>
      <c r="CO36" s="64">
        <f>IF(details!BC36="","",details!BC36)</f>
        <v>4</v>
      </c>
      <c r="CP36" s="64">
        <f t="shared" si="51"/>
        <v>9</v>
      </c>
      <c r="CQ36" s="148">
        <f t="shared" si="52"/>
        <v>29</v>
      </c>
      <c r="CR36" s="64">
        <f>IF(details!BD36="","",details!BD36)</f>
        <v>1</v>
      </c>
      <c r="CS36" s="64">
        <f>IF(details!BE36="","",details!BE36)</f>
        <v>40</v>
      </c>
      <c r="CT36" s="64">
        <f>IF(details!BF36="","",details!BF36)</f>
        <v>10</v>
      </c>
      <c r="CU36" s="64">
        <f>IF(details!BG36="","",details!BG36)</f>
        <v>20</v>
      </c>
      <c r="CV36" s="148">
        <f t="shared" si="53"/>
        <v>70</v>
      </c>
      <c r="CW36" s="149">
        <f t="shared" si="54"/>
        <v>100</v>
      </c>
      <c r="CX36" s="64">
        <f>IF(details!BH36="","",details!BH36)</f>
        <v>65</v>
      </c>
      <c r="CY36" s="64">
        <f>IF(details!BI36="","",details!BI36)</f>
        <v>15</v>
      </c>
      <c r="CZ36" s="64">
        <f>IF(details!BJ36="","",details!BJ36)</f>
        <v>20</v>
      </c>
      <c r="DA36" s="149">
        <f t="shared" si="55"/>
        <v>100</v>
      </c>
      <c r="DB36" s="95">
        <f t="shared" si="56"/>
        <v>200</v>
      </c>
      <c r="DC36" s="150">
        <f t="shared" si="57"/>
        <v>100</v>
      </c>
      <c r="DD36" s="95" t="str">
        <f t="shared" si="58"/>
        <v>A</v>
      </c>
      <c r="DE36" s="136">
        <f t="shared" si="3"/>
        <v>200</v>
      </c>
      <c r="DF36" s="136">
        <f t="shared" si="59"/>
        <v>0</v>
      </c>
      <c r="DG36" s="64">
        <f>IF(details!BK36="","",details!BK36)</f>
        <v>5</v>
      </c>
      <c r="DH36" s="64">
        <f>IF(details!BL36="","",details!BL36)</f>
        <v>5</v>
      </c>
      <c r="DI36" s="64">
        <f t="shared" si="60"/>
        <v>10</v>
      </c>
      <c r="DJ36" s="64">
        <f>IF(details!BM36="","",details!BM36)</f>
        <v>5</v>
      </c>
      <c r="DK36" s="64">
        <f>IF(details!BN36="","",details!BN36)</f>
        <v>5</v>
      </c>
      <c r="DL36" s="64">
        <f t="shared" si="61"/>
        <v>10</v>
      </c>
      <c r="DM36" s="64">
        <f>IF(details!BO36="","",details!BO36)</f>
        <v>3</v>
      </c>
      <c r="DN36" s="64">
        <f>IF(details!BP36="","",details!BP36)</f>
        <v>2</v>
      </c>
      <c r="DO36" s="64">
        <f t="shared" si="62"/>
        <v>5</v>
      </c>
      <c r="DP36" s="148">
        <f t="shared" si="63"/>
        <v>25</v>
      </c>
      <c r="DQ36" s="64">
        <f>IF(details!BQ36="","",details!BQ36)</f>
        <v>5</v>
      </c>
      <c r="DR36" s="64">
        <f>IF(details!BR36="","",details!BR36)</f>
        <v>50</v>
      </c>
      <c r="DS36" s="64">
        <f>IF(details!BS36="","",details!BS36)</f>
        <v>20</v>
      </c>
      <c r="DT36" s="148">
        <f t="shared" si="64"/>
        <v>70</v>
      </c>
      <c r="DU36" s="149">
        <f t="shared" si="65"/>
        <v>100</v>
      </c>
      <c r="DV36" s="64">
        <f>IF(details!BT36="","",details!BT36)</f>
        <v>80</v>
      </c>
      <c r="DW36" s="64">
        <f>IF(details!BU36="","",details!BU36)</f>
        <v>20</v>
      </c>
      <c r="DX36" s="149">
        <f t="shared" si="66"/>
        <v>100</v>
      </c>
      <c r="DY36" s="95">
        <f t="shared" si="67"/>
        <v>200</v>
      </c>
      <c r="DZ36" s="150">
        <f t="shared" si="68"/>
        <v>100</v>
      </c>
      <c r="EA36" s="95" t="str">
        <f t="shared" si="69"/>
        <v>A</v>
      </c>
      <c r="EB36" s="136">
        <f t="shared" si="4"/>
        <v>200</v>
      </c>
      <c r="EC36" s="136">
        <f t="shared" si="70"/>
        <v>0</v>
      </c>
      <c r="ED36" s="64">
        <f>IF(details!BV36="","",details!BV36)</f>
        <v>5</v>
      </c>
      <c r="EE36" s="64">
        <f>IF(details!BW36="","",details!BW36)</f>
        <v>5</v>
      </c>
      <c r="EF36" s="64">
        <f t="shared" si="71"/>
        <v>10</v>
      </c>
      <c r="EG36" s="64">
        <f>IF(details!BX36="","",details!BX36)</f>
        <v>5</v>
      </c>
      <c r="EH36" s="64">
        <f>IF(details!BY36="","",details!BY36)</f>
        <v>5</v>
      </c>
      <c r="EI36" s="64">
        <f t="shared" si="72"/>
        <v>10</v>
      </c>
      <c r="EJ36" s="64">
        <f>IF(details!BZ36="","",details!BZ36)</f>
        <v>5</v>
      </c>
      <c r="EK36" s="64">
        <f>IF(details!CA36="","",details!CA36)</f>
        <v>4</v>
      </c>
      <c r="EL36" s="64">
        <f t="shared" si="73"/>
        <v>9</v>
      </c>
      <c r="EM36" s="148">
        <f t="shared" si="74"/>
        <v>29</v>
      </c>
      <c r="EN36" s="427">
        <f>IF(details!CB36="","",details!CB36)</f>
        <v>1</v>
      </c>
      <c r="EO36" s="64">
        <f>IF(details!CC36="","",details!CC36)</f>
        <v>50</v>
      </c>
      <c r="EP36" s="64">
        <f>IF(details!CD36="","",details!CD36)</f>
        <v>20</v>
      </c>
      <c r="EQ36" s="148">
        <f t="shared" si="75"/>
        <v>70</v>
      </c>
      <c r="ER36" s="149">
        <f t="shared" si="76"/>
        <v>100</v>
      </c>
      <c r="ES36" s="64">
        <f>IF(details!CE36="","",details!CE36)</f>
        <v>80</v>
      </c>
      <c r="ET36" s="64">
        <f>IF(details!CF36="","",details!CF36)</f>
        <v>20</v>
      </c>
      <c r="EU36" s="149">
        <f t="shared" si="77"/>
        <v>100</v>
      </c>
      <c r="EV36" s="95">
        <f t="shared" si="78"/>
        <v>200</v>
      </c>
      <c r="EW36" s="150">
        <f t="shared" si="79"/>
        <v>100</v>
      </c>
      <c r="EX36" s="95" t="str">
        <f t="shared" si="80"/>
        <v>A</v>
      </c>
      <c r="EY36" s="136">
        <f t="shared" si="5"/>
        <v>200</v>
      </c>
      <c r="EZ36" s="136">
        <f t="shared" si="81"/>
        <v>0</v>
      </c>
      <c r="FA36" s="64">
        <f>IF(details!CG36="","",details!CG36)</f>
        <v>20</v>
      </c>
      <c r="FB36" s="64">
        <f>IF(details!CH36="","",details!CH36)</f>
        <v>20</v>
      </c>
      <c r="FC36" s="64">
        <f>IF(details!CI36="","",details!CI36)</f>
        <v>20</v>
      </c>
      <c r="FD36" s="64">
        <f>IF(details!CJ36="","",details!CJ36)</f>
        <v>20</v>
      </c>
      <c r="FE36" s="64">
        <f>IF(details!CK36="","",details!CK36)</f>
        <v>20</v>
      </c>
      <c r="FF36" s="95">
        <f t="shared" si="82"/>
        <v>100</v>
      </c>
      <c r="FG36" s="95">
        <f t="shared" si="83"/>
        <v>100</v>
      </c>
      <c r="FH36" s="95" t="str">
        <f t="shared" si="84"/>
        <v>A</v>
      </c>
      <c r="FI36" s="136">
        <f t="shared" si="85"/>
        <v>100</v>
      </c>
      <c r="FJ36" s="136">
        <f t="shared" si="86"/>
        <v>0</v>
      </c>
      <c r="FK36" s="64">
        <f>IF(details!CL36="","",details!CL36)</f>
        <v>20</v>
      </c>
      <c r="FL36" s="64">
        <f>IF(details!CM36="","",details!CM36)</f>
        <v>20</v>
      </c>
      <c r="FM36" s="64">
        <f>IF(details!CN36="","",details!CN36)</f>
        <v>20</v>
      </c>
      <c r="FN36" s="64">
        <f>IF(details!CO36="","",details!CO36)</f>
        <v>20</v>
      </c>
      <c r="FO36" s="64">
        <f>IF(details!CP36="","",details!CP36)</f>
        <v>20</v>
      </c>
      <c r="FP36" s="95">
        <f t="shared" si="87"/>
        <v>100</v>
      </c>
      <c r="FQ36" s="95">
        <f t="shared" si="88"/>
        <v>100</v>
      </c>
      <c r="FR36" s="95" t="str">
        <f t="shared" si="89"/>
        <v>A</v>
      </c>
      <c r="FS36" s="136">
        <f t="shared" si="90"/>
        <v>100</v>
      </c>
      <c r="FT36" s="136">
        <f t="shared" si="91"/>
        <v>0</v>
      </c>
      <c r="FU36" s="64">
        <f>IF(details!CQ36="","",details!CQ36)</f>
        <v>20</v>
      </c>
      <c r="FV36" s="64">
        <f>IF(details!CR36="","",details!CR36)</f>
        <v>20</v>
      </c>
      <c r="FW36" s="64">
        <f>IF(details!CS36="","",details!CS36)</f>
        <v>20</v>
      </c>
      <c r="FX36" s="64">
        <f>IF(details!CT36="","",details!CT36)</f>
        <v>20</v>
      </c>
      <c r="FY36" s="64">
        <f>IF(details!CU36="","",details!CU36)</f>
        <v>20</v>
      </c>
      <c r="FZ36" s="95">
        <f t="shared" si="92"/>
        <v>100</v>
      </c>
      <c r="GA36" s="95">
        <f t="shared" si="93"/>
        <v>100</v>
      </c>
      <c r="GB36" s="95" t="str">
        <f t="shared" si="94"/>
        <v>A</v>
      </c>
      <c r="GC36" s="136">
        <f t="shared" si="95"/>
        <v>100</v>
      </c>
      <c r="GD36" s="136">
        <f t="shared" si="96"/>
        <v>0</v>
      </c>
      <c r="GE36" s="94">
        <f t="shared" si="97"/>
        <v>200</v>
      </c>
      <c r="GF36" s="94">
        <f t="shared" si="98"/>
        <v>200</v>
      </c>
      <c r="GG36" s="94" t="str">
        <f t="shared" si="99"/>
        <v>A</v>
      </c>
      <c r="GH36" s="94">
        <f t="shared" si="100"/>
        <v>200</v>
      </c>
      <c r="GI36" s="94">
        <f t="shared" si="101"/>
        <v>200</v>
      </c>
      <c r="GJ36" s="94" t="str">
        <f t="shared" si="102"/>
        <v>A</v>
      </c>
      <c r="GK36" s="152">
        <f t="shared" si="103"/>
        <v>200</v>
      </c>
      <c r="GL36" s="152">
        <f t="shared" si="104"/>
        <v>200</v>
      </c>
      <c r="GM36" s="152" t="str">
        <f t="shared" si="105"/>
        <v>A</v>
      </c>
      <c r="GN36" s="94" t="str">
        <f t="shared" si="106"/>
        <v>A</v>
      </c>
      <c r="GO36" s="94" t="str">
        <f t="shared" si="107"/>
        <v/>
      </c>
      <c r="GP36" s="94" t="str">
        <f t="shared" si="108"/>
        <v/>
      </c>
      <c r="GQ36" s="94" t="str">
        <f t="shared" si="109"/>
        <v/>
      </c>
      <c r="GR36" s="94" t="str">
        <f t="shared" si="110"/>
        <v/>
      </c>
      <c r="GS36" s="94">
        <f t="shared" si="111"/>
        <v>200</v>
      </c>
      <c r="GT36" s="94">
        <f t="shared" si="112"/>
        <v>200</v>
      </c>
      <c r="GU36" s="94" t="str">
        <f t="shared" si="113"/>
        <v>A</v>
      </c>
      <c r="GV36" s="94">
        <f t="shared" si="114"/>
        <v>200</v>
      </c>
      <c r="GW36" s="94">
        <f t="shared" si="115"/>
        <v>200</v>
      </c>
      <c r="GX36" s="94" t="str">
        <f t="shared" si="116"/>
        <v>A</v>
      </c>
      <c r="GY36" s="94">
        <f t="shared" si="117"/>
        <v>200</v>
      </c>
      <c r="GZ36" s="94">
        <f t="shared" si="118"/>
        <v>200</v>
      </c>
      <c r="HA36" s="94" t="str">
        <f t="shared" si="119"/>
        <v>A</v>
      </c>
      <c r="HB36" s="94">
        <f t="shared" si="120"/>
        <v>100</v>
      </c>
      <c r="HC36" s="94">
        <f t="shared" si="121"/>
        <v>100</v>
      </c>
      <c r="HD36" s="94" t="str">
        <f t="shared" si="122"/>
        <v>A</v>
      </c>
      <c r="HE36" s="153">
        <f t="shared" si="123"/>
        <v>100</v>
      </c>
      <c r="HF36" s="153">
        <f t="shared" si="124"/>
        <v>100</v>
      </c>
      <c r="HG36" s="153" t="str">
        <f t="shared" si="125"/>
        <v>A</v>
      </c>
      <c r="HH36" s="153">
        <f t="shared" si="126"/>
        <v>100</v>
      </c>
      <c r="HI36" s="153">
        <f t="shared" si="127"/>
        <v>100</v>
      </c>
      <c r="HJ36" s="153" t="str">
        <f t="shared" si="128"/>
        <v>A</v>
      </c>
      <c r="HK36" s="255">
        <f t="shared" si="129"/>
        <v>0</v>
      </c>
      <c r="HL36" s="255">
        <f t="shared" si="130"/>
        <v>0</v>
      </c>
      <c r="HM36" s="255">
        <f t="shared" si="131"/>
        <v>4</v>
      </c>
      <c r="HN36" s="255">
        <f t="shared" si="132"/>
        <v>0</v>
      </c>
      <c r="HO36" s="64" t="str">
        <f t="shared" si="6"/>
        <v>PASSED</v>
      </c>
      <c r="HP36" s="91">
        <f t="shared" si="133"/>
        <v>1200</v>
      </c>
      <c r="HQ36" s="91">
        <f t="shared" si="134"/>
        <v>1200</v>
      </c>
      <c r="HR36" s="92">
        <f t="shared" si="135"/>
        <v>100</v>
      </c>
      <c r="HS36" s="214">
        <f t="shared" si="136"/>
        <v>100</v>
      </c>
      <c r="HT36" s="215">
        <f t="shared" si="137"/>
        <v>0.99999999999999833</v>
      </c>
      <c r="HU36" s="93" t="str">
        <f t="shared" si="138"/>
        <v>A</v>
      </c>
      <c r="HV36" s="154">
        <f>details!EV36</f>
        <v>110</v>
      </c>
      <c r="HW36" s="155" t="str">
        <f>details!EW36</f>
        <v/>
      </c>
      <c r="HX36" s="218" t="str">
        <f t="shared" si="139"/>
        <v/>
      </c>
      <c r="HY36" s="100" t="str">
        <f>IF(details!CV36="","",details!CV36)</f>
        <v/>
      </c>
    </row>
    <row r="37" spans="1:233" ht="14" customHeight="1">
      <c r="A37" s="145" t="str">
        <f>IF(details!A37="","",details!A37)</f>
        <v/>
      </c>
      <c r="B37" s="64" t="str">
        <f>IF(details!B37="","",details!B37)</f>
        <v/>
      </c>
      <c r="C37" s="64" t="str">
        <f>IF(details!C37="","",details!C37)</f>
        <v/>
      </c>
      <c r="D37" s="95">
        <f>IF(details!D37="","",details!D37)</f>
        <v>831</v>
      </c>
      <c r="E37" s="95" t="str">
        <f>IF(details!E37="","",details!E37)</f>
        <v/>
      </c>
      <c r="F37" s="64" t="str">
        <f>IF(details!F37="","",details!F37)</f>
        <v/>
      </c>
      <c r="G37" s="290" t="str">
        <f>IF(details!G37="","",details!G37)</f>
        <v/>
      </c>
      <c r="H37" s="146" t="str">
        <f>IF(details!CW37="","",details!CW37)</f>
        <v/>
      </c>
      <c r="I37" s="147" t="str">
        <f>IF(details!I37="","",details!I37)</f>
        <v/>
      </c>
      <c r="J37" s="147" t="str">
        <f>IF(details!J37="","",details!J37)</f>
        <v/>
      </c>
      <c r="K37" s="147" t="str">
        <f>IF(details!K37="","",details!K37)</f>
        <v/>
      </c>
      <c r="L37" s="64" t="str">
        <f>IF(details!L37="","",details!L37)</f>
        <v/>
      </c>
      <c r="M37" s="64" t="str">
        <f>IF(details!M37="","",details!M37)</f>
        <v/>
      </c>
      <c r="N37" s="64" t="str">
        <f t="shared" si="16"/>
        <v/>
      </c>
      <c r="O37" s="64" t="str">
        <f>IF(details!N37="","",details!N37)</f>
        <v/>
      </c>
      <c r="P37" s="64" t="str">
        <f>IF(details!O37="","",details!O37)</f>
        <v/>
      </c>
      <c r="Q37" s="64" t="str">
        <f t="shared" si="17"/>
        <v/>
      </c>
      <c r="R37" s="64" t="str">
        <f>IF(details!P37="","",details!P37)</f>
        <v/>
      </c>
      <c r="S37" s="64" t="str">
        <f>IF(details!Q37="","",details!Q37)</f>
        <v/>
      </c>
      <c r="T37" s="64" t="str">
        <f t="shared" si="18"/>
        <v/>
      </c>
      <c r="U37" s="148" t="str">
        <f t="shared" si="19"/>
        <v/>
      </c>
      <c r="V37" s="64" t="str">
        <f>IF(details!R37="","",details!R37)</f>
        <v/>
      </c>
      <c r="W37" s="64" t="str">
        <f>IF(details!S37="","",details!S37)</f>
        <v/>
      </c>
      <c r="X37" s="64" t="str">
        <f>IF(details!T37="","",details!T37)</f>
        <v/>
      </c>
      <c r="Y37" s="64" t="str">
        <f>IF(details!U37="","",details!U37)</f>
        <v/>
      </c>
      <c r="Z37" s="148" t="str">
        <f t="shared" si="20"/>
        <v/>
      </c>
      <c r="AA37" s="149" t="str">
        <f t="shared" si="21"/>
        <v/>
      </c>
      <c r="AB37" s="64" t="str">
        <f>IF(details!V37="","",details!V37)</f>
        <v/>
      </c>
      <c r="AC37" s="64" t="str">
        <f>IF(details!W37="","",details!W37)</f>
        <v/>
      </c>
      <c r="AD37" s="64" t="str">
        <f>IF(details!X37="","",details!X37)</f>
        <v/>
      </c>
      <c r="AE37" s="149" t="str">
        <f t="shared" si="22"/>
        <v/>
      </c>
      <c r="AF37" s="95" t="str">
        <f t="shared" si="23"/>
        <v/>
      </c>
      <c r="AG37" s="150" t="str">
        <f t="shared" si="24"/>
        <v/>
      </c>
      <c r="AH37" s="95" t="str">
        <f t="shared" si="25"/>
        <v/>
      </c>
      <c r="AI37" s="136">
        <f t="shared" si="0"/>
        <v>200</v>
      </c>
      <c r="AJ37" s="136">
        <f t="shared" si="26"/>
        <v>0</v>
      </c>
      <c r="AK37" s="64" t="str">
        <f>IF(details!Y37="","",details!Y37)</f>
        <v/>
      </c>
      <c r="AL37" s="64" t="str">
        <f>IF(details!Z37="","",details!Z37)</f>
        <v/>
      </c>
      <c r="AM37" s="64" t="str">
        <f t="shared" si="27"/>
        <v/>
      </c>
      <c r="AN37" s="64" t="str">
        <f>IF(details!AA37="","",details!AA37)</f>
        <v/>
      </c>
      <c r="AO37" s="64" t="str">
        <f>IF(details!AB37="","",details!AB37)</f>
        <v/>
      </c>
      <c r="AP37" s="64" t="str">
        <f t="shared" si="28"/>
        <v/>
      </c>
      <c r="AQ37" s="64" t="str">
        <f>IF(details!AC37="","",details!AC37)</f>
        <v/>
      </c>
      <c r="AR37" s="64" t="str">
        <f>IF(details!AD37="","",details!AD37)</f>
        <v/>
      </c>
      <c r="AS37" s="64" t="str">
        <f t="shared" si="29"/>
        <v/>
      </c>
      <c r="AT37" s="148" t="str">
        <f t="shared" si="30"/>
        <v/>
      </c>
      <c r="AU37" s="64" t="str">
        <f>IF(details!AE37="","",details!AE37)</f>
        <v/>
      </c>
      <c r="AV37" s="64" t="str">
        <f>IF(details!AF37="","",details!AF37)</f>
        <v/>
      </c>
      <c r="AW37" s="64" t="str">
        <f>IF(details!AG37="","",details!AG37)</f>
        <v/>
      </c>
      <c r="AX37" s="64" t="str">
        <f>IF(details!AH37="","",details!AH37)</f>
        <v/>
      </c>
      <c r="AY37" s="148" t="str">
        <f t="shared" si="31"/>
        <v/>
      </c>
      <c r="AZ37" s="149" t="str">
        <f t="shared" si="32"/>
        <v/>
      </c>
      <c r="BA37" s="64" t="str">
        <f>IF(details!AI37="","",details!AI37)</f>
        <v/>
      </c>
      <c r="BB37" s="64" t="str">
        <f>IF(details!AJ37="","",details!AJ37)</f>
        <v/>
      </c>
      <c r="BC37" s="64" t="str">
        <f>IF(details!AK37="","",details!AK37)</f>
        <v/>
      </c>
      <c r="BD37" s="149" t="str">
        <f t="shared" si="33"/>
        <v/>
      </c>
      <c r="BE37" s="95" t="str">
        <f t="shared" si="34"/>
        <v/>
      </c>
      <c r="BF37" s="150" t="str">
        <f t="shared" si="35"/>
        <v/>
      </c>
      <c r="BG37" s="95" t="str">
        <f t="shared" si="36"/>
        <v/>
      </c>
      <c r="BH37" s="136">
        <f t="shared" si="1"/>
        <v>200</v>
      </c>
      <c r="BI37" s="136">
        <f t="shared" si="37"/>
        <v>0</v>
      </c>
      <c r="BJ37" s="151">
        <f>IF(D37="","",details!AL37)</f>
        <v>0</v>
      </c>
      <c r="BK37" s="64" t="str">
        <f>IF(details!AM37="","",details!AM37)</f>
        <v/>
      </c>
      <c r="BL37" s="64" t="str">
        <f>IF(details!AN37="","",details!AN37)</f>
        <v/>
      </c>
      <c r="BM37" s="64" t="str">
        <f t="shared" si="38"/>
        <v/>
      </c>
      <c r="BN37" s="64" t="str">
        <f>IF(details!AO37="","",details!AO37)</f>
        <v/>
      </c>
      <c r="BO37" s="64" t="str">
        <f>IF(details!AP37="","",details!AP37)</f>
        <v/>
      </c>
      <c r="BP37" s="64" t="str">
        <f t="shared" si="39"/>
        <v/>
      </c>
      <c r="BQ37" s="64" t="str">
        <f>IF(details!AQ37="","",details!AQ37)</f>
        <v/>
      </c>
      <c r="BR37" s="64" t="str">
        <f>IF(details!AR37="","",details!AR37)</f>
        <v/>
      </c>
      <c r="BS37" s="64" t="str">
        <f t="shared" si="40"/>
        <v/>
      </c>
      <c r="BT37" s="148" t="str">
        <f t="shared" si="41"/>
        <v/>
      </c>
      <c r="BU37" s="64" t="str">
        <f>IF(details!AS37="","",details!AS37)</f>
        <v/>
      </c>
      <c r="BV37" s="64" t="str">
        <f>IF(details!AT37="","",details!AT37)</f>
        <v/>
      </c>
      <c r="BW37" s="64" t="str">
        <f>IF(details!AU37="","",details!AU37)</f>
        <v/>
      </c>
      <c r="BX37" s="148" t="str">
        <f t="shared" si="42"/>
        <v/>
      </c>
      <c r="BY37" s="149" t="str">
        <f t="shared" si="43"/>
        <v/>
      </c>
      <c r="BZ37" s="64" t="str">
        <f>IF(details!AV37="","",details!AV37)</f>
        <v/>
      </c>
      <c r="CA37" s="64" t="str">
        <f>IF(details!AW37="","",details!AW37)</f>
        <v/>
      </c>
      <c r="CB37" s="149" t="str">
        <f t="shared" si="44"/>
        <v/>
      </c>
      <c r="CC37" s="95" t="str">
        <f t="shared" si="45"/>
        <v/>
      </c>
      <c r="CD37" s="150" t="str">
        <f t="shared" si="46"/>
        <v/>
      </c>
      <c r="CE37" s="95" t="str">
        <f t="shared" si="47"/>
        <v/>
      </c>
      <c r="CF37" s="136">
        <f t="shared" si="2"/>
        <v>200</v>
      </c>
      <c r="CG37" s="136">
        <f t="shared" si="48"/>
        <v>0</v>
      </c>
      <c r="CH37" s="64" t="str">
        <f>IF(details!AX37="","",details!AX37)</f>
        <v/>
      </c>
      <c r="CI37" s="64" t="str">
        <f>IF(details!AY37="","",details!AY37)</f>
        <v/>
      </c>
      <c r="CJ37" s="64" t="str">
        <f t="shared" si="49"/>
        <v/>
      </c>
      <c r="CK37" s="64" t="str">
        <f>IF(details!AZ37="","",details!AZ37)</f>
        <v/>
      </c>
      <c r="CL37" s="64" t="str">
        <f>IF(details!BA37="","",details!BA37)</f>
        <v/>
      </c>
      <c r="CM37" s="64" t="str">
        <f t="shared" si="50"/>
        <v/>
      </c>
      <c r="CN37" s="64" t="str">
        <f>IF(details!BB37="","",details!BB37)</f>
        <v/>
      </c>
      <c r="CO37" s="64" t="str">
        <f>IF(details!BC37="","",details!BC37)</f>
        <v/>
      </c>
      <c r="CP37" s="64" t="str">
        <f t="shared" si="51"/>
        <v/>
      </c>
      <c r="CQ37" s="148" t="str">
        <f t="shared" si="52"/>
        <v/>
      </c>
      <c r="CR37" s="64" t="str">
        <f>IF(details!BD37="","",details!BD37)</f>
        <v/>
      </c>
      <c r="CS37" s="64" t="str">
        <f>IF(details!BE37="","",details!BE37)</f>
        <v/>
      </c>
      <c r="CT37" s="64" t="str">
        <f>IF(details!BF37="","",details!BF37)</f>
        <v/>
      </c>
      <c r="CU37" s="64" t="str">
        <f>IF(details!BG37="","",details!BG37)</f>
        <v/>
      </c>
      <c r="CV37" s="148" t="str">
        <f t="shared" si="53"/>
        <v/>
      </c>
      <c r="CW37" s="149" t="str">
        <f t="shared" si="54"/>
        <v/>
      </c>
      <c r="CX37" s="64" t="str">
        <f>IF(details!BH37="","",details!BH37)</f>
        <v/>
      </c>
      <c r="CY37" s="64" t="str">
        <f>IF(details!BI37="","",details!BI37)</f>
        <v/>
      </c>
      <c r="CZ37" s="64" t="str">
        <f>IF(details!BJ37="","",details!BJ37)</f>
        <v/>
      </c>
      <c r="DA37" s="149" t="str">
        <f t="shared" si="55"/>
        <v/>
      </c>
      <c r="DB37" s="95" t="str">
        <f t="shared" si="56"/>
        <v/>
      </c>
      <c r="DC37" s="150" t="str">
        <f t="shared" si="57"/>
        <v/>
      </c>
      <c r="DD37" s="95" t="str">
        <f t="shared" si="58"/>
        <v/>
      </c>
      <c r="DE37" s="136">
        <f t="shared" si="3"/>
        <v>200</v>
      </c>
      <c r="DF37" s="136">
        <f t="shared" si="59"/>
        <v>0</v>
      </c>
      <c r="DG37" s="64" t="str">
        <f>IF(details!BK37="","",details!BK37)</f>
        <v/>
      </c>
      <c r="DH37" s="64" t="str">
        <f>IF(details!BL37="","",details!BL37)</f>
        <v/>
      </c>
      <c r="DI37" s="64" t="str">
        <f t="shared" si="60"/>
        <v/>
      </c>
      <c r="DJ37" s="64" t="str">
        <f>IF(details!BM37="","",details!BM37)</f>
        <v/>
      </c>
      <c r="DK37" s="64" t="str">
        <f>IF(details!BN37="","",details!BN37)</f>
        <v/>
      </c>
      <c r="DL37" s="64" t="str">
        <f t="shared" si="61"/>
        <v/>
      </c>
      <c r="DM37" s="64" t="str">
        <f>IF(details!BO37="","",details!BO37)</f>
        <v/>
      </c>
      <c r="DN37" s="64" t="str">
        <f>IF(details!BP37="","",details!BP37)</f>
        <v/>
      </c>
      <c r="DO37" s="64" t="str">
        <f t="shared" si="62"/>
        <v/>
      </c>
      <c r="DP37" s="148" t="str">
        <f t="shared" si="63"/>
        <v/>
      </c>
      <c r="DQ37" s="64" t="str">
        <f>IF(details!BQ37="","",details!BQ37)</f>
        <v/>
      </c>
      <c r="DR37" s="64" t="str">
        <f>IF(details!BR37="","",details!BR37)</f>
        <v/>
      </c>
      <c r="DS37" s="64" t="str">
        <f>IF(details!BS37="","",details!BS37)</f>
        <v/>
      </c>
      <c r="DT37" s="148" t="str">
        <f t="shared" si="64"/>
        <v/>
      </c>
      <c r="DU37" s="149" t="str">
        <f t="shared" si="65"/>
        <v/>
      </c>
      <c r="DV37" s="64" t="str">
        <f>IF(details!BT37="","",details!BT37)</f>
        <v/>
      </c>
      <c r="DW37" s="64" t="str">
        <f>IF(details!BU37="","",details!BU37)</f>
        <v/>
      </c>
      <c r="DX37" s="149" t="str">
        <f t="shared" si="66"/>
        <v/>
      </c>
      <c r="DY37" s="95" t="str">
        <f t="shared" si="67"/>
        <v/>
      </c>
      <c r="DZ37" s="150" t="str">
        <f t="shared" si="68"/>
        <v/>
      </c>
      <c r="EA37" s="95" t="str">
        <f t="shared" si="69"/>
        <v/>
      </c>
      <c r="EB37" s="136">
        <f t="shared" si="4"/>
        <v>200</v>
      </c>
      <c r="EC37" s="136">
        <f t="shared" si="70"/>
        <v>0</v>
      </c>
      <c r="ED37" s="64" t="str">
        <f>IF(details!BV37="","",details!BV37)</f>
        <v/>
      </c>
      <c r="EE37" s="64" t="str">
        <f>IF(details!BW37="","",details!BW37)</f>
        <v/>
      </c>
      <c r="EF37" s="64" t="str">
        <f t="shared" si="71"/>
        <v/>
      </c>
      <c r="EG37" s="64" t="str">
        <f>IF(details!BX37="","",details!BX37)</f>
        <v/>
      </c>
      <c r="EH37" s="64" t="str">
        <f>IF(details!BY37="","",details!BY37)</f>
        <v/>
      </c>
      <c r="EI37" s="64" t="str">
        <f t="shared" si="72"/>
        <v/>
      </c>
      <c r="EJ37" s="64" t="str">
        <f>IF(details!BZ37="","",details!BZ37)</f>
        <v/>
      </c>
      <c r="EK37" s="64" t="str">
        <f>IF(details!CA37="","",details!CA37)</f>
        <v/>
      </c>
      <c r="EL37" s="64" t="str">
        <f t="shared" si="73"/>
        <v/>
      </c>
      <c r="EM37" s="148" t="str">
        <f t="shared" si="74"/>
        <v/>
      </c>
      <c r="EN37" s="427" t="str">
        <f>IF(details!CB37="","",details!CB37)</f>
        <v/>
      </c>
      <c r="EO37" s="64" t="str">
        <f>IF(details!CC37="","",details!CC37)</f>
        <v/>
      </c>
      <c r="EP37" s="64" t="str">
        <f>IF(details!CD37="","",details!CD37)</f>
        <v/>
      </c>
      <c r="EQ37" s="148" t="str">
        <f t="shared" si="75"/>
        <v/>
      </c>
      <c r="ER37" s="149" t="str">
        <f t="shared" si="76"/>
        <v/>
      </c>
      <c r="ES37" s="64" t="str">
        <f>IF(details!CE37="","",details!CE37)</f>
        <v/>
      </c>
      <c r="ET37" s="64" t="str">
        <f>IF(details!CF37="","",details!CF37)</f>
        <v/>
      </c>
      <c r="EU37" s="149" t="str">
        <f t="shared" si="77"/>
        <v/>
      </c>
      <c r="EV37" s="95" t="str">
        <f t="shared" si="78"/>
        <v/>
      </c>
      <c r="EW37" s="150" t="str">
        <f t="shared" si="79"/>
        <v/>
      </c>
      <c r="EX37" s="95" t="str">
        <f t="shared" si="80"/>
        <v/>
      </c>
      <c r="EY37" s="136">
        <f t="shared" si="5"/>
        <v>200</v>
      </c>
      <c r="EZ37" s="136">
        <f t="shared" si="81"/>
        <v>0</v>
      </c>
      <c r="FA37" s="64" t="str">
        <f>IF(details!CG37="","",details!CG37)</f>
        <v/>
      </c>
      <c r="FB37" s="64" t="str">
        <f>IF(details!CH37="","",details!CH37)</f>
        <v/>
      </c>
      <c r="FC37" s="64" t="str">
        <f>IF(details!CI37="","",details!CI37)</f>
        <v/>
      </c>
      <c r="FD37" s="64" t="str">
        <f>IF(details!CJ37="","",details!CJ37)</f>
        <v/>
      </c>
      <c r="FE37" s="64" t="str">
        <f>IF(details!CK37="","",details!CK37)</f>
        <v/>
      </c>
      <c r="FF37" s="95" t="str">
        <f t="shared" si="82"/>
        <v/>
      </c>
      <c r="FG37" s="95" t="str">
        <f t="shared" si="83"/>
        <v/>
      </c>
      <c r="FH37" s="95" t="str">
        <f t="shared" si="84"/>
        <v/>
      </c>
      <c r="FI37" s="136">
        <f t="shared" si="85"/>
        <v>100</v>
      </c>
      <c r="FJ37" s="136">
        <f t="shared" si="86"/>
        <v>0</v>
      </c>
      <c r="FK37" s="64" t="str">
        <f>IF(details!CL37="","",details!CL37)</f>
        <v/>
      </c>
      <c r="FL37" s="64" t="str">
        <f>IF(details!CM37="","",details!CM37)</f>
        <v/>
      </c>
      <c r="FM37" s="64" t="str">
        <f>IF(details!CN37="","",details!CN37)</f>
        <v/>
      </c>
      <c r="FN37" s="64" t="str">
        <f>IF(details!CO37="","",details!CO37)</f>
        <v/>
      </c>
      <c r="FO37" s="64" t="str">
        <f>IF(details!CP37="","",details!CP37)</f>
        <v/>
      </c>
      <c r="FP37" s="95" t="str">
        <f t="shared" si="87"/>
        <v/>
      </c>
      <c r="FQ37" s="95" t="str">
        <f t="shared" si="88"/>
        <v/>
      </c>
      <c r="FR37" s="95" t="str">
        <f t="shared" si="89"/>
        <v/>
      </c>
      <c r="FS37" s="136">
        <f t="shared" si="90"/>
        <v>100</v>
      </c>
      <c r="FT37" s="136">
        <f t="shared" si="91"/>
        <v>0</v>
      </c>
      <c r="FU37" s="64" t="str">
        <f>IF(details!CQ37="","",details!CQ37)</f>
        <v/>
      </c>
      <c r="FV37" s="64" t="str">
        <f>IF(details!CR37="","",details!CR37)</f>
        <v/>
      </c>
      <c r="FW37" s="64" t="str">
        <f>IF(details!CS37="","",details!CS37)</f>
        <v/>
      </c>
      <c r="FX37" s="64" t="str">
        <f>IF(details!CT37="","",details!CT37)</f>
        <v/>
      </c>
      <c r="FY37" s="64" t="str">
        <f>IF(details!CU37="","",details!CU37)</f>
        <v/>
      </c>
      <c r="FZ37" s="95" t="str">
        <f t="shared" si="92"/>
        <v/>
      </c>
      <c r="GA37" s="95" t="str">
        <f t="shared" si="93"/>
        <v/>
      </c>
      <c r="GB37" s="95" t="str">
        <f t="shared" si="94"/>
        <v/>
      </c>
      <c r="GC37" s="136">
        <f t="shared" si="95"/>
        <v>100</v>
      </c>
      <c r="GD37" s="136">
        <f t="shared" si="96"/>
        <v>0</v>
      </c>
      <c r="GE37" s="94">
        <f t="shared" si="97"/>
        <v>200</v>
      </c>
      <c r="GF37" s="94" t="str">
        <f t="shared" si="98"/>
        <v/>
      </c>
      <c r="GG37" s="94" t="str">
        <f t="shared" si="99"/>
        <v/>
      </c>
      <c r="GH37" s="94">
        <f t="shared" si="100"/>
        <v>200</v>
      </c>
      <c r="GI37" s="94" t="str">
        <f t="shared" si="101"/>
        <v/>
      </c>
      <c r="GJ37" s="94" t="str">
        <f t="shared" si="102"/>
        <v/>
      </c>
      <c r="GK37" s="152">
        <f t="shared" si="103"/>
        <v>200</v>
      </c>
      <c r="GL37" s="152" t="str">
        <f t="shared" si="104"/>
        <v/>
      </c>
      <c r="GM37" s="152" t="str">
        <f t="shared" si="105"/>
        <v/>
      </c>
      <c r="GN37" s="94" t="str">
        <f t="shared" si="106"/>
        <v/>
      </c>
      <c r="GO37" s="94" t="str">
        <f t="shared" si="107"/>
        <v/>
      </c>
      <c r="GP37" s="94" t="str">
        <f t="shared" si="108"/>
        <v/>
      </c>
      <c r="GQ37" s="94" t="str">
        <f t="shared" si="109"/>
        <v/>
      </c>
      <c r="GR37" s="94" t="str">
        <f t="shared" si="110"/>
        <v/>
      </c>
      <c r="GS37" s="94">
        <f t="shared" si="111"/>
        <v>200</v>
      </c>
      <c r="GT37" s="94" t="str">
        <f t="shared" si="112"/>
        <v/>
      </c>
      <c r="GU37" s="94" t="str">
        <f t="shared" si="113"/>
        <v/>
      </c>
      <c r="GV37" s="94">
        <f t="shared" si="114"/>
        <v>200</v>
      </c>
      <c r="GW37" s="94" t="str">
        <f t="shared" si="115"/>
        <v/>
      </c>
      <c r="GX37" s="94" t="str">
        <f t="shared" si="116"/>
        <v/>
      </c>
      <c r="GY37" s="94">
        <f t="shared" si="117"/>
        <v>200</v>
      </c>
      <c r="GZ37" s="94" t="str">
        <f t="shared" si="118"/>
        <v/>
      </c>
      <c r="HA37" s="94" t="str">
        <f t="shared" si="119"/>
        <v/>
      </c>
      <c r="HB37" s="94">
        <f t="shared" si="120"/>
        <v>100</v>
      </c>
      <c r="HC37" s="94" t="str">
        <f t="shared" si="121"/>
        <v/>
      </c>
      <c r="HD37" s="94" t="str">
        <f t="shared" si="122"/>
        <v/>
      </c>
      <c r="HE37" s="153">
        <f t="shared" si="123"/>
        <v>100</v>
      </c>
      <c r="HF37" s="153" t="str">
        <f t="shared" si="124"/>
        <v/>
      </c>
      <c r="HG37" s="153" t="str">
        <f t="shared" si="125"/>
        <v/>
      </c>
      <c r="HH37" s="153">
        <f t="shared" si="126"/>
        <v>100</v>
      </c>
      <c r="HI37" s="153" t="str">
        <f t="shared" si="127"/>
        <v/>
      </c>
      <c r="HJ37" s="153" t="str">
        <f t="shared" si="128"/>
        <v/>
      </c>
      <c r="HK37" s="255">
        <f t="shared" si="129"/>
        <v>0</v>
      </c>
      <c r="HL37" s="255">
        <f t="shared" si="130"/>
        <v>0</v>
      </c>
      <c r="HM37" s="255">
        <f t="shared" si="131"/>
        <v>23</v>
      </c>
      <c r="HN37" s="255">
        <f t="shared" si="132"/>
        <v>0</v>
      </c>
      <c r="HO37" s="64" t="str">
        <f t="shared" si="6"/>
        <v/>
      </c>
      <c r="HP37" s="91">
        <f t="shared" si="133"/>
        <v>1200</v>
      </c>
      <c r="HQ37" s="91" t="str">
        <f t="shared" si="134"/>
        <v/>
      </c>
      <c r="HR37" s="92" t="str">
        <f t="shared" si="135"/>
        <v/>
      </c>
      <c r="HS37" s="214" t="str">
        <f t="shared" si="136"/>
        <v/>
      </c>
      <c r="HT37" s="215" t="str">
        <f t="shared" si="137"/>
        <v/>
      </c>
      <c r="HU37" s="93" t="str">
        <f t="shared" si="138"/>
        <v/>
      </c>
      <c r="HV37" s="154">
        <f>details!EV37</f>
        <v>110</v>
      </c>
      <c r="HW37" s="155" t="str">
        <f>details!EW37</f>
        <v/>
      </c>
      <c r="HX37" s="218" t="str">
        <f t="shared" si="139"/>
        <v/>
      </c>
      <c r="HY37" s="100" t="str">
        <f>IF(details!CV37="","",details!CV37)</f>
        <v/>
      </c>
    </row>
    <row r="38" spans="1:233" ht="14" customHeight="1">
      <c r="A38" s="145" t="str">
        <f>IF(details!A38="","",details!A38)</f>
        <v/>
      </c>
      <c r="B38" s="64" t="str">
        <f>IF(details!B38="","",details!B38)</f>
        <v/>
      </c>
      <c r="C38" s="64" t="str">
        <f>IF(details!C38="","",details!C38)</f>
        <v/>
      </c>
      <c r="D38" s="95">
        <f>IF(details!D38="","",details!D38)</f>
        <v>832</v>
      </c>
      <c r="E38" s="95" t="str">
        <f>IF(details!E38="","",details!E38)</f>
        <v/>
      </c>
      <c r="F38" s="64" t="str">
        <f>IF(details!F38="","",details!F38)</f>
        <v/>
      </c>
      <c r="G38" s="290" t="str">
        <f>IF(details!G38="","",details!G38)</f>
        <v/>
      </c>
      <c r="H38" s="146" t="str">
        <f>IF(details!CW38="","",details!CW38)</f>
        <v/>
      </c>
      <c r="I38" s="147" t="str">
        <f>IF(details!I38="","",details!I38)</f>
        <v/>
      </c>
      <c r="J38" s="147" t="str">
        <f>IF(details!J38="","",details!J38)</f>
        <v/>
      </c>
      <c r="K38" s="147" t="str">
        <f>IF(details!K38="","",details!K38)</f>
        <v/>
      </c>
      <c r="L38" s="64" t="str">
        <f>IF(details!L38="","",details!L38)</f>
        <v/>
      </c>
      <c r="M38" s="64" t="str">
        <f>IF(details!M38="","",details!M38)</f>
        <v/>
      </c>
      <c r="N38" s="64" t="str">
        <f t="shared" si="16"/>
        <v/>
      </c>
      <c r="O38" s="64" t="str">
        <f>IF(details!N38="","",details!N38)</f>
        <v/>
      </c>
      <c r="P38" s="64" t="str">
        <f>IF(details!O38="","",details!O38)</f>
        <v/>
      </c>
      <c r="Q38" s="64" t="str">
        <f t="shared" si="17"/>
        <v/>
      </c>
      <c r="R38" s="64" t="str">
        <f>IF(details!P38="","",details!P38)</f>
        <v/>
      </c>
      <c r="S38" s="64" t="str">
        <f>IF(details!Q38="","",details!Q38)</f>
        <v/>
      </c>
      <c r="T38" s="64" t="str">
        <f t="shared" si="18"/>
        <v/>
      </c>
      <c r="U38" s="148" t="str">
        <f t="shared" si="19"/>
        <v/>
      </c>
      <c r="V38" s="64" t="str">
        <f>IF(details!R38="","",details!R38)</f>
        <v/>
      </c>
      <c r="W38" s="64" t="str">
        <f>IF(details!S38="","",details!S38)</f>
        <v/>
      </c>
      <c r="X38" s="64" t="str">
        <f>IF(details!T38="","",details!T38)</f>
        <v/>
      </c>
      <c r="Y38" s="64" t="str">
        <f>IF(details!U38="","",details!U38)</f>
        <v/>
      </c>
      <c r="Z38" s="148" t="str">
        <f t="shared" si="20"/>
        <v/>
      </c>
      <c r="AA38" s="149" t="str">
        <f t="shared" si="21"/>
        <v/>
      </c>
      <c r="AB38" s="64" t="str">
        <f>IF(details!V38="","",details!V38)</f>
        <v/>
      </c>
      <c r="AC38" s="64" t="str">
        <f>IF(details!W38="","",details!W38)</f>
        <v/>
      </c>
      <c r="AD38" s="64" t="str">
        <f>IF(details!X38="","",details!X38)</f>
        <v/>
      </c>
      <c r="AE38" s="149" t="str">
        <f t="shared" si="22"/>
        <v/>
      </c>
      <c r="AF38" s="95" t="str">
        <f t="shared" si="23"/>
        <v/>
      </c>
      <c r="AG38" s="150" t="str">
        <f t="shared" si="24"/>
        <v/>
      </c>
      <c r="AH38" s="95" t="str">
        <f t="shared" si="25"/>
        <v/>
      </c>
      <c r="AI38" s="136">
        <f t="shared" si="0"/>
        <v>200</v>
      </c>
      <c r="AJ38" s="136">
        <f t="shared" si="26"/>
        <v>0</v>
      </c>
      <c r="AK38" s="64" t="str">
        <f>IF(details!Y38="","",details!Y38)</f>
        <v/>
      </c>
      <c r="AL38" s="64" t="str">
        <f>IF(details!Z38="","",details!Z38)</f>
        <v/>
      </c>
      <c r="AM38" s="64" t="str">
        <f t="shared" si="27"/>
        <v/>
      </c>
      <c r="AN38" s="64" t="str">
        <f>IF(details!AA38="","",details!AA38)</f>
        <v/>
      </c>
      <c r="AO38" s="64" t="str">
        <f>IF(details!AB38="","",details!AB38)</f>
        <v/>
      </c>
      <c r="AP38" s="64" t="str">
        <f t="shared" si="28"/>
        <v/>
      </c>
      <c r="AQ38" s="64" t="str">
        <f>IF(details!AC38="","",details!AC38)</f>
        <v/>
      </c>
      <c r="AR38" s="64" t="str">
        <f>IF(details!AD38="","",details!AD38)</f>
        <v/>
      </c>
      <c r="AS38" s="64" t="str">
        <f t="shared" si="29"/>
        <v/>
      </c>
      <c r="AT38" s="148" t="str">
        <f t="shared" si="30"/>
        <v/>
      </c>
      <c r="AU38" s="64" t="str">
        <f>IF(details!AE38="","",details!AE38)</f>
        <v/>
      </c>
      <c r="AV38" s="64" t="str">
        <f>IF(details!AF38="","",details!AF38)</f>
        <v/>
      </c>
      <c r="AW38" s="64" t="str">
        <f>IF(details!AG38="","",details!AG38)</f>
        <v/>
      </c>
      <c r="AX38" s="64" t="str">
        <f>IF(details!AH38="","",details!AH38)</f>
        <v/>
      </c>
      <c r="AY38" s="148" t="str">
        <f t="shared" si="31"/>
        <v/>
      </c>
      <c r="AZ38" s="149" t="str">
        <f t="shared" si="32"/>
        <v/>
      </c>
      <c r="BA38" s="64" t="str">
        <f>IF(details!AI38="","",details!AI38)</f>
        <v/>
      </c>
      <c r="BB38" s="64" t="str">
        <f>IF(details!AJ38="","",details!AJ38)</f>
        <v/>
      </c>
      <c r="BC38" s="64" t="str">
        <f>IF(details!AK38="","",details!AK38)</f>
        <v/>
      </c>
      <c r="BD38" s="149" t="str">
        <f t="shared" si="33"/>
        <v/>
      </c>
      <c r="BE38" s="95" t="str">
        <f t="shared" si="34"/>
        <v/>
      </c>
      <c r="BF38" s="150" t="str">
        <f t="shared" si="35"/>
        <v/>
      </c>
      <c r="BG38" s="95" t="str">
        <f t="shared" si="36"/>
        <v/>
      </c>
      <c r="BH38" s="136">
        <f t="shared" si="1"/>
        <v>200</v>
      </c>
      <c r="BI38" s="136">
        <f t="shared" si="37"/>
        <v>0</v>
      </c>
      <c r="BJ38" s="151">
        <f>IF(D38="","",details!AL38)</f>
        <v>0</v>
      </c>
      <c r="BK38" s="64" t="str">
        <f>IF(details!AM38="","",details!AM38)</f>
        <v/>
      </c>
      <c r="BL38" s="64" t="str">
        <f>IF(details!AN38="","",details!AN38)</f>
        <v/>
      </c>
      <c r="BM38" s="64" t="str">
        <f t="shared" si="38"/>
        <v/>
      </c>
      <c r="BN38" s="64" t="str">
        <f>IF(details!AO38="","",details!AO38)</f>
        <v/>
      </c>
      <c r="BO38" s="64" t="str">
        <f>IF(details!AP38="","",details!AP38)</f>
        <v/>
      </c>
      <c r="BP38" s="64" t="str">
        <f t="shared" si="39"/>
        <v/>
      </c>
      <c r="BQ38" s="64" t="str">
        <f>IF(details!AQ38="","",details!AQ38)</f>
        <v/>
      </c>
      <c r="BR38" s="64" t="str">
        <f>IF(details!AR38="","",details!AR38)</f>
        <v/>
      </c>
      <c r="BS38" s="64" t="str">
        <f t="shared" si="40"/>
        <v/>
      </c>
      <c r="BT38" s="148" t="str">
        <f t="shared" si="41"/>
        <v/>
      </c>
      <c r="BU38" s="64" t="str">
        <f>IF(details!AS38="","",details!AS38)</f>
        <v/>
      </c>
      <c r="BV38" s="64" t="str">
        <f>IF(details!AT38="","",details!AT38)</f>
        <v/>
      </c>
      <c r="BW38" s="64" t="str">
        <f>IF(details!AU38="","",details!AU38)</f>
        <v/>
      </c>
      <c r="BX38" s="148" t="str">
        <f t="shared" si="42"/>
        <v/>
      </c>
      <c r="BY38" s="149" t="str">
        <f t="shared" si="43"/>
        <v/>
      </c>
      <c r="BZ38" s="64" t="str">
        <f>IF(details!AV38="","",details!AV38)</f>
        <v/>
      </c>
      <c r="CA38" s="64" t="str">
        <f>IF(details!AW38="","",details!AW38)</f>
        <v/>
      </c>
      <c r="CB38" s="149" t="str">
        <f t="shared" si="44"/>
        <v/>
      </c>
      <c r="CC38" s="95" t="str">
        <f t="shared" si="45"/>
        <v/>
      </c>
      <c r="CD38" s="150" t="str">
        <f t="shared" si="46"/>
        <v/>
      </c>
      <c r="CE38" s="95" t="str">
        <f t="shared" si="47"/>
        <v/>
      </c>
      <c r="CF38" s="136">
        <f t="shared" si="2"/>
        <v>200</v>
      </c>
      <c r="CG38" s="136">
        <f t="shared" si="48"/>
        <v>0</v>
      </c>
      <c r="CH38" s="64" t="str">
        <f>IF(details!AX38="","",details!AX38)</f>
        <v/>
      </c>
      <c r="CI38" s="64" t="str">
        <f>IF(details!AY38="","",details!AY38)</f>
        <v/>
      </c>
      <c r="CJ38" s="64" t="str">
        <f t="shared" si="49"/>
        <v/>
      </c>
      <c r="CK38" s="64" t="str">
        <f>IF(details!AZ38="","",details!AZ38)</f>
        <v/>
      </c>
      <c r="CL38" s="64" t="str">
        <f>IF(details!BA38="","",details!BA38)</f>
        <v/>
      </c>
      <c r="CM38" s="64" t="str">
        <f t="shared" si="50"/>
        <v/>
      </c>
      <c r="CN38" s="64" t="str">
        <f>IF(details!BB38="","",details!BB38)</f>
        <v/>
      </c>
      <c r="CO38" s="64" t="str">
        <f>IF(details!BC38="","",details!BC38)</f>
        <v/>
      </c>
      <c r="CP38" s="64" t="str">
        <f t="shared" si="51"/>
        <v/>
      </c>
      <c r="CQ38" s="148" t="str">
        <f t="shared" si="52"/>
        <v/>
      </c>
      <c r="CR38" s="64" t="str">
        <f>IF(details!BD38="","",details!BD38)</f>
        <v/>
      </c>
      <c r="CS38" s="64" t="str">
        <f>IF(details!BE38="","",details!BE38)</f>
        <v/>
      </c>
      <c r="CT38" s="64" t="str">
        <f>IF(details!BF38="","",details!BF38)</f>
        <v/>
      </c>
      <c r="CU38" s="64" t="str">
        <f>IF(details!BG38="","",details!BG38)</f>
        <v/>
      </c>
      <c r="CV38" s="148" t="str">
        <f t="shared" si="53"/>
        <v/>
      </c>
      <c r="CW38" s="149" t="str">
        <f t="shared" si="54"/>
        <v/>
      </c>
      <c r="CX38" s="64" t="str">
        <f>IF(details!BH38="","",details!BH38)</f>
        <v/>
      </c>
      <c r="CY38" s="64" t="str">
        <f>IF(details!BI38="","",details!BI38)</f>
        <v/>
      </c>
      <c r="CZ38" s="64" t="str">
        <f>IF(details!BJ38="","",details!BJ38)</f>
        <v/>
      </c>
      <c r="DA38" s="149" t="str">
        <f t="shared" si="55"/>
        <v/>
      </c>
      <c r="DB38" s="95" t="str">
        <f t="shared" si="56"/>
        <v/>
      </c>
      <c r="DC38" s="150" t="str">
        <f t="shared" si="57"/>
        <v/>
      </c>
      <c r="DD38" s="95" t="str">
        <f t="shared" si="58"/>
        <v/>
      </c>
      <c r="DE38" s="136">
        <f t="shared" si="3"/>
        <v>200</v>
      </c>
      <c r="DF38" s="136">
        <f t="shared" si="59"/>
        <v>0</v>
      </c>
      <c r="DG38" s="64" t="str">
        <f>IF(details!BK38="","",details!BK38)</f>
        <v/>
      </c>
      <c r="DH38" s="64" t="str">
        <f>IF(details!BL38="","",details!BL38)</f>
        <v/>
      </c>
      <c r="DI38" s="64" t="str">
        <f t="shared" si="60"/>
        <v/>
      </c>
      <c r="DJ38" s="64" t="str">
        <f>IF(details!BM38="","",details!BM38)</f>
        <v/>
      </c>
      <c r="DK38" s="64" t="str">
        <f>IF(details!BN38="","",details!BN38)</f>
        <v/>
      </c>
      <c r="DL38" s="64" t="str">
        <f t="shared" si="61"/>
        <v/>
      </c>
      <c r="DM38" s="64" t="str">
        <f>IF(details!BO38="","",details!BO38)</f>
        <v/>
      </c>
      <c r="DN38" s="64" t="str">
        <f>IF(details!BP38="","",details!BP38)</f>
        <v/>
      </c>
      <c r="DO38" s="64" t="str">
        <f t="shared" si="62"/>
        <v/>
      </c>
      <c r="DP38" s="148" t="str">
        <f t="shared" si="63"/>
        <v/>
      </c>
      <c r="DQ38" s="64" t="str">
        <f>IF(details!BQ38="","",details!BQ38)</f>
        <v/>
      </c>
      <c r="DR38" s="64" t="str">
        <f>IF(details!BR38="","",details!BR38)</f>
        <v/>
      </c>
      <c r="DS38" s="64" t="str">
        <f>IF(details!BS38="","",details!BS38)</f>
        <v/>
      </c>
      <c r="DT38" s="148" t="str">
        <f t="shared" si="64"/>
        <v/>
      </c>
      <c r="DU38" s="149" t="str">
        <f t="shared" si="65"/>
        <v/>
      </c>
      <c r="DV38" s="64" t="str">
        <f>IF(details!BT38="","",details!BT38)</f>
        <v/>
      </c>
      <c r="DW38" s="64" t="str">
        <f>IF(details!BU38="","",details!BU38)</f>
        <v/>
      </c>
      <c r="DX38" s="149" t="str">
        <f t="shared" si="66"/>
        <v/>
      </c>
      <c r="DY38" s="95" t="str">
        <f t="shared" si="67"/>
        <v/>
      </c>
      <c r="DZ38" s="150" t="str">
        <f t="shared" si="68"/>
        <v/>
      </c>
      <c r="EA38" s="95" t="str">
        <f t="shared" si="69"/>
        <v/>
      </c>
      <c r="EB38" s="136">
        <f t="shared" si="4"/>
        <v>200</v>
      </c>
      <c r="EC38" s="136">
        <f t="shared" si="70"/>
        <v>0</v>
      </c>
      <c r="ED38" s="64" t="str">
        <f>IF(details!BV38="","",details!BV38)</f>
        <v/>
      </c>
      <c r="EE38" s="64" t="str">
        <f>IF(details!BW38="","",details!BW38)</f>
        <v/>
      </c>
      <c r="EF38" s="64" t="str">
        <f t="shared" si="71"/>
        <v/>
      </c>
      <c r="EG38" s="64" t="str">
        <f>IF(details!BX38="","",details!BX38)</f>
        <v/>
      </c>
      <c r="EH38" s="64" t="str">
        <f>IF(details!BY38="","",details!BY38)</f>
        <v/>
      </c>
      <c r="EI38" s="64" t="str">
        <f t="shared" si="72"/>
        <v/>
      </c>
      <c r="EJ38" s="64" t="str">
        <f>IF(details!BZ38="","",details!BZ38)</f>
        <v/>
      </c>
      <c r="EK38" s="64" t="str">
        <f>IF(details!CA38="","",details!CA38)</f>
        <v/>
      </c>
      <c r="EL38" s="64" t="str">
        <f t="shared" si="73"/>
        <v/>
      </c>
      <c r="EM38" s="148" t="str">
        <f t="shared" si="74"/>
        <v/>
      </c>
      <c r="EN38" s="427" t="str">
        <f>IF(details!CB38="","",details!CB38)</f>
        <v/>
      </c>
      <c r="EO38" s="64" t="str">
        <f>IF(details!CC38="","",details!CC38)</f>
        <v/>
      </c>
      <c r="EP38" s="64" t="str">
        <f>IF(details!CD38="","",details!CD38)</f>
        <v/>
      </c>
      <c r="EQ38" s="148" t="str">
        <f t="shared" si="75"/>
        <v/>
      </c>
      <c r="ER38" s="149" t="str">
        <f t="shared" si="76"/>
        <v/>
      </c>
      <c r="ES38" s="64" t="str">
        <f>IF(details!CE38="","",details!CE38)</f>
        <v/>
      </c>
      <c r="ET38" s="64" t="str">
        <f>IF(details!CF38="","",details!CF38)</f>
        <v/>
      </c>
      <c r="EU38" s="149" t="str">
        <f t="shared" si="77"/>
        <v/>
      </c>
      <c r="EV38" s="95" t="str">
        <f t="shared" si="78"/>
        <v/>
      </c>
      <c r="EW38" s="150" t="str">
        <f t="shared" si="79"/>
        <v/>
      </c>
      <c r="EX38" s="95" t="str">
        <f t="shared" si="80"/>
        <v/>
      </c>
      <c r="EY38" s="136">
        <f t="shared" si="5"/>
        <v>200</v>
      </c>
      <c r="EZ38" s="136">
        <f t="shared" si="81"/>
        <v>0</v>
      </c>
      <c r="FA38" s="64" t="str">
        <f>IF(details!CG38="","",details!CG38)</f>
        <v/>
      </c>
      <c r="FB38" s="64" t="str">
        <f>IF(details!CH38="","",details!CH38)</f>
        <v/>
      </c>
      <c r="FC38" s="64" t="str">
        <f>IF(details!CI38="","",details!CI38)</f>
        <v/>
      </c>
      <c r="FD38" s="64" t="str">
        <f>IF(details!CJ38="","",details!CJ38)</f>
        <v/>
      </c>
      <c r="FE38" s="64" t="str">
        <f>IF(details!CK38="","",details!CK38)</f>
        <v/>
      </c>
      <c r="FF38" s="95" t="str">
        <f t="shared" si="82"/>
        <v/>
      </c>
      <c r="FG38" s="95" t="str">
        <f t="shared" si="83"/>
        <v/>
      </c>
      <c r="FH38" s="95" t="str">
        <f t="shared" si="84"/>
        <v/>
      </c>
      <c r="FI38" s="136">
        <f t="shared" si="85"/>
        <v>100</v>
      </c>
      <c r="FJ38" s="136">
        <f t="shared" si="86"/>
        <v>0</v>
      </c>
      <c r="FK38" s="64" t="str">
        <f>IF(details!CL38="","",details!CL38)</f>
        <v/>
      </c>
      <c r="FL38" s="64" t="str">
        <f>IF(details!CM38="","",details!CM38)</f>
        <v/>
      </c>
      <c r="FM38" s="64" t="str">
        <f>IF(details!CN38="","",details!CN38)</f>
        <v/>
      </c>
      <c r="FN38" s="64" t="str">
        <f>IF(details!CO38="","",details!CO38)</f>
        <v/>
      </c>
      <c r="FO38" s="64" t="str">
        <f>IF(details!CP38="","",details!CP38)</f>
        <v/>
      </c>
      <c r="FP38" s="95" t="str">
        <f t="shared" si="87"/>
        <v/>
      </c>
      <c r="FQ38" s="95" t="str">
        <f t="shared" si="88"/>
        <v/>
      </c>
      <c r="FR38" s="95" t="str">
        <f t="shared" si="89"/>
        <v/>
      </c>
      <c r="FS38" s="136">
        <f t="shared" si="90"/>
        <v>100</v>
      </c>
      <c r="FT38" s="136">
        <f t="shared" si="91"/>
        <v>0</v>
      </c>
      <c r="FU38" s="64" t="str">
        <f>IF(details!CQ38="","",details!CQ38)</f>
        <v/>
      </c>
      <c r="FV38" s="64" t="str">
        <f>IF(details!CR38="","",details!CR38)</f>
        <v/>
      </c>
      <c r="FW38" s="64" t="str">
        <f>IF(details!CS38="","",details!CS38)</f>
        <v/>
      </c>
      <c r="FX38" s="64" t="str">
        <f>IF(details!CT38="","",details!CT38)</f>
        <v/>
      </c>
      <c r="FY38" s="64" t="str">
        <f>IF(details!CU38="","",details!CU38)</f>
        <v/>
      </c>
      <c r="FZ38" s="95" t="str">
        <f t="shared" si="92"/>
        <v/>
      </c>
      <c r="GA38" s="95" t="str">
        <f t="shared" si="93"/>
        <v/>
      </c>
      <c r="GB38" s="95" t="str">
        <f t="shared" si="94"/>
        <v/>
      </c>
      <c r="GC38" s="136">
        <f t="shared" si="95"/>
        <v>100</v>
      </c>
      <c r="GD38" s="136">
        <f t="shared" si="96"/>
        <v>0</v>
      </c>
      <c r="GE38" s="94">
        <f t="shared" si="97"/>
        <v>200</v>
      </c>
      <c r="GF38" s="94" t="str">
        <f t="shared" si="98"/>
        <v/>
      </c>
      <c r="GG38" s="94" t="str">
        <f t="shared" si="99"/>
        <v/>
      </c>
      <c r="GH38" s="94">
        <f t="shared" si="100"/>
        <v>200</v>
      </c>
      <c r="GI38" s="94" t="str">
        <f t="shared" si="101"/>
        <v/>
      </c>
      <c r="GJ38" s="94" t="str">
        <f t="shared" si="102"/>
        <v/>
      </c>
      <c r="GK38" s="152">
        <f t="shared" si="103"/>
        <v>200</v>
      </c>
      <c r="GL38" s="152" t="str">
        <f t="shared" si="104"/>
        <v/>
      </c>
      <c r="GM38" s="152" t="str">
        <f t="shared" si="105"/>
        <v/>
      </c>
      <c r="GN38" s="94" t="str">
        <f t="shared" si="106"/>
        <v/>
      </c>
      <c r="GO38" s="94" t="str">
        <f t="shared" si="107"/>
        <v/>
      </c>
      <c r="GP38" s="94" t="str">
        <f t="shared" si="108"/>
        <v/>
      </c>
      <c r="GQ38" s="94" t="str">
        <f t="shared" si="109"/>
        <v/>
      </c>
      <c r="GR38" s="94" t="str">
        <f t="shared" si="110"/>
        <v/>
      </c>
      <c r="GS38" s="94">
        <f t="shared" si="111"/>
        <v>200</v>
      </c>
      <c r="GT38" s="94" t="str">
        <f t="shared" si="112"/>
        <v/>
      </c>
      <c r="GU38" s="94" t="str">
        <f t="shared" si="113"/>
        <v/>
      </c>
      <c r="GV38" s="94">
        <f t="shared" si="114"/>
        <v>200</v>
      </c>
      <c r="GW38" s="94" t="str">
        <f t="shared" si="115"/>
        <v/>
      </c>
      <c r="GX38" s="94" t="str">
        <f t="shared" si="116"/>
        <v/>
      </c>
      <c r="GY38" s="94">
        <f t="shared" si="117"/>
        <v>200</v>
      </c>
      <c r="GZ38" s="94" t="str">
        <f t="shared" si="118"/>
        <v/>
      </c>
      <c r="HA38" s="94" t="str">
        <f t="shared" si="119"/>
        <v/>
      </c>
      <c r="HB38" s="94">
        <f t="shared" si="120"/>
        <v>100</v>
      </c>
      <c r="HC38" s="94" t="str">
        <f t="shared" si="121"/>
        <v/>
      </c>
      <c r="HD38" s="94" t="str">
        <f t="shared" si="122"/>
        <v/>
      </c>
      <c r="HE38" s="153">
        <f t="shared" si="123"/>
        <v>100</v>
      </c>
      <c r="HF38" s="153" t="str">
        <f t="shared" si="124"/>
        <v/>
      </c>
      <c r="HG38" s="153" t="str">
        <f t="shared" si="125"/>
        <v/>
      </c>
      <c r="HH38" s="153">
        <f t="shared" si="126"/>
        <v>100</v>
      </c>
      <c r="HI38" s="153" t="str">
        <f t="shared" si="127"/>
        <v/>
      </c>
      <c r="HJ38" s="153" t="str">
        <f t="shared" si="128"/>
        <v/>
      </c>
      <c r="HK38" s="255">
        <f t="shared" si="129"/>
        <v>0</v>
      </c>
      <c r="HL38" s="255">
        <f t="shared" si="130"/>
        <v>0</v>
      </c>
      <c r="HM38" s="255">
        <f t="shared" si="131"/>
        <v>23</v>
      </c>
      <c r="HN38" s="255">
        <f t="shared" si="132"/>
        <v>0</v>
      </c>
      <c r="HO38" s="64" t="str">
        <f t="shared" si="6"/>
        <v/>
      </c>
      <c r="HP38" s="91">
        <f t="shared" si="133"/>
        <v>1200</v>
      </c>
      <c r="HQ38" s="91" t="str">
        <f t="shared" si="134"/>
        <v/>
      </c>
      <c r="HR38" s="92" t="str">
        <f t="shared" si="135"/>
        <v/>
      </c>
      <c r="HS38" s="214" t="str">
        <f t="shared" si="136"/>
        <v/>
      </c>
      <c r="HT38" s="215" t="str">
        <f t="shared" si="137"/>
        <v/>
      </c>
      <c r="HU38" s="93" t="str">
        <f t="shared" si="138"/>
        <v/>
      </c>
      <c r="HV38" s="154">
        <f>details!EV38</f>
        <v>110</v>
      </c>
      <c r="HW38" s="155" t="str">
        <f>details!EW38</f>
        <v/>
      </c>
      <c r="HX38" s="218" t="str">
        <f t="shared" si="139"/>
        <v/>
      </c>
      <c r="HY38" s="100" t="str">
        <f>IF(details!CV38="","",details!CV38)</f>
        <v/>
      </c>
    </row>
    <row r="39" spans="1:233" ht="14" customHeight="1">
      <c r="A39" s="145" t="str">
        <f>IF(details!A39="","",details!A39)</f>
        <v/>
      </c>
      <c r="B39" s="64" t="str">
        <f>IF(details!B39="","",details!B39)</f>
        <v/>
      </c>
      <c r="C39" s="64" t="str">
        <f>IF(details!C39="","",details!C39)</f>
        <v/>
      </c>
      <c r="D39" s="95">
        <f>IF(details!D39="","",details!D39)</f>
        <v>833</v>
      </c>
      <c r="E39" s="95" t="str">
        <f>IF(details!E39="","",details!E39)</f>
        <v/>
      </c>
      <c r="F39" s="64" t="str">
        <f>IF(details!F39="","",details!F39)</f>
        <v/>
      </c>
      <c r="G39" s="290" t="str">
        <f>IF(details!G39="","",details!G39)</f>
        <v/>
      </c>
      <c r="H39" s="146" t="str">
        <f>IF(details!CW39="","",details!CW39)</f>
        <v/>
      </c>
      <c r="I39" s="147" t="str">
        <f>IF(details!I39="","",details!I39)</f>
        <v/>
      </c>
      <c r="J39" s="147" t="str">
        <f>IF(details!J39="","",details!J39)</f>
        <v/>
      </c>
      <c r="K39" s="147" t="str">
        <f>IF(details!K39="","",details!K39)</f>
        <v/>
      </c>
      <c r="L39" s="64" t="str">
        <f>IF(details!L39="","",details!L39)</f>
        <v/>
      </c>
      <c r="M39" s="64" t="str">
        <f>IF(details!M39="","",details!M39)</f>
        <v/>
      </c>
      <c r="N39" s="64" t="str">
        <f t="shared" si="16"/>
        <v/>
      </c>
      <c r="O39" s="64" t="str">
        <f>IF(details!N39="","",details!N39)</f>
        <v/>
      </c>
      <c r="P39" s="64" t="str">
        <f>IF(details!O39="","",details!O39)</f>
        <v/>
      </c>
      <c r="Q39" s="64" t="str">
        <f t="shared" si="17"/>
        <v/>
      </c>
      <c r="R39" s="64" t="str">
        <f>IF(details!P39="","",details!P39)</f>
        <v/>
      </c>
      <c r="S39" s="64" t="str">
        <f>IF(details!Q39="","",details!Q39)</f>
        <v/>
      </c>
      <c r="T39" s="64" t="str">
        <f t="shared" si="18"/>
        <v/>
      </c>
      <c r="U39" s="148" t="str">
        <f t="shared" si="19"/>
        <v/>
      </c>
      <c r="V39" s="64" t="str">
        <f>IF(details!R39="","",details!R39)</f>
        <v/>
      </c>
      <c r="W39" s="64" t="str">
        <f>IF(details!S39="","",details!S39)</f>
        <v/>
      </c>
      <c r="X39" s="64" t="str">
        <f>IF(details!T39="","",details!T39)</f>
        <v/>
      </c>
      <c r="Y39" s="64" t="str">
        <f>IF(details!U39="","",details!U39)</f>
        <v/>
      </c>
      <c r="Z39" s="148" t="str">
        <f t="shared" si="20"/>
        <v/>
      </c>
      <c r="AA39" s="149" t="str">
        <f t="shared" si="21"/>
        <v/>
      </c>
      <c r="AB39" s="64" t="str">
        <f>IF(details!V39="","",details!V39)</f>
        <v/>
      </c>
      <c r="AC39" s="64" t="str">
        <f>IF(details!W39="","",details!W39)</f>
        <v/>
      </c>
      <c r="AD39" s="64" t="str">
        <f>IF(details!X39="","",details!X39)</f>
        <v/>
      </c>
      <c r="AE39" s="149" t="str">
        <f t="shared" si="22"/>
        <v/>
      </c>
      <c r="AF39" s="95" t="str">
        <f t="shared" si="23"/>
        <v/>
      </c>
      <c r="AG39" s="150" t="str">
        <f t="shared" si="24"/>
        <v/>
      </c>
      <c r="AH39" s="95" t="str">
        <f t="shared" si="25"/>
        <v/>
      </c>
      <c r="AI39" s="136">
        <f t="shared" si="0"/>
        <v>200</v>
      </c>
      <c r="AJ39" s="136">
        <f t="shared" si="26"/>
        <v>0</v>
      </c>
      <c r="AK39" s="64" t="str">
        <f>IF(details!Y39="","",details!Y39)</f>
        <v/>
      </c>
      <c r="AL39" s="64" t="str">
        <f>IF(details!Z39="","",details!Z39)</f>
        <v/>
      </c>
      <c r="AM39" s="64" t="str">
        <f t="shared" si="27"/>
        <v/>
      </c>
      <c r="AN39" s="64" t="str">
        <f>IF(details!AA39="","",details!AA39)</f>
        <v/>
      </c>
      <c r="AO39" s="64" t="str">
        <f>IF(details!AB39="","",details!AB39)</f>
        <v/>
      </c>
      <c r="AP39" s="64" t="str">
        <f t="shared" si="28"/>
        <v/>
      </c>
      <c r="AQ39" s="64" t="str">
        <f>IF(details!AC39="","",details!AC39)</f>
        <v/>
      </c>
      <c r="AR39" s="64" t="str">
        <f>IF(details!AD39="","",details!AD39)</f>
        <v/>
      </c>
      <c r="AS39" s="64" t="str">
        <f t="shared" si="29"/>
        <v/>
      </c>
      <c r="AT39" s="148" t="str">
        <f t="shared" si="30"/>
        <v/>
      </c>
      <c r="AU39" s="64" t="str">
        <f>IF(details!AE39="","",details!AE39)</f>
        <v/>
      </c>
      <c r="AV39" s="64" t="str">
        <f>IF(details!AF39="","",details!AF39)</f>
        <v/>
      </c>
      <c r="AW39" s="64" t="str">
        <f>IF(details!AG39="","",details!AG39)</f>
        <v/>
      </c>
      <c r="AX39" s="64" t="str">
        <f>IF(details!AH39="","",details!AH39)</f>
        <v/>
      </c>
      <c r="AY39" s="148" t="str">
        <f t="shared" si="31"/>
        <v/>
      </c>
      <c r="AZ39" s="149" t="str">
        <f t="shared" si="32"/>
        <v/>
      </c>
      <c r="BA39" s="64" t="str">
        <f>IF(details!AI39="","",details!AI39)</f>
        <v/>
      </c>
      <c r="BB39" s="64" t="str">
        <f>IF(details!AJ39="","",details!AJ39)</f>
        <v/>
      </c>
      <c r="BC39" s="64" t="str">
        <f>IF(details!AK39="","",details!AK39)</f>
        <v/>
      </c>
      <c r="BD39" s="149" t="str">
        <f t="shared" si="33"/>
        <v/>
      </c>
      <c r="BE39" s="95" t="str">
        <f t="shared" si="34"/>
        <v/>
      </c>
      <c r="BF39" s="150" t="str">
        <f t="shared" si="35"/>
        <v/>
      </c>
      <c r="BG39" s="95" t="str">
        <f t="shared" si="36"/>
        <v/>
      </c>
      <c r="BH39" s="136">
        <f t="shared" si="1"/>
        <v>200</v>
      </c>
      <c r="BI39" s="136">
        <f t="shared" si="37"/>
        <v>0</v>
      </c>
      <c r="BJ39" s="151">
        <f>IF(D39="","",details!AL39)</f>
        <v>0</v>
      </c>
      <c r="BK39" s="64" t="str">
        <f>IF(details!AM39="","",details!AM39)</f>
        <v/>
      </c>
      <c r="BL39" s="64" t="str">
        <f>IF(details!AN39="","",details!AN39)</f>
        <v/>
      </c>
      <c r="BM39" s="64" t="str">
        <f t="shared" si="38"/>
        <v/>
      </c>
      <c r="BN39" s="64" t="str">
        <f>IF(details!AO39="","",details!AO39)</f>
        <v/>
      </c>
      <c r="BO39" s="64" t="str">
        <f>IF(details!AP39="","",details!AP39)</f>
        <v/>
      </c>
      <c r="BP39" s="64" t="str">
        <f t="shared" si="39"/>
        <v/>
      </c>
      <c r="BQ39" s="64" t="str">
        <f>IF(details!AQ39="","",details!AQ39)</f>
        <v/>
      </c>
      <c r="BR39" s="64" t="str">
        <f>IF(details!AR39="","",details!AR39)</f>
        <v/>
      </c>
      <c r="BS39" s="64" t="str">
        <f t="shared" si="40"/>
        <v/>
      </c>
      <c r="BT39" s="148" t="str">
        <f t="shared" si="41"/>
        <v/>
      </c>
      <c r="BU39" s="64" t="str">
        <f>IF(details!AS39="","",details!AS39)</f>
        <v/>
      </c>
      <c r="BV39" s="64" t="str">
        <f>IF(details!AT39="","",details!AT39)</f>
        <v/>
      </c>
      <c r="BW39" s="64" t="str">
        <f>IF(details!AU39="","",details!AU39)</f>
        <v/>
      </c>
      <c r="BX39" s="148" t="str">
        <f t="shared" si="42"/>
        <v/>
      </c>
      <c r="BY39" s="149" t="str">
        <f t="shared" si="43"/>
        <v/>
      </c>
      <c r="BZ39" s="64" t="str">
        <f>IF(details!AV39="","",details!AV39)</f>
        <v/>
      </c>
      <c r="CA39" s="64" t="str">
        <f>IF(details!AW39="","",details!AW39)</f>
        <v/>
      </c>
      <c r="CB39" s="149" t="str">
        <f t="shared" si="44"/>
        <v/>
      </c>
      <c r="CC39" s="95" t="str">
        <f t="shared" si="45"/>
        <v/>
      </c>
      <c r="CD39" s="150" t="str">
        <f t="shared" si="46"/>
        <v/>
      </c>
      <c r="CE39" s="95" t="str">
        <f t="shared" si="47"/>
        <v/>
      </c>
      <c r="CF39" s="136">
        <f t="shared" si="2"/>
        <v>200</v>
      </c>
      <c r="CG39" s="136">
        <f t="shared" si="48"/>
        <v>0</v>
      </c>
      <c r="CH39" s="64" t="str">
        <f>IF(details!AX39="","",details!AX39)</f>
        <v/>
      </c>
      <c r="CI39" s="64" t="str">
        <f>IF(details!AY39="","",details!AY39)</f>
        <v/>
      </c>
      <c r="CJ39" s="64" t="str">
        <f t="shared" si="49"/>
        <v/>
      </c>
      <c r="CK39" s="64" t="str">
        <f>IF(details!AZ39="","",details!AZ39)</f>
        <v/>
      </c>
      <c r="CL39" s="64" t="str">
        <f>IF(details!BA39="","",details!BA39)</f>
        <v/>
      </c>
      <c r="CM39" s="64" t="str">
        <f t="shared" si="50"/>
        <v/>
      </c>
      <c r="CN39" s="64" t="str">
        <f>IF(details!BB39="","",details!BB39)</f>
        <v/>
      </c>
      <c r="CO39" s="64" t="str">
        <f>IF(details!BC39="","",details!BC39)</f>
        <v/>
      </c>
      <c r="CP39" s="64" t="str">
        <f t="shared" si="51"/>
        <v/>
      </c>
      <c r="CQ39" s="148" t="str">
        <f t="shared" si="52"/>
        <v/>
      </c>
      <c r="CR39" s="64" t="str">
        <f>IF(details!BD39="","",details!BD39)</f>
        <v/>
      </c>
      <c r="CS39" s="64" t="str">
        <f>IF(details!BE39="","",details!BE39)</f>
        <v/>
      </c>
      <c r="CT39" s="64" t="str">
        <f>IF(details!BF39="","",details!BF39)</f>
        <v/>
      </c>
      <c r="CU39" s="64" t="str">
        <f>IF(details!BG39="","",details!BG39)</f>
        <v/>
      </c>
      <c r="CV39" s="148" t="str">
        <f t="shared" si="53"/>
        <v/>
      </c>
      <c r="CW39" s="149" t="str">
        <f t="shared" si="54"/>
        <v/>
      </c>
      <c r="CX39" s="64" t="str">
        <f>IF(details!BH39="","",details!BH39)</f>
        <v/>
      </c>
      <c r="CY39" s="64" t="str">
        <f>IF(details!BI39="","",details!BI39)</f>
        <v/>
      </c>
      <c r="CZ39" s="64" t="str">
        <f>IF(details!BJ39="","",details!BJ39)</f>
        <v/>
      </c>
      <c r="DA39" s="149" t="str">
        <f t="shared" si="55"/>
        <v/>
      </c>
      <c r="DB39" s="95" t="str">
        <f t="shared" si="56"/>
        <v/>
      </c>
      <c r="DC39" s="150" t="str">
        <f t="shared" si="57"/>
        <v/>
      </c>
      <c r="DD39" s="95" t="str">
        <f t="shared" si="58"/>
        <v/>
      </c>
      <c r="DE39" s="136">
        <f t="shared" si="3"/>
        <v>200</v>
      </c>
      <c r="DF39" s="136">
        <f t="shared" si="59"/>
        <v>0</v>
      </c>
      <c r="DG39" s="64" t="str">
        <f>IF(details!BK39="","",details!BK39)</f>
        <v/>
      </c>
      <c r="DH39" s="64" t="str">
        <f>IF(details!BL39="","",details!BL39)</f>
        <v/>
      </c>
      <c r="DI39" s="64" t="str">
        <f t="shared" si="60"/>
        <v/>
      </c>
      <c r="DJ39" s="64" t="str">
        <f>IF(details!BM39="","",details!BM39)</f>
        <v/>
      </c>
      <c r="DK39" s="64" t="str">
        <f>IF(details!BN39="","",details!BN39)</f>
        <v/>
      </c>
      <c r="DL39" s="64" t="str">
        <f t="shared" si="61"/>
        <v/>
      </c>
      <c r="DM39" s="64" t="str">
        <f>IF(details!BO39="","",details!BO39)</f>
        <v/>
      </c>
      <c r="DN39" s="64" t="str">
        <f>IF(details!BP39="","",details!BP39)</f>
        <v/>
      </c>
      <c r="DO39" s="64" t="str">
        <f t="shared" si="62"/>
        <v/>
      </c>
      <c r="DP39" s="148" t="str">
        <f t="shared" si="63"/>
        <v/>
      </c>
      <c r="DQ39" s="64" t="str">
        <f>IF(details!BQ39="","",details!BQ39)</f>
        <v/>
      </c>
      <c r="DR39" s="64" t="str">
        <f>IF(details!BR39="","",details!BR39)</f>
        <v/>
      </c>
      <c r="DS39" s="64" t="str">
        <f>IF(details!BS39="","",details!BS39)</f>
        <v/>
      </c>
      <c r="DT39" s="148" t="str">
        <f t="shared" si="64"/>
        <v/>
      </c>
      <c r="DU39" s="149" t="str">
        <f t="shared" si="65"/>
        <v/>
      </c>
      <c r="DV39" s="64" t="str">
        <f>IF(details!BT39="","",details!BT39)</f>
        <v/>
      </c>
      <c r="DW39" s="64" t="str">
        <f>IF(details!BU39="","",details!BU39)</f>
        <v/>
      </c>
      <c r="DX39" s="149" t="str">
        <f t="shared" si="66"/>
        <v/>
      </c>
      <c r="DY39" s="95" t="str">
        <f t="shared" si="67"/>
        <v/>
      </c>
      <c r="DZ39" s="150" t="str">
        <f t="shared" si="68"/>
        <v/>
      </c>
      <c r="EA39" s="95" t="str">
        <f t="shared" si="69"/>
        <v/>
      </c>
      <c r="EB39" s="136">
        <f t="shared" si="4"/>
        <v>200</v>
      </c>
      <c r="EC39" s="136">
        <f t="shared" si="70"/>
        <v>0</v>
      </c>
      <c r="ED39" s="64" t="str">
        <f>IF(details!BV39="","",details!BV39)</f>
        <v/>
      </c>
      <c r="EE39" s="64" t="str">
        <f>IF(details!BW39="","",details!BW39)</f>
        <v/>
      </c>
      <c r="EF39" s="64" t="str">
        <f t="shared" si="71"/>
        <v/>
      </c>
      <c r="EG39" s="64" t="str">
        <f>IF(details!BX39="","",details!BX39)</f>
        <v/>
      </c>
      <c r="EH39" s="64" t="str">
        <f>IF(details!BY39="","",details!BY39)</f>
        <v/>
      </c>
      <c r="EI39" s="64" t="str">
        <f t="shared" si="72"/>
        <v/>
      </c>
      <c r="EJ39" s="64" t="str">
        <f>IF(details!BZ39="","",details!BZ39)</f>
        <v/>
      </c>
      <c r="EK39" s="64" t="str">
        <f>IF(details!CA39="","",details!CA39)</f>
        <v/>
      </c>
      <c r="EL39" s="64" t="str">
        <f t="shared" si="73"/>
        <v/>
      </c>
      <c r="EM39" s="148" t="str">
        <f t="shared" si="74"/>
        <v/>
      </c>
      <c r="EN39" s="427" t="str">
        <f>IF(details!CB39="","",details!CB39)</f>
        <v/>
      </c>
      <c r="EO39" s="64" t="str">
        <f>IF(details!CC39="","",details!CC39)</f>
        <v/>
      </c>
      <c r="EP39" s="64" t="str">
        <f>IF(details!CD39="","",details!CD39)</f>
        <v/>
      </c>
      <c r="EQ39" s="148" t="str">
        <f t="shared" si="75"/>
        <v/>
      </c>
      <c r="ER39" s="149" t="str">
        <f t="shared" si="76"/>
        <v/>
      </c>
      <c r="ES39" s="64" t="str">
        <f>IF(details!CE39="","",details!CE39)</f>
        <v/>
      </c>
      <c r="ET39" s="64" t="str">
        <f>IF(details!CF39="","",details!CF39)</f>
        <v/>
      </c>
      <c r="EU39" s="149" t="str">
        <f t="shared" si="77"/>
        <v/>
      </c>
      <c r="EV39" s="95" t="str">
        <f t="shared" si="78"/>
        <v/>
      </c>
      <c r="EW39" s="150" t="str">
        <f t="shared" si="79"/>
        <v/>
      </c>
      <c r="EX39" s="95" t="str">
        <f t="shared" si="80"/>
        <v/>
      </c>
      <c r="EY39" s="136">
        <f t="shared" si="5"/>
        <v>200</v>
      </c>
      <c r="EZ39" s="136">
        <f t="shared" si="81"/>
        <v>0</v>
      </c>
      <c r="FA39" s="64" t="str">
        <f>IF(details!CG39="","",details!CG39)</f>
        <v/>
      </c>
      <c r="FB39" s="64" t="str">
        <f>IF(details!CH39="","",details!CH39)</f>
        <v/>
      </c>
      <c r="FC39" s="64" t="str">
        <f>IF(details!CI39="","",details!CI39)</f>
        <v/>
      </c>
      <c r="FD39" s="64" t="str">
        <f>IF(details!CJ39="","",details!CJ39)</f>
        <v/>
      </c>
      <c r="FE39" s="64" t="str">
        <f>IF(details!CK39="","",details!CK39)</f>
        <v/>
      </c>
      <c r="FF39" s="95" t="str">
        <f t="shared" si="82"/>
        <v/>
      </c>
      <c r="FG39" s="95" t="str">
        <f t="shared" si="83"/>
        <v/>
      </c>
      <c r="FH39" s="95" t="str">
        <f t="shared" si="84"/>
        <v/>
      </c>
      <c r="FI39" s="136">
        <f t="shared" si="85"/>
        <v>100</v>
      </c>
      <c r="FJ39" s="136">
        <f t="shared" si="86"/>
        <v>0</v>
      </c>
      <c r="FK39" s="64" t="str">
        <f>IF(details!CL39="","",details!CL39)</f>
        <v/>
      </c>
      <c r="FL39" s="64" t="str">
        <f>IF(details!CM39="","",details!CM39)</f>
        <v/>
      </c>
      <c r="FM39" s="64" t="str">
        <f>IF(details!CN39="","",details!CN39)</f>
        <v/>
      </c>
      <c r="FN39" s="64" t="str">
        <f>IF(details!CO39="","",details!CO39)</f>
        <v/>
      </c>
      <c r="FO39" s="64" t="str">
        <f>IF(details!CP39="","",details!CP39)</f>
        <v/>
      </c>
      <c r="FP39" s="95" t="str">
        <f t="shared" si="87"/>
        <v/>
      </c>
      <c r="FQ39" s="95" t="str">
        <f t="shared" si="88"/>
        <v/>
      </c>
      <c r="FR39" s="95" t="str">
        <f t="shared" si="89"/>
        <v/>
      </c>
      <c r="FS39" s="136">
        <f t="shared" si="90"/>
        <v>100</v>
      </c>
      <c r="FT39" s="136">
        <f t="shared" si="91"/>
        <v>0</v>
      </c>
      <c r="FU39" s="64" t="str">
        <f>IF(details!CQ39="","",details!CQ39)</f>
        <v/>
      </c>
      <c r="FV39" s="64" t="str">
        <f>IF(details!CR39="","",details!CR39)</f>
        <v/>
      </c>
      <c r="FW39" s="64" t="str">
        <f>IF(details!CS39="","",details!CS39)</f>
        <v/>
      </c>
      <c r="FX39" s="64" t="str">
        <f>IF(details!CT39="","",details!CT39)</f>
        <v/>
      </c>
      <c r="FY39" s="64" t="str">
        <f>IF(details!CU39="","",details!CU39)</f>
        <v/>
      </c>
      <c r="FZ39" s="95" t="str">
        <f t="shared" si="92"/>
        <v/>
      </c>
      <c r="GA39" s="95" t="str">
        <f t="shared" si="93"/>
        <v/>
      </c>
      <c r="GB39" s="95" t="str">
        <f t="shared" si="94"/>
        <v/>
      </c>
      <c r="GC39" s="136">
        <f t="shared" si="95"/>
        <v>100</v>
      </c>
      <c r="GD39" s="136">
        <f t="shared" si="96"/>
        <v>0</v>
      </c>
      <c r="GE39" s="94">
        <f t="shared" si="97"/>
        <v>200</v>
      </c>
      <c r="GF39" s="94" t="str">
        <f t="shared" si="98"/>
        <v/>
      </c>
      <c r="GG39" s="94" t="str">
        <f t="shared" si="99"/>
        <v/>
      </c>
      <c r="GH39" s="94">
        <f t="shared" si="100"/>
        <v>200</v>
      </c>
      <c r="GI39" s="94" t="str">
        <f t="shared" si="101"/>
        <v/>
      </c>
      <c r="GJ39" s="94" t="str">
        <f t="shared" si="102"/>
        <v/>
      </c>
      <c r="GK39" s="152">
        <f t="shared" si="103"/>
        <v>200</v>
      </c>
      <c r="GL39" s="152" t="str">
        <f t="shared" si="104"/>
        <v/>
      </c>
      <c r="GM39" s="152" t="str">
        <f t="shared" si="105"/>
        <v/>
      </c>
      <c r="GN39" s="94" t="str">
        <f t="shared" si="106"/>
        <v/>
      </c>
      <c r="GO39" s="94" t="str">
        <f t="shared" si="107"/>
        <v/>
      </c>
      <c r="GP39" s="94" t="str">
        <f t="shared" si="108"/>
        <v/>
      </c>
      <c r="GQ39" s="94" t="str">
        <f t="shared" si="109"/>
        <v/>
      </c>
      <c r="GR39" s="94" t="str">
        <f t="shared" si="110"/>
        <v/>
      </c>
      <c r="GS39" s="94">
        <f t="shared" si="111"/>
        <v>200</v>
      </c>
      <c r="GT39" s="94" t="str">
        <f t="shared" si="112"/>
        <v/>
      </c>
      <c r="GU39" s="94" t="str">
        <f t="shared" si="113"/>
        <v/>
      </c>
      <c r="GV39" s="94">
        <f t="shared" si="114"/>
        <v>200</v>
      </c>
      <c r="GW39" s="94" t="str">
        <f t="shared" si="115"/>
        <v/>
      </c>
      <c r="GX39" s="94" t="str">
        <f t="shared" si="116"/>
        <v/>
      </c>
      <c r="GY39" s="94">
        <f t="shared" si="117"/>
        <v>200</v>
      </c>
      <c r="GZ39" s="94" t="str">
        <f t="shared" si="118"/>
        <v/>
      </c>
      <c r="HA39" s="94" t="str">
        <f t="shared" si="119"/>
        <v/>
      </c>
      <c r="HB39" s="94">
        <f t="shared" si="120"/>
        <v>100</v>
      </c>
      <c r="HC39" s="94" t="str">
        <f t="shared" si="121"/>
        <v/>
      </c>
      <c r="HD39" s="94" t="str">
        <f t="shared" si="122"/>
        <v/>
      </c>
      <c r="HE39" s="153">
        <f t="shared" si="123"/>
        <v>100</v>
      </c>
      <c r="HF39" s="153" t="str">
        <f t="shared" si="124"/>
        <v/>
      </c>
      <c r="HG39" s="153" t="str">
        <f t="shared" si="125"/>
        <v/>
      </c>
      <c r="HH39" s="153">
        <f t="shared" si="126"/>
        <v>100</v>
      </c>
      <c r="HI39" s="153" t="str">
        <f t="shared" si="127"/>
        <v/>
      </c>
      <c r="HJ39" s="153" t="str">
        <f t="shared" si="128"/>
        <v/>
      </c>
      <c r="HK39" s="255">
        <f t="shared" si="129"/>
        <v>0</v>
      </c>
      <c r="HL39" s="255">
        <f t="shared" si="130"/>
        <v>0</v>
      </c>
      <c r="HM39" s="255">
        <f t="shared" si="131"/>
        <v>23</v>
      </c>
      <c r="HN39" s="255">
        <f t="shared" si="132"/>
        <v>0</v>
      </c>
      <c r="HO39" s="64" t="str">
        <f t="shared" ref="HO39:HO70" si="142">IF(OR(D39=0,D39=""),"",IF(D39="TC","TRANSFERRED",IF(D39="DROP","DROP",IF(HK39&gt;0,"ABSENT",IF(HL39&gt;0,"LEAVE",IF(HM39&gt;4,"",IF(AND(HN39&gt;0,$C$3=8),"",IF(HN39&gt;0,"PROMOTED","PASSED"))))))))</f>
        <v/>
      </c>
      <c r="HP39" s="91">
        <f t="shared" si="133"/>
        <v>1200</v>
      </c>
      <c r="HQ39" s="91" t="str">
        <f t="shared" si="134"/>
        <v/>
      </c>
      <c r="HR39" s="92" t="str">
        <f t="shared" si="135"/>
        <v/>
      </c>
      <c r="HS39" s="214" t="str">
        <f t="shared" si="136"/>
        <v/>
      </c>
      <c r="HT39" s="215" t="str">
        <f t="shared" si="137"/>
        <v/>
      </c>
      <c r="HU39" s="93" t="str">
        <f t="shared" si="138"/>
        <v/>
      </c>
      <c r="HV39" s="154">
        <f>details!EV39</f>
        <v>110</v>
      </c>
      <c r="HW39" s="155" t="str">
        <f>details!EW39</f>
        <v/>
      </c>
      <c r="HX39" s="218" t="str">
        <f t="shared" si="139"/>
        <v/>
      </c>
      <c r="HY39" s="100" t="str">
        <f>IF(details!CV39="","",details!CV39)</f>
        <v/>
      </c>
    </row>
    <row r="40" spans="1:233" ht="14" customHeight="1">
      <c r="A40" s="145" t="str">
        <f>IF(details!A40="","",details!A40)</f>
        <v/>
      </c>
      <c r="B40" s="64" t="str">
        <f>IF(details!B40="","",details!B40)</f>
        <v/>
      </c>
      <c r="C40" s="64" t="str">
        <f>IF(details!C40="","",details!C40)</f>
        <v/>
      </c>
      <c r="D40" s="95">
        <f>IF(details!D40="","",details!D40)</f>
        <v>834</v>
      </c>
      <c r="E40" s="95" t="str">
        <f>IF(details!E40="","",details!E40)</f>
        <v/>
      </c>
      <c r="F40" s="64" t="str">
        <f>IF(details!F40="","",details!F40)</f>
        <v/>
      </c>
      <c r="G40" s="290" t="str">
        <f>IF(details!G40="","",details!G40)</f>
        <v/>
      </c>
      <c r="H40" s="146" t="str">
        <f>IF(details!CW40="","",details!CW40)</f>
        <v/>
      </c>
      <c r="I40" s="147" t="str">
        <f>IF(details!I40="","",details!I40)</f>
        <v/>
      </c>
      <c r="J40" s="147" t="str">
        <f>IF(details!J40="","",details!J40)</f>
        <v/>
      </c>
      <c r="K40" s="147" t="str">
        <f>IF(details!K40="","",details!K40)</f>
        <v/>
      </c>
      <c r="L40" s="64" t="str">
        <f>IF(details!L40="","",details!L40)</f>
        <v/>
      </c>
      <c r="M40" s="64" t="str">
        <f>IF(details!M40="","",details!M40)</f>
        <v/>
      </c>
      <c r="N40" s="64" t="str">
        <f t="shared" si="16"/>
        <v/>
      </c>
      <c r="O40" s="64" t="str">
        <f>IF(details!N40="","",details!N40)</f>
        <v/>
      </c>
      <c r="P40" s="64" t="str">
        <f>IF(details!O40="","",details!O40)</f>
        <v/>
      </c>
      <c r="Q40" s="64" t="str">
        <f t="shared" si="17"/>
        <v/>
      </c>
      <c r="R40" s="64" t="str">
        <f>IF(details!P40="","",details!P40)</f>
        <v/>
      </c>
      <c r="S40" s="64" t="str">
        <f>IF(details!Q40="","",details!Q40)</f>
        <v/>
      </c>
      <c r="T40" s="64" t="str">
        <f t="shared" si="18"/>
        <v/>
      </c>
      <c r="U40" s="148" t="str">
        <f t="shared" si="19"/>
        <v/>
      </c>
      <c r="V40" s="64" t="str">
        <f>IF(details!R40="","",details!R40)</f>
        <v/>
      </c>
      <c r="W40" s="64" t="str">
        <f>IF(details!S40="","",details!S40)</f>
        <v/>
      </c>
      <c r="X40" s="64" t="str">
        <f>IF(details!T40="","",details!T40)</f>
        <v/>
      </c>
      <c r="Y40" s="64" t="str">
        <f>IF(details!U40="","",details!U40)</f>
        <v/>
      </c>
      <c r="Z40" s="148" t="str">
        <f t="shared" si="20"/>
        <v/>
      </c>
      <c r="AA40" s="149" t="str">
        <f t="shared" si="21"/>
        <v/>
      </c>
      <c r="AB40" s="64" t="str">
        <f>IF(details!V40="","",details!V40)</f>
        <v/>
      </c>
      <c r="AC40" s="64" t="str">
        <f>IF(details!W40="","",details!W40)</f>
        <v/>
      </c>
      <c r="AD40" s="64" t="str">
        <f>IF(details!X40="","",details!X40)</f>
        <v/>
      </c>
      <c r="AE40" s="149" t="str">
        <f t="shared" si="22"/>
        <v/>
      </c>
      <c r="AF40" s="95" t="str">
        <f t="shared" si="23"/>
        <v/>
      </c>
      <c r="AG40" s="150" t="str">
        <f t="shared" si="24"/>
        <v/>
      </c>
      <c r="AH40" s="95" t="str">
        <f t="shared" si="25"/>
        <v/>
      </c>
      <c r="AI40" s="136">
        <f t="shared" si="0"/>
        <v>200</v>
      </c>
      <c r="AJ40" s="136">
        <f t="shared" si="26"/>
        <v>0</v>
      </c>
      <c r="AK40" s="64" t="str">
        <f>IF(details!Y40="","",details!Y40)</f>
        <v/>
      </c>
      <c r="AL40" s="64" t="str">
        <f>IF(details!Z40="","",details!Z40)</f>
        <v/>
      </c>
      <c r="AM40" s="64" t="str">
        <f t="shared" si="27"/>
        <v/>
      </c>
      <c r="AN40" s="64" t="str">
        <f>IF(details!AA40="","",details!AA40)</f>
        <v/>
      </c>
      <c r="AO40" s="64" t="str">
        <f>IF(details!AB40="","",details!AB40)</f>
        <v/>
      </c>
      <c r="AP40" s="64" t="str">
        <f t="shared" si="28"/>
        <v/>
      </c>
      <c r="AQ40" s="64" t="str">
        <f>IF(details!AC40="","",details!AC40)</f>
        <v/>
      </c>
      <c r="AR40" s="64" t="str">
        <f>IF(details!AD40="","",details!AD40)</f>
        <v/>
      </c>
      <c r="AS40" s="64" t="str">
        <f t="shared" si="29"/>
        <v/>
      </c>
      <c r="AT40" s="148" t="str">
        <f t="shared" si="30"/>
        <v/>
      </c>
      <c r="AU40" s="64" t="str">
        <f>IF(details!AE40="","",details!AE40)</f>
        <v/>
      </c>
      <c r="AV40" s="64" t="str">
        <f>IF(details!AF40="","",details!AF40)</f>
        <v/>
      </c>
      <c r="AW40" s="64" t="str">
        <f>IF(details!AG40="","",details!AG40)</f>
        <v/>
      </c>
      <c r="AX40" s="64" t="str">
        <f>IF(details!AH40="","",details!AH40)</f>
        <v/>
      </c>
      <c r="AY40" s="148" t="str">
        <f t="shared" si="31"/>
        <v/>
      </c>
      <c r="AZ40" s="149" t="str">
        <f t="shared" si="32"/>
        <v/>
      </c>
      <c r="BA40" s="64" t="str">
        <f>IF(details!AI40="","",details!AI40)</f>
        <v/>
      </c>
      <c r="BB40" s="64" t="str">
        <f>IF(details!AJ40="","",details!AJ40)</f>
        <v/>
      </c>
      <c r="BC40" s="64" t="str">
        <f>IF(details!AK40="","",details!AK40)</f>
        <v/>
      </c>
      <c r="BD40" s="149" t="str">
        <f t="shared" si="33"/>
        <v/>
      </c>
      <c r="BE40" s="95" t="str">
        <f t="shared" si="34"/>
        <v/>
      </c>
      <c r="BF40" s="150" t="str">
        <f t="shared" si="35"/>
        <v/>
      </c>
      <c r="BG40" s="95" t="str">
        <f t="shared" si="36"/>
        <v/>
      </c>
      <c r="BH40" s="136">
        <f t="shared" si="1"/>
        <v>200</v>
      </c>
      <c r="BI40" s="136">
        <f t="shared" si="37"/>
        <v>0</v>
      </c>
      <c r="BJ40" s="151">
        <f>IF(D40="","",details!AL40)</f>
        <v>0</v>
      </c>
      <c r="BK40" s="64" t="str">
        <f>IF(details!AM40="","",details!AM40)</f>
        <v/>
      </c>
      <c r="BL40" s="64" t="str">
        <f>IF(details!AN40="","",details!AN40)</f>
        <v/>
      </c>
      <c r="BM40" s="64" t="str">
        <f t="shared" si="38"/>
        <v/>
      </c>
      <c r="BN40" s="64" t="str">
        <f>IF(details!AO40="","",details!AO40)</f>
        <v/>
      </c>
      <c r="BO40" s="64" t="str">
        <f>IF(details!AP40="","",details!AP40)</f>
        <v/>
      </c>
      <c r="BP40" s="64" t="str">
        <f t="shared" si="39"/>
        <v/>
      </c>
      <c r="BQ40" s="64" t="str">
        <f>IF(details!AQ40="","",details!AQ40)</f>
        <v/>
      </c>
      <c r="BR40" s="64" t="str">
        <f>IF(details!AR40="","",details!AR40)</f>
        <v/>
      </c>
      <c r="BS40" s="64" t="str">
        <f t="shared" si="40"/>
        <v/>
      </c>
      <c r="BT40" s="148" t="str">
        <f t="shared" si="41"/>
        <v/>
      </c>
      <c r="BU40" s="64" t="str">
        <f>IF(details!AS40="","",details!AS40)</f>
        <v/>
      </c>
      <c r="BV40" s="64" t="str">
        <f>IF(details!AT40="","",details!AT40)</f>
        <v/>
      </c>
      <c r="BW40" s="64" t="str">
        <f>IF(details!AU40="","",details!AU40)</f>
        <v/>
      </c>
      <c r="BX40" s="148" t="str">
        <f t="shared" si="42"/>
        <v/>
      </c>
      <c r="BY40" s="149" t="str">
        <f t="shared" si="43"/>
        <v/>
      </c>
      <c r="BZ40" s="64" t="str">
        <f>IF(details!AV40="","",details!AV40)</f>
        <v/>
      </c>
      <c r="CA40" s="64" t="str">
        <f>IF(details!AW40="","",details!AW40)</f>
        <v/>
      </c>
      <c r="CB40" s="149" t="str">
        <f t="shared" si="44"/>
        <v/>
      </c>
      <c r="CC40" s="95" t="str">
        <f t="shared" si="45"/>
        <v/>
      </c>
      <c r="CD40" s="150" t="str">
        <f t="shared" si="46"/>
        <v/>
      </c>
      <c r="CE40" s="95" t="str">
        <f t="shared" si="47"/>
        <v/>
      </c>
      <c r="CF40" s="136">
        <f t="shared" si="2"/>
        <v>200</v>
      </c>
      <c r="CG40" s="136">
        <f t="shared" si="48"/>
        <v>0</v>
      </c>
      <c r="CH40" s="64" t="str">
        <f>IF(details!AX40="","",details!AX40)</f>
        <v/>
      </c>
      <c r="CI40" s="64" t="str">
        <f>IF(details!AY40="","",details!AY40)</f>
        <v/>
      </c>
      <c r="CJ40" s="64" t="str">
        <f t="shared" si="49"/>
        <v/>
      </c>
      <c r="CK40" s="64" t="str">
        <f>IF(details!AZ40="","",details!AZ40)</f>
        <v/>
      </c>
      <c r="CL40" s="64" t="str">
        <f>IF(details!BA40="","",details!BA40)</f>
        <v/>
      </c>
      <c r="CM40" s="64" t="str">
        <f t="shared" si="50"/>
        <v/>
      </c>
      <c r="CN40" s="64" t="str">
        <f>IF(details!BB40="","",details!BB40)</f>
        <v/>
      </c>
      <c r="CO40" s="64" t="str">
        <f>IF(details!BC40="","",details!BC40)</f>
        <v/>
      </c>
      <c r="CP40" s="64" t="str">
        <f t="shared" si="51"/>
        <v/>
      </c>
      <c r="CQ40" s="148" t="str">
        <f t="shared" si="52"/>
        <v/>
      </c>
      <c r="CR40" s="64" t="str">
        <f>IF(details!BD40="","",details!BD40)</f>
        <v/>
      </c>
      <c r="CS40" s="64" t="str">
        <f>IF(details!BE40="","",details!BE40)</f>
        <v/>
      </c>
      <c r="CT40" s="64" t="str">
        <f>IF(details!BF40="","",details!BF40)</f>
        <v/>
      </c>
      <c r="CU40" s="64" t="str">
        <f>IF(details!BG40="","",details!BG40)</f>
        <v/>
      </c>
      <c r="CV40" s="148" t="str">
        <f t="shared" si="53"/>
        <v/>
      </c>
      <c r="CW40" s="149" t="str">
        <f t="shared" si="54"/>
        <v/>
      </c>
      <c r="CX40" s="64" t="str">
        <f>IF(details!BH40="","",details!BH40)</f>
        <v/>
      </c>
      <c r="CY40" s="64" t="str">
        <f>IF(details!BI40="","",details!BI40)</f>
        <v/>
      </c>
      <c r="CZ40" s="64" t="str">
        <f>IF(details!BJ40="","",details!BJ40)</f>
        <v/>
      </c>
      <c r="DA40" s="149" t="str">
        <f t="shared" si="55"/>
        <v/>
      </c>
      <c r="DB40" s="95" t="str">
        <f t="shared" si="56"/>
        <v/>
      </c>
      <c r="DC40" s="150" t="str">
        <f t="shared" si="57"/>
        <v/>
      </c>
      <c r="DD40" s="95" t="str">
        <f t="shared" si="58"/>
        <v/>
      </c>
      <c r="DE40" s="136">
        <f t="shared" si="3"/>
        <v>200</v>
      </c>
      <c r="DF40" s="136">
        <f t="shared" si="59"/>
        <v>0</v>
      </c>
      <c r="DG40" s="64" t="str">
        <f>IF(details!BK40="","",details!BK40)</f>
        <v/>
      </c>
      <c r="DH40" s="64" t="str">
        <f>IF(details!BL40="","",details!BL40)</f>
        <v/>
      </c>
      <c r="DI40" s="64" t="str">
        <f t="shared" si="60"/>
        <v/>
      </c>
      <c r="DJ40" s="64" t="str">
        <f>IF(details!BM40="","",details!BM40)</f>
        <v/>
      </c>
      <c r="DK40" s="64" t="str">
        <f>IF(details!BN40="","",details!BN40)</f>
        <v/>
      </c>
      <c r="DL40" s="64" t="str">
        <f t="shared" si="61"/>
        <v/>
      </c>
      <c r="DM40" s="64" t="str">
        <f>IF(details!BO40="","",details!BO40)</f>
        <v/>
      </c>
      <c r="DN40" s="64" t="str">
        <f>IF(details!BP40="","",details!BP40)</f>
        <v/>
      </c>
      <c r="DO40" s="64" t="str">
        <f t="shared" si="62"/>
        <v/>
      </c>
      <c r="DP40" s="148" t="str">
        <f t="shared" si="63"/>
        <v/>
      </c>
      <c r="DQ40" s="64" t="str">
        <f>IF(details!BQ40="","",details!BQ40)</f>
        <v/>
      </c>
      <c r="DR40" s="64" t="str">
        <f>IF(details!BR40="","",details!BR40)</f>
        <v/>
      </c>
      <c r="DS40" s="64" t="str">
        <f>IF(details!BS40="","",details!BS40)</f>
        <v/>
      </c>
      <c r="DT40" s="148" t="str">
        <f t="shared" si="64"/>
        <v/>
      </c>
      <c r="DU40" s="149" t="str">
        <f t="shared" si="65"/>
        <v/>
      </c>
      <c r="DV40" s="64" t="str">
        <f>IF(details!BT40="","",details!BT40)</f>
        <v/>
      </c>
      <c r="DW40" s="64" t="str">
        <f>IF(details!BU40="","",details!BU40)</f>
        <v/>
      </c>
      <c r="DX40" s="149" t="str">
        <f t="shared" si="66"/>
        <v/>
      </c>
      <c r="DY40" s="95" t="str">
        <f t="shared" si="67"/>
        <v/>
      </c>
      <c r="DZ40" s="150" t="str">
        <f t="shared" si="68"/>
        <v/>
      </c>
      <c r="EA40" s="95" t="str">
        <f t="shared" si="69"/>
        <v/>
      </c>
      <c r="EB40" s="136">
        <f t="shared" si="4"/>
        <v>200</v>
      </c>
      <c r="EC40" s="136">
        <f t="shared" si="70"/>
        <v>0</v>
      </c>
      <c r="ED40" s="64" t="str">
        <f>IF(details!BV40="","",details!BV40)</f>
        <v/>
      </c>
      <c r="EE40" s="64" t="str">
        <f>IF(details!BW40="","",details!BW40)</f>
        <v/>
      </c>
      <c r="EF40" s="64" t="str">
        <f t="shared" si="71"/>
        <v/>
      </c>
      <c r="EG40" s="64" t="str">
        <f>IF(details!BX40="","",details!BX40)</f>
        <v/>
      </c>
      <c r="EH40" s="64" t="str">
        <f>IF(details!BY40="","",details!BY40)</f>
        <v/>
      </c>
      <c r="EI40" s="64" t="str">
        <f t="shared" si="72"/>
        <v/>
      </c>
      <c r="EJ40" s="64" t="str">
        <f>IF(details!BZ40="","",details!BZ40)</f>
        <v/>
      </c>
      <c r="EK40" s="64" t="str">
        <f>IF(details!CA40="","",details!CA40)</f>
        <v/>
      </c>
      <c r="EL40" s="64" t="str">
        <f t="shared" si="73"/>
        <v/>
      </c>
      <c r="EM40" s="148" t="str">
        <f t="shared" si="74"/>
        <v/>
      </c>
      <c r="EN40" s="427" t="str">
        <f>IF(details!CB40="","",details!CB40)</f>
        <v/>
      </c>
      <c r="EO40" s="64" t="str">
        <f>IF(details!CC40="","",details!CC40)</f>
        <v/>
      </c>
      <c r="EP40" s="64" t="str">
        <f>IF(details!CD40="","",details!CD40)</f>
        <v/>
      </c>
      <c r="EQ40" s="148" t="str">
        <f t="shared" si="75"/>
        <v/>
      </c>
      <c r="ER40" s="149" t="str">
        <f t="shared" si="76"/>
        <v/>
      </c>
      <c r="ES40" s="64" t="str">
        <f>IF(details!CE40="","",details!CE40)</f>
        <v/>
      </c>
      <c r="ET40" s="64" t="str">
        <f>IF(details!CF40="","",details!CF40)</f>
        <v/>
      </c>
      <c r="EU40" s="149" t="str">
        <f t="shared" si="77"/>
        <v/>
      </c>
      <c r="EV40" s="95" t="str">
        <f t="shared" si="78"/>
        <v/>
      </c>
      <c r="EW40" s="150" t="str">
        <f t="shared" si="79"/>
        <v/>
      </c>
      <c r="EX40" s="95" t="str">
        <f t="shared" si="80"/>
        <v/>
      </c>
      <c r="EY40" s="136">
        <f t="shared" si="5"/>
        <v>200</v>
      </c>
      <c r="EZ40" s="136">
        <f t="shared" si="81"/>
        <v>0</v>
      </c>
      <c r="FA40" s="64" t="str">
        <f>IF(details!CG40="","",details!CG40)</f>
        <v/>
      </c>
      <c r="FB40" s="64" t="str">
        <f>IF(details!CH40="","",details!CH40)</f>
        <v/>
      </c>
      <c r="FC40" s="64" t="str">
        <f>IF(details!CI40="","",details!CI40)</f>
        <v/>
      </c>
      <c r="FD40" s="64" t="str">
        <f>IF(details!CJ40="","",details!CJ40)</f>
        <v/>
      </c>
      <c r="FE40" s="64" t="str">
        <f>IF(details!CK40="","",details!CK40)</f>
        <v/>
      </c>
      <c r="FF40" s="95" t="str">
        <f t="shared" si="82"/>
        <v/>
      </c>
      <c r="FG40" s="95" t="str">
        <f t="shared" si="83"/>
        <v/>
      </c>
      <c r="FH40" s="95" t="str">
        <f t="shared" si="84"/>
        <v/>
      </c>
      <c r="FI40" s="136">
        <f t="shared" si="85"/>
        <v>100</v>
      </c>
      <c r="FJ40" s="136">
        <f t="shared" si="86"/>
        <v>0</v>
      </c>
      <c r="FK40" s="64" t="str">
        <f>IF(details!CL40="","",details!CL40)</f>
        <v/>
      </c>
      <c r="FL40" s="64" t="str">
        <f>IF(details!CM40="","",details!CM40)</f>
        <v/>
      </c>
      <c r="FM40" s="64" t="str">
        <f>IF(details!CN40="","",details!CN40)</f>
        <v/>
      </c>
      <c r="FN40" s="64" t="str">
        <f>IF(details!CO40="","",details!CO40)</f>
        <v/>
      </c>
      <c r="FO40" s="64" t="str">
        <f>IF(details!CP40="","",details!CP40)</f>
        <v/>
      </c>
      <c r="FP40" s="95" t="str">
        <f t="shared" si="87"/>
        <v/>
      </c>
      <c r="FQ40" s="95" t="str">
        <f t="shared" si="88"/>
        <v/>
      </c>
      <c r="FR40" s="95" t="str">
        <f t="shared" si="89"/>
        <v/>
      </c>
      <c r="FS40" s="136">
        <f t="shared" si="90"/>
        <v>100</v>
      </c>
      <c r="FT40" s="136">
        <f t="shared" si="91"/>
        <v>0</v>
      </c>
      <c r="FU40" s="64" t="str">
        <f>IF(details!CQ40="","",details!CQ40)</f>
        <v/>
      </c>
      <c r="FV40" s="64" t="str">
        <f>IF(details!CR40="","",details!CR40)</f>
        <v/>
      </c>
      <c r="FW40" s="64" t="str">
        <f>IF(details!CS40="","",details!CS40)</f>
        <v/>
      </c>
      <c r="FX40" s="64" t="str">
        <f>IF(details!CT40="","",details!CT40)</f>
        <v/>
      </c>
      <c r="FY40" s="64" t="str">
        <f>IF(details!CU40="","",details!CU40)</f>
        <v/>
      </c>
      <c r="FZ40" s="95" t="str">
        <f t="shared" si="92"/>
        <v/>
      </c>
      <c r="GA40" s="95" t="str">
        <f t="shared" si="93"/>
        <v/>
      </c>
      <c r="GB40" s="95" t="str">
        <f t="shared" si="94"/>
        <v/>
      </c>
      <c r="GC40" s="136">
        <f t="shared" si="95"/>
        <v>100</v>
      </c>
      <c r="GD40" s="136">
        <f t="shared" si="96"/>
        <v>0</v>
      </c>
      <c r="GE40" s="94">
        <f t="shared" si="97"/>
        <v>200</v>
      </c>
      <c r="GF40" s="94" t="str">
        <f t="shared" si="98"/>
        <v/>
      </c>
      <c r="GG40" s="94" t="str">
        <f t="shared" si="99"/>
        <v/>
      </c>
      <c r="GH40" s="94">
        <f t="shared" si="100"/>
        <v>200</v>
      </c>
      <c r="GI40" s="94" t="str">
        <f t="shared" si="101"/>
        <v/>
      </c>
      <c r="GJ40" s="94" t="str">
        <f t="shared" si="102"/>
        <v/>
      </c>
      <c r="GK40" s="152">
        <f t="shared" si="103"/>
        <v>200</v>
      </c>
      <c r="GL40" s="152" t="str">
        <f t="shared" si="104"/>
        <v/>
      </c>
      <c r="GM40" s="152" t="str">
        <f t="shared" si="105"/>
        <v/>
      </c>
      <c r="GN40" s="94" t="str">
        <f t="shared" si="106"/>
        <v/>
      </c>
      <c r="GO40" s="94" t="str">
        <f t="shared" si="107"/>
        <v/>
      </c>
      <c r="GP40" s="94" t="str">
        <f t="shared" si="108"/>
        <v/>
      </c>
      <c r="GQ40" s="94" t="str">
        <f t="shared" si="109"/>
        <v/>
      </c>
      <c r="GR40" s="94" t="str">
        <f t="shared" si="110"/>
        <v/>
      </c>
      <c r="GS40" s="94">
        <f t="shared" si="111"/>
        <v>200</v>
      </c>
      <c r="GT40" s="94" t="str">
        <f t="shared" si="112"/>
        <v/>
      </c>
      <c r="GU40" s="94" t="str">
        <f t="shared" si="113"/>
        <v/>
      </c>
      <c r="GV40" s="94">
        <f t="shared" si="114"/>
        <v>200</v>
      </c>
      <c r="GW40" s="94" t="str">
        <f t="shared" si="115"/>
        <v/>
      </c>
      <c r="GX40" s="94" t="str">
        <f t="shared" si="116"/>
        <v/>
      </c>
      <c r="GY40" s="94">
        <f t="shared" si="117"/>
        <v>200</v>
      </c>
      <c r="GZ40" s="94" t="str">
        <f t="shared" si="118"/>
        <v/>
      </c>
      <c r="HA40" s="94" t="str">
        <f t="shared" si="119"/>
        <v/>
      </c>
      <c r="HB40" s="94">
        <f t="shared" si="120"/>
        <v>100</v>
      </c>
      <c r="HC40" s="94" t="str">
        <f t="shared" si="121"/>
        <v/>
      </c>
      <c r="HD40" s="94" t="str">
        <f t="shared" si="122"/>
        <v/>
      </c>
      <c r="HE40" s="153">
        <f t="shared" si="123"/>
        <v>100</v>
      </c>
      <c r="HF40" s="153" t="str">
        <f t="shared" si="124"/>
        <v/>
      </c>
      <c r="HG40" s="153" t="str">
        <f t="shared" si="125"/>
        <v/>
      </c>
      <c r="HH40" s="153">
        <f t="shared" si="126"/>
        <v>100</v>
      </c>
      <c r="HI40" s="153" t="str">
        <f t="shared" si="127"/>
        <v/>
      </c>
      <c r="HJ40" s="153" t="str">
        <f t="shared" si="128"/>
        <v/>
      </c>
      <c r="HK40" s="255">
        <f t="shared" si="129"/>
        <v>0</v>
      </c>
      <c r="HL40" s="255">
        <f t="shared" si="130"/>
        <v>0</v>
      </c>
      <c r="HM40" s="255">
        <f t="shared" si="131"/>
        <v>23</v>
      </c>
      <c r="HN40" s="255">
        <f t="shared" si="132"/>
        <v>0</v>
      </c>
      <c r="HO40" s="64" t="str">
        <f t="shared" si="142"/>
        <v/>
      </c>
      <c r="HP40" s="91">
        <f t="shared" si="133"/>
        <v>1200</v>
      </c>
      <c r="HQ40" s="91" t="str">
        <f t="shared" si="134"/>
        <v/>
      </c>
      <c r="HR40" s="92" t="str">
        <f t="shared" si="135"/>
        <v/>
      </c>
      <c r="HS40" s="214" t="str">
        <f t="shared" si="136"/>
        <v/>
      </c>
      <c r="HT40" s="215" t="str">
        <f t="shared" si="137"/>
        <v/>
      </c>
      <c r="HU40" s="93" t="str">
        <f t="shared" si="138"/>
        <v/>
      </c>
      <c r="HV40" s="154">
        <f>details!EV40</f>
        <v>110</v>
      </c>
      <c r="HW40" s="155" t="str">
        <f>details!EW40</f>
        <v/>
      </c>
      <c r="HX40" s="218" t="str">
        <f t="shared" si="139"/>
        <v/>
      </c>
      <c r="HY40" s="100" t="str">
        <f>IF(details!CV40="","",details!CV40)</f>
        <v/>
      </c>
    </row>
    <row r="41" spans="1:233" ht="14" customHeight="1">
      <c r="A41" s="145" t="str">
        <f>IF(details!A41="","",details!A41)</f>
        <v/>
      </c>
      <c r="B41" s="64" t="str">
        <f>IF(details!B41="","",details!B41)</f>
        <v/>
      </c>
      <c r="C41" s="64" t="str">
        <f>IF(details!C41="","",details!C41)</f>
        <v/>
      </c>
      <c r="D41" s="95">
        <f>IF(details!D41="","",details!D41)</f>
        <v>835</v>
      </c>
      <c r="E41" s="95" t="str">
        <f>IF(details!E41="","",details!E41)</f>
        <v/>
      </c>
      <c r="F41" s="64" t="str">
        <f>IF(details!F41="","",details!F41)</f>
        <v/>
      </c>
      <c r="G41" s="290" t="str">
        <f>IF(details!G41="","",details!G41)</f>
        <v/>
      </c>
      <c r="H41" s="146" t="str">
        <f>IF(details!CW41="","",details!CW41)</f>
        <v/>
      </c>
      <c r="I41" s="147" t="str">
        <f>IF(details!I41="","",details!I41)</f>
        <v/>
      </c>
      <c r="J41" s="147" t="str">
        <f>IF(details!J41="","",details!J41)</f>
        <v/>
      </c>
      <c r="K41" s="147" t="str">
        <f>IF(details!K41="","",details!K41)</f>
        <v/>
      </c>
      <c r="L41" s="64" t="str">
        <f>IF(details!L41="","",details!L41)</f>
        <v/>
      </c>
      <c r="M41" s="64" t="str">
        <f>IF(details!M41="","",details!M41)</f>
        <v/>
      </c>
      <c r="N41" s="64" t="str">
        <f t="shared" si="16"/>
        <v/>
      </c>
      <c r="O41" s="64" t="str">
        <f>IF(details!N41="","",details!N41)</f>
        <v/>
      </c>
      <c r="P41" s="64" t="str">
        <f>IF(details!O41="","",details!O41)</f>
        <v/>
      </c>
      <c r="Q41" s="64" t="str">
        <f t="shared" si="17"/>
        <v/>
      </c>
      <c r="R41" s="64" t="str">
        <f>IF(details!P41="","",details!P41)</f>
        <v/>
      </c>
      <c r="S41" s="64" t="str">
        <f>IF(details!Q41="","",details!Q41)</f>
        <v/>
      </c>
      <c r="T41" s="64" t="str">
        <f t="shared" si="18"/>
        <v/>
      </c>
      <c r="U41" s="148" t="str">
        <f t="shared" si="19"/>
        <v/>
      </c>
      <c r="V41" s="64" t="str">
        <f>IF(details!R41="","",details!R41)</f>
        <v/>
      </c>
      <c r="W41" s="64" t="str">
        <f>IF(details!S41="","",details!S41)</f>
        <v/>
      </c>
      <c r="X41" s="64" t="str">
        <f>IF(details!T41="","",details!T41)</f>
        <v/>
      </c>
      <c r="Y41" s="64" t="str">
        <f>IF(details!U41="","",details!U41)</f>
        <v/>
      </c>
      <c r="Z41" s="148" t="str">
        <f t="shared" si="20"/>
        <v/>
      </c>
      <c r="AA41" s="149" t="str">
        <f t="shared" si="21"/>
        <v/>
      </c>
      <c r="AB41" s="64" t="str">
        <f>IF(details!V41="","",details!V41)</f>
        <v/>
      </c>
      <c r="AC41" s="64" t="str">
        <f>IF(details!W41="","",details!W41)</f>
        <v/>
      </c>
      <c r="AD41" s="64" t="str">
        <f>IF(details!X41="","",details!X41)</f>
        <v/>
      </c>
      <c r="AE41" s="149" t="str">
        <f t="shared" si="22"/>
        <v/>
      </c>
      <c r="AF41" s="95" t="str">
        <f t="shared" si="23"/>
        <v/>
      </c>
      <c r="AG41" s="150" t="str">
        <f t="shared" si="24"/>
        <v/>
      </c>
      <c r="AH41" s="95" t="str">
        <f t="shared" si="25"/>
        <v/>
      </c>
      <c r="AI41" s="136">
        <f t="shared" si="0"/>
        <v>200</v>
      </c>
      <c r="AJ41" s="136">
        <f t="shared" si="26"/>
        <v>0</v>
      </c>
      <c r="AK41" s="64" t="str">
        <f>IF(details!Y41="","",details!Y41)</f>
        <v/>
      </c>
      <c r="AL41" s="64" t="str">
        <f>IF(details!Z41="","",details!Z41)</f>
        <v/>
      </c>
      <c r="AM41" s="64" t="str">
        <f t="shared" si="27"/>
        <v/>
      </c>
      <c r="AN41" s="64" t="str">
        <f>IF(details!AA41="","",details!AA41)</f>
        <v/>
      </c>
      <c r="AO41" s="64" t="str">
        <f>IF(details!AB41="","",details!AB41)</f>
        <v/>
      </c>
      <c r="AP41" s="64" t="str">
        <f t="shared" si="28"/>
        <v/>
      </c>
      <c r="AQ41" s="64" t="str">
        <f>IF(details!AC41="","",details!AC41)</f>
        <v/>
      </c>
      <c r="AR41" s="64" t="str">
        <f>IF(details!AD41="","",details!AD41)</f>
        <v/>
      </c>
      <c r="AS41" s="64" t="str">
        <f t="shared" si="29"/>
        <v/>
      </c>
      <c r="AT41" s="148" t="str">
        <f t="shared" si="30"/>
        <v/>
      </c>
      <c r="AU41" s="64" t="str">
        <f>IF(details!AE41="","",details!AE41)</f>
        <v/>
      </c>
      <c r="AV41" s="64" t="str">
        <f>IF(details!AF41="","",details!AF41)</f>
        <v/>
      </c>
      <c r="AW41" s="64" t="str">
        <f>IF(details!AG41="","",details!AG41)</f>
        <v/>
      </c>
      <c r="AX41" s="64" t="str">
        <f>IF(details!AH41="","",details!AH41)</f>
        <v/>
      </c>
      <c r="AY41" s="148" t="str">
        <f t="shared" si="31"/>
        <v/>
      </c>
      <c r="AZ41" s="149" t="str">
        <f t="shared" si="32"/>
        <v/>
      </c>
      <c r="BA41" s="64" t="str">
        <f>IF(details!AI41="","",details!AI41)</f>
        <v/>
      </c>
      <c r="BB41" s="64" t="str">
        <f>IF(details!AJ41="","",details!AJ41)</f>
        <v/>
      </c>
      <c r="BC41" s="64" t="str">
        <f>IF(details!AK41="","",details!AK41)</f>
        <v/>
      </c>
      <c r="BD41" s="149" t="str">
        <f t="shared" si="33"/>
        <v/>
      </c>
      <c r="BE41" s="95" t="str">
        <f t="shared" si="34"/>
        <v/>
      </c>
      <c r="BF41" s="150" t="str">
        <f t="shared" si="35"/>
        <v/>
      </c>
      <c r="BG41" s="95" t="str">
        <f t="shared" si="36"/>
        <v/>
      </c>
      <c r="BH41" s="136">
        <f t="shared" si="1"/>
        <v>200</v>
      </c>
      <c r="BI41" s="136">
        <f t="shared" si="37"/>
        <v>0</v>
      </c>
      <c r="BJ41" s="151">
        <f>IF(D41="","",details!AL41)</f>
        <v>0</v>
      </c>
      <c r="BK41" s="64" t="str">
        <f>IF(details!AM41="","",details!AM41)</f>
        <v/>
      </c>
      <c r="BL41" s="64" t="str">
        <f>IF(details!AN41="","",details!AN41)</f>
        <v/>
      </c>
      <c r="BM41" s="64" t="str">
        <f t="shared" si="38"/>
        <v/>
      </c>
      <c r="BN41" s="64" t="str">
        <f>IF(details!AO41="","",details!AO41)</f>
        <v/>
      </c>
      <c r="BO41" s="64" t="str">
        <f>IF(details!AP41="","",details!AP41)</f>
        <v/>
      </c>
      <c r="BP41" s="64" t="str">
        <f t="shared" si="39"/>
        <v/>
      </c>
      <c r="BQ41" s="64" t="str">
        <f>IF(details!AQ41="","",details!AQ41)</f>
        <v/>
      </c>
      <c r="BR41" s="64" t="str">
        <f>IF(details!AR41="","",details!AR41)</f>
        <v/>
      </c>
      <c r="BS41" s="64" t="str">
        <f t="shared" si="40"/>
        <v/>
      </c>
      <c r="BT41" s="148" t="str">
        <f t="shared" si="41"/>
        <v/>
      </c>
      <c r="BU41" s="64" t="str">
        <f>IF(details!AS41="","",details!AS41)</f>
        <v/>
      </c>
      <c r="BV41" s="64" t="str">
        <f>IF(details!AT41="","",details!AT41)</f>
        <v/>
      </c>
      <c r="BW41" s="64" t="str">
        <f>IF(details!AU41="","",details!AU41)</f>
        <v/>
      </c>
      <c r="BX41" s="148" t="str">
        <f t="shared" si="42"/>
        <v/>
      </c>
      <c r="BY41" s="149" t="str">
        <f t="shared" si="43"/>
        <v/>
      </c>
      <c r="BZ41" s="64" t="str">
        <f>IF(details!AV41="","",details!AV41)</f>
        <v/>
      </c>
      <c r="CA41" s="64" t="str">
        <f>IF(details!AW41="","",details!AW41)</f>
        <v/>
      </c>
      <c r="CB41" s="149" t="str">
        <f t="shared" si="44"/>
        <v/>
      </c>
      <c r="CC41" s="95" t="str">
        <f t="shared" si="45"/>
        <v/>
      </c>
      <c r="CD41" s="150" t="str">
        <f t="shared" si="46"/>
        <v/>
      </c>
      <c r="CE41" s="95" t="str">
        <f t="shared" si="47"/>
        <v/>
      </c>
      <c r="CF41" s="136">
        <f t="shared" si="2"/>
        <v>200</v>
      </c>
      <c r="CG41" s="136">
        <f t="shared" si="48"/>
        <v>0</v>
      </c>
      <c r="CH41" s="64" t="str">
        <f>IF(details!AX41="","",details!AX41)</f>
        <v/>
      </c>
      <c r="CI41" s="64" t="str">
        <f>IF(details!AY41="","",details!AY41)</f>
        <v/>
      </c>
      <c r="CJ41" s="64" t="str">
        <f t="shared" si="49"/>
        <v/>
      </c>
      <c r="CK41" s="64" t="str">
        <f>IF(details!AZ41="","",details!AZ41)</f>
        <v/>
      </c>
      <c r="CL41" s="64" t="str">
        <f>IF(details!BA41="","",details!BA41)</f>
        <v/>
      </c>
      <c r="CM41" s="64" t="str">
        <f t="shared" si="50"/>
        <v/>
      </c>
      <c r="CN41" s="64" t="str">
        <f>IF(details!BB41="","",details!BB41)</f>
        <v/>
      </c>
      <c r="CO41" s="64" t="str">
        <f>IF(details!BC41="","",details!BC41)</f>
        <v/>
      </c>
      <c r="CP41" s="64" t="str">
        <f t="shared" si="51"/>
        <v/>
      </c>
      <c r="CQ41" s="148" t="str">
        <f t="shared" si="52"/>
        <v/>
      </c>
      <c r="CR41" s="64" t="str">
        <f>IF(details!BD41="","",details!BD41)</f>
        <v/>
      </c>
      <c r="CS41" s="64" t="str">
        <f>IF(details!BE41="","",details!BE41)</f>
        <v/>
      </c>
      <c r="CT41" s="64" t="str">
        <f>IF(details!BF41="","",details!BF41)</f>
        <v/>
      </c>
      <c r="CU41" s="64" t="str">
        <f>IF(details!BG41="","",details!BG41)</f>
        <v/>
      </c>
      <c r="CV41" s="148" t="str">
        <f t="shared" si="53"/>
        <v/>
      </c>
      <c r="CW41" s="149" t="str">
        <f t="shared" si="54"/>
        <v/>
      </c>
      <c r="CX41" s="64" t="str">
        <f>IF(details!BH41="","",details!BH41)</f>
        <v/>
      </c>
      <c r="CY41" s="64" t="str">
        <f>IF(details!BI41="","",details!BI41)</f>
        <v/>
      </c>
      <c r="CZ41" s="64" t="str">
        <f>IF(details!BJ41="","",details!BJ41)</f>
        <v/>
      </c>
      <c r="DA41" s="149" t="str">
        <f t="shared" si="55"/>
        <v/>
      </c>
      <c r="DB41" s="95" t="str">
        <f t="shared" si="56"/>
        <v/>
      </c>
      <c r="DC41" s="150" t="str">
        <f t="shared" si="57"/>
        <v/>
      </c>
      <c r="DD41" s="95" t="str">
        <f t="shared" si="58"/>
        <v/>
      </c>
      <c r="DE41" s="136">
        <f t="shared" si="3"/>
        <v>200</v>
      </c>
      <c r="DF41" s="136">
        <f t="shared" si="59"/>
        <v>0</v>
      </c>
      <c r="DG41" s="64" t="str">
        <f>IF(details!BK41="","",details!BK41)</f>
        <v/>
      </c>
      <c r="DH41" s="64" t="str">
        <f>IF(details!BL41="","",details!BL41)</f>
        <v/>
      </c>
      <c r="DI41" s="64" t="str">
        <f t="shared" si="60"/>
        <v/>
      </c>
      <c r="DJ41" s="64" t="str">
        <f>IF(details!BM41="","",details!BM41)</f>
        <v/>
      </c>
      <c r="DK41" s="64" t="str">
        <f>IF(details!BN41="","",details!BN41)</f>
        <v/>
      </c>
      <c r="DL41" s="64" t="str">
        <f t="shared" si="61"/>
        <v/>
      </c>
      <c r="DM41" s="64" t="str">
        <f>IF(details!BO41="","",details!BO41)</f>
        <v/>
      </c>
      <c r="DN41" s="64" t="str">
        <f>IF(details!BP41="","",details!BP41)</f>
        <v/>
      </c>
      <c r="DO41" s="64" t="str">
        <f t="shared" si="62"/>
        <v/>
      </c>
      <c r="DP41" s="148" t="str">
        <f t="shared" si="63"/>
        <v/>
      </c>
      <c r="DQ41" s="64" t="str">
        <f>IF(details!BQ41="","",details!BQ41)</f>
        <v/>
      </c>
      <c r="DR41" s="64" t="str">
        <f>IF(details!BR41="","",details!BR41)</f>
        <v/>
      </c>
      <c r="DS41" s="64" t="str">
        <f>IF(details!BS41="","",details!BS41)</f>
        <v/>
      </c>
      <c r="DT41" s="148" t="str">
        <f t="shared" si="64"/>
        <v/>
      </c>
      <c r="DU41" s="149" t="str">
        <f t="shared" si="65"/>
        <v/>
      </c>
      <c r="DV41" s="64" t="str">
        <f>IF(details!BT41="","",details!BT41)</f>
        <v/>
      </c>
      <c r="DW41" s="64" t="str">
        <f>IF(details!BU41="","",details!BU41)</f>
        <v/>
      </c>
      <c r="DX41" s="149" t="str">
        <f t="shared" si="66"/>
        <v/>
      </c>
      <c r="DY41" s="95" t="str">
        <f t="shared" si="67"/>
        <v/>
      </c>
      <c r="DZ41" s="150" t="str">
        <f t="shared" si="68"/>
        <v/>
      </c>
      <c r="EA41" s="95" t="str">
        <f t="shared" si="69"/>
        <v/>
      </c>
      <c r="EB41" s="136">
        <f t="shared" si="4"/>
        <v>200</v>
      </c>
      <c r="EC41" s="136">
        <f t="shared" si="70"/>
        <v>0</v>
      </c>
      <c r="ED41" s="64" t="str">
        <f>IF(details!BV41="","",details!BV41)</f>
        <v/>
      </c>
      <c r="EE41" s="64" t="str">
        <f>IF(details!BW41="","",details!BW41)</f>
        <v/>
      </c>
      <c r="EF41" s="64" t="str">
        <f t="shared" si="71"/>
        <v/>
      </c>
      <c r="EG41" s="64" t="str">
        <f>IF(details!BX41="","",details!BX41)</f>
        <v/>
      </c>
      <c r="EH41" s="64" t="str">
        <f>IF(details!BY41="","",details!BY41)</f>
        <v/>
      </c>
      <c r="EI41" s="64" t="str">
        <f t="shared" si="72"/>
        <v/>
      </c>
      <c r="EJ41" s="64" t="str">
        <f>IF(details!BZ41="","",details!BZ41)</f>
        <v/>
      </c>
      <c r="EK41" s="64" t="str">
        <f>IF(details!CA41="","",details!CA41)</f>
        <v/>
      </c>
      <c r="EL41" s="64" t="str">
        <f t="shared" si="73"/>
        <v/>
      </c>
      <c r="EM41" s="148" t="str">
        <f t="shared" si="74"/>
        <v/>
      </c>
      <c r="EN41" s="427" t="str">
        <f>IF(details!CB41="","",details!CB41)</f>
        <v/>
      </c>
      <c r="EO41" s="64" t="str">
        <f>IF(details!CC41="","",details!CC41)</f>
        <v/>
      </c>
      <c r="EP41" s="64" t="str">
        <f>IF(details!CD41="","",details!CD41)</f>
        <v/>
      </c>
      <c r="EQ41" s="148" t="str">
        <f t="shared" si="75"/>
        <v/>
      </c>
      <c r="ER41" s="149" t="str">
        <f t="shared" si="76"/>
        <v/>
      </c>
      <c r="ES41" s="64" t="str">
        <f>IF(details!CE41="","",details!CE41)</f>
        <v/>
      </c>
      <c r="ET41" s="64" t="str">
        <f>IF(details!CF41="","",details!CF41)</f>
        <v/>
      </c>
      <c r="EU41" s="149" t="str">
        <f t="shared" si="77"/>
        <v/>
      </c>
      <c r="EV41" s="95" t="str">
        <f t="shared" si="78"/>
        <v/>
      </c>
      <c r="EW41" s="150" t="str">
        <f t="shared" si="79"/>
        <v/>
      </c>
      <c r="EX41" s="95" t="str">
        <f t="shared" si="80"/>
        <v/>
      </c>
      <c r="EY41" s="136">
        <f t="shared" si="5"/>
        <v>200</v>
      </c>
      <c r="EZ41" s="136">
        <f t="shared" si="81"/>
        <v>0</v>
      </c>
      <c r="FA41" s="64" t="str">
        <f>IF(details!CG41="","",details!CG41)</f>
        <v/>
      </c>
      <c r="FB41" s="64" t="str">
        <f>IF(details!CH41="","",details!CH41)</f>
        <v/>
      </c>
      <c r="FC41" s="64" t="str">
        <f>IF(details!CI41="","",details!CI41)</f>
        <v/>
      </c>
      <c r="FD41" s="64" t="str">
        <f>IF(details!CJ41="","",details!CJ41)</f>
        <v/>
      </c>
      <c r="FE41" s="64" t="str">
        <f>IF(details!CK41="","",details!CK41)</f>
        <v/>
      </c>
      <c r="FF41" s="95" t="str">
        <f t="shared" si="82"/>
        <v/>
      </c>
      <c r="FG41" s="95" t="str">
        <f t="shared" si="83"/>
        <v/>
      </c>
      <c r="FH41" s="95" t="str">
        <f t="shared" si="84"/>
        <v/>
      </c>
      <c r="FI41" s="136">
        <f t="shared" si="85"/>
        <v>100</v>
      </c>
      <c r="FJ41" s="136">
        <f t="shared" si="86"/>
        <v>0</v>
      </c>
      <c r="FK41" s="64" t="str">
        <f>IF(details!CL41="","",details!CL41)</f>
        <v/>
      </c>
      <c r="FL41" s="64" t="str">
        <f>IF(details!CM41="","",details!CM41)</f>
        <v/>
      </c>
      <c r="FM41" s="64" t="str">
        <f>IF(details!CN41="","",details!CN41)</f>
        <v/>
      </c>
      <c r="FN41" s="64" t="str">
        <f>IF(details!CO41="","",details!CO41)</f>
        <v/>
      </c>
      <c r="FO41" s="64" t="str">
        <f>IF(details!CP41="","",details!CP41)</f>
        <v/>
      </c>
      <c r="FP41" s="95" t="str">
        <f t="shared" si="87"/>
        <v/>
      </c>
      <c r="FQ41" s="95" t="str">
        <f t="shared" si="88"/>
        <v/>
      </c>
      <c r="FR41" s="95" t="str">
        <f t="shared" si="89"/>
        <v/>
      </c>
      <c r="FS41" s="136">
        <f t="shared" si="90"/>
        <v>100</v>
      </c>
      <c r="FT41" s="136">
        <f t="shared" si="91"/>
        <v>0</v>
      </c>
      <c r="FU41" s="64" t="str">
        <f>IF(details!CQ41="","",details!CQ41)</f>
        <v/>
      </c>
      <c r="FV41" s="64" t="str">
        <f>IF(details!CR41="","",details!CR41)</f>
        <v/>
      </c>
      <c r="FW41" s="64" t="str">
        <f>IF(details!CS41="","",details!CS41)</f>
        <v/>
      </c>
      <c r="FX41" s="64" t="str">
        <f>IF(details!CT41="","",details!CT41)</f>
        <v/>
      </c>
      <c r="FY41" s="64" t="str">
        <f>IF(details!CU41="","",details!CU41)</f>
        <v/>
      </c>
      <c r="FZ41" s="95" t="str">
        <f t="shared" si="92"/>
        <v/>
      </c>
      <c r="GA41" s="95" t="str">
        <f t="shared" si="93"/>
        <v/>
      </c>
      <c r="GB41" s="95" t="str">
        <f t="shared" si="94"/>
        <v/>
      </c>
      <c r="GC41" s="136">
        <f t="shared" si="95"/>
        <v>100</v>
      </c>
      <c r="GD41" s="136">
        <f t="shared" si="96"/>
        <v>0</v>
      </c>
      <c r="GE41" s="94">
        <f t="shared" si="97"/>
        <v>200</v>
      </c>
      <c r="GF41" s="94" t="str">
        <f t="shared" si="98"/>
        <v/>
      </c>
      <c r="GG41" s="94" t="str">
        <f t="shared" si="99"/>
        <v/>
      </c>
      <c r="GH41" s="94">
        <f t="shared" si="100"/>
        <v>200</v>
      </c>
      <c r="GI41" s="94" t="str">
        <f t="shared" si="101"/>
        <v/>
      </c>
      <c r="GJ41" s="94" t="str">
        <f t="shared" si="102"/>
        <v/>
      </c>
      <c r="GK41" s="152">
        <f t="shared" si="103"/>
        <v>200</v>
      </c>
      <c r="GL41" s="152" t="str">
        <f t="shared" si="104"/>
        <v/>
      </c>
      <c r="GM41" s="152" t="str">
        <f t="shared" si="105"/>
        <v/>
      </c>
      <c r="GN41" s="94" t="str">
        <f t="shared" si="106"/>
        <v/>
      </c>
      <c r="GO41" s="94" t="str">
        <f t="shared" si="107"/>
        <v/>
      </c>
      <c r="GP41" s="94" t="str">
        <f t="shared" si="108"/>
        <v/>
      </c>
      <c r="GQ41" s="94" t="str">
        <f t="shared" si="109"/>
        <v/>
      </c>
      <c r="GR41" s="94" t="str">
        <f t="shared" si="110"/>
        <v/>
      </c>
      <c r="GS41" s="94">
        <f t="shared" si="111"/>
        <v>200</v>
      </c>
      <c r="GT41" s="94" t="str">
        <f t="shared" si="112"/>
        <v/>
      </c>
      <c r="GU41" s="94" t="str">
        <f t="shared" si="113"/>
        <v/>
      </c>
      <c r="GV41" s="94">
        <f t="shared" si="114"/>
        <v>200</v>
      </c>
      <c r="GW41" s="94" t="str">
        <f t="shared" si="115"/>
        <v/>
      </c>
      <c r="GX41" s="94" t="str">
        <f t="shared" si="116"/>
        <v/>
      </c>
      <c r="GY41" s="94">
        <f t="shared" si="117"/>
        <v>200</v>
      </c>
      <c r="GZ41" s="94" t="str">
        <f t="shared" si="118"/>
        <v/>
      </c>
      <c r="HA41" s="94" t="str">
        <f t="shared" si="119"/>
        <v/>
      </c>
      <c r="HB41" s="94">
        <f t="shared" si="120"/>
        <v>100</v>
      </c>
      <c r="HC41" s="94" t="str">
        <f t="shared" si="121"/>
        <v/>
      </c>
      <c r="HD41" s="94" t="str">
        <f t="shared" si="122"/>
        <v/>
      </c>
      <c r="HE41" s="153">
        <f t="shared" si="123"/>
        <v>100</v>
      </c>
      <c r="HF41" s="153" t="str">
        <f t="shared" si="124"/>
        <v/>
      </c>
      <c r="HG41" s="153" t="str">
        <f t="shared" si="125"/>
        <v/>
      </c>
      <c r="HH41" s="153">
        <f t="shared" si="126"/>
        <v>100</v>
      </c>
      <c r="HI41" s="153" t="str">
        <f t="shared" si="127"/>
        <v/>
      </c>
      <c r="HJ41" s="153" t="str">
        <f t="shared" si="128"/>
        <v/>
      </c>
      <c r="HK41" s="255">
        <f t="shared" si="129"/>
        <v>0</v>
      </c>
      <c r="HL41" s="255">
        <f t="shared" si="130"/>
        <v>0</v>
      </c>
      <c r="HM41" s="255">
        <f t="shared" si="131"/>
        <v>23</v>
      </c>
      <c r="HN41" s="255">
        <f t="shared" si="132"/>
        <v>0</v>
      </c>
      <c r="HO41" s="64" t="str">
        <f t="shared" si="142"/>
        <v/>
      </c>
      <c r="HP41" s="91">
        <f t="shared" si="133"/>
        <v>1200</v>
      </c>
      <c r="HQ41" s="91" t="str">
        <f t="shared" si="134"/>
        <v/>
      </c>
      <c r="HR41" s="92" t="str">
        <f t="shared" si="135"/>
        <v/>
      </c>
      <c r="HS41" s="214" t="str">
        <f t="shared" si="136"/>
        <v/>
      </c>
      <c r="HT41" s="215" t="str">
        <f t="shared" si="137"/>
        <v/>
      </c>
      <c r="HU41" s="93" t="str">
        <f t="shared" si="138"/>
        <v/>
      </c>
      <c r="HV41" s="154">
        <f>details!EV41</f>
        <v>110</v>
      </c>
      <c r="HW41" s="155" t="str">
        <f>details!EW41</f>
        <v/>
      </c>
      <c r="HX41" s="218" t="str">
        <f t="shared" si="139"/>
        <v/>
      </c>
      <c r="HY41" s="100" t="str">
        <f>IF(details!CV41="","",details!CV41)</f>
        <v/>
      </c>
    </row>
    <row r="42" spans="1:233" ht="14" customHeight="1">
      <c r="A42" s="145" t="str">
        <f>IF(details!A42="","",details!A42)</f>
        <v/>
      </c>
      <c r="B42" s="64" t="str">
        <f>IF(details!B42="","",details!B42)</f>
        <v/>
      </c>
      <c r="C42" s="64" t="str">
        <f>IF(details!C42="","",details!C42)</f>
        <v/>
      </c>
      <c r="D42" s="95">
        <f>IF(details!D42="","",details!D42)</f>
        <v>836</v>
      </c>
      <c r="E42" s="95" t="str">
        <f>IF(details!E42="","",details!E42)</f>
        <v/>
      </c>
      <c r="F42" s="64" t="str">
        <f>IF(details!F42="","",details!F42)</f>
        <v/>
      </c>
      <c r="G42" s="290" t="str">
        <f>IF(details!G42="","",details!G42)</f>
        <v/>
      </c>
      <c r="H42" s="146" t="str">
        <f>IF(details!CW42="","",details!CW42)</f>
        <v/>
      </c>
      <c r="I42" s="147" t="str">
        <f>IF(details!I42="","",details!I42)</f>
        <v/>
      </c>
      <c r="J42" s="147" t="str">
        <f>IF(details!J42="","",details!J42)</f>
        <v/>
      </c>
      <c r="K42" s="147" t="str">
        <f>IF(details!K42="","",details!K42)</f>
        <v/>
      </c>
      <c r="L42" s="64" t="str">
        <f>IF(details!L42="","",details!L42)</f>
        <v/>
      </c>
      <c r="M42" s="64" t="str">
        <f>IF(details!M42="","",details!M42)</f>
        <v/>
      </c>
      <c r="N42" s="64" t="str">
        <f t="shared" si="16"/>
        <v/>
      </c>
      <c r="O42" s="64" t="str">
        <f>IF(details!N42="","",details!N42)</f>
        <v/>
      </c>
      <c r="P42" s="64" t="str">
        <f>IF(details!O42="","",details!O42)</f>
        <v/>
      </c>
      <c r="Q42" s="64" t="str">
        <f t="shared" si="17"/>
        <v/>
      </c>
      <c r="R42" s="64" t="str">
        <f>IF(details!P42="","",details!P42)</f>
        <v/>
      </c>
      <c r="S42" s="64" t="str">
        <f>IF(details!Q42="","",details!Q42)</f>
        <v/>
      </c>
      <c r="T42" s="64" t="str">
        <f t="shared" si="18"/>
        <v/>
      </c>
      <c r="U42" s="148" t="str">
        <f t="shared" si="19"/>
        <v/>
      </c>
      <c r="V42" s="64" t="str">
        <f>IF(details!R42="","",details!R42)</f>
        <v/>
      </c>
      <c r="W42" s="64" t="str">
        <f>IF(details!S42="","",details!S42)</f>
        <v/>
      </c>
      <c r="X42" s="64" t="str">
        <f>IF(details!T42="","",details!T42)</f>
        <v/>
      </c>
      <c r="Y42" s="64" t="str">
        <f>IF(details!U42="","",details!U42)</f>
        <v/>
      </c>
      <c r="Z42" s="148" t="str">
        <f t="shared" si="20"/>
        <v/>
      </c>
      <c r="AA42" s="149" t="str">
        <f t="shared" si="21"/>
        <v/>
      </c>
      <c r="AB42" s="64" t="str">
        <f>IF(details!V42="","",details!V42)</f>
        <v/>
      </c>
      <c r="AC42" s="64" t="str">
        <f>IF(details!W42="","",details!W42)</f>
        <v/>
      </c>
      <c r="AD42" s="64" t="str">
        <f>IF(details!X42="","",details!X42)</f>
        <v/>
      </c>
      <c r="AE42" s="149" t="str">
        <f t="shared" si="22"/>
        <v/>
      </c>
      <c r="AF42" s="95" t="str">
        <f t="shared" si="23"/>
        <v/>
      </c>
      <c r="AG42" s="150" t="str">
        <f t="shared" si="24"/>
        <v/>
      </c>
      <c r="AH42" s="95" t="str">
        <f t="shared" si="25"/>
        <v/>
      </c>
      <c r="AI42" s="136">
        <f t="shared" si="0"/>
        <v>200</v>
      </c>
      <c r="AJ42" s="136">
        <f t="shared" si="26"/>
        <v>0</v>
      </c>
      <c r="AK42" s="64" t="str">
        <f>IF(details!Y42="","",details!Y42)</f>
        <v/>
      </c>
      <c r="AL42" s="64" t="str">
        <f>IF(details!Z42="","",details!Z42)</f>
        <v/>
      </c>
      <c r="AM42" s="64" t="str">
        <f t="shared" si="27"/>
        <v/>
      </c>
      <c r="AN42" s="64" t="str">
        <f>IF(details!AA42="","",details!AA42)</f>
        <v/>
      </c>
      <c r="AO42" s="64" t="str">
        <f>IF(details!AB42="","",details!AB42)</f>
        <v/>
      </c>
      <c r="AP42" s="64" t="str">
        <f t="shared" si="28"/>
        <v/>
      </c>
      <c r="AQ42" s="64" t="str">
        <f>IF(details!AC42="","",details!AC42)</f>
        <v/>
      </c>
      <c r="AR42" s="64" t="str">
        <f>IF(details!AD42="","",details!AD42)</f>
        <v/>
      </c>
      <c r="AS42" s="64" t="str">
        <f t="shared" si="29"/>
        <v/>
      </c>
      <c r="AT42" s="148" t="str">
        <f t="shared" si="30"/>
        <v/>
      </c>
      <c r="AU42" s="64" t="str">
        <f>IF(details!AE42="","",details!AE42)</f>
        <v/>
      </c>
      <c r="AV42" s="64" t="str">
        <f>IF(details!AF42="","",details!AF42)</f>
        <v/>
      </c>
      <c r="AW42" s="64" t="str">
        <f>IF(details!AG42="","",details!AG42)</f>
        <v/>
      </c>
      <c r="AX42" s="64" t="str">
        <f>IF(details!AH42="","",details!AH42)</f>
        <v/>
      </c>
      <c r="AY42" s="148" t="str">
        <f t="shared" si="31"/>
        <v/>
      </c>
      <c r="AZ42" s="149" t="str">
        <f t="shared" si="32"/>
        <v/>
      </c>
      <c r="BA42" s="64" t="str">
        <f>IF(details!AI42="","",details!AI42)</f>
        <v/>
      </c>
      <c r="BB42" s="64" t="str">
        <f>IF(details!AJ42="","",details!AJ42)</f>
        <v/>
      </c>
      <c r="BC42" s="64" t="str">
        <f>IF(details!AK42="","",details!AK42)</f>
        <v/>
      </c>
      <c r="BD42" s="149" t="str">
        <f t="shared" si="33"/>
        <v/>
      </c>
      <c r="BE42" s="95" t="str">
        <f t="shared" si="34"/>
        <v/>
      </c>
      <c r="BF42" s="150" t="str">
        <f t="shared" si="35"/>
        <v/>
      </c>
      <c r="BG42" s="95" t="str">
        <f t="shared" si="36"/>
        <v/>
      </c>
      <c r="BH42" s="136">
        <f t="shared" si="1"/>
        <v>200</v>
      </c>
      <c r="BI42" s="136">
        <f t="shared" si="37"/>
        <v>0</v>
      </c>
      <c r="BJ42" s="151">
        <f>IF(D42="","",details!AL42)</f>
        <v>0</v>
      </c>
      <c r="BK42" s="64" t="str">
        <f>IF(details!AM42="","",details!AM42)</f>
        <v/>
      </c>
      <c r="BL42" s="64" t="str">
        <f>IF(details!AN42="","",details!AN42)</f>
        <v/>
      </c>
      <c r="BM42" s="64" t="str">
        <f t="shared" si="38"/>
        <v/>
      </c>
      <c r="BN42" s="64" t="str">
        <f>IF(details!AO42="","",details!AO42)</f>
        <v/>
      </c>
      <c r="BO42" s="64" t="str">
        <f>IF(details!AP42="","",details!AP42)</f>
        <v/>
      </c>
      <c r="BP42" s="64" t="str">
        <f t="shared" si="39"/>
        <v/>
      </c>
      <c r="BQ42" s="64" t="str">
        <f>IF(details!AQ42="","",details!AQ42)</f>
        <v/>
      </c>
      <c r="BR42" s="64" t="str">
        <f>IF(details!AR42="","",details!AR42)</f>
        <v/>
      </c>
      <c r="BS42" s="64" t="str">
        <f t="shared" si="40"/>
        <v/>
      </c>
      <c r="BT42" s="148" t="str">
        <f t="shared" si="41"/>
        <v/>
      </c>
      <c r="BU42" s="64" t="str">
        <f>IF(details!AS42="","",details!AS42)</f>
        <v/>
      </c>
      <c r="BV42" s="64" t="str">
        <f>IF(details!AT42="","",details!AT42)</f>
        <v/>
      </c>
      <c r="BW42" s="64" t="str">
        <f>IF(details!AU42="","",details!AU42)</f>
        <v/>
      </c>
      <c r="BX42" s="148" t="str">
        <f t="shared" si="42"/>
        <v/>
      </c>
      <c r="BY42" s="149" t="str">
        <f t="shared" si="43"/>
        <v/>
      </c>
      <c r="BZ42" s="64" t="str">
        <f>IF(details!AV42="","",details!AV42)</f>
        <v/>
      </c>
      <c r="CA42" s="64" t="str">
        <f>IF(details!AW42="","",details!AW42)</f>
        <v/>
      </c>
      <c r="CB42" s="149" t="str">
        <f t="shared" si="44"/>
        <v/>
      </c>
      <c r="CC42" s="95" t="str">
        <f t="shared" si="45"/>
        <v/>
      </c>
      <c r="CD42" s="150" t="str">
        <f t="shared" si="46"/>
        <v/>
      </c>
      <c r="CE42" s="95" t="str">
        <f t="shared" si="47"/>
        <v/>
      </c>
      <c r="CF42" s="136">
        <f t="shared" si="2"/>
        <v>200</v>
      </c>
      <c r="CG42" s="136">
        <f t="shared" si="48"/>
        <v>0</v>
      </c>
      <c r="CH42" s="64" t="str">
        <f>IF(details!AX42="","",details!AX42)</f>
        <v/>
      </c>
      <c r="CI42" s="64" t="str">
        <f>IF(details!AY42="","",details!AY42)</f>
        <v/>
      </c>
      <c r="CJ42" s="64" t="str">
        <f t="shared" si="49"/>
        <v/>
      </c>
      <c r="CK42" s="64" t="str">
        <f>IF(details!AZ42="","",details!AZ42)</f>
        <v/>
      </c>
      <c r="CL42" s="64" t="str">
        <f>IF(details!BA42="","",details!BA42)</f>
        <v/>
      </c>
      <c r="CM42" s="64" t="str">
        <f t="shared" si="50"/>
        <v/>
      </c>
      <c r="CN42" s="64" t="str">
        <f>IF(details!BB42="","",details!BB42)</f>
        <v/>
      </c>
      <c r="CO42" s="64" t="str">
        <f>IF(details!BC42="","",details!BC42)</f>
        <v/>
      </c>
      <c r="CP42" s="64" t="str">
        <f t="shared" si="51"/>
        <v/>
      </c>
      <c r="CQ42" s="148" t="str">
        <f t="shared" si="52"/>
        <v/>
      </c>
      <c r="CR42" s="64" t="str">
        <f>IF(details!BD42="","",details!BD42)</f>
        <v/>
      </c>
      <c r="CS42" s="64" t="str">
        <f>IF(details!BE42="","",details!BE42)</f>
        <v/>
      </c>
      <c r="CT42" s="64" t="str">
        <f>IF(details!BF42="","",details!BF42)</f>
        <v/>
      </c>
      <c r="CU42" s="64" t="str">
        <f>IF(details!BG42="","",details!BG42)</f>
        <v/>
      </c>
      <c r="CV42" s="148" t="str">
        <f t="shared" si="53"/>
        <v/>
      </c>
      <c r="CW42" s="149" t="str">
        <f t="shared" si="54"/>
        <v/>
      </c>
      <c r="CX42" s="64" t="str">
        <f>IF(details!BH42="","",details!BH42)</f>
        <v/>
      </c>
      <c r="CY42" s="64" t="str">
        <f>IF(details!BI42="","",details!BI42)</f>
        <v/>
      </c>
      <c r="CZ42" s="64" t="str">
        <f>IF(details!BJ42="","",details!BJ42)</f>
        <v/>
      </c>
      <c r="DA42" s="149" t="str">
        <f t="shared" si="55"/>
        <v/>
      </c>
      <c r="DB42" s="95" t="str">
        <f t="shared" si="56"/>
        <v/>
      </c>
      <c r="DC42" s="150" t="str">
        <f t="shared" si="57"/>
        <v/>
      </c>
      <c r="DD42" s="95" t="str">
        <f t="shared" si="58"/>
        <v/>
      </c>
      <c r="DE42" s="136">
        <f t="shared" si="3"/>
        <v>200</v>
      </c>
      <c r="DF42" s="136">
        <f t="shared" si="59"/>
        <v>0</v>
      </c>
      <c r="DG42" s="64" t="str">
        <f>IF(details!BK42="","",details!BK42)</f>
        <v/>
      </c>
      <c r="DH42" s="64" t="str">
        <f>IF(details!BL42="","",details!BL42)</f>
        <v/>
      </c>
      <c r="DI42" s="64" t="str">
        <f t="shared" si="60"/>
        <v/>
      </c>
      <c r="DJ42" s="64" t="str">
        <f>IF(details!BM42="","",details!BM42)</f>
        <v/>
      </c>
      <c r="DK42" s="64" t="str">
        <f>IF(details!BN42="","",details!BN42)</f>
        <v/>
      </c>
      <c r="DL42" s="64" t="str">
        <f t="shared" si="61"/>
        <v/>
      </c>
      <c r="DM42" s="64" t="str">
        <f>IF(details!BO42="","",details!BO42)</f>
        <v/>
      </c>
      <c r="DN42" s="64" t="str">
        <f>IF(details!BP42="","",details!BP42)</f>
        <v/>
      </c>
      <c r="DO42" s="64" t="str">
        <f t="shared" si="62"/>
        <v/>
      </c>
      <c r="DP42" s="148" t="str">
        <f t="shared" si="63"/>
        <v/>
      </c>
      <c r="DQ42" s="64" t="str">
        <f>IF(details!BQ42="","",details!BQ42)</f>
        <v/>
      </c>
      <c r="DR42" s="64" t="str">
        <f>IF(details!BR42="","",details!BR42)</f>
        <v/>
      </c>
      <c r="DS42" s="64" t="str">
        <f>IF(details!BS42="","",details!BS42)</f>
        <v/>
      </c>
      <c r="DT42" s="148" t="str">
        <f t="shared" si="64"/>
        <v/>
      </c>
      <c r="DU42" s="149" t="str">
        <f t="shared" si="65"/>
        <v/>
      </c>
      <c r="DV42" s="64" t="str">
        <f>IF(details!BT42="","",details!BT42)</f>
        <v/>
      </c>
      <c r="DW42" s="64" t="str">
        <f>IF(details!BU42="","",details!BU42)</f>
        <v/>
      </c>
      <c r="DX42" s="149" t="str">
        <f t="shared" si="66"/>
        <v/>
      </c>
      <c r="DY42" s="95" t="str">
        <f t="shared" si="67"/>
        <v/>
      </c>
      <c r="DZ42" s="150" t="str">
        <f t="shared" si="68"/>
        <v/>
      </c>
      <c r="EA42" s="95" t="str">
        <f t="shared" si="69"/>
        <v/>
      </c>
      <c r="EB42" s="136">
        <f t="shared" si="4"/>
        <v>200</v>
      </c>
      <c r="EC42" s="136">
        <f t="shared" si="70"/>
        <v>0</v>
      </c>
      <c r="ED42" s="64" t="str">
        <f>IF(details!BV42="","",details!BV42)</f>
        <v/>
      </c>
      <c r="EE42" s="64" t="str">
        <f>IF(details!BW42="","",details!BW42)</f>
        <v/>
      </c>
      <c r="EF42" s="64" t="str">
        <f t="shared" si="71"/>
        <v/>
      </c>
      <c r="EG42" s="64" t="str">
        <f>IF(details!BX42="","",details!BX42)</f>
        <v/>
      </c>
      <c r="EH42" s="64" t="str">
        <f>IF(details!BY42="","",details!BY42)</f>
        <v/>
      </c>
      <c r="EI42" s="64" t="str">
        <f t="shared" si="72"/>
        <v/>
      </c>
      <c r="EJ42" s="64" t="str">
        <f>IF(details!BZ42="","",details!BZ42)</f>
        <v/>
      </c>
      <c r="EK42" s="64" t="str">
        <f>IF(details!CA42="","",details!CA42)</f>
        <v/>
      </c>
      <c r="EL42" s="64" t="str">
        <f t="shared" si="73"/>
        <v/>
      </c>
      <c r="EM42" s="148" t="str">
        <f t="shared" si="74"/>
        <v/>
      </c>
      <c r="EN42" s="427" t="str">
        <f>IF(details!CB42="","",details!CB42)</f>
        <v/>
      </c>
      <c r="EO42" s="64" t="str">
        <f>IF(details!CC42="","",details!CC42)</f>
        <v/>
      </c>
      <c r="EP42" s="64" t="str">
        <f>IF(details!CD42="","",details!CD42)</f>
        <v/>
      </c>
      <c r="EQ42" s="148" t="str">
        <f t="shared" si="75"/>
        <v/>
      </c>
      <c r="ER42" s="149" t="str">
        <f t="shared" si="76"/>
        <v/>
      </c>
      <c r="ES42" s="64" t="str">
        <f>IF(details!CE42="","",details!CE42)</f>
        <v/>
      </c>
      <c r="ET42" s="64" t="str">
        <f>IF(details!CF42="","",details!CF42)</f>
        <v/>
      </c>
      <c r="EU42" s="149" t="str">
        <f t="shared" si="77"/>
        <v/>
      </c>
      <c r="EV42" s="95" t="str">
        <f t="shared" si="78"/>
        <v/>
      </c>
      <c r="EW42" s="150" t="str">
        <f t="shared" si="79"/>
        <v/>
      </c>
      <c r="EX42" s="95" t="str">
        <f t="shared" si="80"/>
        <v/>
      </c>
      <c r="EY42" s="136">
        <f t="shared" si="5"/>
        <v>200</v>
      </c>
      <c r="EZ42" s="136">
        <f t="shared" si="81"/>
        <v>0</v>
      </c>
      <c r="FA42" s="64" t="str">
        <f>IF(details!CG42="","",details!CG42)</f>
        <v/>
      </c>
      <c r="FB42" s="64" t="str">
        <f>IF(details!CH42="","",details!CH42)</f>
        <v/>
      </c>
      <c r="FC42" s="64" t="str">
        <f>IF(details!CI42="","",details!CI42)</f>
        <v/>
      </c>
      <c r="FD42" s="64" t="str">
        <f>IF(details!CJ42="","",details!CJ42)</f>
        <v/>
      </c>
      <c r="FE42" s="64" t="str">
        <f>IF(details!CK42="","",details!CK42)</f>
        <v/>
      </c>
      <c r="FF42" s="95" t="str">
        <f t="shared" si="82"/>
        <v/>
      </c>
      <c r="FG42" s="95" t="str">
        <f t="shared" si="83"/>
        <v/>
      </c>
      <c r="FH42" s="95" t="str">
        <f t="shared" si="84"/>
        <v/>
      </c>
      <c r="FI42" s="136">
        <f t="shared" si="85"/>
        <v>100</v>
      </c>
      <c r="FJ42" s="136">
        <f t="shared" si="86"/>
        <v>0</v>
      </c>
      <c r="FK42" s="64" t="str">
        <f>IF(details!CL42="","",details!CL42)</f>
        <v/>
      </c>
      <c r="FL42" s="64" t="str">
        <f>IF(details!CM42="","",details!CM42)</f>
        <v/>
      </c>
      <c r="FM42" s="64" t="str">
        <f>IF(details!CN42="","",details!CN42)</f>
        <v/>
      </c>
      <c r="FN42" s="64" t="str">
        <f>IF(details!CO42="","",details!CO42)</f>
        <v/>
      </c>
      <c r="FO42" s="64" t="str">
        <f>IF(details!CP42="","",details!CP42)</f>
        <v/>
      </c>
      <c r="FP42" s="95" t="str">
        <f t="shared" si="87"/>
        <v/>
      </c>
      <c r="FQ42" s="95" t="str">
        <f t="shared" si="88"/>
        <v/>
      </c>
      <c r="FR42" s="95" t="str">
        <f t="shared" si="89"/>
        <v/>
      </c>
      <c r="FS42" s="136">
        <f t="shared" si="90"/>
        <v>100</v>
      </c>
      <c r="FT42" s="136">
        <f t="shared" si="91"/>
        <v>0</v>
      </c>
      <c r="FU42" s="64" t="str">
        <f>IF(details!CQ42="","",details!CQ42)</f>
        <v/>
      </c>
      <c r="FV42" s="64" t="str">
        <f>IF(details!CR42="","",details!CR42)</f>
        <v/>
      </c>
      <c r="FW42" s="64" t="str">
        <f>IF(details!CS42="","",details!CS42)</f>
        <v/>
      </c>
      <c r="FX42" s="64" t="str">
        <f>IF(details!CT42="","",details!CT42)</f>
        <v/>
      </c>
      <c r="FY42" s="64" t="str">
        <f>IF(details!CU42="","",details!CU42)</f>
        <v/>
      </c>
      <c r="FZ42" s="95" t="str">
        <f t="shared" si="92"/>
        <v/>
      </c>
      <c r="GA42" s="95" t="str">
        <f t="shared" si="93"/>
        <v/>
      </c>
      <c r="GB42" s="95" t="str">
        <f t="shared" si="94"/>
        <v/>
      </c>
      <c r="GC42" s="136">
        <f t="shared" si="95"/>
        <v>100</v>
      </c>
      <c r="GD42" s="136">
        <f t="shared" si="96"/>
        <v>0</v>
      </c>
      <c r="GE42" s="94">
        <f t="shared" si="97"/>
        <v>200</v>
      </c>
      <c r="GF42" s="94" t="str">
        <f t="shared" si="98"/>
        <v/>
      </c>
      <c r="GG42" s="94" t="str">
        <f t="shared" si="99"/>
        <v/>
      </c>
      <c r="GH42" s="94">
        <f t="shared" si="100"/>
        <v>200</v>
      </c>
      <c r="GI42" s="94" t="str">
        <f t="shared" si="101"/>
        <v/>
      </c>
      <c r="GJ42" s="94" t="str">
        <f t="shared" si="102"/>
        <v/>
      </c>
      <c r="GK42" s="152">
        <f t="shared" si="103"/>
        <v>200</v>
      </c>
      <c r="GL42" s="152" t="str">
        <f t="shared" si="104"/>
        <v/>
      </c>
      <c r="GM42" s="152" t="str">
        <f t="shared" si="105"/>
        <v/>
      </c>
      <c r="GN42" s="94" t="str">
        <f t="shared" si="106"/>
        <v/>
      </c>
      <c r="GO42" s="94" t="str">
        <f t="shared" si="107"/>
        <v/>
      </c>
      <c r="GP42" s="94" t="str">
        <f t="shared" si="108"/>
        <v/>
      </c>
      <c r="GQ42" s="94" t="str">
        <f t="shared" si="109"/>
        <v/>
      </c>
      <c r="GR42" s="94" t="str">
        <f t="shared" si="110"/>
        <v/>
      </c>
      <c r="GS42" s="94">
        <f t="shared" si="111"/>
        <v>200</v>
      </c>
      <c r="GT42" s="94" t="str">
        <f t="shared" si="112"/>
        <v/>
      </c>
      <c r="GU42" s="94" t="str">
        <f t="shared" si="113"/>
        <v/>
      </c>
      <c r="GV42" s="94">
        <f t="shared" si="114"/>
        <v>200</v>
      </c>
      <c r="GW42" s="94" t="str">
        <f t="shared" si="115"/>
        <v/>
      </c>
      <c r="GX42" s="94" t="str">
        <f t="shared" si="116"/>
        <v/>
      </c>
      <c r="GY42" s="94">
        <f t="shared" si="117"/>
        <v>200</v>
      </c>
      <c r="GZ42" s="94" t="str">
        <f t="shared" si="118"/>
        <v/>
      </c>
      <c r="HA42" s="94" t="str">
        <f t="shared" si="119"/>
        <v/>
      </c>
      <c r="HB42" s="94">
        <f t="shared" si="120"/>
        <v>100</v>
      </c>
      <c r="HC42" s="94" t="str">
        <f t="shared" si="121"/>
        <v/>
      </c>
      <c r="HD42" s="94" t="str">
        <f t="shared" si="122"/>
        <v/>
      </c>
      <c r="HE42" s="153">
        <f t="shared" si="123"/>
        <v>100</v>
      </c>
      <c r="HF42" s="153" t="str">
        <f t="shared" si="124"/>
        <v/>
      </c>
      <c r="HG42" s="153" t="str">
        <f t="shared" si="125"/>
        <v/>
      </c>
      <c r="HH42" s="153">
        <f t="shared" si="126"/>
        <v>100</v>
      </c>
      <c r="HI42" s="153" t="str">
        <f t="shared" si="127"/>
        <v/>
      </c>
      <c r="HJ42" s="153" t="str">
        <f t="shared" si="128"/>
        <v/>
      </c>
      <c r="HK42" s="255">
        <f t="shared" si="129"/>
        <v>0</v>
      </c>
      <c r="HL42" s="255">
        <f t="shared" si="130"/>
        <v>0</v>
      </c>
      <c r="HM42" s="255">
        <f t="shared" si="131"/>
        <v>23</v>
      </c>
      <c r="HN42" s="255">
        <f t="shared" si="132"/>
        <v>0</v>
      </c>
      <c r="HO42" s="64" t="str">
        <f t="shared" si="142"/>
        <v/>
      </c>
      <c r="HP42" s="91">
        <f t="shared" si="133"/>
        <v>1200</v>
      </c>
      <c r="HQ42" s="91" t="str">
        <f t="shared" si="134"/>
        <v/>
      </c>
      <c r="HR42" s="92" t="str">
        <f t="shared" si="135"/>
        <v/>
      </c>
      <c r="HS42" s="214" t="str">
        <f t="shared" si="136"/>
        <v/>
      </c>
      <c r="HT42" s="215" t="str">
        <f t="shared" si="137"/>
        <v/>
      </c>
      <c r="HU42" s="93" t="str">
        <f t="shared" si="138"/>
        <v/>
      </c>
      <c r="HV42" s="154">
        <f>details!EV42</f>
        <v>110</v>
      </c>
      <c r="HW42" s="155" t="str">
        <f>details!EW42</f>
        <v/>
      </c>
      <c r="HX42" s="218" t="str">
        <f t="shared" si="139"/>
        <v/>
      </c>
      <c r="HY42" s="100" t="str">
        <f>IF(details!CV42="","",details!CV42)</f>
        <v/>
      </c>
    </row>
    <row r="43" spans="1:233" ht="14" customHeight="1">
      <c r="A43" s="145" t="str">
        <f>IF(details!A43="","",details!A43)</f>
        <v/>
      </c>
      <c r="B43" s="64" t="str">
        <f>IF(details!B43="","",details!B43)</f>
        <v/>
      </c>
      <c r="C43" s="64" t="str">
        <f>IF(details!C43="","",details!C43)</f>
        <v/>
      </c>
      <c r="D43" s="95">
        <f>IF(details!D43="","",details!D43)</f>
        <v>837</v>
      </c>
      <c r="E43" s="95" t="str">
        <f>IF(details!E43="","",details!E43)</f>
        <v/>
      </c>
      <c r="F43" s="64" t="str">
        <f>IF(details!F43="","",details!F43)</f>
        <v/>
      </c>
      <c r="G43" s="290" t="str">
        <f>IF(details!G43="","",details!G43)</f>
        <v/>
      </c>
      <c r="H43" s="146" t="str">
        <f>IF(details!CW43="","",details!CW43)</f>
        <v/>
      </c>
      <c r="I43" s="147" t="str">
        <f>IF(details!I43="","",details!I43)</f>
        <v/>
      </c>
      <c r="J43" s="147" t="str">
        <f>IF(details!J43="","",details!J43)</f>
        <v/>
      </c>
      <c r="K43" s="147" t="str">
        <f>IF(details!K43="","",details!K43)</f>
        <v/>
      </c>
      <c r="L43" s="64" t="str">
        <f>IF(details!L43="","",details!L43)</f>
        <v/>
      </c>
      <c r="M43" s="64" t="str">
        <f>IF(details!M43="","",details!M43)</f>
        <v/>
      </c>
      <c r="N43" s="64" t="str">
        <f t="shared" si="16"/>
        <v/>
      </c>
      <c r="O43" s="64" t="str">
        <f>IF(details!N43="","",details!N43)</f>
        <v/>
      </c>
      <c r="P43" s="64" t="str">
        <f>IF(details!O43="","",details!O43)</f>
        <v/>
      </c>
      <c r="Q43" s="64" t="str">
        <f t="shared" si="17"/>
        <v/>
      </c>
      <c r="R43" s="64" t="str">
        <f>IF(details!P43="","",details!P43)</f>
        <v/>
      </c>
      <c r="S43" s="64" t="str">
        <f>IF(details!Q43="","",details!Q43)</f>
        <v/>
      </c>
      <c r="T43" s="64" t="str">
        <f t="shared" si="18"/>
        <v/>
      </c>
      <c r="U43" s="148" t="str">
        <f t="shared" si="19"/>
        <v/>
      </c>
      <c r="V43" s="64" t="str">
        <f>IF(details!R43="","",details!R43)</f>
        <v/>
      </c>
      <c r="W43" s="64" t="str">
        <f>IF(details!S43="","",details!S43)</f>
        <v/>
      </c>
      <c r="X43" s="64" t="str">
        <f>IF(details!T43="","",details!T43)</f>
        <v/>
      </c>
      <c r="Y43" s="64" t="str">
        <f>IF(details!U43="","",details!U43)</f>
        <v/>
      </c>
      <c r="Z43" s="148" t="str">
        <f t="shared" si="20"/>
        <v/>
      </c>
      <c r="AA43" s="149" t="str">
        <f t="shared" si="21"/>
        <v/>
      </c>
      <c r="AB43" s="64" t="str">
        <f>IF(details!V43="","",details!V43)</f>
        <v/>
      </c>
      <c r="AC43" s="64" t="str">
        <f>IF(details!W43="","",details!W43)</f>
        <v/>
      </c>
      <c r="AD43" s="64" t="str">
        <f>IF(details!X43="","",details!X43)</f>
        <v/>
      </c>
      <c r="AE43" s="149" t="str">
        <f t="shared" si="22"/>
        <v/>
      </c>
      <c r="AF43" s="95" t="str">
        <f t="shared" si="23"/>
        <v/>
      </c>
      <c r="AG43" s="150" t="str">
        <f t="shared" si="24"/>
        <v/>
      </c>
      <c r="AH43" s="95" t="str">
        <f t="shared" si="25"/>
        <v/>
      </c>
      <c r="AI43" s="136">
        <f t="shared" si="0"/>
        <v>200</v>
      </c>
      <c r="AJ43" s="136">
        <f t="shared" si="26"/>
        <v>0</v>
      </c>
      <c r="AK43" s="64" t="str">
        <f>IF(details!Y43="","",details!Y43)</f>
        <v/>
      </c>
      <c r="AL43" s="64" t="str">
        <f>IF(details!Z43="","",details!Z43)</f>
        <v/>
      </c>
      <c r="AM43" s="64" t="str">
        <f t="shared" si="27"/>
        <v/>
      </c>
      <c r="AN43" s="64" t="str">
        <f>IF(details!AA43="","",details!AA43)</f>
        <v/>
      </c>
      <c r="AO43" s="64" t="str">
        <f>IF(details!AB43="","",details!AB43)</f>
        <v/>
      </c>
      <c r="AP43" s="64" t="str">
        <f t="shared" si="28"/>
        <v/>
      </c>
      <c r="AQ43" s="64" t="str">
        <f>IF(details!AC43="","",details!AC43)</f>
        <v/>
      </c>
      <c r="AR43" s="64" t="str">
        <f>IF(details!AD43="","",details!AD43)</f>
        <v/>
      </c>
      <c r="AS43" s="64" t="str">
        <f t="shared" si="29"/>
        <v/>
      </c>
      <c r="AT43" s="148" t="str">
        <f t="shared" si="30"/>
        <v/>
      </c>
      <c r="AU43" s="64" t="str">
        <f>IF(details!AE43="","",details!AE43)</f>
        <v/>
      </c>
      <c r="AV43" s="64" t="str">
        <f>IF(details!AF43="","",details!AF43)</f>
        <v/>
      </c>
      <c r="AW43" s="64" t="str">
        <f>IF(details!AG43="","",details!AG43)</f>
        <v/>
      </c>
      <c r="AX43" s="64" t="str">
        <f>IF(details!AH43="","",details!AH43)</f>
        <v/>
      </c>
      <c r="AY43" s="148" t="str">
        <f t="shared" si="31"/>
        <v/>
      </c>
      <c r="AZ43" s="149" t="str">
        <f t="shared" si="32"/>
        <v/>
      </c>
      <c r="BA43" s="64" t="str">
        <f>IF(details!AI43="","",details!AI43)</f>
        <v/>
      </c>
      <c r="BB43" s="64" t="str">
        <f>IF(details!AJ43="","",details!AJ43)</f>
        <v/>
      </c>
      <c r="BC43" s="64" t="str">
        <f>IF(details!AK43="","",details!AK43)</f>
        <v/>
      </c>
      <c r="BD43" s="149" t="str">
        <f t="shared" si="33"/>
        <v/>
      </c>
      <c r="BE43" s="95" t="str">
        <f t="shared" si="34"/>
        <v/>
      </c>
      <c r="BF43" s="150" t="str">
        <f t="shared" si="35"/>
        <v/>
      </c>
      <c r="BG43" s="95" t="str">
        <f t="shared" si="36"/>
        <v/>
      </c>
      <c r="BH43" s="136">
        <f t="shared" si="1"/>
        <v>200</v>
      </c>
      <c r="BI43" s="136">
        <f t="shared" si="37"/>
        <v>0</v>
      </c>
      <c r="BJ43" s="151">
        <f>IF(D43="","",details!AL43)</f>
        <v>0</v>
      </c>
      <c r="BK43" s="64" t="str">
        <f>IF(details!AM43="","",details!AM43)</f>
        <v/>
      </c>
      <c r="BL43" s="64" t="str">
        <f>IF(details!AN43="","",details!AN43)</f>
        <v/>
      </c>
      <c r="BM43" s="64" t="str">
        <f t="shared" si="38"/>
        <v/>
      </c>
      <c r="BN43" s="64" t="str">
        <f>IF(details!AO43="","",details!AO43)</f>
        <v/>
      </c>
      <c r="BO43" s="64" t="str">
        <f>IF(details!AP43="","",details!AP43)</f>
        <v/>
      </c>
      <c r="BP43" s="64" t="str">
        <f t="shared" si="39"/>
        <v/>
      </c>
      <c r="BQ43" s="64" t="str">
        <f>IF(details!AQ43="","",details!AQ43)</f>
        <v/>
      </c>
      <c r="BR43" s="64" t="str">
        <f>IF(details!AR43="","",details!AR43)</f>
        <v/>
      </c>
      <c r="BS43" s="64" t="str">
        <f t="shared" si="40"/>
        <v/>
      </c>
      <c r="BT43" s="148" t="str">
        <f t="shared" si="41"/>
        <v/>
      </c>
      <c r="BU43" s="64" t="str">
        <f>IF(details!AS43="","",details!AS43)</f>
        <v/>
      </c>
      <c r="BV43" s="64" t="str">
        <f>IF(details!AT43="","",details!AT43)</f>
        <v/>
      </c>
      <c r="BW43" s="64" t="str">
        <f>IF(details!AU43="","",details!AU43)</f>
        <v/>
      </c>
      <c r="BX43" s="148" t="str">
        <f t="shared" si="42"/>
        <v/>
      </c>
      <c r="BY43" s="149" t="str">
        <f t="shared" si="43"/>
        <v/>
      </c>
      <c r="BZ43" s="64" t="str">
        <f>IF(details!AV43="","",details!AV43)</f>
        <v/>
      </c>
      <c r="CA43" s="64" t="str">
        <f>IF(details!AW43="","",details!AW43)</f>
        <v/>
      </c>
      <c r="CB43" s="149" t="str">
        <f t="shared" si="44"/>
        <v/>
      </c>
      <c r="CC43" s="95" t="str">
        <f t="shared" si="45"/>
        <v/>
      </c>
      <c r="CD43" s="150" t="str">
        <f t="shared" si="46"/>
        <v/>
      </c>
      <c r="CE43" s="95" t="str">
        <f t="shared" si="47"/>
        <v/>
      </c>
      <c r="CF43" s="136">
        <f t="shared" si="2"/>
        <v>200</v>
      </c>
      <c r="CG43" s="136">
        <f t="shared" si="48"/>
        <v>0</v>
      </c>
      <c r="CH43" s="64" t="str">
        <f>IF(details!AX43="","",details!AX43)</f>
        <v/>
      </c>
      <c r="CI43" s="64" t="str">
        <f>IF(details!AY43="","",details!AY43)</f>
        <v/>
      </c>
      <c r="CJ43" s="64" t="str">
        <f t="shared" si="49"/>
        <v/>
      </c>
      <c r="CK43" s="64" t="str">
        <f>IF(details!AZ43="","",details!AZ43)</f>
        <v/>
      </c>
      <c r="CL43" s="64" t="str">
        <f>IF(details!BA43="","",details!BA43)</f>
        <v/>
      </c>
      <c r="CM43" s="64" t="str">
        <f t="shared" si="50"/>
        <v/>
      </c>
      <c r="CN43" s="64" t="str">
        <f>IF(details!BB43="","",details!BB43)</f>
        <v/>
      </c>
      <c r="CO43" s="64" t="str">
        <f>IF(details!BC43="","",details!BC43)</f>
        <v/>
      </c>
      <c r="CP43" s="64" t="str">
        <f t="shared" si="51"/>
        <v/>
      </c>
      <c r="CQ43" s="148" t="str">
        <f t="shared" si="52"/>
        <v/>
      </c>
      <c r="CR43" s="64" t="str">
        <f>IF(details!BD43="","",details!BD43)</f>
        <v/>
      </c>
      <c r="CS43" s="64" t="str">
        <f>IF(details!BE43="","",details!BE43)</f>
        <v/>
      </c>
      <c r="CT43" s="64" t="str">
        <f>IF(details!BF43="","",details!BF43)</f>
        <v/>
      </c>
      <c r="CU43" s="64" t="str">
        <f>IF(details!BG43="","",details!BG43)</f>
        <v/>
      </c>
      <c r="CV43" s="148" t="str">
        <f t="shared" si="53"/>
        <v/>
      </c>
      <c r="CW43" s="149" t="str">
        <f t="shared" si="54"/>
        <v/>
      </c>
      <c r="CX43" s="64" t="str">
        <f>IF(details!BH43="","",details!BH43)</f>
        <v/>
      </c>
      <c r="CY43" s="64" t="str">
        <f>IF(details!BI43="","",details!BI43)</f>
        <v/>
      </c>
      <c r="CZ43" s="64" t="str">
        <f>IF(details!BJ43="","",details!BJ43)</f>
        <v/>
      </c>
      <c r="DA43" s="149" t="str">
        <f t="shared" si="55"/>
        <v/>
      </c>
      <c r="DB43" s="95" t="str">
        <f t="shared" si="56"/>
        <v/>
      </c>
      <c r="DC43" s="150" t="str">
        <f t="shared" si="57"/>
        <v/>
      </c>
      <c r="DD43" s="95" t="str">
        <f t="shared" si="58"/>
        <v/>
      </c>
      <c r="DE43" s="136">
        <f t="shared" si="3"/>
        <v>200</v>
      </c>
      <c r="DF43" s="136">
        <f t="shared" si="59"/>
        <v>0</v>
      </c>
      <c r="DG43" s="64" t="str">
        <f>IF(details!BK43="","",details!BK43)</f>
        <v/>
      </c>
      <c r="DH43" s="64" t="str">
        <f>IF(details!BL43="","",details!BL43)</f>
        <v/>
      </c>
      <c r="DI43" s="64" t="str">
        <f t="shared" si="60"/>
        <v/>
      </c>
      <c r="DJ43" s="64" t="str">
        <f>IF(details!BM43="","",details!BM43)</f>
        <v/>
      </c>
      <c r="DK43" s="64" t="str">
        <f>IF(details!BN43="","",details!BN43)</f>
        <v/>
      </c>
      <c r="DL43" s="64" t="str">
        <f t="shared" si="61"/>
        <v/>
      </c>
      <c r="DM43" s="64" t="str">
        <f>IF(details!BO43="","",details!BO43)</f>
        <v/>
      </c>
      <c r="DN43" s="64" t="str">
        <f>IF(details!BP43="","",details!BP43)</f>
        <v/>
      </c>
      <c r="DO43" s="64" t="str">
        <f t="shared" si="62"/>
        <v/>
      </c>
      <c r="DP43" s="148" t="str">
        <f t="shared" si="63"/>
        <v/>
      </c>
      <c r="DQ43" s="64" t="str">
        <f>IF(details!BQ43="","",details!BQ43)</f>
        <v/>
      </c>
      <c r="DR43" s="64" t="str">
        <f>IF(details!BR43="","",details!BR43)</f>
        <v/>
      </c>
      <c r="DS43" s="64" t="str">
        <f>IF(details!BS43="","",details!BS43)</f>
        <v/>
      </c>
      <c r="DT43" s="148" t="str">
        <f t="shared" si="64"/>
        <v/>
      </c>
      <c r="DU43" s="149" t="str">
        <f t="shared" si="65"/>
        <v/>
      </c>
      <c r="DV43" s="64" t="str">
        <f>IF(details!BT43="","",details!BT43)</f>
        <v/>
      </c>
      <c r="DW43" s="64" t="str">
        <f>IF(details!BU43="","",details!BU43)</f>
        <v/>
      </c>
      <c r="DX43" s="149" t="str">
        <f t="shared" si="66"/>
        <v/>
      </c>
      <c r="DY43" s="95" t="str">
        <f t="shared" si="67"/>
        <v/>
      </c>
      <c r="DZ43" s="150" t="str">
        <f t="shared" si="68"/>
        <v/>
      </c>
      <c r="EA43" s="95" t="str">
        <f t="shared" si="69"/>
        <v/>
      </c>
      <c r="EB43" s="136">
        <f t="shared" si="4"/>
        <v>200</v>
      </c>
      <c r="EC43" s="136">
        <f t="shared" si="70"/>
        <v>0</v>
      </c>
      <c r="ED43" s="64" t="str">
        <f>IF(details!BV43="","",details!BV43)</f>
        <v/>
      </c>
      <c r="EE43" s="64" t="str">
        <f>IF(details!BW43="","",details!BW43)</f>
        <v/>
      </c>
      <c r="EF43" s="64" t="str">
        <f t="shared" si="71"/>
        <v/>
      </c>
      <c r="EG43" s="64" t="str">
        <f>IF(details!BX43="","",details!BX43)</f>
        <v/>
      </c>
      <c r="EH43" s="64" t="str">
        <f>IF(details!BY43="","",details!BY43)</f>
        <v/>
      </c>
      <c r="EI43" s="64" t="str">
        <f t="shared" si="72"/>
        <v/>
      </c>
      <c r="EJ43" s="64" t="str">
        <f>IF(details!BZ43="","",details!BZ43)</f>
        <v/>
      </c>
      <c r="EK43" s="64" t="str">
        <f>IF(details!CA43="","",details!CA43)</f>
        <v/>
      </c>
      <c r="EL43" s="64" t="str">
        <f t="shared" si="73"/>
        <v/>
      </c>
      <c r="EM43" s="148" t="str">
        <f t="shared" si="74"/>
        <v/>
      </c>
      <c r="EN43" s="427" t="str">
        <f>IF(details!CB43="","",details!CB43)</f>
        <v/>
      </c>
      <c r="EO43" s="64" t="str">
        <f>IF(details!CC43="","",details!CC43)</f>
        <v/>
      </c>
      <c r="EP43" s="64" t="str">
        <f>IF(details!CD43="","",details!CD43)</f>
        <v/>
      </c>
      <c r="EQ43" s="148" t="str">
        <f t="shared" si="75"/>
        <v/>
      </c>
      <c r="ER43" s="149" t="str">
        <f t="shared" si="76"/>
        <v/>
      </c>
      <c r="ES43" s="64" t="str">
        <f>IF(details!CE43="","",details!CE43)</f>
        <v/>
      </c>
      <c r="ET43" s="64" t="str">
        <f>IF(details!CF43="","",details!CF43)</f>
        <v/>
      </c>
      <c r="EU43" s="149" t="str">
        <f t="shared" si="77"/>
        <v/>
      </c>
      <c r="EV43" s="95" t="str">
        <f t="shared" si="78"/>
        <v/>
      </c>
      <c r="EW43" s="150" t="str">
        <f t="shared" si="79"/>
        <v/>
      </c>
      <c r="EX43" s="95" t="str">
        <f t="shared" si="80"/>
        <v/>
      </c>
      <c r="EY43" s="136">
        <f t="shared" si="5"/>
        <v>200</v>
      </c>
      <c r="EZ43" s="136">
        <f t="shared" si="81"/>
        <v>0</v>
      </c>
      <c r="FA43" s="64" t="str">
        <f>IF(details!CG43="","",details!CG43)</f>
        <v/>
      </c>
      <c r="FB43" s="64" t="str">
        <f>IF(details!CH43="","",details!CH43)</f>
        <v/>
      </c>
      <c r="FC43" s="64" t="str">
        <f>IF(details!CI43="","",details!CI43)</f>
        <v/>
      </c>
      <c r="FD43" s="64" t="str">
        <f>IF(details!CJ43="","",details!CJ43)</f>
        <v/>
      </c>
      <c r="FE43" s="64" t="str">
        <f>IF(details!CK43="","",details!CK43)</f>
        <v/>
      </c>
      <c r="FF43" s="95" t="str">
        <f t="shared" si="82"/>
        <v/>
      </c>
      <c r="FG43" s="95" t="str">
        <f t="shared" si="83"/>
        <v/>
      </c>
      <c r="FH43" s="95" t="str">
        <f t="shared" si="84"/>
        <v/>
      </c>
      <c r="FI43" s="136">
        <f t="shared" si="85"/>
        <v>100</v>
      </c>
      <c r="FJ43" s="136">
        <f t="shared" si="86"/>
        <v>0</v>
      </c>
      <c r="FK43" s="64" t="str">
        <f>IF(details!CL43="","",details!CL43)</f>
        <v/>
      </c>
      <c r="FL43" s="64" t="str">
        <f>IF(details!CM43="","",details!CM43)</f>
        <v/>
      </c>
      <c r="FM43" s="64" t="str">
        <f>IF(details!CN43="","",details!CN43)</f>
        <v/>
      </c>
      <c r="FN43" s="64" t="str">
        <f>IF(details!CO43="","",details!CO43)</f>
        <v/>
      </c>
      <c r="FO43" s="64" t="str">
        <f>IF(details!CP43="","",details!CP43)</f>
        <v/>
      </c>
      <c r="FP43" s="95" t="str">
        <f t="shared" si="87"/>
        <v/>
      </c>
      <c r="FQ43" s="95" t="str">
        <f t="shared" si="88"/>
        <v/>
      </c>
      <c r="FR43" s="95" t="str">
        <f t="shared" si="89"/>
        <v/>
      </c>
      <c r="FS43" s="136">
        <f t="shared" si="90"/>
        <v>100</v>
      </c>
      <c r="FT43" s="136">
        <f t="shared" si="91"/>
        <v>0</v>
      </c>
      <c r="FU43" s="64" t="str">
        <f>IF(details!CQ43="","",details!CQ43)</f>
        <v/>
      </c>
      <c r="FV43" s="64" t="str">
        <f>IF(details!CR43="","",details!CR43)</f>
        <v/>
      </c>
      <c r="FW43" s="64" t="str">
        <f>IF(details!CS43="","",details!CS43)</f>
        <v/>
      </c>
      <c r="FX43" s="64" t="str">
        <f>IF(details!CT43="","",details!CT43)</f>
        <v/>
      </c>
      <c r="FY43" s="64" t="str">
        <f>IF(details!CU43="","",details!CU43)</f>
        <v/>
      </c>
      <c r="FZ43" s="95" t="str">
        <f t="shared" si="92"/>
        <v/>
      </c>
      <c r="GA43" s="95" t="str">
        <f t="shared" si="93"/>
        <v/>
      </c>
      <c r="GB43" s="95" t="str">
        <f t="shared" si="94"/>
        <v/>
      </c>
      <c r="GC43" s="136">
        <f t="shared" si="95"/>
        <v>100</v>
      </c>
      <c r="GD43" s="136">
        <f t="shared" si="96"/>
        <v>0</v>
      </c>
      <c r="GE43" s="94">
        <f t="shared" si="97"/>
        <v>200</v>
      </c>
      <c r="GF43" s="94" t="str">
        <f t="shared" si="98"/>
        <v/>
      </c>
      <c r="GG43" s="94" t="str">
        <f t="shared" si="99"/>
        <v/>
      </c>
      <c r="GH43" s="94">
        <f t="shared" si="100"/>
        <v>200</v>
      </c>
      <c r="GI43" s="94" t="str">
        <f t="shared" si="101"/>
        <v/>
      </c>
      <c r="GJ43" s="94" t="str">
        <f t="shared" si="102"/>
        <v/>
      </c>
      <c r="GK43" s="152">
        <f t="shared" si="103"/>
        <v>200</v>
      </c>
      <c r="GL43" s="152" t="str">
        <f t="shared" si="104"/>
        <v/>
      </c>
      <c r="GM43" s="152" t="str">
        <f t="shared" si="105"/>
        <v/>
      </c>
      <c r="GN43" s="94" t="str">
        <f t="shared" si="106"/>
        <v/>
      </c>
      <c r="GO43" s="94" t="str">
        <f t="shared" si="107"/>
        <v/>
      </c>
      <c r="GP43" s="94" t="str">
        <f t="shared" si="108"/>
        <v/>
      </c>
      <c r="GQ43" s="94" t="str">
        <f t="shared" si="109"/>
        <v/>
      </c>
      <c r="GR43" s="94" t="str">
        <f t="shared" si="110"/>
        <v/>
      </c>
      <c r="GS43" s="94">
        <f t="shared" si="111"/>
        <v>200</v>
      </c>
      <c r="GT43" s="94" t="str">
        <f t="shared" si="112"/>
        <v/>
      </c>
      <c r="GU43" s="94" t="str">
        <f t="shared" si="113"/>
        <v/>
      </c>
      <c r="GV43" s="94">
        <f t="shared" si="114"/>
        <v>200</v>
      </c>
      <c r="GW43" s="94" t="str">
        <f t="shared" si="115"/>
        <v/>
      </c>
      <c r="GX43" s="94" t="str">
        <f t="shared" si="116"/>
        <v/>
      </c>
      <c r="GY43" s="94">
        <f t="shared" si="117"/>
        <v>200</v>
      </c>
      <c r="GZ43" s="94" t="str">
        <f t="shared" si="118"/>
        <v/>
      </c>
      <c r="HA43" s="94" t="str">
        <f t="shared" si="119"/>
        <v/>
      </c>
      <c r="HB43" s="94">
        <f t="shared" si="120"/>
        <v>100</v>
      </c>
      <c r="HC43" s="94" t="str">
        <f t="shared" si="121"/>
        <v/>
      </c>
      <c r="HD43" s="94" t="str">
        <f t="shared" si="122"/>
        <v/>
      </c>
      <c r="HE43" s="153">
        <f t="shared" si="123"/>
        <v>100</v>
      </c>
      <c r="HF43" s="153" t="str">
        <f t="shared" si="124"/>
        <v/>
      </c>
      <c r="HG43" s="153" t="str">
        <f t="shared" si="125"/>
        <v/>
      </c>
      <c r="HH43" s="153">
        <f t="shared" si="126"/>
        <v>100</v>
      </c>
      <c r="HI43" s="153" t="str">
        <f t="shared" si="127"/>
        <v/>
      </c>
      <c r="HJ43" s="153" t="str">
        <f t="shared" si="128"/>
        <v/>
      </c>
      <c r="HK43" s="255">
        <f t="shared" si="129"/>
        <v>0</v>
      </c>
      <c r="HL43" s="255">
        <f t="shared" si="130"/>
        <v>0</v>
      </c>
      <c r="HM43" s="255">
        <f t="shared" si="131"/>
        <v>23</v>
      </c>
      <c r="HN43" s="255">
        <f t="shared" si="132"/>
        <v>0</v>
      </c>
      <c r="HO43" s="64" t="str">
        <f t="shared" si="142"/>
        <v/>
      </c>
      <c r="HP43" s="91">
        <f t="shared" si="133"/>
        <v>1200</v>
      </c>
      <c r="HQ43" s="91" t="str">
        <f t="shared" si="134"/>
        <v/>
      </c>
      <c r="HR43" s="92" t="str">
        <f t="shared" si="135"/>
        <v/>
      </c>
      <c r="HS43" s="214" t="str">
        <f t="shared" si="136"/>
        <v/>
      </c>
      <c r="HT43" s="215" t="str">
        <f t="shared" si="137"/>
        <v/>
      </c>
      <c r="HU43" s="93" t="str">
        <f t="shared" si="138"/>
        <v/>
      </c>
      <c r="HV43" s="154">
        <f>details!EV43</f>
        <v>110</v>
      </c>
      <c r="HW43" s="155" t="str">
        <f>details!EW43</f>
        <v/>
      </c>
      <c r="HX43" s="218" t="str">
        <f t="shared" si="139"/>
        <v/>
      </c>
      <c r="HY43" s="100" t="str">
        <f>IF(details!CV43="","",details!CV43)</f>
        <v/>
      </c>
    </row>
    <row r="44" spans="1:233" ht="14" customHeight="1">
      <c r="A44" s="145" t="str">
        <f>IF(details!A44="","",details!A44)</f>
        <v/>
      </c>
      <c r="B44" s="64" t="str">
        <f>IF(details!B44="","",details!B44)</f>
        <v/>
      </c>
      <c r="C44" s="64" t="str">
        <f>IF(details!C44="","",details!C44)</f>
        <v/>
      </c>
      <c r="D44" s="95">
        <f>IF(details!D44="","",details!D44)</f>
        <v>838</v>
      </c>
      <c r="E44" s="95" t="str">
        <f>IF(details!E44="","",details!E44)</f>
        <v/>
      </c>
      <c r="F44" s="64" t="str">
        <f>IF(details!F44="","",details!F44)</f>
        <v/>
      </c>
      <c r="G44" s="290" t="str">
        <f>IF(details!G44="","",details!G44)</f>
        <v/>
      </c>
      <c r="H44" s="146" t="str">
        <f>IF(details!CW44="","",details!CW44)</f>
        <v/>
      </c>
      <c r="I44" s="147" t="str">
        <f>IF(details!I44="","",details!I44)</f>
        <v/>
      </c>
      <c r="J44" s="147" t="str">
        <f>IF(details!J44="","",details!J44)</f>
        <v/>
      </c>
      <c r="K44" s="147" t="str">
        <f>IF(details!K44="","",details!K44)</f>
        <v/>
      </c>
      <c r="L44" s="64" t="str">
        <f>IF(details!L44="","",details!L44)</f>
        <v/>
      </c>
      <c r="M44" s="64" t="str">
        <f>IF(details!M44="","",details!M44)</f>
        <v/>
      </c>
      <c r="N44" s="64" t="str">
        <f t="shared" si="16"/>
        <v/>
      </c>
      <c r="O44" s="64" t="str">
        <f>IF(details!N44="","",details!N44)</f>
        <v/>
      </c>
      <c r="P44" s="64" t="str">
        <f>IF(details!O44="","",details!O44)</f>
        <v/>
      </c>
      <c r="Q44" s="64" t="str">
        <f t="shared" si="17"/>
        <v/>
      </c>
      <c r="R44" s="64" t="str">
        <f>IF(details!P44="","",details!P44)</f>
        <v/>
      </c>
      <c r="S44" s="64" t="str">
        <f>IF(details!Q44="","",details!Q44)</f>
        <v/>
      </c>
      <c r="T44" s="64" t="str">
        <f t="shared" si="18"/>
        <v/>
      </c>
      <c r="U44" s="148" t="str">
        <f t="shared" si="19"/>
        <v/>
      </c>
      <c r="V44" s="64" t="str">
        <f>IF(details!R44="","",details!R44)</f>
        <v/>
      </c>
      <c r="W44" s="64" t="str">
        <f>IF(details!S44="","",details!S44)</f>
        <v/>
      </c>
      <c r="X44" s="64" t="str">
        <f>IF(details!T44="","",details!T44)</f>
        <v/>
      </c>
      <c r="Y44" s="64" t="str">
        <f>IF(details!U44="","",details!U44)</f>
        <v/>
      </c>
      <c r="Z44" s="148" t="str">
        <f t="shared" si="20"/>
        <v/>
      </c>
      <c r="AA44" s="149" t="str">
        <f t="shared" si="21"/>
        <v/>
      </c>
      <c r="AB44" s="64" t="str">
        <f>IF(details!V44="","",details!V44)</f>
        <v/>
      </c>
      <c r="AC44" s="64" t="str">
        <f>IF(details!W44="","",details!W44)</f>
        <v/>
      </c>
      <c r="AD44" s="64" t="str">
        <f>IF(details!X44="","",details!X44)</f>
        <v/>
      </c>
      <c r="AE44" s="149" t="str">
        <f t="shared" si="22"/>
        <v/>
      </c>
      <c r="AF44" s="95" t="str">
        <f t="shared" si="23"/>
        <v/>
      </c>
      <c r="AG44" s="150" t="str">
        <f t="shared" si="24"/>
        <v/>
      </c>
      <c r="AH44" s="95" t="str">
        <f t="shared" si="25"/>
        <v/>
      </c>
      <c r="AI44" s="136">
        <f t="shared" si="0"/>
        <v>200</v>
      </c>
      <c r="AJ44" s="136">
        <f t="shared" si="26"/>
        <v>0</v>
      </c>
      <c r="AK44" s="64" t="str">
        <f>IF(details!Y44="","",details!Y44)</f>
        <v/>
      </c>
      <c r="AL44" s="64" t="str">
        <f>IF(details!Z44="","",details!Z44)</f>
        <v/>
      </c>
      <c r="AM44" s="64" t="str">
        <f t="shared" si="27"/>
        <v/>
      </c>
      <c r="AN44" s="64" t="str">
        <f>IF(details!AA44="","",details!AA44)</f>
        <v/>
      </c>
      <c r="AO44" s="64" t="str">
        <f>IF(details!AB44="","",details!AB44)</f>
        <v/>
      </c>
      <c r="AP44" s="64" t="str">
        <f t="shared" si="28"/>
        <v/>
      </c>
      <c r="AQ44" s="64" t="str">
        <f>IF(details!AC44="","",details!AC44)</f>
        <v/>
      </c>
      <c r="AR44" s="64" t="str">
        <f>IF(details!AD44="","",details!AD44)</f>
        <v/>
      </c>
      <c r="AS44" s="64" t="str">
        <f t="shared" si="29"/>
        <v/>
      </c>
      <c r="AT44" s="148" t="str">
        <f t="shared" si="30"/>
        <v/>
      </c>
      <c r="AU44" s="64" t="str">
        <f>IF(details!AE44="","",details!AE44)</f>
        <v/>
      </c>
      <c r="AV44" s="64" t="str">
        <f>IF(details!AF44="","",details!AF44)</f>
        <v/>
      </c>
      <c r="AW44" s="64" t="str">
        <f>IF(details!AG44="","",details!AG44)</f>
        <v/>
      </c>
      <c r="AX44" s="64" t="str">
        <f>IF(details!AH44="","",details!AH44)</f>
        <v/>
      </c>
      <c r="AY44" s="148" t="str">
        <f t="shared" si="31"/>
        <v/>
      </c>
      <c r="AZ44" s="149" t="str">
        <f t="shared" si="32"/>
        <v/>
      </c>
      <c r="BA44" s="64" t="str">
        <f>IF(details!AI44="","",details!AI44)</f>
        <v/>
      </c>
      <c r="BB44" s="64" t="str">
        <f>IF(details!AJ44="","",details!AJ44)</f>
        <v/>
      </c>
      <c r="BC44" s="64" t="str">
        <f>IF(details!AK44="","",details!AK44)</f>
        <v/>
      </c>
      <c r="BD44" s="149" t="str">
        <f t="shared" si="33"/>
        <v/>
      </c>
      <c r="BE44" s="95" t="str">
        <f t="shared" si="34"/>
        <v/>
      </c>
      <c r="BF44" s="150" t="str">
        <f t="shared" si="35"/>
        <v/>
      </c>
      <c r="BG44" s="95" t="str">
        <f t="shared" si="36"/>
        <v/>
      </c>
      <c r="BH44" s="136">
        <f t="shared" si="1"/>
        <v>200</v>
      </c>
      <c r="BI44" s="136">
        <f t="shared" si="37"/>
        <v>0</v>
      </c>
      <c r="BJ44" s="151">
        <f>IF(D44="","",details!AL44)</f>
        <v>0</v>
      </c>
      <c r="BK44" s="64" t="str">
        <f>IF(details!AM44="","",details!AM44)</f>
        <v/>
      </c>
      <c r="BL44" s="64" t="str">
        <f>IF(details!AN44="","",details!AN44)</f>
        <v/>
      </c>
      <c r="BM44" s="64" t="str">
        <f t="shared" si="38"/>
        <v/>
      </c>
      <c r="BN44" s="64" t="str">
        <f>IF(details!AO44="","",details!AO44)</f>
        <v/>
      </c>
      <c r="BO44" s="64" t="str">
        <f>IF(details!AP44="","",details!AP44)</f>
        <v/>
      </c>
      <c r="BP44" s="64" t="str">
        <f t="shared" si="39"/>
        <v/>
      </c>
      <c r="BQ44" s="64" t="str">
        <f>IF(details!AQ44="","",details!AQ44)</f>
        <v/>
      </c>
      <c r="BR44" s="64" t="str">
        <f>IF(details!AR44="","",details!AR44)</f>
        <v/>
      </c>
      <c r="BS44" s="64" t="str">
        <f t="shared" si="40"/>
        <v/>
      </c>
      <c r="BT44" s="148" t="str">
        <f t="shared" si="41"/>
        <v/>
      </c>
      <c r="BU44" s="64" t="str">
        <f>IF(details!AS44="","",details!AS44)</f>
        <v/>
      </c>
      <c r="BV44" s="64" t="str">
        <f>IF(details!AT44="","",details!AT44)</f>
        <v/>
      </c>
      <c r="BW44" s="64" t="str">
        <f>IF(details!AU44="","",details!AU44)</f>
        <v/>
      </c>
      <c r="BX44" s="148" t="str">
        <f t="shared" si="42"/>
        <v/>
      </c>
      <c r="BY44" s="149" t="str">
        <f t="shared" si="43"/>
        <v/>
      </c>
      <c r="BZ44" s="64" t="str">
        <f>IF(details!AV44="","",details!AV44)</f>
        <v/>
      </c>
      <c r="CA44" s="64" t="str">
        <f>IF(details!AW44="","",details!AW44)</f>
        <v/>
      </c>
      <c r="CB44" s="149" t="str">
        <f t="shared" si="44"/>
        <v/>
      </c>
      <c r="CC44" s="95" t="str">
        <f t="shared" si="45"/>
        <v/>
      </c>
      <c r="CD44" s="150" t="str">
        <f t="shared" si="46"/>
        <v/>
      </c>
      <c r="CE44" s="95" t="str">
        <f t="shared" si="47"/>
        <v/>
      </c>
      <c r="CF44" s="136">
        <f t="shared" si="2"/>
        <v>200</v>
      </c>
      <c r="CG44" s="136">
        <f t="shared" si="48"/>
        <v>0</v>
      </c>
      <c r="CH44" s="64" t="str">
        <f>IF(details!AX44="","",details!AX44)</f>
        <v/>
      </c>
      <c r="CI44" s="64" t="str">
        <f>IF(details!AY44="","",details!AY44)</f>
        <v/>
      </c>
      <c r="CJ44" s="64" t="str">
        <f t="shared" si="49"/>
        <v/>
      </c>
      <c r="CK44" s="64" t="str">
        <f>IF(details!AZ44="","",details!AZ44)</f>
        <v/>
      </c>
      <c r="CL44" s="64" t="str">
        <f>IF(details!BA44="","",details!BA44)</f>
        <v/>
      </c>
      <c r="CM44" s="64" t="str">
        <f t="shared" si="50"/>
        <v/>
      </c>
      <c r="CN44" s="64" t="str">
        <f>IF(details!BB44="","",details!BB44)</f>
        <v/>
      </c>
      <c r="CO44" s="64" t="str">
        <f>IF(details!BC44="","",details!BC44)</f>
        <v/>
      </c>
      <c r="CP44" s="64" t="str">
        <f t="shared" si="51"/>
        <v/>
      </c>
      <c r="CQ44" s="148" t="str">
        <f t="shared" si="52"/>
        <v/>
      </c>
      <c r="CR44" s="64" t="str">
        <f>IF(details!BD44="","",details!BD44)</f>
        <v/>
      </c>
      <c r="CS44" s="64" t="str">
        <f>IF(details!BE44="","",details!BE44)</f>
        <v/>
      </c>
      <c r="CT44" s="64" t="str">
        <f>IF(details!BF44="","",details!BF44)</f>
        <v/>
      </c>
      <c r="CU44" s="64" t="str">
        <f>IF(details!BG44="","",details!BG44)</f>
        <v/>
      </c>
      <c r="CV44" s="148" t="str">
        <f t="shared" si="53"/>
        <v/>
      </c>
      <c r="CW44" s="149" t="str">
        <f t="shared" si="54"/>
        <v/>
      </c>
      <c r="CX44" s="64" t="str">
        <f>IF(details!BH44="","",details!BH44)</f>
        <v/>
      </c>
      <c r="CY44" s="64" t="str">
        <f>IF(details!BI44="","",details!BI44)</f>
        <v/>
      </c>
      <c r="CZ44" s="64" t="str">
        <f>IF(details!BJ44="","",details!BJ44)</f>
        <v/>
      </c>
      <c r="DA44" s="149" t="str">
        <f t="shared" si="55"/>
        <v/>
      </c>
      <c r="DB44" s="95" t="str">
        <f t="shared" si="56"/>
        <v/>
      </c>
      <c r="DC44" s="150" t="str">
        <f t="shared" si="57"/>
        <v/>
      </c>
      <c r="DD44" s="95" t="str">
        <f t="shared" si="58"/>
        <v/>
      </c>
      <c r="DE44" s="136">
        <f t="shared" si="3"/>
        <v>200</v>
      </c>
      <c r="DF44" s="136">
        <f t="shared" si="59"/>
        <v>0</v>
      </c>
      <c r="DG44" s="64" t="str">
        <f>IF(details!BK44="","",details!BK44)</f>
        <v/>
      </c>
      <c r="DH44" s="64" t="str">
        <f>IF(details!BL44="","",details!BL44)</f>
        <v/>
      </c>
      <c r="DI44" s="64" t="str">
        <f t="shared" si="60"/>
        <v/>
      </c>
      <c r="DJ44" s="64" t="str">
        <f>IF(details!BM44="","",details!BM44)</f>
        <v/>
      </c>
      <c r="DK44" s="64" t="str">
        <f>IF(details!BN44="","",details!BN44)</f>
        <v/>
      </c>
      <c r="DL44" s="64" t="str">
        <f t="shared" si="61"/>
        <v/>
      </c>
      <c r="DM44" s="64" t="str">
        <f>IF(details!BO44="","",details!BO44)</f>
        <v/>
      </c>
      <c r="DN44" s="64" t="str">
        <f>IF(details!BP44="","",details!BP44)</f>
        <v/>
      </c>
      <c r="DO44" s="64" t="str">
        <f t="shared" si="62"/>
        <v/>
      </c>
      <c r="DP44" s="148" t="str">
        <f t="shared" si="63"/>
        <v/>
      </c>
      <c r="DQ44" s="64" t="str">
        <f>IF(details!BQ44="","",details!BQ44)</f>
        <v/>
      </c>
      <c r="DR44" s="64" t="str">
        <f>IF(details!BR44="","",details!BR44)</f>
        <v/>
      </c>
      <c r="DS44" s="64" t="str">
        <f>IF(details!BS44="","",details!BS44)</f>
        <v/>
      </c>
      <c r="DT44" s="148" t="str">
        <f t="shared" si="64"/>
        <v/>
      </c>
      <c r="DU44" s="149" t="str">
        <f t="shared" si="65"/>
        <v/>
      </c>
      <c r="DV44" s="64" t="str">
        <f>IF(details!BT44="","",details!BT44)</f>
        <v/>
      </c>
      <c r="DW44" s="64" t="str">
        <f>IF(details!BU44="","",details!BU44)</f>
        <v/>
      </c>
      <c r="DX44" s="149" t="str">
        <f t="shared" si="66"/>
        <v/>
      </c>
      <c r="DY44" s="95" t="str">
        <f t="shared" si="67"/>
        <v/>
      </c>
      <c r="DZ44" s="150" t="str">
        <f t="shared" si="68"/>
        <v/>
      </c>
      <c r="EA44" s="95" t="str">
        <f t="shared" si="69"/>
        <v/>
      </c>
      <c r="EB44" s="136">
        <f t="shared" si="4"/>
        <v>200</v>
      </c>
      <c r="EC44" s="136">
        <f t="shared" si="70"/>
        <v>0</v>
      </c>
      <c r="ED44" s="64" t="str">
        <f>IF(details!BV44="","",details!BV44)</f>
        <v/>
      </c>
      <c r="EE44" s="64" t="str">
        <f>IF(details!BW44="","",details!BW44)</f>
        <v/>
      </c>
      <c r="EF44" s="64" t="str">
        <f t="shared" si="71"/>
        <v/>
      </c>
      <c r="EG44" s="64" t="str">
        <f>IF(details!BX44="","",details!BX44)</f>
        <v/>
      </c>
      <c r="EH44" s="64" t="str">
        <f>IF(details!BY44="","",details!BY44)</f>
        <v/>
      </c>
      <c r="EI44" s="64" t="str">
        <f t="shared" si="72"/>
        <v/>
      </c>
      <c r="EJ44" s="64" t="str">
        <f>IF(details!BZ44="","",details!BZ44)</f>
        <v/>
      </c>
      <c r="EK44" s="64" t="str">
        <f>IF(details!CA44="","",details!CA44)</f>
        <v/>
      </c>
      <c r="EL44" s="64" t="str">
        <f t="shared" si="73"/>
        <v/>
      </c>
      <c r="EM44" s="148" t="str">
        <f t="shared" si="74"/>
        <v/>
      </c>
      <c r="EN44" s="427" t="str">
        <f>IF(details!CB44="","",details!CB44)</f>
        <v/>
      </c>
      <c r="EO44" s="64" t="str">
        <f>IF(details!CC44="","",details!CC44)</f>
        <v/>
      </c>
      <c r="EP44" s="64" t="str">
        <f>IF(details!CD44="","",details!CD44)</f>
        <v/>
      </c>
      <c r="EQ44" s="148" t="str">
        <f t="shared" si="75"/>
        <v/>
      </c>
      <c r="ER44" s="149" t="str">
        <f t="shared" si="76"/>
        <v/>
      </c>
      <c r="ES44" s="64" t="str">
        <f>IF(details!CE44="","",details!CE44)</f>
        <v/>
      </c>
      <c r="ET44" s="64" t="str">
        <f>IF(details!CF44="","",details!CF44)</f>
        <v/>
      </c>
      <c r="EU44" s="149" t="str">
        <f t="shared" si="77"/>
        <v/>
      </c>
      <c r="EV44" s="95" t="str">
        <f t="shared" si="78"/>
        <v/>
      </c>
      <c r="EW44" s="150" t="str">
        <f t="shared" si="79"/>
        <v/>
      </c>
      <c r="EX44" s="95" t="str">
        <f t="shared" si="80"/>
        <v/>
      </c>
      <c r="EY44" s="136">
        <f t="shared" si="5"/>
        <v>200</v>
      </c>
      <c r="EZ44" s="136">
        <f t="shared" si="81"/>
        <v>0</v>
      </c>
      <c r="FA44" s="64" t="str">
        <f>IF(details!CG44="","",details!CG44)</f>
        <v/>
      </c>
      <c r="FB44" s="64" t="str">
        <f>IF(details!CH44="","",details!CH44)</f>
        <v/>
      </c>
      <c r="FC44" s="64" t="str">
        <f>IF(details!CI44="","",details!CI44)</f>
        <v/>
      </c>
      <c r="FD44" s="64" t="str">
        <f>IF(details!CJ44="","",details!CJ44)</f>
        <v/>
      </c>
      <c r="FE44" s="64" t="str">
        <f>IF(details!CK44="","",details!CK44)</f>
        <v/>
      </c>
      <c r="FF44" s="95" t="str">
        <f t="shared" si="82"/>
        <v/>
      </c>
      <c r="FG44" s="95" t="str">
        <f t="shared" si="83"/>
        <v/>
      </c>
      <c r="FH44" s="95" t="str">
        <f t="shared" si="84"/>
        <v/>
      </c>
      <c r="FI44" s="136">
        <f t="shared" si="85"/>
        <v>100</v>
      </c>
      <c r="FJ44" s="136">
        <f t="shared" si="86"/>
        <v>0</v>
      </c>
      <c r="FK44" s="64" t="str">
        <f>IF(details!CL44="","",details!CL44)</f>
        <v/>
      </c>
      <c r="FL44" s="64" t="str">
        <f>IF(details!CM44="","",details!CM44)</f>
        <v/>
      </c>
      <c r="FM44" s="64" t="str">
        <f>IF(details!CN44="","",details!CN44)</f>
        <v/>
      </c>
      <c r="FN44" s="64" t="str">
        <f>IF(details!CO44="","",details!CO44)</f>
        <v/>
      </c>
      <c r="FO44" s="64" t="str">
        <f>IF(details!CP44="","",details!CP44)</f>
        <v/>
      </c>
      <c r="FP44" s="95" t="str">
        <f t="shared" si="87"/>
        <v/>
      </c>
      <c r="FQ44" s="95" t="str">
        <f t="shared" si="88"/>
        <v/>
      </c>
      <c r="FR44" s="95" t="str">
        <f t="shared" si="89"/>
        <v/>
      </c>
      <c r="FS44" s="136">
        <f t="shared" si="90"/>
        <v>100</v>
      </c>
      <c r="FT44" s="136">
        <f t="shared" si="91"/>
        <v>0</v>
      </c>
      <c r="FU44" s="64" t="str">
        <f>IF(details!CQ44="","",details!CQ44)</f>
        <v/>
      </c>
      <c r="FV44" s="64" t="str">
        <f>IF(details!CR44="","",details!CR44)</f>
        <v/>
      </c>
      <c r="FW44" s="64" t="str">
        <f>IF(details!CS44="","",details!CS44)</f>
        <v/>
      </c>
      <c r="FX44" s="64" t="str">
        <f>IF(details!CT44="","",details!CT44)</f>
        <v/>
      </c>
      <c r="FY44" s="64" t="str">
        <f>IF(details!CU44="","",details!CU44)</f>
        <v/>
      </c>
      <c r="FZ44" s="95" t="str">
        <f t="shared" si="92"/>
        <v/>
      </c>
      <c r="GA44" s="95" t="str">
        <f t="shared" si="93"/>
        <v/>
      </c>
      <c r="GB44" s="95" t="str">
        <f t="shared" si="94"/>
        <v/>
      </c>
      <c r="GC44" s="136">
        <f t="shared" si="95"/>
        <v>100</v>
      </c>
      <c r="GD44" s="136">
        <f t="shared" si="96"/>
        <v>0</v>
      </c>
      <c r="GE44" s="94">
        <f t="shared" si="97"/>
        <v>200</v>
      </c>
      <c r="GF44" s="94" t="str">
        <f t="shared" si="98"/>
        <v/>
      </c>
      <c r="GG44" s="94" t="str">
        <f t="shared" si="99"/>
        <v/>
      </c>
      <c r="GH44" s="94">
        <f t="shared" si="100"/>
        <v>200</v>
      </c>
      <c r="GI44" s="94" t="str">
        <f t="shared" si="101"/>
        <v/>
      </c>
      <c r="GJ44" s="94" t="str">
        <f t="shared" si="102"/>
        <v/>
      </c>
      <c r="GK44" s="152">
        <f t="shared" si="103"/>
        <v>200</v>
      </c>
      <c r="GL44" s="152" t="str">
        <f t="shared" si="104"/>
        <v/>
      </c>
      <c r="GM44" s="152" t="str">
        <f t="shared" si="105"/>
        <v/>
      </c>
      <c r="GN44" s="94" t="str">
        <f t="shared" si="106"/>
        <v/>
      </c>
      <c r="GO44" s="94" t="str">
        <f t="shared" si="107"/>
        <v/>
      </c>
      <c r="GP44" s="94" t="str">
        <f t="shared" si="108"/>
        <v/>
      </c>
      <c r="GQ44" s="94" t="str">
        <f t="shared" si="109"/>
        <v/>
      </c>
      <c r="GR44" s="94" t="str">
        <f t="shared" si="110"/>
        <v/>
      </c>
      <c r="GS44" s="94">
        <f t="shared" si="111"/>
        <v>200</v>
      </c>
      <c r="GT44" s="94" t="str">
        <f t="shared" si="112"/>
        <v/>
      </c>
      <c r="GU44" s="94" t="str">
        <f t="shared" si="113"/>
        <v/>
      </c>
      <c r="GV44" s="94">
        <f t="shared" si="114"/>
        <v>200</v>
      </c>
      <c r="GW44" s="94" t="str">
        <f t="shared" si="115"/>
        <v/>
      </c>
      <c r="GX44" s="94" t="str">
        <f t="shared" si="116"/>
        <v/>
      </c>
      <c r="GY44" s="94">
        <f t="shared" si="117"/>
        <v>200</v>
      </c>
      <c r="GZ44" s="94" t="str">
        <f t="shared" si="118"/>
        <v/>
      </c>
      <c r="HA44" s="94" t="str">
        <f t="shared" si="119"/>
        <v/>
      </c>
      <c r="HB44" s="94">
        <f t="shared" si="120"/>
        <v>100</v>
      </c>
      <c r="HC44" s="94" t="str">
        <f t="shared" si="121"/>
        <v/>
      </c>
      <c r="HD44" s="94" t="str">
        <f t="shared" si="122"/>
        <v/>
      </c>
      <c r="HE44" s="153">
        <f t="shared" si="123"/>
        <v>100</v>
      </c>
      <c r="HF44" s="153" t="str">
        <f t="shared" si="124"/>
        <v/>
      </c>
      <c r="HG44" s="153" t="str">
        <f t="shared" si="125"/>
        <v/>
      </c>
      <c r="HH44" s="153">
        <f t="shared" si="126"/>
        <v>100</v>
      </c>
      <c r="HI44" s="153" t="str">
        <f t="shared" si="127"/>
        <v/>
      </c>
      <c r="HJ44" s="153" t="str">
        <f t="shared" si="128"/>
        <v/>
      </c>
      <c r="HK44" s="255">
        <f t="shared" si="129"/>
        <v>0</v>
      </c>
      <c r="HL44" s="255">
        <f t="shared" si="130"/>
        <v>0</v>
      </c>
      <c r="HM44" s="255">
        <f t="shared" si="131"/>
        <v>23</v>
      </c>
      <c r="HN44" s="255">
        <f t="shared" si="132"/>
        <v>0</v>
      </c>
      <c r="HO44" s="64" t="str">
        <f t="shared" si="142"/>
        <v/>
      </c>
      <c r="HP44" s="91">
        <f t="shared" si="133"/>
        <v>1200</v>
      </c>
      <c r="HQ44" s="91" t="str">
        <f t="shared" si="134"/>
        <v/>
      </c>
      <c r="HR44" s="92" t="str">
        <f t="shared" si="135"/>
        <v/>
      </c>
      <c r="HS44" s="214" t="str">
        <f t="shared" si="136"/>
        <v/>
      </c>
      <c r="HT44" s="215" t="str">
        <f t="shared" si="137"/>
        <v/>
      </c>
      <c r="HU44" s="93" t="str">
        <f t="shared" si="138"/>
        <v/>
      </c>
      <c r="HV44" s="154">
        <f>details!EV44</f>
        <v>110</v>
      </c>
      <c r="HW44" s="155" t="str">
        <f>details!EW44</f>
        <v/>
      </c>
      <c r="HX44" s="218" t="str">
        <f t="shared" si="139"/>
        <v/>
      </c>
      <c r="HY44" s="100" t="str">
        <f>IF(details!CV44="","",details!CV44)</f>
        <v/>
      </c>
    </row>
    <row r="45" spans="1:233" ht="14" customHeight="1">
      <c r="A45" s="145" t="str">
        <f>IF(details!A45="","",details!A45)</f>
        <v/>
      </c>
      <c r="B45" s="64" t="str">
        <f>IF(details!B45="","",details!B45)</f>
        <v/>
      </c>
      <c r="C45" s="64" t="str">
        <f>IF(details!C45="","",details!C45)</f>
        <v/>
      </c>
      <c r="D45" s="95">
        <f>IF(details!D45="","",details!D45)</f>
        <v>839</v>
      </c>
      <c r="E45" s="95" t="str">
        <f>IF(details!E45="","",details!E45)</f>
        <v/>
      </c>
      <c r="F45" s="64" t="str">
        <f>IF(details!F45="","",details!F45)</f>
        <v/>
      </c>
      <c r="G45" s="290" t="str">
        <f>IF(details!G45="","",details!G45)</f>
        <v/>
      </c>
      <c r="H45" s="146" t="str">
        <f>IF(details!CW45="","",details!CW45)</f>
        <v/>
      </c>
      <c r="I45" s="147" t="str">
        <f>IF(details!I45="","",details!I45)</f>
        <v/>
      </c>
      <c r="J45" s="147" t="str">
        <f>IF(details!J45="","",details!J45)</f>
        <v/>
      </c>
      <c r="K45" s="147" t="str">
        <f>IF(details!K45="","",details!K45)</f>
        <v/>
      </c>
      <c r="L45" s="64" t="str">
        <f>IF(details!L45="","",details!L45)</f>
        <v/>
      </c>
      <c r="M45" s="64" t="str">
        <f>IF(details!M45="","",details!M45)</f>
        <v/>
      </c>
      <c r="N45" s="64" t="str">
        <f t="shared" si="16"/>
        <v/>
      </c>
      <c r="O45" s="64" t="str">
        <f>IF(details!N45="","",details!N45)</f>
        <v/>
      </c>
      <c r="P45" s="64" t="str">
        <f>IF(details!O45="","",details!O45)</f>
        <v/>
      </c>
      <c r="Q45" s="64" t="str">
        <f t="shared" si="17"/>
        <v/>
      </c>
      <c r="R45" s="64" t="str">
        <f>IF(details!P45="","",details!P45)</f>
        <v/>
      </c>
      <c r="S45" s="64" t="str">
        <f>IF(details!Q45="","",details!Q45)</f>
        <v/>
      </c>
      <c r="T45" s="64" t="str">
        <f t="shared" si="18"/>
        <v/>
      </c>
      <c r="U45" s="148" t="str">
        <f t="shared" si="19"/>
        <v/>
      </c>
      <c r="V45" s="64" t="str">
        <f>IF(details!R45="","",details!R45)</f>
        <v/>
      </c>
      <c r="W45" s="64" t="str">
        <f>IF(details!S45="","",details!S45)</f>
        <v/>
      </c>
      <c r="X45" s="64" t="str">
        <f>IF(details!T45="","",details!T45)</f>
        <v/>
      </c>
      <c r="Y45" s="64" t="str">
        <f>IF(details!U45="","",details!U45)</f>
        <v/>
      </c>
      <c r="Z45" s="148" t="str">
        <f t="shared" si="20"/>
        <v/>
      </c>
      <c r="AA45" s="149" t="str">
        <f t="shared" si="21"/>
        <v/>
      </c>
      <c r="AB45" s="64" t="str">
        <f>IF(details!V45="","",details!V45)</f>
        <v/>
      </c>
      <c r="AC45" s="64" t="str">
        <f>IF(details!W45="","",details!W45)</f>
        <v/>
      </c>
      <c r="AD45" s="64" t="str">
        <f>IF(details!X45="","",details!X45)</f>
        <v/>
      </c>
      <c r="AE45" s="149" t="str">
        <f t="shared" si="22"/>
        <v/>
      </c>
      <c r="AF45" s="95" t="str">
        <f t="shared" si="23"/>
        <v/>
      </c>
      <c r="AG45" s="150" t="str">
        <f t="shared" si="24"/>
        <v/>
      </c>
      <c r="AH45" s="95" t="str">
        <f t="shared" si="25"/>
        <v/>
      </c>
      <c r="AI45" s="136">
        <f t="shared" si="0"/>
        <v>200</v>
      </c>
      <c r="AJ45" s="136">
        <f t="shared" si="26"/>
        <v>0</v>
      </c>
      <c r="AK45" s="64" t="str">
        <f>IF(details!Y45="","",details!Y45)</f>
        <v/>
      </c>
      <c r="AL45" s="64" t="str">
        <f>IF(details!Z45="","",details!Z45)</f>
        <v/>
      </c>
      <c r="AM45" s="64" t="str">
        <f t="shared" si="27"/>
        <v/>
      </c>
      <c r="AN45" s="64" t="str">
        <f>IF(details!AA45="","",details!AA45)</f>
        <v/>
      </c>
      <c r="AO45" s="64" t="str">
        <f>IF(details!AB45="","",details!AB45)</f>
        <v/>
      </c>
      <c r="AP45" s="64" t="str">
        <f t="shared" si="28"/>
        <v/>
      </c>
      <c r="AQ45" s="64" t="str">
        <f>IF(details!AC45="","",details!AC45)</f>
        <v/>
      </c>
      <c r="AR45" s="64" t="str">
        <f>IF(details!AD45="","",details!AD45)</f>
        <v/>
      </c>
      <c r="AS45" s="64" t="str">
        <f t="shared" si="29"/>
        <v/>
      </c>
      <c r="AT45" s="148" t="str">
        <f t="shared" si="30"/>
        <v/>
      </c>
      <c r="AU45" s="64" t="str">
        <f>IF(details!AE45="","",details!AE45)</f>
        <v/>
      </c>
      <c r="AV45" s="64" t="str">
        <f>IF(details!AF45="","",details!AF45)</f>
        <v/>
      </c>
      <c r="AW45" s="64" t="str">
        <f>IF(details!AG45="","",details!AG45)</f>
        <v/>
      </c>
      <c r="AX45" s="64" t="str">
        <f>IF(details!AH45="","",details!AH45)</f>
        <v/>
      </c>
      <c r="AY45" s="148" t="str">
        <f t="shared" si="31"/>
        <v/>
      </c>
      <c r="AZ45" s="149" t="str">
        <f t="shared" si="32"/>
        <v/>
      </c>
      <c r="BA45" s="64" t="str">
        <f>IF(details!AI45="","",details!AI45)</f>
        <v/>
      </c>
      <c r="BB45" s="64" t="str">
        <f>IF(details!AJ45="","",details!AJ45)</f>
        <v/>
      </c>
      <c r="BC45" s="64" t="str">
        <f>IF(details!AK45="","",details!AK45)</f>
        <v/>
      </c>
      <c r="BD45" s="149" t="str">
        <f t="shared" si="33"/>
        <v/>
      </c>
      <c r="BE45" s="95" t="str">
        <f t="shared" si="34"/>
        <v/>
      </c>
      <c r="BF45" s="150" t="str">
        <f t="shared" si="35"/>
        <v/>
      </c>
      <c r="BG45" s="95" t="str">
        <f t="shared" si="36"/>
        <v/>
      </c>
      <c r="BH45" s="136">
        <f t="shared" si="1"/>
        <v>200</v>
      </c>
      <c r="BI45" s="136">
        <f t="shared" si="37"/>
        <v>0</v>
      </c>
      <c r="BJ45" s="151">
        <f>IF(D45="","",details!AL45)</f>
        <v>0</v>
      </c>
      <c r="BK45" s="64" t="str">
        <f>IF(details!AM45="","",details!AM45)</f>
        <v/>
      </c>
      <c r="BL45" s="64" t="str">
        <f>IF(details!AN45="","",details!AN45)</f>
        <v/>
      </c>
      <c r="BM45" s="64" t="str">
        <f t="shared" si="38"/>
        <v/>
      </c>
      <c r="BN45" s="64" t="str">
        <f>IF(details!AO45="","",details!AO45)</f>
        <v/>
      </c>
      <c r="BO45" s="64" t="str">
        <f>IF(details!AP45="","",details!AP45)</f>
        <v/>
      </c>
      <c r="BP45" s="64" t="str">
        <f t="shared" si="39"/>
        <v/>
      </c>
      <c r="BQ45" s="64" t="str">
        <f>IF(details!AQ45="","",details!AQ45)</f>
        <v/>
      </c>
      <c r="BR45" s="64" t="str">
        <f>IF(details!AR45="","",details!AR45)</f>
        <v/>
      </c>
      <c r="BS45" s="64" t="str">
        <f t="shared" si="40"/>
        <v/>
      </c>
      <c r="BT45" s="148" t="str">
        <f t="shared" si="41"/>
        <v/>
      </c>
      <c r="BU45" s="64" t="str">
        <f>IF(details!AS45="","",details!AS45)</f>
        <v/>
      </c>
      <c r="BV45" s="64" t="str">
        <f>IF(details!AT45="","",details!AT45)</f>
        <v/>
      </c>
      <c r="BW45" s="64" t="str">
        <f>IF(details!AU45="","",details!AU45)</f>
        <v/>
      </c>
      <c r="BX45" s="148" t="str">
        <f t="shared" si="42"/>
        <v/>
      </c>
      <c r="BY45" s="149" t="str">
        <f t="shared" si="43"/>
        <v/>
      </c>
      <c r="BZ45" s="64" t="str">
        <f>IF(details!AV45="","",details!AV45)</f>
        <v/>
      </c>
      <c r="CA45" s="64" t="str">
        <f>IF(details!AW45="","",details!AW45)</f>
        <v/>
      </c>
      <c r="CB45" s="149" t="str">
        <f t="shared" si="44"/>
        <v/>
      </c>
      <c r="CC45" s="95" t="str">
        <f t="shared" si="45"/>
        <v/>
      </c>
      <c r="CD45" s="150" t="str">
        <f t="shared" si="46"/>
        <v/>
      </c>
      <c r="CE45" s="95" t="str">
        <f t="shared" si="47"/>
        <v/>
      </c>
      <c r="CF45" s="136">
        <f t="shared" si="2"/>
        <v>200</v>
      </c>
      <c r="CG45" s="136">
        <f t="shared" si="48"/>
        <v>0</v>
      </c>
      <c r="CH45" s="64" t="str">
        <f>IF(details!AX45="","",details!AX45)</f>
        <v/>
      </c>
      <c r="CI45" s="64" t="str">
        <f>IF(details!AY45="","",details!AY45)</f>
        <v/>
      </c>
      <c r="CJ45" s="64" t="str">
        <f t="shared" si="49"/>
        <v/>
      </c>
      <c r="CK45" s="64" t="str">
        <f>IF(details!AZ45="","",details!AZ45)</f>
        <v/>
      </c>
      <c r="CL45" s="64" t="str">
        <f>IF(details!BA45="","",details!BA45)</f>
        <v/>
      </c>
      <c r="CM45" s="64" t="str">
        <f t="shared" si="50"/>
        <v/>
      </c>
      <c r="CN45" s="64" t="str">
        <f>IF(details!BB45="","",details!BB45)</f>
        <v/>
      </c>
      <c r="CO45" s="64" t="str">
        <f>IF(details!BC45="","",details!BC45)</f>
        <v/>
      </c>
      <c r="CP45" s="64" t="str">
        <f t="shared" si="51"/>
        <v/>
      </c>
      <c r="CQ45" s="148" t="str">
        <f t="shared" si="52"/>
        <v/>
      </c>
      <c r="CR45" s="64" t="str">
        <f>IF(details!BD45="","",details!BD45)</f>
        <v/>
      </c>
      <c r="CS45" s="64" t="str">
        <f>IF(details!BE45="","",details!BE45)</f>
        <v/>
      </c>
      <c r="CT45" s="64" t="str">
        <f>IF(details!BF45="","",details!BF45)</f>
        <v/>
      </c>
      <c r="CU45" s="64" t="str">
        <f>IF(details!BG45="","",details!BG45)</f>
        <v/>
      </c>
      <c r="CV45" s="148" t="str">
        <f t="shared" si="53"/>
        <v/>
      </c>
      <c r="CW45" s="149" t="str">
        <f t="shared" si="54"/>
        <v/>
      </c>
      <c r="CX45" s="64" t="str">
        <f>IF(details!BH45="","",details!BH45)</f>
        <v/>
      </c>
      <c r="CY45" s="64" t="str">
        <f>IF(details!BI45="","",details!BI45)</f>
        <v/>
      </c>
      <c r="CZ45" s="64" t="str">
        <f>IF(details!BJ45="","",details!BJ45)</f>
        <v/>
      </c>
      <c r="DA45" s="149" t="str">
        <f t="shared" si="55"/>
        <v/>
      </c>
      <c r="DB45" s="95" t="str">
        <f t="shared" si="56"/>
        <v/>
      </c>
      <c r="DC45" s="150" t="str">
        <f t="shared" si="57"/>
        <v/>
      </c>
      <c r="DD45" s="95" t="str">
        <f t="shared" si="58"/>
        <v/>
      </c>
      <c r="DE45" s="136">
        <f t="shared" si="3"/>
        <v>200</v>
      </c>
      <c r="DF45" s="136">
        <f t="shared" si="59"/>
        <v>0</v>
      </c>
      <c r="DG45" s="64" t="str">
        <f>IF(details!BK45="","",details!BK45)</f>
        <v/>
      </c>
      <c r="DH45" s="64" t="str">
        <f>IF(details!BL45="","",details!BL45)</f>
        <v/>
      </c>
      <c r="DI45" s="64" t="str">
        <f t="shared" si="60"/>
        <v/>
      </c>
      <c r="DJ45" s="64" t="str">
        <f>IF(details!BM45="","",details!BM45)</f>
        <v/>
      </c>
      <c r="DK45" s="64" t="str">
        <f>IF(details!BN45="","",details!BN45)</f>
        <v/>
      </c>
      <c r="DL45" s="64" t="str">
        <f t="shared" si="61"/>
        <v/>
      </c>
      <c r="DM45" s="64" t="str">
        <f>IF(details!BO45="","",details!BO45)</f>
        <v/>
      </c>
      <c r="DN45" s="64" t="str">
        <f>IF(details!BP45="","",details!BP45)</f>
        <v/>
      </c>
      <c r="DO45" s="64" t="str">
        <f t="shared" si="62"/>
        <v/>
      </c>
      <c r="DP45" s="148" t="str">
        <f t="shared" si="63"/>
        <v/>
      </c>
      <c r="DQ45" s="64" t="str">
        <f>IF(details!BQ45="","",details!BQ45)</f>
        <v/>
      </c>
      <c r="DR45" s="64" t="str">
        <f>IF(details!BR45="","",details!BR45)</f>
        <v/>
      </c>
      <c r="DS45" s="64" t="str">
        <f>IF(details!BS45="","",details!BS45)</f>
        <v/>
      </c>
      <c r="DT45" s="148" t="str">
        <f t="shared" si="64"/>
        <v/>
      </c>
      <c r="DU45" s="149" t="str">
        <f t="shared" si="65"/>
        <v/>
      </c>
      <c r="DV45" s="64" t="str">
        <f>IF(details!BT45="","",details!BT45)</f>
        <v/>
      </c>
      <c r="DW45" s="64" t="str">
        <f>IF(details!BU45="","",details!BU45)</f>
        <v/>
      </c>
      <c r="DX45" s="149" t="str">
        <f t="shared" si="66"/>
        <v/>
      </c>
      <c r="DY45" s="95" t="str">
        <f t="shared" si="67"/>
        <v/>
      </c>
      <c r="DZ45" s="150" t="str">
        <f t="shared" si="68"/>
        <v/>
      </c>
      <c r="EA45" s="95" t="str">
        <f t="shared" si="69"/>
        <v/>
      </c>
      <c r="EB45" s="136">
        <f t="shared" si="4"/>
        <v>200</v>
      </c>
      <c r="EC45" s="136">
        <f t="shared" si="70"/>
        <v>0</v>
      </c>
      <c r="ED45" s="64" t="str">
        <f>IF(details!BV45="","",details!BV45)</f>
        <v/>
      </c>
      <c r="EE45" s="64" t="str">
        <f>IF(details!BW45="","",details!BW45)</f>
        <v/>
      </c>
      <c r="EF45" s="64" t="str">
        <f t="shared" si="71"/>
        <v/>
      </c>
      <c r="EG45" s="64" t="str">
        <f>IF(details!BX45="","",details!BX45)</f>
        <v/>
      </c>
      <c r="EH45" s="64" t="str">
        <f>IF(details!BY45="","",details!BY45)</f>
        <v/>
      </c>
      <c r="EI45" s="64" t="str">
        <f t="shared" si="72"/>
        <v/>
      </c>
      <c r="EJ45" s="64" t="str">
        <f>IF(details!BZ45="","",details!BZ45)</f>
        <v/>
      </c>
      <c r="EK45" s="64" t="str">
        <f>IF(details!CA45="","",details!CA45)</f>
        <v/>
      </c>
      <c r="EL45" s="64" t="str">
        <f t="shared" si="73"/>
        <v/>
      </c>
      <c r="EM45" s="148" t="str">
        <f t="shared" si="74"/>
        <v/>
      </c>
      <c r="EN45" s="427" t="str">
        <f>IF(details!CB45="","",details!CB45)</f>
        <v/>
      </c>
      <c r="EO45" s="64" t="str">
        <f>IF(details!CC45="","",details!CC45)</f>
        <v/>
      </c>
      <c r="EP45" s="64" t="str">
        <f>IF(details!CD45="","",details!CD45)</f>
        <v/>
      </c>
      <c r="EQ45" s="148" t="str">
        <f t="shared" si="75"/>
        <v/>
      </c>
      <c r="ER45" s="149" t="str">
        <f t="shared" si="76"/>
        <v/>
      </c>
      <c r="ES45" s="64" t="str">
        <f>IF(details!CE45="","",details!CE45)</f>
        <v/>
      </c>
      <c r="ET45" s="64" t="str">
        <f>IF(details!CF45="","",details!CF45)</f>
        <v/>
      </c>
      <c r="EU45" s="149" t="str">
        <f t="shared" si="77"/>
        <v/>
      </c>
      <c r="EV45" s="95" t="str">
        <f t="shared" si="78"/>
        <v/>
      </c>
      <c r="EW45" s="150" t="str">
        <f t="shared" si="79"/>
        <v/>
      </c>
      <c r="EX45" s="95" t="str">
        <f t="shared" si="80"/>
        <v/>
      </c>
      <c r="EY45" s="136">
        <f t="shared" si="5"/>
        <v>200</v>
      </c>
      <c r="EZ45" s="136">
        <f t="shared" si="81"/>
        <v>0</v>
      </c>
      <c r="FA45" s="64" t="str">
        <f>IF(details!CG45="","",details!CG45)</f>
        <v/>
      </c>
      <c r="FB45" s="64" t="str">
        <f>IF(details!CH45="","",details!CH45)</f>
        <v/>
      </c>
      <c r="FC45" s="64" t="str">
        <f>IF(details!CI45="","",details!CI45)</f>
        <v/>
      </c>
      <c r="FD45" s="64" t="str">
        <f>IF(details!CJ45="","",details!CJ45)</f>
        <v/>
      </c>
      <c r="FE45" s="64" t="str">
        <f>IF(details!CK45="","",details!CK45)</f>
        <v/>
      </c>
      <c r="FF45" s="95" t="str">
        <f t="shared" si="82"/>
        <v/>
      </c>
      <c r="FG45" s="95" t="str">
        <f t="shared" si="83"/>
        <v/>
      </c>
      <c r="FH45" s="95" t="str">
        <f t="shared" si="84"/>
        <v/>
      </c>
      <c r="FI45" s="136">
        <f t="shared" si="85"/>
        <v>100</v>
      </c>
      <c r="FJ45" s="136">
        <f t="shared" si="86"/>
        <v>0</v>
      </c>
      <c r="FK45" s="64" t="str">
        <f>IF(details!CL45="","",details!CL45)</f>
        <v/>
      </c>
      <c r="FL45" s="64" t="str">
        <f>IF(details!CM45="","",details!CM45)</f>
        <v/>
      </c>
      <c r="FM45" s="64" t="str">
        <f>IF(details!CN45="","",details!CN45)</f>
        <v/>
      </c>
      <c r="FN45" s="64" t="str">
        <f>IF(details!CO45="","",details!CO45)</f>
        <v/>
      </c>
      <c r="FO45" s="64" t="str">
        <f>IF(details!CP45="","",details!CP45)</f>
        <v/>
      </c>
      <c r="FP45" s="95" t="str">
        <f t="shared" si="87"/>
        <v/>
      </c>
      <c r="FQ45" s="95" t="str">
        <f t="shared" si="88"/>
        <v/>
      </c>
      <c r="FR45" s="95" t="str">
        <f t="shared" si="89"/>
        <v/>
      </c>
      <c r="FS45" s="136">
        <f t="shared" si="90"/>
        <v>100</v>
      </c>
      <c r="FT45" s="136">
        <f t="shared" si="91"/>
        <v>0</v>
      </c>
      <c r="FU45" s="64" t="str">
        <f>IF(details!CQ45="","",details!CQ45)</f>
        <v/>
      </c>
      <c r="FV45" s="64" t="str">
        <f>IF(details!CR45="","",details!CR45)</f>
        <v/>
      </c>
      <c r="FW45" s="64" t="str">
        <f>IF(details!CS45="","",details!CS45)</f>
        <v/>
      </c>
      <c r="FX45" s="64" t="str">
        <f>IF(details!CT45="","",details!CT45)</f>
        <v/>
      </c>
      <c r="FY45" s="64" t="str">
        <f>IF(details!CU45="","",details!CU45)</f>
        <v/>
      </c>
      <c r="FZ45" s="95" t="str">
        <f t="shared" si="92"/>
        <v/>
      </c>
      <c r="GA45" s="95" t="str">
        <f t="shared" si="93"/>
        <v/>
      </c>
      <c r="GB45" s="95" t="str">
        <f t="shared" si="94"/>
        <v/>
      </c>
      <c r="GC45" s="136">
        <f t="shared" si="95"/>
        <v>100</v>
      </c>
      <c r="GD45" s="136">
        <f t="shared" si="96"/>
        <v>0</v>
      </c>
      <c r="GE45" s="94">
        <f t="shared" si="97"/>
        <v>200</v>
      </c>
      <c r="GF45" s="94" t="str">
        <f t="shared" si="98"/>
        <v/>
      </c>
      <c r="GG45" s="94" t="str">
        <f t="shared" si="99"/>
        <v/>
      </c>
      <c r="GH45" s="94">
        <f t="shared" si="100"/>
        <v>200</v>
      </c>
      <c r="GI45" s="94" t="str">
        <f t="shared" si="101"/>
        <v/>
      </c>
      <c r="GJ45" s="94" t="str">
        <f t="shared" si="102"/>
        <v/>
      </c>
      <c r="GK45" s="152">
        <f t="shared" si="103"/>
        <v>200</v>
      </c>
      <c r="GL45" s="152" t="str">
        <f t="shared" si="104"/>
        <v/>
      </c>
      <c r="GM45" s="152" t="str">
        <f t="shared" si="105"/>
        <v/>
      </c>
      <c r="GN45" s="94" t="str">
        <f t="shared" si="106"/>
        <v/>
      </c>
      <c r="GO45" s="94" t="str">
        <f t="shared" si="107"/>
        <v/>
      </c>
      <c r="GP45" s="94" t="str">
        <f t="shared" si="108"/>
        <v/>
      </c>
      <c r="GQ45" s="94" t="str">
        <f t="shared" si="109"/>
        <v/>
      </c>
      <c r="GR45" s="94" t="str">
        <f t="shared" si="110"/>
        <v/>
      </c>
      <c r="GS45" s="94">
        <f t="shared" si="111"/>
        <v>200</v>
      </c>
      <c r="GT45" s="94" t="str">
        <f t="shared" si="112"/>
        <v/>
      </c>
      <c r="GU45" s="94" t="str">
        <f t="shared" si="113"/>
        <v/>
      </c>
      <c r="GV45" s="94">
        <f t="shared" si="114"/>
        <v>200</v>
      </c>
      <c r="GW45" s="94" t="str">
        <f t="shared" si="115"/>
        <v/>
      </c>
      <c r="GX45" s="94" t="str">
        <f t="shared" si="116"/>
        <v/>
      </c>
      <c r="GY45" s="94">
        <f t="shared" si="117"/>
        <v>200</v>
      </c>
      <c r="GZ45" s="94" t="str">
        <f t="shared" si="118"/>
        <v/>
      </c>
      <c r="HA45" s="94" t="str">
        <f t="shared" si="119"/>
        <v/>
      </c>
      <c r="HB45" s="94">
        <f t="shared" si="120"/>
        <v>100</v>
      </c>
      <c r="HC45" s="94" t="str">
        <f t="shared" si="121"/>
        <v/>
      </c>
      <c r="HD45" s="94" t="str">
        <f t="shared" si="122"/>
        <v/>
      </c>
      <c r="HE45" s="153">
        <f t="shared" si="123"/>
        <v>100</v>
      </c>
      <c r="HF45" s="153" t="str">
        <f t="shared" si="124"/>
        <v/>
      </c>
      <c r="HG45" s="153" t="str">
        <f t="shared" si="125"/>
        <v/>
      </c>
      <c r="HH45" s="153">
        <f t="shared" si="126"/>
        <v>100</v>
      </c>
      <c r="HI45" s="153" t="str">
        <f t="shared" si="127"/>
        <v/>
      </c>
      <c r="HJ45" s="153" t="str">
        <f t="shared" si="128"/>
        <v/>
      </c>
      <c r="HK45" s="255">
        <f t="shared" si="129"/>
        <v>0</v>
      </c>
      <c r="HL45" s="255">
        <f t="shared" si="130"/>
        <v>0</v>
      </c>
      <c r="HM45" s="255">
        <f t="shared" si="131"/>
        <v>23</v>
      </c>
      <c r="HN45" s="255">
        <f t="shared" si="132"/>
        <v>0</v>
      </c>
      <c r="HO45" s="64" t="str">
        <f t="shared" si="142"/>
        <v/>
      </c>
      <c r="HP45" s="91">
        <f t="shared" si="133"/>
        <v>1200</v>
      </c>
      <c r="HQ45" s="91" t="str">
        <f t="shared" si="134"/>
        <v/>
      </c>
      <c r="HR45" s="92" t="str">
        <f t="shared" si="135"/>
        <v/>
      </c>
      <c r="HS45" s="214" t="str">
        <f t="shared" si="136"/>
        <v/>
      </c>
      <c r="HT45" s="215" t="str">
        <f t="shared" si="137"/>
        <v/>
      </c>
      <c r="HU45" s="93" t="str">
        <f t="shared" si="138"/>
        <v/>
      </c>
      <c r="HV45" s="154">
        <f>details!EV45</f>
        <v>110</v>
      </c>
      <c r="HW45" s="155" t="str">
        <f>details!EW45</f>
        <v/>
      </c>
      <c r="HX45" s="218" t="str">
        <f t="shared" si="139"/>
        <v/>
      </c>
      <c r="HY45" s="100" t="str">
        <f>IF(details!CV45="","",details!CV45)</f>
        <v/>
      </c>
    </row>
    <row r="46" spans="1:233" ht="14" customHeight="1">
      <c r="A46" s="145" t="str">
        <f>IF(details!A46="","",details!A46)</f>
        <v/>
      </c>
      <c r="B46" s="64" t="str">
        <f>IF(details!B46="","",details!B46)</f>
        <v/>
      </c>
      <c r="C46" s="64" t="str">
        <f>IF(details!C46="","",details!C46)</f>
        <v/>
      </c>
      <c r="D46" s="95">
        <f>IF(details!D46="","",details!D46)</f>
        <v>840</v>
      </c>
      <c r="E46" s="95" t="str">
        <f>IF(details!E46="","",details!E46)</f>
        <v/>
      </c>
      <c r="F46" s="64" t="str">
        <f>IF(details!F46="","",details!F46)</f>
        <v/>
      </c>
      <c r="G46" s="290" t="str">
        <f>IF(details!G46="","",details!G46)</f>
        <v/>
      </c>
      <c r="H46" s="146" t="str">
        <f>IF(details!CW46="","",details!CW46)</f>
        <v/>
      </c>
      <c r="I46" s="147" t="str">
        <f>IF(details!I46="","",details!I46)</f>
        <v/>
      </c>
      <c r="J46" s="147" t="str">
        <f>IF(details!J46="","",details!J46)</f>
        <v/>
      </c>
      <c r="K46" s="147" t="str">
        <f>IF(details!K46="","",details!K46)</f>
        <v/>
      </c>
      <c r="L46" s="64" t="str">
        <f>IF(details!L46="","",details!L46)</f>
        <v/>
      </c>
      <c r="M46" s="64" t="str">
        <f>IF(details!M46="","",details!M46)</f>
        <v/>
      </c>
      <c r="N46" s="64" t="str">
        <f t="shared" si="16"/>
        <v/>
      </c>
      <c r="O46" s="64" t="str">
        <f>IF(details!N46="","",details!N46)</f>
        <v/>
      </c>
      <c r="P46" s="64" t="str">
        <f>IF(details!O46="","",details!O46)</f>
        <v/>
      </c>
      <c r="Q46" s="64" t="str">
        <f t="shared" si="17"/>
        <v/>
      </c>
      <c r="R46" s="64" t="str">
        <f>IF(details!P46="","",details!P46)</f>
        <v/>
      </c>
      <c r="S46" s="64" t="str">
        <f>IF(details!Q46="","",details!Q46)</f>
        <v/>
      </c>
      <c r="T46" s="64" t="str">
        <f t="shared" si="18"/>
        <v/>
      </c>
      <c r="U46" s="148" t="str">
        <f t="shared" si="19"/>
        <v/>
      </c>
      <c r="V46" s="64" t="str">
        <f>IF(details!R46="","",details!R46)</f>
        <v/>
      </c>
      <c r="W46" s="64" t="str">
        <f>IF(details!S46="","",details!S46)</f>
        <v/>
      </c>
      <c r="X46" s="64" t="str">
        <f>IF(details!T46="","",details!T46)</f>
        <v/>
      </c>
      <c r="Y46" s="64" t="str">
        <f>IF(details!U46="","",details!U46)</f>
        <v/>
      </c>
      <c r="Z46" s="148" t="str">
        <f t="shared" si="20"/>
        <v/>
      </c>
      <c r="AA46" s="149" t="str">
        <f t="shared" si="21"/>
        <v/>
      </c>
      <c r="AB46" s="64" t="str">
        <f>IF(details!V46="","",details!V46)</f>
        <v/>
      </c>
      <c r="AC46" s="64" t="str">
        <f>IF(details!W46="","",details!W46)</f>
        <v/>
      </c>
      <c r="AD46" s="64" t="str">
        <f>IF(details!X46="","",details!X46)</f>
        <v/>
      </c>
      <c r="AE46" s="149" t="str">
        <f t="shared" si="22"/>
        <v/>
      </c>
      <c r="AF46" s="95" t="str">
        <f t="shared" si="23"/>
        <v/>
      </c>
      <c r="AG46" s="150" t="str">
        <f t="shared" si="24"/>
        <v/>
      </c>
      <c r="AH46" s="95" t="str">
        <f t="shared" si="25"/>
        <v/>
      </c>
      <c r="AI46" s="136">
        <f t="shared" si="0"/>
        <v>200</v>
      </c>
      <c r="AJ46" s="136">
        <f t="shared" si="26"/>
        <v>0</v>
      </c>
      <c r="AK46" s="64" t="str">
        <f>IF(details!Y46="","",details!Y46)</f>
        <v/>
      </c>
      <c r="AL46" s="64" t="str">
        <f>IF(details!Z46="","",details!Z46)</f>
        <v/>
      </c>
      <c r="AM46" s="64" t="str">
        <f t="shared" si="27"/>
        <v/>
      </c>
      <c r="AN46" s="64" t="str">
        <f>IF(details!AA46="","",details!AA46)</f>
        <v/>
      </c>
      <c r="AO46" s="64" t="str">
        <f>IF(details!AB46="","",details!AB46)</f>
        <v/>
      </c>
      <c r="AP46" s="64" t="str">
        <f t="shared" si="28"/>
        <v/>
      </c>
      <c r="AQ46" s="64" t="str">
        <f>IF(details!AC46="","",details!AC46)</f>
        <v/>
      </c>
      <c r="AR46" s="64" t="str">
        <f>IF(details!AD46="","",details!AD46)</f>
        <v/>
      </c>
      <c r="AS46" s="64" t="str">
        <f t="shared" si="29"/>
        <v/>
      </c>
      <c r="AT46" s="148" t="str">
        <f t="shared" si="30"/>
        <v/>
      </c>
      <c r="AU46" s="64" t="str">
        <f>IF(details!AE46="","",details!AE46)</f>
        <v/>
      </c>
      <c r="AV46" s="64" t="str">
        <f>IF(details!AF46="","",details!AF46)</f>
        <v/>
      </c>
      <c r="AW46" s="64" t="str">
        <f>IF(details!AG46="","",details!AG46)</f>
        <v/>
      </c>
      <c r="AX46" s="64" t="str">
        <f>IF(details!AH46="","",details!AH46)</f>
        <v/>
      </c>
      <c r="AY46" s="148" t="str">
        <f t="shared" si="31"/>
        <v/>
      </c>
      <c r="AZ46" s="149" t="str">
        <f t="shared" si="32"/>
        <v/>
      </c>
      <c r="BA46" s="64" t="str">
        <f>IF(details!AI46="","",details!AI46)</f>
        <v/>
      </c>
      <c r="BB46" s="64" t="str">
        <f>IF(details!AJ46="","",details!AJ46)</f>
        <v/>
      </c>
      <c r="BC46" s="64" t="str">
        <f>IF(details!AK46="","",details!AK46)</f>
        <v/>
      </c>
      <c r="BD46" s="149" t="str">
        <f t="shared" si="33"/>
        <v/>
      </c>
      <c r="BE46" s="95" t="str">
        <f t="shared" si="34"/>
        <v/>
      </c>
      <c r="BF46" s="150" t="str">
        <f t="shared" si="35"/>
        <v/>
      </c>
      <c r="BG46" s="95" t="str">
        <f t="shared" si="36"/>
        <v/>
      </c>
      <c r="BH46" s="136">
        <f t="shared" si="1"/>
        <v>200</v>
      </c>
      <c r="BI46" s="136">
        <f t="shared" si="37"/>
        <v>0</v>
      </c>
      <c r="BJ46" s="151">
        <f>IF(D46="","",details!AL46)</f>
        <v>0</v>
      </c>
      <c r="BK46" s="64" t="str">
        <f>IF(details!AM46="","",details!AM46)</f>
        <v/>
      </c>
      <c r="BL46" s="64" t="str">
        <f>IF(details!AN46="","",details!AN46)</f>
        <v/>
      </c>
      <c r="BM46" s="64" t="str">
        <f t="shared" si="38"/>
        <v/>
      </c>
      <c r="BN46" s="64" t="str">
        <f>IF(details!AO46="","",details!AO46)</f>
        <v/>
      </c>
      <c r="BO46" s="64" t="str">
        <f>IF(details!AP46="","",details!AP46)</f>
        <v/>
      </c>
      <c r="BP46" s="64" t="str">
        <f t="shared" si="39"/>
        <v/>
      </c>
      <c r="BQ46" s="64" t="str">
        <f>IF(details!AQ46="","",details!AQ46)</f>
        <v/>
      </c>
      <c r="BR46" s="64" t="str">
        <f>IF(details!AR46="","",details!AR46)</f>
        <v/>
      </c>
      <c r="BS46" s="64" t="str">
        <f t="shared" si="40"/>
        <v/>
      </c>
      <c r="BT46" s="148" t="str">
        <f t="shared" si="41"/>
        <v/>
      </c>
      <c r="BU46" s="64" t="str">
        <f>IF(details!AS46="","",details!AS46)</f>
        <v/>
      </c>
      <c r="BV46" s="64" t="str">
        <f>IF(details!AT46="","",details!AT46)</f>
        <v/>
      </c>
      <c r="BW46" s="64" t="str">
        <f>IF(details!AU46="","",details!AU46)</f>
        <v/>
      </c>
      <c r="BX46" s="148" t="str">
        <f t="shared" si="42"/>
        <v/>
      </c>
      <c r="BY46" s="149" t="str">
        <f t="shared" si="43"/>
        <v/>
      </c>
      <c r="BZ46" s="64" t="str">
        <f>IF(details!AV46="","",details!AV46)</f>
        <v/>
      </c>
      <c r="CA46" s="64" t="str">
        <f>IF(details!AW46="","",details!AW46)</f>
        <v/>
      </c>
      <c r="CB46" s="149" t="str">
        <f t="shared" si="44"/>
        <v/>
      </c>
      <c r="CC46" s="95" t="str">
        <f t="shared" si="45"/>
        <v/>
      </c>
      <c r="CD46" s="150" t="str">
        <f t="shared" si="46"/>
        <v/>
      </c>
      <c r="CE46" s="95" t="str">
        <f t="shared" si="47"/>
        <v/>
      </c>
      <c r="CF46" s="136">
        <f t="shared" si="2"/>
        <v>200</v>
      </c>
      <c r="CG46" s="136">
        <f t="shared" si="48"/>
        <v>0</v>
      </c>
      <c r="CH46" s="64" t="str">
        <f>IF(details!AX46="","",details!AX46)</f>
        <v/>
      </c>
      <c r="CI46" s="64" t="str">
        <f>IF(details!AY46="","",details!AY46)</f>
        <v/>
      </c>
      <c r="CJ46" s="64" t="str">
        <f t="shared" si="49"/>
        <v/>
      </c>
      <c r="CK46" s="64" t="str">
        <f>IF(details!AZ46="","",details!AZ46)</f>
        <v/>
      </c>
      <c r="CL46" s="64" t="str">
        <f>IF(details!BA46="","",details!BA46)</f>
        <v/>
      </c>
      <c r="CM46" s="64" t="str">
        <f t="shared" si="50"/>
        <v/>
      </c>
      <c r="CN46" s="64" t="str">
        <f>IF(details!BB46="","",details!BB46)</f>
        <v/>
      </c>
      <c r="CO46" s="64" t="str">
        <f>IF(details!BC46="","",details!BC46)</f>
        <v/>
      </c>
      <c r="CP46" s="64" t="str">
        <f t="shared" si="51"/>
        <v/>
      </c>
      <c r="CQ46" s="148" t="str">
        <f t="shared" si="52"/>
        <v/>
      </c>
      <c r="CR46" s="64" t="str">
        <f>IF(details!BD46="","",details!BD46)</f>
        <v/>
      </c>
      <c r="CS46" s="64" t="str">
        <f>IF(details!BE46="","",details!BE46)</f>
        <v/>
      </c>
      <c r="CT46" s="64" t="str">
        <f>IF(details!BF46="","",details!BF46)</f>
        <v/>
      </c>
      <c r="CU46" s="64" t="str">
        <f>IF(details!BG46="","",details!BG46)</f>
        <v/>
      </c>
      <c r="CV46" s="148" t="str">
        <f t="shared" si="53"/>
        <v/>
      </c>
      <c r="CW46" s="149" t="str">
        <f t="shared" si="54"/>
        <v/>
      </c>
      <c r="CX46" s="64" t="str">
        <f>IF(details!BH46="","",details!BH46)</f>
        <v/>
      </c>
      <c r="CY46" s="64" t="str">
        <f>IF(details!BI46="","",details!BI46)</f>
        <v/>
      </c>
      <c r="CZ46" s="64" t="str">
        <f>IF(details!BJ46="","",details!BJ46)</f>
        <v/>
      </c>
      <c r="DA46" s="149" t="str">
        <f t="shared" si="55"/>
        <v/>
      </c>
      <c r="DB46" s="95" t="str">
        <f t="shared" si="56"/>
        <v/>
      </c>
      <c r="DC46" s="150" t="str">
        <f t="shared" si="57"/>
        <v/>
      </c>
      <c r="DD46" s="95" t="str">
        <f t="shared" si="58"/>
        <v/>
      </c>
      <c r="DE46" s="136">
        <f t="shared" si="3"/>
        <v>200</v>
      </c>
      <c r="DF46" s="136">
        <f t="shared" si="59"/>
        <v>0</v>
      </c>
      <c r="DG46" s="64" t="str">
        <f>IF(details!BK46="","",details!BK46)</f>
        <v/>
      </c>
      <c r="DH46" s="64" t="str">
        <f>IF(details!BL46="","",details!BL46)</f>
        <v/>
      </c>
      <c r="DI46" s="64" t="str">
        <f t="shared" si="60"/>
        <v/>
      </c>
      <c r="DJ46" s="64" t="str">
        <f>IF(details!BM46="","",details!BM46)</f>
        <v/>
      </c>
      <c r="DK46" s="64" t="str">
        <f>IF(details!BN46="","",details!BN46)</f>
        <v/>
      </c>
      <c r="DL46" s="64" t="str">
        <f t="shared" si="61"/>
        <v/>
      </c>
      <c r="DM46" s="64" t="str">
        <f>IF(details!BO46="","",details!BO46)</f>
        <v/>
      </c>
      <c r="DN46" s="64" t="str">
        <f>IF(details!BP46="","",details!BP46)</f>
        <v/>
      </c>
      <c r="DO46" s="64" t="str">
        <f t="shared" si="62"/>
        <v/>
      </c>
      <c r="DP46" s="148" t="str">
        <f t="shared" si="63"/>
        <v/>
      </c>
      <c r="DQ46" s="64" t="str">
        <f>IF(details!BQ46="","",details!BQ46)</f>
        <v/>
      </c>
      <c r="DR46" s="64" t="str">
        <f>IF(details!BR46="","",details!BR46)</f>
        <v/>
      </c>
      <c r="DS46" s="64" t="str">
        <f>IF(details!BS46="","",details!BS46)</f>
        <v/>
      </c>
      <c r="DT46" s="148" t="str">
        <f t="shared" si="64"/>
        <v/>
      </c>
      <c r="DU46" s="149" t="str">
        <f t="shared" si="65"/>
        <v/>
      </c>
      <c r="DV46" s="64" t="str">
        <f>IF(details!BT46="","",details!BT46)</f>
        <v/>
      </c>
      <c r="DW46" s="64" t="str">
        <f>IF(details!BU46="","",details!BU46)</f>
        <v/>
      </c>
      <c r="DX46" s="149" t="str">
        <f t="shared" si="66"/>
        <v/>
      </c>
      <c r="DY46" s="95" t="str">
        <f t="shared" si="67"/>
        <v/>
      </c>
      <c r="DZ46" s="150" t="str">
        <f t="shared" si="68"/>
        <v/>
      </c>
      <c r="EA46" s="95" t="str">
        <f t="shared" si="69"/>
        <v/>
      </c>
      <c r="EB46" s="136">
        <f t="shared" si="4"/>
        <v>200</v>
      </c>
      <c r="EC46" s="136">
        <f t="shared" si="70"/>
        <v>0</v>
      </c>
      <c r="ED46" s="64" t="str">
        <f>IF(details!BV46="","",details!BV46)</f>
        <v/>
      </c>
      <c r="EE46" s="64" t="str">
        <f>IF(details!BW46="","",details!BW46)</f>
        <v/>
      </c>
      <c r="EF46" s="64" t="str">
        <f t="shared" si="71"/>
        <v/>
      </c>
      <c r="EG46" s="64" t="str">
        <f>IF(details!BX46="","",details!BX46)</f>
        <v/>
      </c>
      <c r="EH46" s="64" t="str">
        <f>IF(details!BY46="","",details!BY46)</f>
        <v/>
      </c>
      <c r="EI46" s="64" t="str">
        <f t="shared" si="72"/>
        <v/>
      </c>
      <c r="EJ46" s="64" t="str">
        <f>IF(details!BZ46="","",details!BZ46)</f>
        <v/>
      </c>
      <c r="EK46" s="64" t="str">
        <f>IF(details!CA46="","",details!CA46)</f>
        <v/>
      </c>
      <c r="EL46" s="64" t="str">
        <f t="shared" si="73"/>
        <v/>
      </c>
      <c r="EM46" s="148" t="str">
        <f t="shared" si="74"/>
        <v/>
      </c>
      <c r="EN46" s="427" t="str">
        <f>IF(details!CB46="","",details!CB46)</f>
        <v/>
      </c>
      <c r="EO46" s="64" t="str">
        <f>IF(details!CC46="","",details!CC46)</f>
        <v/>
      </c>
      <c r="EP46" s="64" t="str">
        <f>IF(details!CD46="","",details!CD46)</f>
        <v/>
      </c>
      <c r="EQ46" s="148" t="str">
        <f t="shared" si="75"/>
        <v/>
      </c>
      <c r="ER46" s="149" t="str">
        <f t="shared" si="76"/>
        <v/>
      </c>
      <c r="ES46" s="64" t="str">
        <f>IF(details!CE46="","",details!CE46)</f>
        <v/>
      </c>
      <c r="ET46" s="64" t="str">
        <f>IF(details!CF46="","",details!CF46)</f>
        <v/>
      </c>
      <c r="EU46" s="149" t="str">
        <f t="shared" si="77"/>
        <v/>
      </c>
      <c r="EV46" s="95" t="str">
        <f t="shared" si="78"/>
        <v/>
      </c>
      <c r="EW46" s="150" t="str">
        <f t="shared" si="79"/>
        <v/>
      </c>
      <c r="EX46" s="95" t="str">
        <f t="shared" si="80"/>
        <v/>
      </c>
      <c r="EY46" s="136">
        <f t="shared" si="5"/>
        <v>200</v>
      </c>
      <c r="EZ46" s="136">
        <f t="shared" si="81"/>
        <v>0</v>
      </c>
      <c r="FA46" s="64" t="str">
        <f>IF(details!CG46="","",details!CG46)</f>
        <v/>
      </c>
      <c r="FB46" s="64" t="str">
        <f>IF(details!CH46="","",details!CH46)</f>
        <v/>
      </c>
      <c r="FC46" s="64" t="str">
        <f>IF(details!CI46="","",details!CI46)</f>
        <v/>
      </c>
      <c r="FD46" s="64" t="str">
        <f>IF(details!CJ46="","",details!CJ46)</f>
        <v/>
      </c>
      <c r="FE46" s="64" t="str">
        <f>IF(details!CK46="","",details!CK46)</f>
        <v/>
      </c>
      <c r="FF46" s="95" t="str">
        <f t="shared" si="82"/>
        <v/>
      </c>
      <c r="FG46" s="95" t="str">
        <f t="shared" si="83"/>
        <v/>
      </c>
      <c r="FH46" s="95" t="str">
        <f t="shared" si="84"/>
        <v/>
      </c>
      <c r="FI46" s="136">
        <f t="shared" si="85"/>
        <v>100</v>
      </c>
      <c r="FJ46" s="136">
        <f t="shared" si="86"/>
        <v>0</v>
      </c>
      <c r="FK46" s="64" t="str">
        <f>IF(details!CL46="","",details!CL46)</f>
        <v/>
      </c>
      <c r="FL46" s="64" t="str">
        <f>IF(details!CM46="","",details!CM46)</f>
        <v/>
      </c>
      <c r="FM46" s="64" t="str">
        <f>IF(details!CN46="","",details!CN46)</f>
        <v/>
      </c>
      <c r="FN46" s="64" t="str">
        <f>IF(details!CO46="","",details!CO46)</f>
        <v/>
      </c>
      <c r="FO46" s="64" t="str">
        <f>IF(details!CP46="","",details!CP46)</f>
        <v/>
      </c>
      <c r="FP46" s="95" t="str">
        <f t="shared" si="87"/>
        <v/>
      </c>
      <c r="FQ46" s="95" t="str">
        <f t="shared" si="88"/>
        <v/>
      </c>
      <c r="FR46" s="95" t="str">
        <f t="shared" si="89"/>
        <v/>
      </c>
      <c r="FS46" s="136">
        <f t="shared" si="90"/>
        <v>100</v>
      </c>
      <c r="FT46" s="136">
        <f t="shared" si="91"/>
        <v>0</v>
      </c>
      <c r="FU46" s="64" t="str">
        <f>IF(details!CQ46="","",details!CQ46)</f>
        <v/>
      </c>
      <c r="FV46" s="64" t="str">
        <f>IF(details!CR46="","",details!CR46)</f>
        <v/>
      </c>
      <c r="FW46" s="64" t="str">
        <f>IF(details!CS46="","",details!CS46)</f>
        <v/>
      </c>
      <c r="FX46" s="64" t="str">
        <f>IF(details!CT46="","",details!CT46)</f>
        <v/>
      </c>
      <c r="FY46" s="64" t="str">
        <f>IF(details!CU46="","",details!CU46)</f>
        <v/>
      </c>
      <c r="FZ46" s="95" t="str">
        <f t="shared" si="92"/>
        <v/>
      </c>
      <c r="GA46" s="95" t="str">
        <f t="shared" si="93"/>
        <v/>
      </c>
      <c r="GB46" s="95" t="str">
        <f t="shared" si="94"/>
        <v/>
      </c>
      <c r="GC46" s="136">
        <f t="shared" si="95"/>
        <v>100</v>
      </c>
      <c r="GD46" s="136">
        <f t="shared" si="96"/>
        <v>0</v>
      </c>
      <c r="GE46" s="94">
        <f t="shared" si="97"/>
        <v>200</v>
      </c>
      <c r="GF46" s="94" t="str">
        <f t="shared" si="98"/>
        <v/>
      </c>
      <c r="GG46" s="94" t="str">
        <f t="shared" si="99"/>
        <v/>
      </c>
      <c r="GH46" s="94">
        <f t="shared" si="100"/>
        <v>200</v>
      </c>
      <c r="GI46" s="94" t="str">
        <f t="shared" si="101"/>
        <v/>
      </c>
      <c r="GJ46" s="94" t="str">
        <f t="shared" si="102"/>
        <v/>
      </c>
      <c r="GK46" s="152">
        <f t="shared" si="103"/>
        <v>200</v>
      </c>
      <c r="GL46" s="152" t="str">
        <f t="shared" si="104"/>
        <v/>
      </c>
      <c r="GM46" s="152" t="str">
        <f t="shared" si="105"/>
        <v/>
      </c>
      <c r="GN46" s="94" t="str">
        <f t="shared" si="106"/>
        <v/>
      </c>
      <c r="GO46" s="94" t="str">
        <f t="shared" si="107"/>
        <v/>
      </c>
      <c r="GP46" s="94" t="str">
        <f t="shared" si="108"/>
        <v/>
      </c>
      <c r="GQ46" s="94" t="str">
        <f t="shared" si="109"/>
        <v/>
      </c>
      <c r="GR46" s="94" t="str">
        <f t="shared" si="110"/>
        <v/>
      </c>
      <c r="GS46" s="94">
        <f t="shared" si="111"/>
        <v>200</v>
      </c>
      <c r="GT46" s="94" t="str">
        <f t="shared" si="112"/>
        <v/>
      </c>
      <c r="GU46" s="94" t="str">
        <f t="shared" si="113"/>
        <v/>
      </c>
      <c r="GV46" s="94">
        <f t="shared" si="114"/>
        <v>200</v>
      </c>
      <c r="GW46" s="94" t="str">
        <f t="shared" si="115"/>
        <v/>
      </c>
      <c r="GX46" s="94" t="str">
        <f t="shared" si="116"/>
        <v/>
      </c>
      <c r="GY46" s="94">
        <f t="shared" si="117"/>
        <v>200</v>
      </c>
      <c r="GZ46" s="94" t="str">
        <f t="shared" si="118"/>
        <v/>
      </c>
      <c r="HA46" s="94" t="str">
        <f t="shared" si="119"/>
        <v/>
      </c>
      <c r="HB46" s="94">
        <f t="shared" si="120"/>
        <v>100</v>
      </c>
      <c r="HC46" s="94" t="str">
        <f t="shared" si="121"/>
        <v/>
      </c>
      <c r="HD46" s="94" t="str">
        <f t="shared" si="122"/>
        <v/>
      </c>
      <c r="HE46" s="153">
        <f t="shared" si="123"/>
        <v>100</v>
      </c>
      <c r="HF46" s="153" t="str">
        <f t="shared" si="124"/>
        <v/>
      </c>
      <c r="HG46" s="153" t="str">
        <f t="shared" si="125"/>
        <v/>
      </c>
      <c r="HH46" s="153">
        <f t="shared" si="126"/>
        <v>100</v>
      </c>
      <c r="HI46" s="153" t="str">
        <f t="shared" si="127"/>
        <v/>
      </c>
      <c r="HJ46" s="153" t="str">
        <f t="shared" si="128"/>
        <v/>
      </c>
      <c r="HK46" s="255">
        <f t="shared" si="129"/>
        <v>0</v>
      </c>
      <c r="HL46" s="255">
        <f t="shared" si="130"/>
        <v>0</v>
      </c>
      <c r="HM46" s="255">
        <f t="shared" si="131"/>
        <v>23</v>
      </c>
      <c r="HN46" s="255">
        <f t="shared" si="132"/>
        <v>0</v>
      </c>
      <c r="HO46" s="64" t="str">
        <f t="shared" si="142"/>
        <v/>
      </c>
      <c r="HP46" s="91">
        <f t="shared" si="133"/>
        <v>1200</v>
      </c>
      <c r="HQ46" s="91" t="str">
        <f t="shared" si="134"/>
        <v/>
      </c>
      <c r="HR46" s="92" t="str">
        <f t="shared" si="135"/>
        <v/>
      </c>
      <c r="HS46" s="214" t="str">
        <f t="shared" si="136"/>
        <v/>
      </c>
      <c r="HT46" s="215" t="str">
        <f t="shared" si="137"/>
        <v/>
      </c>
      <c r="HU46" s="93" t="str">
        <f t="shared" si="138"/>
        <v/>
      </c>
      <c r="HV46" s="154">
        <f>details!EV46</f>
        <v>110</v>
      </c>
      <c r="HW46" s="155" t="str">
        <f>details!EW46</f>
        <v/>
      </c>
      <c r="HX46" s="218" t="str">
        <f t="shared" si="139"/>
        <v/>
      </c>
      <c r="HY46" s="100" t="str">
        <f>IF(details!CV46="","",details!CV46)</f>
        <v/>
      </c>
    </row>
    <row r="47" spans="1:233" ht="14" customHeight="1">
      <c r="A47" s="145" t="str">
        <f>IF(details!A47="","",details!A47)</f>
        <v/>
      </c>
      <c r="B47" s="64" t="str">
        <f>IF(details!B47="","",details!B47)</f>
        <v/>
      </c>
      <c r="C47" s="64" t="str">
        <f>IF(details!C47="","",details!C47)</f>
        <v/>
      </c>
      <c r="D47" s="95">
        <f>IF(details!D47="","",details!D47)</f>
        <v>841</v>
      </c>
      <c r="E47" s="95" t="str">
        <f>IF(details!E47="","",details!E47)</f>
        <v/>
      </c>
      <c r="F47" s="64" t="str">
        <f>IF(details!F47="","",details!F47)</f>
        <v/>
      </c>
      <c r="G47" s="290" t="str">
        <f>IF(details!G47="","",details!G47)</f>
        <v/>
      </c>
      <c r="H47" s="146" t="str">
        <f>IF(details!CW47="","",details!CW47)</f>
        <v/>
      </c>
      <c r="I47" s="147" t="str">
        <f>IF(details!I47="","",details!I47)</f>
        <v/>
      </c>
      <c r="J47" s="147" t="str">
        <f>IF(details!J47="","",details!J47)</f>
        <v/>
      </c>
      <c r="K47" s="147" t="str">
        <f>IF(details!K47="","",details!K47)</f>
        <v/>
      </c>
      <c r="L47" s="64" t="str">
        <f>IF(details!L47="","",details!L47)</f>
        <v/>
      </c>
      <c r="M47" s="64" t="str">
        <f>IF(details!M47="","",details!M47)</f>
        <v/>
      </c>
      <c r="N47" s="64" t="str">
        <f t="shared" si="16"/>
        <v/>
      </c>
      <c r="O47" s="64" t="str">
        <f>IF(details!N47="","",details!N47)</f>
        <v/>
      </c>
      <c r="P47" s="64" t="str">
        <f>IF(details!O47="","",details!O47)</f>
        <v/>
      </c>
      <c r="Q47" s="64" t="str">
        <f t="shared" si="17"/>
        <v/>
      </c>
      <c r="R47" s="64" t="str">
        <f>IF(details!P47="","",details!P47)</f>
        <v/>
      </c>
      <c r="S47" s="64" t="str">
        <f>IF(details!Q47="","",details!Q47)</f>
        <v/>
      </c>
      <c r="T47" s="64" t="str">
        <f t="shared" si="18"/>
        <v/>
      </c>
      <c r="U47" s="148" t="str">
        <f t="shared" si="19"/>
        <v/>
      </c>
      <c r="V47" s="64" t="str">
        <f>IF(details!R47="","",details!R47)</f>
        <v/>
      </c>
      <c r="W47" s="64" t="str">
        <f>IF(details!S47="","",details!S47)</f>
        <v/>
      </c>
      <c r="X47" s="64" t="str">
        <f>IF(details!T47="","",details!T47)</f>
        <v/>
      </c>
      <c r="Y47" s="64" t="str">
        <f>IF(details!U47="","",details!U47)</f>
        <v/>
      </c>
      <c r="Z47" s="148" t="str">
        <f t="shared" si="20"/>
        <v/>
      </c>
      <c r="AA47" s="149" t="str">
        <f t="shared" si="21"/>
        <v/>
      </c>
      <c r="AB47" s="64" t="str">
        <f>IF(details!V47="","",details!V47)</f>
        <v/>
      </c>
      <c r="AC47" s="64" t="str">
        <f>IF(details!W47="","",details!W47)</f>
        <v/>
      </c>
      <c r="AD47" s="64" t="str">
        <f>IF(details!X47="","",details!X47)</f>
        <v/>
      </c>
      <c r="AE47" s="149" t="str">
        <f t="shared" si="22"/>
        <v/>
      </c>
      <c r="AF47" s="95" t="str">
        <f t="shared" si="23"/>
        <v/>
      </c>
      <c r="AG47" s="150" t="str">
        <f t="shared" si="24"/>
        <v/>
      </c>
      <c r="AH47" s="95" t="str">
        <f t="shared" si="25"/>
        <v/>
      </c>
      <c r="AI47" s="136">
        <f t="shared" si="0"/>
        <v>200</v>
      </c>
      <c r="AJ47" s="136">
        <f t="shared" si="26"/>
        <v>0</v>
      </c>
      <c r="AK47" s="64" t="str">
        <f>IF(details!Y47="","",details!Y47)</f>
        <v/>
      </c>
      <c r="AL47" s="64" t="str">
        <f>IF(details!Z47="","",details!Z47)</f>
        <v/>
      </c>
      <c r="AM47" s="64" t="str">
        <f t="shared" si="27"/>
        <v/>
      </c>
      <c r="AN47" s="64" t="str">
        <f>IF(details!AA47="","",details!AA47)</f>
        <v/>
      </c>
      <c r="AO47" s="64" t="str">
        <f>IF(details!AB47="","",details!AB47)</f>
        <v/>
      </c>
      <c r="AP47" s="64" t="str">
        <f t="shared" si="28"/>
        <v/>
      </c>
      <c r="AQ47" s="64" t="str">
        <f>IF(details!AC47="","",details!AC47)</f>
        <v/>
      </c>
      <c r="AR47" s="64" t="str">
        <f>IF(details!AD47="","",details!AD47)</f>
        <v/>
      </c>
      <c r="AS47" s="64" t="str">
        <f t="shared" si="29"/>
        <v/>
      </c>
      <c r="AT47" s="148" t="str">
        <f t="shared" si="30"/>
        <v/>
      </c>
      <c r="AU47" s="64" t="str">
        <f>IF(details!AE47="","",details!AE47)</f>
        <v/>
      </c>
      <c r="AV47" s="64" t="str">
        <f>IF(details!AF47="","",details!AF47)</f>
        <v/>
      </c>
      <c r="AW47" s="64" t="str">
        <f>IF(details!AG47="","",details!AG47)</f>
        <v/>
      </c>
      <c r="AX47" s="64" t="str">
        <f>IF(details!AH47="","",details!AH47)</f>
        <v/>
      </c>
      <c r="AY47" s="148" t="str">
        <f t="shared" si="31"/>
        <v/>
      </c>
      <c r="AZ47" s="149" t="str">
        <f t="shared" si="32"/>
        <v/>
      </c>
      <c r="BA47" s="64" t="str">
        <f>IF(details!AI47="","",details!AI47)</f>
        <v/>
      </c>
      <c r="BB47" s="64" t="str">
        <f>IF(details!AJ47="","",details!AJ47)</f>
        <v/>
      </c>
      <c r="BC47" s="64" t="str">
        <f>IF(details!AK47="","",details!AK47)</f>
        <v/>
      </c>
      <c r="BD47" s="149" t="str">
        <f t="shared" si="33"/>
        <v/>
      </c>
      <c r="BE47" s="95" t="str">
        <f t="shared" si="34"/>
        <v/>
      </c>
      <c r="BF47" s="150" t="str">
        <f t="shared" si="35"/>
        <v/>
      </c>
      <c r="BG47" s="95" t="str">
        <f t="shared" si="36"/>
        <v/>
      </c>
      <c r="BH47" s="136">
        <f t="shared" si="1"/>
        <v>200</v>
      </c>
      <c r="BI47" s="136">
        <f t="shared" si="37"/>
        <v>0</v>
      </c>
      <c r="BJ47" s="151">
        <f>IF(D47="","",details!AL47)</f>
        <v>0</v>
      </c>
      <c r="BK47" s="64" t="str">
        <f>IF(details!AM47="","",details!AM47)</f>
        <v/>
      </c>
      <c r="BL47" s="64" t="str">
        <f>IF(details!AN47="","",details!AN47)</f>
        <v/>
      </c>
      <c r="BM47" s="64" t="str">
        <f t="shared" si="38"/>
        <v/>
      </c>
      <c r="BN47" s="64" t="str">
        <f>IF(details!AO47="","",details!AO47)</f>
        <v/>
      </c>
      <c r="BO47" s="64" t="str">
        <f>IF(details!AP47="","",details!AP47)</f>
        <v/>
      </c>
      <c r="BP47" s="64" t="str">
        <f t="shared" si="39"/>
        <v/>
      </c>
      <c r="BQ47" s="64" t="str">
        <f>IF(details!AQ47="","",details!AQ47)</f>
        <v/>
      </c>
      <c r="BR47" s="64" t="str">
        <f>IF(details!AR47="","",details!AR47)</f>
        <v/>
      </c>
      <c r="BS47" s="64" t="str">
        <f t="shared" si="40"/>
        <v/>
      </c>
      <c r="BT47" s="148" t="str">
        <f t="shared" si="41"/>
        <v/>
      </c>
      <c r="BU47" s="64" t="str">
        <f>IF(details!AS47="","",details!AS47)</f>
        <v/>
      </c>
      <c r="BV47" s="64" t="str">
        <f>IF(details!AT47="","",details!AT47)</f>
        <v/>
      </c>
      <c r="BW47" s="64" t="str">
        <f>IF(details!AU47="","",details!AU47)</f>
        <v/>
      </c>
      <c r="BX47" s="148" t="str">
        <f t="shared" si="42"/>
        <v/>
      </c>
      <c r="BY47" s="149" t="str">
        <f t="shared" si="43"/>
        <v/>
      </c>
      <c r="BZ47" s="64" t="str">
        <f>IF(details!AV47="","",details!AV47)</f>
        <v/>
      </c>
      <c r="CA47" s="64" t="str">
        <f>IF(details!AW47="","",details!AW47)</f>
        <v/>
      </c>
      <c r="CB47" s="149" t="str">
        <f t="shared" si="44"/>
        <v/>
      </c>
      <c r="CC47" s="95" t="str">
        <f t="shared" si="45"/>
        <v/>
      </c>
      <c r="CD47" s="150" t="str">
        <f t="shared" si="46"/>
        <v/>
      </c>
      <c r="CE47" s="95" t="str">
        <f t="shared" si="47"/>
        <v/>
      </c>
      <c r="CF47" s="136">
        <f t="shared" si="2"/>
        <v>200</v>
      </c>
      <c r="CG47" s="136">
        <f t="shared" si="48"/>
        <v>0</v>
      </c>
      <c r="CH47" s="64" t="str">
        <f>IF(details!AX47="","",details!AX47)</f>
        <v/>
      </c>
      <c r="CI47" s="64" t="str">
        <f>IF(details!AY47="","",details!AY47)</f>
        <v/>
      </c>
      <c r="CJ47" s="64" t="str">
        <f t="shared" si="49"/>
        <v/>
      </c>
      <c r="CK47" s="64" t="str">
        <f>IF(details!AZ47="","",details!AZ47)</f>
        <v/>
      </c>
      <c r="CL47" s="64" t="str">
        <f>IF(details!BA47="","",details!BA47)</f>
        <v/>
      </c>
      <c r="CM47" s="64" t="str">
        <f t="shared" si="50"/>
        <v/>
      </c>
      <c r="CN47" s="64" t="str">
        <f>IF(details!BB47="","",details!BB47)</f>
        <v/>
      </c>
      <c r="CO47" s="64" t="str">
        <f>IF(details!BC47="","",details!BC47)</f>
        <v/>
      </c>
      <c r="CP47" s="64" t="str">
        <f t="shared" si="51"/>
        <v/>
      </c>
      <c r="CQ47" s="148" t="str">
        <f t="shared" si="52"/>
        <v/>
      </c>
      <c r="CR47" s="64" t="str">
        <f>IF(details!BD47="","",details!BD47)</f>
        <v/>
      </c>
      <c r="CS47" s="64" t="str">
        <f>IF(details!BE47="","",details!BE47)</f>
        <v/>
      </c>
      <c r="CT47" s="64" t="str">
        <f>IF(details!BF47="","",details!BF47)</f>
        <v/>
      </c>
      <c r="CU47" s="64" t="str">
        <f>IF(details!BG47="","",details!BG47)</f>
        <v/>
      </c>
      <c r="CV47" s="148" t="str">
        <f t="shared" si="53"/>
        <v/>
      </c>
      <c r="CW47" s="149" t="str">
        <f t="shared" si="54"/>
        <v/>
      </c>
      <c r="CX47" s="64" t="str">
        <f>IF(details!BH47="","",details!BH47)</f>
        <v/>
      </c>
      <c r="CY47" s="64" t="str">
        <f>IF(details!BI47="","",details!BI47)</f>
        <v/>
      </c>
      <c r="CZ47" s="64" t="str">
        <f>IF(details!BJ47="","",details!BJ47)</f>
        <v/>
      </c>
      <c r="DA47" s="149" t="str">
        <f t="shared" si="55"/>
        <v/>
      </c>
      <c r="DB47" s="95" t="str">
        <f t="shared" si="56"/>
        <v/>
      </c>
      <c r="DC47" s="150" t="str">
        <f t="shared" si="57"/>
        <v/>
      </c>
      <c r="DD47" s="95" t="str">
        <f t="shared" si="58"/>
        <v/>
      </c>
      <c r="DE47" s="136">
        <f t="shared" si="3"/>
        <v>200</v>
      </c>
      <c r="DF47" s="136">
        <f t="shared" si="59"/>
        <v>0</v>
      </c>
      <c r="DG47" s="64" t="str">
        <f>IF(details!BK47="","",details!BK47)</f>
        <v/>
      </c>
      <c r="DH47" s="64" t="str">
        <f>IF(details!BL47="","",details!BL47)</f>
        <v/>
      </c>
      <c r="DI47" s="64" t="str">
        <f t="shared" si="60"/>
        <v/>
      </c>
      <c r="DJ47" s="64" t="str">
        <f>IF(details!BM47="","",details!BM47)</f>
        <v/>
      </c>
      <c r="DK47" s="64" t="str">
        <f>IF(details!BN47="","",details!BN47)</f>
        <v/>
      </c>
      <c r="DL47" s="64" t="str">
        <f t="shared" si="61"/>
        <v/>
      </c>
      <c r="DM47" s="64" t="str">
        <f>IF(details!BO47="","",details!BO47)</f>
        <v/>
      </c>
      <c r="DN47" s="64" t="str">
        <f>IF(details!BP47="","",details!BP47)</f>
        <v/>
      </c>
      <c r="DO47" s="64" t="str">
        <f t="shared" si="62"/>
        <v/>
      </c>
      <c r="DP47" s="148" t="str">
        <f t="shared" si="63"/>
        <v/>
      </c>
      <c r="DQ47" s="64" t="str">
        <f>IF(details!BQ47="","",details!BQ47)</f>
        <v/>
      </c>
      <c r="DR47" s="64" t="str">
        <f>IF(details!BR47="","",details!BR47)</f>
        <v/>
      </c>
      <c r="DS47" s="64" t="str">
        <f>IF(details!BS47="","",details!BS47)</f>
        <v/>
      </c>
      <c r="DT47" s="148" t="str">
        <f t="shared" si="64"/>
        <v/>
      </c>
      <c r="DU47" s="149" t="str">
        <f t="shared" si="65"/>
        <v/>
      </c>
      <c r="DV47" s="64" t="str">
        <f>IF(details!BT47="","",details!BT47)</f>
        <v/>
      </c>
      <c r="DW47" s="64" t="str">
        <f>IF(details!BU47="","",details!BU47)</f>
        <v/>
      </c>
      <c r="DX47" s="149" t="str">
        <f t="shared" si="66"/>
        <v/>
      </c>
      <c r="DY47" s="95" t="str">
        <f t="shared" si="67"/>
        <v/>
      </c>
      <c r="DZ47" s="150" t="str">
        <f t="shared" si="68"/>
        <v/>
      </c>
      <c r="EA47" s="95" t="str">
        <f t="shared" si="69"/>
        <v/>
      </c>
      <c r="EB47" s="136">
        <f t="shared" si="4"/>
        <v>200</v>
      </c>
      <c r="EC47" s="136">
        <f t="shared" si="70"/>
        <v>0</v>
      </c>
      <c r="ED47" s="64" t="str">
        <f>IF(details!BV47="","",details!BV47)</f>
        <v/>
      </c>
      <c r="EE47" s="64" t="str">
        <f>IF(details!BW47="","",details!BW47)</f>
        <v/>
      </c>
      <c r="EF47" s="64" t="str">
        <f t="shared" si="71"/>
        <v/>
      </c>
      <c r="EG47" s="64" t="str">
        <f>IF(details!BX47="","",details!BX47)</f>
        <v/>
      </c>
      <c r="EH47" s="64" t="str">
        <f>IF(details!BY47="","",details!BY47)</f>
        <v/>
      </c>
      <c r="EI47" s="64" t="str">
        <f t="shared" si="72"/>
        <v/>
      </c>
      <c r="EJ47" s="64" t="str">
        <f>IF(details!BZ47="","",details!BZ47)</f>
        <v/>
      </c>
      <c r="EK47" s="64" t="str">
        <f>IF(details!CA47="","",details!CA47)</f>
        <v/>
      </c>
      <c r="EL47" s="64" t="str">
        <f t="shared" si="73"/>
        <v/>
      </c>
      <c r="EM47" s="148" t="str">
        <f t="shared" si="74"/>
        <v/>
      </c>
      <c r="EN47" s="427" t="str">
        <f>IF(details!CB47="","",details!CB47)</f>
        <v/>
      </c>
      <c r="EO47" s="64" t="str">
        <f>IF(details!CC47="","",details!CC47)</f>
        <v/>
      </c>
      <c r="EP47" s="64" t="str">
        <f>IF(details!CD47="","",details!CD47)</f>
        <v/>
      </c>
      <c r="EQ47" s="148" t="str">
        <f t="shared" si="75"/>
        <v/>
      </c>
      <c r="ER47" s="149" t="str">
        <f t="shared" si="76"/>
        <v/>
      </c>
      <c r="ES47" s="64" t="str">
        <f>IF(details!CE47="","",details!CE47)</f>
        <v/>
      </c>
      <c r="ET47" s="64" t="str">
        <f>IF(details!CF47="","",details!CF47)</f>
        <v/>
      </c>
      <c r="EU47" s="149" t="str">
        <f t="shared" si="77"/>
        <v/>
      </c>
      <c r="EV47" s="95" t="str">
        <f t="shared" si="78"/>
        <v/>
      </c>
      <c r="EW47" s="150" t="str">
        <f t="shared" si="79"/>
        <v/>
      </c>
      <c r="EX47" s="95" t="str">
        <f t="shared" si="80"/>
        <v/>
      </c>
      <c r="EY47" s="136">
        <f t="shared" si="5"/>
        <v>200</v>
      </c>
      <c r="EZ47" s="136">
        <f t="shared" si="81"/>
        <v>0</v>
      </c>
      <c r="FA47" s="64" t="str">
        <f>IF(details!CG47="","",details!CG47)</f>
        <v/>
      </c>
      <c r="FB47" s="64" t="str">
        <f>IF(details!CH47="","",details!CH47)</f>
        <v/>
      </c>
      <c r="FC47" s="64" t="str">
        <f>IF(details!CI47="","",details!CI47)</f>
        <v/>
      </c>
      <c r="FD47" s="64" t="str">
        <f>IF(details!CJ47="","",details!CJ47)</f>
        <v/>
      </c>
      <c r="FE47" s="64" t="str">
        <f>IF(details!CK47="","",details!CK47)</f>
        <v/>
      </c>
      <c r="FF47" s="95" t="str">
        <f t="shared" si="82"/>
        <v/>
      </c>
      <c r="FG47" s="95" t="str">
        <f t="shared" si="83"/>
        <v/>
      </c>
      <c r="FH47" s="95" t="str">
        <f t="shared" si="84"/>
        <v/>
      </c>
      <c r="FI47" s="136">
        <f t="shared" si="85"/>
        <v>100</v>
      </c>
      <c r="FJ47" s="136">
        <f t="shared" si="86"/>
        <v>0</v>
      </c>
      <c r="FK47" s="64" t="str">
        <f>IF(details!CL47="","",details!CL47)</f>
        <v/>
      </c>
      <c r="FL47" s="64" t="str">
        <f>IF(details!CM47="","",details!CM47)</f>
        <v/>
      </c>
      <c r="FM47" s="64" t="str">
        <f>IF(details!CN47="","",details!CN47)</f>
        <v/>
      </c>
      <c r="FN47" s="64" t="str">
        <f>IF(details!CO47="","",details!CO47)</f>
        <v/>
      </c>
      <c r="FO47" s="64" t="str">
        <f>IF(details!CP47="","",details!CP47)</f>
        <v/>
      </c>
      <c r="FP47" s="95" t="str">
        <f t="shared" si="87"/>
        <v/>
      </c>
      <c r="FQ47" s="95" t="str">
        <f t="shared" si="88"/>
        <v/>
      </c>
      <c r="FR47" s="95" t="str">
        <f t="shared" si="89"/>
        <v/>
      </c>
      <c r="FS47" s="136">
        <f t="shared" si="90"/>
        <v>100</v>
      </c>
      <c r="FT47" s="136">
        <f t="shared" si="91"/>
        <v>0</v>
      </c>
      <c r="FU47" s="64" t="str">
        <f>IF(details!CQ47="","",details!CQ47)</f>
        <v/>
      </c>
      <c r="FV47" s="64" t="str">
        <f>IF(details!CR47="","",details!CR47)</f>
        <v/>
      </c>
      <c r="FW47" s="64" t="str">
        <f>IF(details!CS47="","",details!CS47)</f>
        <v/>
      </c>
      <c r="FX47" s="64" t="str">
        <f>IF(details!CT47="","",details!CT47)</f>
        <v/>
      </c>
      <c r="FY47" s="64" t="str">
        <f>IF(details!CU47="","",details!CU47)</f>
        <v/>
      </c>
      <c r="FZ47" s="95" t="str">
        <f t="shared" si="92"/>
        <v/>
      </c>
      <c r="GA47" s="95" t="str">
        <f t="shared" si="93"/>
        <v/>
      </c>
      <c r="GB47" s="95" t="str">
        <f t="shared" si="94"/>
        <v/>
      </c>
      <c r="GC47" s="136">
        <f t="shared" si="95"/>
        <v>100</v>
      </c>
      <c r="GD47" s="136">
        <f t="shared" si="96"/>
        <v>0</v>
      </c>
      <c r="GE47" s="94">
        <f t="shared" si="97"/>
        <v>200</v>
      </c>
      <c r="GF47" s="94" t="str">
        <f t="shared" si="98"/>
        <v/>
      </c>
      <c r="GG47" s="94" t="str">
        <f t="shared" si="99"/>
        <v/>
      </c>
      <c r="GH47" s="94">
        <f t="shared" si="100"/>
        <v>200</v>
      </c>
      <c r="GI47" s="94" t="str">
        <f t="shared" si="101"/>
        <v/>
      </c>
      <c r="GJ47" s="94" t="str">
        <f t="shared" si="102"/>
        <v/>
      </c>
      <c r="GK47" s="152">
        <f t="shared" si="103"/>
        <v>200</v>
      </c>
      <c r="GL47" s="152" t="str">
        <f t="shared" si="104"/>
        <v/>
      </c>
      <c r="GM47" s="152" t="str">
        <f t="shared" si="105"/>
        <v/>
      </c>
      <c r="GN47" s="94" t="str">
        <f t="shared" si="106"/>
        <v/>
      </c>
      <c r="GO47" s="94" t="str">
        <f t="shared" si="107"/>
        <v/>
      </c>
      <c r="GP47" s="94" t="str">
        <f t="shared" si="108"/>
        <v/>
      </c>
      <c r="GQ47" s="94" t="str">
        <f t="shared" si="109"/>
        <v/>
      </c>
      <c r="GR47" s="94" t="str">
        <f t="shared" si="110"/>
        <v/>
      </c>
      <c r="GS47" s="94">
        <f t="shared" si="111"/>
        <v>200</v>
      </c>
      <c r="GT47" s="94" t="str">
        <f t="shared" si="112"/>
        <v/>
      </c>
      <c r="GU47" s="94" t="str">
        <f t="shared" si="113"/>
        <v/>
      </c>
      <c r="GV47" s="94">
        <f t="shared" si="114"/>
        <v>200</v>
      </c>
      <c r="GW47" s="94" t="str">
        <f t="shared" si="115"/>
        <v/>
      </c>
      <c r="GX47" s="94" t="str">
        <f t="shared" si="116"/>
        <v/>
      </c>
      <c r="GY47" s="94">
        <f t="shared" si="117"/>
        <v>200</v>
      </c>
      <c r="GZ47" s="94" t="str">
        <f t="shared" si="118"/>
        <v/>
      </c>
      <c r="HA47" s="94" t="str">
        <f t="shared" si="119"/>
        <v/>
      </c>
      <c r="HB47" s="94">
        <f t="shared" si="120"/>
        <v>100</v>
      </c>
      <c r="HC47" s="94" t="str">
        <f t="shared" si="121"/>
        <v/>
      </c>
      <c r="HD47" s="94" t="str">
        <f t="shared" si="122"/>
        <v/>
      </c>
      <c r="HE47" s="153">
        <f t="shared" si="123"/>
        <v>100</v>
      </c>
      <c r="HF47" s="153" t="str">
        <f t="shared" si="124"/>
        <v/>
      </c>
      <c r="HG47" s="153" t="str">
        <f t="shared" si="125"/>
        <v/>
      </c>
      <c r="HH47" s="153">
        <f t="shared" si="126"/>
        <v>100</v>
      </c>
      <c r="HI47" s="153" t="str">
        <f t="shared" si="127"/>
        <v/>
      </c>
      <c r="HJ47" s="153" t="str">
        <f t="shared" si="128"/>
        <v/>
      </c>
      <c r="HK47" s="255">
        <f t="shared" si="129"/>
        <v>0</v>
      </c>
      <c r="HL47" s="255">
        <f t="shared" si="130"/>
        <v>0</v>
      </c>
      <c r="HM47" s="255">
        <f t="shared" si="131"/>
        <v>23</v>
      </c>
      <c r="HN47" s="255">
        <f t="shared" si="132"/>
        <v>0</v>
      </c>
      <c r="HO47" s="64" t="str">
        <f t="shared" si="142"/>
        <v/>
      </c>
      <c r="HP47" s="91">
        <f t="shared" si="133"/>
        <v>1200</v>
      </c>
      <c r="HQ47" s="91" t="str">
        <f t="shared" si="134"/>
        <v/>
      </c>
      <c r="HR47" s="92" t="str">
        <f t="shared" si="135"/>
        <v/>
      </c>
      <c r="HS47" s="214" t="str">
        <f t="shared" si="136"/>
        <v/>
      </c>
      <c r="HT47" s="215" t="str">
        <f t="shared" si="137"/>
        <v/>
      </c>
      <c r="HU47" s="93" t="str">
        <f t="shared" si="138"/>
        <v/>
      </c>
      <c r="HV47" s="154">
        <f>details!EV47</f>
        <v>110</v>
      </c>
      <c r="HW47" s="155" t="str">
        <f>details!EW47</f>
        <v/>
      </c>
      <c r="HX47" s="218" t="str">
        <f t="shared" si="139"/>
        <v/>
      </c>
      <c r="HY47" s="100" t="str">
        <f>IF(details!CV47="","",details!CV47)</f>
        <v/>
      </c>
    </row>
    <row r="48" spans="1:233" ht="14" customHeight="1">
      <c r="A48" s="145" t="str">
        <f>IF(details!A48="","",details!A48)</f>
        <v/>
      </c>
      <c r="B48" s="64" t="str">
        <f>IF(details!B48="","",details!B48)</f>
        <v/>
      </c>
      <c r="C48" s="64" t="str">
        <f>IF(details!C48="","",details!C48)</f>
        <v/>
      </c>
      <c r="D48" s="95">
        <f>IF(details!D48="","",details!D48)</f>
        <v>842</v>
      </c>
      <c r="E48" s="95" t="str">
        <f>IF(details!E48="","",details!E48)</f>
        <v/>
      </c>
      <c r="F48" s="64" t="str">
        <f>IF(details!F48="","",details!F48)</f>
        <v/>
      </c>
      <c r="G48" s="290" t="str">
        <f>IF(details!G48="","",details!G48)</f>
        <v/>
      </c>
      <c r="H48" s="146" t="str">
        <f>IF(details!CW48="","",details!CW48)</f>
        <v/>
      </c>
      <c r="I48" s="147" t="str">
        <f>IF(details!I48="","",details!I48)</f>
        <v/>
      </c>
      <c r="J48" s="147" t="str">
        <f>IF(details!J48="","",details!J48)</f>
        <v/>
      </c>
      <c r="K48" s="147" t="str">
        <f>IF(details!K48="","",details!K48)</f>
        <v/>
      </c>
      <c r="L48" s="64" t="str">
        <f>IF(details!L48="","",details!L48)</f>
        <v/>
      </c>
      <c r="M48" s="64" t="str">
        <f>IF(details!M48="","",details!M48)</f>
        <v/>
      </c>
      <c r="N48" s="64" t="str">
        <f t="shared" si="16"/>
        <v/>
      </c>
      <c r="O48" s="64" t="str">
        <f>IF(details!N48="","",details!N48)</f>
        <v/>
      </c>
      <c r="P48" s="64" t="str">
        <f>IF(details!O48="","",details!O48)</f>
        <v/>
      </c>
      <c r="Q48" s="64" t="str">
        <f t="shared" si="17"/>
        <v/>
      </c>
      <c r="R48" s="64" t="str">
        <f>IF(details!P48="","",details!P48)</f>
        <v/>
      </c>
      <c r="S48" s="64" t="str">
        <f>IF(details!Q48="","",details!Q48)</f>
        <v/>
      </c>
      <c r="T48" s="64" t="str">
        <f t="shared" si="18"/>
        <v/>
      </c>
      <c r="U48" s="148" t="str">
        <f t="shared" si="19"/>
        <v/>
      </c>
      <c r="V48" s="64" t="str">
        <f>IF(details!R48="","",details!R48)</f>
        <v/>
      </c>
      <c r="W48" s="64" t="str">
        <f>IF(details!S48="","",details!S48)</f>
        <v/>
      </c>
      <c r="X48" s="64" t="str">
        <f>IF(details!T48="","",details!T48)</f>
        <v/>
      </c>
      <c r="Y48" s="64" t="str">
        <f>IF(details!U48="","",details!U48)</f>
        <v/>
      </c>
      <c r="Z48" s="148" t="str">
        <f t="shared" si="20"/>
        <v/>
      </c>
      <c r="AA48" s="149" t="str">
        <f t="shared" si="21"/>
        <v/>
      </c>
      <c r="AB48" s="64" t="str">
        <f>IF(details!V48="","",details!V48)</f>
        <v/>
      </c>
      <c r="AC48" s="64" t="str">
        <f>IF(details!W48="","",details!W48)</f>
        <v/>
      </c>
      <c r="AD48" s="64" t="str">
        <f>IF(details!X48="","",details!X48)</f>
        <v/>
      </c>
      <c r="AE48" s="149" t="str">
        <f t="shared" si="22"/>
        <v/>
      </c>
      <c r="AF48" s="95" t="str">
        <f t="shared" si="23"/>
        <v/>
      </c>
      <c r="AG48" s="150" t="str">
        <f t="shared" si="24"/>
        <v/>
      </c>
      <c r="AH48" s="95" t="str">
        <f t="shared" si="25"/>
        <v/>
      </c>
      <c r="AI48" s="136">
        <f t="shared" si="0"/>
        <v>200</v>
      </c>
      <c r="AJ48" s="136">
        <f t="shared" si="26"/>
        <v>0</v>
      </c>
      <c r="AK48" s="64" t="str">
        <f>IF(details!Y48="","",details!Y48)</f>
        <v/>
      </c>
      <c r="AL48" s="64" t="str">
        <f>IF(details!Z48="","",details!Z48)</f>
        <v/>
      </c>
      <c r="AM48" s="64" t="str">
        <f t="shared" si="27"/>
        <v/>
      </c>
      <c r="AN48" s="64" t="str">
        <f>IF(details!AA48="","",details!AA48)</f>
        <v/>
      </c>
      <c r="AO48" s="64" t="str">
        <f>IF(details!AB48="","",details!AB48)</f>
        <v/>
      </c>
      <c r="AP48" s="64" t="str">
        <f t="shared" si="28"/>
        <v/>
      </c>
      <c r="AQ48" s="64" t="str">
        <f>IF(details!AC48="","",details!AC48)</f>
        <v/>
      </c>
      <c r="AR48" s="64" t="str">
        <f>IF(details!AD48="","",details!AD48)</f>
        <v/>
      </c>
      <c r="AS48" s="64" t="str">
        <f t="shared" si="29"/>
        <v/>
      </c>
      <c r="AT48" s="148" t="str">
        <f t="shared" si="30"/>
        <v/>
      </c>
      <c r="AU48" s="64" t="str">
        <f>IF(details!AE48="","",details!AE48)</f>
        <v/>
      </c>
      <c r="AV48" s="64" t="str">
        <f>IF(details!AF48="","",details!AF48)</f>
        <v/>
      </c>
      <c r="AW48" s="64" t="str">
        <f>IF(details!AG48="","",details!AG48)</f>
        <v/>
      </c>
      <c r="AX48" s="64" t="str">
        <f>IF(details!AH48="","",details!AH48)</f>
        <v/>
      </c>
      <c r="AY48" s="148" t="str">
        <f t="shared" si="31"/>
        <v/>
      </c>
      <c r="AZ48" s="149" t="str">
        <f t="shared" si="32"/>
        <v/>
      </c>
      <c r="BA48" s="64" t="str">
        <f>IF(details!AI48="","",details!AI48)</f>
        <v/>
      </c>
      <c r="BB48" s="64" t="str">
        <f>IF(details!AJ48="","",details!AJ48)</f>
        <v/>
      </c>
      <c r="BC48" s="64" t="str">
        <f>IF(details!AK48="","",details!AK48)</f>
        <v/>
      </c>
      <c r="BD48" s="149" t="str">
        <f t="shared" si="33"/>
        <v/>
      </c>
      <c r="BE48" s="95" t="str">
        <f t="shared" si="34"/>
        <v/>
      </c>
      <c r="BF48" s="150" t="str">
        <f t="shared" si="35"/>
        <v/>
      </c>
      <c r="BG48" s="95" t="str">
        <f t="shared" si="36"/>
        <v/>
      </c>
      <c r="BH48" s="136">
        <f t="shared" si="1"/>
        <v>200</v>
      </c>
      <c r="BI48" s="136">
        <f t="shared" si="37"/>
        <v>0</v>
      </c>
      <c r="BJ48" s="151">
        <f>IF(D48="","",details!AL48)</f>
        <v>0</v>
      </c>
      <c r="BK48" s="64" t="str">
        <f>IF(details!AM48="","",details!AM48)</f>
        <v/>
      </c>
      <c r="BL48" s="64" t="str">
        <f>IF(details!AN48="","",details!AN48)</f>
        <v/>
      </c>
      <c r="BM48" s="64" t="str">
        <f t="shared" si="38"/>
        <v/>
      </c>
      <c r="BN48" s="64" t="str">
        <f>IF(details!AO48="","",details!AO48)</f>
        <v/>
      </c>
      <c r="BO48" s="64" t="str">
        <f>IF(details!AP48="","",details!AP48)</f>
        <v/>
      </c>
      <c r="BP48" s="64" t="str">
        <f t="shared" si="39"/>
        <v/>
      </c>
      <c r="BQ48" s="64" t="str">
        <f>IF(details!AQ48="","",details!AQ48)</f>
        <v/>
      </c>
      <c r="BR48" s="64" t="str">
        <f>IF(details!AR48="","",details!AR48)</f>
        <v/>
      </c>
      <c r="BS48" s="64" t="str">
        <f t="shared" si="40"/>
        <v/>
      </c>
      <c r="BT48" s="148" t="str">
        <f t="shared" si="41"/>
        <v/>
      </c>
      <c r="BU48" s="64" t="str">
        <f>IF(details!AS48="","",details!AS48)</f>
        <v/>
      </c>
      <c r="BV48" s="64" t="str">
        <f>IF(details!AT48="","",details!AT48)</f>
        <v/>
      </c>
      <c r="BW48" s="64" t="str">
        <f>IF(details!AU48="","",details!AU48)</f>
        <v/>
      </c>
      <c r="BX48" s="148" t="str">
        <f t="shared" si="42"/>
        <v/>
      </c>
      <c r="BY48" s="149" t="str">
        <f t="shared" si="43"/>
        <v/>
      </c>
      <c r="BZ48" s="64" t="str">
        <f>IF(details!AV48="","",details!AV48)</f>
        <v/>
      </c>
      <c r="CA48" s="64" t="str">
        <f>IF(details!AW48="","",details!AW48)</f>
        <v/>
      </c>
      <c r="CB48" s="149" t="str">
        <f t="shared" si="44"/>
        <v/>
      </c>
      <c r="CC48" s="95" t="str">
        <f t="shared" si="45"/>
        <v/>
      </c>
      <c r="CD48" s="150" t="str">
        <f t="shared" si="46"/>
        <v/>
      </c>
      <c r="CE48" s="95" t="str">
        <f t="shared" si="47"/>
        <v/>
      </c>
      <c r="CF48" s="136">
        <f t="shared" si="2"/>
        <v>200</v>
      </c>
      <c r="CG48" s="136">
        <f t="shared" si="48"/>
        <v>0</v>
      </c>
      <c r="CH48" s="64" t="str">
        <f>IF(details!AX48="","",details!AX48)</f>
        <v/>
      </c>
      <c r="CI48" s="64" t="str">
        <f>IF(details!AY48="","",details!AY48)</f>
        <v/>
      </c>
      <c r="CJ48" s="64" t="str">
        <f t="shared" si="49"/>
        <v/>
      </c>
      <c r="CK48" s="64" t="str">
        <f>IF(details!AZ48="","",details!AZ48)</f>
        <v/>
      </c>
      <c r="CL48" s="64" t="str">
        <f>IF(details!BA48="","",details!BA48)</f>
        <v/>
      </c>
      <c r="CM48" s="64" t="str">
        <f t="shared" si="50"/>
        <v/>
      </c>
      <c r="CN48" s="64" t="str">
        <f>IF(details!BB48="","",details!BB48)</f>
        <v/>
      </c>
      <c r="CO48" s="64" t="str">
        <f>IF(details!BC48="","",details!BC48)</f>
        <v/>
      </c>
      <c r="CP48" s="64" t="str">
        <f t="shared" si="51"/>
        <v/>
      </c>
      <c r="CQ48" s="148" t="str">
        <f t="shared" si="52"/>
        <v/>
      </c>
      <c r="CR48" s="64" t="str">
        <f>IF(details!BD48="","",details!BD48)</f>
        <v/>
      </c>
      <c r="CS48" s="64" t="str">
        <f>IF(details!BE48="","",details!BE48)</f>
        <v/>
      </c>
      <c r="CT48" s="64" t="str">
        <f>IF(details!BF48="","",details!BF48)</f>
        <v/>
      </c>
      <c r="CU48" s="64" t="str">
        <f>IF(details!BG48="","",details!BG48)</f>
        <v/>
      </c>
      <c r="CV48" s="148" t="str">
        <f t="shared" si="53"/>
        <v/>
      </c>
      <c r="CW48" s="149" t="str">
        <f t="shared" si="54"/>
        <v/>
      </c>
      <c r="CX48" s="64" t="str">
        <f>IF(details!BH48="","",details!BH48)</f>
        <v/>
      </c>
      <c r="CY48" s="64" t="str">
        <f>IF(details!BI48="","",details!BI48)</f>
        <v/>
      </c>
      <c r="CZ48" s="64" t="str">
        <f>IF(details!BJ48="","",details!BJ48)</f>
        <v/>
      </c>
      <c r="DA48" s="149" t="str">
        <f t="shared" si="55"/>
        <v/>
      </c>
      <c r="DB48" s="95" t="str">
        <f t="shared" si="56"/>
        <v/>
      </c>
      <c r="DC48" s="150" t="str">
        <f t="shared" si="57"/>
        <v/>
      </c>
      <c r="DD48" s="95" t="str">
        <f t="shared" si="58"/>
        <v/>
      </c>
      <c r="DE48" s="136">
        <f t="shared" si="3"/>
        <v>200</v>
      </c>
      <c r="DF48" s="136">
        <f t="shared" si="59"/>
        <v>0</v>
      </c>
      <c r="DG48" s="64" t="str">
        <f>IF(details!BK48="","",details!BK48)</f>
        <v/>
      </c>
      <c r="DH48" s="64" t="str">
        <f>IF(details!BL48="","",details!BL48)</f>
        <v/>
      </c>
      <c r="DI48" s="64" t="str">
        <f t="shared" si="60"/>
        <v/>
      </c>
      <c r="DJ48" s="64" t="str">
        <f>IF(details!BM48="","",details!BM48)</f>
        <v/>
      </c>
      <c r="DK48" s="64" t="str">
        <f>IF(details!BN48="","",details!BN48)</f>
        <v/>
      </c>
      <c r="DL48" s="64" t="str">
        <f t="shared" si="61"/>
        <v/>
      </c>
      <c r="DM48" s="64" t="str">
        <f>IF(details!BO48="","",details!BO48)</f>
        <v/>
      </c>
      <c r="DN48" s="64" t="str">
        <f>IF(details!BP48="","",details!BP48)</f>
        <v/>
      </c>
      <c r="DO48" s="64" t="str">
        <f t="shared" si="62"/>
        <v/>
      </c>
      <c r="DP48" s="148" t="str">
        <f t="shared" si="63"/>
        <v/>
      </c>
      <c r="DQ48" s="64" t="str">
        <f>IF(details!BQ48="","",details!BQ48)</f>
        <v/>
      </c>
      <c r="DR48" s="64" t="str">
        <f>IF(details!BR48="","",details!BR48)</f>
        <v/>
      </c>
      <c r="DS48" s="64" t="str">
        <f>IF(details!BS48="","",details!BS48)</f>
        <v/>
      </c>
      <c r="DT48" s="148" t="str">
        <f t="shared" si="64"/>
        <v/>
      </c>
      <c r="DU48" s="149" t="str">
        <f t="shared" si="65"/>
        <v/>
      </c>
      <c r="DV48" s="64" t="str">
        <f>IF(details!BT48="","",details!BT48)</f>
        <v/>
      </c>
      <c r="DW48" s="64" t="str">
        <f>IF(details!BU48="","",details!BU48)</f>
        <v/>
      </c>
      <c r="DX48" s="149" t="str">
        <f t="shared" si="66"/>
        <v/>
      </c>
      <c r="DY48" s="95" t="str">
        <f t="shared" si="67"/>
        <v/>
      </c>
      <c r="DZ48" s="150" t="str">
        <f t="shared" si="68"/>
        <v/>
      </c>
      <c r="EA48" s="95" t="str">
        <f t="shared" si="69"/>
        <v/>
      </c>
      <c r="EB48" s="136">
        <f t="shared" si="4"/>
        <v>200</v>
      </c>
      <c r="EC48" s="136">
        <f t="shared" si="70"/>
        <v>0</v>
      </c>
      <c r="ED48" s="64" t="str">
        <f>IF(details!BV48="","",details!BV48)</f>
        <v/>
      </c>
      <c r="EE48" s="64" t="str">
        <f>IF(details!BW48="","",details!BW48)</f>
        <v/>
      </c>
      <c r="EF48" s="64" t="str">
        <f t="shared" si="71"/>
        <v/>
      </c>
      <c r="EG48" s="64" t="str">
        <f>IF(details!BX48="","",details!BX48)</f>
        <v/>
      </c>
      <c r="EH48" s="64" t="str">
        <f>IF(details!BY48="","",details!BY48)</f>
        <v/>
      </c>
      <c r="EI48" s="64" t="str">
        <f t="shared" si="72"/>
        <v/>
      </c>
      <c r="EJ48" s="64" t="str">
        <f>IF(details!BZ48="","",details!BZ48)</f>
        <v/>
      </c>
      <c r="EK48" s="64" t="str">
        <f>IF(details!CA48="","",details!CA48)</f>
        <v/>
      </c>
      <c r="EL48" s="64" t="str">
        <f t="shared" si="73"/>
        <v/>
      </c>
      <c r="EM48" s="148" t="str">
        <f t="shared" si="74"/>
        <v/>
      </c>
      <c r="EN48" s="427" t="str">
        <f>IF(details!CB48="","",details!CB48)</f>
        <v/>
      </c>
      <c r="EO48" s="64" t="str">
        <f>IF(details!CC48="","",details!CC48)</f>
        <v/>
      </c>
      <c r="EP48" s="64" t="str">
        <f>IF(details!CD48="","",details!CD48)</f>
        <v/>
      </c>
      <c r="EQ48" s="148" t="str">
        <f t="shared" si="75"/>
        <v/>
      </c>
      <c r="ER48" s="149" t="str">
        <f t="shared" si="76"/>
        <v/>
      </c>
      <c r="ES48" s="64" t="str">
        <f>IF(details!CE48="","",details!CE48)</f>
        <v/>
      </c>
      <c r="ET48" s="64" t="str">
        <f>IF(details!CF48="","",details!CF48)</f>
        <v/>
      </c>
      <c r="EU48" s="149" t="str">
        <f t="shared" si="77"/>
        <v/>
      </c>
      <c r="EV48" s="95" t="str">
        <f t="shared" si="78"/>
        <v/>
      </c>
      <c r="EW48" s="150" t="str">
        <f t="shared" si="79"/>
        <v/>
      </c>
      <c r="EX48" s="95" t="str">
        <f t="shared" si="80"/>
        <v/>
      </c>
      <c r="EY48" s="136">
        <f t="shared" si="5"/>
        <v>200</v>
      </c>
      <c r="EZ48" s="136">
        <f t="shared" si="81"/>
        <v>0</v>
      </c>
      <c r="FA48" s="64" t="str">
        <f>IF(details!CG48="","",details!CG48)</f>
        <v/>
      </c>
      <c r="FB48" s="64" t="str">
        <f>IF(details!CH48="","",details!CH48)</f>
        <v/>
      </c>
      <c r="FC48" s="64" t="str">
        <f>IF(details!CI48="","",details!CI48)</f>
        <v/>
      </c>
      <c r="FD48" s="64" t="str">
        <f>IF(details!CJ48="","",details!CJ48)</f>
        <v/>
      </c>
      <c r="FE48" s="64" t="str">
        <f>IF(details!CK48="","",details!CK48)</f>
        <v/>
      </c>
      <c r="FF48" s="95" t="str">
        <f t="shared" si="82"/>
        <v/>
      </c>
      <c r="FG48" s="95" t="str">
        <f t="shared" si="83"/>
        <v/>
      </c>
      <c r="FH48" s="95" t="str">
        <f t="shared" si="84"/>
        <v/>
      </c>
      <c r="FI48" s="136">
        <f t="shared" si="85"/>
        <v>100</v>
      </c>
      <c r="FJ48" s="136">
        <f t="shared" si="86"/>
        <v>0</v>
      </c>
      <c r="FK48" s="64" t="str">
        <f>IF(details!CL48="","",details!CL48)</f>
        <v/>
      </c>
      <c r="FL48" s="64" t="str">
        <f>IF(details!CM48="","",details!CM48)</f>
        <v/>
      </c>
      <c r="FM48" s="64" t="str">
        <f>IF(details!CN48="","",details!CN48)</f>
        <v/>
      </c>
      <c r="FN48" s="64" t="str">
        <f>IF(details!CO48="","",details!CO48)</f>
        <v/>
      </c>
      <c r="FO48" s="64" t="str">
        <f>IF(details!CP48="","",details!CP48)</f>
        <v/>
      </c>
      <c r="FP48" s="95" t="str">
        <f t="shared" si="87"/>
        <v/>
      </c>
      <c r="FQ48" s="95" t="str">
        <f t="shared" si="88"/>
        <v/>
      </c>
      <c r="FR48" s="95" t="str">
        <f t="shared" si="89"/>
        <v/>
      </c>
      <c r="FS48" s="136">
        <f t="shared" si="90"/>
        <v>100</v>
      </c>
      <c r="FT48" s="136">
        <f t="shared" si="91"/>
        <v>0</v>
      </c>
      <c r="FU48" s="64" t="str">
        <f>IF(details!CQ48="","",details!CQ48)</f>
        <v/>
      </c>
      <c r="FV48" s="64" t="str">
        <f>IF(details!CR48="","",details!CR48)</f>
        <v/>
      </c>
      <c r="FW48" s="64" t="str">
        <f>IF(details!CS48="","",details!CS48)</f>
        <v/>
      </c>
      <c r="FX48" s="64" t="str">
        <f>IF(details!CT48="","",details!CT48)</f>
        <v/>
      </c>
      <c r="FY48" s="64" t="str">
        <f>IF(details!CU48="","",details!CU48)</f>
        <v/>
      </c>
      <c r="FZ48" s="95" t="str">
        <f t="shared" si="92"/>
        <v/>
      </c>
      <c r="GA48" s="95" t="str">
        <f t="shared" si="93"/>
        <v/>
      </c>
      <c r="GB48" s="95" t="str">
        <f t="shared" si="94"/>
        <v/>
      </c>
      <c r="GC48" s="136">
        <f t="shared" si="95"/>
        <v>100</v>
      </c>
      <c r="GD48" s="136">
        <f t="shared" si="96"/>
        <v>0</v>
      </c>
      <c r="GE48" s="94">
        <f t="shared" si="97"/>
        <v>200</v>
      </c>
      <c r="GF48" s="94" t="str">
        <f t="shared" si="98"/>
        <v/>
      </c>
      <c r="GG48" s="94" t="str">
        <f t="shared" si="99"/>
        <v/>
      </c>
      <c r="GH48" s="94">
        <f t="shared" si="100"/>
        <v>200</v>
      </c>
      <c r="GI48" s="94" t="str">
        <f t="shared" si="101"/>
        <v/>
      </c>
      <c r="GJ48" s="94" t="str">
        <f t="shared" si="102"/>
        <v/>
      </c>
      <c r="GK48" s="152">
        <f t="shared" si="103"/>
        <v>200</v>
      </c>
      <c r="GL48" s="152" t="str">
        <f t="shared" si="104"/>
        <v/>
      </c>
      <c r="GM48" s="152" t="str">
        <f t="shared" si="105"/>
        <v/>
      </c>
      <c r="GN48" s="94" t="str">
        <f t="shared" si="106"/>
        <v/>
      </c>
      <c r="GO48" s="94" t="str">
        <f t="shared" si="107"/>
        <v/>
      </c>
      <c r="GP48" s="94" t="str">
        <f t="shared" si="108"/>
        <v/>
      </c>
      <c r="GQ48" s="94" t="str">
        <f t="shared" si="109"/>
        <v/>
      </c>
      <c r="GR48" s="94" t="str">
        <f t="shared" si="110"/>
        <v/>
      </c>
      <c r="GS48" s="94">
        <f t="shared" si="111"/>
        <v>200</v>
      </c>
      <c r="GT48" s="94" t="str">
        <f t="shared" si="112"/>
        <v/>
      </c>
      <c r="GU48" s="94" t="str">
        <f t="shared" si="113"/>
        <v/>
      </c>
      <c r="GV48" s="94">
        <f t="shared" si="114"/>
        <v>200</v>
      </c>
      <c r="GW48" s="94" t="str">
        <f t="shared" si="115"/>
        <v/>
      </c>
      <c r="GX48" s="94" t="str">
        <f t="shared" si="116"/>
        <v/>
      </c>
      <c r="GY48" s="94">
        <f t="shared" si="117"/>
        <v>200</v>
      </c>
      <c r="GZ48" s="94" t="str">
        <f t="shared" si="118"/>
        <v/>
      </c>
      <c r="HA48" s="94" t="str">
        <f t="shared" si="119"/>
        <v/>
      </c>
      <c r="HB48" s="94">
        <f t="shared" si="120"/>
        <v>100</v>
      </c>
      <c r="HC48" s="94" t="str">
        <f t="shared" si="121"/>
        <v/>
      </c>
      <c r="HD48" s="94" t="str">
        <f t="shared" si="122"/>
        <v/>
      </c>
      <c r="HE48" s="153">
        <f t="shared" si="123"/>
        <v>100</v>
      </c>
      <c r="HF48" s="153" t="str">
        <f t="shared" si="124"/>
        <v/>
      </c>
      <c r="HG48" s="153" t="str">
        <f t="shared" si="125"/>
        <v/>
      </c>
      <c r="HH48" s="153">
        <f t="shared" si="126"/>
        <v>100</v>
      </c>
      <c r="HI48" s="153" t="str">
        <f t="shared" si="127"/>
        <v/>
      </c>
      <c r="HJ48" s="153" t="str">
        <f t="shared" si="128"/>
        <v/>
      </c>
      <c r="HK48" s="255">
        <f t="shared" si="129"/>
        <v>0</v>
      </c>
      <c r="HL48" s="255">
        <f t="shared" si="130"/>
        <v>0</v>
      </c>
      <c r="HM48" s="255">
        <f t="shared" si="131"/>
        <v>23</v>
      </c>
      <c r="HN48" s="255">
        <f t="shared" si="132"/>
        <v>0</v>
      </c>
      <c r="HO48" s="64" t="str">
        <f t="shared" si="142"/>
        <v/>
      </c>
      <c r="HP48" s="91">
        <f t="shared" si="133"/>
        <v>1200</v>
      </c>
      <c r="HQ48" s="91" t="str">
        <f t="shared" si="134"/>
        <v/>
      </c>
      <c r="HR48" s="92" t="str">
        <f t="shared" si="135"/>
        <v/>
      </c>
      <c r="HS48" s="214" t="str">
        <f t="shared" si="136"/>
        <v/>
      </c>
      <c r="HT48" s="215" t="str">
        <f t="shared" si="137"/>
        <v/>
      </c>
      <c r="HU48" s="93" t="str">
        <f t="shared" si="138"/>
        <v/>
      </c>
      <c r="HV48" s="154">
        <f>details!EV48</f>
        <v>110</v>
      </c>
      <c r="HW48" s="155" t="str">
        <f>details!EW48</f>
        <v/>
      </c>
      <c r="HX48" s="218" t="str">
        <f t="shared" si="139"/>
        <v/>
      </c>
      <c r="HY48" s="100" t="str">
        <f>IF(details!CV48="","",details!CV48)</f>
        <v/>
      </c>
    </row>
    <row r="49" spans="1:233" ht="14" customHeight="1">
      <c r="A49" s="145" t="str">
        <f>IF(details!A49="","",details!A49)</f>
        <v/>
      </c>
      <c r="B49" s="64" t="str">
        <f>IF(details!B49="","",details!B49)</f>
        <v/>
      </c>
      <c r="C49" s="64" t="str">
        <f>IF(details!C49="","",details!C49)</f>
        <v/>
      </c>
      <c r="D49" s="95">
        <f>IF(details!D49="","",details!D49)</f>
        <v>843</v>
      </c>
      <c r="E49" s="95" t="str">
        <f>IF(details!E49="","",details!E49)</f>
        <v/>
      </c>
      <c r="F49" s="64" t="str">
        <f>IF(details!F49="","",details!F49)</f>
        <v/>
      </c>
      <c r="G49" s="290" t="str">
        <f>IF(details!G49="","",details!G49)</f>
        <v/>
      </c>
      <c r="H49" s="146" t="str">
        <f>IF(details!CW49="","",details!CW49)</f>
        <v/>
      </c>
      <c r="I49" s="147" t="str">
        <f>IF(details!I49="","",details!I49)</f>
        <v/>
      </c>
      <c r="J49" s="147" t="str">
        <f>IF(details!J49="","",details!J49)</f>
        <v/>
      </c>
      <c r="K49" s="147" t="str">
        <f>IF(details!K49="","",details!K49)</f>
        <v/>
      </c>
      <c r="L49" s="64" t="str">
        <f>IF(details!L49="","",details!L49)</f>
        <v/>
      </c>
      <c r="M49" s="64" t="str">
        <f>IF(details!M49="","",details!M49)</f>
        <v/>
      </c>
      <c r="N49" s="64" t="str">
        <f t="shared" si="16"/>
        <v/>
      </c>
      <c r="O49" s="64" t="str">
        <f>IF(details!N49="","",details!N49)</f>
        <v/>
      </c>
      <c r="P49" s="64" t="str">
        <f>IF(details!O49="","",details!O49)</f>
        <v/>
      </c>
      <c r="Q49" s="64" t="str">
        <f t="shared" si="17"/>
        <v/>
      </c>
      <c r="R49" s="64" t="str">
        <f>IF(details!P49="","",details!P49)</f>
        <v/>
      </c>
      <c r="S49" s="64" t="str">
        <f>IF(details!Q49="","",details!Q49)</f>
        <v/>
      </c>
      <c r="T49" s="64" t="str">
        <f t="shared" si="18"/>
        <v/>
      </c>
      <c r="U49" s="148" t="str">
        <f t="shared" si="19"/>
        <v/>
      </c>
      <c r="V49" s="64" t="str">
        <f>IF(details!R49="","",details!R49)</f>
        <v/>
      </c>
      <c r="W49" s="64" t="str">
        <f>IF(details!S49="","",details!S49)</f>
        <v/>
      </c>
      <c r="X49" s="64" t="str">
        <f>IF(details!T49="","",details!T49)</f>
        <v/>
      </c>
      <c r="Y49" s="64" t="str">
        <f>IF(details!U49="","",details!U49)</f>
        <v/>
      </c>
      <c r="Z49" s="148" t="str">
        <f t="shared" si="20"/>
        <v/>
      </c>
      <c r="AA49" s="149" t="str">
        <f t="shared" si="21"/>
        <v/>
      </c>
      <c r="AB49" s="64" t="str">
        <f>IF(details!V49="","",details!V49)</f>
        <v/>
      </c>
      <c r="AC49" s="64" t="str">
        <f>IF(details!W49="","",details!W49)</f>
        <v/>
      </c>
      <c r="AD49" s="64" t="str">
        <f>IF(details!X49="","",details!X49)</f>
        <v/>
      </c>
      <c r="AE49" s="149" t="str">
        <f t="shared" si="22"/>
        <v/>
      </c>
      <c r="AF49" s="95" t="str">
        <f t="shared" si="23"/>
        <v/>
      </c>
      <c r="AG49" s="150" t="str">
        <f t="shared" si="24"/>
        <v/>
      </c>
      <c r="AH49" s="95" t="str">
        <f t="shared" si="25"/>
        <v/>
      </c>
      <c r="AI49" s="136">
        <f t="shared" si="0"/>
        <v>200</v>
      </c>
      <c r="AJ49" s="136">
        <f t="shared" si="26"/>
        <v>0</v>
      </c>
      <c r="AK49" s="64" t="str">
        <f>IF(details!Y49="","",details!Y49)</f>
        <v/>
      </c>
      <c r="AL49" s="64" t="str">
        <f>IF(details!Z49="","",details!Z49)</f>
        <v/>
      </c>
      <c r="AM49" s="64" t="str">
        <f t="shared" si="27"/>
        <v/>
      </c>
      <c r="AN49" s="64" t="str">
        <f>IF(details!AA49="","",details!AA49)</f>
        <v/>
      </c>
      <c r="AO49" s="64" t="str">
        <f>IF(details!AB49="","",details!AB49)</f>
        <v/>
      </c>
      <c r="AP49" s="64" t="str">
        <f t="shared" si="28"/>
        <v/>
      </c>
      <c r="AQ49" s="64" t="str">
        <f>IF(details!AC49="","",details!AC49)</f>
        <v/>
      </c>
      <c r="AR49" s="64" t="str">
        <f>IF(details!AD49="","",details!AD49)</f>
        <v/>
      </c>
      <c r="AS49" s="64" t="str">
        <f t="shared" si="29"/>
        <v/>
      </c>
      <c r="AT49" s="148" t="str">
        <f t="shared" si="30"/>
        <v/>
      </c>
      <c r="AU49" s="64" t="str">
        <f>IF(details!AE49="","",details!AE49)</f>
        <v/>
      </c>
      <c r="AV49" s="64" t="str">
        <f>IF(details!AF49="","",details!AF49)</f>
        <v/>
      </c>
      <c r="AW49" s="64" t="str">
        <f>IF(details!AG49="","",details!AG49)</f>
        <v/>
      </c>
      <c r="AX49" s="64" t="str">
        <f>IF(details!AH49="","",details!AH49)</f>
        <v/>
      </c>
      <c r="AY49" s="148" t="str">
        <f t="shared" si="31"/>
        <v/>
      </c>
      <c r="AZ49" s="149" t="str">
        <f t="shared" si="32"/>
        <v/>
      </c>
      <c r="BA49" s="64" t="str">
        <f>IF(details!AI49="","",details!AI49)</f>
        <v/>
      </c>
      <c r="BB49" s="64" t="str">
        <f>IF(details!AJ49="","",details!AJ49)</f>
        <v/>
      </c>
      <c r="BC49" s="64" t="str">
        <f>IF(details!AK49="","",details!AK49)</f>
        <v/>
      </c>
      <c r="BD49" s="149" t="str">
        <f t="shared" si="33"/>
        <v/>
      </c>
      <c r="BE49" s="95" t="str">
        <f t="shared" si="34"/>
        <v/>
      </c>
      <c r="BF49" s="150" t="str">
        <f t="shared" si="35"/>
        <v/>
      </c>
      <c r="BG49" s="95" t="str">
        <f t="shared" si="36"/>
        <v/>
      </c>
      <c r="BH49" s="136">
        <f t="shared" si="1"/>
        <v>200</v>
      </c>
      <c r="BI49" s="136">
        <f t="shared" si="37"/>
        <v>0</v>
      </c>
      <c r="BJ49" s="151">
        <f>IF(D49="","",details!AL49)</f>
        <v>0</v>
      </c>
      <c r="BK49" s="64" t="str">
        <f>IF(details!AM49="","",details!AM49)</f>
        <v/>
      </c>
      <c r="BL49" s="64" t="str">
        <f>IF(details!AN49="","",details!AN49)</f>
        <v/>
      </c>
      <c r="BM49" s="64" t="str">
        <f t="shared" si="38"/>
        <v/>
      </c>
      <c r="BN49" s="64" t="str">
        <f>IF(details!AO49="","",details!AO49)</f>
        <v/>
      </c>
      <c r="BO49" s="64" t="str">
        <f>IF(details!AP49="","",details!AP49)</f>
        <v/>
      </c>
      <c r="BP49" s="64" t="str">
        <f t="shared" si="39"/>
        <v/>
      </c>
      <c r="BQ49" s="64" t="str">
        <f>IF(details!AQ49="","",details!AQ49)</f>
        <v/>
      </c>
      <c r="BR49" s="64" t="str">
        <f>IF(details!AR49="","",details!AR49)</f>
        <v/>
      </c>
      <c r="BS49" s="64" t="str">
        <f t="shared" si="40"/>
        <v/>
      </c>
      <c r="BT49" s="148" t="str">
        <f t="shared" si="41"/>
        <v/>
      </c>
      <c r="BU49" s="64" t="str">
        <f>IF(details!AS49="","",details!AS49)</f>
        <v/>
      </c>
      <c r="BV49" s="64" t="str">
        <f>IF(details!AT49="","",details!AT49)</f>
        <v/>
      </c>
      <c r="BW49" s="64" t="str">
        <f>IF(details!AU49="","",details!AU49)</f>
        <v/>
      </c>
      <c r="BX49" s="148" t="str">
        <f t="shared" si="42"/>
        <v/>
      </c>
      <c r="BY49" s="149" t="str">
        <f t="shared" si="43"/>
        <v/>
      </c>
      <c r="BZ49" s="64" t="str">
        <f>IF(details!AV49="","",details!AV49)</f>
        <v/>
      </c>
      <c r="CA49" s="64" t="str">
        <f>IF(details!AW49="","",details!AW49)</f>
        <v/>
      </c>
      <c r="CB49" s="149" t="str">
        <f t="shared" si="44"/>
        <v/>
      </c>
      <c r="CC49" s="95" t="str">
        <f t="shared" si="45"/>
        <v/>
      </c>
      <c r="CD49" s="150" t="str">
        <f t="shared" si="46"/>
        <v/>
      </c>
      <c r="CE49" s="95" t="str">
        <f t="shared" si="47"/>
        <v/>
      </c>
      <c r="CF49" s="136">
        <f t="shared" si="2"/>
        <v>200</v>
      </c>
      <c r="CG49" s="136">
        <f t="shared" si="48"/>
        <v>0</v>
      </c>
      <c r="CH49" s="64" t="str">
        <f>IF(details!AX49="","",details!AX49)</f>
        <v/>
      </c>
      <c r="CI49" s="64" t="str">
        <f>IF(details!AY49="","",details!AY49)</f>
        <v/>
      </c>
      <c r="CJ49" s="64" t="str">
        <f t="shared" si="49"/>
        <v/>
      </c>
      <c r="CK49" s="64" t="str">
        <f>IF(details!AZ49="","",details!AZ49)</f>
        <v/>
      </c>
      <c r="CL49" s="64" t="str">
        <f>IF(details!BA49="","",details!BA49)</f>
        <v/>
      </c>
      <c r="CM49" s="64" t="str">
        <f t="shared" si="50"/>
        <v/>
      </c>
      <c r="CN49" s="64" t="str">
        <f>IF(details!BB49="","",details!BB49)</f>
        <v/>
      </c>
      <c r="CO49" s="64" t="str">
        <f>IF(details!BC49="","",details!BC49)</f>
        <v/>
      </c>
      <c r="CP49" s="64" t="str">
        <f t="shared" si="51"/>
        <v/>
      </c>
      <c r="CQ49" s="148" t="str">
        <f t="shared" si="52"/>
        <v/>
      </c>
      <c r="CR49" s="64" t="str">
        <f>IF(details!BD49="","",details!BD49)</f>
        <v/>
      </c>
      <c r="CS49" s="64" t="str">
        <f>IF(details!BE49="","",details!BE49)</f>
        <v/>
      </c>
      <c r="CT49" s="64" t="str">
        <f>IF(details!BF49="","",details!BF49)</f>
        <v/>
      </c>
      <c r="CU49" s="64" t="str">
        <f>IF(details!BG49="","",details!BG49)</f>
        <v/>
      </c>
      <c r="CV49" s="148" t="str">
        <f t="shared" si="53"/>
        <v/>
      </c>
      <c r="CW49" s="149" t="str">
        <f t="shared" si="54"/>
        <v/>
      </c>
      <c r="CX49" s="64" t="str">
        <f>IF(details!BH49="","",details!BH49)</f>
        <v/>
      </c>
      <c r="CY49" s="64" t="str">
        <f>IF(details!BI49="","",details!BI49)</f>
        <v/>
      </c>
      <c r="CZ49" s="64" t="str">
        <f>IF(details!BJ49="","",details!BJ49)</f>
        <v/>
      </c>
      <c r="DA49" s="149" t="str">
        <f t="shared" si="55"/>
        <v/>
      </c>
      <c r="DB49" s="95" t="str">
        <f t="shared" si="56"/>
        <v/>
      </c>
      <c r="DC49" s="150" t="str">
        <f t="shared" si="57"/>
        <v/>
      </c>
      <c r="DD49" s="95" t="str">
        <f t="shared" si="58"/>
        <v/>
      </c>
      <c r="DE49" s="136">
        <f t="shared" si="3"/>
        <v>200</v>
      </c>
      <c r="DF49" s="136">
        <f t="shared" si="59"/>
        <v>0</v>
      </c>
      <c r="DG49" s="64" t="str">
        <f>IF(details!BK49="","",details!BK49)</f>
        <v/>
      </c>
      <c r="DH49" s="64" t="str">
        <f>IF(details!BL49="","",details!BL49)</f>
        <v/>
      </c>
      <c r="DI49" s="64" t="str">
        <f t="shared" si="60"/>
        <v/>
      </c>
      <c r="DJ49" s="64" t="str">
        <f>IF(details!BM49="","",details!BM49)</f>
        <v/>
      </c>
      <c r="DK49" s="64" t="str">
        <f>IF(details!BN49="","",details!BN49)</f>
        <v/>
      </c>
      <c r="DL49" s="64" t="str">
        <f t="shared" si="61"/>
        <v/>
      </c>
      <c r="DM49" s="64" t="str">
        <f>IF(details!BO49="","",details!BO49)</f>
        <v/>
      </c>
      <c r="DN49" s="64" t="str">
        <f>IF(details!BP49="","",details!BP49)</f>
        <v/>
      </c>
      <c r="DO49" s="64" t="str">
        <f t="shared" si="62"/>
        <v/>
      </c>
      <c r="DP49" s="148" t="str">
        <f t="shared" si="63"/>
        <v/>
      </c>
      <c r="DQ49" s="64" t="str">
        <f>IF(details!BQ49="","",details!BQ49)</f>
        <v/>
      </c>
      <c r="DR49" s="64" t="str">
        <f>IF(details!BR49="","",details!BR49)</f>
        <v/>
      </c>
      <c r="DS49" s="64" t="str">
        <f>IF(details!BS49="","",details!BS49)</f>
        <v/>
      </c>
      <c r="DT49" s="148" t="str">
        <f t="shared" si="64"/>
        <v/>
      </c>
      <c r="DU49" s="149" t="str">
        <f t="shared" si="65"/>
        <v/>
      </c>
      <c r="DV49" s="64" t="str">
        <f>IF(details!BT49="","",details!BT49)</f>
        <v/>
      </c>
      <c r="DW49" s="64" t="str">
        <f>IF(details!BU49="","",details!BU49)</f>
        <v/>
      </c>
      <c r="DX49" s="149" t="str">
        <f t="shared" si="66"/>
        <v/>
      </c>
      <c r="DY49" s="95" t="str">
        <f t="shared" si="67"/>
        <v/>
      </c>
      <c r="DZ49" s="150" t="str">
        <f t="shared" si="68"/>
        <v/>
      </c>
      <c r="EA49" s="95" t="str">
        <f t="shared" si="69"/>
        <v/>
      </c>
      <c r="EB49" s="136">
        <f t="shared" si="4"/>
        <v>200</v>
      </c>
      <c r="EC49" s="136">
        <f t="shared" si="70"/>
        <v>0</v>
      </c>
      <c r="ED49" s="64" t="str">
        <f>IF(details!BV49="","",details!BV49)</f>
        <v/>
      </c>
      <c r="EE49" s="64" t="str">
        <f>IF(details!BW49="","",details!BW49)</f>
        <v/>
      </c>
      <c r="EF49" s="64" t="str">
        <f t="shared" si="71"/>
        <v/>
      </c>
      <c r="EG49" s="64" t="str">
        <f>IF(details!BX49="","",details!BX49)</f>
        <v/>
      </c>
      <c r="EH49" s="64" t="str">
        <f>IF(details!BY49="","",details!BY49)</f>
        <v/>
      </c>
      <c r="EI49" s="64" t="str">
        <f t="shared" si="72"/>
        <v/>
      </c>
      <c r="EJ49" s="64" t="str">
        <f>IF(details!BZ49="","",details!BZ49)</f>
        <v/>
      </c>
      <c r="EK49" s="64" t="str">
        <f>IF(details!CA49="","",details!CA49)</f>
        <v/>
      </c>
      <c r="EL49" s="64" t="str">
        <f t="shared" si="73"/>
        <v/>
      </c>
      <c r="EM49" s="148" t="str">
        <f t="shared" si="74"/>
        <v/>
      </c>
      <c r="EN49" s="427" t="str">
        <f>IF(details!CB49="","",details!CB49)</f>
        <v/>
      </c>
      <c r="EO49" s="64" t="str">
        <f>IF(details!CC49="","",details!CC49)</f>
        <v/>
      </c>
      <c r="EP49" s="64" t="str">
        <f>IF(details!CD49="","",details!CD49)</f>
        <v/>
      </c>
      <c r="EQ49" s="148" t="str">
        <f t="shared" si="75"/>
        <v/>
      </c>
      <c r="ER49" s="149" t="str">
        <f t="shared" si="76"/>
        <v/>
      </c>
      <c r="ES49" s="64" t="str">
        <f>IF(details!CE49="","",details!CE49)</f>
        <v/>
      </c>
      <c r="ET49" s="64" t="str">
        <f>IF(details!CF49="","",details!CF49)</f>
        <v/>
      </c>
      <c r="EU49" s="149" t="str">
        <f t="shared" si="77"/>
        <v/>
      </c>
      <c r="EV49" s="95" t="str">
        <f t="shared" si="78"/>
        <v/>
      </c>
      <c r="EW49" s="150" t="str">
        <f t="shared" si="79"/>
        <v/>
      </c>
      <c r="EX49" s="95" t="str">
        <f t="shared" si="80"/>
        <v/>
      </c>
      <c r="EY49" s="136">
        <f t="shared" si="5"/>
        <v>200</v>
      </c>
      <c r="EZ49" s="136">
        <f t="shared" si="81"/>
        <v>0</v>
      </c>
      <c r="FA49" s="64" t="str">
        <f>IF(details!CG49="","",details!CG49)</f>
        <v/>
      </c>
      <c r="FB49" s="64" t="str">
        <f>IF(details!CH49="","",details!CH49)</f>
        <v/>
      </c>
      <c r="FC49" s="64" t="str">
        <f>IF(details!CI49="","",details!CI49)</f>
        <v/>
      </c>
      <c r="FD49" s="64" t="str">
        <f>IF(details!CJ49="","",details!CJ49)</f>
        <v/>
      </c>
      <c r="FE49" s="64" t="str">
        <f>IF(details!CK49="","",details!CK49)</f>
        <v/>
      </c>
      <c r="FF49" s="95" t="str">
        <f t="shared" si="82"/>
        <v/>
      </c>
      <c r="FG49" s="95" t="str">
        <f t="shared" si="83"/>
        <v/>
      </c>
      <c r="FH49" s="95" t="str">
        <f t="shared" si="84"/>
        <v/>
      </c>
      <c r="FI49" s="136">
        <f t="shared" si="85"/>
        <v>100</v>
      </c>
      <c r="FJ49" s="136">
        <f t="shared" si="86"/>
        <v>0</v>
      </c>
      <c r="FK49" s="64" t="str">
        <f>IF(details!CL49="","",details!CL49)</f>
        <v/>
      </c>
      <c r="FL49" s="64" t="str">
        <f>IF(details!CM49="","",details!CM49)</f>
        <v/>
      </c>
      <c r="FM49" s="64" t="str">
        <f>IF(details!CN49="","",details!CN49)</f>
        <v/>
      </c>
      <c r="FN49" s="64" t="str">
        <f>IF(details!CO49="","",details!CO49)</f>
        <v/>
      </c>
      <c r="FO49" s="64" t="str">
        <f>IF(details!CP49="","",details!CP49)</f>
        <v/>
      </c>
      <c r="FP49" s="95" t="str">
        <f t="shared" si="87"/>
        <v/>
      </c>
      <c r="FQ49" s="95" t="str">
        <f t="shared" si="88"/>
        <v/>
      </c>
      <c r="FR49" s="95" t="str">
        <f t="shared" si="89"/>
        <v/>
      </c>
      <c r="FS49" s="136">
        <f t="shared" si="90"/>
        <v>100</v>
      </c>
      <c r="FT49" s="136">
        <f t="shared" si="91"/>
        <v>0</v>
      </c>
      <c r="FU49" s="64" t="str">
        <f>IF(details!CQ49="","",details!CQ49)</f>
        <v/>
      </c>
      <c r="FV49" s="64" t="str">
        <f>IF(details!CR49="","",details!CR49)</f>
        <v/>
      </c>
      <c r="FW49" s="64" t="str">
        <f>IF(details!CS49="","",details!CS49)</f>
        <v/>
      </c>
      <c r="FX49" s="64" t="str">
        <f>IF(details!CT49="","",details!CT49)</f>
        <v/>
      </c>
      <c r="FY49" s="64" t="str">
        <f>IF(details!CU49="","",details!CU49)</f>
        <v/>
      </c>
      <c r="FZ49" s="95" t="str">
        <f t="shared" si="92"/>
        <v/>
      </c>
      <c r="GA49" s="95" t="str">
        <f t="shared" si="93"/>
        <v/>
      </c>
      <c r="GB49" s="95" t="str">
        <f t="shared" si="94"/>
        <v/>
      </c>
      <c r="GC49" s="136">
        <f t="shared" si="95"/>
        <v>100</v>
      </c>
      <c r="GD49" s="136">
        <f t="shared" si="96"/>
        <v>0</v>
      </c>
      <c r="GE49" s="94">
        <f t="shared" si="97"/>
        <v>200</v>
      </c>
      <c r="GF49" s="94" t="str">
        <f t="shared" si="98"/>
        <v/>
      </c>
      <c r="GG49" s="94" t="str">
        <f t="shared" si="99"/>
        <v/>
      </c>
      <c r="GH49" s="94">
        <f t="shared" si="100"/>
        <v>200</v>
      </c>
      <c r="GI49" s="94" t="str">
        <f t="shared" si="101"/>
        <v/>
      </c>
      <c r="GJ49" s="94" t="str">
        <f t="shared" si="102"/>
        <v/>
      </c>
      <c r="GK49" s="152">
        <f t="shared" si="103"/>
        <v>200</v>
      </c>
      <c r="GL49" s="152" t="str">
        <f t="shared" si="104"/>
        <v/>
      </c>
      <c r="GM49" s="152" t="str">
        <f t="shared" si="105"/>
        <v/>
      </c>
      <c r="GN49" s="94" t="str">
        <f t="shared" si="106"/>
        <v/>
      </c>
      <c r="GO49" s="94" t="str">
        <f t="shared" si="107"/>
        <v/>
      </c>
      <c r="GP49" s="94" t="str">
        <f t="shared" si="108"/>
        <v/>
      </c>
      <c r="GQ49" s="94" t="str">
        <f t="shared" si="109"/>
        <v/>
      </c>
      <c r="GR49" s="94" t="str">
        <f t="shared" si="110"/>
        <v/>
      </c>
      <c r="GS49" s="94">
        <f t="shared" si="111"/>
        <v>200</v>
      </c>
      <c r="GT49" s="94" t="str">
        <f t="shared" si="112"/>
        <v/>
      </c>
      <c r="GU49" s="94" t="str">
        <f t="shared" si="113"/>
        <v/>
      </c>
      <c r="GV49" s="94">
        <f t="shared" si="114"/>
        <v>200</v>
      </c>
      <c r="GW49" s="94" t="str">
        <f t="shared" si="115"/>
        <v/>
      </c>
      <c r="GX49" s="94" t="str">
        <f t="shared" si="116"/>
        <v/>
      </c>
      <c r="GY49" s="94">
        <f t="shared" si="117"/>
        <v>200</v>
      </c>
      <c r="GZ49" s="94" t="str">
        <f t="shared" si="118"/>
        <v/>
      </c>
      <c r="HA49" s="94" t="str">
        <f t="shared" si="119"/>
        <v/>
      </c>
      <c r="HB49" s="94">
        <f t="shared" si="120"/>
        <v>100</v>
      </c>
      <c r="HC49" s="94" t="str">
        <f t="shared" si="121"/>
        <v/>
      </c>
      <c r="HD49" s="94" t="str">
        <f t="shared" si="122"/>
        <v/>
      </c>
      <c r="HE49" s="153">
        <f t="shared" si="123"/>
        <v>100</v>
      </c>
      <c r="HF49" s="153" t="str">
        <f t="shared" si="124"/>
        <v/>
      </c>
      <c r="HG49" s="153" t="str">
        <f t="shared" si="125"/>
        <v/>
      </c>
      <c r="HH49" s="153">
        <f t="shared" si="126"/>
        <v>100</v>
      </c>
      <c r="HI49" s="153" t="str">
        <f t="shared" si="127"/>
        <v/>
      </c>
      <c r="HJ49" s="153" t="str">
        <f t="shared" si="128"/>
        <v/>
      </c>
      <c r="HK49" s="255">
        <f t="shared" si="129"/>
        <v>0</v>
      </c>
      <c r="HL49" s="255">
        <f t="shared" si="130"/>
        <v>0</v>
      </c>
      <c r="HM49" s="255">
        <f t="shared" si="131"/>
        <v>23</v>
      </c>
      <c r="HN49" s="255">
        <f t="shared" si="132"/>
        <v>0</v>
      </c>
      <c r="HO49" s="64" t="str">
        <f t="shared" si="142"/>
        <v/>
      </c>
      <c r="HP49" s="91">
        <f t="shared" si="133"/>
        <v>1200</v>
      </c>
      <c r="HQ49" s="91" t="str">
        <f t="shared" si="134"/>
        <v/>
      </c>
      <c r="HR49" s="92" t="str">
        <f t="shared" si="135"/>
        <v/>
      </c>
      <c r="HS49" s="214" t="str">
        <f t="shared" si="136"/>
        <v/>
      </c>
      <c r="HT49" s="215" t="str">
        <f t="shared" si="137"/>
        <v/>
      </c>
      <c r="HU49" s="93" t="str">
        <f t="shared" si="138"/>
        <v/>
      </c>
      <c r="HV49" s="154">
        <f>details!EV49</f>
        <v>110</v>
      </c>
      <c r="HW49" s="155" t="str">
        <f>details!EW49</f>
        <v/>
      </c>
      <c r="HX49" s="218" t="str">
        <f t="shared" si="139"/>
        <v/>
      </c>
      <c r="HY49" s="100" t="str">
        <f>IF(details!CV49="","",details!CV49)</f>
        <v/>
      </c>
    </row>
    <row r="50" spans="1:233" ht="14" customHeight="1">
      <c r="A50" s="145" t="str">
        <f>IF(details!A50="","",details!A50)</f>
        <v/>
      </c>
      <c r="B50" s="64" t="str">
        <f>IF(details!B50="","",details!B50)</f>
        <v/>
      </c>
      <c r="C50" s="64" t="str">
        <f>IF(details!C50="","",details!C50)</f>
        <v/>
      </c>
      <c r="D50" s="95">
        <f>IF(details!D50="","",details!D50)</f>
        <v>844</v>
      </c>
      <c r="E50" s="95" t="str">
        <f>IF(details!E50="","",details!E50)</f>
        <v/>
      </c>
      <c r="F50" s="64" t="str">
        <f>IF(details!F50="","",details!F50)</f>
        <v/>
      </c>
      <c r="G50" s="290" t="str">
        <f>IF(details!G50="","",details!G50)</f>
        <v/>
      </c>
      <c r="H50" s="146" t="str">
        <f>IF(details!CW50="","",details!CW50)</f>
        <v/>
      </c>
      <c r="I50" s="147" t="str">
        <f>IF(details!I50="","",details!I50)</f>
        <v/>
      </c>
      <c r="J50" s="147" t="str">
        <f>IF(details!J50="","",details!J50)</f>
        <v/>
      </c>
      <c r="K50" s="147" t="str">
        <f>IF(details!K50="","",details!K50)</f>
        <v/>
      </c>
      <c r="L50" s="64" t="str">
        <f>IF(details!L50="","",details!L50)</f>
        <v/>
      </c>
      <c r="M50" s="64" t="str">
        <f>IF(details!M50="","",details!M50)</f>
        <v/>
      </c>
      <c r="N50" s="64" t="str">
        <f t="shared" si="16"/>
        <v/>
      </c>
      <c r="O50" s="64" t="str">
        <f>IF(details!N50="","",details!N50)</f>
        <v/>
      </c>
      <c r="P50" s="64" t="str">
        <f>IF(details!O50="","",details!O50)</f>
        <v/>
      </c>
      <c r="Q50" s="64" t="str">
        <f t="shared" si="17"/>
        <v/>
      </c>
      <c r="R50" s="64" t="str">
        <f>IF(details!P50="","",details!P50)</f>
        <v/>
      </c>
      <c r="S50" s="64" t="str">
        <f>IF(details!Q50="","",details!Q50)</f>
        <v/>
      </c>
      <c r="T50" s="64" t="str">
        <f t="shared" si="18"/>
        <v/>
      </c>
      <c r="U50" s="148" t="str">
        <f t="shared" si="19"/>
        <v/>
      </c>
      <c r="V50" s="64" t="str">
        <f>IF(details!R50="","",details!R50)</f>
        <v/>
      </c>
      <c r="W50" s="64" t="str">
        <f>IF(details!S50="","",details!S50)</f>
        <v/>
      </c>
      <c r="X50" s="64" t="str">
        <f>IF(details!T50="","",details!T50)</f>
        <v/>
      </c>
      <c r="Y50" s="64" t="str">
        <f>IF(details!U50="","",details!U50)</f>
        <v/>
      </c>
      <c r="Z50" s="148" t="str">
        <f t="shared" si="20"/>
        <v/>
      </c>
      <c r="AA50" s="149" t="str">
        <f t="shared" si="21"/>
        <v/>
      </c>
      <c r="AB50" s="64" t="str">
        <f>IF(details!V50="","",details!V50)</f>
        <v/>
      </c>
      <c r="AC50" s="64" t="str">
        <f>IF(details!W50="","",details!W50)</f>
        <v/>
      </c>
      <c r="AD50" s="64" t="str">
        <f>IF(details!X50="","",details!X50)</f>
        <v/>
      </c>
      <c r="AE50" s="149" t="str">
        <f t="shared" si="22"/>
        <v/>
      </c>
      <c r="AF50" s="95" t="str">
        <f t="shared" si="23"/>
        <v/>
      </c>
      <c r="AG50" s="150" t="str">
        <f t="shared" si="24"/>
        <v/>
      </c>
      <c r="AH50" s="95" t="str">
        <f t="shared" si="25"/>
        <v/>
      </c>
      <c r="AI50" s="136">
        <f t="shared" si="0"/>
        <v>200</v>
      </c>
      <c r="AJ50" s="136">
        <f t="shared" si="26"/>
        <v>0</v>
      </c>
      <c r="AK50" s="64" t="str">
        <f>IF(details!Y50="","",details!Y50)</f>
        <v/>
      </c>
      <c r="AL50" s="64" t="str">
        <f>IF(details!Z50="","",details!Z50)</f>
        <v/>
      </c>
      <c r="AM50" s="64" t="str">
        <f t="shared" si="27"/>
        <v/>
      </c>
      <c r="AN50" s="64" t="str">
        <f>IF(details!AA50="","",details!AA50)</f>
        <v/>
      </c>
      <c r="AO50" s="64" t="str">
        <f>IF(details!AB50="","",details!AB50)</f>
        <v/>
      </c>
      <c r="AP50" s="64" t="str">
        <f t="shared" si="28"/>
        <v/>
      </c>
      <c r="AQ50" s="64" t="str">
        <f>IF(details!AC50="","",details!AC50)</f>
        <v/>
      </c>
      <c r="AR50" s="64" t="str">
        <f>IF(details!AD50="","",details!AD50)</f>
        <v/>
      </c>
      <c r="AS50" s="64" t="str">
        <f t="shared" si="29"/>
        <v/>
      </c>
      <c r="AT50" s="148" t="str">
        <f t="shared" si="30"/>
        <v/>
      </c>
      <c r="AU50" s="64" t="str">
        <f>IF(details!AE50="","",details!AE50)</f>
        <v/>
      </c>
      <c r="AV50" s="64" t="str">
        <f>IF(details!AF50="","",details!AF50)</f>
        <v/>
      </c>
      <c r="AW50" s="64" t="str">
        <f>IF(details!AG50="","",details!AG50)</f>
        <v/>
      </c>
      <c r="AX50" s="64" t="str">
        <f>IF(details!AH50="","",details!AH50)</f>
        <v/>
      </c>
      <c r="AY50" s="148" t="str">
        <f t="shared" si="31"/>
        <v/>
      </c>
      <c r="AZ50" s="149" t="str">
        <f t="shared" si="32"/>
        <v/>
      </c>
      <c r="BA50" s="64" t="str">
        <f>IF(details!AI50="","",details!AI50)</f>
        <v/>
      </c>
      <c r="BB50" s="64" t="str">
        <f>IF(details!AJ50="","",details!AJ50)</f>
        <v/>
      </c>
      <c r="BC50" s="64" t="str">
        <f>IF(details!AK50="","",details!AK50)</f>
        <v/>
      </c>
      <c r="BD50" s="149" t="str">
        <f t="shared" si="33"/>
        <v/>
      </c>
      <c r="BE50" s="95" t="str">
        <f t="shared" si="34"/>
        <v/>
      </c>
      <c r="BF50" s="150" t="str">
        <f t="shared" si="35"/>
        <v/>
      </c>
      <c r="BG50" s="95" t="str">
        <f t="shared" si="36"/>
        <v/>
      </c>
      <c r="BH50" s="136">
        <f t="shared" si="1"/>
        <v>200</v>
      </c>
      <c r="BI50" s="136">
        <f t="shared" si="37"/>
        <v>0</v>
      </c>
      <c r="BJ50" s="151">
        <f>IF(D50="","",details!AL50)</f>
        <v>0</v>
      </c>
      <c r="BK50" s="64" t="str">
        <f>IF(details!AM50="","",details!AM50)</f>
        <v/>
      </c>
      <c r="BL50" s="64" t="str">
        <f>IF(details!AN50="","",details!AN50)</f>
        <v/>
      </c>
      <c r="BM50" s="64" t="str">
        <f t="shared" si="38"/>
        <v/>
      </c>
      <c r="BN50" s="64" t="str">
        <f>IF(details!AO50="","",details!AO50)</f>
        <v/>
      </c>
      <c r="BO50" s="64" t="str">
        <f>IF(details!AP50="","",details!AP50)</f>
        <v/>
      </c>
      <c r="BP50" s="64" t="str">
        <f t="shared" si="39"/>
        <v/>
      </c>
      <c r="BQ50" s="64" t="str">
        <f>IF(details!AQ50="","",details!AQ50)</f>
        <v/>
      </c>
      <c r="BR50" s="64" t="str">
        <f>IF(details!AR50="","",details!AR50)</f>
        <v/>
      </c>
      <c r="BS50" s="64" t="str">
        <f t="shared" si="40"/>
        <v/>
      </c>
      <c r="BT50" s="148" t="str">
        <f t="shared" si="41"/>
        <v/>
      </c>
      <c r="BU50" s="64" t="str">
        <f>IF(details!AS50="","",details!AS50)</f>
        <v/>
      </c>
      <c r="BV50" s="64" t="str">
        <f>IF(details!AT50="","",details!AT50)</f>
        <v/>
      </c>
      <c r="BW50" s="64" t="str">
        <f>IF(details!AU50="","",details!AU50)</f>
        <v/>
      </c>
      <c r="BX50" s="148" t="str">
        <f t="shared" si="42"/>
        <v/>
      </c>
      <c r="BY50" s="149" t="str">
        <f t="shared" si="43"/>
        <v/>
      </c>
      <c r="BZ50" s="64" t="str">
        <f>IF(details!AV50="","",details!AV50)</f>
        <v/>
      </c>
      <c r="CA50" s="64" t="str">
        <f>IF(details!AW50="","",details!AW50)</f>
        <v/>
      </c>
      <c r="CB50" s="149" t="str">
        <f t="shared" si="44"/>
        <v/>
      </c>
      <c r="CC50" s="95" t="str">
        <f t="shared" si="45"/>
        <v/>
      </c>
      <c r="CD50" s="150" t="str">
        <f t="shared" si="46"/>
        <v/>
      </c>
      <c r="CE50" s="95" t="str">
        <f t="shared" si="47"/>
        <v/>
      </c>
      <c r="CF50" s="136">
        <f t="shared" si="2"/>
        <v>200</v>
      </c>
      <c r="CG50" s="136">
        <f t="shared" si="48"/>
        <v>0</v>
      </c>
      <c r="CH50" s="64" t="str">
        <f>IF(details!AX50="","",details!AX50)</f>
        <v/>
      </c>
      <c r="CI50" s="64" t="str">
        <f>IF(details!AY50="","",details!AY50)</f>
        <v/>
      </c>
      <c r="CJ50" s="64" t="str">
        <f t="shared" si="49"/>
        <v/>
      </c>
      <c r="CK50" s="64" t="str">
        <f>IF(details!AZ50="","",details!AZ50)</f>
        <v/>
      </c>
      <c r="CL50" s="64" t="str">
        <f>IF(details!BA50="","",details!BA50)</f>
        <v/>
      </c>
      <c r="CM50" s="64" t="str">
        <f t="shared" si="50"/>
        <v/>
      </c>
      <c r="CN50" s="64" t="str">
        <f>IF(details!BB50="","",details!BB50)</f>
        <v/>
      </c>
      <c r="CO50" s="64" t="str">
        <f>IF(details!BC50="","",details!BC50)</f>
        <v/>
      </c>
      <c r="CP50" s="64" t="str">
        <f t="shared" si="51"/>
        <v/>
      </c>
      <c r="CQ50" s="148" t="str">
        <f t="shared" si="52"/>
        <v/>
      </c>
      <c r="CR50" s="64" t="str">
        <f>IF(details!BD50="","",details!BD50)</f>
        <v/>
      </c>
      <c r="CS50" s="64" t="str">
        <f>IF(details!BE50="","",details!BE50)</f>
        <v/>
      </c>
      <c r="CT50" s="64" t="str">
        <f>IF(details!BF50="","",details!BF50)</f>
        <v/>
      </c>
      <c r="CU50" s="64" t="str">
        <f>IF(details!BG50="","",details!BG50)</f>
        <v/>
      </c>
      <c r="CV50" s="148" t="str">
        <f t="shared" si="53"/>
        <v/>
      </c>
      <c r="CW50" s="149" t="str">
        <f t="shared" si="54"/>
        <v/>
      </c>
      <c r="CX50" s="64" t="str">
        <f>IF(details!BH50="","",details!BH50)</f>
        <v/>
      </c>
      <c r="CY50" s="64" t="str">
        <f>IF(details!BI50="","",details!BI50)</f>
        <v/>
      </c>
      <c r="CZ50" s="64" t="str">
        <f>IF(details!BJ50="","",details!BJ50)</f>
        <v/>
      </c>
      <c r="DA50" s="149" t="str">
        <f t="shared" si="55"/>
        <v/>
      </c>
      <c r="DB50" s="95" t="str">
        <f t="shared" si="56"/>
        <v/>
      </c>
      <c r="DC50" s="150" t="str">
        <f t="shared" si="57"/>
        <v/>
      </c>
      <c r="DD50" s="95" t="str">
        <f t="shared" si="58"/>
        <v/>
      </c>
      <c r="DE50" s="136">
        <f t="shared" si="3"/>
        <v>200</v>
      </c>
      <c r="DF50" s="136">
        <f t="shared" si="59"/>
        <v>0</v>
      </c>
      <c r="DG50" s="64" t="str">
        <f>IF(details!BK50="","",details!BK50)</f>
        <v/>
      </c>
      <c r="DH50" s="64" t="str">
        <f>IF(details!BL50="","",details!BL50)</f>
        <v/>
      </c>
      <c r="DI50" s="64" t="str">
        <f t="shared" si="60"/>
        <v/>
      </c>
      <c r="DJ50" s="64" t="str">
        <f>IF(details!BM50="","",details!BM50)</f>
        <v/>
      </c>
      <c r="DK50" s="64" t="str">
        <f>IF(details!BN50="","",details!BN50)</f>
        <v/>
      </c>
      <c r="DL50" s="64" t="str">
        <f t="shared" si="61"/>
        <v/>
      </c>
      <c r="DM50" s="64" t="str">
        <f>IF(details!BO50="","",details!BO50)</f>
        <v/>
      </c>
      <c r="DN50" s="64" t="str">
        <f>IF(details!BP50="","",details!BP50)</f>
        <v/>
      </c>
      <c r="DO50" s="64" t="str">
        <f t="shared" si="62"/>
        <v/>
      </c>
      <c r="DP50" s="148" t="str">
        <f t="shared" si="63"/>
        <v/>
      </c>
      <c r="DQ50" s="64" t="str">
        <f>IF(details!BQ50="","",details!BQ50)</f>
        <v/>
      </c>
      <c r="DR50" s="64" t="str">
        <f>IF(details!BR50="","",details!BR50)</f>
        <v/>
      </c>
      <c r="DS50" s="64" t="str">
        <f>IF(details!BS50="","",details!BS50)</f>
        <v/>
      </c>
      <c r="DT50" s="148" t="str">
        <f t="shared" si="64"/>
        <v/>
      </c>
      <c r="DU50" s="149" t="str">
        <f t="shared" si="65"/>
        <v/>
      </c>
      <c r="DV50" s="64" t="str">
        <f>IF(details!BT50="","",details!BT50)</f>
        <v/>
      </c>
      <c r="DW50" s="64" t="str">
        <f>IF(details!BU50="","",details!BU50)</f>
        <v/>
      </c>
      <c r="DX50" s="149" t="str">
        <f t="shared" si="66"/>
        <v/>
      </c>
      <c r="DY50" s="95" t="str">
        <f t="shared" si="67"/>
        <v/>
      </c>
      <c r="DZ50" s="150" t="str">
        <f t="shared" si="68"/>
        <v/>
      </c>
      <c r="EA50" s="95" t="str">
        <f t="shared" si="69"/>
        <v/>
      </c>
      <c r="EB50" s="136">
        <f t="shared" si="4"/>
        <v>200</v>
      </c>
      <c r="EC50" s="136">
        <f t="shared" si="70"/>
        <v>0</v>
      </c>
      <c r="ED50" s="64" t="str">
        <f>IF(details!BV50="","",details!BV50)</f>
        <v/>
      </c>
      <c r="EE50" s="64" t="str">
        <f>IF(details!BW50="","",details!BW50)</f>
        <v/>
      </c>
      <c r="EF50" s="64" t="str">
        <f t="shared" si="71"/>
        <v/>
      </c>
      <c r="EG50" s="64" t="str">
        <f>IF(details!BX50="","",details!BX50)</f>
        <v/>
      </c>
      <c r="EH50" s="64" t="str">
        <f>IF(details!BY50="","",details!BY50)</f>
        <v/>
      </c>
      <c r="EI50" s="64" t="str">
        <f t="shared" si="72"/>
        <v/>
      </c>
      <c r="EJ50" s="64" t="str">
        <f>IF(details!BZ50="","",details!BZ50)</f>
        <v/>
      </c>
      <c r="EK50" s="64" t="str">
        <f>IF(details!CA50="","",details!CA50)</f>
        <v/>
      </c>
      <c r="EL50" s="64" t="str">
        <f t="shared" si="73"/>
        <v/>
      </c>
      <c r="EM50" s="148" t="str">
        <f t="shared" si="74"/>
        <v/>
      </c>
      <c r="EN50" s="427" t="str">
        <f>IF(details!CB50="","",details!CB50)</f>
        <v/>
      </c>
      <c r="EO50" s="64" t="str">
        <f>IF(details!CC50="","",details!CC50)</f>
        <v/>
      </c>
      <c r="EP50" s="64" t="str">
        <f>IF(details!CD50="","",details!CD50)</f>
        <v/>
      </c>
      <c r="EQ50" s="148" t="str">
        <f t="shared" si="75"/>
        <v/>
      </c>
      <c r="ER50" s="149" t="str">
        <f t="shared" si="76"/>
        <v/>
      </c>
      <c r="ES50" s="64" t="str">
        <f>IF(details!CE50="","",details!CE50)</f>
        <v/>
      </c>
      <c r="ET50" s="64" t="str">
        <f>IF(details!CF50="","",details!CF50)</f>
        <v/>
      </c>
      <c r="EU50" s="149" t="str">
        <f t="shared" si="77"/>
        <v/>
      </c>
      <c r="EV50" s="95" t="str">
        <f t="shared" si="78"/>
        <v/>
      </c>
      <c r="EW50" s="150" t="str">
        <f t="shared" si="79"/>
        <v/>
      </c>
      <c r="EX50" s="95" t="str">
        <f t="shared" si="80"/>
        <v/>
      </c>
      <c r="EY50" s="136">
        <f t="shared" si="5"/>
        <v>200</v>
      </c>
      <c r="EZ50" s="136">
        <f t="shared" si="81"/>
        <v>0</v>
      </c>
      <c r="FA50" s="64" t="str">
        <f>IF(details!CG50="","",details!CG50)</f>
        <v/>
      </c>
      <c r="FB50" s="64" t="str">
        <f>IF(details!CH50="","",details!CH50)</f>
        <v/>
      </c>
      <c r="FC50" s="64" t="str">
        <f>IF(details!CI50="","",details!CI50)</f>
        <v/>
      </c>
      <c r="FD50" s="64" t="str">
        <f>IF(details!CJ50="","",details!CJ50)</f>
        <v/>
      </c>
      <c r="FE50" s="64" t="str">
        <f>IF(details!CK50="","",details!CK50)</f>
        <v/>
      </c>
      <c r="FF50" s="95" t="str">
        <f t="shared" si="82"/>
        <v/>
      </c>
      <c r="FG50" s="95" t="str">
        <f t="shared" si="83"/>
        <v/>
      </c>
      <c r="FH50" s="95" t="str">
        <f t="shared" si="84"/>
        <v/>
      </c>
      <c r="FI50" s="136">
        <f t="shared" si="85"/>
        <v>100</v>
      </c>
      <c r="FJ50" s="136">
        <f t="shared" si="86"/>
        <v>0</v>
      </c>
      <c r="FK50" s="64" t="str">
        <f>IF(details!CL50="","",details!CL50)</f>
        <v/>
      </c>
      <c r="FL50" s="64" t="str">
        <f>IF(details!CM50="","",details!CM50)</f>
        <v/>
      </c>
      <c r="FM50" s="64" t="str">
        <f>IF(details!CN50="","",details!CN50)</f>
        <v/>
      </c>
      <c r="FN50" s="64" t="str">
        <f>IF(details!CO50="","",details!CO50)</f>
        <v/>
      </c>
      <c r="FO50" s="64" t="str">
        <f>IF(details!CP50="","",details!CP50)</f>
        <v/>
      </c>
      <c r="FP50" s="95" t="str">
        <f t="shared" si="87"/>
        <v/>
      </c>
      <c r="FQ50" s="95" t="str">
        <f t="shared" si="88"/>
        <v/>
      </c>
      <c r="FR50" s="95" t="str">
        <f t="shared" si="89"/>
        <v/>
      </c>
      <c r="FS50" s="136">
        <f t="shared" si="90"/>
        <v>100</v>
      </c>
      <c r="FT50" s="136">
        <f t="shared" si="91"/>
        <v>0</v>
      </c>
      <c r="FU50" s="64" t="str">
        <f>IF(details!CQ50="","",details!CQ50)</f>
        <v/>
      </c>
      <c r="FV50" s="64" t="str">
        <f>IF(details!CR50="","",details!CR50)</f>
        <v/>
      </c>
      <c r="FW50" s="64" t="str">
        <f>IF(details!CS50="","",details!CS50)</f>
        <v/>
      </c>
      <c r="FX50" s="64" t="str">
        <f>IF(details!CT50="","",details!CT50)</f>
        <v/>
      </c>
      <c r="FY50" s="64" t="str">
        <f>IF(details!CU50="","",details!CU50)</f>
        <v/>
      </c>
      <c r="FZ50" s="95" t="str">
        <f t="shared" si="92"/>
        <v/>
      </c>
      <c r="GA50" s="95" t="str">
        <f t="shared" si="93"/>
        <v/>
      </c>
      <c r="GB50" s="95" t="str">
        <f t="shared" si="94"/>
        <v/>
      </c>
      <c r="GC50" s="136">
        <f t="shared" si="95"/>
        <v>100</v>
      </c>
      <c r="GD50" s="136">
        <f t="shared" si="96"/>
        <v>0</v>
      </c>
      <c r="GE50" s="94">
        <f t="shared" si="97"/>
        <v>200</v>
      </c>
      <c r="GF50" s="94" t="str">
        <f t="shared" si="98"/>
        <v/>
      </c>
      <c r="GG50" s="94" t="str">
        <f t="shared" si="99"/>
        <v/>
      </c>
      <c r="GH50" s="94">
        <f t="shared" si="100"/>
        <v>200</v>
      </c>
      <c r="GI50" s="94" t="str">
        <f t="shared" si="101"/>
        <v/>
      </c>
      <c r="GJ50" s="94" t="str">
        <f t="shared" si="102"/>
        <v/>
      </c>
      <c r="GK50" s="152">
        <f t="shared" si="103"/>
        <v>200</v>
      </c>
      <c r="GL50" s="152" t="str">
        <f t="shared" si="104"/>
        <v/>
      </c>
      <c r="GM50" s="152" t="str">
        <f t="shared" si="105"/>
        <v/>
      </c>
      <c r="GN50" s="94" t="str">
        <f t="shared" si="106"/>
        <v/>
      </c>
      <c r="GO50" s="94" t="str">
        <f t="shared" si="107"/>
        <v/>
      </c>
      <c r="GP50" s="94" t="str">
        <f t="shared" si="108"/>
        <v/>
      </c>
      <c r="GQ50" s="94" t="str">
        <f t="shared" si="109"/>
        <v/>
      </c>
      <c r="GR50" s="94" t="str">
        <f t="shared" si="110"/>
        <v/>
      </c>
      <c r="GS50" s="94">
        <f t="shared" si="111"/>
        <v>200</v>
      </c>
      <c r="GT50" s="94" t="str">
        <f t="shared" si="112"/>
        <v/>
      </c>
      <c r="GU50" s="94" t="str">
        <f t="shared" si="113"/>
        <v/>
      </c>
      <c r="GV50" s="94">
        <f t="shared" si="114"/>
        <v>200</v>
      </c>
      <c r="GW50" s="94" t="str">
        <f t="shared" si="115"/>
        <v/>
      </c>
      <c r="GX50" s="94" t="str">
        <f t="shared" si="116"/>
        <v/>
      </c>
      <c r="GY50" s="94">
        <f t="shared" si="117"/>
        <v>200</v>
      </c>
      <c r="GZ50" s="94" t="str">
        <f t="shared" si="118"/>
        <v/>
      </c>
      <c r="HA50" s="94" t="str">
        <f t="shared" si="119"/>
        <v/>
      </c>
      <c r="HB50" s="94">
        <f t="shared" si="120"/>
        <v>100</v>
      </c>
      <c r="HC50" s="94" t="str">
        <f t="shared" si="121"/>
        <v/>
      </c>
      <c r="HD50" s="94" t="str">
        <f t="shared" si="122"/>
        <v/>
      </c>
      <c r="HE50" s="153">
        <f t="shared" si="123"/>
        <v>100</v>
      </c>
      <c r="HF50" s="153" t="str">
        <f t="shared" si="124"/>
        <v/>
      </c>
      <c r="HG50" s="153" t="str">
        <f t="shared" si="125"/>
        <v/>
      </c>
      <c r="HH50" s="153">
        <f t="shared" si="126"/>
        <v>100</v>
      </c>
      <c r="HI50" s="153" t="str">
        <f t="shared" si="127"/>
        <v/>
      </c>
      <c r="HJ50" s="153" t="str">
        <f t="shared" si="128"/>
        <v/>
      </c>
      <c r="HK50" s="255">
        <f t="shared" si="129"/>
        <v>0</v>
      </c>
      <c r="HL50" s="255">
        <f t="shared" si="130"/>
        <v>0</v>
      </c>
      <c r="HM50" s="255">
        <f t="shared" si="131"/>
        <v>23</v>
      </c>
      <c r="HN50" s="255">
        <f t="shared" si="132"/>
        <v>0</v>
      </c>
      <c r="HO50" s="64" t="str">
        <f t="shared" si="142"/>
        <v/>
      </c>
      <c r="HP50" s="91">
        <f t="shared" si="133"/>
        <v>1200</v>
      </c>
      <c r="HQ50" s="91" t="str">
        <f t="shared" si="134"/>
        <v/>
      </c>
      <c r="HR50" s="92" t="str">
        <f t="shared" si="135"/>
        <v/>
      </c>
      <c r="HS50" s="214" t="str">
        <f t="shared" si="136"/>
        <v/>
      </c>
      <c r="HT50" s="215" t="str">
        <f t="shared" si="137"/>
        <v/>
      </c>
      <c r="HU50" s="93" t="str">
        <f t="shared" si="138"/>
        <v/>
      </c>
      <c r="HV50" s="154">
        <f>details!EV50</f>
        <v>110</v>
      </c>
      <c r="HW50" s="155" t="str">
        <f>details!EW50</f>
        <v/>
      </c>
      <c r="HX50" s="218" t="str">
        <f t="shared" si="139"/>
        <v/>
      </c>
      <c r="HY50" s="100" t="str">
        <f>IF(details!CV50="","",details!CV50)</f>
        <v/>
      </c>
    </row>
    <row r="51" spans="1:233" ht="14" customHeight="1">
      <c r="A51" s="145" t="str">
        <f>IF(details!A51="","",details!A51)</f>
        <v/>
      </c>
      <c r="B51" s="64" t="str">
        <f>IF(details!B51="","",details!B51)</f>
        <v/>
      </c>
      <c r="C51" s="64" t="str">
        <f>IF(details!C51="","",details!C51)</f>
        <v/>
      </c>
      <c r="D51" s="95">
        <f>IF(details!D51="","",details!D51)</f>
        <v>845</v>
      </c>
      <c r="E51" s="95" t="str">
        <f>IF(details!E51="","",details!E51)</f>
        <v/>
      </c>
      <c r="F51" s="64" t="str">
        <f>IF(details!F51="","",details!F51)</f>
        <v/>
      </c>
      <c r="G51" s="290" t="str">
        <f>IF(details!G51="","",details!G51)</f>
        <v/>
      </c>
      <c r="H51" s="146" t="str">
        <f>IF(details!CW51="","",details!CW51)</f>
        <v/>
      </c>
      <c r="I51" s="147" t="str">
        <f>IF(details!I51="","",details!I51)</f>
        <v/>
      </c>
      <c r="J51" s="147" t="str">
        <f>IF(details!J51="","",details!J51)</f>
        <v/>
      </c>
      <c r="K51" s="147" t="str">
        <f>IF(details!K51="","",details!K51)</f>
        <v/>
      </c>
      <c r="L51" s="64" t="str">
        <f>IF(details!L51="","",details!L51)</f>
        <v/>
      </c>
      <c r="M51" s="64" t="str">
        <f>IF(details!M51="","",details!M51)</f>
        <v/>
      </c>
      <c r="N51" s="64" t="str">
        <f t="shared" si="16"/>
        <v/>
      </c>
      <c r="O51" s="64" t="str">
        <f>IF(details!N51="","",details!N51)</f>
        <v/>
      </c>
      <c r="P51" s="64" t="str">
        <f>IF(details!O51="","",details!O51)</f>
        <v/>
      </c>
      <c r="Q51" s="64" t="str">
        <f t="shared" si="17"/>
        <v/>
      </c>
      <c r="R51" s="64" t="str">
        <f>IF(details!P51="","",details!P51)</f>
        <v/>
      </c>
      <c r="S51" s="64" t="str">
        <f>IF(details!Q51="","",details!Q51)</f>
        <v/>
      </c>
      <c r="T51" s="64" t="str">
        <f t="shared" si="18"/>
        <v/>
      </c>
      <c r="U51" s="148" t="str">
        <f t="shared" si="19"/>
        <v/>
      </c>
      <c r="V51" s="64" t="str">
        <f>IF(details!R51="","",details!R51)</f>
        <v/>
      </c>
      <c r="W51" s="64" t="str">
        <f>IF(details!S51="","",details!S51)</f>
        <v/>
      </c>
      <c r="X51" s="64" t="str">
        <f>IF(details!T51="","",details!T51)</f>
        <v/>
      </c>
      <c r="Y51" s="64" t="str">
        <f>IF(details!U51="","",details!U51)</f>
        <v/>
      </c>
      <c r="Z51" s="148" t="str">
        <f t="shared" si="20"/>
        <v/>
      </c>
      <c r="AA51" s="149" t="str">
        <f t="shared" si="21"/>
        <v/>
      </c>
      <c r="AB51" s="64" t="str">
        <f>IF(details!V51="","",details!V51)</f>
        <v/>
      </c>
      <c r="AC51" s="64" t="str">
        <f>IF(details!W51="","",details!W51)</f>
        <v/>
      </c>
      <c r="AD51" s="64" t="str">
        <f>IF(details!X51="","",details!X51)</f>
        <v/>
      </c>
      <c r="AE51" s="149" t="str">
        <f t="shared" si="22"/>
        <v/>
      </c>
      <c r="AF51" s="95" t="str">
        <f t="shared" si="23"/>
        <v/>
      </c>
      <c r="AG51" s="150" t="str">
        <f t="shared" si="24"/>
        <v/>
      </c>
      <c r="AH51" s="95" t="str">
        <f t="shared" si="25"/>
        <v/>
      </c>
      <c r="AI51" s="136">
        <f t="shared" si="0"/>
        <v>200</v>
      </c>
      <c r="AJ51" s="136">
        <f t="shared" si="26"/>
        <v>0</v>
      </c>
      <c r="AK51" s="64" t="str">
        <f>IF(details!Y51="","",details!Y51)</f>
        <v/>
      </c>
      <c r="AL51" s="64" t="str">
        <f>IF(details!Z51="","",details!Z51)</f>
        <v/>
      </c>
      <c r="AM51" s="64" t="str">
        <f t="shared" si="27"/>
        <v/>
      </c>
      <c r="AN51" s="64" t="str">
        <f>IF(details!AA51="","",details!AA51)</f>
        <v/>
      </c>
      <c r="AO51" s="64" t="str">
        <f>IF(details!AB51="","",details!AB51)</f>
        <v/>
      </c>
      <c r="AP51" s="64" t="str">
        <f t="shared" si="28"/>
        <v/>
      </c>
      <c r="AQ51" s="64" t="str">
        <f>IF(details!AC51="","",details!AC51)</f>
        <v/>
      </c>
      <c r="AR51" s="64" t="str">
        <f>IF(details!AD51="","",details!AD51)</f>
        <v/>
      </c>
      <c r="AS51" s="64" t="str">
        <f t="shared" si="29"/>
        <v/>
      </c>
      <c r="AT51" s="148" t="str">
        <f t="shared" si="30"/>
        <v/>
      </c>
      <c r="AU51" s="64" t="str">
        <f>IF(details!AE51="","",details!AE51)</f>
        <v/>
      </c>
      <c r="AV51" s="64" t="str">
        <f>IF(details!AF51="","",details!AF51)</f>
        <v/>
      </c>
      <c r="AW51" s="64" t="str">
        <f>IF(details!AG51="","",details!AG51)</f>
        <v/>
      </c>
      <c r="AX51" s="64" t="str">
        <f>IF(details!AH51="","",details!AH51)</f>
        <v/>
      </c>
      <c r="AY51" s="148" t="str">
        <f t="shared" si="31"/>
        <v/>
      </c>
      <c r="AZ51" s="149" t="str">
        <f t="shared" si="32"/>
        <v/>
      </c>
      <c r="BA51" s="64" t="str">
        <f>IF(details!AI51="","",details!AI51)</f>
        <v/>
      </c>
      <c r="BB51" s="64" t="str">
        <f>IF(details!AJ51="","",details!AJ51)</f>
        <v/>
      </c>
      <c r="BC51" s="64" t="str">
        <f>IF(details!AK51="","",details!AK51)</f>
        <v/>
      </c>
      <c r="BD51" s="149" t="str">
        <f t="shared" si="33"/>
        <v/>
      </c>
      <c r="BE51" s="95" t="str">
        <f t="shared" si="34"/>
        <v/>
      </c>
      <c r="BF51" s="150" t="str">
        <f t="shared" si="35"/>
        <v/>
      </c>
      <c r="BG51" s="95" t="str">
        <f t="shared" si="36"/>
        <v/>
      </c>
      <c r="BH51" s="136">
        <f t="shared" si="1"/>
        <v>200</v>
      </c>
      <c r="BI51" s="136">
        <f t="shared" si="37"/>
        <v>0</v>
      </c>
      <c r="BJ51" s="151">
        <f>IF(D51="","",details!AL51)</f>
        <v>0</v>
      </c>
      <c r="BK51" s="64" t="str">
        <f>IF(details!AM51="","",details!AM51)</f>
        <v/>
      </c>
      <c r="BL51" s="64" t="str">
        <f>IF(details!AN51="","",details!AN51)</f>
        <v/>
      </c>
      <c r="BM51" s="64" t="str">
        <f t="shared" si="38"/>
        <v/>
      </c>
      <c r="BN51" s="64" t="str">
        <f>IF(details!AO51="","",details!AO51)</f>
        <v/>
      </c>
      <c r="BO51" s="64" t="str">
        <f>IF(details!AP51="","",details!AP51)</f>
        <v/>
      </c>
      <c r="BP51" s="64" t="str">
        <f t="shared" si="39"/>
        <v/>
      </c>
      <c r="BQ51" s="64" t="str">
        <f>IF(details!AQ51="","",details!AQ51)</f>
        <v/>
      </c>
      <c r="BR51" s="64" t="str">
        <f>IF(details!AR51="","",details!AR51)</f>
        <v/>
      </c>
      <c r="BS51" s="64" t="str">
        <f t="shared" si="40"/>
        <v/>
      </c>
      <c r="BT51" s="148" t="str">
        <f t="shared" si="41"/>
        <v/>
      </c>
      <c r="BU51" s="64" t="str">
        <f>IF(details!AS51="","",details!AS51)</f>
        <v/>
      </c>
      <c r="BV51" s="64" t="str">
        <f>IF(details!AT51="","",details!AT51)</f>
        <v/>
      </c>
      <c r="BW51" s="64" t="str">
        <f>IF(details!AU51="","",details!AU51)</f>
        <v/>
      </c>
      <c r="BX51" s="148" t="str">
        <f t="shared" si="42"/>
        <v/>
      </c>
      <c r="BY51" s="149" t="str">
        <f t="shared" si="43"/>
        <v/>
      </c>
      <c r="BZ51" s="64" t="str">
        <f>IF(details!AV51="","",details!AV51)</f>
        <v/>
      </c>
      <c r="CA51" s="64" t="str">
        <f>IF(details!AW51="","",details!AW51)</f>
        <v/>
      </c>
      <c r="CB51" s="149" t="str">
        <f t="shared" si="44"/>
        <v/>
      </c>
      <c r="CC51" s="95" t="str">
        <f t="shared" si="45"/>
        <v/>
      </c>
      <c r="CD51" s="150" t="str">
        <f t="shared" si="46"/>
        <v/>
      </c>
      <c r="CE51" s="95" t="str">
        <f t="shared" si="47"/>
        <v/>
      </c>
      <c r="CF51" s="136">
        <f t="shared" si="2"/>
        <v>200</v>
      </c>
      <c r="CG51" s="136">
        <f t="shared" si="48"/>
        <v>0</v>
      </c>
      <c r="CH51" s="64" t="str">
        <f>IF(details!AX51="","",details!AX51)</f>
        <v/>
      </c>
      <c r="CI51" s="64" t="str">
        <f>IF(details!AY51="","",details!AY51)</f>
        <v/>
      </c>
      <c r="CJ51" s="64" t="str">
        <f t="shared" si="49"/>
        <v/>
      </c>
      <c r="CK51" s="64" t="str">
        <f>IF(details!AZ51="","",details!AZ51)</f>
        <v/>
      </c>
      <c r="CL51" s="64" t="str">
        <f>IF(details!BA51="","",details!BA51)</f>
        <v/>
      </c>
      <c r="CM51" s="64" t="str">
        <f t="shared" si="50"/>
        <v/>
      </c>
      <c r="CN51" s="64" t="str">
        <f>IF(details!BB51="","",details!BB51)</f>
        <v/>
      </c>
      <c r="CO51" s="64" t="str">
        <f>IF(details!BC51="","",details!BC51)</f>
        <v/>
      </c>
      <c r="CP51" s="64" t="str">
        <f t="shared" si="51"/>
        <v/>
      </c>
      <c r="CQ51" s="148" t="str">
        <f t="shared" si="52"/>
        <v/>
      </c>
      <c r="CR51" s="64" t="str">
        <f>IF(details!BD51="","",details!BD51)</f>
        <v/>
      </c>
      <c r="CS51" s="64" t="str">
        <f>IF(details!BE51="","",details!BE51)</f>
        <v/>
      </c>
      <c r="CT51" s="64" t="str">
        <f>IF(details!BF51="","",details!BF51)</f>
        <v/>
      </c>
      <c r="CU51" s="64" t="str">
        <f>IF(details!BG51="","",details!BG51)</f>
        <v/>
      </c>
      <c r="CV51" s="148" t="str">
        <f t="shared" si="53"/>
        <v/>
      </c>
      <c r="CW51" s="149" t="str">
        <f t="shared" si="54"/>
        <v/>
      </c>
      <c r="CX51" s="64" t="str">
        <f>IF(details!BH51="","",details!BH51)</f>
        <v/>
      </c>
      <c r="CY51" s="64" t="str">
        <f>IF(details!BI51="","",details!BI51)</f>
        <v/>
      </c>
      <c r="CZ51" s="64" t="str">
        <f>IF(details!BJ51="","",details!BJ51)</f>
        <v/>
      </c>
      <c r="DA51" s="149" t="str">
        <f t="shared" si="55"/>
        <v/>
      </c>
      <c r="DB51" s="95" t="str">
        <f t="shared" si="56"/>
        <v/>
      </c>
      <c r="DC51" s="150" t="str">
        <f t="shared" si="57"/>
        <v/>
      </c>
      <c r="DD51" s="95" t="str">
        <f t="shared" si="58"/>
        <v/>
      </c>
      <c r="DE51" s="136">
        <f t="shared" si="3"/>
        <v>200</v>
      </c>
      <c r="DF51" s="136">
        <f t="shared" si="59"/>
        <v>0</v>
      </c>
      <c r="DG51" s="64" t="str">
        <f>IF(details!BK51="","",details!BK51)</f>
        <v/>
      </c>
      <c r="DH51" s="64" t="str">
        <f>IF(details!BL51="","",details!BL51)</f>
        <v/>
      </c>
      <c r="DI51" s="64" t="str">
        <f t="shared" si="60"/>
        <v/>
      </c>
      <c r="DJ51" s="64" t="str">
        <f>IF(details!BM51="","",details!BM51)</f>
        <v/>
      </c>
      <c r="DK51" s="64" t="str">
        <f>IF(details!BN51="","",details!BN51)</f>
        <v/>
      </c>
      <c r="DL51" s="64" t="str">
        <f t="shared" si="61"/>
        <v/>
      </c>
      <c r="DM51" s="64" t="str">
        <f>IF(details!BO51="","",details!BO51)</f>
        <v/>
      </c>
      <c r="DN51" s="64" t="str">
        <f>IF(details!BP51="","",details!BP51)</f>
        <v/>
      </c>
      <c r="DO51" s="64" t="str">
        <f t="shared" si="62"/>
        <v/>
      </c>
      <c r="DP51" s="148" t="str">
        <f t="shared" si="63"/>
        <v/>
      </c>
      <c r="DQ51" s="64" t="str">
        <f>IF(details!BQ51="","",details!BQ51)</f>
        <v/>
      </c>
      <c r="DR51" s="64" t="str">
        <f>IF(details!BR51="","",details!BR51)</f>
        <v/>
      </c>
      <c r="DS51" s="64" t="str">
        <f>IF(details!BS51="","",details!BS51)</f>
        <v/>
      </c>
      <c r="DT51" s="148" t="str">
        <f t="shared" si="64"/>
        <v/>
      </c>
      <c r="DU51" s="149" t="str">
        <f t="shared" si="65"/>
        <v/>
      </c>
      <c r="DV51" s="64" t="str">
        <f>IF(details!BT51="","",details!BT51)</f>
        <v/>
      </c>
      <c r="DW51" s="64" t="str">
        <f>IF(details!BU51="","",details!BU51)</f>
        <v/>
      </c>
      <c r="DX51" s="149" t="str">
        <f t="shared" si="66"/>
        <v/>
      </c>
      <c r="DY51" s="95" t="str">
        <f t="shared" si="67"/>
        <v/>
      </c>
      <c r="DZ51" s="150" t="str">
        <f t="shared" si="68"/>
        <v/>
      </c>
      <c r="EA51" s="95" t="str">
        <f t="shared" si="69"/>
        <v/>
      </c>
      <c r="EB51" s="136">
        <f t="shared" si="4"/>
        <v>200</v>
      </c>
      <c r="EC51" s="136">
        <f t="shared" si="70"/>
        <v>0</v>
      </c>
      <c r="ED51" s="64" t="str">
        <f>IF(details!BV51="","",details!BV51)</f>
        <v/>
      </c>
      <c r="EE51" s="64" t="str">
        <f>IF(details!BW51="","",details!BW51)</f>
        <v/>
      </c>
      <c r="EF51" s="64" t="str">
        <f t="shared" si="71"/>
        <v/>
      </c>
      <c r="EG51" s="64" t="str">
        <f>IF(details!BX51="","",details!BX51)</f>
        <v/>
      </c>
      <c r="EH51" s="64" t="str">
        <f>IF(details!BY51="","",details!BY51)</f>
        <v/>
      </c>
      <c r="EI51" s="64" t="str">
        <f t="shared" si="72"/>
        <v/>
      </c>
      <c r="EJ51" s="64" t="str">
        <f>IF(details!BZ51="","",details!BZ51)</f>
        <v/>
      </c>
      <c r="EK51" s="64" t="str">
        <f>IF(details!CA51="","",details!CA51)</f>
        <v/>
      </c>
      <c r="EL51" s="64" t="str">
        <f t="shared" si="73"/>
        <v/>
      </c>
      <c r="EM51" s="148" t="str">
        <f t="shared" si="74"/>
        <v/>
      </c>
      <c r="EN51" s="427" t="str">
        <f>IF(details!CB51="","",details!CB51)</f>
        <v/>
      </c>
      <c r="EO51" s="64" t="str">
        <f>IF(details!CC51="","",details!CC51)</f>
        <v/>
      </c>
      <c r="EP51" s="64" t="str">
        <f>IF(details!CD51="","",details!CD51)</f>
        <v/>
      </c>
      <c r="EQ51" s="148" t="str">
        <f t="shared" si="75"/>
        <v/>
      </c>
      <c r="ER51" s="149" t="str">
        <f t="shared" si="76"/>
        <v/>
      </c>
      <c r="ES51" s="64" t="str">
        <f>IF(details!CE51="","",details!CE51)</f>
        <v/>
      </c>
      <c r="ET51" s="64" t="str">
        <f>IF(details!CF51="","",details!CF51)</f>
        <v/>
      </c>
      <c r="EU51" s="149" t="str">
        <f t="shared" si="77"/>
        <v/>
      </c>
      <c r="EV51" s="95" t="str">
        <f t="shared" si="78"/>
        <v/>
      </c>
      <c r="EW51" s="150" t="str">
        <f t="shared" si="79"/>
        <v/>
      </c>
      <c r="EX51" s="95" t="str">
        <f t="shared" si="80"/>
        <v/>
      </c>
      <c r="EY51" s="136">
        <f t="shared" si="5"/>
        <v>200</v>
      </c>
      <c r="EZ51" s="136">
        <f t="shared" si="81"/>
        <v>0</v>
      </c>
      <c r="FA51" s="64" t="str">
        <f>IF(details!CG51="","",details!CG51)</f>
        <v/>
      </c>
      <c r="FB51" s="64" t="str">
        <f>IF(details!CH51="","",details!CH51)</f>
        <v/>
      </c>
      <c r="FC51" s="64" t="str">
        <f>IF(details!CI51="","",details!CI51)</f>
        <v/>
      </c>
      <c r="FD51" s="64" t="str">
        <f>IF(details!CJ51="","",details!CJ51)</f>
        <v/>
      </c>
      <c r="FE51" s="64" t="str">
        <f>IF(details!CK51="","",details!CK51)</f>
        <v/>
      </c>
      <c r="FF51" s="95" t="str">
        <f t="shared" si="82"/>
        <v/>
      </c>
      <c r="FG51" s="95" t="str">
        <f t="shared" si="83"/>
        <v/>
      </c>
      <c r="FH51" s="95" t="str">
        <f t="shared" si="84"/>
        <v/>
      </c>
      <c r="FI51" s="136">
        <f t="shared" si="85"/>
        <v>100</v>
      </c>
      <c r="FJ51" s="136">
        <f t="shared" si="86"/>
        <v>0</v>
      </c>
      <c r="FK51" s="64" t="str">
        <f>IF(details!CL51="","",details!CL51)</f>
        <v/>
      </c>
      <c r="FL51" s="64" t="str">
        <f>IF(details!CM51="","",details!CM51)</f>
        <v/>
      </c>
      <c r="FM51" s="64" t="str">
        <f>IF(details!CN51="","",details!CN51)</f>
        <v/>
      </c>
      <c r="FN51" s="64" t="str">
        <f>IF(details!CO51="","",details!CO51)</f>
        <v/>
      </c>
      <c r="FO51" s="64" t="str">
        <f>IF(details!CP51="","",details!CP51)</f>
        <v/>
      </c>
      <c r="FP51" s="95" t="str">
        <f t="shared" si="87"/>
        <v/>
      </c>
      <c r="FQ51" s="95" t="str">
        <f t="shared" si="88"/>
        <v/>
      </c>
      <c r="FR51" s="95" t="str">
        <f t="shared" si="89"/>
        <v/>
      </c>
      <c r="FS51" s="136">
        <f t="shared" si="90"/>
        <v>100</v>
      </c>
      <c r="FT51" s="136">
        <f t="shared" si="91"/>
        <v>0</v>
      </c>
      <c r="FU51" s="64" t="str">
        <f>IF(details!CQ51="","",details!CQ51)</f>
        <v/>
      </c>
      <c r="FV51" s="64" t="str">
        <f>IF(details!CR51="","",details!CR51)</f>
        <v/>
      </c>
      <c r="FW51" s="64" t="str">
        <f>IF(details!CS51="","",details!CS51)</f>
        <v/>
      </c>
      <c r="FX51" s="64" t="str">
        <f>IF(details!CT51="","",details!CT51)</f>
        <v/>
      </c>
      <c r="FY51" s="64" t="str">
        <f>IF(details!CU51="","",details!CU51)</f>
        <v/>
      </c>
      <c r="FZ51" s="95" t="str">
        <f t="shared" si="92"/>
        <v/>
      </c>
      <c r="GA51" s="95" t="str">
        <f t="shared" si="93"/>
        <v/>
      </c>
      <c r="GB51" s="95" t="str">
        <f t="shared" si="94"/>
        <v/>
      </c>
      <c r="GC51" s="136">
        <f t="shared" si="95"/>
        <v>100</v>
      </c>
      <c r="GD51" s="136">
        <f t="shared" si="96"/>
        <v>0</v>
      </c>
      <c r="GE51" s="94">
        <f t="shared" si="97"/>
        <v>200</v>
      </c>
      <c r="GF51" s="94" t="str">
        <f t="shared" si="98"/>
        <v/>
      </c>
      <c r="GG51" s="94" t="str">
        <f t="shared" si="99"/>
        <v/>
      </c>
      <c r="GH51" s="94">
        <f t="shared" si="100"/>
        <v>200</v>
      </c>
      <c r="GI51" s="94" t="str">
        <f t="shared" si="101"/>
        <v/>
      </c>
      <c r="GJ51" s="94" t="str">
        <f t="shared" si="102"/>
        <v/>
      </c>
      <c r="GK51" s="152">
        <f t="shared" si="103"/>
        <v>200</v>
      </c>
      <c r="GL51" s="152" t="str">
        <f t="shared" si="104"/>
        <v/>
      </c>
      <c r="GM51" s="152" t="str">
        <f t="shared" si="105"/>
        <v/>
      </c>
      <c r="GN51" s="94" t="str">
        <f t="shared" si="106"/>
        <v/>
      </c>
      <c r="GO51" s="94" t="str">
        <f t="shared" si="107"/>
        <v/>
      </c>
      <c r="GP51" s="94" t="str">
        <f t="shared" si="108"/>
        <v/>
      </c>
      <c r="GQ51" s="94" t="str">
        <f t="shared" si="109"/>
        <v/>
      </c>
      <c r="GR51" s="94" t="str">
        <f t="shared" si="110"/>
        <v/>
      </c>
      <c r="GS51" s="94">
        <f t="shared" si="111"/>
        <v>200</v>
      </c>
      <c r="GT51" s="94" t="str">
        <f t="shared" si="112"/>
        <v/>
      </c>
      <c r="GU51" s="94" t="str">
        <f t="shared" si="113"/>
        <v/>
      </c>
      <c r="GV51" s="94">
        <f t="shared" si="114"/>
        <v>200</v>
      </c>
      <c r="GW51" s="94" t="str">
        <f t="shared" si="115"/>
        <v/>
      </c>
      <c r="GX51" s="94" t="str">
        <f t="shared" si="116"/>
        <v/>
      </c>
      <c r="GY51" s="94">
        <f t="shared" si="117"/>
        <v>200</v>
      </c>
      <c r="GZ51" s="94" t="str">
        <f t="shared" si="118"/>
        <v/>
      </c>
      <c r="HA51" s="94" t="str">
        <f t="shared" si="119"/>
        <v/>
      </c>
      <c r="HB51" s="94">
        <f t="shared" si="120"/>
        <v>100</v>
      </c>
      <c r="HC51" s="94" t="str">
        <f t="shared" si="121"/>
        <v/>
      </c>
      <c r="HD51" s="94" t="str">
        <f t="shared" si="122"/>
        <v/>
      </c>
      <c r="HE51" s="153">
        <f t="shared" si="123"/>
        <v>100</v>
      </c>
      <c r="HF51" s="153" t="str">
        <f t="shared" si="124"/>
        <v/>
      </c>
      <c r="HG51" s="153" t="str">
        <f t="shared" si="125"/>
        <v/>
      </c>
      <c r="HH51" s="153">
        <f t="shared" si="126"/>
        <v>100</v>
      </c>
      <c r="HI51" s="153" t="str">
        <f t="shared" si="127"/>
        <v/>
      </c>
      <c r="HJ51" s="153" t="str">
        <f t="shared" si="128"/>
        <v/>
      </c>
      <c r="HK51" s="255">
        <f t="shared" si="129"/>
        <v>0</v>
      </c>
      <c r="HL51" s="255">
        <f t="shared" si="130"/>
        <v>0</v>
      </c>
      <c r="HM51" s="255">
        <f t="shared" si="131"/>
        <v>23</v>
      </c>
      <c r="HN51" s="255">
        <f t="shared" si="132"/>
        <v>0</v>
      </c>
      <c r="HO51" s="64" t="str">
        <f t="shared" si="142"/>
        <v/>
      </c>
      <c r="HP51" s="91">
        <f t="shared" si="133"/>
        <v>1200</v>
      </c>
      <c r="HQ51" s="91" t="str">
        <f t="shared" si="134"/>
        <v/>
      </c>
      <c r="HR51" s="92" t="str">
        <f t="shared" si="135"/>
        <v/>
      </c>
      <c r="HS51" s="214" t="str">
        <f t="shared" si="136"/>
        <v/>
      </c>
      <c r="HT51" s="215" t="str">
        <f t="shared" si="137"/>
        <v/>
      </c>
      <c r="HU51" s="93" t="str">
        <f t="shared" si="138"/>
        <v/>
      </c>
      <c r="HV51" s="154">
        <f>details!EV51</f>
        <v>110</v>
      </c>
      <c r="HW51" s="155" t="str">
        <f>details!EW51</f>
        <v/>
      </c>
      <c r="HX51" s="218" t="str">
        <f t="shared" si="139"/>
        <v/>
      </c>
      <c r="HY51" s="100" t="str">
        <f>IF(details!CV51="","",details!CV51)</f>
        <v/>
      </c>
    </row>
    <row r="52" spans="1:233" ht="14" customHeight="1">
      <c r="A52" s="145" t="str">
        <f>IF(details!A52="","",details!A52)</f>
        <v/>
      </c>
      <c r="B52" s="64" t="str">
        <f>IF(details!B52="","",details!B52)</f>
        <v/>
      </c>
      <c r="C52" s="64" t="str">
        <f>IF(details!C52="","",details!C52)</f>
        <v/>
      </c>
      <c r="D52" s="95">
        <f>IF(details!D52="","",details!D52)</f>
        <v>846</v>
      </c>
      <c r="E52" s="95" t="str">
        <f>IF(details!E52="","",details!E52)</f>
        <v/>
      </c>
      <c r="F52" s="64" t="str">
        <f>IF(details!F52="","",details!F52)</f>
        <v/>
      </c>
      <c r="G52" s="290" t="str">
        <f>IF(details!G52="","",details!G52)</f>
        <v/>
      </c>
      <c r="H52" s="146" t="str">
        <f>IF(details!CW52="","",details!CW52)</f>
        <v/>
      </c>
      <c r="I52" s="147" t="str">
        <f>IF(details!I52="","",details!I52)</f>
        <v/>
      </c>
      <c r="J52" s="147" t="str">
        <f>IF(details!J52="","",details!J52)</f>
        <v/>
      </c>
      <c r="K52" s="147" t="str">
        <f>IF(details!K52="","",details!K52)</f>
        <v/>
      </c>
      <c r="L52" s="64" t="str">
        <f>IF(details!L52="","",details!L52)</f>
        <v/>
      </c>
      <c r="M52" s="64" t="str">
        <f>IF(details!M52="","",details!M52)</f>
        <v/>
      </c>
      <c r="N52" s="64" t="str">
        <f t="shared" si="16"/>
        <v/>
      </c>
      <c r="O52" s="64" t="str">
        <f>IF(details!N52="","",details!N52)</f>
        <v/>
      </c>
      <c r="P52" s="64" t="str">
        <f>IF(details!O52="","",details!O52)</f>
        <v/>
      </c>
      <c r="Q52" s="64" t="str">
        <f t="shared" si="17"/>
        <v/>
      </c>
      <c r="R52" s="64" t="str">
        <f>IF(details!P52="","",details!P52)</f>
        <v/>
      </c>
      <c r="S52" s="64" t="str">
        <f>IF(details!Q52="","",details!Q52)</f>
        <v/>
      </c>
      <c r="T52" s="64" t="str">
        <f t="shared" si="18"/>
        <v/>
      </c>
      <c r="U52" s="148" t="str">
        <f t="shared" si="19"/>
        <v/>
      </c>
      <c r="V52" s="64" t="str">
        <f>IF(details!R52="","",details!R52)</f>
        <v/>
      </c>
      <c r="W52" s="64" t="str">
        <f>IF(details!S52="","",details!S52)</f>
        <v/>
      </c>
      <c r="X52" s="64" t="str">
        <f>IF(details!T52="","",details!T52)</f>
        <v/>
      </c>
      <c r="Y52" s="64" t="str">
        <f>IF(details!U52="","",details!U52)</f>
        <v/>
      </c>
      <c r="Z52" s="148" t="str">
        <f t="shared" si="20"/>
        <v/>
      </c>
      <c r="AA52" s="149" t="str">
        <f t="shared" si="21"/>
        <v/>
      </c>
      <c r="AB52" s="64" t="str">
        <f>IF(details!V52="","",details!V52)</f>
        <v/>
      </c>
      <c r="AC52" s="64" t="str">
        <f>IF(details!W52="","",details!W52)</f>
        <v/>
      </c>
      <c r="AD52" s="64" t="str">
        <f>IF(details!X52="","",details!X52)</f>
        <v/>
      </c>
      <c r="AE52" s="149" t="str">
        <f t="shared" si="22"/>
        <v/>
      </c>
      <c r="AF52" s="95" t="str">
        <f t="shared" si="23"/>
        <v/>
      </c>
      <c r="AG52" s="150" t="str">
        <f t="shared" si="24"/>
        <v/>
      </c>
      <c r="AH52" s="95" t="str">
        <f t="shared" si="25"/>
        <v/>
      </c>
      <c r="AI52" s="136">
        <f t="shared" si="0"/>
        <v>200</v>
      </c>
      <c r="AJ52" s="136">
        <f t="shared" si="26"/>
        <v>0</v>
      </c>
      <c r="AK52" s="64" t="str">
        <f>IF(details!Y52="","",details!Y52)</f>
        <v/>
      </c>
      <c r="AL52" s="64" t="str">
        <f>IF(details!Z52="","",details!Z52)</f>
        <v/>
      </c>
      <c r="AM52" s="64" t="str">
        <f t="shared" si="27"/>
        <v/>
      </c>
      <c r="AN52" s="64" t="str">
        <f>IF(details!AA52="","",details!AA52)</f>
        <v/>
      </c>
      <c r="AO52" s="64" t="str">
        <f>IF(details!AB52="","",details!AB52)</f>
        <v/>
      </c>
      <c r="AP52" s="64" t="str">
        <f t="shared" si="28"/>
        <v/>
      </c>
      <c r="AQ52" s="64" t="str">
        <f>IF(details!AC52="","",details!AC52)</f>
        <v/>
      </c>
      <c r="AR52" s="64" t="str">
        <f>IF(details!AD52="","",details!AD52)</f>
        <v/>
      </c>
      <c r="AS52" s="64" t="str">
        <f t="shared" si="29"/>
        <v/>
      </c>
      <c r="AT52" s="148" t="str">
        <f t="shared" si="30"/>
        <v/>
      </c>
      <c r="AU52" s="64" t="str">
        <f>IF(details!AE52="","",details!AE52)</f>
        <v/>
      </c>
      <c r="AV52" s="64" t="str">
        <f>IF(details!AF52="","",details!AF52)</f>
        <v/>
      </c>
      <c r="AW52" s="64" t="str">
        <f>IF(details!AG52="","",details!AG52)</f>
        <v/>
      </c>
      <c r="AX52" s="64" t="str">
        <f>IF(details!AH52="","",details!AH52)</f>
        <v/>
      </c>
      <c r="AY52" s="148" t="str">
        <f t="shared" si="31"/>
        <v/>
      </c>
      <c r="AZ52" s="149" t="str">
        <f t="shared" si="32"/>
        <v/>
      </c>
      <c r="BA52" s="64" t="str">
        <f>IF(details!AI52="","",details!AI52)</f>
        <v/>
      </c>
      <c r="BB52" s="64" t="str">
        <f>IF(details!AJ52="","",details!AJ52)</f>
        <v/>
      </c>
      <c r="BC52" s="64" t="str">
        <f>IF(details!AK52="","",details!AK52)</f>
        <v/>
      </c>
      <c r="BD52" s="149" t="str">
        <f t="shared" si="33"/>
        <v/>
      </c>
      <c r="BE52" s="95" t="str">
        <f t="shared" si="34"/>
        <v/>
      </c>
      <c r="BF52" s="150" t="str">
        <f t="shared" si="35"/>
        <v/>
      </c>
      <c r="BG52" s="95" t="str">
        <f t="shared" si="36"/>
        <v/>
      </c>
      <c r="BH52" s="136">
        <f t="shared" si="1"/>
        <v>200</v>
      </c>
      <c r="BI52" s="136">
        <f t="shared" si="37"/>
        <v>0</v>
      </c>
      <c r="BJ52" s="151">
        <f>IF(D52="","",details!AL52)</f>
        <v>0</v>
      </c>
      <c r="BK52" s="64" t="str">
        <f>IF(details!AM52="","",details!AM52)</f>
        <v/>
      </c>
      <c r="BL52" s="64" t="str">
        <f>IF(details!AN52="","",details!AN52)</f>
        <v/>
      </c>
      <c r="BM52" s="64" t="str">
        <f t="shared" si="38"/>
        <v/>
      </c>
      <c r="BN52" s="64" t="str">
        <f>IF(details!AO52="","",details!AO52)</f>
        <v/>
      </c>
      <c r="BO52" s="64" t="str">
        <f>IF(details!AP52="","",details!AP52)</f>
        <v/>
      </c>
      <c r="BP52" s="64" t="str">
        <f t="shared" si="39"/>
        <v/>
      </c>
      <c r="BQ52" s="64" t="str">
        <f>IF(details!AQ52="","",details!AQ52)</f>
        <v/>
      </c>
      <c r="BR52" s="64" t="str">
        <f>IF(details!AR52="","",details!AR52)</f>
        <v/>
      </c>
      <c r="BS52" s="64" t="str">
        <f t="shared" si="40"/>
        <v/>
      </c>
      <c r="BT52" s="148" t="str">
        <f t="shared" si="41"/>
        <v/>
      </c>
      <c r="BU52" s="64" t="str">
        <f>IF(details!AS52="","",details!AS52)</f>
        <v/>
      </c>
      <c r="BV52" s="64" t="str">
        <f>IF(details!AT52="","",details!AT52)</f>
        <v/>
      </c>
      <c r="BW52" s="64" t="str">
        <f>IF(details!AU52="","",details!AU52)</f>
        <v/>
      </c>
      <c r="BX52" s="148" t="str">
        <f t="shared" si="42"/>
        <v/>
      </c>
      <c r="BY52" s="149" t="str">
        <f t="shared" si="43"/>
        <v/>
      </c>
      <c r="BZ52" s="64" t="str">
        <f>IF(details!AV52="","",details!AV52)</f>
        <v/>
      </c>
      <c r="CA52" s="64" t="str">
        <f>IF(details!AW52="","",details!AW52)</f>
        <v/>
      </c>
      <c r="CB52" s="149" t="str">
        <f t="shared" si="44"/>
        <v/>
      </c>
      <c r="CC52" s="95" t="str">
        <f t="shared" si="45"/>
        <v/>
      </c>
      <c r="CD52" s="150" t="str">
        <f t="shared" si="46"/>
        <v/>
      </c>
      <c r="CE52" s="95" t="str">
        <f t="shared" si="47"/>
        <v/>
      </c>
      <c r="CF52" s="136">
        <f t="shared" si="2"/>
        <v>200</v>
      </c>
      <c r="CG52" s="136">
        <f t="shared" si="48"/>
        <v>0</v>
      </c>
      <c r="CH52" s="64" t="str">
        <f>IF(details!AX52="","",details!AX52)</f>
        <v/>
      </c>
      <c r="CI52" s="64" t="str">
        <f>IF(details!AY52="","",details!AY52)</f>
        <v/>
      </c>
      <c r="CJ52" s="64" t="str">
        <f t="shared" si="49"/>
        <v/>
      </c>
      <c r="CK52" s="64" t="str">
        <f>IF(details!AZ52="","",details!AZ52)</f>
        <v/>
      </c>
      <c r="CL52" s="64" t="str">
        <f>IF(details!BA52="","",details!BA52)</f>
        <v/>
      </c>
      <c r="CM52" s="64" t="str">
        <f t="shared" si="50"/>
        <v/>
      </c>
      <c r="CN52" s="64" t="str">
        <f>IF(details!BB52="","",details!BB52)</f>
        <v/>
      </c>
      <c r="CO52" s="64" t="str">
        <f>IF(details!BC52="","",details!BC52)</f>
        <v/>
      </c>
      <c r="CP52" s="64" t="str">
        <f t="shared" si="51"/>
        <v/>
      </c>
      <c r="CQ52" s="148" t="str">
        <f t="shared" si="52"/>
        <v/>
      </c>
      <c r="CR52" s="64" t="str">
        <f>IF(details!BD52="","",details!BD52)</f>
        <v/>
      </c>
      <c r="CS52" s="64" t="str">
        <f>IF(details!BE52="","",details!BE52)</f>
        <v/>
      </c>
      <c r="CT52" s="64" t="str">
        <f>IF(details!BF52="","",details!BF52)</f>
        <v/>
      </c>
      <c r="CU52" s="64" t="str">
        <f>IF(details!BG52="","",details!BG52)</f>
        <v/>
      </c>
      <c r="CV52" s="148" t="str">
        <f t="shared" si="53"/>
        <v/>
      </c>
      <c r="CW52" s="149" t="str">
        <f t="shared" si="54"/>
        <v/>
      </c>
      <c r="CX52" s="64" t="str">
        <f>IF(details!BH52="","",details!BH52)</f>
        <v/>
      </c>
      <c r="CY52" s="64" t="str">
        <f>IF(details!BI52="","",details!BI52)</f>
        <v/>
      </c>
      <c r="CZ52" s="64" t="str">
        <f>IF(details!BJ52="","",details!BJ52)</f>
        <v/>
      </c>
      <c r="DA52" s="149" t="str">
        <f t="shared" si="55"/>
        <v/>
      </c>
      <c r="DB52" s="95" t="str">
        <f t="shared" si="56"/>
        <v/>
      </c>
      <c r="DC52" s="150" t="str">
        <f t="shared" si="57"/>
        <v/>
      </c>
      <c r="DD52" s="95" t="str">
        <f t="shared" si="58"/>
        <v/>
      </c>
      <c r="DE52" s="136">
        <f t="shared" si="3"/>
        <v>200</v>
      </c>
      <c r="DF52" s="136">
        <f t="shared" si="59"/>
        <v>0</v>
      </c>
      <c r="DG52" s="64" t="str">
        <f>IF(details!BK52="","",details!BK52)</f>
        <v/>
      </c>
      <c r="DH52" s="64" t="str">
        <f>IF(details!BL52="","",details!BL52)</f>
        <v/>
      </c>
      <c r="DI52" s="64" t="str">
        <f t="shared" si="60"/>
        <v/>
      </c>
      <c r="DJ52" s="64" t="str">
        <f>IF(details!BM52="","",details!BM52)</f>
        <v/>
      </c>
      <c r="DK52" s="64" t="str">
        <f>IF(details!BN52="","",details!BN52)</f>
        <v/>
      </c>
      <c r="DL52" s="64" t="str">
        <f t="shared" si="61"/>
        <v/>
      </c>
      <c r="DM52" s="64" t="str">
        <f>IF(details!BO52="","",details!BO52)</f>
        <v/>
      </c>
      <c r="DN52" s="64" t="str">
        <f>IF(details!BP52="","",details!BP52)</f>
        <v/>
      </c>
      <c r="DO52" s="64" t="str">
        <f t="shared" si="62"/>
        <v/>
      </c>
      <c r="DP52" s="148" t="str">
        <f t="shared" si="63"/>
        <v/>
      </c>
      <c r="DQ52" s="64" t="str">
        <f>IF(details!BQ52="","",details!BQ52)</f>
        <v/>
      </c>
      <c r="DR52" s="64" t="str">
        <f>IF(details!BR52="","",details!BR52)</f>
        <v/>
      </c>
      <c r="DS52" s="64" t="str">
        <f>IF(details!BS52="","",details!BS52)</f>
        <v/>
      </c>
      <c r="DT52" s="148" t="str">
        <f t="shared" si="64"/>
        <v/>
      </c>
      <c r="DU52" s="149" t="str">
        <f t="shared" si="65"/>
        <v/>
      </c>
      <c r="DV52" s="64" t="str">
        <f>IF(details!BT52="","",details!BT52)</f>
        <v/>
      </c>
      <c r="DW52" s="64" t="str">
        <f>IF(details!BU52="","",details!BU52)</f>
        <v/>
      </c>
      <c r="DX52" s="149" t="str">
        <f t="shared" si="66"/>
        <v/>
      </c>
      <c r="DY52" s="95" t="str">
        <f t="shared" si="67"/>
        <v/>
      </c>
      <c r="DZ52" s="150" t="str">
        <f t="shared" si="68"/>
        <v/>
      </c>
      <c r="EA52" s="95" t="str">
        <f t="shared" si="69"/>
        <v/>
      </c>
      <c r="EB52" s="136">
        <f t="shared" si="4"/>
        <v>200</v>
      </c>
      <c r="EC52" s="136">
        <f t="shared" si="70"/>
        <v>0</v>
      </c>
      <c r="ED52" s="64" t="str">
        <f>IF(details!BV52="","",details!BV52)</f>
        <v/>
      </c>
      <c r="EE52" s="64" t="str">
        <f>IF(details!BW52="","",details!BW52)</f>
        <v/>
      </c>
      <c r="EF52" s="64" t="str">
        <f t="shared" si="71"/>
        <v/>
      </c>
      <c r="EG52" s="64" t="str">
        <f>IF(details!BX52="","",details!BX52)</f>
        <v/>
      </c>
      <c r="EH52" s="64" t="str">
        <f>IF(details!BY52="","",details!BY52)</f>
        <v/>
      </c>
      <c r="EI52" s="64" t="str">
        <f t="shared" si="72"/>
        <v/>
      </c>
      <c r="EJ52" s="64" t="str">
        <f>IF(details!BZ52="","",details!BZ52)</f>
        <v/>
      </c>
      <c r="EK52" s="64" t="str">
        <f>IF(details!CA52="","",details!CA52)</f>
        <v/>
      </c>
      <c r="EL52" s="64" t="str">
        <f t="shared" si="73"/>
        <v/>
      </c>
      <c r="EM52" s="148" t="str">
        <f t="shared" si="74"/>
        <v/>
      </c>
      <c r="EN52" s="427" t="str">
        <f>IF(details!CB52="","",details!CB52)</f>
        <v/>
      </c>
      <c r="EO52" s="64" t="str">
        <f>IF(details!CC52="","",details!CC52)</f>
        <v/>
      </c>
      <c r="EP52" s="64" t="str">
        <f>IF(details!CD52="","",details!CD52)</f>
        <v/>
      </c>
      <c r="EQ52" s="148" t="str">
        <f t="shared" si="75"/>
        <v/>
      </c>
      <c r="ER52" s="149" t="str">
        <f t="shared" si="76"/>
        <v/>
      </c>
      <c r="ES52" s="64" t="str">
        <f>IF(details!CE52="","",details!CE52)</f>
        <v/>
      </c>
      <c r="ET52" s="64" t="str">
        <f>IF(details!CF52="","",details!CF52)</f>
        <v/>
      </c>
      <c r="EU52" s="149" t="str">
        <f t="shared" si="77"/>
        <v/>
      </c>
      <c r="EV52" s="95" t="str">
        <f t="shared" si="78"/>
        <v/>
      </c>
      <c r="EW52" s="150" t="str">
        <f t="shared" si="79"/>
        <v/>
      </c>
      <c r="EX52" s="95" t="str">
        <f t="shared" si="80"/>
        <v/>
      </c>
      <c r="EY52" s="136">
        <f t="shared" si="5"/>
        <v>200</v>
      </c>
      <c r="EZ52" s="136">
        <f t="shared" si="81"/>
        <v>0</v>
      </c>
      <c r="FA52" s="64" t="str">
        <f>IF(details!CG52="","",details!CG52)</f>
        <v/>
      </c>
      <c r="FB52" s="64" t="str">
        <f>IF(details!CH52="","",details!CH52)</f>
        <v/>
      </c>
      <c r="FC52" s="64" t="str">
        <f>IF(details!CI52="","",details!CI52)</f>
        <v/>
      </c>
      <c r="FD52" s="64" t="str">
        <f>IF(details!CJ52="","",details!CJ52)</f>
        <v/>
      </c>
      <c r="FE52" s="64" t="str">
        <f>IF(details!CK52="","",details!CK52)</f>
        <v/>
      </c>
      <c r="FF52" s="95" t="str">
        <f t="shared" si="82"/>
        <v/>
      </c>
      <c r="FG52" s="95" t="str">
        <f t="shared" si="83"/>
        <v/>
      </c>
      <c r="FH52" s="95" t="str">
        <f t="shared" si="84"/>
        <v/>
      </c>
      <c r="FI52" s="136">
        <f t="shared" si="85"/>
        <v>100</v>
      </c>
      <c r="FJ52" s="136">
        <f t="shared" si="86"/>
        <v>0</v>
      </c>
      <c r="FK52" s="64" t="str">
        <f>IF(details!CL52="","",details!CL52)</f>
        <v/>
      </c>
      <c r="FL52" s="64" t="str">
        <f>IF(details!CM52="","",details!CM52)</f>
        <v/>
      </c>
      <c r="FM52" s="64" t="str">
        <f>IF(details!CN52="","",details!CN52)</f>
        <v/>
      </c>
      <c r="FN52" s="64" t="str">
        <f>IF(details!CO52="","",details!CO52)</f>
        <v/>
      </c>
      <c r="FO52" s="64" t="str">
        <f>IF(details!CP52="","",details!CP52)</f>
        <v/>
      </c>
      <c r="FP52" s="95" t="str">
        <f t="shared" si="87"/>
        <v/>
      </c>
      <c r="FQ52" s="95" t="str">
        <f t="shared" si="88"/>
        <v/>
      </c>
      <c r="FR52" s="95" t="str">
        <f t="shared" si="89"/>
        <v/>
      </c>
      <c r="FS52" s="136">
        <f t="shared" si="90"/>
        <v>100</v>
      </c>
      <c r="FT52" s="136">
        <f t="shared" si="91"/>
        <v>0</v>
      </c>
      <c r="FU52" s="64" t="str">
        <f>IF(details!CQ52="","",details!CQ52)</f>
        <v/>
      </c>
      <c r="FV52" s="64" t="str">
        <f>IF(details!CR52="","",details!CR52)</f>
        <v/>
      </c>
      <c r="FW52" s="64" t="str">
        <f>IF(details!CS52="","",details!CS52)</f>
        <v/>
      </c>
      <c r="FX52" s="64" t="str">
        <f>IF(details!CT52="","",details!CT52)</f>
        <v/>
      </c>
      <c r="FY52" s="64" t="str">
        <f>IF(details!CU52="","",details!CU52)</f>
        <v/>
      </c>
      <c r="FZ52" s="95" t="str">
        <f t="shared" si="92"/>
        <v/>
      </c>
      <c r="GA52" s="95" t="str">
        <f t="shared" si="93"/>
        <v/>
      </c>
      <c r="GB52" s="95" t="str">
        <f t="shared" si="94"/>
        <v/>
      </c>
      <c r="GC52" s="136">
        <f t="shared" si="95"/>
        <v>100</v>
      </c>
      <c r="GD52" s="136">
        <f t="shared" si="96"/>
        <v>0</v>
      </c>
      <c r="GE52" s="94">
        <f t="shared" si="97"/>
        <v>200</v>
      </c>
      <c r="GF52" s="94" t="str">
        <f t="shared" si="98"/>
        <v/>
      </c>
      <c r="GG52" s="94" t="str">
        <f t="shared" si="99"/>
        <v/>
      </c>
      <c r="GH52" s="94">
        <f t="shared" si="100"/>
        <v>200</v>
      </c>
      <c r="GI52" s="94" t="str">
        <f t="shared" si="101"/>
        <v/>
      </c>
      <c r="GJ52" s="94" t="str">
        <f t="shared" si="102"/>
        <v/>
      </c>
      <c r="GK52" s="152">
        <f t="shared" si="103"/>
        <v>200</v>
      </c>
      <c r="GL52" s="152" t="str">
        <f t="shared" si="104"/>
        <v/>
      </c>
      <c r="GM52" s="152" t="str">
        <f t="shared" si="105"/>
        <v/>
      </c>
      <c r="GN52" s="94" t="str">
        <f t="shared" si="106"/>
        <v/>
      </c>
      <c r="GO52" s="94" t="str">
        <f t="shared" si="107"/>
        <v/>
      </c>
      <c r="GP52" s="94" t="str">
        <f t="shared" si="108"/>
        <v/>
      </c>
      <c r="GQ52" s="94" t="str">
        <f t="shared" si="109"/>
        <v/>
      </c>
      <c r="GR52" s="94" t="str">
        <f t="shared" si="110"/>
        <v/>
      </c>
      <c r="GS52" s="94">
        <f t="shared" si="111"/>
        <v>200</v>
      </c>
      <c r="GT52" s="94" t="str">
        <f t="shared" si="112"/>
        <v/>
      </c>
      <c r="GU52" s="94" t="str">
        <f t="shared" si="113"/>
        <v/>
      </c>
      <c r="GV52" s="94">
        <f t="shared" si="114"/>
        <v>200</v>
      </c>
      <c r="GW52" s="94" t="str">
        <f t="shared" si="115"/>
        <v/>
      </c>
      <c r="GX52" s="94" t="str">
        <f t="shared" si="116"/>
        <v/>
      </c>
      <c r="GY52" s="94">
        <f t="shared" si="117"/>
        <v>200</v>
      </c>
      <c r="GZ52" s="94" t="str">
        <f t="shared" si="118"/>
        <v/>
      </c>
      <c r="HA52" s="94" t="str">
        <f t="shared" si="119"/>
        <v/>
      </c>
      <c r="HB52" s="94">
        <f t="shared" si="120"/>
        <v>100</v>
      </c>
      <c r="HC52" s="94" t="str">
        <f t="shared" si="121"/>
        <v/>
      </c>
      <c r="HD52" s="94" t="str">
        <f t="shared" si="122"/>
        <v/>
      </c>
      <c r="HE52" s="153">
        <f t="shared" si="123"/>
        <v>100</v>
      </c>
      <c r="HF52" s="153" t="str">
        <f t="shared" si="124"/>
        <v/>
      </c>
      <c r="HG52" s="153" t="str">
        <f t="shared" si="125"/>
        <v/>
      </c>
      <c r="HH52" s="153">
        <f t="shared" si="126"/>
        <v>100</v>
      </c>
      <c r="HI52" s="153" t="str">
        <f t="shared" si="127"/>
        <v/>
      </c>
      <c r="HJ52" s="153" t="str">
        <f t="shared" si="128"/>
        <v/>
      </c>
      <c r="HK52" s="255">
        <f t="shared" si="129"/>
        <v>0</v>
      </c>
      <c r="HL52" s="255">
        <f t="shared" si="130"/>
        <v>0</v>
      </c>
      <c r="HM52" s="255">
        <f t="shared" si="131"/>
        <v>23</v>
      </c>
      <c r="HN52" s="255">
        <f t="shared" si="132"/>
        <v>0</v>
      </c>
      <c r="HO52" s="64" t="str">
        <f t="shared" si="142"/>
        <v/>
      </c>
      <c r="HP52" s="91">
        <f t="shared" si="133"/>
        <v>1200</v>
      </c>
      <c r="HQ52" s="91" t="str">
        <f t="shared" si="134"/>
        <v/>
      </c>
      <c r="HR52" s="92" t="str">
        <f t="shared" si="135"/>
        <v/>
      </c>
      <c r="HS52" s="214" t="str">
        <f t="shared" si="136"/>
        <v/>
      </c>
      <c r="HT52" s="215" t="str">
        <f t="shared" si="137"/>
        <v/>
      </c>
      <c r="HU52" s="93" t="str">
        <f t="shared" si="138"/>
        <v/>
      </c>
      <c r="HV52" s="154">
        <f>details!EV52</f>
        <v>110</v>
      </c>
      <c r="HW52" s="155" t="str">
        <f>details!EW52</f>
        <v/>
      </c>
      <c r="HX52" s="218" t="str">
        <f t="shared" si="139"/>
        <v/>
      </c>
      <c r="HY52" s="100" t="str">
        <f>IF(details!CV52="","",details!CV52)</f>
        <v/>
      </c>
    </row>
    <row r="53" spans="1:233" ht="14" customHeight="1">
      <c r="A53" s="145" t="str">
        <f>IF(details!A53="","",details!A53)</f>
        <v/>
      </c>
      <c r="B53" s="64" t="str">
        <f>IF(details!B53="","",details!B53)</f>
        <v/>
      </c>
      <c r="C53" s="64" t="str">
        <f>IF(details!C53="","",details!C53)</f>
        <v/>
      </c>
      <c r="D53" s="95">
        <f>IF(details!D53="","",details!D53)</f>
        <v>847</v>
      </c>
      <c r="E53" s="95" t="str">
        <f>IF(details!E53="","",details!E53)</f>
        <v/>
      </c>
      <c r="F53" s="64" t="str">
        <f>IF(details!F53="","",details!F53)</f>
        <v/>
      </c>
      <c r="G53" s="290" t="str">
        <f>IF(details!G53="","",details!G53)</f>
        <v/>
      </c>
      <c r="H53" s="146" t="str">
        <f>IF(details!CW53="","",details!CW53)</f>
        <v/>
      </c>
      <c r="I53" s="147" t="str">
        <f>IF(details!I53="","",details!I53)</f>
        <v/>
      </c>
      <c r="J53" s="147" t="str">
        <f>IF(details!J53="","",details!J53)</f>
        <v/>
      </c>
      <c r="K53" s="147" t="str">
        <f>IF(details!K53="","",details!K53)</f>
        <v/>
      </c>
      <c r="L53" s="64" t="str">
        <f>IF(details!L53="","",details!L53)</f>
        <v/>
      </c>
      <c r="M53" s="64" t="str">
        <f>IF(details!M53="","",details!M53)</f>
        <v/>
      </c>
      <c r="N53" s="64" t="str">
        <f t="shared" si="16"/>
        <v/>
      </c>
      <c r="O53" s="64" t="str">
        <f>IF(details!N53="","",details!N53)</f>
        <v/>
      </c>
      <c r="P53" s="64" t="str">
        <f>IF(details!O53="","",details!O53)</f>
        <v/>
      </c>
      <c r="Q53" s="64" t="str">
        <f t="shared" si="17"/>
        <v/>
      </c>
      <c r="R53" s="64" t="str">
        <f>IF(details!P53="","",details!P53)</f>
        <v/>
      </c>
      <c r="S53" s="64" t="str">
        <f>IF(details!Q53="","",details!Q53)</f>
        <v/>
      </c>
      <c r="T53" s="64" t="str">
        <f t="shared" si="18"/>
        <v/>
      </c>
      <c r="U53" s="148" t="str">
        <f t="shared" si="19"/>
        <v/>
      </c>
      <c r="V53" s="64" t="str">
        <f>IF(details!R53="","",details!R53)</f>
        <v/>
      </c>
      <c r="W53" s="64" t="str">
        <f>IF(details!S53="","",details!S53)</f>
        <v/>
      </c>
      <c r="X53" s="64" t="str">
        <f>IF(details!T53="","",details!T53)</f>
        <v/>
      </c>
      <c r="Y53" s="64" t="str">
        <f>IF(details!U53="","",details!U53)</f>
        <v/>
      </c>
      <c r="Z53" s="148" t="str">
        <f t="shared" si="20"/>
        <v/>
      </c>
      <c r="AA53" s="149" t="str">
        <f t="shared" si="21"/>
        <v/>
      </c>
      <c r="AB53" s="64" t="str">
        <f>IF(details!V53="","",details!V53)</f>
        <v/>
      </c>
      <c r="AC53" s="64" t="str">
        <f>IF(details!W53="","",details!W53)</f>
        <v/>
      </c>
      <c r="AD53" s="64" t="str">
        <f>IF(details!X53="","",details!X53)</f>
        <v/>
      </c>
      <c r="AE53" s="149" t="str">
        <f t="shared" si="22"/>
        <v/>
      </c>
      <c r="AF53" s="95" t="str">
        <f t="shared" si="23"/>
        <v/>
      </c>
      <c r="AG53" s="150" t="str">
        <f t="shared" si="24"/>
        <v/>
      </c>
      <c r="AH53" s="95" t="str">
        <f t="shared" si="25"/>
        <v/>
      </c>
      <c r="AI53" s="136">
        <f t="shared" si="0"/>
        <v>200</v>
      </c>
      <c r="AJ53" s="136">
        <f t="shared" si="26"/>
        <v>0</v>
      </c>
      <c r="AK53" s="64" t="str">
        <f>IF(details!Y53="","",details!Y53)</f>
        <v/>
      </c>
      <c r="AL53" s="64" t="str">
        <f>IF(details!Z53="","",details!Z53)</f>
        <v/>
      </c>
      <c r="AM53" s="64" t="str">
        <f t="shared" si="27"/>
        <v/>
      </c>
      <c r="AN53" s="64" t="str">
        <f>IF(details!AA53="","",details!AA53)</f>
        <v/>
      </c>
      <c r="AO53" s="64" t="str">
        <f>IF(details!AB53="","",details!AB53)</f>
        <v/>
      </c>
      <c r="AP53" s="64" t="str">
        <f t="shared" si="28"/>
        <v/>
      </c>
      <c r="AQ53" s="64" t="str">
        <f>IF(details!AC53="","",details!AC53)</f>
        <v/>
      </c>
      <c r="AR53" s="64" t="str">
        <f>IF(details!AD53="","",details!AD53)</f>
        <v/>
      </c>
      <c r="AS53" s="64" t="str">
        <f t="shared" si="29"/>
        <v/>
      </c>
      <c r="AT53" s="148" t="str">
        <f t="shared" si="30"/>
        <v/>
      </c>
      <c r="AU53" s="64" t="str">
        <f>IF(details!AE53="","",details!AE53)</f>
        <v/>
      </c>
      <c r="AV53" s="64" t="str">
        <f>IF(details!AF53="","",details!AF53)</f>
        <v/>
      </c>
      <c r="AW53" s="64" t="str">
        <f>IF(details!AG53="","",details!AG53)</f>
        <v/>
      </c>
      <c r="AX53" s="64" t="str">
        <f>IF(details!AH53="","",details!AH53)</f>
        <v/>
      </c>
      <c r="AY53" s="148" t="str">
        <f t="shared" si="31"/>
        <v/>
      </c>
      <c r="AZ53" s="149" t="str">
        <f t="shared" si="32"/>
        <v/>
      </c>
      <c r="BA53" s="64" t="str">
        <f>IF(details!AI53="","",details!AI53)</f>
        <v/>
      </c>
      <c r="BB53" s="64" t="str">
        <f>IF(details!AJ53="","",details!AJ53)</f>
        <v/>
      </c>
      <c r="BC53" s="64" t="str">
        <f>IF(details!AK53="","",details!AK53)</f>
        <v/>
      </c>
      <c r="BD53" s="149" t="str">
        <f t="shared" si="33"/>
        <v/>
      </c>
      <c r="BE53" s="95" t="str">
        <f t="shared" si="34"/>
        <v/>
      </c>
      <c r="BF53" s="150" t="str">
        <f t="shared" si="35"/>
        <v/>
      </c>
      <c r="BG53" s="95" t="str">
        <f t="shared" si="36"/>
        <v/>
      </c>
      <c r="BH53" s="136">
        <f t="shared" si="1"/>
        <v>200</v>
      </c>
      <c r="BI53" s="136">
        <f t="shared" si="37"/>
        <v>0</v>
      </c>
      <c r="BJ53" s="151">
        <f>IF(D53="","",details!AL53)</f>
        <v>0</v>
      </c>
      <c r="BK53" s="64" t="str">
        <f>IF(details!AM53="","",details!AM53)</f>
        <v/>
      </c>
      <c r="BL53" s="64" t="str">
        <f>IF(details!AN53="","",details!AN53)</f>
        <v/>
      </c>
      <c r="BM53" s="64" t="str">
        <f t="shared" si="38"/>
        <v/>
      </c>
      <c r="BN53" s="64" t="str">
        <f>IF(details!AO53="","",details!AO53)</f>
        <v/>
      </c>
      <c r="BO53" s="64" t="str">
        <f>IF(details!AP53="","",details!AP53)</f>
        <v/>
      </c>
      <c r="BP53" s="64" t="str">
        <f t="shared" si="39"/>
        <v/>
      </c>
      <c r="BQ53" s="64" t="str">
        <f>IF(details!AQ53="","",details!AQ53)</f>
        <v/>
      </c>
      <c r="BR53" s="64" t="str">
        <f>IF(details!AR53="","",details!AR53)</f>
        <v/>
      </c>
      <c r="BS53" s="64" t="str">
        <f t="shared" si="40"/>
        <v/>
      </c>
      <c r="BT53" s="148" t="str">
        <f t="shared" si="41"/>
        <v/>
      </c>
      <c r="BU53" s="64" t="str">
        <f>IF(details!AS53="","",details!AS53)</f>
        <v/>
      </c>
      <c r="BV53" s="64" t="str">
        <f>IF(details!AT53="","",details!AT53)</f>
        <v/>
      </c>
      <c r="BW53" s="64" t="str">
        <f>IF(details!AU53="","",details!AU53)</f>
        <v/>
      </c>
      <c r="BX53" s="148" t="str">
        <f t="shared" si="42"/>
        <v/>
      </c>
      <c r="BY53" s="149" t="str">
        <f t="shared" si="43"/>
        <v/>
      </c>
      <c r="BZ53" s="64" t="str">
        <f>IF(details!AV53="","",details!AV53)</f>
        <v/>
      </c>
      <c r="CA53" s="64" t="str">
        <f>IF(details!AW53="","",details!AW53)</f>
        <v/>
      </c>
      <c r="CB53" s="149" t="str">
        <f t="shared" si="44"/>
        <v/>
      </c>
      <c r="CC53" s="95" t="str">
        <f t="shared" si="45"/>
        <v/>
      </c>
      <c r="CD53" s="150" t="str">
        <f t="shared" si="46"/>
        <v/>
      </c>
      <c r="CE53" s="95" t="str">
        <f t="shared" si="47"/>
        <v/>
      </c>
      <c r="CF53" s="136">
        <f t="shared" si="2"/>
        <v>200</v>
      </c>
      <c r="CG53" s="136">
        <f t="shared" si="48"/>
        <v>0</v>
      </c>
      <c r="CH53" s="64" t="str">
        <f>IF(details!AX53="","",details!AX53)</f>
        <v/>
      </c>
      <c r="CI53" s="64" t="str">
        <f>IF(details!AY53="","",details!AY53)</f>
        <v/>
      </c>
      <c r="CJ53" s="64" t="str">
        <f t="shared" si="49"/>
        <v/>
      </c>
      <c r="CK53" s="64" t="str">
        <f>IF(details!AZ53="","",details!AZ53)</f>
        <v/>
      </c>
      <c r="CL53" s="64" t="str">
        <f>IF(details!BA53="","",details!BA53)</f>
        <v/>
      </c>
      <c r="CM53" s="64" t="str">
        <f t="shared" si="50"/>
        <v/>
      </c>
      <c r="CN53" s="64" t="str">
        <f>IF(details!BB53="","",details!BB53)</f>
        <v/>
      </c>
      <c r="CO53" s="64" t="str">
        <f>IF(details!BC53="","",details!BC53)</f>
        <v/>
      </c>
      <c r="CP53" s="64" t="str">
        <f t="shared" si="51"/>
        <v/>
      </c>
      <c r="CQ53" s="148" t="str">
        <f t="shared" si="52"/>
        <v/>
      </c>
      <c r="CR53" s="64" t="str">
        <f>IF(details!BD53="","",details!BD53)</f>
        <v/>
      </c>
      <c r="CS53" s="64" t="str">
        <f>IF(details!BE53="","",details!BE53)</f>
        <v/>
      </c>
      <c r="CT53" s="64" t="str">
        <f>IF(details!BF53="","",details!BF53)</f>
        <v/>
      </c>
      <c r="CU53" s="64" t="str">
        <f>IF(details!BG53="","",details!BG53)</f>
        <v/>
      </c>
      <c r="CV53" s="148" t="str">
        <f t="shared" si="53"/>
        <v/>
      </c>
      <c r="CW53" s="149" t="str">
        <f t="shared" si="54"/>
        <v/>
      </c>
      <c r="CX53" s="64" t="str">
        <f>IF(details!BH53="","",details!BH53)</f>
        <v/>
      </c>
      <c r="CY53" s="64" t="str">
        <f>IF(details!BI53="","",details!BI53)</f>
        <v/>
      </c>
      <c r="CZ53" s="64" t="str">
        <f>IF(details!BJ53="","",details!BJ53)</f>
        <v/>
      </c>
      <c r="DA53" s="149" t="str">
        <f t="shared" si="55"/>
        <v/>
      </c>
      <c r="DB53" s="95" t="str">
        <f t="shared" si="56"/>
        <v/>
      </c>
      <c r="DC53" s="150" t="str">
        <f t="shared" si="57"/>
        <v/>
      </c>
      <c r="DD53" s="95" t="str">
        <f t="shared" si="58"/>
        <v/>
      </c>
      <c r="DE53" s="136">
        <f t="shared" si="3"/>
        <v>200</v>
      </c>
      <c r="DF53" s="136">
        <f t="shared" si="59"/>
        <v>0</v>
      </c>
      <c r="DG53" s="64" t="str">
        <f>IF(details!BK53="","",details!BK53)</f>
        <v/>
      </c>
      <c r="DH53" s="64" t="str">
        <f>IF(details!BL53="","",details!BL53)</f>
        <v/>
      </c>
      <c r="DI53" s="64" t="str">
        <f t="shared" si="60"/>
        <v/>
      </c>
      <c r="DJ53" s="64" t="str">
        <f>IF(details!BM53="","",details!BM53)</f>
        <v/>
      </c>
      <c r="DK53" s="64" t="str">
        <f>IF(details!BN53="","",details!BN53)</f>
        <v/>
      </c>
      <c r="DL53" s="64" t="str">
        <f t="shared" si="61"/>
        <v/>
      </c>
      <c r="DM53" s="64" t="str">
        <f>IF(details!BO53="","",details!BO53)</f>
        <v/>
      </c>
      <c r="DN53" s="64" t="str">
        <f>IF(details!BP53="","",details!BP53)</f>
        <v/>
      </c>
      <c r="DO53" s="64" t="str">
        <f t="shared" si="62"/>
        <v/>
      </c>
      <c r="DP53" s="148" t="str">
        <f t="shared" si="63"/>
        <v/>
      </c>
      <c r="DQ53" s="64" t="str">
        <f>IF(details!BQ53="","",details!BQ53)</f>
        <v/>
      </c>
      <c r="DR53" s="64" t="str">
        <f>IF(details!BR53="","",details!BR53)</f>
        <v/>
      </c>
      <c r="DS53" s="64" t="str">
        <f>IF(details!BS53="","",details!BS53)</f>
        <v/>
      </c>
      <c r="DT53" s="148" t="str">
        <f t="shared" si="64"/>
        <v/>
      </c>
      <c r="DU53" s="149" t="str">
        <f t="shared" si="65"/>
        <v/>
      </c>
      <c r="DV53" s="64" t="str">
        <f>IF(details!BT53="","",details!BT53)</f>
        <v/>
      </c>
      <c r="DW53" s="64" t="str">
        <f>IF(details!BU53="","",details!BU53)</f>
        <v/>
      </c>
      <c r="DX53" s="149" t="str">
        <f t="shared" si="66"/>
        <v/>
      </c>
      <c r="DY53" s="95" t="str">
        <f t="shared" si="67"/>
        <v/>
      </c>
      <c r="DZ53" s="150" t="str">
        <f t="shared" si="68"/>
        <v/>
      </c>
      <c r="EA53" s="95" t="str">
        <f t="shared" si="69"/>
        <v/>
      </c>
      <c r="EB53" s="136">
        <f t="shared" si="4"/>
        <v>200</v>
      </c>
      <c r="EC53" s="136">
        <f t="shared" si="70"/>
        <v>0</v>
      </c>
      <c r="ED53" s="64" t="str">
        <f>IF(details!BV53="","",details!BV53)</f>
        <v/>
      </c>
      <c r="EE53" s="64" t="str">
        <f>IF(details!BW53="","",details!BW53)</f>
        <v/>
      </c>
      <c r="EF53" s="64" t="str">
        <f t="shared" si="71"/>
        <v/>
      </c>
      <c r="EG53" s="64" t="str">
        <f>IF(details!BX53="","",details!BX53)</f>
        <v/>
      </c>
      <c r="EH53" s="64" t="str">
        <f>IF(details!BY53="","",details!BY53)</f>
        <v/>
      </c>
      <c r="EI53" s="64" t="str">
        <f t="shared" si="72"/>
        <v/>
      </c>
      <c r="EJ53" s="64" t="str">
        <f>IF(details!BZ53="","",details!BZ53)</f>
        <v/>
      </c>
      <c r="EK53" s="64" t="str">
        <f>IF(details!CA53="","",details!CA53)</f>
        <v/>
      </c>
      <c r="EL53" s="64" t="str">
        <f t="shared" si="73"/>
        <v/>
      </c>
      <c r="EM53" s="148" t="str">
        <f t="shared" si="74"/>
        <v/>
      </c>
      <c r="EN53" s="427" t="str">
        <f>IF(details!CB53="","",details!CB53)</f>
        <v/>
      </c>
      <c r="EO53" s="64" t="str">
        <f>IF(details!CC53="","",details!CC53)</f>
        <v/>
      </c>
      <c r="EP53" s="64" t="str">
        <f>IF(details!CD53="","",details!CD53)</f>
        <v/>
      </c>
      <c r="EQ53" s="148" t="str">
        <f t="shared" si="75"/>
        <v/>
      </c>
      <c r="ER53" s="149" t="str">
        <f t="shared" si="76"/>
        <v/>
      </c>
      <c r="ES53" s="64" t="str">
        <f>IF(details!CE53="","",details!CE53)</f>
        <v/>
      </c>
      <c r="ET53" s="64" t="str">
        <f>IF(details!CF53="","",details!CF53)</f>
        <v/>
      </c>
      <c r="EU53" s="149" t="str">
        <f t="shared" si="77"/>
        <v/>
      </c>
      <c r="EV53" s="95" t="str">
        <f t="shared" si="78"/>
        <v/>
      </c>
      <c r="EW53" s="150" t="str">
        <f t="shared" si="79"/>
        <v/>
      </c>
      <c r="EX53" s="95" t="str">
        <f t="shared" si="80"/>
        <v/>
      </c>
      <c r="EY53" s="136">
        <f t="shared" si="5"/>
        <v>200</v>
      </c>
      <c r="EZ53" s="136">
        <f t="shared" si="81"/>
        <v>0</v>
      </c>
      <c r="FA53" s="64" t="str">
        <f>IF(details!CG53="","",details!CG53)</f>
        <v/>
      </c>
      <c r="FB53" s="64" t="str">
        <f>IF(details!CH53="","",details!CH53)</f>
        <v/>
      </c>
      <c r="FC53" s="64" t="str">
        <f>IF(details!CI53="","",details!CI53)</f>
        <v/>
      </c>
      <c r="FD53" s="64" t="str">
        <f>IF(details!CJ53="","",details!CJ53)</f>
        <v/>
      </c>
      <c r="FE53" s="64" t="str">
        <f>IF(details!CK53="","",details!CK53)</f>
        <v/>
      </c>
      <c r="FF53" s="95" t="str">
        <f t="shared" si="82"/>
        <v/>
      </c>
      <c r="FG53" s="95" t="str">
        <f t="shared" si="83"/>
        <v/>
      </c>
      <c r="FH53" s="95" t="str">
        <f t="shared" si="84"/>
        <v/>
      </c>
      <c r="FI53" s="136">
        <f t="shared" si="85"/>
        <v>100</v>
      </c>
      <c r="FJ53" s="136">
        <f t="shared" si="86"/>
        <v>0</v>
      </c>
      <c r="FK53" s="64" t="str">
        <f>IF(details!CL53="","",details!CL53)</f>
        <v/>
      </c>
      <c r="FL53" s="64" t="str">
        <f>IF(details!CM53="","",details!CM53)</f>
        <v/>
      </c>
      <c r="FM53" s="64" t="str">
        <f>IF(details!CN53="","",details!CN53)</f>
        <v/>
      </c>
      <c r="FN53" s="64" t="str">
        <f>IF(details!CO53="","",details!CO53)</f>
        <v/>
      </c>
      <c r="FO53" s="64" t="str">
        <f>IF(details!CP53="","",details!CP53)</f>
        <v/>
      </c>
      <c r="FP53" s="95" t="str">
        <f t="shared" si="87"/>
        <v/>
      </c>
      <c r="FQ53" s="95" t="str">
        <f t="shared" si="88"/>
        <v/>
      </c>
      <c r="FR53" s="95" t="str">
        <f t="shared" si="89"/>
        <v/>
      </c>
      <c r="FS53" s="136">
        <f t="shared" si="90"/>
        <v>100</v>
      </c>
      <c r="FT53" s="136">
        <f t="shared" si="91"/>
        <v>0</v>
      </c>
      <c r="FU53" s="64" t="str">
        <f>IF(details!CQ53="","",details!CQ53)</f>
        <v/>
      </c>
      <c r="FV53" s="64" t="str">
        <f>IF(details!CR53="","",details!CR53)</f>
        <v/>
      </c>
      <c r="FW53" s="64" t="str">
        <f>IF(details!CS53="","",details!CS53)</f>
        <v/>
      </c>
      <c r="FX53" s="64" t="str">
        <f>IF(details!CT53="","",details!CT53)</f>
        <v/>
      </c>
      <c r="FY53" s="64" t="str">
        <f>IF(details!CU53="","",details!CU53)</f>
        <v/>
      </c>
      <c r="FZ53" s="95" t="str">
        <f t="shared" si="92"/>
        <v/>
      </c>
      <c r="GA53" s="95" t="str">
        <f t="shared" si="93"/>
        <v/>
      </c>
      <c r="GB53" s="95" t="str">
        <f t="shared" si="94"/>
        <v/>
      </c>
      <c r="GC53" s="136">
        <f t="shared" si="95"/>
        <v>100</v>
      </c>
      <c r="GD53" s="136">
        <f t="shared" si="96"/>
        <v>0</v>
      </c>
      <c r="GE53" s="94">
        <f t="shared" si="97"/>
        <v>200</v>
      </c>
      <c r="GF53" s="94" t="str">
        <f t="shared" si="98"/>
        <v/>
      </c>
      <c r="GG53" s="94" t="str">
        <f t="shared" si="99"/>
        <v/>
      </c>
      <c r="GH53" s="94">
        <f t="shared" si="100"/>
        <v>200</v>
      </c>
      <c r="GI53" s="94" t="str">
        <f t="shared" si="101"/>
        <v/>
      </c>
      <c r="GJ53" s="94" t="str">
        <f t="shared" si="102"/>
        <v/>
      </c>
      <c r="GK53" s="152">
        <f t="shared" si="103"/>
        <v>200</v>
      </c>
      <c r="GL53" s="152" t="str">
        <f t="shared" si="104"/>
        <v/>
      </c>
      <c r="GM53" s="152" t="str">
        <f t="shared" si="105"/>
        <v/>
      </c>
      <c r="GN53" s="94" t="str">
        <f t="shared" si="106"/>
        <v/>
      </c>
      <c r="GO53" s="94" t="str">
        <f t="shared" si="107"/>
        <v/>
      </c>
      <c r="GP53" s="94" t="str">
        <f t="shared" si="108"/>
        <v/>
      </c>
      <c r="GQ53" s="94" t="str">
        <f t="shared" si="109"/>
        <v/>
      </c>
      <c r="GR53" s="94" t="str">
        <f t="shared" si="110"/>
        <v/>
      </c>
      <c r="GS53" s="94">
        <f t="shared" si="111"/>
        <v>200</v>
      </c>
      <c r="GT53" s="94" t="str">
        <f t="shared" si="112"/>
        <v/>
      </c>
      <c r="GU53" s="94" t="str">
        <f t="shared" si="113"/>
        <v/>
      </c>
      <c r="GV53" s="94">
        <f t="shared" si="114"/>
        <v>200</v>
      </c>
      <c r="GW53" s="94" t="str">
        <f t="shared" si="115"/>
        <v/>
      </c>
      <c r="GX53" s="94" t="str">
        <f t="shared" si="116"/>
        <v/>
      </c>
      <c r="GY53" s="94">
        <f t="shared" si="117"/>
        <v>200</v>
      </c>
      <c r="GZ53" s="94" t="str">
        <f t="shared" si="118"/>
        <v/>
      </c>
      <c r="HA53" s="94" t="str">
        <f t="shared" si="119"/>
        <v/>
      </c>
      <c r="HB53" s="94">
        <f t="shared" si="120"/>
        <v>100</v>
      </c>
      <c r="HC53" s="94" t="str">
        <f t="shared" si="121"/>
        <v/>
      </c>
      <c r="HD53" s="94" t="str">
        <f t="shared" si="122"/>
        <v/>
      </c>
      <c r="HE53" s="153">
        <f t="shared" si="123"/>
        <v>100</v>
      </c>
      <c r="HF53" s="153" t="str">
        <f t="shared" si="124"/>
        <v/>
      </c>
      <c r="HG53" s="153" t="str">
        <f t="shared" si="125"/>
        <v/>
      </c>
      <c r="HH53" s="153">
        <f t="shared" si="126"/>
        <v>100</v>
      </c>
      <c r="HI53" s="153" t="str">
        <f t="shared" si="127"/>
        <v/>
      </c>
      <c r="HJ53" s="153" t="str">
        <f t="shared" si="128"/>
        <v/>
      </c>
      <c r="HK53" s="255">
        <f t="shared" si="129"/>
        <v>0</v>
      </c>
      <c r="HL53" s="255">
        <f t="shared" si="130"/>
        <v>0</v>
      </c>
      <c r="HM53" s="255">
        <f t="shared" si="131"/>
        <v>23</v>
      </c>
      <c r="HN53" s="255">
        <f t="shared" si="132"/>
        <v>0</v>
      </c>
      <c r="HO53" s="64" t="str">
        <f t="shared" si="142"/>
        <v/>
      </c>
      <c r="HP53" s="91">
        <f t="shared" si="133"/>
        <v>1200</v>
      </c>
      <c r="HQ53" s="91" t="str">
        <f t="shared" si="134"/>
        <v/>
      </c>
      <c r="HR53" s="92" t="str">
        <f t="shared" si="135"/>
        <v/>
      </c>
      <c r="HS53" s="214" t="str">
        <f t="shared" si="136"/>
        <v/>
      </c>
      <c r="HT53" s="215" t="str">
        <f t="shared" si="137"/>
        <v/>
      </c>
      <c r="HU53" s="93" t="str">
        <f t="shared" si="138"/>
        <v/>
      </c>
      <c r="HV53" s="154">
        <f>details!EV53</f>
        <v>110</v>
      </c>
      <c r="HW53" s="155" t="str">
        <f>details!EW53</f>
        <v/>
      </c>
      <c r="HX53" s="218" t="str">
        <f t="shared" si="139"/>
        <v/>
      </c>
      <c r="HY53" s="100" t="str">
        <f>IF(details!CV53="","",details!CV53)</f>
        <v/>
      </c>
    </row>
    <row r="54" spans="1:233" ht="14" customHeight="1">
      <c r="A54" s="145" t="str">
        <f>IF(details!A54="","",details!A54)</f>
        <v/>
      </c>
      <c r="B54" s="64" t="str">
        <f>IF(details!B54="","",details!B54)</f>
        <v/>
      </c>
      <c r="C54" s="64" t="str">
        <f>IF(details!C54="","",details!C54)</f>
        <v/>
      </c>
      <c r="D54" s="95">
        <f>IF(details!D54="","",details!D54)</f>
        <v>848</v>
      </c>
      <c r="E54" s="95" t="str">
        <f>IF(details!E54="","",details!E54)</f>
        <v/>
      </c>
      <c r="F54" s="64" t="str">
        <f>IF(details!F54="","",details!F54)</f>
        <v/>
      </c>
      <c r="G54" s="290" t="str">
        <f>IF(details!G54="","",details!G54)</f>
        <v/>
      </c>
      <c r="H54" s="146" t="str">
        <f>IF(details!CW54="","",details!CW54)</f>
        <v/>
      </c>
      <c r="I54" s="147" t="str">
        <f>IF(details!I54="","",details!I54)</f>
        <v/>
      </c>
      <c r="J54" s="147" t="str">
        <f>IF(details!J54="","",details!J54)</f>
        <v/>
      </c>
      <c r="K54" s="147" t="str">
        <f>IF(details!K54="","",details!K54)</f>
        <v/>
      </c>
      <c r="L54" s="64" t="str">
        <f>IF(details!L54="","",details!L54)</f>
        <v/>
      </c>
      <c r="M54" s="64" t="str">
        <f>IF(details!M54="","",details!M54)</f>
        <v/>
      </c>
      <c r="N54" s="64" t="str">
        <f t="shared" si="16"/>
        <v/>
      </c>
      <c r="O54" s="64" t="str">
        <f>IF(details!N54="","",details!N54)</f>
        <v/>
      </c>
      <c r="P54" s="64" t="str">
        <f>IF(details!O54="","",details!O54)</f>
        <v/>
      </c>
      <c r="Q54" s="64" t="str">
        <f t="shared" si="17"/>
        <v/>
      </c>
      <c r="R54" s="64" t="str">
        <f>IF(details!P54="","",details!P54)</f>
        <v/>
      </c>
      <c r="S54" s="64" t="str">
        <f>IF(details!Q54="","",details!Q54)</f>
        <v/>
      </c>
      <c r="T54" s="64" t="str">
        <f t="shared" si="18"/>
        <v/>
      </c>
      <c r="U54" s="148" t="str">
        <f t="shared" si="19"/>
        <v/>
      </c>
      <c r="V54" s="64" t="str">
        <f>IF(details!R54="","",details!R54)</f>
        <v/>
      </c>
      <c r="W54" s="64" t="str">
        <f>IF(details!S54="","",details!S54)</f>
        <v/>
      </c>
      <c r="X54" s="64" t="str">
        <f>IF(details!T54="","",details!T54)</f>
        <v/>
      </c>
      <c r="Y54" s="64" t="str">
        <f>IF(details!U54="","",details!U54)</f>
        <v/>
      </c>
      <c r="Z54" s="148" t="str">
        <f t="shared" si="20"/>
        <v/>
      </c>
      <c r="AA54" s="149" t="str">
        <f t="shared" si="21"/>
        <v/>
      </c>
      <c r="AB54" s="64" t="str">
        <f>IF(details!V54="","",details!V54)</f>
        <v/>
      </c>
      <c r="AC54" s="64" t="str">
        <f>IF(details!W54="","",details!W54)</f>
        <v/>
      </c>
      <c r="AD54" s="64" t="str">
        <f>IF(details!X54="","",details!X54)</f>
        <v/>
      </c>
      <c r="AE54" s="149" t="str">
        <f t="shared" si="22"/>
        <v/>
      </c>
      <c r="AF54" s="95" t="str">
        <f t="shared" si="23"/>
        <v/>
      </c>
      <c r="AG54" s="150" t="str">
        <f t="shared" si="24"/>
        <v/>
      </c>
      <c r="AH54" s="95" t="str">
        <f t="shared" si="25"/>
        <v/>
      </c>
      <c r="AI54" s="136">
        <f t="shared" si="0"/>
        <v>200</v>
      </c>
      <c r="AJ54" s="136">
        <f t="shared" si="26"/>
        <v>0</v>
      </c>
      <c r="AK54" s="64" t="str">
        <f>IF(details!Y54="","",details!Y54)</f>
        <v/>
      </c>
      <c r="AL54" s="64" t="str">
        <f>IF(details!Z54="","",details!Z54)</f>
        <v/>
      </c>
      <c r="AM54" s="64" t="str">
        <f t="shared" si="27"/>
        <v/>
      </c>
      <c r="AN54" s="64" t="str">
        <f>IF(details!AA54="","",details!AA54)</f>
        <v/>
      </c>
      <c r="AO54" s="64" t="str">
        <f>IF(details!AB54="","",details!AB54)</f>
        <v/>
      </c>
      <c r="AP54" s="64" t="str">
        <f t="shared" si="28"/>
        <v/>
      </c>
      <c r="AQ54" s="64" t="str">
        <f>IF(details!AC54="","",details!AC54)</f>
        <v/>
      </c>
      <c r="AR54" s="64" t="str">
        <f>IF(details!AD54="","",details!AD54)</f>
        <v/>
      </c>
      <c r="AS54" s="64" t="str">
        <f t="shared" si="29"/>
        <v/>
      </c>
      <c r="AT54" s="148" t="str">
        <f t="shared" si="30"/>
        <v/>
      </c>
      <c r="AU54" s="64" t="str">
        <f>IF(details!AE54="","",details!AE54)</f>
        <v/>
      </c>
      <c r="AV54" s="64" t="str">
        <f>IF(details!AF54="","",details!AF54)</f>
        <v/>
      </c>
      <c r="AW54" s="64" t="str">
        <f>IF(details!AG54="","",details!AG54)</f>
        <v/>
      </c>
      <c r="AX54" s="64" t="str">
        <f>IF(details!AH54="","",details!AH54)</f>
        <v/>
      </c>
      <c r="AY54" s="148" t="str">
        <f t="shared" si="31"/>
        <v/>
      </c>
      <c r="AZ54" s="149" t="str">
        <f t="shared" si="32"/>
        <v/>
      </c>
      <c r="BA54" s="64" t="str">
        <f>IF(details!AI54="","",details!AI54)</f>
        <v/>
      </c>
      <c r="BB54" s="64" t="str">
        <f>IF(details!AJ54="","",details!AJ54)</f>
        <v/>
      </c>
      <c r="BC54" s="64" t="str">
        <f>IF(details!AK54="","",details!AK54)</f>
        <v/>
      </c>
      <c r="BD54" s="149" t="str">
        <f t="shared" si="33"/>
        <v/>
      </c>
      <c r="BE54" s="95" t="str">
        <f t="shared" si="34"/>
        <v/>
      </c>
      <c r="BF54" s="150" t="str">
        <f t="shared" si="35"/>
        <v/>
      </c>
      <c r="BG54" s="95" t="str">
        <f t="shared" si="36"/>
        <v/>
      </c>
      <c r="BH54" s="136">
        <f t="shared" si="1"/>
        <v>200</v>
      </c>
      <c r="BI54" s="136">
        <f t="shared" si="37"/>
        <v>0</v>
      </c>
      <c r="BJ54" s="151">
        <f>IF(D54="","",details!AL54)</f>
        <v>0</v>
      </c>
      <c r="BK54" s="64" t="str">
        <f>IF(details!AM54="","",details!AM54)</f>
        <v/>
      </c>
      <c r="BL54" s="64" t="str">
        <f>IF(details!AN54="","",details!AN54)</f>
        <v/>
      </c>
      <c r="BM54" s="64" t="str">
        <f t="shared" si="38"/>
        <v/>
      </c>
      <c r="BN54" s="64" t="str">
        <f>IF(details!AO54="","",details!AO54)</f>
        <v/>
      </c>
      <c r="BO54" s="64" t="str">
        <f>IF(details!AP54="","",details!AP54)</f>
        <v/>
      </c>
      <c r="BP54" s="64" t="str">
        <f t="shared" si="39"/>
        <v/>
      </c>
      <c r="BQ54" s="64" t="str">
        <f>IF(details!AQ54="","",details!AQ54)</f>
        <v/>
      </c>
      <c r="BR54" s="64" t="str">
        <f>IF(details!AR54="","",details!AR54)</f>
        <v/>
      </c>
      <c r="BS54" s="64" t="str">
        <f t="shared" si="40"/>
        <v/>
      </c>
      <c r="BT54" s="148" t="str">
        <f t="shared" si="41"/>
        <v/>
      </c>
      <c r="BU54" s="64" t="str">
        <f>IF(details!AS54="","",details!AS54)</f>
        <v/>
      </c>
      <c r="BV54" s="64" t="str">
        <f>IF(details!AT54="","",details!AT54)</f>
        <v/>
      </c>
      <c r="BW54" s="64" t="str">
        <f>IF(details!AU54="","",details!AU54)</f>
        <v/>
      </c>
      <c r="BX54" s="148" t="str">
        <f t="shared" si="42"/>
        <v/>
      </c>
      <c r="BY54" s="149" t="str">
        <f t="shared" si="43"/>
        <v/>
      </c>
      <c r="BZ54" s="64" t="str">
        <f>IF(details!AV54="","",details!AV54)</f>
        <v/>
      </c>
      <c r="CA54" s="64" t="str">
        <f>IF(details!AW54="","",details!AW54)</f>
        <v/>
      </c>
      <c r="CB54" s="149" t="str">
        <f t="shared" si="44"/>
        <v/>
      </c>
      <c r="CC54" s="95" t="str">
        <f t="shared" si="45"/>
        <v/>
      </c>
      <c r="CD54" s="150" t="str">
        <f t="shared" si="46"/>
        <v/>
      </c>
      <c r="CE54" s="95" t="str">
        <f t="shared" si="47"/>
        <v/>
      </c>
      <c r="CF54" s="136">
        <f t="shared" si="2"/>
        <v>200</v>
      </c>
      <c r="CG54" s="136">
        <f t="shared" si="48"/>
        <v>0</v>
      </c>
      <c r="CH54" s="64" t="str">
        <f>IF(details!AX54="","",details!AX54)</f>
        <v/>
      </c>
      <c r="CI54" s="64" t="str">
        <f>IF(details!AY54="","",details!AY54)</f>
        <v/>
      </c>
      <c r="CJ54" s="64" t="str">
        <f t="shared" si="49"/>
        <v/>
      </c>
      <c r="CK54" s="64" t="str">
        <f>IF(details!AZ54="","",details!AZ54)</f>
        <v/>
      </c>
      <c r="CL54" s="64" t="str">
        <f>IF(details!BA54="","",details!BA54)</f>
        <v/>
      </c>
      <c r="CM54" s="64" t="str">
        <f t="shared" si="50"/>
        <v/>
      </c>
      <c r="CN54" s="64" t="str">
        <f>IF(details!BB54="","",details!BB54)</f>
        <v/>
      </c>
      <c r="CO54" s="64" t="str">
        <f>IF(details!BC54="","",details!BC54)</f>
        <v/>
      </c>
      <c r="CP54" s="64" t="str">
        <f t="shared" si="51"/>
        <v/>
      </c>
      <c r="CQ54" s="148" t="str">
        <f t="shared" si="52"/>
        <v/>
      </c>
      <c r="CR54" s="64" t="str">
        <f>IF(details!BD54="","",details!BD54)</f>
        <v/>
      </c>
      <c r="CS54" s="64" t="str">
        <f>IF(details!BE54="","",details!BE54)</f>
        <v/>
      </c>
      <c r="CT54" s="64" t="str">
        <f>IF(details!BF54="","",details!BF54)</f>
        <v/>
      </c>
      <c r="CU54" s="64" t="str">
        <f>IF(details!BG54="","",details!BG54)</f>
        <v/>
      </c>
      <c r="CV54" s="148" t="str">
        <f t="shared" si="53"/>
        <v/>
      </c>
      <c r="CW54" s="149" t="str">
        <f t="shared" si="54"/>
        <v/>
      </c>
      <c r="CX54" s="64" t="str">
        <f>IF(details!BH54="","",details!BH54)</f>
        <v/>
      </c>
      <c r="CY54" s="64" t="str">
        <f>IF(details!BI54="","",details!BI54)</f>
        <v/>
      </c>
      <c r="CZ54" s="64" t="str">
        <f>IF(details!BJ54="","",details!BJ54)</f>
        <v/>
      </c>
      <c r="DA54" s="149" t="str">
        <f t="shared" si="55"/>
        <v/>
      </c>
      <c r="DB54" s="95" t="str">
        <f t="shared" si="56"/>
        <v/>
      </c>
      <c r="DC54" s="150" t="str">
        <f t="shared" si="57"/>
        <v/>
      </c>
      <c r="DD54" s="95" t="str">
        <f t="shared" si="58"/>
        <v/>
      </c>
      <c r="DE54" s="136">
        <f t="shared" si="3"/>
        <v>200</v>
      </c>
      <c r="DF54" s="136">
        <f t="shared" si="59"/>
        <v>0</v>
      </c>
      <c r="DG54" s="64" t="str">
        <f>IF(details!BK54="","",details!BK54)</f>
        <v/>
      </c>
      <c r="DH54" s="64" t="str">
        <f>IF(details!BL54="","",details!BL54)</f>
        <v/>
      </c>
      <c r="DI54" s="64" t="str">
        <f t="shared" si="60"/>
        <v/>
      </c>
      <c r="DJ54" s="64" t="str">
        <f>IF(details!BM54="","",details!BM54)</f>
        <v/>
      </c>
      <c r="DK54" s="64" t="str">
        <f>IF(details!BN54="","",details!BN54)</f>
        <v/>
      </c>
      <c r="DL54" s="64" t="str">
        <f t="shared" si="61"/>
        <v/>
      </c>
      <c r="DM54" s="64" t="str">
        <f>IF(details!BO54="","",details!BO54)</f>
        <v/>
      </c>
      <c r="DN54" s="64" t="str">
        <f>IF(details!BP54="","",details!BP54)</f>
        <v/>
      </c>
      <c r="DO54" s="64" t="str">
        <f t="shared" si="62"/>
        <v/>
      </c>
      <c r="DP54" s="148" t="str">
        <f t="shared" si="63"/>
        <v/>
      </c>
      <c r="DQ54" s="64" t="str">
        <f>IF(details!BQ54="","",details!BQ54)</f>
        <v/>
      </c>
      <c r="DR54" s="64" t="str">
        <f>IF(details!BR54="","",details!BR54)</f>
        <v/>
      </c>
      <c r="DS54" s="64" t="str">
        <f>IF(details!BS54="","",details!BS54)</f>
        <v/>
      </c>
      <c r="DT54" s="148" t="str">
        <f t="shared" si="64"/>
        <v/>
      </c>
      <c r="DU54" s="149" t="str">
        <f t="shared" si="65"/>
        <v/>
      </c>
      <c r="DV54" s="64" t="str">
        <f>IF(details!BT54="","",details!BT54)</f>
        <v/>
      </c>
      <c r="DW54" s="64" t="str">
        <f>IF(details!BU54="","",details!BU54)</f>
        <v/>
      </c>
      <c r="DX54" s="149" t="str">
        <f t="shared" si="66"/>
        <v/>
      </c>
      <c r="DY54" s="95" t="str">
        <f t="shared" si="67"/>
        <v/>
      </c>
      <c r="DZ54" s="150" t="str">
        <f t="shared" si="68"/>
        <v/>
      </c>
      <c r="EA54" s="95" t="str">
        <f t="shared" si="69"/>
        <v/>
      </c>
      <c r="EB54" s="136">
        <f t="shared" si="4"/>
        <v>200</v>
      </c>
      <c r="EC54" s="136">
        <f t="shared" si="70"/>
        <v>0</v>
      </c>
      <c r="ED54" s="64" t="str">
        <f>IF(details!BV54="","",details!BV54)</f>
        <v/>
      </c>
      <c r="EE54" s="64" t="str">
        <f>IF(details!BW54="","",details!BW54)</f>
        <v/>
      </c>
      <c r="EF54" s="64" t="str">
        <f t="shared" si="71"/>
        <v/>
      </c>
      <c r="EG54" s="64" t="str">
        <f>IF(details!BX54="","",details!BX54)</f>
        <v/>
      </c>
      <c r="EH54" s="64" t="str">
        <f>IF(details!BY54="","",details!BY54)</f>
        <v/>
      </c>
      <c r="EI54" s="64" t="str">
        <f t="shared" si="72"/>
        <v/>
      </c>
      <c r="EJ54" s="64" t="str">
        <f>IF(details!BZ54="","",details!BZ54)</f>
        <v/>
      </c>
      <c r="EK54" s="64" t="str">
        <f>IF(details!CA54="","",details!CA54)</f>
        <v/>
      </c>
      <c r="EL54" s="64" t="str">
        <f t="shared" si="73"/>
        <v/>
      </c>
      <c r="EM54" s="148" t="str">
        <f t="shared" si="74"/>
        <v/>
      </c>
      <c r="EN54" s="427" t="str">
        <f>IF(details!CB54="","",details!CB54)</f>
        <v/>
      </c>
      <c r="EO54" s="64" t="str">
        <f>IF(details!CC54="","",details!CC54)</f>
        <v/>
      </c>
      <c r="EP54" s="64" t="str">
        <f>IF(details!CD54="","",details!CD54)</f>
        <v/>
      </c>
      <c r="EQ54" s="148" t="str">
        <f t="shared" si="75"/>
        <v/>
      </c>
      <c r="ER54" s="149" t="str">
        <f t="shared" si="76"/>
        <v/>
      </c>
      <c r="ES54" s="64" t="str">
        <f>IF(details!CE54="","",details!CE54)</f>
        <v/>
      </c>
      <c r="ET54" s="64" t="str">
        <f>IF(details!CF54="","",details!CF54)</f>
        <v/>
      </c>
      <c r="EU54" s="149" t="str">
        <f t="shared" si="77"/>
        <v/>
      </c>
      <c r="EV54" s="95" t="str">
        <f t="shared" si="78"/>
        <v/>
      </c>
      <c r="EW54" s="150" t="str">
        <f t="shared" si="79"/>
        <v/>
      </c>
      <c r="EX54" s="95" t="str">
        <f t="shared" si="80"/>
        <v/>
      </c>
      <c r="EY54" s="136">
        <f t="shared" si="5"/>
        <v>200</v>
      </c>
      <c r="EZ54" s="136">
        <f t="shared" si="81"/>
        <v>0</v>
      </c>
      <c r="FA54" s="64" t="str">
        <f>IF(details!CG54="","",details!CG54)</f>
        <v/>
      </c>
      <c r="FB54" s="64" t="str">
        <f>IF(details!CH54="","",details!CH54)</f>
        <v/>
      </c>
      <c r="FC54" s="64" t="str">
        <f>IF(details!CI54="","",details!CI54)</f>
        <v/>
      </c>
      <c r="FD54" s="64" t="str">
        <f>IF(details!CJ54="","",details!CJ54)</f>
        <v/>
      </c>
      <c r="FE54" s="64" t="str">
        <f>IF(details!CK54="","",details!CK54)</f>
        <v/>
      </c>
      <c r="FF54" s="95" t="str">
        <f t="shared" si="82"/>
        <v/>
      </c>
      <c r="FG54" s="95" t="str">
        <f t="shared" si="83"/>
        <v/>
      </c>
      <c r="FH54" s="95" t="str">
        <f t="shared" si="84"/>
        <v/>
      </c>
      <c r="FI54" s="136">
        <f t="shared" si="85"/>
        <v>100</v>
      </c>
      <c r="FJ54" s="136">
        <f t="shared" si="86"/>
        <v>0</v>
      </c>
      <c r="FK54" s="64" t="str">
        <f>IF(details!CL54="","",details!CL54)</f>
        <v/>
      </c>
      <c r="FL54" s="64" t="str">
        <f>IF(details!CM54="","",details!CM54)</f>
        <v/>
      </c>
      <c r="FM54" s="64" t="str">
        <f>IF(details!CN54="","",details!CN54)</f>
        <v/>
      </c>
      <c r="FN54" s="64" t="str">
        <f>IF(details!CO54="","",details!CO54)</f>
        <v/>
      </c>
      <c r="FO54" s="64" t="str">
        <f>IF(details!CP54="","",details!CP54)</f>
        <v/>
      </c>
      <c r="FP54" s="95" t="str">
        <f t="shared" si="87"/>
        <v/>
      </c>
      <c r="FQ54" s="95" t="str">
        <f t="shared" si="88"/>
        <v/>
      </c>
      <c r="FR54" s="95" t="str">
        <f t="shared" si="89"/>
        <v/>
      </c>
      <c r="FS54" s="136">
        <f t="shared" si="90"/>
        <v>100</v>
      </c>
      <c r="FT54" s="136">
        <f t="shared" si="91"/>
        <v>0</v>
      </c>
      <c r="FU54" s="64" t="str">
        <f>IF(details!CQ54="","",details!CQ54)</f>
        <v/>
      </c>
      <c r="FV54" s="64" t="str">
        <f>IF(details!CR54="","",details!CR54)</f>
        <v/>
      </c>
      <c r="FW54" s="64" t="str">
        <f>IF(details!CS54="","",details!CS54)</f>
        <v/>
      </c>
      <c r="FX54" s="64" t="str">
        <f>IF(details!CT54="","",details!CT54)</f>
        <v/>
      </c>
      <c r="FY54" s="64" t="str">
        <f>IF(details!CU54="","",details!CU54)</f>
        <v/>
      </c>
      <c r="FZ54" s="95" t="str">
        <f t="shared" si="92"/>
        <v/>
      </c>
      <c r="GA54" s="95" t="str">
        <f t="shared" si="93"/>
        <v/>
      </c>
      <c r="GB54" s="95" t="str">
        <f t="shared" si="94"/>
        <v/>
      </c>
      <c r="GC54" s="136">
        <f t="shared" si="95"/>
        <v>100</v>
      </c>
      <c r="GD54" s="136">
        <f t="shared" si="96"/>
        <v>0</v>
      </c>
      <c r="GE54" s="94">
        <f t="shared" si="97"/>
        <v>200</v>
      </c>
      <c r="GF54" s="94" t="str">
        <f t="shared" si="98"/>
        <v/>
      </c>
      <c r="GG54" s="94" t="str">
        <f t="shared" si="99"/>
        <v/>
      </c>
      <c r="GH54" s="94">
        <f t="shared" si="100"/>
        <v>200</v>
      </c>
      <c r="GI54" s="94" t="str">
        <f t="shared" si="101"/>
        <v/>
      </c>
      <c r="GJ54" s="94" t="str">
        <f t="shared" si="102"/>
        <v/>
      </c>
      <c r="GK54" s="152">
        <f t="shared" si="103"/>
        <v>200</v>
      </c>
      <c r="GL54" s="152" t="str">
        <f t="shared" si="104"/>
        <v/>
      </c>
      <c r="GM54" s="152" t="str">
        <f t="shared" si="105"/>
        <v/>
      </c>
      <c r="GN54" s="94" t="str">
        <f t="shared" si="106"/>
        <v/>
      </c>
      <c r="GO54" s="94" t="str">
        <f t="shared" si="107"/>
        <v/>
      </c>
      <c r="GP54" s="94" t="str">
        <f t="shared" si="108"/>
        <v/>
      </c>
      <c r="GQ54" s="94" t="str">
        <f t="shared" si="109"/>
        <v/>
      </c>
      <c r="GR54" s="94" t="str">
        <f t="shared" si="110"/>
        <v/>
      </c>
      <c r="GS54" s="94">
        <f t="shared" si="111"/>
        <v>200</v>
      </c>
      <c r="GT54" s="94" t="str">
        <f t="shared" si="112"/>
        <v/>
      </c>
      <c r="GU54" s="94" t="str">
        <f t="shared" si="113"/>
        <v/>
      </c>
      <c r="GV54" s="94">
        <f t="shared" si="114"/>
        <v>200</v>
      </c>
      <c r="GW54" s="94" t="str">
        <f t="shared" si="115"/>
        <v/>
      </c>
      <c r="GX54" s="94" t="str">
        <f t="shared" si="116"/>
        <v/>
      </c>
      <c r="GY54" s="94">
        <f t="shared" si="117"/>
        <v>200</v>
      </c>
      <c r="GZ54" s="94" t="str">
        <f t="shared" si="118"/>
        <v/>
      </c>
      <c r="HA54" s="94" t="str">
        <f t="shared" si="119"/>
        <v/>
      </c>
      <c r="HB54" s="94">
        <f t="shared" si="120"/>
        <v>100</v>
      </c>
      <c r="HC54" s="94" t="str">
        <f t="shared" si="121"/>
        <v/>
      </c>
      <c r="HD54" s="94" t="str">
        <f t="shared" si="122"/>
        <v/>
      </c>
      <c r="HE54" s="153">
        <f t="shared" si="123"/>
        <v>100</v>
      </c>
      <c r="HF54" s="153" t="str">
        <f t="shared" si="124"/>
        <v/>
      </c>
      <c r="HG54" s="153" t="str">
        <f t="shared" si="125"/>
        <v/>
      </c>
      <c r="HH54" s="153">
        <f t="shared" si="126"/>
        <v>100</v>
      </c>
      <c r="HI54" s="153" t="str">
        <f t="shared" si="127"/>
        <v/>
      </c>
      <c r="HJ54" s="153" t="str">
        <f t="shared" si="128"/>
        <v/>
      </c>
      <c r="HK54" s="255">
        <f t="shared" si="129"/>
        <v>0</v>
      </c>
      <c r="HL54" s="255">
        <f t="shared" si="130"/>
        <v>0</v>
      </c>
      <c r="HM54" s="255">
        <f t="shared" si="131"/>
        <v>23</v>
      </c>
      <c r="HN54" s="255">
        <f t="shared" si="132"/>
        <v>0</v>
      </c>
      <c r="HO54" s="64" t="str">
        <f t="shared" si="142"/>
        <v/>
      </c>
      <c r="HP54" s="91">
        <f t="shared" si="133"/>
        <v>1200</v>
      </c>
      <c r="HQ54" s="91" t="str">
        <f t="shared" si="134"/>
        <v/>
      </c>
      <c r="HR54" s="92" t="str">
        <f t="shared" si="135"/>
        <v/>
      </c>
      <c r="HS54" s="214" t="str">
        <f t="shared" si="136"/>
        <v/>
      </c>
      <c r="HT54" s="215" t="str">
        <f t="shared" si="137"/>
        <v/>
      </c>
      <c r="HU54" s="93" t="str">
        <f t="shared" si="138"/>
        <v/>
      </c>
      <c r="HV54" s="154">
        <f>details!EV54</f>
        <v>110</v>
      </c>
      <c r="HW54" s="155" t="str">
        <f>details!EW54</f>
        <v/>
      </c>
      <c r="HX54" s="218" t="str">
        <f t="shared" si="139"/>
        <v/>
      </c>
      <c r="HY54" s="100" t="str">
        <f>IF(details!CV54="","",details!CV54)</f>
        <v/>
      </c>
    </row>
    <row r="55" spans="1:233" ht="14" customHeight="1">
      <c r="A55" s="145" t="str">
        <f>IF(details!A55="","",details!A55)</f>
        <v/>
      </c>
      <c r="B55" s="64" t="str">
        <f>IF(details!B55="","",details!B55)</f>
        <v/>
      </c>
      <c r="C55" s="64" t="str">
        <f>IF(details!C55="","",details!C55)</f>
        <v/>
      </c>
      <c r="D55" s="95">
        <f>IF(details!D55="","",details!D55)</f>
        <v>849</v>
      </c>
      <c r="E55" s="95" t="str">
        <f>IF(details!E55="","",details!E55)</f>
        <v/>
      </c>
      <c r="F55" s="64" t="str">
        <f>IF(details!F55="","",details!F55)</f>
        <v/>
      </c>
      <c r="G55" s="290" t="str">
        <f>IF(details!G55="","",details!G55)</f>
        <v/>
      </c>
      <c r="H55" s="146" t="str">
        <f>IF(details!CW55="","",details!CW55)</f>
        <v/>
      </c>
      <c r="I55" s="147" t="str">
        <f>IF(details!I55="","",details!I55)</f>
        <v/>
      </c>
      <c r="J55" s="147" t="str">
        <f>IF(details!J55="","",details!J55)</f>
        <v/>
      </c>
      <c r="K55" s="147" t="str">
        <f>IF(details!K55="","",details!K55)</f>
        <v/>
      </c>
      <c r="L55" s="64" t="str">
        <f>IF(details!L55="","",details!L55)</f>
        <v/>
      </c>
      <c r="M55" s="64" t="str">
        <f>IF(details!M55="","",details!M55)</f>
        <v/>
      </c>
      <c r="N55" s="64" t="str">
        <f t="shared" si="16"/>
        <v/>
      </c>
      <c r="O55" s="64" t="str">
        <f>IF(details!N55="","",details!N55)</f>
        <v/>
      </c>
      <c r="P55" s="64" t="str">
        <f>IF(details!O55="","",details!O55)</f>
        <v/>
      </c>
      <c r="Q55" s="64" t="str">
        <f t="shared" si="17"/>
        <v/>
      </c>
      <c r="R55" s="64" t="str">
        <f>IF(details!P55="","",details!P55)</f>
        <v/>
      </c>
      <c r="S55" s="64" t="str">
        <f>IF(details!Q55="","",details!Q55)</f>
        <v/>
      </c>
      <c r="T55" s="64" t="str">
        <f t="shared" si="18"/>
        <v/>
      </c>
      <c r="U55" s="148" t="str">
        <f t="shared" si="19"/>
        <v/>
      </c>
      <c r="V55" s="64" t="str">
        <f>IF(details!R55="","",details!R55)</f>
        <v/>
      </c>
      <c r="W55" s="64" t="str">
        <f>IF(details!S55="","",details!S55)</f>
        <v/>
      </c>
      <c r="X55" s="64" t="str">
        <f>IF(details!T55="","",details!T55)</f>
        <v/>
      </c>
      <c r="Y55" s="64" t="str">
        <f>IF(details!U55="","",details!U55)</f>
        <v/>
      </c>
      <c r="Z55" s="148" t="str">
        <f t="shared" si="20"/>
        <v/>
      </c>
      <c r="AA55" s="149" t="str">
        <f t="shared" si="21"/>
        <v/>
      </c>
      <c r="AB55" s="64" t="str">
        <f>IF(details!V55="","",details!V55)</f>
        <v/>
      </c>
      <c r="AC55" s="64" t="str">
        <f>IF(details!W55="","",details!W55)</f>
        <v/>
      </c>
      <c r="AD55" s="64" t="str">
        <f>IF(details!X55="","",details!X55)</f>
        <v/>
      </c>
      <c r="AE55" s="149" t="str">
        <f t="shared" si="22"/>
        <v/>
      </c>
      <c r="AF55" s="95" t="str">
        <f t="shared" si="23"/>
        <v/>
      </c>
      <c r="AG55" s="150" t="str">
        <f t="shared" si="24"/>
        <v/>
      </c>
      <c r="AH55" s="95" t="str">
        <f t="shared" si="25"/>
        <v/>
      </c>
      <c r="AI55" s="136">
        <f t="shared" si="0"/>
        <v>200</v>
      </c>
      <c r="AJ55" s="136">
        <f t="shared" si="26"/>
        <v>0</v>
      </c>
      <c r="AK55" s="64" t="str">
        <f>IF(details!Y55="","",details!Y55)</f>
        <v/>
      </c>
      <c r="AL55" s="64" t="str">
        <f>IF(details!Z55="","",details!Z55)</f>
        <v/>
      </c>
      <c r="AM55" s="64" t="str">
        <f t="shared" si="27"/>
        <v/>
      </c>
      <c r="AN55" s="64" t="str">
        <f>IF(details!AA55="","",details!AA55)</f>
        <v/>
      </c>
      <c r="AO55" s="64" t="str">
        <f>IF(details!AB55="","",details!AB55)</f>
        <v/>
      </c>
      <c r="AP55" s="64" t="str">
        <f t="shared" si="28"/>
        <v/>
      </c>
      <c r="AQ55" s="64" t="str">
        <f>IF(details!AC55="","",details!AC55)</f>
        <v/>
      </c>
      <c r="AR55" s="64" t="str">
        <f>IF(details!AD55="","",details!AD55)</f>
        <v/>
      </c>
      <c r="AS55" s="64" t="str">
        <f t="shared" si="29"/>
        <v/>
      </c>
      <c r="AT55" s="148" t="str">
        <f t="shared" si="30"/>
        <v/>
      </c>
      <c r="AU55" s="64" t="str">
        <f>IF(details!AE55="","",details!AE55)</f>
        <v/>
      </c>
      <c r="AV55" s="64" t="str">
        <f>IF(details!AF55="","",details!AF55)</f>
        <v/>
      </c>
      <c r="AW55" s="64" t="str">
        <f>IF(details!AG55="","",details!AG55)</f>
        <v/>
      </c>
      <c r="AX55" s="64" t="str">
        <f>IF(details!AH55="","",details!AH55)</f>
        <v/>
      </c>
      <c r="AY55" s="148" t="str">
        <f t="shared" si="31"/>
        <v/>
      </c>
      <c r="AZ55" s="149" t="str">
        <f t="shared" si="32"/>
        <v/>
      </c>
      <c r="BA55" s="64" t="str">
        <f>IF(details!AI55="","",details!AI55)</f>
        <v/>
      </c>
      <c r="BB55" s="64" t="str">
        <f>IF(details!AJ55="","",details!AJ55)</f>
        <v/>
      </c>
      <c r="BC55" s="64" t="str">
        <f>IF(details!AK55="","",details!AK55)</f>
        <v/>
      </c>
      <c r="BD55" s="149" t="str">
        <f t="shared" si="33"/>
        <v/>
      </c>
      <c r="BE55" s="95" t="str">
        <f t="shared" si="34"/>
        <v/>
      </c>
      <c r="BF55" s="150" t="str">
        <f t="shared" si="35"/>
        <v/>
      </c>
      <c r="BG55" s="95" t="str">
        <f t="shared" si="36"/>
        <v/>
      </c>
      <c r="BH55" s="136">
        <f t="shared" si="1"/>
        <v>200</v>
      </c>
      <c r="BI55" s="136">
        <f t="shared" si="37"/>
        <v>0</v>
      </c>
      <c r="BJ55" s="151">
        <f>IF(D55="","",details!AL55)</f>
        <v>0</v>
      </c>
      <c r="BK55" s="64" t="str">
        <f>IF(details!AM55="","",details!AM55)</f>
        <v/>
      </c>
      <c r="BL55" s="64" t="str">
        <f>IF(details!AN55="","",details!AN55)</f>
        <v/>
      </c>
      <c r="BM55" s="64" t="str">
        <f t="shared" si="38"/>
        <v/>
      </c>
      <c r="BN55" s="64" t="str">
        <f>IF(details!AO55="","",details!AO55)</f>
        <v/>
      </c>
      <c r="BO55" s="64" t="str">
        <f>IF(details!AP55="","",details!AP55)</f>
        <v/>
      </c>
      <c r="BP55" s="64" t="str">
        <f t="shared" si="39"/>
        <v/>
      </c>
      <c r="BQ55" s="64" t="str">
        <f>IF(details!AQ55="","",details!AQ55)</f>
        <v/>
      </c>
      <c r="BR55" s="64" t="str">
        <f>IF(details!AR55="","",details!AR55)</f>
        <v/>
      </c>
      <c r="BS55" s="64" t="str">
        <f t="shared" si="40"/>
        <v/>
      </c>
      <c r="BT55" s="148" t="str">
        <f t="shared" si="41"/>
        <v/>
      </c>
      <c r="BU55" s="64" t="str">
        <f>IF(details!AS55="","",details!AS55)</f>
        <v/>
      </c>
      <c r="BV55" s="64" t="str">
        <f>IF(details!AT55="","",details!AT55)</f>
        <v/>
      </c>
      <c r="BW55" s="64" t="str">
        <f>IF(details!AU55="","",details!AU55)</f>
        <v/>
      </c>
      <c r="BX55" s="148" t="str">
        <f t="shared" si="42"/>
        <v/>
      </c>
      <c r="BY55" s="149" t="str">
        <f t="shared" si="43"/>
        <v/>
      </c>
      <c r="BZ55" s="64" t="str">
        <f>IF(details!AV55="","",details!AV55)</f>
        <v/>
      </c>
      <c r="CA55" s="64" t="str">
        <f>IF(details!AW55="","",details!AW55)</f>
        <v/>
      </c>
      <c r="CB55" s="149" t="str">
        <f t="shared" si="44"/>
        <v/>
      </c>
      <c r="CC55" s="95" t="str">
        <f t="shared" si="45"/>
        <v/>
      </c>
      <c r="CD55" s="150" t="str">
        <f t="shared" si="46"/>
        <v/>
      </c>
      <c r="CE55" s="95" t="str">
        <f t="shared" si="47"/>
        <v/>
      </c>
      <c r="CF55" s="136">
        <f t="shared" si="2"/>
        <v>200</v>
      </c>
      <c r="CG55" s="136">
        <f t="shared" si="48"/>
        <v>0</v>
      </c>
      <c r="CH55" s="64" t="str">
        <f>IF(details!AX55="","",details!AX55)</f>
        <v/>
      </c>
      <c r="CI55" s="64" t="str">
        <f>IF(details!AY55="","",details!AY55)</f>
        <v/>
      </c>
      <c r="CJ55" s="64" t="str">
        <f t="shared" si="49"/>
        <v/>
      </c>
      <c r="CK55" s="64" t="str">
        <f>IF(details!AZ55="","",details!AZ55)</f>
        <v/>
      </c>
      <c r="CL55" s="64" t="str">
        <f>IF(details!BA55="","",details!BA55)</f>
        <v/>
      </c>
      <c r="CM55" s="64" t="str">
        <f t="shared" si="50"/>
        <v/>
      </c>
      <c r="CN55" s="64" t="str">
        <f>IF(details!BB55="","",details!BB55)</f>
        <v/>
      </c>
      <c r="CO55" s="64" t="str">
        <f>IF(details!BC55="","",details!BC55)</f>
        <v/>
      </c>
      <c r="CP55" s="64" t="str">
        <f t="shared" si="51"/>
        <v/>
      </c>
      <c r="CQ55" s="148" t="str">
        <f t="shared" si="52"/>
        <v/>
      </c>
      <c r="CR55" s="64" t="str">
        <f>IF(details!BD55="","",details!BD55)</f>
        <v/>
      </c>
      <c r="CS55" s="64" t="str">
        <f>IF(details!BE55="","",details!BE55)</f>
        <v/>
      </c>
      <c r="CT55" s="64" t="str">
        <f>IF(details!BF55="","",details!BF55)</f>
        <v/>
      </c>
      <c r="CU55" s="64" t="str">
        <f>IF(details!BG55="","",details!BG55)</f>
        <v/>
      </c>
      <c r="CV55" s="148" t="str">
        <f t="shared" si="53"/>
        <v/>
      </c>
      <c r="CW55" s="149" t="str">
        <f t="shared" si="54"/>
        <v/>
      </c>
      <c r="CX55" s="64" t="str">
        <f>IF(details!BH55="","",details!BH55)</f>
        <v/>
      </c>
      <c r="CY55" s="64" t="str">
        <f>IF(details!BI55="","",details!BI55)</f>
        <v/>
      </c>
      <c r="CZ55" s="64" t="str">
        <f>IF(details!BJ55="","",details!BJ55)</f>
        <v/>
      </c>
      <c r="DA55" s="149" t="str">
        <f t="shared" si="55"/>
        <v/>
      </c>
      <c r="DB55" s="95" t="str">
        <f t="shared" si="56"/>
        <v/>
      </c>
      <c r="DC55" s="150" t="str">
        <f t="shared" si="57"/>
        <v/>
      </c>
      <c r="DD55" s="95" t="str">
        <f t="shared" si="58"/>
        <v/>
      </c>
      <c r="DE55" s="136">
        <f t="shared" si="3"/>
        <v>200</v>
      </c>
      <c r="DF55" s="136">
        <f t="shared" si="59"/>
        <v>0</v>
      </c>
      <c r="DG55" s="64" t="str">
        <f>IF(details!BK55="","",details!BK55)</f>
        <v/>
      </c>
      <c r="DH55" s="64" t="str">
        <f>IF(details!BL55="","",details!BL55)</f>
        <v/>
      </c>
      <c r="DI55" s="64" t="str">
        <f t="shared" si="60"/>
        <v/>
      </c>
      <c r="DJ55" s="64" t="str">
        <f>IF(details!BM55="","",details!BM55)</f>
        <v/>
      </c>
      <c r="DK55" s="64" t="str">
        <f>IF(details!BN55="","",details!BN55)</f>
        <v/>
      </c>
      <c r="DL55" s="64" t="str">
        <f t="shared" si="61"/>
        <v/>
      </c>
      <c r="DM55" s="64" t="str">
        <f>IF(details!BO55="","",details!BO55)</f>
        <v/>
      </c>
      <c r="DN55" s="64" t="str">
        <f>IF(details!BP55="","",details!BP55)</f>
        <v/>
      </c>
      <c r="DO55" s="64" t="str">
        <f t="shared" si="62"/>
        <v/>
      </c>
      <c r="DP55" s="148" t="str">
        <f t="shared" si="63"/>
        <v/>
      </c>
      <c r="DQ55" s="64" t="str">
        <f>IF(details!BQ55="","",details!BQ55)</f>
        <v/>
      </c>
      <c r="DR55" s="64" t="str">
        <f>IF(details!BR55="","",details!BR55)</f>
        <v/>
      </c>
      <c r="DS55" s="64" t="str">
        <f>IF(details!BS55="","",details!BS55)</f>
        <v/>
      </c>
      <c r="DT55" s="148" t="str">
        <f t="shared" si="64"/>
        <v/>
      </c>
      <c r="DU55" s="149" t="str">
        <f t="shared" si="65"/>
        <v/>
      </c>
      <c r="DV55" s="64" t="str">
        <f>IF(details!BT55="","",details!BT55)</f>
        <v/>
      </c>
      <c r="DW55" s="64" t="str">
        <f>IF(details!BU55="","",details!BU55)</f>
        <v/>
      </c>
      <c r="DX55" s="149" t="str">
        <f t="shared" si="66"/>
        <v/>
      </c>
      <c r="DY55" s="95" t="str">
        <f t="shared" si="67"/>
        <v/>
      </c>
      <c r="DZ55" s="150" t="str">
        <f t="shared" si="68"/>
        <v/>
      </c>
      <c r="EA55" s="95" t="str">
        <f t="shared" si="69"/>
        <v/>
      </c>
      <c r="EB55" s="136">
        <f t="shared" si="4"/>
        <v>200</v>
      </c>
      <c r="EC55" s="136">
        <f t="shared" si="70"/>
        <v>0</v>
      </c>
      <c r="ED55" s="64" t="str">
        <f>IF(details!BV55="","",details!BV55)</f>
        <v/>
      </c>
      <c r="EE55" s="64" t="str">
        <f>IF(details!BW55="","",details!BW55)</f>
        <v/>
      </c>
      <c r="EF55" s="64" t="str">
        <f t="shared" si="71"/>
        <v/>
      </c>
      <c r="EG55" s="64" t="str">
        <f>IF(details!BX55="","",details!BX55)</f>
        <v/>
      </c>
      <c r="EH55" s="64" t="str">
        <f>IF(details!BY55="","",details!BY55)</f>
        <v/>
      </c>
      <c r="EI55" s="64" t="str">
        <f t="shared" si="72"/>
        <v/>
      </c>
      <c r="EJ55" s="64" t="str">
        <f>IF(details!BZ55="","",details!BZ55)</f>
        <v/>
      </c>
      <c r="EK55" s="64" t="str">
        <f>IF(details!CA55="","",details!CA55)</f>
        <v/>
      </c>
      <c r="EL55" s="64" t="str">
        <f t="shared" si="73"/>
        <v/>
      </c>
      <c r="EM55" s="148" t="str">
        <f t="shared" si="74"/>
        <v/>
      </c>
      <c r="EN55" s="427" t="str">
        <f>IF(details!CB55="","",details!CB55)</f>
        <v/>
      </c>
      <c r="EO55" s="64" t="str">
        <f>IF(details!CC55="","",details!CC55)</f>
        <v/>
      </c>
      <c r="EP55" s="64" t="str">
        <f>IF(details!CD55="","",details!CD55)</f>
        <v/>
      </c>
      <c r="EQ55" s="148" t="str">
        <f t="shared" si="75"/>
        <v/>
      </c>
      <c r="ER55" s="149" t="str">
        <f t="shared" si="76"/>
        <v/>
      </c>
      <c r="ES55" s="64" t="str">
        <f>IF(details!CE55="","",details!CE55)</f>
        <v/>
      </c>
      <c r="ET55" s="64" t="str">
        <f>IF(details!CF55="","",details!CF55)</f>
        <v/>
      </c>
      <c r="EU55" s="149" t="str">
        <f t="shared" si="77"/>
        <v/>
      </c>
      <c r="EV55" s="95" t="str">
        <f t="shared" si="78"/>
        <v/>
      </c>
      <c r="EW55" s="150" t="str">
        <f t="shared" si="79"/>
        <v/>
      </c>
      <c r="EX55" s="95" t="str">
        <f t="shared" si="80"/>
        <v/>
      </c>
      <c r="EY55" s="136">
        <f t="shared" si="5"/>
        <v>200</v>
      </c>
      <c r="EZ55" s="136">
        <f t="shared" si="81"/>
        <v>0</v>
      </c>
      <c r="FA55" s="64" t="str">
        <f>IF(details!CG55="","",details!CG55)</f>
        <v/>
      </c>
      <c r="FB55" s="64" t="str">
        <f>IF(details!CH55="","",details!CH55)</f>
        <v/>
      </c>
      <c r="FC55" s="64" t="str">
        <f>IF(details!CI55="","",details!CI55)</f>
        <v/>
      </c>
      <c r="FD55" s="64" t="str">
        <f>IF(details!CJ55="","",details!CJ55)</f>
        <v/>
      </c>
      <c r="FE55" s="64" t="str">
        <f>IF(details!CK55="","",details!CK55)</f>
        <v/>
      </c>
      <c r="FF55" s="95" t="str">
        <f t="shared" si="82"/>
        <v/>
      </c>
      <c r="FG55" s="95" t="str">
        <f t="shared" si="83"/>
        <v/>
      </c>
      <c r="FH55" s="95" t="str">
        <f t="shared" si="84"/>
        <v/>
      </c>
      <c r="FI55" s="136">
        <f t="shared" si="85"/>
        <v>100</v>
      </c>
      <c r="FJ55" s="136">
        <f t="shared" si="86"/>
        <v>0</v>
      </c>
      <c r="FK55" s="64" t="str">
        <f>IF(details!CL55="","",details!CL55)</f>
        <v/>
      </c>
      <c r="FL55" s="64" t="str">
        <f>IF(details!CM55="","",details!CM55)</f>
        <v/>
      </c>
      <c r="FM55" s="64" t="str">
        <f>IF(details!CN55="","",details!CN55)</f>
        <v/>
      </c>
      <c r="FN55" s="64" t="str">
        <f>IF(details!CO55="","",details!CO55)</f>
        <v/>
      </c>
      <c r="FO55" s="64" t="str">
        <f>IF(details!CP55="","",details!CP55)</f>
        <v/>
      </c>
      <c r="FP55" s="95" t="str">
        <f t="shared" si="87"/>
        <v/>
      </c>
      <c r="FQ55" s="95" t="str">
        <f t="shared" si="88"/>
        <v/>
      </c>
      <c r="FR55" s="95" t="str">
        <f t="shared" si="89"/>
        <v/>
      </c>
      <c r="FS55" s="136">
        <f t="shared" si="90"/>
        <v>100</v>
      </c>
      <c r="FT55" s="136">
        <f t="shared" si="91"/>
        <v>0</v>
      </c>
      <c r="FU55" s="64" t="str">
        <f>IF(details!CQ55="","",details!CQ55)</f>
        <v/>
      </c>
      <c r="FV55" s="64" t="str">
        <f>IF(details!CR55="","",details!CR55)</f>
        <v/>
      </c>
      <c r="FW55" s="64" t="str">
        <f>IF(details!CS55="","",details!CS55)</f>
        <v/>
      </c>
      <c r="FX55" s="64" t="str">
        <f>IF(details!CT55="","",details!CT55)</f>
        <v/>
      </c>
      <c r="FY55" s="64" t="str">
        <f>IF(details!CU55="","",details!CU55)</f>
        <v/>
      </c>
      <c r="FZ55" s="95" t="str">
        <f t="shared" si="92"/>
        <v/>
      </c>
      <c r="GA55" s="95" t="str">
        <f t="shared" si="93"/>
        <v/>
      </c>
      <c r="GB55" s="95" t="str">
        <f t="shared" si="94"/>
        <v/>
      </c>
      <c r="GC55" s="136">
        <f t="shared" si="95"/>
        <v>100</v>
      </c>
      <c r="GD55" s="136">
        <f t="shared" si="96"/>
        <v>0</v>
      </c>
      <c r="GE55" s="94">
        <f t="shared" si="97"/>
        <v>200</v>
      </c>
      <c r="GF55" s="94" t="str">
        <f t="shared" si="98"/>
        <v/>
      </c>
      <c r="GG55" s="94" t="str">
        <f t="shared" si="99"/>
        <v/>
      </c>
      <c r="GH55" s="94">
        <f t="shared" si="100"/>
        <v>200</v>
      </c>
      <c r="GI55" s="94" t="str">
        <f t="shared" si="101"/>
        <v/>
      </c>
      <c r="GJ55" s="94" t="str">
        <f t="shared" si="102"/>
        <v/>
      </c>
      <c r="GK55" s="152">
        <f t="shared" si="103"/>
        <v>200</v>
      </c>
      <c r="GL55" s="152" t="str">
        <f t="shared" si="104"/>
        <v/>
      </c>
      <c r="GM55" s="152" t="str">
        <f t="shared" si="105"/>
        <v/>
      </c>
      <c r="GN55" s="94" t="str">
        <f t="shared" si="106"/>
        <v/>
      </c>
      <c r="GO55" s="94" t="str">
        <f t="shared" si="107"/>
        <v/>
      </c>
      <c r="GP55" s="94" t="str">
        <f t="shared" si="108"/>
        <v/>
      </c>
      <c r="GQ55" s="94" t="str">
        <f t="shared" si="109"/>
        <v/>
      </c>
      <c r="GR55" s="94" t="str">
        <f t="shared" si="110"/>
        <v/>
      </c>
      <c r="GS55" s="94">
        <f t="shared" si="111"/>
        <v>200</v>
      </c>
      <c r="GT55" s="94" t="str">
        <f t="shared" si="112"/>
        <v/>
      </c>
      <c r="GU55" s="94" t="str">
        <f t="shared" si="113"/>
        <v/>
      </c>
      <c r="GV55" s="94">
        <f t="shared" si="114"/>
        <v>200</v>
      </c>
      <c r="GW55" s="94" t="str">
        <f t="shared" si="115"/>
        <v/>
      </c>
      <c r="GX55" s="94" t="str">
        <f t="shared" si="116"/>
        <v/>
      </c>
      <c r="GY55" s="94">
        <f t="shared" si="117"/>
        <v>200</v>
      </c>
      <c r="GZ55" s="94" t="str">
        <f t="shared" si="118"/>
        <v/>
      </c>
      <c r="HA55" s="94" t="str">
        <f t="shared" si="119"/>
        <v/>
      </c>
      <c r="HB55" s="94">
        <f t="shared" si="120"/>
        <v>100</v>
      </c>
      <c r="HC55" s="94" t="str">
        <f t="shared" si="121"/>
        <v/>
      </c>
      <c r="HD55" s="94" t="str">
        <f t="shared" si="122"/>
        <v/>
      </c>
      <c r="HE55" s="153">
        <f t="shared" si="123"/>
        <v>100</v>
      </c>
      <c r="HF55" s="153" t="str">
        <f t="shared" si="124"/>
        <v/>
      </c>
      <c r="HG55" s="153" t="str">
        <f t="shared" si="125"/>
        <v/>
      </c>
      <c r="HH55" s="153">
        <f t="shared" si="126"/>
        <v>100</v>
      </c>
      <c r="HI55" s="153" t="str">
        <f t="shared" si="127"/>
        <v/>
      </c>
      <c r="HJ55" s="153" t="str">
        <f t="shared" si="128"/>
        <v/>
      </c>
      <c r="HK55" s="255">
        <f t="shared" si="129"/>
        <v>0</v>
      </c>
      <c r="HL55" s="255">
        <f t="shared" si="130"/>
        <v>0</v>
      </c>
      <c r="HM55" s="255">
        <f t="shared" si="131"/>
        <v>23</v>
      </c>
      <c r="HN55" s="255">
        <f t="shared" si="132"/>
        <v>0</v>
      </c>
      <c r="HO55" s="64" t="str">
        <f t="shared" si="142"/>
        <v/>
      </c>
      <c r="HP55" s="91">
        <f t="shared" si="133"/>
        <v>1200</v>
      </c>
      <c r="HQ55" s="91" t="str">
        <f t="shared" si="134"/>
        <v/>
      </c>
      <c r="HR55" s="92" t="str">
        <f t="shared" si="135"/>
        <v/>
      </c>
      <c r="HS55" s="214" t="str">
        <f t="shared" si="136"/>
        <v/>
      </c>
      <c r="HT55" s="215" t="str">
        <f t="shared" si="137"/>
        <v/>
      </c>
      <c r="HU55" s="93" t="str">
        <f t="shared" si="138"/>
        <v/>
      </c>
      <c r="HV55" s="154">
        <f>details!EV55</f>
        <v>110</v>
      </c>
      <c r="HW55" s="155" t="str">
        <f>details!EW55</f>
        <v/>
      </c>
      <c r="HX55" s="218" t="str">
        <f t="shared" si="139"/>
        <v/>
      </c>
      <c r="HY55" s="100" t="str">
        <f>IF(details!CV55="","",details!CV55)</f>
        <v/>
      </c>
    </row>
    <row r="56" spans="1:233" ht="14" customHeight="1">
      <c r="A56" s="145" t="str">
        <f>IF(details!A56="","",details!A56)</f>
        <v/>
      </c>
      <c r="B56" s="64" t="str">
        <f>IF(details!B56="","",details!B56)</f>
        <v/>
      </c>
      <c r="C56" s="64" t="str">
        <f>IF(details!C56="","",details!C56)</f>
        <v/>
      </c>
      <c r="D56" s="95">
        <f>IF(details!D56="","",details!D56)</f>
        <v>850</v>
      </c>
      <c r="E56" s="95" t="str">
        <f>IF(details!E56="","",details!E56)</f>
        <v/>
      </c>
      <c r="F56" s="64" t="str">
        <f>IF(details!F56="","",details!F56)</f>
        <v/>
      </c>
      <c r="G56" s="290" t="str">
        <f>IF(details!G56="","",details!G56)</f>
        <v/>
      </c>
      <c r="H56" s="146" t="str">
        <f>IF(details!CW56="","",details!CW56)</f>
        <v/>
      </c>
      <c r="I56" s="147" t="str">
        <f>IF(details!I56="","",details!I56)</f>
        <v/>
      </c>
      <c r="J56" s="147" t="str">
        <f>IF(details!J56="","",details!J56)</f>
        <v/>
      </c>
      <c r="K56" s="147" t="str">
        <f>IF(details!K56="","",details!K56)</f>
        <v/>
      </c>
      <c r="L56" s="64" t="str">
        <f>IF(details!L56="","",details!L56)</f>
        <v/>
      </c>
      <c r="M56" s="64" t="str">
        <f>IF(details!M56="","",details!M56)</f>
        <v/>
      </c>
      <c r="N56" s="64" t="str">
        <f t="shared" si="16"/>
        <v/>
      </c>
      <c r="O56" s="64" t="str">
        <f>IF(details!N56="","",details!N56)</f>
        <v/>
      </c>
      <c r="P56" s="64" t="str">
        <f>IF(details!O56="","",details!O56)</f>
        <v/>
      </c>
      <c r="Q56" s="64" t="str">
        <f t="shared" si="17"/>
        <v/>
      </c>
      <c r="R56" s="64" t="str">
        <f>IF(details!P56="","",details!P56)</f>
        <v/>
      </c>
      <c r="S56" s="64" t="str">
        <f>IF(details!Q56="","",details!Q56)</f>
        <v/>
      </c>
      <c r="T56" s="64" t="str">
        <f t="shared" si="18"/>
        <v/>
      </c>
      <c r="U56" s="148" t="str">
        <f t="shared" si="19"/>
        <v/>
      </c>
      <c r="V56" s="64" t="str">
        <f>IF(details!R56="","",details!R56)</f>
        <v/>
      </c>
      <c r="W56" s="64" t="str">
        <f>IF(details!S56="","",details!S56)</f>
        <v/>
      </c>
      <c r="X56" s="64" t="str">
        <f>IF(details!T56="","",details!T56)</f>
        <v/>
      </c>
      <c r="Y56" s="64" t="str">
        <f>IF(details!U56="","",details!U56)</f>
        <v/>
      </c>
      <c r="Z56" s="148" t="str">
        <f t="shared" si="20"/>
        <v/>
      </c>
      <c r="AA56" s="149" t="str">
        <f t="shared" si="21"/>
        <v/>
      </c>
      <c r="AB56" s="64" t="str">
        <f>IF(details!V56="","",details!V56)</f>
        <v/>
      </c>
      <c r="AC56" s="64" t="str">
        <f>IF(details!W56="","",details!W56)</f>
        <v/>
      </c>
      <c r="AD56" s="64" t="str">
        <f>IF(details!X56="","",details!X56)</f>
        <v/>
      </c>
      <c r="AE56" s="149" t="str">
        <f t="shared" si="22"/>
        <v/>
      </c>
      <c r="AF56" s="95" t="str">
        <f t="shared" si="23"/>
        <v/>
      </c>
      <c r="AG56" s="150" t="str">
        <f t="shared" si="24"/>
        <v/>
      </c>
      <c r="AH56" s="95" t="str">
        <f t="shared" si="25"/>
        <v/>
      </c>
      <c r="AI56" s="136">
        <f t="shared" si="0"/>
        <v>200</v>
      </c>
      <c r="AJ56" s="136">
        <f t="shared" si="26"/>
        <v>0</v>
      </c>
      <c r="AK56" s="64" t="str">
        <f>IF(details!Y56="","",details!Y56)</f>
        <v/>
      </c>
      <c r="AL56" s="64" t="str">
        <f>IF(details!Z56="","",details!Z56)</f>
        <v/>
      </c>
      <c r="AM56" s="64" t="str">
        <f t="shared" si="27"/>
        <v/>
      </c>
      <c r="AN56" s="64" t="str">
        <f>IF(details!AA56="","",details!AA56)</f>
        <v/>
      </c>
      <c r="AO56" s="64" t="str">
        <f>IF(details!AB56="","",details!AB56)</f>
        <v/>
      </c>
      <c r="AP56" s="64" t="str">
        <f t="shared" si="28"/>
        <v/>
      </c>
      <c r="AQ56" s="64" t="str">
        <f>IF(details!AC56="","",details!AC56)</f>
        <v/>
      </c>
      <c r="AR56" s="64" t="str">
        <f>IF(details!AD56="","",details!AD56)</f>
        <v/>
      </c>
      <c r="AS56" s="64" t="str">
        <f t="shared" si="29"/>
        <v/>
      </c>
      <c r="AT56" s="148" t="str">
        <f t="shared" si="30"/>
        <v/>
      </c>
      <c r="AU56" s="64" t="str">
        <f>IF(details!AE56="","",details!AE56)</f>
        <v/>
      </c>
      <c r="AV56" s="64" t="str">
        <f>IF(details!AF56="","",details!AF56)</f>
        <v/>
      </c>
      <c r="AW56" s="64" t="str">
        <f>IF(details!AG56="","",details!AG56)</f>
        <v/>
      </c>
      <c r="AX56" s="64" t="str">
        <f>IF(details!AH56="","",details!AH56)</f>
        <v/>
      </c>
      <c r="AY56" s="148" t="str">
        <f t="shared" si="31"/>
        <v/>
      </c>
      <c r="AZ56" s="149" t="str">
        <f t="shared" si="32"/>
        <v/>
      </c>
      <c r="BA56" s="64" t="str">
        <f>IF(details!AI56="","",details!AI56)</f>
        <v/>
      </c>
      <c r="BB56" s="64" t="str">
        <f>IF(details!AJ56="","",details!AJ56)</f>
        <v/>
      </c>
      <c r="BC56" s="64" t="str">
        <f>IF(details!AK56="","",details!AK56)</f>
        <v/>
      </c>
      <c r="BD56" s="149" t="str">
        <f t="shared" si="33"/>
        <v/>
      </c>
      <c r="BE56" s="95" t="str">
        <f t="shared" si="34"/>
        <v/>
      </c>
      <c r="BF56" s="150" t="str">
        <f t="shared" si="35"/>
        <v/>
      </c>
      <c r="BG56" s="95" t="str">
        <f t="shared" si="36"/>
        <v/>
      </c>
      <c r="BH56" s="136">
        <f t="shared" si="1"/>
        <v>200</v>
      </c>
      <c r="BI56" s="136">
        <f t="shared" si="37"/>
        <v>0</v>
      </c>
      <c r="BJ56" s="151">
        <f>IF(D56="","",details!AL56)</f>
        <v>0</v>
      </c>
      <c r="BK56" s="64" t="str">
        <f>IF(details!AM56="","",details!AM56)</f>
        <v/>
      </c>
      <c r="BL56" s="64" t="str">
        <f>IF(details!AN56="","",details!AN56)</f>
        <v/>
      </c>
      <c r="BM56" s="64" t="str">
        <f t="shared" si="38"/>
        <v/>
      </c>
      <c r="BN56" s="64" t="str">
        <f>IF(details!AO56="","",details!AO56)</f>
        <v/>
      </c>
      <c r="BO56" s="64" t="str">
        <f>IF(details!AP56="","",details!AP56)</f>
        <v/>
      </c>
      <c r="BP56" s="64" t="str">
        <f t="shared" si="39"/>
        <v/>
      </c>
      <c r="BQ56" s="64" t="str">
        <f>IF(details!AQ56="","",details!AQ56)</f>
        <v/>
      </c>
      <c r="BR56" s="64" t="str">
        <f>IF(details!AR56="","",details!AR56)</f>
        <v/>
      </c>
      <c r="BS56" s="64" t="str">
        <f t="shared" si="40"/>
        <v/>
      </c>
      <c r="BT56" s="148" t="str">
        <f t="shared" si="41"/>
        <v/>
      </c>
      <c r="BU56" s="64" t="str">
        <f>IF(details!AS56="","",details!AS56)</f>
        <v/>
      </c>
      <c r="BV56" s="64" t="str">
        <f>IF(details!AT56="","",details!AT56)</f>
        <v/>
      </c>
      <c r="BW56" s="64" t="str">
        <f>IF(details!AU56="","",details!AU56)</f>
        <v/>
      </c>
      <c r="BX56" s="148" t="str">
        <f t="shared" si="42"/>
        <v/>
      </c>
      <c r="BY56" s="149" t="str">
        <f t="shared" si="43"/>
        <v/>
      </c>
      <c r="BZ56" s="64" t="str">
        <f>IF(details!AV56="","",details!AV56)</f>
        <v/>
      </c>
      <c r="CA56" s="64" t="str">
        <f>IF(details!AW56="","",details!AW56)</f>
        <v/>
      </c>
      <c r="CB56" s="149" t="str">
        <f t="shared" si="44"/>
        <v/>
      </c>
      <c r="CC56" s="95" t="str">
        <f t="shared" si="45"/>
        <v/>
      </c>
      <c r="CD56" s="150" t="str">
        <f t="shared" si="46"/>
        <v/>
      </c>
      <c r="CE56" s="95" t="str">
        <f t="shared" si="47"/>
        <v/>
      </c>
      <c r="CF56" s="136">
        <f t="shared" si="2"/>
        <v>200</v>
      </c>
      <c r="CG56" s="136">
        <f t="shared" si="48"/>
        <v>0</v>
      </c>
      <c r="CH56" s="64" t="str">
        <f>IF(details!AX56="","",details!AX56)</f>
        <v/>
      </c>
      <c r="CI56" s="64" t="str">
        <f>IF(details!AY56="","",details!AY56)</f>
        <v/>
      </c>
      <c r="CJ56" s="64" t="str">
        <f t="shared" si="49"/>
        <v/>
      </c>
      <c r="CK56" s="64" t="str">
        <f>IF(details!AZ56="","",details!AZ56)</f>
        <v/>
      </c>
      <c r="CL56" s="64" t="str">
        <f>IF(details!BA56="","",details!BA56)</f>
        <v/>
      </c>
      <c r="CM56" s="64" t="str">
        <f t="shared" si="50"/>
        <v/>
      </c>
      <c r="CN56" s="64" t="str">
        <f>IF(details!BB56="","",details!BB56)</f>
        <v/>
      </c>
      <c r="CO56" s="64" t="str">
        <f>IF(details!BC56="","",details!BC56)</f>
        <v/>
      </c>
      <c r="CP56" s="64" t="str">
        <f t="shared" si="51"/>
        <v/>
      </c>
      <c r="CQ56" s="148" t="str">
        <f t="shared" si="52"/>
        <v/>
      </c>
      <c r="CR56" s="64" t="str">
        <f>IF(details!BD56="","",details!BD56)</f>
        <v/>
      </c>
      <c r="CS56" s="64" t="str">
        <f>IF(details!BE56="","",details!BE56)</f>
        <v/>
      </c>
      <c r="CT56" s="64" t="str">
        <f>IF(details!BF56="","",details!BF56)</f>
        <v/>
      </c>
      <c r="CU56" s="64" t="str">
        <f>IF(details!BG56="","",details!BG56)</f>
        <v/>
      </c>
      <c r="CV56" s="148" t="str">
        <f t="shared" si="53"/>
        <v/>
      </c>
      <c r="CW56" s="149" t="str">
        <f t="shared" si="54"/>
        <v/>
      </c>
      <c r="CX56" s="64" t="str">
        <f>IF(details!BH56="","",details!BH56)</f>
        <v/>
      </c>
      <c r="CY56" s="64" t="str">
        <f>IF(details!BI56="","",details!BI56)</f>
        <v/>
      </c>
      <c r="CZ56" s="64" t="str">
        <f>IF(details!BJ56="","",details!BJ56)</f>
        <v/>
      </c>
      <c r="DA56" s="149" t="str">
        <f t="shared" si="55"/>
        <v/>
      </c>
      <c r="DB56" s="95" t="str">
        <f t="shared" si="56"/>
        <v/>
      </c>
      <c r="DC56" s="150" t="str">
        <f t="shared" si="57"/>
        <v/>
      </c>
      <c r="DD56" s="95" t="str">
        <f t="shared" si="58"/>
        <v/>
      </c>
      <c r="DE56" s="136">
        <f t="shared" si="3"/>
        <v>200</v>
      </c>
      <c r="DF56" s="136">
        <f t="shared" si="59"/>
        <v>0</v>
      </c>
      <c r="DG56" s="64" t="str">
        <f>IF(details!BK56="","",details!BK56)</f>
        <v/>
      </c>
      <c r="DH56" s="64" t="str">
        <f>IF(details!BL56="","",details!BL56)</f>
        <v/>
      </c>
      <c r="DI56" s="64" t="str">
        <f t="shared" si="60"/>
        <v/>
      </c>
      <c r="DJ56" s="64" t="str">
        <f>IF(details!BM56="","",details!BM56)</f>
        <v/>
      </c>
      <c r="DK56" s="64" t="str">
        <f>IF(details!BN56="","",details!BN56)</f>
        <v/>
      </c>
      <c r="DL56" s="64" t="str">
        <f t="shared" si="61"/>
        <v/>
      </c>
      <c r="DM56" s="64" t="str">
        <f>IF(details!BO56="","",details!BO56)</f>
        <v/>
      </c>
      <c r="DN56" s="64" t="str">
        <f>IF(details!BP56="","",details!BP56)</f>
        <v/>
      </c>
      <c r="DO56" s="64" t="str">
        <f t="shared" si="62"/>
        <v/>
      </c>
      <c r="DP56" s="148" t="str">
        <f t="shared" si="63"/>
        <v/>
      </c>
      <c r="DQ56" s="64" t="str">
        <f>IF(details!BQ56="","",details!BQ56)</f>
        <v/>
      </c>
      <c r="DR56" s="64" t="str">
        <f>IF(details!BR56="","",details!BR56)</f>
        <v/>
      </c>
      <c r="DS56" s="64" t="str">
        <f>IF(details!BS56="","",details!BS56)</f>
        <v/>
      </c>
      <c r="DT56" s="148" t="str">
        <f t="shared" si="64"/>
        <v/>
      </c>
      <c r="DU56" s="149" t="str">
        <f t="shared" si="65"/>
        <v/>
      </c>
      <c r="DV56" s="64" t="str">
        <f>IF(details!BT56="","",details!BT56)</f>
        <v/>
      </c>
      <c r="DW56" s="64" t="str">
        <f>IF(details!BU56="","",details!BU56)</f>
        <v/>
      </c>
      <c r="DX56" s="149" t="str">
        <f t="shared" si="66"/>
        <v/>
      </c>
      <c r="DY56" s="95" t="str">
        <f t="shared" si="67"/>
        <v/>
      </c>
      <c r="DZ56" s="150" t="str">
        <f t="shared" si="68"/>
        <v/>
      </c>
      <c r="EA56" s="95" t="str">
        <f t="shared" si="69"/>
        <v/>
      </c>
      <c r="EB56" s="136">
        <f t="shared" si="4"/>
        <v>200</v>
      </c>
      <c r="EC56" s="136">
        <f t="shared" si="70"/>
        <v>0</v>
      </c>
      <c r="ED56" s="64" t="str">
        <f>IF(details!BV56="","",details!BV56)</f>
        <v/>
      </c>
      <c r="EE56" s="64" t="str">
        <f>IF(details!BW56="","",details!BW56)</f>
        <v/>
      </c>
      <c r="EF56" s="64" t="str">
        <f t="shared" si="71"/>
        <v/>
      </c>
      <c r="EG56" s="64" t="str">
        <f>IF(details!BX56="","",details!BX56)</f>
        <v/>
      </c>
      <c r="EH56" s="64" t="str">
        <f>IF(details!BY56="","",details!BY56)</f>
        <v/>
      </c>
      <c r="EI56" s="64" t="str">
        <f t="shared" si="72"/>
        <v/>
      </c>
      <c r="EJ56" s="64" t="str">
        <f>IF(details!BZ56="","",details!BZ56)</f>
        <v/>
      </c>
      <c r="EK56" s="64" t="str">
        <f>IF(details!CA56="","",details!CA56)</f>
        <v/>
      </c>
      <c r="EL56" s="64" t="str">
        <f t="shared" si="73"/>
        <v/>
      </c>
      <c r="EM56" s="148" t="str">
        <f t="shared" si="74"/>
        <v/>
      </c>
      <c r="EN56" s="427" t="str">
        <f>IF(details!CB56="","",details!CB56)</f>
        <v/>
      </c>
      <c r="EO56" s="64" t="str">
        <f>IF(details!CC56="","",details!CC56)</f>
        <v/>
      </c>
      <c r="EP56" s="64" t="str">
        <f>IF(details!CD56="","",details!CD56)</f>
        <v/>
      </c>
      <c r="EQ56" s="148" t="str">
        <f t="shared" si="75"/>
        <v/>
      </c>
      <c r="ER56" s="149" t="str">
        <f t="shared" si="76"/>
        <v/>
      </c>
      <c r="ES56" s="64" t="str">
        <f>IF(details!CE56="","",details!CE56)</f>
        <v/>
      </c>
      <c r="ET56" s="64" t="str">
        <f>IF(details!CF56="","",details!CF56)</f>
        <v/>
      </c>
      <c r="EU56" s="149" t="str">
        <f t="shared" si="77"/>
        <v/>
      </c>
      <c r="EV56" s="95" t="str">
        <f t="shared" si="78"/>
        <v/>
      </c>
      <c r="EW56" s="150" t="str">
        <f t="shared" si="79"/>
        <v/>
      </c>
      <c r="EX56" s="95" t="str">
        <f t="shared" si="80"/>
        <v/>
      </c>
      <c r="EY56" s="136">
        <f t="shared" si="5"/>
        <v>200</v>
      </c>
      <c r="EZ56" s="136">
        <f t="shared" si="81"/>
        <v>0</v>
      </c>
      <c r="FA56" s="64" t="str">
        <f>IF(details!CG56="","",details!CG56)</f>
        <v/>
      </c>
      <c r="FB56" s="64" t="str">
        <f>IF(details!CH56="","",details!CH56)</f>
        <v/>
      </c>
      <c r="FC56" s="64" t="str">
        <f>IF(details!CI56="","",details!CI56)</f>
        <v/>
      </c>
      <c r="FD56" s="64" t="str">
        <f>IF(details!CJ56="","",details!CJ56)</f>
        <v/>
      </c>
      <c r="FE56" s="64" t="str">
        <f>IF(details!CK56="","",details!CK56)</f>
        <v/>
      </c>
      <c r="FF56" s="95" t="str">
        <f t="shared" si="82"/>
        <v/>
      </c>
      <c r="FG56" s="95" t="str">
        <f t="shared" si="83"/>
        <v/>
      </c>
      <c r="FH56" s="95" t="str">
        <f t="shared" si="84"/>
        <v/>
      </c>
      <c r="FI56" s="136">
        <f t="shared" si="85"/>
        <v>100</v>
      </c>
      <c r="FJ56" s="136">
        <f t="shared" si="86"/>
        <v>0</v>
      </c>
      <c r="FK56" s="64" t="str">
        <f>IF(details!CL56="","",details!CL56)</f>
        <v/>
      </c>
      <c r="FL56" s="64" t="str">
        <f>IF(details!CM56="","",details!CM56)</f>
        <v/>
      </c>
      <c r="FM56" s="64" t="str">
        <f>IF(details!CN56="","",details!CN56)</f>
        <v/>
      </c>
      <c r="FN56" s="64" t="str">
        <f>IF(details!CO56="","",details!CO56)</f>
        <v/>
      </c>
      <c r="FO56" s="64" t="str">
        <f>IF(details!CP56="","",details!CP56)</f>
        <v/>
      </c>
      <c r="FP56" s="95" t="str">
        <f t="shared" si="87"/>
        <v/>
      </c>
      <c r="FQ56" s="95" t="str">
        <f t="shared" si="88"/>
        <v/>
      </c>
      <c r="FR56" s="95" t="str">
        <f t="shared" si="89"/>
        <v/>
      </c>
      <c r="FS56" s="136">
        <f t="shared" si="90"/>
        <v>100</v>
      </c>
      <c r="FT56" s="136">
        <f t="shared" si="91"/>
        <v>0</v>
      </c>
      <c r="FU56" s="64" t="str">
        <f>IF(details!CQ56="","",details!CQ56)</f>
        <v/>
      </c>
      <c r="FV56" s="64" t="str">
        <f>IF(details!CR56="","",details!CR56)</f>
        <v/>
      </c>
      <c r="FW56" s="64" t="str">
        <f>IF(details!CS56="","",details!CS56)</f>
        <v/>
      </c>
      <c r="FX56" s="64" t="str">
        <f>IF(details!CT56="","",details!CT56)</f>
        <v/>
      </c>
      <c r="FY56" s="64" t="str">
        <f>IF(details!CU56="","",details!CU56)</f>
        <v/>
      </c>
      <c r="FZ56" s="95" t="str">
        <f t="shared" si="92"/>
        <v/>
      </c>
      <c r="GA56" s="95" t="str">
        <f t="shared" si="93"/>
        <v/>
      </c>
      <c r="GB56" s="95" t="str">
        <f t="shared" si="94"/>
        <v/>
      </c>
      <c r="GC56" s="136">
        <f t="shared" si="95"/>
        <v>100</v>
      </c>
      <c r="GD56" s="136">
        <f t="shared" si="96"/>
        <v>0</v>
      </c>
      <c r="GE56" s="94">
        <f t="shared" si="97"/>
        <v>200</v>
      </c>
      <c r="GF56" s="94" t="str">
        <f t="shared" si="98"/>
        <v/>
      </c>
      <c r="GG56" s="94" t="str">
        <f t="shared" si="99"/>
        <v/>
      </c>
      <c r="GH56" s="94">
        <f t="shared" si="100"/>
        <v>200</v>
      </c>
      <c r="GI56" s="94" t="str">
        <f t="shared" si="101"/>
        <v/>
      </c>
      <c r="GJ56" s="94" t="str">
        <f t="shared" si="102"/>
        <v/>
      </c>
      <c r="GK56" s="152">
        <f t="shared" si="103"/>
        <v>200</v>
      </c>
      <c r="GL56" s="152" t="str">
        <f t="shared" si="104"/>
        <v/>
      </c>
      <c r="GM56" s="152" t="str">
        <f t="shared" si="105"/>
        <v/>
      </c>
      <c r="GN56" s="94" t="str">
        <f t="shared" si="106"/>
        <v/>
      </c>
      <c r="GO56" s="94" t="str">
        <f t="shared" si="107"/>
        <v/>
      </c>
      <c r="GP56" s="94" t="str">
        <f t="shared" si="108"/>
        <v/>
      </c>
      <c r="GQ56" s="94" t="str">
        <f t="shared" si="109"/>
        <v/>
      </c>
      <c r="GR56" s="94" t="str">
        <f t="shared" si="110"/>
        <v/>
      </c>
      <c r="GS56" s="94">
        <f t="shared" si="111"/>
        <v>200</v>
      </c>
      <c r="GT56" s="94" t="str">
        <f t="shared" si="112"/>
        <v/>
      </c>
      <c r="GU56" s="94" t="str">
        <f t="shared" si="113"/>
        <v/>
      </c>
      <c r="GV56" s="94">
        <f t="shared" si="114"/>
        <v>200</v>
      </c>
      <c r="GW56" s="94" t="str">
        <f t="shared" si="115"/>
        <v/>
      </c>
      <c r="GX56" s="94" t="str">
        <f t="shared" si="116"/>
        <v/>
      </c>
      <c r="GY56" s="94">
        <f t="shared" si="117"/>
        <v>200</v>
      </c>
      <c r="GZ56" s="94" t="str">
        <f t="shared" si="118"/>
        <v/>
      </c>
      <c r="HA56" s="94" t="str">
        <f t="shared" si="119"/>
        <v/>
      </c>
      <c r="HB56" s="94">
        <f t="shared" si="120"/>
        <v>100</v>
      </c>
      <c r="HC56" s="94" t="str">
        <f t="shared" si="121"/>
        <v/>
      </c>
      <c r="HD56" s="94" t="str">
        <f t="shared" si="122"/>
        <v/>
      </c>
      <c r="HE56" s="153">
        <f t="shared" si="123"/>
        <v>100</v>
      </c>
      <c r="HF56" s="153" t="str">
        <f t="shared" si="124"/>
        <v/>
      </c>
      <c r="HG56" s="153" t="str">
        <f t="shared" si="125"/>
        <v/>
      </c>
      <c r="HH56" s="153">
        <f t="shared" si="126"/>
        <v>100</v>
      </c>
      <c r="HI56" s="153" t="str">
        <f t="shared" si="127"/>
        <v/>
      </c>
      <c r="HJ56" s="153" t="str">
        <f t="shared" si="128"/>
        <v/>
      </c>
      <c r="HK56" s="255">
        <f t="shared" si="129"/>
        <v>0</v>
      </c>
      <c r="HL56" s="255">
        <f t="shared" si="130"/>
        <v>0</v>
      </c>
      <c r="HM56" s="255">
        <f t="shared" si="131"/>
        <v>23</v>
      </c>
      <c r="HN56" s="255">
        <f t="shared" si="132"/>
        <v>0</v>
      </c>
      <c r="HO56" s="64" t="str">
        <f t="shared" si="142"/>
        <v/>
      </c>
      <c r="HP56" s="91">
        <f t="shared" si="133"/>
        <v>1200</v>
      </c>
      <c r="HQ56" s="91" t="str">
        <f t="shared" si="134"/>
        <v/>
      </c>
      <c r="HR56" s="92" t="str">
        <f t="shared" si="135"/>
        <v/>
      </c>
      <c r="HS56" s="214" t="str">
        <f t="shared" si="136"/>
        <v/>
      </c>
      <c r="HT56" s="215" t="str">
        <f t="shared" si="137"/>
        <v/>
      </c>
      <c r="HU56" s="93" t="str">
        <f t="shared" si="138"/>
        <v/>
      </c>
      <c r="HV56" s="154">
        <f>details!EV56</f>
        <v>110</v>
      </c>
      <c r="HW56" s="155" t="str">
        <f>details!EW56</f>
        <v/>
      </c>
      <c r="HX56" s="218" t="str">
        <f t="shared" si="139"/>
        <v/>
      </c>
      <c r="HY56" s="100" t="str">
        <f>IF(details!CV56="","",details!CV56)</f>
        <v/>
      </c>
    </row>
    <row r="57" spans="1:233" ht="14" customHeight="1">
      <c r="A57" s="145" t="str">
        <f>IF(details!A57="","",details!A57)</f>
        <v/>
      </c>
      <c r="B57" s="64" t="str">
        <f>IF(details!B57="","",details!B57)</f>
        <v/>
      </c>
      <c r="C57" s="64" t="str">
        <f>IF(details!C57="","",details!C57)</f>
        <v/>
      </c>
      <c r="D57" s="95">
        <f>IF(details!D57="","",details!D57)</f>
        <v>851</v>
      </c>
      <c r="E57" s="95" t="str">
        <f>IF(details!E57="","",details!E57)</f>
        <v/>
      </c>
      <c r="F57" s="64" t="str">
        <f>IF(details!F57="","",details!F57)</f>
        <v/>
      </c>
      <c r="G57" s="290" t="str">
        <f>IF(details!G57="","",details!G57)</f>
        <v/>
      </c>
      <c r="H57" s="146" t="str">
        <f>IF(details!CW57="","",details!CW57)</f>
        <v/>
      </c>
      <c r="I57" s="147" t="str">
        <f>IF(details!I57="","",details!I57)</f>
        <v/>
      </c>
      <c r="J57" s="147" t="str">
        <f>IF(details!J57="","",details!J57)</f>
        <v/>
      </c>
      <c r="K57" s="147" t="str">
        <f>IF(details!K57="","",details!K57)</f>
        <v/>
      </c>
      <c r="L57" s="64" t="str">
        <f>IF(details!L57="","",details!L57)</f>
        <v/>
      </c>
      <c r="M57" s="64" t="str">
        <f>IF(details!M57="","",details!M57)</f>
        <v/>
      </c>
      <c r="N57" s="64" t="str">
        <f t="shared" si="16"/>
        <v/>
      </c>
      <c r="O57" s="64" t="str">
        <f>IF(details!N57="","",details!N57)</f>
        <v/>
      </c>
      <c r="P57" s="64" t="str">
        <f>IF(details!O57="","",details!O57)</f>
        <v/>
      </c>
      <c r="Q57" s="64" t="str">
        <f t="shared" si="17"/>
        <v/>
      </c>
      <c r="R57" s="64" t="str">
        <f>IF(details!P57="","",details!P57)</f>
        <v/>
      </c>
      <c r="S57" s="64" t="str">
        <f>IF(details!Q57="","",details!Q57)</f>
        <v/>
      </c>
      <c r="T57" s="64" t="str">
        <f t="shared" si="18"/>
        <v/>
      </c>
      <c r="U57" s="148" t="str">
        <f t="shared" si="19"/>
        <v/>
      </c>
      <c r="V57" s="64" t="str">
        <f>IF(details!R57="","",details!R57)</f>
        <v/>
      </c>
      <c r="W57" s="64" t="str">
        <f>IF(details!S57="","",details!S57)</f>
        <v/>
      </c>
      <c r="X57" s="64" t="str">
        <f>IF(details!T57="","",details!T57)</f>
        <v/>
      </c>
      <c r="Y57" s="64" t="str">
        <f>IF(details!U57="","",details!U57)</f>
        <v/>
      </c>
      <c r="Z57" s="148" t="str">
        <f t="shared" si="20"/>
        <v/>
      </c>
      <c r="AA57" s="149" t="str">
        <f t="shared" si="21"/>
        <v/>
      </c>
      <c r="AB57" s="64" t="str">
        <f>IF(details!V57="","",details!V57)</f>
        <v/>
      </c>
      <c r="AC57" s="64" t="str">
        <f>IF(details!W57="","",details!W57)</f>
        <v/>
      </c>
      <c r="AD57" s="64" t="str">
        <f>IF(details!X57="","",details!X57)</f>
        <v/>
      </c>
      <c r="AE57" s="149" t="str">
        <f t="shared" si="22"/>
        <v/>
      </c>
      <c r="AF57" s="95" t="str">
        <f t="shared" si="23"/>
        <v/>
      </c>
      <c r="AG57" s="150" t="str">
        <f t="shared" si="24"/>
        <v/>
      </c>
      <c r="AH57" s="95" t="str">
        <f t="shared" si="25"/>
        <v/>
      </c>
      <c r="AI57" s="136">
        <f t="shared" si="0"/>
        <v>200</v>
      </c>
      <c r="AJ57" s="136">
        <f t="shared" si="26"/>
        <v>0</v>
      </c>
      <c r="AK57" s="64" t="str">
        <f>IF(details!Y57="","",details!Y57)</f>
        <v/>
      </c>
      <c r="AL57" s="64" t="str">
        <f>IF(details!Z57="","",details!Z57)</f>
        <v/>
      </c>
      <c r="AM57" s="64" t="str">
        <f t="shared" si="27"/>
        <v/>
      </c>
      <c r="AN57" s="64" t="str">
        <f>IF(details!AA57="","",details!AA57)</f>
        <v/>
      </c>
      <c r="AO57" s="64" t="str">
        <f>IF(details!AB57="","",details!AB57)</f>
        <v/>
      </c>
      <c r="AP57" s="64" t="str">
        <f t="shared" si="28"/>
        <v/>
      </c>
      <c r="AQ57" s="64" t="str">
        <f>IF(details!AC57="","",details!AC57)</f>
        <v/>
      </c>
      <c r="AR57" s="64" t="str">
        <f>IF(details!AD57="","",details!AD57)</f>
        <v/>
      </c>
      <c r="AS57" s="64" t="str">
        <f t="shared" si="29"/>
        <v/>
      </c>
      <c r="AT57" s="148" t="str">
        <f t="shared" si="30"/>
        <v/>
      </c>
      <c r="AU57" s="64" t="str">
        <f>IF(details!AE57="","",details!AE57)</f>
        <v/>
      </c>
      <c r="AV57" s="64" t="str">
        <f>IF(details!AF57="","",details!AF57)</f>
        <v/>
      </c>
      <c r="AW57" s="64" t="str">
        <f>IF(details!AG57="","",details!AG57)</f>
        <v/>
      </c>
      <c r="AX57" s="64" t="str">
        <f>IF(details!AH57="","",details!AH57)</f>
        <v/>
      </c>
      <c r="AY57" s="148" t="str">
        <f t="shared" si="31"/>
        <v/>
      </c>
      <c r="AZ57" s="149" t="str">
        <f t="shared" si="32"/>
        <v/>
      </c>
      <c r="BA57" s="64" t="str">
        <f>IF(details!AI57="","",details!AI57)</f>
        <v/>
      </c>
      <c r="BB57" s="64" t="str">
        <f>IF(details!AJ57="","",details!AJ57)</f>
        <v/>
      </c>
      <c r="BC57" s="64" t="str">
        <f>IF(details!AK57="","",details!AK57)</f>
        <v/>
      </c>
      <c r="BD57" s="149" t="str">
        <f t="shared" si="33"/>
        <v/>
      </c>
      <c r="BE57" s="95" t="str">
        <f t="shared" si="34"/>
        <v/>
      </c>
      <c r="BF57" s="150" t="str">
        <f t="shared" si="35"/>
        <v/>
      </c>
      <c r="BG57" s="95" t="str">
        <f t="shared" si="36"/>
        <v/>
      </c>
      <c r="BH57" s="136">
        <f t="shared" si="1"/>
        <v>200</v>
      </c>
      <c r="BI57" s="136">
        <f t="shared" si="37"/>
        <v>0</v>
      </c>
      <c r="BJ57" s="151">
        <f>IF(D57="","",details!AL57)</f>
        <v>0</v>
      </c>
      <c r="BK57" s="64" t="str">
        <f>IF(details!AM57="","",details!AM57)</f>
        <v/>
      </c>
      <c r="BL57" s="64" t="str">
        <f>IF(details!AN57="","",details!AN57)</f>
        <v/>
      </c>
      <c r="BM57" s="64" t="str">
        <f t="shared" si="38"/>
        <v/>
      </c>
      <c r="BN57" s="64" t="str">
        <f>IF(details!AO57="","",details!AO57)</f>
        <v/>
      </c>
      <c r="BO57" s="64" t="str">
        <f>IF(details!AP57="","",details!AP57)</f>
        <v/>
      </c>
      <c r="BP57" s="64" t="str">
        <f t="shared" si="39"/>
        <v/>
      </c>
      <c r="BQ57" s="64" t="str">
        <f>IF(details!AQ57="","",details!AQ57)</f>
        <v/>
      </c>
      <c r="BR57" s="64" t="str">
        <f>IF(details!AR57="","",details!AR57)</f>
        <v/>
      </c>
      <c r="BS57" s="64" t="str">
        <f t="shared" si="40"/>
        <v/>
      </c>
      <c r="BT57" s="148" t="str">
        <f t="shared" si="41"/>
        <v/>
      </c>
      <c r="BU57" s="64" t="str">
        <f>IF(details!AS57="","",details!AS57)</f>
        <v/>
      </c>
      <c r="BV57" s="64" t="str">
        <f>IF(details!AT57="","",details!AT57)</f>
        <v/>
      </c>
      <c r="BW57" s="64" t="str">
        <f>IF(details!AU57="","",details!AU57)</f>
        <v/>
      </c>
      <c r="BX57" s="148" t="str">
        <f t="shared" si="42"/>
        <v/>
      </c>
      <c r="BY57" s="149" t="str">
        <f t="shared" si="43"/>
        <v/>
      </c>
      <c r="BZ57" s="64" t="str">
        <f>IF(details!AV57="","",details!AV57)</f>
        <v/>
      </c>
      <c r="CA57" s="64" t="str">
        <f>IF(details!AW57="","",details!AW57)</f>
        <v/>
      </c>
      <c r="CB57" s="149" t="str">
        <f t="shared" si="44"/>
        <v/>
      </c>
      <c r="CC57" s="95" t="str">
        <f t="shared" si="45"/>
        <v/>
      </c>
      <c r="CD57" s="150" t="str">
        <f t="shared" si="46"/>
        <v/>
      </c>
      <c r="CE57" s="95" t="str">
        <f t="shared" si="47"/>
        <v/>
      </c>
      <c r="CF57" s="136">
        <f t="shared" si="2"/>
        <v>200</v>
      </c>
      <c r="CG57" s="136">
        <f t="shared" si="48"/>
        <v>0</v>
      </c>
      <c r="CH57" s="64" t="str">
        <f>IF(details!AX57="","",details!AX57)</f>
        <v/>
      </c>
      <c r="CI57" s="64" t="str">
        <f>IF(details!AY57="","",details!AY57)</f>
        <v/>
      </c>
      <c r="CJ57" s="64" t="str">
        <f t="shared" si="49"/>
        <v/>
      </c>
      <c r="CK57" s="64" t="str">
        <f>IF(details!AZ57="","",details!AZ57)</f>
        <v/>
      </c>
      <c r="CL57" s="64" t="str">
        <f>IF(details!BA57="","",details!BA57)</f>
        <v/>
      </c>
      <c r="CM57" s="64" t="str">
        <f t="shared" si="50"/>
        <v/>
      </c>
      <c r="CN57" s="64" t="str">
        <f>IF(details!BB57="","",details!BB57)</f>
        <v/>
      </c>
      <c r="CO57" s="64" t="str">
        <f>IF(details!BC57="","",details!BC57)</f>
        <v/>
      </c>
      <c r="CP57" s="64" t="str">
        <f t="shared" si="51"/>
        <v/>
      </c>
      <c r="CQ57" s="148" t="str">
        <f t="shared" si="52"/>
        <v/>
      </c>
      <c r="CR57" s="64" t="str">
        <f>IF(details!BD57="","",details!BD57)</f>
        <v/>
      </c>
      <c r="CS57" s="64" t="str">
        <f>IF(details!BE57="","",details!BE57)</f>
        <v/>
      </c>
      <c r="CT57" s="64" t="str">
        <f>IF(details!BF57="","",details!BF57)</f>
        <v/>
      </c>
      <c r="CU57" s="64" t="str">
        <f>IF(details!BG57="","",details!BG57)</f>
        <v/>
      </c>
      <c r="CV57" s="148" t="str">
        <f t="shared" si="53"/>
        <v/>
      </c>
      <c r="CW57" s="149" t="str">
        <f t="shared" si="54"/>
        <v/>
      </c>
      <c r="CX57" s="64" t="str">
        <f>IF(details!BH57="","",details!BH57)</f>
        <v/>
      </c>
      <c r="CY57" s="64" t="str">
        <f>IF(details!BI57="","",details!BI57)</f>
        <v/>
      </c>
      <c r="CZ57" s="64" t="str">
        <f>IF(details!BJ57="","",details!BJ57)</f>
        <v/>
      </c>
      <c r="DA57" s="149" t="str">
        <f t="shared" si="55"/>
        <v/>
      </c>
      <c r="DB57" s="95" t="str">
        <f t="shared" si="56"/>
        <v/>
      </c>
      <c r="DC57" s="150" t="str">
        <f t="shared" si="57"/>
        <v/>
      </c>
      <c r="DD57" s="95" t="str">
        <f t="shared" si="58"/>
        <v/>
      </c>
      <c r="DE57" s="136">
        <f t="shared" si="3"/>
        <v>200</v>
      </c>
      <c r="DF57" s="136">
        <f t="shared" si="59"/>
        <v>0</v>
      </c>
      <c r="DG57" s="64" t="str">
        <f>IF(details!BK57="","",details!BK57)</f>
        <v/>
      </c>
      <c r="DH57" s="64" t="str">
        <f>IF(details!BL57="","",details!BL57)</f>
        <v/>
      </c>
      <c r="DI57" s="64" t="str">
        <f t="shared" si="60"/>
        <v/>
      </c>
      <c r="DJ57" s="64" t="str">
        <f>IF(details!BM57="","",details!BM57)</f>
        <v/>
      </c>
      <c r="DK57" s="64" t="str">
        <f>IF(details!BN57="","",details!BN57)</f>
        <v/>
      </c>
      <c r="DL57" s="64" t="str">
        <f t="shared" si="61"/>
        <v/>
      </c>
      <c r="DM57" s="64" t="str">
        <f>IF(details!BO57="","",details!BO57)</f>
        <v/>
      </c>
      <c r="DN57" s="64" t="str">
        <f>IF(details!BP57="","",details!BP57)</f>
        <v/>
      </c>
      <c r="DO57" s="64" t="str">
        <f t="shared" si="62"/>
        <v/>
      </c>
      <c r="DP57" s="148" t="str">
        <f t="shared" si="63"/>
        <v/>
      </c>
      <c r="DQ57" s="64" t="str">
        <f>IF(details!BQ57="","",details!BQ57)</f>
        <v/>
      </c>
      <c r="DR57" s="64" t="str">
        <f>IF(details!BR57="","",details!BR57)</f>
        <v/>
      </c>
      <c r="DS57" s="64" t="str">
        <f>IF(details!BS57="","",details!BS57)</f>
        <v/>
      </c>
      <c r="DT57" s="148" t="str">
        <f t="shared" si="64"/>
        <v/>
      </c>
      <c r="DU57" s="149" t="str">
        <f t="shared" si="65"/>
        <v/>
      </c>
      <c r="DV57" s="64" t="str">
        <f>IF(details!BT57="","",details!BT57)</f>
        <v/>
      </c>
      <c r="DW57" s="64" t="str">
        <f>IF(details!BU57="","",details!BU57)</f>
        <v/>
      </c>
      <c r="DX57" s="149" t="str">
        <f t="shared" si="66"/>
        <v/>
      </c>
      <c r="DY57" s="95" t="str">
        <f t="shared" si="67"/>
        <v/>
      </c>
      <c r="DZ57" s="150" t="str">
        <f t="shared" si="68"/>
        <v/>
      </c>
      <c r="EA57" s="95" t="str">
        <f t="shared" si="69"/>
        <v/>
      </c>
      <c r="EB57" s="136">
        <f t="shared" si="4"/>
        <v>200</v>
      </c>
      <c r="EC57" s="136">
        <f t="shared" si="70"/>
        <v>0</v>
      </c>
      <c r="ED57" s="64" t="str">
        <f>IF(details!BV57="","",details!BV57)</f>
        <v/>
      </c>
      <c r="EE57" s="64" t="str">
        <f>IF(details!BW57="","",details!BW57)</f>
        <v/>
      </c>
      <c r="EF57" s="64" t="str">
        <f t="shared" si="71"/>
        <v/>
      </c>
      <c r="EG57" s="64" t="str">
        <f>IF(details!BX57="","",details!BX57)</f>
        <v/>
      </c>
      <c r="EH57" s="64" t="str">
        <f>IF(details!BY57="","",details!BY57)</f>
        <v/>
      </c>
      <c r="EI57" s="64" t="str">
        <f t="shared" si="72"/>
        <v/>
      </c>
      <c r="EJ57" s="64" t="str">
        <f>IF(details!BZ57="","",details!BZ57)</f>
        <v/>
      </c>
      <c r="EK57" s="64" t="str">
        <f>IF(details!CA57="","",details!CA57)</f>
        <v/>
      </c>
      <c r="EL57" s="64" t="str">
        <f t="shared" si="73"/>
        <v/>
      </c>
      <c r="EM57" s="148" t="str">
        <f t="shared" si="74"/>
        <v/>
      </c>
      <c r="EN57" s="427" t="str">
        <f>IF(details!CB57="","",details!CB57)</f>
        <v/>
      </c>
      <c r="EO57" s="64" t="str">
        <f>IF(details!CC57="","",details!CC57)</f>
        <v/>
      </c>
      <c r="EP57" s="64" t="str">
        <f>IF(details!CD57="","",details!CD57)</f>
        <v/>
      </c>
      <c r="EQ57" s="148" t="str">
        <f t="shared" si="75"/>
        <v/>
      </c>
      <c r="ER57" s="149" t="str">
        <f t="shared" si="76"/>
        <v/>
      </c>
      <c r="ES57" s="64" t="str">
        <f>IF(details!CE57="","",details!CE57)</f>
        <v/>
      </c>
      <c r="ET57" s="64" t="str">
        <f>IF(details!CF57="","",details!CF57)</f>
        <v/>
      </c>
      <c r="EU57" s="149" t="str">
        <f t="shared" si="77"/>
        <v/>
      </c>
      <c r="EV57" s="95" t="str">
        <f t="shared" si="78"/>
        <v/>
      </c>
      <c r="EW57" s="150" t="str">
        <f t="shared" si="79"/>
        <v/>
      </c>
      <c r="EX57" s="95" t="str">
        <f t="shared" si="80"/>
        <v/>
      </c>
      <c r="EY57" s="136">
        <f t="shared" si="5"/>
        <v>200</v>
      </c>
      <c r="EZ57" s="136">
        <f t="shared" si="81"/>
        <v>0</v>
      </c>
      <c r="FA57" s="64" t="str">
        <f>IF(details!CG57="","",details!CG57)</f>
        <v/>
      </c>
      <c r="FB57" s="64" t="str">
        <f>IF(details!CH57="","",details!CH57)</f>
        <v/>
      </c>
      <c r="FC57" s="64" t="str">
        <f>IF(details!CI57="","",details!CI57)</f>
        <v/>
      </c>
      <c r="FD57" s="64" t="str">
        <f>IF(details!CJ57="","",details!CJ57)</f>
        <v/>
      </c>
      <c r="FE57" s="64" t="str">
        <f>IF(details!CK57="","",details!CK57)</f>
        <v/>
      </c>
      <c r="FF57" s="95" t="str">
        <f t="shared" si="82"/>
        <v/>
      </c>
      <c r="FG57" s="95" t="str">
        <f t="shared" si="83"/>
        <v/>
      </c>
      <c r="FH57" s="95" t="str">
        <f t="shared" si="84"/>
        <v/>
      </c>
      <c r="FI57" s="136">
        <f t="shared" si="85"/>
        <v>100</v>
      </c>
      <c r="FJ57" s="136">
        <f t="shared" si="86"/>
        <v>0</v>
      </c>
      <c r="FK57" s="64" t="str">
        <f>IF(details!CL57="","",details!CL57)</f>
        <v/>
      </c>
      <c r="FL57" s="64" t="str">
        <f>IF(details!CM57="","",details!CM57)</f>
        <v/>
      </c>
      <c r="FM57" s="64" t="str">
        <f>IF(details!CN57="","",details!CN57)</f>
        <v/>
      </c>
      <c r="FN57" s="64" t="str">
        <f>IF(details!CO57="","",details!CO57)</f>
        <v/>
      </c>
      <c r="FO57" s="64" t="str">
        <f>IF(details!CP57="","",details!CP57)</f>
        <v/>
      </c>
      <c r="FP57" s="95" t="str">
        <f t="shared" si="87"/>
        <v/>
      </c>
      <c r="FQ57" s="95" t="str">
        <f t="shared" si="88"/>
        <v/>
      </c>
      <c r="FR57" s="95" t="str">
        <f t="shared" si="89"/>
        <v/>
      </c>
      <c r="FS57" s="136">
        <f t="shared" si="90"/>
        <v>100</v>
      </c>
      <c r="FT57" s="136">
        <f t="shared" si="91"/>
        <v>0</v>
      </c>
      <c r="FU57" s="64" t="str">
        <f>IF(details!CQ57="","",details!CQ57)</f>
        <v/>
      </c>
      <c r="FV57" s="64" t="str">
        <f>IF(details!CR57="","",details!CR57)</f>
        <v/>
      </c>
      <c r="FW57" s="64" t="str">
        <f>IF(details!CS57="","",details!CS57)</f>
        <v/>
      </c>
      <c r="FX57" s="64" t="str">
        <f>IF(details!CT57="","",details!CT57)</f>
        <v/>
      </c>
      <c r="FY57" s="64" t="str">
        <f>IF(details!CU57="","",details!CU57)</f>
        <v/>
      </c>
      <c r="FZ57" s="95" t="str">
        <f t="shared" si="92"/>
        <v/>
      </c>
      <c r="GA57" s="95" t="str">
        <f t="shared" si="93"/>
        <v/>
      </c>
      <c r="GB57" s="95" t="str">
        <f t="shared" si="94"/>
        <v/>
      </c>
      <c r="GC57" s="136">
        <f t="shared" si="95"/>
        <v>100</v>
      </c>
      <c r="GD57" s="136">
        <f t="shared" si="96"/>
        <v>0</v>
      </c>
      <c r="GE57" s="94">
        <f t="shared" si="97"/>
        <v>200</v>
      </c>
      <c r="GF57" s="94" t="str">
        <f t="shared" si="98"/>
        <v/>
      </c>
      <c r="GG57" s="94" t="str">
        <f t="shared" si="99"/>
        <v/>
      </c>
      <c r="GH57" s="94">
        <f t="shared" si="100"/>
        <v>200</v>
      </c>
      <c r="GI57" s="94" t="str">
        <f t="shared" si="101"/>
        <v/>
      </c>
      <c r="GJ57" s="94" t="str">
        <f t="shared" si="102"/>
        <v/>
      </c>
      <c r="GK57" s="152">
        <f t="shared" si="103"/>
        <v>200</v>
      </c>
      <c r="GL57" s="152" t="str">
        <f t="shared" si="104"/>
        <v/>
      </c>
      <c r="GM57" s="152" t="str">
        <f t="shared" si="105"/>
        <v/>
      </c>
      <c r="GN57" s="94" t="str">
        <f t="shared" si="106"/>
        <v/>
      </c>
      <c r="GO57" s="94" t="str">
        <f t="shared" si="107"/>
        <v/>
      </c>
      <c r="GP57" s="94" t="str">
        <f t="shared" si="108"/>
        <v/>
      </c>
      <c r="GQ57" s="94" t="str">
        <f t="shared" si="109"/>
        <v/>
      </c>
      <c r="GR57" s="94" t="str">
        <f t="shared" si="110"/>
        <v/>
      </c>
      <c r="GS57" s="94">
        <f t="shared" si="111"/>
        <v>200</v>
      </c>
      <c r="GT57" s="94" t="str">
        <f t="shared" si="112"/>
        <v/>
      </c>
      <c r="GU57" s="94" t="str">
        <f t="shared" si="113"/>
        <v/>
      </c>
      <c r="GV57" s="94">
        <f t="shared" si="114"/>
        <v>200</v>
      </c>
      <c r="GW57" s="94" t="str">
        <f t="shared" si="115"/>
        <v/>
      </c>
      <c r="GX57" s="94" t="str">
        <f t="shared" si="116"/>
        <v/>
      </c>
      <c r="GY57" s="94">
        <f t="shared" si="117"/>
        <v>200</v>
      </c>
      <c r="GZ57" s="94" t="str">
        <f t="shared" si="118"/>
        <v/>
      </c>
      <c r="HA57" s="94" t="str">
        <f t="shared" si="119"/>
        <v/>
      </c>
      <c r="HB57" s="94">
        <f t="shared" si="120"/>
        <v>100</v>
      </c>
      <c r="HC57" s="94" t="str">
        <f t="shared" si="121"/>
        <v/>
      </c>
      <c r="HD57" s="94" t="str">
        <f t="shared" si="122"/>
        <v/>
      </c>
      <c r="HE57" s="153">
        <f t="shared" si="123"/>
        <v>100</v>
      </c>
      <c r="HF57" s="153" t="str">
        <f t="shared" si="124"/>
        <v/>
      </c>
      <c r="HG57" s="153" t="str">
        <f t="shared" si="125"/>
        <v/>
      </c>
      <c r="HH57" s="153">
        <f t="shared" si="126"/>
        <v>100</v>
      </c>
      <c r="HI57" s="153" t="str">
        <f t="shared" si="127"/>
        <v/>
      </c>
      <c r="HJ57" s="153" t="str">
        <f t="shared" si="128"/>
        <v/>
      </c>
      <c r="HK57" s="255">
        <f t="shared" si="129"/>
        <v>0</v>
      </c>
      <c r="HL57" s="255">
        <f t="shared" si="130"/>
        <v>0</v>
      </c>
      <c r="HM57" s="255">
        <f t="shared" si="131"/>
        <v>23</v>
      </c>
      <c r="HN57" s="255">
        <f t="shared" si="132"/>
        <v>0</v>
      </c>
      <c r="HO57" s="64" t="str">
        <f t="shared" si="142"/>
        <v/>
      </c>
      <c r="HP57" s="91">
        <f t="shared" si="133"/>
        <v>1200</v>
      </c>
      <c r="HQ57" s="91" t="str">
        <f t="shared" si="134"/>
        <v/>
      </c>
      <c r="HR57" s="92" t="str">
        <f t="shared" si="135"/>
        <v/>
      </c>
      <c r="HS57" s="214" t="str">
        <f t="shared" si="136"/>
        <v/>
      </c>
      <c r="HT57" s="215" t="str">
        <f t="shared" si="137"/>
        <v/>
      </c>
      <c r="HU57" s="93" t="str">
        <f t="shared" si="138"/>
        <v/>
      </c>
      <c r="HV57" s="154">
        <f>details!EV57</f>
        <v>110</v>
      </c>
      <c r="HW57" s="155" t="str">
        <f>details!EW57</f>
        <v/>
      </c>
      <c r="HX57" s="218" t="str">
        <f t="shared" si="139"/>
        <v/>
      </c>
      <c r="HY57" s="100" t="str">
        <f>IF(details!CV57="","",details!CV57)</f>
        <v/>
      </c>
    </row>
    <row r="58" spans="1:233" ht="14" customHeight="1">
      <c r="A58" s="145" t="str">
        <f>IF(details!A58="","",details!A58)</f>
        <v/>
      </c>
      <c r="B58" s="64" t="str">
        <f>IF(details!B58="","",details!B58)</f>
        <v/>
      </c>
      <c r="C58" s="64" t="str">
        <f>IF(details!C58="","",details!C58)</f>
        <v/>
      </c>
      <c r="D58" s="95">
        <f>IF(details!D58="","",details!D58)</f>
        <v>852</v>
      </c>
      <c r="E58" s="95" t="str">
        <f>IF(details!E58="","",details!E58)</f>
        <v/>
      </c>
      <c r="F58" s="64" t="str">
        <f>IF(details!F58="","",details!F58)</f>
        <v/>
      </c>
      <c r="G58" s="290" t="str">
        <f>IF(details!G58="","",details!G58)</f>
        <v/>
      </c>
      <c r="H58" s="146" t="str">
        <f>IF(details!CW58="","",details!CW58)</f>
        <v/>
      </c>
      <c r="I58" s="147" t="str">
        <f>IF(details!I58="","",details!I58)</f>
        <v/>
      </c>
      <c r="J58" s="147" t="str">
        <f>IF(details!J58="","",details!J58)</f>
        <v/>
      </c>
      <c r="K58" s="147" t="str">
        <f>IF(details!K58="","",details!K58)</f>
        <v/>
      </c>
      <c r="L58" s="64" t="str">
        <f>IF(details!L58="","",details!L58)</f>
        <v/>
      </c>
      <c r="M58" s="64" t="str">
        <f>IF(details!M58="","",details!M58)</f>
        <v/>
      </c>
      <c r="N58" s="64" t="str">
        <f t="shared" si="16"/>
        <v/>
      </c>
      <c r="O58" s="64" t="str">
        <f>IF(details!N58="","",details!N58)</f>
        <v/>
      </c>
      <c r="P58" s="64" t="str">
        <f>IF(details!O58="","",details!O58)</f>
        <v/>
      </c>
      <c r="Q58" s="64" t="str">
        <f t="shared" si="17"/>
        <v/>
      </c>
      <c r="R58" s="64" t="str">
        <f>IF(details!P58="","",details!P58)</f>
        <v/>
      </c>
      <c r="S58" s="64" t="str">
        <f>IF(details!Q58="","",details!Q58)</f>
        <v/>
      </c>
      <c r="T58" s="64" t="str">
        <f t="shared" si="18"/>
        <v/>
      </c>
      <c r="U58" s="148" t="str">
        <f t="shared" si="19"/>
        <v/>
      </c>
      <c r="V58" s="64" t="str">
        <f>IF(details!R58="","",details!R58)</f>
        <v/>
      </c>
      <c r="W58" s="64" t="str">
        <f>IF(details!S58="","",details!S58)</f>
        <v/>
      </c>
      <c r="X58" s="64" t="str">
        <f>IF(details!T58="","",details!T58)</f>
        <v/>
      </c>
      <c r="Y58" s="64" t="str">
        <f>IF(details!U58="","",details!U58)</f>
        <v/>
      </c>
      <c r="Z58" s="148" t="str">
        <f t="shared" si="20"/>
        <v/>
      </c>
      <c r="AA58" s="149" t="str">
        <f t="shared" si="21"/>
        <v/>
      </c>
      <c r="AB58" s="64" t="str">
        <f>IF(details!V58="","",details!V58)</f>
        <v/>
      </c>
      <c r="AC58" s="64" t="str">
        <f>IF(details!W58="","",details!W58)</f>
        <v/>
      </c>
      <c r="AD58" s="64" t="str">
        <f>IF(details!X58="","",details!X58)</f>
        <v/>
      </c>
      <c r="AE58" s="149" t="str">
        <f t="shared" si="22"/>
        <v/>
      </c>
      <c r="AF58" s="95" t="str">
        <f t="shared" si="23"/>
        <v/>
      </c>
      <c r="AG58" s="150" t="str">
        <f t="shared" si="24"/>
        <v/>
      </c>
      <c r="AH58" s="95" t="str">
        <f t="shared" si="25"/>
        <v/>
      </c>
      <c r="AI58" s="136">
        <f t="shared" si="0"/>
        <v>200</v>
      </c>
      <c r="AJ58" s="136">
        <f t="shared" si="26"/>
        <v>0</v>
      </c>
      <c r="AK58" s="64" t="str">
        <f>IF(details!Y58="","",details!Y58)</f>
        <v/>
      </c>
      <c r="AL58" s="64" t="str">
        <f>IF(details!Z58="","",details!Z58)</f>
        <v/>
      </c>
      <c r="AM58" s="64" t="str">
        <f t="shared" si="27"/>
        <v/>
      </c>
      <c r="AN58" s="64" t="str">
        <f>IF(details!AA58="","",details!AA58)</f>
        <v/>
      </c>
      <c r="AO58" s="64" t="str">
        <f>IF(details!AB58="","",details!AB58)</f>
        <v/>
      </c>
      <c r="AP58" s="64" t="str">
        <f t="shared" si="28"/>
        <v/>
      </c>
      <c r="AQ58" s="64" t="str">
        <f>IF(details!AC58="","",details!AC58)</f>
        <v/>
      </c>
      <c r="AR58" s="64" t="str">
        <f>IF(details!AD58="","",details!AD58)</f>
        <v/>
      </c>
      <c r="AS58" s="64" t="str">
        <f t="shared" si="29"/>
        <v/>
      </c>
      <c r="AT58" s="148" t="str">
        <f t="shared" si="30"/>
        <v/>
      </c>
      <c r="AU58" s="64" t="str">
        <f>IF(details!AE58="","",details!AE58)</f>
        <v/>
      </c>
      <c r="AV58" s="64" t="str">
        <f>IF(details!AF58="","",details!AF58)</f>
        <v/>
      </c>
      <c r="AW58" s="64" t="str">
        <f>IF(details!AG58="","",details!AG58)</f>
        <v/>
      </c>
      <c r="AX58" s="64" t="str">
        <f>IF(details!AH58="","",details!AH58)</f>
        <v/>
      </c>
      <c r="AY58" s="148" t="str">
        <f t="shared" si="31"/>
        <v/>
      </c>
      <c r="AZ58" s="149" t="str">
        <f t="shared" si="32"/>
        <v/>
      </c>
      <c r="BA58" s="64" t="str">
        <f>IF(details!AI58="","",details!AI58)</f>
        <v/>
      </c>
      <c r="BB58" s="64" t="str">
        <f>IF(details!AJ58="","",details!AJ58)</f>
        <v/>
      </c>
      <c r="BC58" s="64" t="str">
        <f>IF(details!AK58="","",details!AK58)</f>
        <v/>
      </c>
      <c r="BD58" s="149" t="str">
        <f t="shared" si="33"/>
        <v/>
      </c>
      <c r="BE58" s="95" t="str">
        <f t="shared" si="34"/>
        <v/>
      </c>
      <c r="BF58" s="150" t="str">
        <f t="shared" si="35"/>
        <v/>
      </c>
      <c r="BG58" s="95" t="str">
        <f t="shared" si="36"/>
        <v/>
      </c>
      <c r="BH58" s="136">
        <f t="shared" si="1"/>
        <v>200</v>
      </c>
      <c r="BI58" s="136">
        <f t="shared" si="37"/>
        <v>0</v>
      </c>
      <c r="BJ58" s="151">
        <f>IF(D58="","",details!AL58)</f>
        <v>0</v>
      </c>
      <c r="BK58" s="64" t="str">
        <f>IF(details!AM58="","",details!AM58)</f>
        <v/>
      </c>
      <c r="BL58" s="64" t="str">
        <f>IF(details!AN58="","",details!AN58)</f>
        <v/>
      </c>
      <c r="BM58" s="64" t="str">
        <f t="shared" si="38"/>
        <v/>
      </c>
      <c r="BN58" s="64" t="str">
        <f>IF(details!AO58="","",details!AO58)</f>
        <v/>
      </c>
      <c r="BO58" s="64" t="str">
        <f>IF(details!AP58="","",details!AP58)</f>
        <v/>
      </c>
      <c r="BP58" s="64" t="str">
        <f t="shared" si="39"/>
        <v/>
      </c>
      <c r="BQ58" s="64" t="str">
        <f>IF(details!AQ58="","",details!AQ58)</f>
        <v/>
      </c>
      <c r="BR58" s="64" t="str">
        <f>IF(details!AR58="","",details!AR58)</f>
        <v/>
      </c>
      <c r="BS58" s="64" t="str">
        <f t="shared" si="40"/>
        <v/>
      </c>
      <c r="BT58" s="148" t="str">
        <f t="shared" si="41"/>
        <v/>
      </c>
      <c r="BU58" s="64" t="str">
        <f>IF(details!AS58="","",details!AS58)</f>
        <v/>
      </c>
      <c r="BV58" s="64" t="str">
        <f>IF(details!AT58="","",details!AT58)</f>
        <v/>
      </c>
      <c r="BW58" s="64" t="str">
        <f>IF(details!AU58="","",details!AU58)</f>
        <v/>
      </c>
      <c r="BX58" s="148" t="str">
        <f t="shared" si="42"/>
        <v/>
      </c>
      <c r="BY58" s="149" t="str">
        <f t="shared" si="43"/>
        <v/>
      </c>
      <c r="BZ58" s="64" t="str">
        <f>IF(details!AV58="","",details!AV58)</f>
        <v/>
      </c>
      <c r="CA58" s="64" t="str">
        <f>IF(details!AW58="","",details!AW58)</f>
        <v/>
      </c>
      <c r="CB58" s="149" t="str">
        <f t="shared" si="44"/>
        <v/>
      </c>
      <c r="CC58" s="95" t="str">
        <f t="shared" si="45"/>
        <v/>
      </c>
      <c r="CD58" s="150" t="str">
        <f t="shared" si="46"/>
        <v/>
      </c>
      <c r="CE58" s="95" t="str">
        <f t="shared" si="47"/>
        <v/>
      </c>
      <c r="CF58" s="136">
        <f t="shared" si="2"/>
        <v>200</v>
      </c>
      <c r="CG58" s="136">
        <f t="shared" si="48"/>
        <v>0</v>
      </c>
      <c r="CH58" s="64" t="str">
        <f>IF(details!AX58="","",details!AX58)</f>
        <v/>
      </c>
      <c r="CI58" s="64" t="str">
        <f>IF(details!AY58="","",details!AY58)</f>
        <v/>
      </c>
      <c r="CJ58" s="64" t="str">
        <f t="shared" si="49"/>
        <v/>
      </c>
      <c r="CK58" s="64" t="str">
        <f>IF(details!AZ58="","",details!AZ58)</f>
        <v/>
      </c>
      <c r="CL58" s="64" t="str">
        <f>IF(details!BA58="","",details!BA58)</f>
        <v/>
      </c>
      <c r="CM58" s="64" t="str">
        <f t="shared" si="50"/>
        <v/>
      </c>
      <c r="CN58" s="64" t="str">
        <f>IF(details!BB58="","",details!BB58)</f>
        <v/>
      </c>
      <c r="CO58" s="64" t="str">
        <f>IF(details!BC58="","",details!BC58)</f>
        <v/>
      </c>
      <c r="CP58" s="64" t="str">
        <f t="shared" si="51"/>
        <v/>
      </c>
      <c r="CQ58" s="148" t="str">
        <f t="shared" si="52"/>
        <v/>
      </c>
      <c r="CR58" s="64" t="str">
        <f>IF(details!BD58="","",details!BD58)</f>
        <v/>
      </c>
      <c r="CS58" s="64" t="str">
        <f>IF(details!BE58="","",details!BE58)</f>
        <v/>
      </c>
      <c r="CT58" s="64" t="str">
        <f>IF(details!BF58="","",details!BF58)</f>
        <v/>
      </c>
      <c r="CU58" s="64" t="str">
        <f>IF(details!BG58="","",details!BG58)</f>
        <v/>
      </c>
      <c r="CV58" s="148" t="str">
        <f t="shared" si="53"/>
        <v/>
      </c>
      <c r="CW58" s="149" t="str">
        <f t="shared" si="54"/>
        <v/>
      </c>
      <c r="CX58" s="64" t="str">
        <f>IF(details!BH58="","",details!BH58)</f>
        <v/>
      </c>
      <c r="CY58" s="64" t="str">
        <f>IF(details!BI58="","",details!BI58)</f>
        <v/>
      </c>
      <c r="CZ58" s="64" t="str">
        <f>IF(details!BJ58="","",details!BJ58)</f>
        <v/>
      </c>
      <c r="DA58" s="149" t="str">
        <f t="shared" si="55"/>
        <v/>
      </c>
      <c r="DB58" s="95" t="str">
        <f t="shared" si="56"/>
        <v/>
      </c>
      <c r="DC58" s="150" t="str">
        <f t="shared" si="57"/>
        <v/>
      </c>
      <c r="DD58" s="95" t="str">
        <f t="shared" si="58"/>
        <v/>
      </c>
      <c r="DE58" s="136">
        <f t="shared" si="3"/>
        <v>200</v>
      </c>
      <c r="DF58" s="136">
        <f t="shared" si="59"/>
        <v>0</v>
      </c>
      <c r="DG58" s="64" t="str">
        <f>IF(details!BK58="","",details!BK58)</f>
        <v/>
      </c>
      <c r="DH58" s="64" t="str">
        <f>IF(details!BL58="","",details!BL58)</f>
        <v/>
      </c>
      <c r="DI58" s="64" t="str">
        <f t="shared" si="60"/>
        <v/>
      </c>
      <c r="DJ58" s="64" t="str">
        <f>IF(details!BM58="","",details!BM58)</f>
        <v/>
      </c>
      <c r="DK58" s="64" t="str">
        <f>IF(details!BN58="","",details!BN58)</f>
        <v/>
      </c>
      <c r="DL58" s="64" t="str">
        <f t="shared" si="61"/>
        <v/>
      </c>
      <c r="DM58" s="64" t="str">
        <f>IF(details!BO58="","",details!BO58)</f>
        <v/>
      </c>
      <c r="DN58" s="64" t="str">
        <f>IF(details!BP58="","",details!BP58)</f>
        <v/>
      </c>
      <c r="DO58" s="64" t="str">
        <f t="shared" si="62"/>
        <v/>
      </c>
      <c r="DP58" s="148" t="str">
        <f t="shared" si="63"/>
        <v/>
      </c>
      <c r="DQ58" s="64" t="str">
        <f>IF(details!BQ58="","",details!BQ58)</f>
        <v/>
      </c>
      <c r="DR58" s="64" t="str">
        <f>IF(details!BR58="","",details!BR58)</f>
        <v/>
      </c>
      <c r="DS58" s="64" t="str">
        <f>IF(details!BS58="","",details!BS58)</f>
        <v/>
      </c>
      <c r="DT58" s="148" t="str">
        <f t="shared" si="64"/>
        <v/>
      </c>
      <c r="DU58" s="149" t="str">
        <f t="shared" si="65"/>
        <v/>
      </c>
      <c r="DV58" s="64" t="str">
        <f>IF(details!BT58="","",details!BT58)</f>
        <v/>
      </c>
      <c r="DW58" s="64" t="str">
        <f>IF(details!BU58="","",details!BU58)</f>
        <v/>
      </c>
      <c r="DX58" s="149" t="str">
        <f t="shared" si="66"/>
        <v/>
      </c>
      <c r="DY58" s="95" t="str">
        <f t="shared" si="67"/>
        <v/>
      </c>
      <c r="DZ58" s="150" t="str">
        <f t="shared" si="68"/>
        <v/>
      </c>
      <c r="EA58" s="95" t="str">
        <f t="shared" si="69"/>
        <v/>
      </c>
      <c r="EB58" s="136">
        <f t="shared" si="4"/>
        <v>200</v>
      </c>
      <c r="EC58" s="136">
        <f t="shared" si="70"/>
        <v>0</v>
      </c>
      <c r="ED58" s="64" t="str">
        <f>IF(details!BV58="","",details!BV58)</f>
        <v/>
      </c>
      <c r="EE58" s="64" t="str">
        <f>IF(details!BW58="","",details!BW58)</f>
        <v/>
      </c>
      <c r="EF58" s="64" t="str">
        <f t="shared" si="71"/>
        <v/>
      </c>
      <c r="EG58" s="64" t="str">
        <f>IF(details!BX58="","",details!BX58)</f>
        <v/>
      </c>
      <c r="EH58" s="64" t="str">
        <f>IF(details!BY58="","",details!BY58)</f>
        <v/>
      </c>
      <c r="EI58" s="64" t="str">
        <f t="shared" si="72"/>
        <v/>
      </c>
      <c r="EJ58" s="64" t="str">
        <f>IF(details!BZ58="","",details!BZ58)</f>
        <v/>
      </c>
      <c r="EK58" s="64" t="str">
        <f>IF(details!CA58="","",details!CA58)</f>
        <v/>
      </c>
      <c r="EL58" s="64" t="str">
        <f t="shared" si="73"/>
        <v/>
      </c>
      <c r="EM58" s="148" t="str">
        <f t="shared" si="74"/>
        <v/>
      </c>
      <c r="EN58" s="427" t="str">
        <f>IF(details!CB58="","",details!CB58)</f>
        <v/>
      </c>
      <c r="EO58" s="64" t="str">
        <f>IF(details!CC58="","",details!CC58)</f>
        <v/>
      </c>
      <c r="EP58" s="64" t="str">
        <f>IF(details!CD58="","",details!CD58)</f>
        <v/>
      </c>
      <c r="EQ58" s="148" t="str">
        <f t="shared" si="75"/>
        <v/>
      </c>
      <c r="ER58" s="149" t="str">
        <f t="shared" si="76"/>
        <v/>
      </c>
      <c r="ES58" s="64" t="str">
        <f>IF(details!CE58="","",details!CE58)</f>
        <v/>
      </c>
      <c r="ET58" s="64" t="str">
        <f>IF(details!CF58="","",details!CF58)</f>
        <v/>
      </c>
      <c r="EU58" s="149" t="str">
        <f t="shared" si="77"/>
        <v/>
      </c>
      <c r="EV58" s="95" t="str">
        <f t="shared" si="78"/>
        <v/>
      </c>
      <c r="EW58" s="150" t="str">
        <f t="shared" si="79"/>
        <v/>
      </c>
      <c r="EX58" s="95" t="str">
        <f t="shared" si="80"/>
        <v/>
      </c>
      <c r="EY58" s="136">
        <f t="shared" si="5"/>
        <v>200</v>
      </c>
      <c r="EZ58" s="136">
        <f t="shared" si="81"/>
        <v>0</v>
      </c>
      <c r="FA58" s="64" t="str">
        <f>IF(details!CG58="","",details!CG58)</f>
        <v/>
      </c>
      <c r="FB58" s="64" t="str">
        <f>IF(details!CH58="","",details!CH58)</f>
        <v/>
      </c>
      <c r="FC58" s="64" t="str">
        <f>IF(details!CI58="","",details!CI58)</f>
        <v/>
      </c>
      <c r="FD58" s="64" t="str">
        <f>IF(details!CJ58="","",details!CJ58)</f>
        <v/>
      </c>
      <c r="FE58" s="64" t="str">
        <f>IF(details!CK58="","",details!CK58)</f>
        <v/>
      </c>
      <c r="FF58" s="95" t="str">
        <f t="shared" si="82"/>
        <v/>
      </c>
      <c r="FG58" s="95" t="str">
        <f t="shared" si="83"/>
        <v/>
      </c>
      <c r="FH58" s="95" t="str">
        <f t="shared" si="84"/>
        <v/>
      </c>
      <c r="FI58" s="136">
        <f t="shared" si="85"/>
        <v>100</v>
      </c>
      <c r="FJ58" s="136">
        <f t="shared" si="86"/>
        <v>0</v>
      </c>
      <c r="FK58" s="64" t="str">
        <f>IF(details!CL58="","",details!CL58)</f>
        <v/>
      </c>
      <c r="FL58" s="64" t="str">
        <f>IF(details!CM58="","",details!CM58)</f>
        <v/>
      </c>
      <c r="FM58" s="64" t="str">
        <f>IF(details!CN58="","",details!CN58)</f>
        <v/>
      </c>
      <c r="FN58" s="64" t="str">
        <f>IF(details!CO58="","",details!CO58)</f>
        <v/>
      </c>
      <c r="FO58" s="64" t="str">
        <f>IF(details!CP58="","",details!CP58)</f>
        <v/>
      </c>
      <c r="FP58" s="95" t="str">
        <f t="shared" si="87"/>
        <v/>
      </c>
      <c r="FQ58" s="95" t="str">
        <f t="shared" si="88"/>
        <v/>
      </c>
      <c r="FR58" s="95" t="str">
        <f t="shared" si="89"/>
        <v/>
      </c>
      <c r="FS58" s="136">
        <f t="shared" si="90"/>
        <v>100</v>
      </c>
      <c r="FT58" s="136">
        <f t="shared" si="91"/>
        <v>0</v>
      </c>
      <c r="FU58" s="64" t="str">
        <f>IF(details!CQ58="","",details!CQ58)</f>
        <v/>
      </c>
      <c r="FV58" s="64" t="str">
        <f>IF(details!CR58="","",details!CR58)</f>
        <v/>
      </c>
      <c r="FW58" s="64" t="str">
        <f>IF(details!CS58="","",details!CS58)</f>
        <v/>
      </c>
      <c r="FX58" s="64" t="str">
        <f>IF(details!CT58="","",details!CT58)</f>
        <v/>
      </c>
      <c r="FY58" s="64" t="str">
        <f>IF(details!CU58="","",details!CU58)</f>
        <v/>
      </c>
      <c r="FZ58" s="95" t="str">
        <f t="shared" si="92"/>
        <v/>
      </c>
      <c r="GA58" s="95" t="str">
        <f t="shared" si="93"/>
        <v/>
      </c>
      <c r="GB58" s="95" t="str">
        <f t="shared" si="94"/>
        <v/>
      </c>
      <c r="GC58" s="136">
        <f t="shared" si="95"/>
        <v>100</v>
      </c>
      <c r="GD58" s="136">
        <f t="shared" si="96"/>
        <v>0</v>
      </c>
      <c r="GE58" s="94">
        <f t="shared" si="97"/>
        <v>200</v>
      </c>
      <c r="GF58" s="94" t="str">
        <f t="shared" si="98"/>
        <v/>
      </c>
      <c r="GG58" s="94" t="str">
        <f t="shared" si="99"/>
        <v/>
      </c>
      <c r="GH58" s="94">
        <f t="shared" si="100"/>
        <v>200</v>
      </c>
      <c r="GI58" s="94" t="str">
        <f t="shared" si="101"/>
        <v/>
      </c>
      <c r="GJ58" s="94" t="str">
        <f t="shared" si="102"/>
        <v/>
      </c>
      <c r="GK58" s="152">
        <f t="shared" si="103"/>
        <v>200</v>
      </c>
      <c r="GL58" s="152" t="str">
        <f t="shared" si="104"/>
        <v/>
      </c>
      <c r="GM58" s="152" t="str">
        <f t="shared" si="105"/>
        <v/>
      </c>
      <c r="GN58" s="94" t="str">
        <f t="shared" si="106"/>
        <v/>
      </c>
      <c r="GO58" s="94" t="str">
        <f t="shared" si="107"/>
        <v/>
      </c>
      <c r="GP58" s="94" t="str">
        <f t="shared" si="108"/>
        <v/>
      </c>
      <c r="GQ58" s="94" t="str">
        <f t="shared" si="109"/>
        <v/>
      </c>
      <c r="GR58" s="94" t="str">
        <f t="shared" si="110"/>
        <v/>
      </c>
      <c r="GS58" s="94">
        <f t="shared" si="111"/>
        <v>200</v>
      </c>
      <c r="GT58" s="94" t="str">
        <f t="shared" si="112"/>
        <v/>
      </c>
      <c r="GU58" s="94" t="str">
        <f t="shared" si="113"/>
        <v/>
      </c>
      <c r="GV58" s="94">
        <f t="shared" si="114"/>
        <v>200</v>
      </c>
      <c r="GW58" s="94" t="str">
        <f t="shared" si="115"/>
        <v/>
      </c>
      <c r="GX58" s="94" t="str">
        <f t="shared" si="116"/>
        <v/>
      </c>
      <c r="GY58" s="94">
        <f t="shared" si="117"/>
        <v>200</v>
      </c>
      <c r="GZ58" s="94" t="str">
        <f t="shared" si="118"/>
        <v/>
      </c>
      <c r="HA58" s="94" t="str">
        <f t="shared" si="119"/>
        <v/>
      </c>
      <c r="HB58" s="94">
        <f t="shared" si="120"/>
        <v>100</v>
      </c>
      <c r="HC58" s="94" t="str">
        <f t="shared" si="121"/>
        <v/>
      </c>
      <c r="HD58" s="94" t="str">
        <f t="shared" si="122"/>
        <v/>
      </c>
      <c r="HE58" s="153">
        <f t="shared" si="123"/>
        <v>100</v>
      </c>
      <c r="HF58" s="153" t="str">
        <f t="shared" si="124"/>
        <v/>
      </c>
      <c r="HG58" s="153" t="str">
        <f t="shared" si="125"/>
        <v/>
      </c>
      <c r="HH58" s="153">
        <f t="shared" si="126"/>
        <v>100</v>
      </c>
      <c r="HI58" s="153" t="str">
        <f t="shared" si="127"/>
        <v/>
      </c>
      <c r="HJ58" s="153" t="str">
        <f t="shared" si="128"/>
        <v/>
      </c>
      <c r="HK58" s="255">
        <f t="shared" si="129"/>
        <v>0</v>
      </c>
      <c r="HL58" s="255">
        <f t="shared" si="130"/>
        <v>0</v>
      </c>
      <c r="HM58" s="255">
        <f t="shared" si="131"/>
        <v>23</v>
      </c>
      <c r="HN58" s="255">
        <f t="shared" si="132"/>
        <v>0</v>
      </c>
      <c r="HO58" s="64" t="str">
        <f t="shared" si="142"/>
        <v/>
      </c>
      <c r="HP58" s="91">
        <f t="shared" si="133"/>
        <v>1200</v>
      </c>
      <c r="HQ58" s="91" t="str">
        <f t="shared" si="134"/>
        <v/>
      </c>
      <c r="HR58" s="92" t="str">
        <f t="shared" si="135"/>
        <v/>
      </c>
      <c r="HS58" s="214" t="str">
        <f t="shared" si="136"/>
        <v/>
      </c>
      <c r="HT58" s="215" t="str">
        <f t="shared" si="137"/>
        <v/>
      </c>
      <c r="HU58" s="93" t="str">
        <f t="shared" si="138"/>
        <v/>
      </c>
      <c r="HV58" s="154">
        <f>details!EV58</f>
        <v>110</v>
      </c>
      <c r="HW58" s="155" t="str">
        <f>details!EW58</f>
        <v/>
      </c>
      <c r="HX58" s="218" t="str">
        <f t="shared" si="139"/>
        <v/>
      </c>
      <c r="HY58" s="100" t="str">
        <f>IF(details!CV58="","",details!CV58)</f>
        <v/>
      </c>
    </row>
    <row r="59" spans="1:233" ht="14" customHeight="1">
      <c r="A59" s="145" t="str">
        <f>IF(details!A59="","",details!A59)</f>
        <v/>
      </c>
      <c r="B59" s="64" t="str">
        <f>IF(details!B59="","",details!B59)</f>
        <v/>
      </c>
      <c r="C59" s="64" t="str">
        <f>IF(details!C59="","",details!C59)</f>
        <v/>
      </c>
      <c r="D59" s="95">
        <f>IF(details!D59="","",details!D59)</f>
        <v>853</v>
      </c>
      <c r="E59" s="95" t="str">
        <f>IF(details!E59="","",details!E59)</f>
        <v/>
      </c>
      <c r="F59" s="64" t="str">
        <f>IF(details!F59="","",details!F59)</f>
        <v/>
      </c>
      <c r="G59" s="290" t="str">
        <f>IF(details!G59="","",details!G59)</f>
        <v/>
      </c>
      <c r="H59" s="146" t="str">
        <f>IF(details!CW59="","",details!CW59)</f>
        <v/>
      </c>
      <c r="I59" s="147" t="str">
        <f>IF(details!I59="","",details!I59)</f>
        <v/>
      </c>
      <c r="J59" s="147" t="str">
        <f>IF(details!J59="","",details!J59)</f>
        <v/>
      </c>
      <c r="K59" s="147" t="str">
        <f>IF(details!K59="","",details!K59)</f>
        <v/>
      </c>
      <c r="L59" s="64" t="str">
        <f>IF(details!L59="","",details!L59)</f>
        <v/>
      </c>
      <c r="M59" s="64" t="str">
        <f>IF(details!M59="","",details!M59)</f>
        <v/>
      </c>
      <c r="N59" s="64" t="str">
        <f t="shared" si="16"/>
        <v/>
      </c>
      <c r="O59" s="64" t="str">
        <f>IF(details!N59="","",details!N59)</f>
        <v/>
      </c>
      <c r="P59" s="64" t="str">
        <f>IF(details!O59="","",details!O59)</f>
        <v/>
      </c>
      <c r="Q59" s="64" t="str">
        <f t="shared" si="17"/>
        <v/>
      </c>
      <c r="R59" s="64" t="str">
        <f>IF(details!P59="","",details!P59)</f>
        <v/>
      </c>
      <c r="S59" s="64" t="str">
        <f>IF(details!Q59="","",details!Q59)</f>
        <v/>
      </c>
      <c r="T59" s="64" t="str">
        <f t="shared" si="18"/>
        <v/>
      </c>
      <c r="U59" s="148" t="str">
        <f t="shared" si="19"/>
        <v/>
      </c>
      <c r="V59" s="64" t="str">
        <f>IF(details!R59="","",details!R59)</f>
        <v/>
      </c>
      <c r="W59" s="64" t="str">
        <f>IF(details!S59="","",details!S59)</f>
        <v/>
      </c>
      <c r="X59" s="64" t="str">
        <f>IF(details!T59="","",details!T59)</f>
        <v/>
      </c>
      <c r="Y59" s="64" t="str">
        <f>IF(details!U59="","",details!U59)</f>
        <v/>
      </c>
      <c r="Z59" s="148" t="str">
        <f t="shared" si="20"/>
        <v/>
      </c>
      <c r="AA59" s="149" t="str">
        <f t="shared" si="21"/>
        <v/>
      </c>
      <c r="AB59" s="64" t="str">
        <f>IF(details!V59="","",details!V59)</f>
        <v/>
      </c>
      <c r="AC59" s="64" t="str">
        <f>IF(details!W59="","",details!W59)</f>
        <v/>
      </c>
      <c r="AD59" s="64" t="str">
        <f>IF(details!X59="","",details!X59)</f>
        <v/>
      </c>
      <c r="AE59" s="149" t="str">
        <f t="shared" si="22"/>
        <v/>
      </c>
      <c r="AF59" s="95" t="str">
        <f t="shared" si="23"/>
        <v/>
      </c>
      <c r="AG59" s="150" t="str">
        <f t="shared" si="24"/>
        <v/>
      </c>
      <c r="AH59" s="95" t="str">
        <f t="shared" si="25"/>
        <v/>
      </c>
      <c r="AI59" s="136">
        <f t="shared" si="0"/>
        <v>200</v>
      </c>
      <c r="AJ59" s="136">
        <f t="shared" si="26"/>
        <v>0</v>
      </c>
      <c r="AK59" s="64" t="str">
        <f>IF(details!Y59="","",details!Y59)</f>
        <v/>
      </c>
      <c r="AL59" s="64" t="str">
        <f>IF(details!Z59="","",details!Z59)</f>
        <v/>
      </c>
      <c r="AM59" s="64" t="str">
        <f t="shared" si="27"/>
        <v/>
      </c>
      <c r="AN59" s="64" t="str">
        <f>IF(details!AA59="","",details!AA59)</f>
        <v/>
      </c>
      <c r="AO59" s="64" t="str">
        <f>IF(details!AB59="","",details!AB59)</f>
        <v/>
      </c>
      <c r="AP59" s="64" t="str">
        <f t="shared" si="28"/>
        <v/>
      </c>
      <c r="AQ59" s="64" t="str">
        <f>IF(details!AC59="","",details!AC59)</f>
        <v/>
      </c>
      <c r="AR59" s="64" t="str">
        <f>IF(details!AD59="","",details!AD59)</f>
        <v/>
      </c>
      <c r="AS59" s="64" t="str">
        <f t="shared" si="29"/>
        <v/>
      </c>
      <c r="AT59" s="148" t="str">
        <f t="shared" si="30"/>
        <v/>
      </c>
      <c r="AU59" s="64" t="str">
        <f>IF(details!AE59="","",details!AE59)</f>
        <v/>
      </c>
      <c r="AV59" s="64" t="str">
        <f>IF(details!AF59="","",details!AF59)</f>
        <v/>
      </c>
      <c r="AW59" s="64" t="str">
        <f>IF(details!AG59="","",details!AG59)</f>
        <v/>
      </c>
      <c r="AX59" s="64" t="str">
        <f>IF(details!AH59="","",details!AH59)</f>
        <v/>
      </c>
      <c r="AY59" s="148" t="str">
        <f t="shared" si="31"/>
        <v/>
      </c>
      <c r="AZ59" s="149" t="str">
        <f t="shared" si="32"/>
        <v/>
      </c>
      <c r="BA59" s="64" t="str">
        <f>IF(details!AI59="","",details!AI59)</f>
        <v/>
      </c>
      <c r="BB59" s="64" t="str">
        <f>IF(details!AJ59="","",details!AJ59)</f>
        <v/>
      </c>
      <c r="BC59" s="64" t="str">
        <f>IF(details!AK59="","",details!AK59)</f>
        <v/>
      </c>
      <c r="BD59" s="149" t="str">
        <f t="shared" si="33"/>
        <v/>
      </c>
      <c r="BE59" s="95" t="str">
        <f t="shared" si="34"/>
        <v/>
      </c>
      <c r="BF59" s="150" t="str">
        <f t="shared" si="35"/>
        <v/>
      </c>
      <c r="BG59" s="95" t="str">
        <f t="shared" si="36"/>
        <v/>
      </c>
      <c r="BH59" s="136">
        <f t="shared" si="1"/>
        <v>200</v>
      </c>
      <c r="BI59" s="136">
        <f t="shared" si="37"/>
        <v>0</v>
      </c>
      <c r="BJ59" s="151">
        <f>IF(D59="","",details!AL59)</f>
        <v>0</v>
      </c>
      <c r="BK59" s="64" t="str">
        <f>IF(details!AM59="","",details!AM59)</f>
        <v/>
      </c>
      <c r="BL59" s="64" t="str">
        <f>IF(details!AN59="","",details!AN59)</f>
        <v/>
      </c>
      <c r="BM59" s="64" t="str">
        <f t="shared" si="38"/>
        <v/>
      </c>
      <c r="BN59" s="64" t="str">
        <f>IF(details!AO59="","",details!AO59)</f>
        <v/>
      </c>
      <c r="BO59" s="64" t="str">
        <f>IF(details!AP59="","",details!AP59)</f>
        <v/>
      </c>
      <c r="BP59" s="64" t="str">
        <f t="shared" si="39"/>
        <v/>
      </c>
      <c r="BQ59" s="64" t="str">
        <f>IF(details!AQ59="","",details!AQ59)</f>
        <v/>
      </c>
      <c r="BR59" s="64" t="str">
        <f>IF(details!AR59="","",details!AR59)</f>
        <v/>
      </c>
      <c r="BS59" s="64" t="str">
        <f t="shared" si="40"/>
        <v/>
      </c>
      <c r="BT59" s="148" t="str">
        <f t="shared" si="41"/>
        <v/>
      </c>
      <c r="BU59" s="64" t="str">
        <f>IF(details!AS59="","",details!AS59)</f>
        <v/>
      </c>
      <c r="BV59" s="64" t="str">
        <f>IF(details!AT59="","",details!AT59)</f>
        <v/>
      </c>
      <c r="BW59" s="64" t="str">
        <f>IF(details!AU59="","",details!AU59)</f>
        <v/>
      </c>
      <c r="BX59" s="148" t="str">
        <f t="shared" si="42"/>
        <v/>
      </c>
      <c r="BY59" s="149" t="str">
        <f t="shared" si="43"/>
        <v/>
      </c>
      <c r="BZ59" s="64" t="str">
        <f>IF(details!AV59="","",details!AV59)</f>
        <v/>
      </c>
      <c r="CA59" s="64" t="str">
        <f>IF(details!AW59="","",details!AW59)</f>
        <v/>
      </c>
      <c r="CB59" s="149" t="str">
        <f t="shared" si="44"/>
        <v/>
      </c>
      <c r="CC59" s="95" t="str">
        <f t="shared" si="45"/>
        <v/>
      </c>
      <c r="CD59" s="150" t="str">
        <f t="shared" si="46"/>
        <v/>
      </c>
      <c r="CE59" s="95" t="str">
        <f t="shared" si="47"/>
        <v/>
      </c>
      <c r="CF59" s="136">
        <f t="shared" si="2"/>
        <v>200</v>
      </c>
      <c r="CG59" s="136">
        <f t="shared" si="48"/>
        <v>0</v>
      </c>
      <c r="CH59" s="64" t="str">
        <f>IF(details!AX59="","",details!AX59)</f>
        <v/>
      </c>
      <c r="CI59" s="64" t="str">
        <f>IF(details!AY59="","",details!AY59)</f>
        <v/>
      </c>
      <c r="CJ59" s="64" t="str">
        <f t="shared" si="49"/>
        <v/>
      </c>
      <c r="CK59" s="64" t="str">
        <f>IF(details!AZ59="","",details!AZ59)</f>
        <v/>
      </c>
      <c r="CL59" s="64" t="str">
        <f>IF(details!BA59="","",details!BA59)</f>
        <v/>
      </c>
      <c r="CM59" s="64" t="str">
        <f t="shared" si="50"/>
        <v/>
      </c>
      <c r="CN59" s="64" t="str">
        <f>IF(details!BB59="","",details!BB59)</f>
        <v/>
      </c>
      <c r="CO59" s="64" t="str">
        <f>IF(details!BC59="","",details!BC59)</f>
        <v/>
      </c>
      <c r="CP59" s="64" t="str">
        <f t="shared" si="51"/>
        <v/>
      </c>
      <c r="CQ59" s="148" t="str">
        <f t="shared" si="52"/>
        <v/>
      </c>
      <c r="CR59" s="64" t="str">
        <f>IF(details!BD59="","",details!BD59)</f>
        <v/>
      </c>
      <c r="CS59" s="64" t="str">
        <f>IF(details!BE59="","",details!BE59)</f>
        <v/>
      </c>
      <c r="CT59" s="64" t="str">
        <f>IF(details!BF59="","",details!BF59)</f>
        <v/>
      </c>
      <c r="CU59" s="64" t="str">
        <f>IF(details!BG59="","",details!BG59)</f>
        <v/>
      </c>
      <c r="CV59" s="148" t="str">
        <f t="shared" si="53"/>
        <v/>
      </c>
      <c r="CW59" s="149" t="str">
        <f t="shared" si="54"/>
        <v/>
      </c>
      <c r="CX59" s="64" t="str">
        <f>IF(details!BH59="","",details!BH59)</f>
        <v/>
      </c>
      <c r="CY59" s="64" t="str">
        <f>IF(details!BI59="","",details!BI59)</f>
        <v/>
      </c>
      <c r="CZ59" s="64" t="str">
        <f>IF(details!BJ59="","",details!BJ59)</f>
        <v/>
      </c>
      <c r="DA59" s="149" t="str">
        <f t="shared" si="55"/>
        <v/>
      </c>
      <c r="DB59" s="95" t="str">
        <f t="shared" si="56"/>
        <v/>
      </c>
      <c r="DC59" s="150" t="str">
        <f t="shared" si="57"/>
        <v/>
      </c>
      <c r="DD59" s="95" t="str">
        <f t="shared" si="58"/>
        <v/>
      </c>
      <c r="DE59" s="136">
        <f t="shared" si="3"/>
        <v>200</v>
      </c>
      <c r="DF59" s="136">
        <f t="shared" si="59"/>
        <v>0</v>
      </c>
      <c r="DG59" s="64" t="str">
        <f>IF(details!BK59="","",details!BK59)</f>
        <v/>
      </c>
      <c r="DH59" s="64" t="str">
        <f>IF(details!BL59="","",details!BL59)</f>
        <v/>
      </c>
      <c r="DI59" s="64" t="str">
        <f t="shared" si="60"/>
        <v/>
      </c>
      <c r="DJ59" s="64" t="str">
        <f>IF(details!BM59="","",details!BM59)</f>
        <v/>
      </c>
      <c r="DK59" s="64" t="str">
        <f>IF(details!BN59="","",details!BN59)</f>
        <v/>
      </c>
      <c r="DL59" s="64" t="str">
        <f t="shared" si="61"/>
        <v/>
      </c>
      <c r="DM59" s="64" t="str">
        <f>IF(details!BO59="","",details!BO59)</f>
        <v/>
      </c>
      <c r="DN59" s="64" t="str">
        <f>IF(details!BP59="","",details!BP59)</f>
        <v/>
      </c>
      <c r="DO59" s="64" t="str">
        <f t="shared" si="62"/>
        <v/>
      </c>
      <c r="DP59" s="148" t="str">
        <f t="shared" si="63"/>
        <v/>
      </c>
      <c r="DQ59" s="64" t="str">
        <f>IF(details!BQ59="","",details!BQ59)</f>
        <v/>
      </c>
      <c r="DR59" s="64" t="str">
        <f>IF(details!BR59="","",details!BR59)</f>
        <v/>
      </c>
      <c r="DS59" s="64" t="str">
        <f>IF(details!BS59="","",details!BS59)</f>
        <v/>
      </c>
      <c r="DT59" s="148" t="str">
        <f t="shared" si="64"/>
        <v/>
      </c>
      <c r="DU59" s="149" t="str">
        <f t="shared" si="65"/>
        <v/>
      </c>
      <c r="DV59" s="64" t="str">
        <f>IF(details!BT59="","",details!BT59)</f>
        <v/>
      </c>
      <c r="DW59" s="64" t="str">
        <f>IF(details!BU59="","",details!BU59)</f>
        <v/>
      </c>
      <c r="DX59" s="149" t="str">
        <f t="shared" si="66"/>
        <v/>
      </c>
      <c r="DY59" s="95" t="str">
        <f t="shared" si="67"/>
        <v/>
      </c>
      <c r="DZ59" s="150" t="str">
        <f t="shared" si="68"/>
        <v/>
      </c>
      <c r="EA59" s="95" t="str">
        <f t="shared" si="69"/>
        <v/>
      </c>
      <c r="EB59" s="136">
        <f t="shared" si="4"/>
        <v>200</v>
      </c>
      <c r="EC59" s="136">
        <f t="shared" si="70"/>
        <v>0</v>
      </c>
      <c r="ED59" s="64" t="str">
        <f>IF(details!BV59="","",details!BV59)</f>
        <v/>
      </c>
      <c r="EE59" s="64" t="str">
        <f>IF(details!BW59="","",details!BW59)</f>
        <v/>
      </c>
      <c r="EF59" s="64" t="str">
        <f t="shared" si="71"/>
        <v/>
      </c>
      <c r="EG59" s="64" t="str">
        <f>IF(details!BX59="","",details!BX59)</f>
        <v/>
      </c>
      <c r="EH59" s="64" t="str">
        <f>IF(details!BY59="","",details!BY59)</f>
        <v/>
      </c>
      <c r="EI59" s="64" t="str">
        <f t="shared" si="72"/>
        <v/>
      </c>
      <c r="EJ59" s="64" t="str">
        <f>IF(details!BZ59="","",details!BZ59)</f>
        <v/>
      </c>
      <c r="EK59" s="64" t="str">
        <f>IF(details!CA59="","",details!CA59)</f>
        <v/>
      </c>
      <c r="EL59" s="64" t="str">
        <f t="shared" si="73"/>
        <v/>
      </c>
      <c r="EM59" s="148" t="str">
        <f t="shared" si="74"/>
        <v/>
      </c>
      <c r="EN59" s="427" t="str">
        <f>IF(details!CB59="","",details!CB59)</f>
        <v/>
      </c>
      <c r="EO59" s="64" t="str">
        <f>IF(details!CC59="","",details!CC59)</f>
        <v/>
      </c>
      <c r="EP59" s="64" t="str">
        <f>IF(details!CD59="","",details!CD59)</f>
        <v/>
      </c>
      <c r="EQ59" s="148" t="str">
        <f t="shared" si="75"/>
        <v/>
      </c>
      <c r="ER59" s="149" t="str">
        <f t="shared" si="76"/>
        <v/>
      </c>
      <c r="ES59" s="64" t="str">
        <f>IF(details!CE59="","",details!CE59)</f>
        <v/>
      </c>
      <c r="ET59" s="64" t="str">
        <f>IF(details!CF59="","",details!CF59)</f>
        <v/>
      </c>
      <c r="EU59" s="149" t="str">
        <f t="shared" si="77"/>
        <v/>
      </c>
      <c r="EV59" s="95" t="str">
        <f t="shared" si="78"/>
        <v/>
      </c>
      <c r="EW59" s="150" t="str">
        <f t="shared" si="79"/>
        <v/>
      </c>
      <c r="EX59" s="95" t="str">
        <f t="shared" si="80"/>
        <v/>
      </c>
      <c r="EY59" s="136">
        <f t="shared" si="5"/>
        <v>200</v>
      </c>
      <c r="EZ59" s="136">
        <f t="shared" si="81"/>
        <v>0</v>
      </c>
      <c r="FA59" s="64" t="str">
        <f>IF(details!CG59="","",details!CG59)</f>
        <v/>
      </c>
      <c r="FB59" s="64" t="str">
        <f>IF(details!CH59="","",details!CH59)</f>
        <v/>
      </c>
      <c r="FC59" s="64" t="str">
        <f>IF(details!CI59="","",details!CI59)</f>
        <v/>
      </c>
      <c r="FD59" s="64" t="str">
        <f>IF(details!CJ59="","",details!CJ59)</f>
        <v/>
      </c>
      <c r="FE59" s="64" t="str">
        <f>IF(details!CK59="","",details!CK59)</f>
        <v/>
      </c>
      <c r="FF59" s="95" t="str">
        <f t="shared" si="82"/>
        <v/>
      </c>
      <c r="FG59" s="95" t="str">
        <f t="shared" si="83"/>
        <v/>
      </c>
      <c r="FH59" s="95" t="str">
        <f t="shared" si="84"/>
        <v/>
      </c>
      <c r="FI59" s="136">
        <f t="shared" si="85"/>
        <v>100</v>
      </c>
      <c r="FJ59" s="136">
        <f t="shared" si="86"/>
        <v>0</v>
      </c>
      <c r="FK59" s="64" t="str">
        <f>IF(details!CL59="","",details!CL59)</f>
        <v/>
      </c>
      <c r="FL59" s="64" t="str">
        <f>IF(details!CM59="","",details!CM59)</f>
        <v/>
      </c>
      <c r="FM59" s="64" t="str">
        <f>IF(details!CN59="","",details!CN59)</f>
        <v/>
      </c>
      <c r="FN59" s="64" t="str">
        <f>IF(details!CO59="","",details!CO59)</f>
        <v/>
      </c>
      <c r="FO59" s="64" t="str">
        <f>IF(details!CP59="","",details!CP59)</f>
        <v/>
      </c>
      <c r="FP59" s="95" t="str">
        <f t="shared" si="87"/>
        <v/>
      </c>
      <c r="FQ59" s="95" t="str">
        <f t="shared" si="88"/>
        <v/>
      </c>
      <c r="FR59" s="95" t="str">
        <f t="shared" si="89"/>
        <v/>
      </c>
      <c r="FS59" s="136">
        <f t="shared" si="90"/>
        <v>100</v>
      </c>
      <c r="FT59" s="136">
        <f t="shared" si="91"/>
        <v>0</v>
      </c>
      <c r="FU59" s="64" t="str">
        <f>IF(details!CQ59="","",details!CQ59)</f>
        <v/>
      </c>
      <c r="FV59" s="64" t="str">
        <f>IF(details!CR59="","",details!CR59)</f>
        <v/>
      </c>
      <c r="FW59" s="64" t="str">
        <f>IF(details!CS59="","",details!CS59)</f>
        <v/>
      </c>
      <c r="FX59" s="64" t="str">
        <f>IF(details!CT59="","",details!CT59)</f>
        <v/>
      </c>
      <c r="FY59" s="64" t="str">
        <f>IF(details!CU59="","",details!CU59)</f>
        <v/>
      </c>
      <c r="FZ59" s="95" t="str">
        <f t="shared" si="92"/>
        <v/>
      </c>
      <c r="GA59" s="95" t="str">
        <f t="shared" si="93"/>
        <v/>
      </c>
      <c r="GB59" s="95" t="str">
        <f t="shared" si="94"/>
        <v/>
      </c>
      <c r="GC59" s="136">
        <f t="shared" si="95"/>
        <v>100</v>
      </c>
      <c r="GD59" s="136">
        <f t="shared" si="96"/>
        <v>0</v>
      </c>
      <c r="GE59" s="94">
        <f t="shared" si="97"/>
        <v>200</v>
      </c>
      <c r="GF59" s="94" t="str">
        <f t="shared" si="98"/>
        <v/>
      </c>
      <c r="GG59" s="94" t="str">
        <f t="shared" si="99"/>
        <v/>
      </c>
      <c r="GH59" s="94">
        <f t="shared" si="100"/>
        <v>200</v>
      </c>
      <c r="GI59" s="94" t="str">
        <f t="shared" si="101"/>
        <v/>
      </c>
      <c r="GJ59" s="94" t="str">
        <f t="shared" si="102"/>
        <v/>
      </c>
      <c r="GK59" s="152">
        <f t="shared" si="103"/>
        <v>200</v>
      </c>
      <c r="GL59" s="152" t="str">
        <f t="shared" si="104"/>
        <v/>
      </c>
      <c r="GM59" s="152" t="str">
        <f t="shared" si="105"/>
        <v/>
      </c>
      <c r="GN59" s="94" t="str">
        <f t="shared" si="106"/>
        <v/>
      </c>
      <c r="GO59" s="94" t="str">
        <f t="shared" si="107"/>
        <v/>
      </c>
      <c r="GP59" s="94" t="str">
        <f t="shared" si="108"/>
        <v/>
      </c>
      <c r="GQ59" s="94" t="str">
        <f t="shared" si="109"/>
        <v/>
      </c>
      <c r="GR59" s="94" t="str">
        <f t="shared" si="110"/>
        <v/>
      </c>
      <c r="GS59" s="94">
        <f t="shared" si="111"/>
        <v>200</v>
      </c>
      <c r="GT59" s="94" t="str">
        <f t="shared" si="112"/>
        <v/>
      </c>
      <c r="GU59" s="94" t="str">
        <f t="shared" si="113"/>
        <v/>
      </c>
      <c r="GV59" s="94">
        <f t="shared" si="114"/>
        <v>200</v>
      </c>
      <c r="GW59" s="94" t="str">
        <f t="shared" si="115"/>
        <v/>
      </c>
      <c r="GX59" s="94" t="str">
        <f t="shared" si="116"/>
        <v/>
      </c>
      <c r="GY59" s="94">
        <f t="shared" si="117"/>
        <v>200</v>
      </c>
      <c r="GZ59" s="94" t="str">
        <f t="shared" si="118"/>
        <v/>
      </c>
      <c r="HA59" s="94" t="str">
        <f t="shared" si="119"/>
        <v/>
      </c>
      <c r="HB59" s="94">
        <f t="shared" si="120"/>
        <v>100</v>
      </c>
      <c r="HC59" s="94" t="str">
        <f t="shared" si="121"/>
        <v/>
      </c>
      <c r="HD59" s="94" t="str">
        <f t="shared" si="122"/>
        <v/>
      </c>
      <c r="HE59" s="153">
        <f t="shared" si="123"/>
        <v>100</v>
      </c>
      <c r="HF59" s="153" t="str">
        <f t="shared" si="124"/>
        <v/>
      </c>
      <c r="HG59" s="153" t="str">
        <f t="shared" si="125"/>
        <v/>
      </c>
      <c r="HH59" s="153">
        <f t="shared" si="126"/>
        <v>100</v>
      </c>
      <c r="HI59" s="153" t="str">
        <f t="shared" si="127"/>
        <v/>
      </c>
      <c r="HJ59" s="153" t="str">
        <f t="shared" si="128"/>
        <v/>
      </c>
      <c r="HK59" s="255">
        <f t="shared" si="129"/>
        <v>0</v>
      </c>
      <c r="HL59" s="255">
        <f t="shared" si="130"/>
        <v>0</v>
      </c>
      <c r="HM59" s="255">
        <f t="shared" si="131"/>
        <v>23</v>
      </c>
      <c r="HN59" s="255">
        <f t="shared" si="132"/>
        <v>0</v>
      </c>
      <c r="HO59" s="64" t="str">
        <f t="shared" si="142"/>
        <v/>
      </c>
      <c r="HP59" s="91">
        <f t="shared" si="133"/>
        <v>1200</v>
      </c>
      <c r="HQ59" s="91" t="str">
        <f t="shared" si="134"/>
        <v/>
      </c>
      <c r="HR59" s="92" t="str">
        <f t="shared" si="135"/>
        <v/>
      </c>
      <c r="HS59" s="214" t="str">
        <f t="shared" si="136"/>
        <v/>
      </c>
      <c r="HT59" s="215" t="str">
        <f t="shared" si="137"/>
        <v/>
      </c>
      <c r="HU59" s="93" t="str">
        <f t="shared" si="138"/>
        <v/>
      </c>
      <c r="HV59" s="154">
        <f>details!EV59</f>
        <v>110</v>
      </c>
      <c r="HW59" s="155" t="str">
        <f>details!EW59</f>
        <v/>
      </c>
      <c r="HX59" s="218" t="str">
        <f t="shared" si="139"/>
        <v/>
      </c>
      <c r="HY59" s="100" t="str">
        <f>IF(details!CV59="","",details!CV59)</f>
        <v/>
      </c>
    </row>
    <row r="60" spans="1:233" ht="14" customHeight="1">
      <c r="A60" s="145" t="str">
        <f>IF(details!A60="","",details!A60)</f>
        <v/>
      </c>
      <c r="B60" s="64" t="str">
        <f>IF(details!B60="","",details!B60)</f>
        <v/>
      </c>
      <c r="C60" s="64" t="str">
        <f>IF(details!C60="","",details!C60)</f>
        <v/>
      </c>
      <c r="D60" s="95">
        <f>IF(details!D60="","",details!D60)</f>
        <v>854</v>
      </c>
      <c r="E60" s="95" t="str">
        <f>IF(details!E60="","",details!E60)</f>
        <v/>
      </c>
      <c r="F60" s="64" t="str">
        <f>IF(details!F60="","",details!F60)</f>
        <v/>
      </c>
      <c r="G60" s="290" t="str">
        <f>IF(details!G60="","",details!G60)</f>
        <v/>
      </c>
      <c r="H60" s="146" t="str">
        <f>IF(details!CW60="","",details!CW60)</f>
        <v/>
      </c>
      <c r="I60" s="147" t="str">
        <f>IF(details!I60="","",details!I60)</f>
        <v/>
      </c>
      <c r="J60" s="147" t="str">
        <f>IF(details!J60="","",details!J60)</f>
        <v/>
      </c>
      <c r="K60" s="147" t="str">
        <f>IF(details!K60="","",details!K60)</f>
        <v/>
      </c>
      <c r="L60" s="64" t="str">
        <f>IF(details!L60="","",details!L60)</f>
        <v/>
      </c>
      <c r="M60" s="64" t="str">
        <f>IF(details!M60="","",details!M60)</f>
        <v/>
      </c>
      <c r="N60" s="64" t="str">
        <f t="shared" si="16"/>
        <v/>
      </c>
      <c r="O60" s="64" t="str">
        <f>IF(details!N60="","",details!N60)</f>
        <v/>
      </c>
      <c r="P60" s="64" t="str">
        <f>IF(details!O60="","",details!O60)</f>
        <v/>
      </c>
      <c r="Q60" s="64" t="str">
        <f t="shared" si="17"/>
        <v/>
      </c>
      <c r="R60" s="64" t="str">
        <f>IF(details!P60="","",details!P60)</f>
        <v/>
      </c>
      <c r="S60" s="64" t="str">
        <f>IF(details!Q60="","",details!Q60)</f>
        <v/>
      </c>
      <c r="T60" s="64" t="str">
        <f t="shared" si="18"/>
        <v/>
      </c>
      <c r="U60" s="148" t="str">
        <f t="shared" si="19"/>
        <v/>
      </c>
      <c r="V60" s="64" t="str">
        <f>IF(details!R60="","",details!R60)</f>
        <v/>
      </c>
      <c r="W60" s="64" t="str">
        <f>IF(details!S60="","",details!S60)</f>
        <v/>
      </c>
      <c r="X60" s="64" t="str">
        <f>IF(details!T60="","",details!T60)</f>
        <v/>
      </c>
      <c r="Y60" s="64" t="str">
        <f>IF(details!U60="","",details!U60)</f>
        <v/>
      </c>
      <c r="Z60" s="148" t="str">
        <f t="shared" si="20"/>
        <v/>
      </c>
      <c r="AA60" s="149" t="str">
        <f t="shared" si="21"/>
        <v/>
      </c>
      <c r="AB60" s="64" t="str">
        <f>IF(details!V60="","",details!V60)</f>
        <v/>
      </c>
      <c r="AC60" s="64" t="str">
        <f>IF(details!W60="","",details!W60)</f>
        <v/>
      </c>
      <c r="AD60" s="64" t="str">
        <f>IF(details!X60="","",details!X60)</f>
        <v/>
      </c>
      <c r="AE60" s="149" t="str">
        <f t="shared" si="22"/>
        <v/>
      </c>
      <c r="AF60" s="95" t="str">
        <f t="shared" si="23"/>
        <v/>
      </c>
      <c r="AG60" s="150" t="str">
        <f t="shared" si="24"/>
        <v/>
      </c>
      <c r="AH60" s="95" t="str">
        <f t="shared" si="25"/>
        <v/>
      </c>
      <c r="AI60" s="136">
        <f t="shared" si="0"/>
        <v>200</v>
      </c>
      <c r="AJ60" s="136">
        <f t="shared" si="26"/>
        <v>0</v>
      </c>
      <c r="AK60" s="64" t="str">
        <f>IF(details!Y60="","",details!Y60)</f>
        <v/>
      </c>
      <c r="AL60" s="64" t="str">
        <f>IF(details!Z60="","",details!Z60)</f>
        <v/>
      </c>
      <c r="AM60" s="64" t="str">
        <f t="shared" si="27"/>
        <v/>
      </c>
      <c r="AN60" s="64" t="str">
        <f>IF(details!AA60="","",details!AA60)</f>
        <v/>
      </c>
      <c r="AO60" s="64" t="str">
        <f>IF(details!AB60="","",details!AB60)</f>
        <v/>
      </c>
      <c r="AP60" s="64" t="str">
        <f t="shared" si="28"/>
        <v/>
      </c>
      <c r="AQ60" s="64" t="str">
        <f>IF(details!AC60="","",details!AC60)</f>
        <v/>
      </c>
      <c r="AR60" s="64" t="str">
        <f>IF(details!AD60="","",details!AD60)</f>
        <v/>
      </c>
      <c r="AS60" s="64" t="str">
        <f t="shared" si="29"/>
        <v/>
      </c>
      <c r="AT60" s="148" t="str">
        <f t="shared" si="30"/>
        <v/>
      </c>
      <c r="AU60" s="64" t="str">
        <f>IF(details!AE60="","",details!AE60)</f>
        <v/>
      </c>
      <c r="AV60" s="64" t="str">
        <f>IF(details!AF60="","",details!AF60)</f>
        <v/>
      </c>
      <c r="AW60" s="64" t="str">
        <f>IF(details!AG60="","",details!AG60)</f>
        <v/>
      </c>
      <c r="AX60" s="64" t="str">
        <f>IF(details!AH60="","",details!AH60)</f>
        <v/>
      </c>
      <c r="AY60" s="148" t="str">
        <f t="shared" si="31"/>
        <v/>
      </c>
      <c r="AZ60" s="149" t="str">
        <f t="shared" si="32"/>
        <v/>
      </c>
      <c r="BA60" s="64" t="str">
        <f>IF(details!AI60="","",details!AI60)</f>
        <v/>
      </c>
      <c r="BB60" s="64" t="str">
        <f>IF(details!AJ60="","",details!AJ60)</f>
        <v/>
      </c>
      <c r="BC60" s="64" t="str">
        <f>IF(details!AK60="","",details!AK60)</f>
        <v/>
      </c>
      <c r="BD60" s="149" t="str">
        <f t="shared" si="33"/>
        <v/>
      </c>
      <c r="BE60" s="95" t="str">
        <f t="shared" si="34"/>
        <v/>
      </c>
      <c r="BF60" s="150" t="str">
        <f t="shared" si="35"/>
        <v/>
      </c>
      <c r="BG60" s="95" t="str">
        <f t="shared" si="36"/>
        <v/>
      </c>
      <c r="BH60" s="136">
        <f t="shared" si="1"/>
        <v>200</v>
      </c>
      <c r="BI60" s="136">
        <f t="shared" si="37"/>
        <v>0</v>
      </c>
      <c r="BJ60" s="151">
        <f>IF(D60="","",details!AL60)</f>
        <v>0</v>
      </c>
      <c r="BK60" s="64" t="str">
        <f>IF(details!AM60="","",details!AM60)</f>
        <v/>
      </c>
      <c r="BL60" s="64" t="str">
        <f>IF(details!AN60="","",details!AN60)</f>
        <v/>
      </c>
      <c r="BM60" s="64" t="str">
        <f t="shared" si="38"/>
        <v/>
      </c>
      <c r="BN60" s="64" t="str">
        <f>IF(details!AO60="","",details!AO60)</f>
        <v/>
      </c>
      <c r="BO60" s="64" t="str">
        <f>IF(details!AP60="","",details!AP60)</f>
        <v/>
      </c>
      <c r="BP60" s="64" t="str">
        <f t="shared" si="39"/>
        <v/>
      </c>
      <c r="BQ60" s="64" t="str">
        <f>IF(details!AQ60="","",details!AQ60)</f>
        <v/>
      </c>
      <c r="BR60" s="64" t="str">
        <f>IF(details!AR60="","",details!AR60)</f>
        <v/>
      </c>
      <c r="BS60" s="64" t="str">
        <f t="shared" si="40"/>
        <v/>
      </c>
      <c r="BT60" s="148" t="str">
        <f t="shared" si="41"/>
        <v/>
      </c>
      <c r="BU60" s="64" t="str">
        <f>IF(details!AS60="","",details!AS60)</f>
        <v/>
      </c>
      <c r="BV60" s="64" t="str">
        <f>IF(details!AT60="","",details!AT60)</f>
        <v/>
      </c>
      <c r="BW60" s="64" t="str">
        <f>IF(details!AU60="","",details!AU60)</f>
        <v/>
      </c>
      <c r="BX60" s="148" t="str">
        <f t="shared" si="42"/>
        <v/>
      </c>
      <c r="BY60" s="149" t="str">
        <f t="shared" si="43"/>
        <v/>
      </c>
      <c r="BZ60" s="64" t="str">
        <f>IF(details!AV60="","",details!AV60)</f>
        <v/>
      </c>
      <c r="CA60" s="64" t="str">
        <f>IF(details!AW60="","",details!AW60)</f>
        <v/>
      </c>
      <c r="CB60" s="149" t="str">
        <f t="shared" si="44"/>
        <v/>
      </c>
      <c r="CC60" s="95" t="str">
        <f t="shared" si="45"/>
        <v/>
      </c>
      <c r="CD60" s="150" t="str">
        <f t="shared" si="46"/>
        <v/>
      </c>
      <c r="CE60" s="95" t="str">
        <f t="shared" si="47"/>
        <v/>
      </c>
      <c r="CF60" s="136">
        <f t="shared" si="2"/>
        <v>200</v>
      </c>
      <c r="CG60" s="136">
        <f t="shared" si="48"/>
        <v>0</v>
      </c>
      <c r="CH60" s="64" t="str">
        <f>IF(details!AX60="","",details!AX60)</f>
        <v/>
      </c>
      <c r="CI60" s="64" t="str">
        <f>IF(details!AY60="","",details!AY60)</f>
        <v/>
      </c>
      <c r="CJ60" s="64" t="str">
        <f t="shared" si="49"/>
        <v/>
      </c>
      <c r="CK60" s="64" t="str">
        <f>IF(details!AZ60="","",details!AZ60)</f>
        <v/>
      </c>
      <c r="CL60" s="64" t="str">
        <f>IF(details!BA60="","",details!BA60)</f>
        <v/>
      </c>
      <c r="CM60" s="64" t="str">
        <f t="shared" si="50"/>
        <v/>
      </c>
      <c r="CN60" s="64" t="str">
        <f>IF(details!BB60="","",details!BB60)</f>
        <v/>
      </c>
      <c r="CO60" s="64" t="str">
        <f>IF(details!BC60="","",details!BC60)</f>
        <v/>
      </c>
      <c r="CP60" s="64" t="str">
        <f t="shared" si="51"/>
        <v/>
      </c>
      <c r="CQ60" s="148" t="str">
        <f t="shared" si="52"/>
        <v/>
      </c>
      <c r="CR60" s="64" t="str">
        <f>IF(details!BD60="","",details!BD60)</f>
        <v/>
      </c>
      <c r="CS60" s="64" t="str">
        <f>IF(details!BE60="","",details!BE60)</f>
        <v/>
      </c>
      <c r="CT60" s="64" t="str">
        <f>IF(details!BF60="","",details!BF60)</f>
        <v/>
      </c>
      <c r="CU60" s="64" t="str">
        <f>IF(details!BG60="","",details!BG60)</f>
        <v/>
      </c>
      <c r="CV60" s="148" t="str">
        <f t="shared" si="53"/>
        <v/>
      </c>
      <c r="CW60" s="149" t="str">
        <f t="shared" si="54"/>
        <v/>
      </c>
      <c r="CX60" s="64" t="str">
        <f>IF(details!BH60="","",details!BH60)</f>
        <v/>
      </c>
      <c r="CY60" s="64" t="str">
        <f>IF(details!BI60="","",details!BI60)</f>
        <v/>
      </c>
      <c r="CZ60" s="64" t="str">
        <f>IF(details!BJ60="","",details!BJ60)</f>
        <v/>
      </c>
      <c r="DA60" s="149" t="str">
        <f t="shared" si="55"/>
        <v/>
      </c>
      <c r="DB60" s="95" t="str">
        <f t="shared" si="56"/>
        <v/>
      </c>
      <c r="DC60" s="150" t="str">
        <f t="shared" si="57"/>
        <v/>
      </c>
      <c r="DD60" s="95" t="str">
        <f t="shared" si="58"/>
        <v/>
      </c>
      <c r="DE60" s="136">
        <f t="shared" si="3"/>
        <v>200</v>
      </c>
      <c r="DF60" s="136">
        <f t="shared" si="59"/>
        <v>0</v>
      </c>
      <c r="DG60" s="64" t="str">
        <f>IF(details!BK60="","",details!BK60)</f>
        <v/>
      </c>
      <c r="DH60" s="64" t="str">
        <f>IF(details!BL60="","",details!BL60)</f>
        <v/>
      </c>
      <c r="DI60" s="64" t="str">
        <f t="shared" si="60"/>
        <v/>
      </c>
      <c r="DJ60" s="64" t="str">
        <f>IF(details!BM60="","",details!BM60)</f>
        <v/>
      </c>
      <c r="DK60" s="64" t="str">
        <f>IF(details!BN60="","",details!BN60)</f>
        <v/>
      </c>
      <c r="DL60" s="64" t="str">
        <f t="shared" si="61"/>
        <v/>
      </c>
      <c r="DM60" s="64" t="str">
        <f>IF(details!BO60="","",details!BO60)</f>
        <v/>
      </c>
      <c r="DN60" s="64" t="str">
        <f>IF(details!BP60="","",details!BP60)</f>
        <v/>
      </c>
      <c r="DO60" s="64" t="str">
        <f t="shared" si="62"/>
        <v/>
      </c>
      <c r="DP60" s="148" t="str">
        <f t="shared" si="63"/>
        <v/>
      </c>
      <c r="DQ60" s="64" t="str">
        <f>IF(details!BQ60="","",details!BQ60)</f>
        <v/>
      </c>
      <c r="DR60" s="64" t="str">
        <f>IF(details!BR60="","",details!BR60)</f>
        <v/>
      </c>
      <c r="DS60" s="64" t="str">
        <f>IF(details!BS60="","",details!BS60)</f>
        <v/>
      </c>
      <c r="DT60" s="148" t="str">
        <f t="shared" si="64"/>
        <v/>
      </c>
      <c r="DU60" s="149" t="str">
        <f t="shared" si="65"/>
        <v/>
      </c>
      <c r="DV60" s="64" t="str">
        <f>IF(details!BT60="","",details!BT60)</f>
        <v/>
      </c>
      <c r="DW60" s="64" t="str">
        <f>IF(details!BU60="","",details!BU60)</f>
        <v/>
      </c>
      <c r="DX60" s="149" t="str">
        <f t="shared" si="66"/>
        <v/>
      </c>
      <c r="DY60" s="95" t="str">
        <f t="shared" si="67"/>
        <v/>
      </c>
      <c r="DZ60" s="150" t="str">
        <f t="shared" si="68"/>
        <v/>
      </c>
      <c r="EA60" s="95" t="str">
        <f t="shared" si="69"/>
        <v/>
      </c>
      <c r="EB60" s="136">
        <f t="shared" si="4"/>
        <v>200</v>
      </c>
      <c r="EC60" s="136">
        <f t="shared" si="70"/>
        <v>0</v>
      </c>
      <c r="ED60" s="64" t="str">
        <f>IF(details!BV60="","",details!BV60)</f>
        <v/>
      </c>
      <c r="EE60" s="64" t="str">
        <f>IF(details!BW60="","",details!BW60)</f>
        <v/>
      </c>
      <c r="EF60" s="64" t="str">
        <f t="shared" si="71"/>
        <v/>
      </c>
      <c r="EG60" s="64" t="str">
        <f>IF(details!BX60="","",details!BX60)</f>
        <v/>
      </c>
      <c r="EH60" s="64" t="str">
        <f>IF(details!BY60="","",details!BY60)</f>
        <v/>
      </c>
      <c r="EI60" s="64" t="str">
        <f t="shared" si="72"/>
        <v/>
      </c>
      <c r="EJ60" s="64" t="str">
        <f>IF(details!BZ60="","",details!BZ60)</f>
        <v/>
      </c>
      <c r="EK60" s="64" t="str">
        <f>IF(details!CA60="","",details!CA60)</f>
        <v/>
      </c>
      <c r="EL60" s="64" t="str">
        <f t="shared" si="73"/>
        <v/>
      </c>
      <c r="EM60" s="148" t="str">
        <f t="shared" si="74"/>
        <v/>
      </c>
      <c r="EN60" s="427" t="str">
        <f>IF(details!CB60="","",details!CB60)</f>
        <v/>
      </c>
      <c r="EO60" s="64" t="str">
        <f>IF(details!CC60="","",details!CC60)</f>
        <v/>
      </c>
      <c r="EP60" s="64" t="str">
        <f>IF(details!CD60="","",details!CD60)</f>
        <v/>
      </c>
      <c r="EQ60" s="148" t="str">
        <f t="shared" si="75"/>
        <v/>
      </c>
      <c r="ER60" s="149" t="str">
        <f t="shared" si="76"/>
        <v/>
      </c>
      <c r="ES60" s="64" t="str">
        <f>IF(details!CE60="","",details!CE60)</f>
        <v/>
      </c>
      <c r="ET60" s="64" t="str">
        <f>IF(details!CF60="","",details!CF60)</f>
        <v/>
      </c>
      <c r="EU60" s="149" t="str">
        <f t="shared" si="77"/>
        <v/>
      </c>
      <c r="EV60" s="95" t="str">
        <f t="shared" si="78"/>
        <v/>
      </c>
      <c r="EW60" s="150" t="str">
        <f t="shared" si="79"/>
        <v/>
      </c>
      <c r="EX60" s="95" t="str">
        <f t="shared" si="80"/>
        <v/>
      </c>
      <c r="EY60" s="136">
        <f t="shared" si="5"/>
        <v>200</v>
      </c>
      <c r="EZ60" s="136">
        <f t="shared" si="81"/>
        <v>0</v>
      </c>
      <c r="FA60" s="64" t="str">
        <f>IF(details!CG60="","",details!CG60)</f>
        <v/>
      </c>
      <c r="FB60" s="64" t="str">
        <f>IF(details!CH60="","",details!CH60)</f>
        <v/>
      </c>
      <c r="FC60" s="64" t="str">
        <f>IF(details!CI60="","",details!CI60)</f>
        <v/>
      </c>
      <c r="FD60" s="64" t="str">
        <f>IF(details!CJ60="","",details!CJ60)</f>
        <v/>
      </c>
      <c r="FE60" s="64" t="str">
        <f>IF(details!CK60="","",details!CK60)</f>
        <v/>
      </c>
      <c r="FF60" s="95" t="str">
        <f t="shared" si="82"/>
        <v/>
      </c>
      <c r="FG60" s="95" t="str">
        <f t="shared" si="83"/>
        <v/>
      </c>
      <c r="FH60" s="95" t="str">
        <f t="shared" si="84"/>
        <v/>
      </c>
      <c r="FI60" s="136">
        <f t="shared" si="85"/>
        <v>100</v>
      </c>
      <c r="FJ60" s="136">
        <f t="shared" si="86"/>
        <v>0</v>
      </c>
      <c r="FK60" s="64" t="str">
        <f>IF(details!CL60="","",details!CL60)</f>
        <v/>
      </c>
      <c r="FL60" s="64" t="str">
        <f>IF(details!CM60="","",details!CM60)</f>
        <v/>
      </c>
      <c r="FM60" s="64" t="str">
        <f>IF(details!CN60="","",details!CN60)</f>
        <v/>
      </c>
      <c r="FN60" s="64" t="str">
        <f>IF(details!CO60="","",details!CO60)</f>
        <v/>
      </c>
      <c r="FO60" s="64" t="str">
        <f>IF(details!CP60="","",details!CP60)</f>
        <v/>
      </c>
      <c r="FP60" s="95" t="str">
        <f t="shared" si="87"/>
        <v/>
      </c>
      <c r="FQ60" s="95" t="str">
        <f t="shared" si="88"/>
        <v/>
      </c>
      <c r="FR60" s="95" t="str">
        <f t="shared" si="89"/>
        <v/>
      </c>
      <c r="FS60" s="136">
        <f t="shared" si="90"/>
        <v>100</v>
      </c>
      <c r="FT60" s="136">
        <f t="shared" si="91"/>
        <v>0</v>
      </c>
      <c r="FU60" s="64" t="str">
        <f>IF(details!CQ60="","",details!CQ60)</f>
        <v/>
      </c>
      <c r="FV60" s="64" t="str">
        <f>IF(details!CR60="","",details!CR60)</f>
        <v/>
      </c>
      <c r="FW60" s="64" t="str">
        <f>IF(details!CS60="","",details!CS60)</f>
        <v/>
      </c>
      <c r="FX60" s="64" t="str">
        <f>IF(details!CT60="","",details!CT60)</f>
        <v/>
      </c>
      <c r="FY60" s="64" t="str">
        <f>IF(details!CU60="","",details!CU60)</f>
        <v/>
      </c>
      <c r="FZ60" s="95" t="str">
        <f t="shared" si="92"/>
        <v/>
      </c>
      <c r="GA60" s="95" t="str">
        <f t="shared" si="93"/>
        <v/>
      </c>
      <c r="GB60" s="95" t="str">
        <f t="shared" si="94"/>
        <v/>
      </c>
      <c r="GC60" s="136">
        <f t="shared" si="95"/>
        <v>100</v>
      </c>
      <c r="GD60" s="136">
        <f t="shared" si="96"/>
        <v>0</v>
      </c>
      <c r="GE60" s="94">
        <f t="shared" si="97"/>
        <v>200</v>
      </c>
      <c r="GF60" s="94" t="str">
        <f t="shared" si="98"/>
        <v/>
      </c>
      <c r="GG60" s="94" t="str">
        <f t="shared" si="99"/>
        <v/>
      </c>
      <c r="GH60" s="94">
        <f t="shared" si="100"/>
        <v>200</v>
      </c>
      <c r="GI60" s="94" t="str">
        <f t="shared" si="101"/>
        <v/>
      </c>
      <c r="GJ60" s="94" t="str">
        <f t="shared" si="102"/>
        <v/>
      </c>
      <c r="GK60" s="152">
        <f t="shared" si="103"/>
        <v>200</v>
      </c>
      <c r="GL60" s="152" t="str">
        <f t="shared" si="104"/>
        <v/>
      </c>
      <c r="GM60" s="152" t="str">
        <f t="shared" si="105"/>
        <v/>
      </c>
      <c r="GN60" s="94" t="str">
        <f t="shared" si="106"/>
        <v/>
      </c>
      <c r="GO60" s="94" t="str">
        <f t="shared" si="107"/>
        <v/>
      </c>
      <c r="GP60" s="94" t="str">
        <f t="shared" si="108"/>
        <v/>
      </c>
      <c r="GQ60" s="94" t="str">
        <f t="shared" si="109"/>
        <v/>
      </c>
      <c r="GR60" s="94" t="str">
        <f t="shared" si="110"/>
        <v/>
      </c>
      <c r="GS60" s="94">
        <f t="shared" si="111"/>
        <v>200</v>
      </c>
      <c r="GT60" s="94" t="str">
        <f t="shared" si="112"/>
        <v/>
      </c>
      <c r="GU60" s="94" t="str">
        <f t="shared" si="113"/>
        <v/>
      </c>
      <c r="GV60" s="94">
        <f t="shared" si="114"/>
        <v>200</v>
      </c>
      <c r="GW60" s="94" t="str">
        <f t="shared" si="115"/>
        <v/>
      </c>
      <c r="GX60" s="94" t="str">
        <f t="shared" si="116"/>
        <v/>
      </c>
      <c r="GY60" s="94">
        <f t="shared" si="117"/>
        <v>200</v>
      </c>
      <c r="GZ60" s="94" t="str">
        <f t="shared" si="118"/>
        <v/>
      </c>
      <c r="HA60" s="94" t="str">
        <f t="shared" si="119"/>
        <v/>
      </c>
      <c r="HB60" s="94">
        <f t="shared" si="120"/>
        <v>100</v>
      </c>
      <c r="HC60" s="94" t="str">
        <f t="shared" si="121"/>
        <v/>
      </c>
      <c r="HD60" s="94" t="str">
        <f t="shared" si="122"/>
        <v/>
      </c>
      <c r="HE60" s="153">
        <f t="shared" si="123"/>
        <v>100</v>
      </c>
      <c r="HF60" s="153" t="str">
        <f t="shared" si="124"/>
        <v/>
      </c>
      <c r="HG60" s="153" t="str">
        <f t="shared" si="125"/>
        <v/>
      </c>
      <c r="HH60" s="153">
        <f t="shared" si="126"/>
        <v>100</v>
      </c>
      <c r="HI60" s="153" t="str">
        <f t="shared" si="127"/>
        <v/>
      </c>
      <c r="HJ60" s="153" t="str">
        <f t="shared" si="128"/>
        <v/>
      </c>
      <c r="HK60" s="255">
        <f t="shared" si="129"/>
        <v>0</v>
      </c>
      <c r="HL60" s="255">
        <f t="shared" si="130"/>
        <v>0</v>
      </c>
      <c r="HM60" s="255">
        <f t="shared" si="131"/>
        <v>23</v>
      </c>
      <c r="HN60" s="255">
        <f t="shared" si="132"/>
        <v>0</v>
      </c>
      <c r="HO60" s="64" t="str">
        <f t="shared" si="142"/>
        <v/>
      </c>
      <c r="HP60" s="91">
        <f t="shared" si="133"/>
        <v>1200</v>
      </c>
      <c r="HQ60" s="91" t="str">
        <f t="shared" si="134"/>
        <v/>
      </c>
      <c r="HR60" s="92" t="str">
        <f t="shared" si="135"/>
        <v/>
      </c>
      <c r="HS60" s="214" t="str">
        <f t="shared" si="136"/>
        <v/>
      </c>
      <c r="HT60" s="215" t="str">
        <f t="shared" si="137"/>
        <v/>
      </c>
      <c r="HU60" s="93" t="str">
        <f t="shared" si="138"/>
        <v/>
      </c>
      <c r="HV60" s="154">
        <f>details!EV60</f>
        <v>110</v>
      </c>
      <c r="HW60" s="155" t="str">
        <f>details!EW60</f>
        <v/>
      </c>
      <c r="HX60" s="218" t="str">
        <f t="shared" si="139"/>
        <v/>
      </c>
      <c r="HY60" s="100" t="str">
        <f>IF(details!CV60="","",details!CV60)</f>
        <v/>
      </c>
    </row>
    <row r="61" spans="1:233" ht="14" customHeight="1">
      <c r="A61" s="145" t="str">
        <f>IF(details!A61="","",details!A61)</f>
        <v/>
      </c>
      <c r="B61" s="64" t="str">
        <f>IF(details!B61="","",details!B61)</f>
        <v/>
      </c>
      <c r="C61" s="64" t="str">
        <f>IF(details!C61="","",details!C61)</f>
        <v/>
      </c>
      <c r="D61" s="95">
        <f>IF(details!D61="","",details!D61)</f>
        <v>855</v>
      </c>
      <c r="E61" s="95" t="str">
        <f>IF(details!E61="","",details!E61)</f>
        <v/>
      </c>
      <c r="F61" s="64" t="str">
        <f>IF(details!F61="","",details!F61)</f>
        <v/>
      </c>
      <c r="G61" s="290" t="str">
        <f>IF(details!G61="","",details!G61)</f>
        <v/>
      </c>
      <c r="H61" s="146" t="str">
        <f>IF(details!CW61="","",details!CW61)</f>
        <v/>
      </c>
      <c r="I61" s="147" t="str">
        <f>IF(details!I61="","",details!I61)</f>
        <v/>
      </c>
      <c r="J61" s="147" t="str">
        <f>IF(details!J61="","",details!J61)</f>
        <v/>
      </c>
      <c r="K61" s="147" t="str">
        <f>IF(details!K61="","",details!K61)</f>
        <v/>
      </c>
      <c r="L61" s="64" t="str">
        <f>IF(details!L61="","",details!L61)</f>
        <v/>
      </c>
      <c r="M61" s="64" t="str">
        <f>IF(details!M61="","",details!M61)</f>
        <v/>
      </c>
      <c r="N61" s="64" t="str">
        <f t="shared" si="16"/>
        <v/>
      </c>
      <c r="O61" s="64" t="str">
        <f>IF(details!N61="","",details!N61)</f>
        <v/>
      </c>
      <c r="P61" s="64" t="str">
        <f>IF(details!O61="","",details!O61)</f>
        <v/>
      </c>
      <c r="Q61" s="64" t="str">
        <f t="shared" si="17"/>
        <v/>
      </c>
      <c r="R61" s="64" t="str">
        <f>IF(details!P61="","",details!P61)</f>
        <v/>
      </c>
      <c r="S61" s="64" t="str">
        <f>IF(details!Q61="","",details!Q61)</f>
        <v/>
      </c>
      <c r="T61" s="64" t="str">
        <f t="shared" si="18"/>
        <v/>
      </c>
      <c r="U61" s="148" t="str">
        <f t="shared" si="19"/>
        <v/>
      </c>
      <c r="V61" s="64" t="str">
        <f>IF(details!R61="","",details!R61)</f>
        <v/>
      </c>
      <c r="W61" s="64" t="str">
        <f>IF(details!S61="","",details!S61)</f>
        <v/>
      </c>
      <c r="X61" s="64" t="str">
        <f>IF(details!T61="","",details!T61)</f>
        <v/>
      </c>
      <c r="Y61" s="64" t="str">
        <f>IF(details!U61="","",details!U61)</f>
        <v/>
      </c>
      <c r="Z61" s="148" t="str">
        <f t="shared" si="20"/>
        <v/>
      </c>
      <c r="AA61" s="149" t="str">
        <f t="shared" si="21"/>
        <v/>
      </c>
      <c r="AB61" s="64" t="str">
        <f>IF(details!V61="","",details!V61)</f>
        <v/>
      </c>
      <c r="AC61" s="64" t="str">
        <f>IF(details!W61="","",details!W61)</f>
        <v/>
      </c>
      <c r="AD61" s="64" t="str">
        <f>IF(details!X61="","",details!X61)</f>
        <v/>
      </c>
      <c r="AE61" s="149" t="str">
        <f t="shared" si="22"/>
        <v/>
      </c>
      <c r="AF61" s="95" t="str">
        <f t="shared" si="23"/>
        <v/>
      </c>
      <c r="AG61" s="150" t="str">
        <f t="shared" si="24"/>
        <v/>
      </c>
      <c r="AH61" s="95" t="str">
        <f t="shared" si="25"/>
        <v/>
      </c>
      <c r="AI61" s="136">
        <f t="shared" si="0"/>
        <v>200</v>
      </c>
      <c r="AJ61" s="136">
        <f t="shared" si="26"/>
        <v>0</v>
      </c>
      <c r="AK61" s="64" t="str">
        <f>IF(details!Y61="","",details!Y61)</f>
        <v/>
      </c>
      <c r="AL61" s="64" t="str">
        <f>IF(details!Z61="","",details!Z61)</f>
        <v/>
      </c>
      <c r="AM61" s="64" t="str">
        <f t="shared" si="27"/>
        <v/>
      </c>
      <c r="AN61" s="64" t="str">
        <f>IF(details!AA61="","",details!AA61)</f>
        <v/>
      </c>
      <c r="AO61" s="64" t="str">
        <f>IF(details!AB61="","",details!AB61)</f>
        <v/>
      </c>
      <c r="AP61" s="64" t="str">
        <f t="shared" si="28"/>
        <v/>
      </c>
      <c r="AQ61" s="64" t="str">
        <f>IF(details!AC61="","",details!AC61)</f>
        <v/>
      </c>
      <c r="AR61" s="64" t="str">
        <f>IF(details!AD61="","",details!AD61)</f>
        <v/>
      </c>
      <c r="AS61" s="64" t="str">
        <f t="shared" si="29"/>
        <v/>
      </c>
      <c r="AT61" s="148" t="str">
        <f t="shared" si="30"/>
        <v/>
      </c>
      <c r="AU61" s="64" t="str">
        <f>IF(details!AE61="","",details!AE61)</f>
        <v/>
      </c>
      <c r="AV61" s="64" t="str">
        <f>IF(details!AF61="","",details!AF61)</f>
        <v/>
      </c>
      <c r="AW61" s="64" t="str">
        <f>IF(details!AG61="","",details!AG61)</f>
        <v/>
      </c>
      <c r="AX61" s="64" t="str">
        <f>IF(details!AH61="","",details!AH61)</f>
        <v/>
      </c>
      <c r="AY61" s="148" t="str">
        <f t="shared" si="31"/>
        <v/>
      </c>
      <c r="AZ61" s="149" t="str">
        <f t="shared" si="32"/>
        <v/>
      </c>
      <c r="BA61" s="64" t="str">
        <f>IF(details!AI61="","",details!AI61)</f>
        <v/>
      </c>
      <c r="BB61" s="64" t="str">
        <f>IF(details!AJ61="","",details!AJ61)</f>
        <v/>
      </c>
      <c r="BC61" s="64" t="str">
        <f>IF(details!AK61="","",details!AK61)</f>
        <v/>
      </c>
      <c r="BD61" s="149" t="str">
        <f t="shared" si="33"/>
        <v/>
      </c>
      <c r="BE61" s="95" t="str">
        <f t="shared" si="34"/>
        <v/>
      </c>
      <c r="BF61" s="150" t="str">
        <f t="shared" si="35"/>
        <v/>
      </c>
      <c r="BG61" s="95" t="str">
        <f t="shared" si="36"/>
        <v/>
      </c>
      <c r="BH61" s="136">
        <f t="shared" si="1"/>
        <v>200</v>
      </c>
      <c r="BI61" s="136">
        <f t="shared" si="37"/>
        <v>0</v>
      </c>
      <c r="BJ61" s="151">
        <f>IF(D61="","",details!AL61)</f>
        <v>0</v>
      </c>
      <c r="BK61" s="64" t="str">
        <f>IF(details!AM61="","",details!AM61)</f>
        <v/>
      </c>
      <c r="BL61" s="64" t="str">
        <f>IF(details!AN61="","",details!AN61)</f>
        <v/>
      </c>
      <c r="BM61" s="64" t="str">
        <f t="shared" si="38"/>
        <v/>
      </c>
      <c r="BN61" s="64" t="str">
        <f>IF(details!AO61="","",details!AO61)</f>
        <v/>
      </c>
      <c r="BO61" s="64" t="str">
        <f>IF(details!AP61="","",details!AP61)</f>
        <v/>
      </c>
      <c r="BP61" s="64" t="str">
        <f t="shared" si="39"/>
        <v/>
      </c>
      <c r="BQ61" s="64" t="str">
        <f>IF(details!AQ61="","",details!AQ61)</f>
        <v/>
      </c>
      <c r="BR61" s="64" t="str">
        <f>IF(details!AR61="","",details!AR61)</f>
        <v/>
      </c>
      <c r="BS61" s="64" t="str">
        <f t="shared" si="40"/>
        <v/>
      </c>
      <c r="BT61" s="148" t="str">
        <f t="shared" si="41"/>
        <v/>
      </c>
      <c r="BU61" s="64" t="str">
        <f>IF(details!AS61="","",details!AS61)</f>
        <v/>
      </c>
      <c r="BV61" s="64" t="str">
        <f>IF(details!AT61="","",details!AT61)</f>
        <v/>
      </c>
      <c r="BW61" s="64" t="str">
        <f>IF(details!AU61="","",details!AU61)</f>
        <v/>
      </c>
      <c r="BX61" s="148" t="str">
        <f t="shared" si="42"/>
        <v/>
      </c>
      <c r="BY61" s="149" t="str">
        <f t="shared" si="43"/>
        <v/>
      </c>
      <c r="BZ61" s="64" t="str">
        <f>IF(details!AV61="","",details!AV61)</f>
        <v/>
      </c>
      <c r="CA61" s="64" t="str">
        <f>IF(details!AW61="","",details!AW61)</f>
        <v/>
      </c>
      <c r="CB61" s="149" t="str">
        <f t="shared" si="44"/>
        <v/>
      </c>
      <c r="CC61" s="95" t="str">
        <f t="shared" si="45"/>
        <v/>
      </c>
      <c r="CD61" s="150" t="str">
        <f t="shared" si="46"/>
        <v/>
      </c>
      <c r="CE61" s="95" t="str">
        <f t="shared" si="47"/>
        <v/>
      </c>
      <c r="CF61" s="136">
        <f t="shared" si="2"/>
        <v>200</v>
      </c>
      <c r="CG61" s="136">
        <f t="shared" si="48"/>
        <v>0</v>
      </c>
      <c r="CH61" s="64" t="str">
        <f>IF(details!AX61="","",details!AX61)</f>
        <v/>
      </c>
      <c r="CI61" s="64" t="str">
        <f>IF(details!AY61="","",details!AY61)</f>
        <v/>
      </c>
      <c r="CJ61" s="64" t="str">
        <f t="shared" si="49"/>
        <v/>
      </c>
      <c r="CK61" s="64" t="str">
        <f>IF(details!AZ61="","",details!AZ61)</f>
        <v/>
      </c>
      <c r="CL61" s="64" t="str">
        <f>IF(details!BA61="","",details!BA61)</f>
        <v/>
      </c>
      <c r="CM61" s="64" t="str">
        <f t="shared" si="50"/>
        <v/>
      </c>
      <c r="CN61" s="64" t="str">
        <f>IF(details!BB61="","",details!BB61)</f>
        <v/>
      </c>
      <c r="CO61" s="64" t="str">
        <f>IF(details!BC61="","",details!BC61)</f>
        <v/>
      </c>
      <c r="CP61" s="64" t="str">
        <f t="shared" si="51"/>
        <v/>
      </c>
      <c r="CQ61" s="148" t="str">
        <f t="shared" si="52"/>
        <v/>
      </c>
      <c r="CR61" s="64" t="str">
        <f>IF(details!BD61="","",details!BD61)</f>
        <v/>
      </c>
      <c r="CS61" s="64" t="str">
        <f>IF(details!BE61="","",details!BE61)</f>
        <v/>
      </c>
      <c r="CT61" s="64" t="str">
        <f>IF(details!BF61="","",details!BF61)</f>
        <v/>
      </c>
      <c r="CU61" s="64" t="str">
        <f>IF(details!BG61="","",details!BG61)</f>
        <v/>
      </c>
      <c r="CV61" s="148" t="str">
        <f t="shared" si="53"/>
        <v/>
      </c>
      <c r="CW61" s="149" t="str">
        <f t="shared" si="54"/>
        <v/>
      </c>
      <c r="CX61" s="64" t="str">
        <f>IF(details!BH61="","",details!BH61)</f>
        <v/>
      </c>
      <c r="CY61" s="64" t="str">
        <f>IF(details!BI61="","",details!BI61)</f>
        <v/>
      </c>
      <c r="CZ61" s="64" t="str">
        <f>IF(details!BJ61="","",details!BJ61)</f>
        <v/>
      </c>
      <c r="DA61" s="149" t="str">
        <f t="shared" si="55"/>
        <v/>
      </c>
      <c r="DB61" s="95" t="str">
        <f t="shared" si="56"/>
        <v/>
      </c>
      <c r="DC61" s="150" t="str">
        <f t="shared" si="57"/>
        <v/>
      </c>
      <c r="DD61" s="95" t="str">
        <f t="shared" si="58"/>
        <v/>
      </c>
      <c r="DE61" s="136">
        <f t="shared" si="3"/>
        <v>200</v>
      </c>
      <c r="DF61" s="136">
        <f t="shared" si="59"/>
        <v>0</v>
      </c>
      <c r="DG61" s="64" t="str">
        <f>IF(details!BK61="","",details!BK61)</f>
        <v/>
      </c>
      <c r="DH61" s="64" t="str">
        <f>IF(details!BL61="","",details!BL61)</f>
        <v/>
      </c>
      <c r="DI61" s="64" t="str">
        <f t="shared" si="60"/>
        <v/>
      </c>
      <c r="DJ61" s="64" t="str">
        <f>IF(details!BM61="","",details!BM61)</f>
        <v/>
      </c>
      <c r="DK61" s="64" t="str">
        <f>IF(details!BN61="","",details!BN61)</f>
        <v/>
      </c>
      <c r="DL61" s="64" t="str">
        <f t="shared" si="61"/>
        <v/>
      </c>
      <c r="DM61" s="64" t="str">
        <f>IF(details!BO61="","",details!BO61)</f>
        <v/>
      </c>
      <c r="DN61" s="64" t="str">
        <f>IF(details!BP61="","",details!BP61)</f>
        <v/>
      </c>
      <c r="DO61" s="64" t="str">
        <f t="shared" si="62"/>
        <v/>
      </c>
      <c r="DP61" s="148" t="str">
        <f t="shared" si="63"/>
        <v/>
      </c>
      <c r="DQ61" s="64" t="str">
        <f>IF(details!BQ61="","",details!BQ61)</f>
        <v/>
      </c>
      <c r="DR61" s="64" t="str">
        <f>IF(details!BR61="","",details!BR61)</f>
        <v/>
      </c>
      <c r="DS61" s="64" t="str">
        <f>IF(details!BS61="","",details!BS61)</f>
        <v/>
      </c>
      <c r="DT61" s="148" t="str">
        <f t="shared" si="64"/>
        <v/>
      </c>
      <c r="DU61" s="149" t="str">
        <f t="shared" si="65"/>
        <v/>
      </c>
      <c r="DV61" s="64" t="str">
        <f>IF(details!BT61="","",details!BT61)</f>
        <v/>
      </c>
      <c r="DW61" s="64" t="str">
        <f>IF(details!BU61="","",details!BU61)</f>
        <v/>
      </c>
      <c r="DX61" s="149" t="str">
        <f t="shared" si="66"/>
        <v/>
      </c>
      <c r="DY61" s="95" t="str">
        <f t="shared" si="67"/>
        <v/>
      </c>
      <c r="DZ61" s="150" t="str">
        <f t="shared" si="68"/>
        <v/>
      </c>
      <c r="EA61" s="95" t="str">
        <f t="shared" si="69"/>
        <v/>
      </c>
      <c r="EB61" s="136">
        <f t="shared" si="4"/>
        <v>200</v>
      </c>
      <c r="EC61" s="136">
        <f t="shared" si="70"/>
        <v>0</v>
      </c>
      <c r="ED61" s="64" t="str">
        <f>IF(details!BV61="","",details!BV61)</f>
        <v/>
      </c>
      <c r="EE61" s="64" t="str">
        <f>IF(details!BW61="","",details!BW61)</f>
        <v/>
      </c>
      <c r="EF61" s="64" t="str">
        <f t="shared" si="71"/>
        <v/>
      </c>
      <c r="EG61" s="64" t="str">
        <f>IF(details!BX61="","",details!BX61)</f>
        <v/>
      </c>
      <c r="EH61" s="64" t="str">
        <f>IF(details!BY61="","",details!BY61)</f>
        <v/>
      </c>
      <c r="EI61" s="64" t="str">
        <f t="shared" si="72"/>
        <v/>
      </c>
      <c r="EJ61" s="64" t="str">
        <f>IF(details!BZ61="","",details!BZ61)</f>
        <v/>
      </c>
      <c r="EK61" s="64" t="str">
        <f>IF(details!CA61="","",details!CA61)</f>
        <v/>
      </c>
      <c r="EL61" s="64" t="str">
        <f t="shared" si="73"/>
        <v/>
      </c>
      <c r="EM61" s="148" t="str">
        <f t="shared" si="74"/>
        <v/>
      </c>
      <c r="EN61" s="427" t="str">
        <f>IF(details!CB61="","",details!CB61)</f>
        <v/>
      </c>
      <c r="EO61" s="64" t="str">
        <f>IF(details!CC61="","",details!CC61)</f>
        <v/>
      </c>
      <c r="EP61" s="64" t="str">
        <f>IF(details!CD61="","",details!CD61)</f>
        <v/>
      </c>
      <c r="EQ61" s="148" t="str">
        <f t="shared" si="75"/>
        <v/>
      </c>
      <c r="ER61" s="149" t="str">
        <f t="shared" si="76"/>
        <v/>
      </c>
      <c r="ES61" s="64" t="str">
        <f>IF(details!CE61="","",details!CE61)</f>
        <v/>
      </c>
      <c r="ET61" s="64" t="str">
        <f>IF(details!CF61="","",details!CF61)</f>
        <v/>
      </c>
      <c r="EU61" s="149" t="str">
        <f t="shared" si="77"/>
        <v/>
      </c>
      <c r="EV61" s="95" t="str">
        <f t="shared" si="78"/>
        <v/>
      </c>
      <c r="EW61" s="150" t="str">
        <f t="shared" si="79"/>
        <v/>
      </c>
      <c r="EX61" s="95" t="str">
        <f t="shared" si="80"/>
        <v/>
      </c>
      <c r="EY61" s="136">
        <f t="shared" si="5"/>
        <v>200</v>
      </c>
      <c r="EZ61" s="136">
        <f t="shared" si="81"/>
        <v>0</v>
      </c>
      <c r="FA61" s="64" t="str">
        <f>IF(details!CG61="","",details!CG61)</f>
        <v/>
      </c>
      <c r="FB61" s="64" t="str">
        <f>IF(details!CH61="","",details!CH61)</f>
        <v/>
      </c>
      <c r="FC61" s="64" t="str">
        <f>IF(details!CI61="","",details!CI61)</f>
        <v/>
      </c>
      <c r="FD61" s="64" t="str">
        <f>IF(details!CJ61="","",details!CJ61)</f>
        <v/>
      </c>
      <c r="FE61" s="64" t="str">
        <f>IF(details!CK61="","",details!CK61)</f>
        <v/>
      </c>
      <c r="FF61" s="95" t="str">
        <f t="shared" si="82"/>
        <v/>
      </c>
      <c r="FG61" s="95" t="str">
        <f t="shared" si="83"/>
        <v/>
      </c>
      <c r="FH61" s="95" t="str">
        <f t="shared" si="84"/>
        <v/>
      </c>
      <c r="FI61" s="136">
        <f t="shared" si="85"/>
        <v>100</v>
      </c>
      <c r="FJ61" s="136">
        <f t="shared" si="86"/>
        <v>0</v>
      </c>
      <c r="FK61" s="64" t="str">
        <f>IF(details!CL61="","",details!CL61)</f>
        <v/>
      </c>
      <c r="FL61" s="64" t="str">
        <f>IF(details!CM61="","",details!CM61)</f>
        <v/>
      </c>
      <c r="FM61" s="64" t="str">
        <f>IF(details!CN61="","",details!CN61)</f>
        <v/>
      </c>
      <c r="FN61" s="64" t="str">
        <f>IF(details!CO61="","",details!CO61)</f>
        <v/>
      </c>
      <c r="FO61" s="64" t="str">
        <f>IF(details!CP61="","",details!CP61)</f>
        <v/>
      </c>
      <c r="FP61" s="95" t="str">
        <f t="shared" si="87"/>
        <v/>
      </c>
      <c r="FQ61" s="95" t="str">
        <f t="shared" si="88"/>
        <v/>
      </c>
      <c r="FR61" s="95" t="str">
        <f t="shared" si="89"/>
        <v/>
      </c>
      <c r="FS61" s="136">
        <f t="shared" si="90"/>
        <v>100</v>
      </c>
      <c r="FT61" s="136">
        <f t="shared" si="91"/>
        <v>0</v>
      </c>
      <c r="FU61" s="64" t="str">
        <f>IF(details!CQ61="","",details!CQ61)</f>
        <v/>
      </c>
      <c r="FV61" s="64" t="str">
        <f>IF(details!CR61="","",details!CR61)</f>
        <v/>
      </c>
      <c r="FW61" s="64" t="str">
        <f>IF(details!CS61="","",details!CS61)</f>
        <v/>
      </c>
      <c r="FX61" s="64" t="str">
        <f>IF(details!CT61="","",details!CT61)</f>
        <v/>
      </c>
      <c r="FY61" s="64" t="str">
        <f>IF(details!CU61="","",details!CU61)</f>
        <v/>
      </c>
      <c r="FZ61" s="95" t="str">
        <f t="shared" si="92"/>
        <v/>
      </c>
      <c r="GA61" s="95" t="str">
        <f t="shared" si="93"/>
        <v/>
      </c>
      <c r="GB61" s="95" t="str">
        <f t="shared" si="94"/>
        <v/>
      </c>
      <c r="GC61" s="136">
        <f t="shared" si="95"/>
        <v>100</v>
      </c>
      <c r="GD61" s="136">
        <f t="shared" si="96"/>
        <v>0</v>
      </c>
      <c r="GE61" s="94">
        <f t="shared" si="97"/>
        <v>200</v>
      </c>
      <c r="GF61" s="94" t="str">
        <f t="shared" si="98"/>
        <v/>
      </c>
      <c r="GG61" s="94" t="str">
        <f t="shared" si="99"/>
        <v/>
      </c>
      <c r="GH61" s="94">
        <f t="shared" si="100"/>
        <v>200</v>
      </c>
      <c r="GI61" s="94" t="str">
        <f t="shared" si="101"/>
        <v/>
      </c>
      <c r="GJ61" s="94" t="str">
        <f t="shared" si="102"/>
        <v/>
      </c>
      <c r="GK61" s="152">
        <f t="shared" si="103"/>
        <v>200</v>
      </c>
      <c r="GL61" s="152" t="str">
        <f t="shared" si="104"/>
        <v/>
      </c>
      <c r="GM61" s="152" t="str">
        <f t="shared" si="105"/>
        <v/>
      </c>
      <c r="GN61" s="94" t="str">
        <f t="shared" si="106"/>
        <v/>
      </c>
      <c r="GO61" s="94" t="str">
        <f t="shared" si="107"/>
        <v/>
      </c>
      <c r="GP61" s="94" t="str">
        <f t="shared" si="108"/>
        <v/>
      </c>
      <c r="GQ61" s="94" t="str">
        <f t="shared" si="109"/>
        <v/>
      </c>
      <c r="GR61" s="94" t="str">
        <f t="shared" si="110"/>
        <v/>
      </c>
      <c r="GS61" s="94">
        <f t="shared" si="111"/>
        <v>200</v>
      </c>
      <c r="GT61" s="94" t="str">
        <f t="shared" si="112"/>
        <v/>
      </c>
      <c r="GU61" s="94" t="str">
        <f t="shared" si="113"/>
        <v/>
      </c>
      <c r="GV61" s="94">
        <f t="shared" si="114"/>
        <v>200</v>
      </c>
      <c r="GW61" s="94" t="str">
        <f t="shared" si="115"/>
        <v/>
      </c>
      <c r="GX61" s="94" t="str">
        <f t="shared" si="116"/>
        <v/>
      </c>
      <c r="GY61" s="94">
        <f t="shared" si="117"/>
        <v>200</v>
      </c>
      <c r="GZ61" s="94" t="str">
        <f t="shared" si="118"/>
        <v/>
      </c>
      <c r="HA61" s="94" t="str">
        <f t="shared" si="119"/>
        <v/>
      </c>
      <c r="HB61" s="94">
        <f t="shared" si="120"/>
        <v>100</v>
      </c>
      <c r="HC61" s="94" t="str">
        <f t="shared" si="121"/>
        <v/>
      </c>
      <c r="HD61" s="94" t="str">
        <f t="shared" si="122"/>
        <v/>
      </c>
      <c r="HE61" s="153">
        <f t="shared" si="123"/>
        <v>100</v>
      </c>
      <c r="HF61" s="153" t="str">
        <f t="shared" si="124"/>
        <v/>
      </c>
      <c r="HG61" s="153" t="str">
        <f t="shared" si="125"/>
        <v/>
      </c>
      <c r="HH61" s="153">
        <f t="shared" si="126"/>
        <v>100</v>
      </c>
      <c r="HI61" s="153" t="str">
        <f t="shared" si="127"/>
        <v/>
      </c>
      <c r="HJ61" s="153" t="str">
        <f t="shared" si="128"/>
        <v/>
      </c>
      <c r="HK61" s="255">
        <f t="shared" si="129"/>
        <v>0</v>
      </c>
      <c r="HL61" s="255">
        <f t="shared" si="130"/>
        <v>0</v>
      </c>
      <c r="HM61" s="255">
        <f t="shared" si="131"/>
        <v>23</v>
      </c>
      <c r="HN61" s="255">
        <f t="shared" si="132"/>
        <v>0</v>
      </c>
      <c r="HO61" s="64" t="str">
        <f t="shared" si="142"/>
        <v/>
      </c>
      <c r="HP61" s="91">
        <f t="shared" si="133"/>
        <v>1200</v>
      </c>
      <c r="HQ61" s="91" t="str">
        <f t="shared" si="134"/>
        <v/>
      </c>
      <c r="HR61" s="92" t="str">
        <f t="shared" si="135"/>
        <v/>
      </c>
      <c r="HS61" s="214" t="str">
        <f t="shared" si="136"/>
        <v/>
      </c>
      <c r="HT61" s="215" t="str">
        <f t="shared" si="137"/>
        <v/>
      </c>
      <c r="HU61" s="93" t="str">
        <f t="shared" si="138"/>
        <v/>
      </c>
      <c r="HV61" s="154">
        <f>details!EV61</f>
        <v>110</v>
      </c>
      <c r="HW61" s="155" t="str">
        <f>details!EW61</f>
        <v/>
      </c>
      <c r="HX61" s="218" t="str">
        <f t="shared" si="139"/>
        <v/>
      </c>
      <c r="HY61" s="100" t="str">
        <f>IF(details!CV61="","",details!CV61)</f>
        <v/>
      </c>
    </row>
    <row r="62" spans="1:233" ht="14" customHeight="1">
      <c r="A62" s="145" t="str">
        <f>IF(details!A62="","",details!A62)</f>
        <v/>
      </c>
      <c r="B62" s="64" t="str">
        <f>IF(details!B62="","",details!B62)</f>
        <v/>
      </c>
      <c r="C62" s="64" t="str">
        <f>IF(details!C62="","",details!C62)</f>
        <v/>
      </c>
      <c r="D62" s="95">
        <f>IF(details!D62="","",details!D62)</f>
        <v>856</v>
      </c>
      <c r="E62" s="95" t="str">
        <f>IF(details!E62="","",details!E62)</f>
        <v/>
      </c>
      <c r="F62" s="64" t="str">
        <f>IF(details!F62="","",details!F62)</f>
        <v/>
      </c>
      <c r="G62" s="290" t="str">
        <f>IF(details!G62="","",details!G62)</f>
        <v/>
      </c>
      <c r="H62" s="146" t="str">
        <f>IF(details!CW62="","",details!CW62)</f>
        <v/>
      </c>
      <c r="I62" s="147" t="str">
        <f>IF(details!I62="","",details!I62)</f>
        <v/>
      </c>
      <c r="J62" s="147" t="str">
        <f>IF(details!J62="","",details!J62)</f>
        <v/>
      </c>
      <c r="K62" s="147" t="str">
        <f>IF(details!K62="","",details!K62)</f>
        <v/>
      </c>
      <c r="L62" s="64" t="str">
        <f>IF(details!L62="","",details!L62)</f>
        <v/>
      </c>
      <c r="M62" s="64" t="str">
        <f>IF(details!M62="","",details!M62)</f>
        <v/>
      </c>
      <c r="N62" s="64" t="str">
        <f t="shared" si="16"/>
        <v/>
      </c>
      <c r="O62" s="64" t="str">
        <f>IF(details!N62="","",details!N62)</f>
        <v/>
      </c>
      <c r="P62" s="64" t="str">
        <f>IF(details!O62="","",details!O62)</f>
        <v/>
      </c>
      <c r="Q62" s="64" t="str">
        <f t="shared" si="17"/>
        <v/>
      </c>
      <c r="R62" s="64" t="str">
        <f>IF(details!P62="","",details!P62)</f>
        <v/>
      </c>
      <c r="S62" s="64" t="str">
        <f>IF(details!Q62="","",details!Q62)</f>
        <v/>
      </c>
      <c r="T62" s="64" t="str">
        <f t="shared" si="18"/>
        <v/>
      </c>
      <c r="U62" s="148" t="str">
        <f t="shared" si="19"/>
        <v/>
      </c>
      <c r="V62" s="64" t="str">
        <f>IF(details!R62="","",details!R62)</f>
        <v/>
      </c>
      <c r="W62" s="64" t="str">
        <f>IF(details!S62="","",details!S62)</f>
        <v/>
      </c>
      <c r="X62" s="64" t="str">
        <f>IF(details!T62="","",details!T62)</f>
        <v/>
      </c>
      <c r="Y62" s="64" t="str">
        <f>IF(details!U62="","",details!U62)</f>
        <v/>
      </c>
      <c r="Z62" s="148" t="str">
        <f t="shared" si="20"/>
        <v/>
      </c>
      <c r="AA62" s="149" t="str">
        <f t="shared" si="21"/>
        <v/>
      </c>
      <c r="AB62" s="64" t="str">
        <f>IF(details!V62="","",details!V62)</f>
        <v/>
      </c>
      <c r="AC62" s="64" t="str">
        <f>IF(details!W62="","",details!W62)</f>
        <v/>
      </c>
      <c r="AD62" s="64" t="str">
        <f>IF(details!X62="","",details!X62)</f>
        <v/>
      </c>
      <c r="AE62" s="149" t="str">
        <f t="shared" si="22"/>
        <v/>
      </c>
      <c r="AF62" s="95" t="str">
        <f t="shared" si="23"/>
        <v/>
      </c>
      <c r="AG62" s="150" t="str">
        <f t="shared" si="24"/>
        <v/>
      </c>
      <c r="AH62" s="95" t="str">
        <f t="shared" si="25"/>
        <v/>
      </c>
      <c r="AI62" s="136">
        <f t="shared" si="0"/>
        <v>200</v>
      </c>
      <c r="AJ62" s="136">
        <f t="shared" si="26"/>
        <v>0</v>
      </c>
      <c r="AK62" s="64" t="str">
        <f>IF(details!Y62="","",details!Y62)</f>
        <v/>
      </c>
      <c r="AL62" s="64" t="str">
        <f>IF(details!Z62="","",details!Z62)</f>
        <v/>
      </c>
      <c r="AM62" s="64" t="str">
        <f t="shared" si="27"/>
        <v/>
      </c>
      <c r="AN62" s="64" t="str">
        <f>IF(details!AA62="","",details!AA62)</f>
        <v/>
      </c>
      <c r="AO62" s="64" t="str">
        <f>IF(details!AB62="","",details!AB62)</f>
        <v/>
      </c>
      <c r="AP62" s="64" t="str">
        <f t="shared" si="28"/>
        <v/>
      </c>
      <c r="AQ62" s="64" t="str">
        <f>IF(details!AC62="","",details!AC62)</f>
        <v/>
      </c>
      <c r="AR62" s="64" t="str">
        <f>IF(details!AD62="","",details!AD62)</f>
        <v/>
      </c>
      <c r="AS62" s="64" t="str">
        <f t="shared" si="29"/>
        <v/>
      </c>
      <c r="AT62" s="148" t="str">
        <f t="shared" si="30"/>
        <v/>
      </c>
      <c r="AU62" s="64" t="str">
        <f>IF(details!AE62="","",details!AE62)</f>
        <v/>
      </c>
      <c r="AV62" s="64" t="str">
        <f>IF(details!AF62="","",details!AF62)</f>
        <v/>
      </c>
      <c r="AW62" s="64" t="str">
        <f>IF(details!AG62="","",details!AG62)</f>
        <v/>
      </c>
      <c r="AX62" s="64" t="str">
        <f>IF(details!AH62="","",details!AH62)</f>
        <v/>
      </c>
      <c r="AY62" s="148" t="str">
        <f t="shared" si="31"/>
        <v/>
      </c>
      <c r="AZ62" s="149" t="str">
        <f t="shared" si="32"/>
        <v/>
      </c>
      <c r="BA62" s="64" t="str">
        <f>IF(details!AI62="","",details!AI62)</f>
        <v/>
      </c>
      <c r="BB62" s="64" t="str">
        <f>IF(details!AJ62="","",details!AJ62)</f>
        <v/>
      </c>
      <c r="BC62" s="64" t="str">
        <f>IF(details!AK62="","",details!AK62)</f>
        <v/>
      </c>
      <c r="BD62" s="149" t="str">
        <f t="shared" si="33"/>
        <v/>
      </c>
      <c r="BE62" s="95" t="str">
        <f t="shared" si="34"/>
        <v/>
      </c>
      <c r="BF62" s="150" t="str">
        <f t="shared" si="35"/>
        <v/>
      </c>
      <c r="BG62" s="95" t="str">
        <f t="shared" si="36"/>
        <v/>
      </c>
      <c r="BH62" s="136">
        <f t="shared" si="1"/>
        <v>200</v>
      </c>
      <c r="BI62" s="136">
        <f t="shared" si="37"/>
        <v>0</v>
      </c>
      <c r="BJ62" s="151">
        <f>IF(D62="","",details!AL62)</f>
        <v>0</v>
      </c>
      <c r="BK62" s="64" t="str">
        <f>IF(details!AM62="","",details!AM62)</f>
        <v/>
      </c>
      <c r="BL62" s="64" t="str">
        <f>IF(details!AN62="","",details!AN62)</f>
        <v/>
      </c>
      <c r="BM62" s="64" t="str">
        <f t="shared" si="38"/>
        <v/>
      </c>
      <c r="BN62" s="64" t="str">
        <f>IF(details!AO62="","",details!AO62)</f>
        <v/>
      </c>
      <c r="BO62" s="64" t="str">
        <f>IF(details!AP62="","",details!AP62)</f>
        <v/>
      </c>
      <c r="BP62" s="64" t="str">
        <f t="shared" si="39"/>
        <v/>
      </c>
      <c r="BQ62" s="64" t="str">
        <f>IF(details!AQ62="","",details!AQ62)</f>
        <v/>
      </c>
      <c r="BR62" s="64" t="str">
        <f>IF(details!AR62="","",details!AR62)</f>
        <v/>
      </c>
      <c r="BS62" s="64" t="str">
        <f t="shared" si="40"/>
        <v/>
      </c>
      <c r="BT62" s="148" t="str">
        <f t="shared" si="41"/>
        <v/>
      </c>
      <c r="BU62" s="64" t="str">
        <f>IF(details!AS62="","",details!AS62)</f>
        <v/>
      </c>
      <c r="BV62" s="64" t="str">
        <f>IF(details!AT62="","",details!AT62)</f>
        <v/>
      </c>
      <c r="BW62" s="64" t="str">
        <f>IF(details!AU62="","",details!AU62)</f>
        <v/>
      </c>
      <c r="BX62" s="148" t="str">
        <f t="shared" si="42"/>
        <v/>
      </c>
      <c r="BY62" s="149" t="str">
        <f t="shared" si="43"/>
        <v/>
      </c>
      <c r="BZ62" s="64" t="str">
        <f>IF(details!AV62="","",details!AV62)</f>
        <v/>
      </c>
      <c r="CA62" s="64" t="str">
        <f>IF(details!AW62="","",details!AW62)</f>
        <v/>
      </c>
      <c r="CB62" s="149" t="str">
        <f t="shared" si="44"/>
        <v/>
      </c>
      <c r="CC62" s="95" t="str">
        <f t="shared" si="45"/>
        <v/>
      </c>
      <c r="CD62" s="150" t="str">
        <f t="shared" si="46"/>
        <v/>
      </c>
      <c r="CE62" s="95" t="str">
        <f t="shared" si="47"/>
        <v/>
      </c>
      <c r="CF62" s="136">
        <f t="shared" si="2"/>
        <v>200</v>
      </c>
      <c r="CG62" s="136">
        <f t="shared" si="48"/>
        <v>0</v>
      </c>
      <c r="CH62" s="64" t="str">
        <f>IF(details!AX62="","",details!AX62)</f>
        <v/>
      </c>
      <c r="CI62" s="64" t="str">
        <f>IF(details!AY62="","",details!AY62)</f>
        <v/>
      </c>
      <c r="CJ62" s="64" t="str">
        <f t="shared" si="49"/>
        <v/>
      </c>
      <c r="CK62" s="64" t="str">
        <f>IF(details!AZ62="","",details!AZ62)</f>
        <v/>
      </c>
      <c r="CL62" s="64" t="str">
        <f>IF(details!BA62="","",details!BA62)</f>
        <v/>
      </c>
      <c r="CM62" s="64" t="str">
        <f t="shared" si="50"/>
        <v/>
      </c>
      <c r="CN62" s="64" t="str">
        <f>IF(details!BB62="","",details!BB62)</f>
        <v/>
      </c>
      <c r="CO62" s="64" t="str">
        <f>IF(details!BC62="","",details!BC62)</f>
        <v/>
      </c>
      <c r="CP62" s="64" t="str">
        <f t="shared" si="51"/>
        <v/>
      </c>
      <c r="CQ62" s="148" t="str">
        <f t="shared" si="52"/>
        <v/>
      </c>
      <c r="CR62" s="64" t="str">
        <f>IF(details!BD62="","",details!BD62)</f>
        <v/>
      </c>
      <c r="CS62" s="64" t="str">
        <f>IF(details!BE62="","",details!BE62)</f>
        <v/>
      </c>
      <c r="CT62" s="64" t="str">
        <f>IF(details!BF62="","",details!BF62)</f>
        <v/>
      </c>
      <c r="CU62" s="64" t="str">
        <f>IF(details!BG62="","",details!BG62)</f>
        <v/>
      </c>
      <c r="CV62" s="148" t="str">
        <f t="shared" si="53"/>
        <v/>
      </c>
      <c r="CW62" s="149" t="str">
        <f t="shared" si="54"/>
        <v/>
      </c>
      <c r="CX62" s="64" t="str">
        <f>IF(details!BH62="","",details!BH62)</f>
        <v/>
      </c>
      <c r="CY62" s="64" t="str">
        <f>IF(details!BI62="","",details!BI62)</f>
        <v/>
      </c>
      <c r="CZ62" s="64" t="str">
        <f>IF(details!BJ62="","",details!BJ62)</f>
        <v/>
      </c>
      <c r="DA62" s="149" t="str">
        <f t="shared" si="55"/>
        <v/>
      </c>
      <c r="DB62" s="95" t="str">
        <f t="shared" si="56"/>
        <v/>
      </c>
      <c r="DC62" s="150" t="str">
        <f t="shared" si="57"/>
        <v/>
      </c>
      <c r="DD62" s="95" t="str">
        <f t="shared" si="58"/>
        <v/>
      </c>
      <c r="DE62" s="136">
        <f t="shared" si="3"/>
        <v>200</v>
      </c>
      <c r="DF62" s="136">
        <f t="shared" si="59"/>
        <v>0</v>
      </c>
      <c r="DG62" s="64" t="str">
        <f>IF(details!BK62="","",details!BK62)</f>
        <v/>
      </c>
      <c r="DH62" s="64" t="str">
        <f>IF(details!BL62="","",details!BL62)</f>
        <v/>
      </c>
      <c r="DI62" s="64" t="str">
        <f t="shared" si="60"/>
        <v/>
      </c>
      <c r="DJ62" s="64" t="str">
        <f>IF(details!BM62="","",details!BM62)</f>
        <v/>
      </c>
      <c r="DK62" s="64" t="str">
        <f>IF(details!BN62="","",details!BN62)</f>
        <v/>
      </c>
      <c r="DL62" s="64" t="str">
        <f t="shared" si="61"/>
        <v/>
      </c>
      <c r="DM62" s="64" t="str">
        <f>IF(details!BO62="","",details!BO62)</f>
        <v/>
      </c>
      <c r="DN62" s="64" t="str">
        <f>IF(details!BP62="","",details!BP62)</f>
        <v/>
      </c>
      <c r="DO62" s="64" t="str">
        <f t="shared" si="62"/>
        <v/>
      </c>
      <c r="DP62" s="148" t="str">
        <f t="shared" si="63"/>
        <v/>
      </c>
      <c r="DQ62" s="64" t="str">
        <f>IF(details!BQ62="","",details!BQ62)</f>
        <v/>
      </c>
      <c r="DR62" s="64" t="str">
        <f>IF(details!BR62="","",details!BR62)</f>
        <v/>
      </c>
      <c r="DS62" s="64" t="str">
        <f>IF(details!BS62="","",details!BS62)</f>
        <v/>
      </c>
      <c r="DT62" s="148" t="str">
        <f t="shared" si="64"/>
        <v/>
      </c>
      <c r="DU62" s="149" t="str">
        <f t="shared" si="65"/>
        <v/>
      </c>
      <c r="DV62" s="64" t="str">
        <f>IF(details!BT62="","",details!BT62)</f>
        <v/>
      </c>
      <c r="DW62" s="64" t="str">
        <f>IF(details!BU62="","",details!BU62)</f>
        <v/>
      </c>
      <c r="DX62" s="149" t="str">
        <f t="shared" si="66"/>
        <v/>
      </c>
      <c r="DY62" s="95" t="str">
        <f t="shared" si="67"/>
        <v/>
      </c>
      <c r="DZ62" s="150" t="str">
        <f t="shared" si="68"/>
        <v/>
      </c>
      <c r="EA62" s="95" t="str">
        <f t="shared" si="69"/>
        <v/>
      </c>
      <c r="EB62" s="136">
        <f t="shared" si="4"/>
        <v>200</v>
      </c>
      <c r="EC62" s="136">
        <f t="shared" si="70"/>
        <v>0</v>
      </c>
      <c r="ED62" s="64" t="str">
        <f>IF(details!BV62="","",details!BV62)</f>
        <v/>
      </c>
      <c r="EE62" s="64" t="str">
        <f>IF(details!BW62="","",details!BW62)</f>
        <v/>
      </c>
      <c r="EF62" s="64" t="str">
        <f t="shared" si="71"/>
        <v/>
      </c>
      <c r="EG62" s="64" t="str">
        <f>IF(details!BX62="","",details!BX62)</f>
        <v/>
      </c>
      <c r="EH62" s="64" t="str">
        <f>IF(details!BY62="","",details!BY62)</f>
        <v/>
      </c>
      <c r="EI62" s="64" t="str">
        <f t="shared" si="72"/>
        <v/>
      </c>
      <c r="EJ62" s="64" t="str">
        <f>IF(details!BZ62="","",details!BZ62)</f>
        <v/>
      </c>
      <c r="EK62" s="64" t="str">
        <f>IF(details!CA62="","",details!CA62)</f>
        <v/>
      </c>
      <c r="EL62" s="64" t="str">
        <f t="shared" si="73"/>
        <v/>
      </c>
      <c r="EM62" s="148" t="str">
        <f t="shared" si="74"/>
        <v/>
      </c>
      <c r="EN62" s="427" t="str">
        <f>IF(details!CB62="","",details!CB62)</f>
        <v/>
      </c>
      <c r="EO62" s="64" t="str">
        <f>IF(details!CC62="","",details!CC62)</f>
        <v/>
      </c>
      <c r="EP62" s="64" t="str">
        <f>IF(details!CD62="","",details!CD62)</f>
        <v/>
      </c>
      <c r="EQ62" s="148" t="str">
        <f t="shared" si="75"/>
        <v/>
      </c>
      <c r="ER62" s="149" t="str">
        <f t="shared" si="76"/>
        <v/>
      </c>
      <c r="ES62" s="64" t="str">
        <f>IF(details!CE62="","",details!CE62)</f>
        <v/>
      </c>
      <c r="ET62" s="64" t="str">
        <f>IF(details!CF62="","",details!CF62)</f>
        <v/>
      </c>
      <c r="EU62" s="149" t="str">
        <f t="shared" si="77"/>
        <v/>
      </c>
      <c r="EV62" s="95" t="str">
        <f t="shared" si="78"/>
        <v/>
      </c>
      <c r="EW62" s="150" t="str">
        <f t="shared" si="79"/>
        <v/>
      </c>
      <c r="EX62" s="95" t="str">
        <f t="shared" si="80"/>
        <v/>
      </c>
      <c r="EY62" s="136">
        <f t="shared" si="5"/>
        <v>200</v>
      </c>
      <c r="EZ62" s="136">
        <f t="shared" si="81"/>
        <v>0</v>
      </c>
      <c r="FA62" s="64" t="str">
        <f>IF(details!CG62="","",details!CG62)</f>
        <v/>
      </c>
      <c r="FB62" s="64" t="str">
        <f>IF(details!CH62="","",details!CH62)</f>
        <v/>
      </c>
      <c r="FC62" s="64" t="str">
        <f>IF(details!CI62="","",details!CI62)</f>
        <v/>
      </c>
      <c r="FD62" s="64" t="str">
        <f>IF(details!CJ62="","",details!CJ62)</f>
        <v/>
      </c>
      <c r="FE62" s="64" t="str">
        <f>IF(details!CK62="","",details!CK62)</f>
        <v/>
      </c>
      <c r="FF62" s="95" t="str">
        <f t="shared" si="82"/>
        <v/>
      </c>
      <c r="FG62" s="95" t="str">
        <f t="shared" si="83"/>
        <v/>
      </c>
      <c r="FH62" s="95" t="str">
        <f t="shared" si="84"/>
        <v/>
      </c>
      <c r="FI62" s="136">
        <f t="shared" si="85"/>
        <v>100</v>
      </c>
      <c r="FJ62" s="136">
        <f t="shared" si="86"/>
        <v>0</v>
      </c>
      <c r="FK62" s="64" t="str">
        <f>IF(details!CL62="","",details!CL62)</f>
        <v/>
      </c>
      <c r="FL62" s="64" t="str">
        <f>IF(details!CM62="","",details!CM62)</f>
        <v/>
      </c>
      <c r="FM62" s="64" t="str">
        <f>IF(details!CN62="","",details!CN62)</f>
        <v/>
      </c>
      <c r="FN62" s="64" t="str">
        <f>IF(details!CO62="","",details!CO62)</f>
        <v/>
      </c>
      <c r="FO62" s="64" t="str">
        <f>IF(details!CP62="","",details!CP62)</f>
        <v/>
      </c>
      <c r="FP62" s="95" t="str">
        <f t="shared" si="87"/>
        <v/>
      </c>
      <c r="FQ62" s="95" t="str">
        <f t="shared" si="88"/>
        <v/>
      </c>
      <c r="FR62" s="95" t="str">
        <f t="shared" si="89"/>
        <v/>
      </c>
      <c r="FS62" s="136">
        <f t="shared" si="90"/>
        <v>100</v>
      </c>
      <c r="FT62" s="136">
        <f t="shared" si="91"/>
        <v>0</v>
      </c>
      <c r="FU62" s="64" t="str">
        <f>IF(details!CQ62="","",details!CQ62)</f>
        <v/>
      </c>
      <c r="FV62" s="64" t="str">
        <f>IF(details!CR62="","",details!CR62)</f>
        <v/>
      </c>
      <c r="FW62" s="64" t="str">
        <f>IF(details!CS62="","",details!CS62)</f>
        <v/>
      </c>
      <c r="FX62" s="64" t="str">
        <f>IF(details!CT62="","",details!CT62)</f>
        <v/>
      </c>
      <c r="FY62" s="64" t="str">
        <f>IF(details!CU62="","",details!CU62)</f>
        <v/>
      </c>
      <c r="FZ62" s="95" t="str">
        <f t="shared" si="92"/>
        <v/>
      </c>
      <c r="GA62" s="95" t="str">
        <f t="shared" si="93"/>
        <v/>
      </c>
      <c r="GB62" s="95" t="str">
        <f t="shared" si="94"/>
        <v/>
      </c>
      <c r="GC62" s="136">
        <f t="shared" si="95"/>
        <v>100</v>
      </c>
      <c r="GD62" s="136">
        <f t="shared" si="96"/>
        <v>0</v>
      </c>
      <c r="GE62" s="94">
        <f t="shared" si="97"/>
        <v>200</v>
      </c>
      <c r="GF62" s="94" t="str">
        <f t="shared" si="98"/>
        <v/>
      </c>
      <c r="GG62" s="94" t="str">
        <f t="shared" si="99"/>
        <v/>
      </c>
      <c r="GH62" s="94">
        <f t="shared" si="100"/>
        <v>200</v>
      </c>
      <c r="GI62" s="94" t="str">
        <f t="shared" si="101"/>
        <v/>
      </c>
      <c r="GJ62" s="94" t="str">
        <f t="shared" si="102"/>
        <v/>
      </c>
      <c r="GK62" s="152">
        <f t="shared" si="103"/>
        <v>200</v>
      </c>
      <c r="GL62" s="152" t="str">
        <f t="shared" si="104"/>
        <v/>
      </c>
      <c r="GM62" s="152" t="str">
        <f t="shared" si="105"/>
        <v/>
      </c>
      <c r="GN62" s="94" t="str">
        <f t="shared" si="106"/>
        <v/>
      </c>
      <c r="GO62" s="94" t="str">
        <f t="shared" si="107"/>
        <v/>
      </c>
      <c r="GP62" s="94" t="str">
        <f t="shared" si="108"/>
        <v/>
      </c>
      <c r="GQ62" s="94" t="str">
        <f t="shared" si="109"/>
        <v/>
      </c>
      <c r="GR62" s="94" t="str">
        <f t="shared" si="110"/>
        <v/>
      </c>
      <c r="GS62" s="94">
        <f t="shared" si="111"/>
        <v>200</v>
      </c>
      <c r="GT62" s="94" t="str">
        <f t="shared" si="112"/>
        <v/>
      </c>
      <c r="GU62" s="94" t="str">
        <f t="shared" si="113"/>
        <v/>
      </c>
      <c r="GV62" s="94">
        <f t="shared" si="114"/>
        <v>200</v>
      </c>
      <c r="GW62" s="94" t="str">
        <f t="shared" si="115"/>
        <v/>
      </c>
      <c r="GX62" s="94" t="str">
        <f t="shared" si="116"/>
        <v/>
      </c>
      <c r="GY62" s="94">
        <f t="shared" si="117"/>
        <v>200</v>
      </c>
      <c r="GZ62" s="94" t="str">
        <f t="shared" si="118"/>
        <v/>
      </c>
      <c r="HA62" s="94" t="str">
        <f t="shared" si="119"/>
        <v/>
      </c>
      <c r="HB62" s="94">
        <f t="shared" si="120"/>
        <v>100</v>
      </c>
      <c r="HC62" s="94" t="str">
        <f t="shared" si="121"/>
        <v/>
      </c>
      <c r="HD62" s="94" t="str">
        <f t="shared" si="122"/>
        <v/>
      </c>
      <c r="HE62" s="153">
        <f t="shared" si="123"/>
        <v>100</v>
      </c>
      <c r="HF62" s="153" t="str">
        <f t="shared" si="124"/>
        <v/>
      </c>
      <c r="HG62" s="153" t="str">
        <f t="shared" si="125"/>
        <v/>
      </c>
      <c r="HH62" s="153">
        <f t="shared" si="126"/>
        <v>100</v>
      </c>
      <c r="HI62" s="153" t="str">
        <f t="shared" si="127"/>
        <v/>
      </c>
      <c r="HJ62" s="153" t="str">
        <f t="shared" si="128"/>
        <v/>
      </c>
      <c r="HK62" s="255">
        <f t="shared" si="129"/>
        <v>0</v>
      </c>
      <c r="HL62" s="255">
        <f t="shared" si="130"/>
        <v>0</v>
      </c>
      <c r="HM62" s="255">
        <f t="shared" si="131"/>
        <v>23</v>
      </c>
      <c r="HN62" s="255">
        <f t="shared" si="132"/>
        <v>0</v>
      </c>
      <c r="HO62" s="64" t="str">
        <f t="shared" si="142"/>
        <v/>
      </c>
      <c r="HP62" s="91">
        <f t="shared" si="133"/>
        <v>1200</v>
      </c>
      <c r="HQ62" s="91" t="str">
        <f t="shared" si="134"/>
        <v/>
      </c>
      <c r="HR62" s="92" t="str">
        <f t="shared" si="135"/>
        <v/>
      </c>
      <c r="HS62" s="214" t="str">
        <f t="shared" si="136"/>
        <v/>
      </c>
      <c r="HT62" s="215" t="str">
        <f t="shared" si="137"/>
        <v/>
      </c>
      <c r="HU62" s="93" t="str">
        <f t="shared" si="138"/>
        <v/>
      </c>
      <c r="HV62" s="154">
        <f>details!EV62</f>
        <v>110</v>
      </c>
      <c r="HW62" s="155" t="str">
        <f>details!EW62</f>
        <v/>
      </c>
      <c r="HX62" s="218" t="str">
        <f t="shared" si="139"/>
        <v/>
      </c>
      <c r="HY62" s="100" t="str">
        <f>IF(details!CV62="","",details!CV62)</f>
        <v/>
      </c>
    </row>
    <row r="63" spans="1:233" ht="14" customHeight="1">
      <c r="A63" s="145" t="str">
        <f>IF(details!A63="","",details!A63)</f>
        <v/>
      </c>
      <c r="B63" s="64" t="str">
        <f>IF(details!B63="","",details!B63)</f>
        <v/>
      </c>
      <c r="C63" s="64" t="str">
        <f>IF(details!C63="","",details!C63)</f>
        <v/>
      </c>
      <c r="D63" s="95">
        <f>IF(details!D63="","",details!D63)</f>
        <v>857</v>
      </c>
      <c r="E63" s="95" t="str">
        <f>IF(details!E63="","",details!E63)</f>
        <v/>
      </c>
      <c r="F63" s="64" t="str">
        <f>IF(details!F63="","",details!F63)</f>
        <v/>
      </c>
      <c r="G63" s="290" t="str">
        <f>IF(details!G63="","",details!G63)</f>
        <v/>
      </c>
      <c r="H63" s="146" t="str">
        <f>IF(details!CW63="","",details!CW63)</f>
        <v/>
      </c>
      <c r="I63" s="147" t="str">
        <f>IF(details!I63="","",details!I63)</f>
        <v/>
      </c>
      <c r="J63" s="147" t="str">
        <f>IF(details!J63="","",details!J63)</f>
        <v/>
      </c>
      <c r="K63" s="147" t="str">
        <f>IF(details!K63="","",details!K63)</f>
        <v/>
      </c>
      <c r="L63" s="64" t="str">
        <f>IF(details!L63="","",details!L63)</f>
        <v/>
      </c>
      <c r="M63" s="64" t="str">
        <f>IF(details!M63="","",details!M63)</f>
        <v/>
      </c>
      <c r="N63" s="64" t="str">
        <f t="shared" si="16"/>
        <v/>
      </c>
      <c r="O63" s="64" t="str">
        <f>IF(details!N63="","",details!N63)</f>
        <v/>
      </c>
      <c r="P63" s="64" t="str">
        <f>IF(details!O63="","",details!O63)</f>
        <v/>
      </c>
      <c r="Q63" s="64" t="str">
        <f t="shared" si="17"/>
        <v/>
      </c>
      <c r="R63" s="64" t="str">
        <f>IF(details!P63="","",details!P63)</f>
        <v/>
      </c>
      <c r="S63" s="64" t="str">
        <f>IF(details!Q63="","",details!Q63)</f>
        <v/>
      </c>
      <c r="T63" s="64" t="str">
        <f t="shared" si="18"/>
        <v/>
      </c>
      <c r="U63" s="148" t="str">
        <f t="shared" si="19"/>
        <v/>
      </c>
      <c r="V63" s="64" t="str">
        <f>IF(details!R63="","",details!R63)</f>
        <v/>
      </c>
      <c r="W63" s="64" t="str">
        <f>IF(details!S63="","",details!S63)</f>
        <v/>
      </c>
      <c r="X63" s="64" t="str">
        <f>IF(details!T63="","",details!T63)</f>
        <v/>
      </c>
      <c r="Y63" s="64" t="str">
        <f>IF(details!U63="","",details!U63)</f>
        <v/>
      </c>
      <c r="Z63" s="148" t="str">
        <f t="shared" si="20"/>
        <v/>
      </c>
      <c r="AA63" s="149" t="str">
        <f t="shared" si="21"/>
        <v/>
      </c>
      <c r="AB63" s="64" t="str">
        <f>IF(details!V63="","",details!V63)</f>
        <v/>
      </c>
      <c r="AC63" s="64" t="str">
        <f>IF(details!W63="","",details!W63)</f>
        <v/>
      </c>
      <c r="AD63" s="64" t="str">
        <f>IF(details!X63="","",details!X63)</f>
        <v/>
      </c>
      <c r="AE63" s="149" t="str">
        <f t="shared" si="22"/>
        <v/>
      </c>
      <c r="AF63" s="95" t="str">
        <f t="shared" si="23"/>
        <v/>
      </c>
      <c r="AG63" s="150" t="str">
        <f t="shared" si="24"/>
        <v/>
      </c>
      <c r="AH63" s="95" t="str">
        <f t="shared" si="25"/>
        <v/>
      </c>
      <c r="AI63" s="136">
        <f t="shared" si="0"/>
        <v>200</v>
      </c>
      <c r="AJ63" s="136">
        <f t="shared" si="26"/>
        <v>0</v>
      </c>
      <c r="AK63" s="64" t="str">
        <f>IF(details!Y63="","",details!Y63)</f>
        <v/>
      </c>
      <c r="AL63" s="64" t="str">
        <f>IF(details!Z63="","",details!Z63)</f>
        <v/>
      </c>
      <c r="AM63" s="64" t="str">
        <f t="shared" si="27"/>
        <v/>
      </c>
      <c r="AN63" s="64" t="str">
        <f>IF(details!AA63="","",details!AA63)</f>
        <v/>
      </c>
      <c r="AO63" s="64" t="str">
        <f>IF(details!AB63="","",details!AB63)</f>
        <v/>
      </c>
      <c r="AP63" s="64" t="str">
        <f t="shared" si="28"/>
        <v/>
      </c>
      <c r="AQ63" s="64" t="str">
        <f>IF(details!AC63="","",details!AC63)</f>
        <v/>
      </c>
      <c r="AR63" s="64" t="str">
        <f>IF(details!AD63="","",details!AD63)</f>
        <v/>
      </c>
      <c r="AS63" s="64" t="str">
        <f t="shared" si="29"/>
        <v/>
      </c>
      <c r="AT63" s="148" t="str">
        <f t="shared" si="30"/>
        <v/>
      </c>
      <c r="AU63" s="64" t="str">
        <f>IF(details!AE63="","",details!AE63)</f>
        <v/>
      </c>
      <c r="AV63" s="64" t="str">
        <f>IF(details!AF63="","",details!AF63)</f>
        <v/>
      </c>
      <c r="AW63" s="64" t="str">
        <f>IF(details!AG63="","",details!AG63)</f>
        <v/>
      </c>
      <c r="AX63" s="64" t="str">
        <f>IF(details!AH63="","",details!AH63)</f>
        <v/>
      </c>
      <c r="AY63" s="148" t="str">
        <f t="shared" si="31"/>
        <v/>
      </c>
      <c r="AZ63" s="149" t="str">
        <f t="shared" si="32"/>
        <v/>
      </c>
      <c r="BA63" s="64" t="str">
        <f>IF(details!AI63="","",details!AI63)</f>
        <v/>
      </c>
      <c r="BB63" s="64" t="str">
        <f>IF(details!AJ63="","",details!AJ63)</f>
        <v/>
      </c>
      <c r="BC63" s="64" t="str">
        <f>IF(details!AK63="","",details!AK63)</f>
        <v/>
      </c>
      <c r="BD63" s="149" t="str">
        <f t="shared" si="33"/>
        <v/>
      </c>
      <c r="BE63" s="95" t="str">
        <f t="shared" si="34"/>
        <v/>
      </c>
      <c r="BF63" s="150" t="str">
        <f t="shared" si="35"/>
        <v/>
      </c>
      <c r="BG63" s="95" t="str">
        <f t="shared" si="36"/>
        <v/>
      </c>
      <c r="BH63" s="136">
        <f t="shared" si="1"/>
        <v>200</v>
      </c>
      <c r="BI63" s="136">
        <f t="shared" si="37"/>
        <v>0</v>
      </c>
      <c r="BJ63" s="151">
        <f>IF(D63="","",details!AL63)</f>
        <v>0</v>
      </c>
      <c r="BK63" s="64" t="str">
        <f>IF(details!AM63="","",details!AM63)</f>
        <v/>
      </c>
      <c r="BL63" s="64" t="str">
        <f>IF(details!AN63="","",details!AN63)</f>
        <v/>
      </c>
      <c r="BM63" s="64" t="str">
        <f t="shared" si="38"/>
        <v/>
      </c>
      <c r="BN63" s="64" t="str">
        <f>IF(details!AO63="","",details!AO63)</f>
        <v/>
      </c>
      <c r="BO63" s="64" t="str">
        <f>IF(details!AP63="","",details!AP63)</f>
        <v/>
      </c>
      <c r="BP63" s="64" t="str">
        <f t="shared" si="39"/>
        <v/>
      </c>
      <c r="BQ63" s="64" t="str">
        <f>IF(details!AQ63="","",details!AQ63)</f>
        <v/>
      </c>
      <c r="BR63" s="64" t="str">
        <f>IF(details!AR63="","",details!AR63)</f>
        <v/>
      </c>
      <c r="BS63" s="64" t="str">
        <f t="shared" si="40"/>
        <v/>
      </c>
      <c r="BT63" s="148" t="str">
        <f t="shared" si="41"/>
        <v/>
      </c>
      <c r="BU63" s="64" t="str">
        <f>IF(details!AS63="","",details!AS63)</f>
        <v/>
      </c>
      <c r="BV63" s="64" t="str">
        <f>IF(details!AT63="","",details!AT63)</f>
        <v/>
      </c>
      <c r="BW63" s="64" t="str">
        <f>IF(details!AU63="","",details!AU63)</f>
        <v/>
      </c>
      <c r="BX63" s="148" t="str">
        <f t="shared" si="42"/>
        <v/>
      </c>
      <c r="BY63" s="149" t="str">
        <f t="shared" si="43"/>
        <v/>
      </c>
      <c r="BZ63" s="64" t="str">
        <f>IF(details!AV63="","",details!AV63)</f>
        <v/>
      </c>
      <c r="CA63" s="64" t="str">
        <f>IF(details!AW63="","",details!AW63)</f>
        <v/>
      </c>
      <c r="CB63" s="149" t="str">
        <f t="shared" si="44"/>
        <v/>
      </c>
      <c r="CC63" s="95" t="str">
        <f t="shared" si="45"/>
        <v/>
      </c>
      <c r="CD63" s="150" t="str">
        <f t="shared" si="46"/>
        <v/>
      </c>
      <c r="CE63" s="95" t="str">
        <f t="shared" si="47"/>
        <v/>
      </c>
      <c r="CF63" s="136">
        <f t="shared" si="2"/>
        <v>200</v>
      </c>
      <c r="CG63" s="136">
        <f t="shared" si="48"/>
        <v>0</v>
      </c>
      <c r="CH63" s="64" t="str">
        <f>IF(details!AX63="","",details!AX63)</f>
        <v/>
      </c>
      <c r="CI63" s="64" t="str">
        <f>IF(details!AY63="","",details!AY63)</f>
        <v/>
      </c>
      <c r="CJ63" s="64" t="str">
        <f t="shared" si="49"/>
        <v/>
      </c>
      <c r="CK63" s="64" t="str">
        <f>IF(details!AZ63="","",details!AZ63)</f>
        <v/>
      </c>
      <c r="CL63" s="64" t="str">
        <f>IF(details!BA63="","",details!BA63)</f>
        <v/>
      </c>
      <c r="CM63" s="64" t="str">
        <f t="shared" si="50"/>
        <v/>
      </c>
      <c r="CN63" s="64" t="str">
        <f>IF(details!BB63="","",details!BB63)</f>
        <v/>
      </c>
      <c r="CO63" s="64" t="str">
        <f>IF(details!BC63="","",details!BC63)</f>
        <v/>
      </c>
      <c r="CP63" s="64" t="str">
        <f t="shared" si="51"/>
        <v/>
      </c>
      <c r="CQ63" s="148" t="str">
        <f t="shared" si="52"/>
        <v/>
      </c>
      <c r="CR63" s="64" t="str">
        <f>IF(details!BD63="","",details!BD63)</f>
        <v/>
      </c>
      <c r="CS63" s="64" t="str">
        <f>IF(details!BE63="","",details!BE63)</f>
        <v/>
      </c>
      <c r="CT63" s="64" t="str">
        <f>IF(details!BF63="","",details!BF63)</f>
        <v/>
      </c>
      <c r="CU63" s="64" t="str">
        <f>IF(details!BG63="","",details!BG63)</f>
        <v/>
      </c>
      <c r="CV63" s="148" t="str">
        <f t="shared" si="53"/>
        <v/>
      </c>
      <c r="CW63" s="149" t="str">
        <f t="shared" si="54"/>
        <v/>
      </c>
      <c r="CX63" s="64" t="str">
        <f>IF(details!BH63="","",details!BH63)</f>
        <v/>
      </c>
      <c r="CY63" s="64" t="str">
        <f>IF(details!BI63="","",details!BI63)</f>
        <v/>
      </c>
      <c r="CZ63" s="64" t="str">
        <f>IF(details!BJ63="","",details!BJ63)</f>
        <v/>
      </c>
      <c r="DA63" s="149" t="str">
        <f t="shared" si="55"/>
        <v/>
      </c>
      <c r="DB63" s="95" t="str">
        <f t="shared" si="56"/>
        <v/>
      </c>
      <c r="DC63" s="150" t="str">
        <f t="shared" si="57"/>
        <v/>
      </c>
      <c r="DD63" s="95" t="str">
        <f t="shared" si="58"/>
        <v/>
      </c>
      <c r="DE63" s="136">
        <f t="shared" si="3"/>
        <v>200</v>
      </c>
      <c r="DF63" s="136">
        <f t="shared" si="59"/>
        <v>0</v>
      </c>
      <c r="DG63" s="64" t="str">
        <f>IF(details!BK63="","",details!BK63)</f>
        <v/>
      </c>
      <c r="DH63" s="64" t="str">
        <f>IF(details!BL63="","",details!BL63)</f>
        <v/>
      </c>
      <c r="DI63" s="64" t="str">
        <f t="shared" si="60"/>
        <v/>
      </c>
      <c r="DJ63" s="64" t="str">
        <f>IF(details!BM63="","",details!BM63)</f>
        <v/>
      </c>
      <c r="DK63" s="64" t="str">
        <f>IF(details!BN63="","",details!BN63)</f>
        <v/>
      </c>
      <c r="DL63" s="64" t="str">
        <f t="shared" si="61"/>
        <v/>
      </c>
      <c r="DM63" s="64" t="str">
        <f>IF(details!BO63="","",details!BO63)</f>
        <v/>
      </c>
      <c r="DN63" s="64" t="str">
        <f>IF(details!BP63="","",details!BP63)</f>
        <v/>
      </c>
      <c r="DO63" s="64" t="str">
        <f t="shared" si="62"/>
        <v/>
      </c>
      <c r="DP63" s="148" t="str">
        <f t="shared" si="63"/>
        <v/>
      </c>
      <c r="DQ63" s="64" t="str">
        <f>IF(details!BQ63="","",details!BQ63)</f>
        <v/>
      </c>
      <c r="DR63" s="64" t="str">
        <f>IF(details!BR63="","",details!BR63)</f>
        <v/>
      </c>
      <c r="DS63" s="64" t="str">
        <f>IF(details!BS63="","",details!BS63)</f>
        <v/>
      </c>
      <c r="DT63" s="148" t="str">
        <f t="shared" si="64"/>
        <v/>
      </c>
      <c r="DU63" s="149" t="str">
        <f t="shared" si="65"/>
        <v/>
      </c>
      <c r="DV63" s="64" t="str">
        <f>IF(details!BT63="","",details!BT63)</f>
        <v/>
      </c>
      <c r="DW63" s="64" t="str">
        <f>IF(details!BU63="","",details!BU63)</f>
        <v/>
      </c>
      <c r="DX63" s="149" t="str">
        <f t="shared" si="66"/>
        <v/>
      </c>
      <c r="DY63" s="95" t="str">
        <f t="shared" si="67"/>
        <v/>
      </c>
      <c r="DZ63" s="150" t="str">
        <f t="shared" si="68"/>
        <v/>
      </c>
      <c r="EA63" s="95" t="str">
        <f t="shared" si="69"/>
        <v/>
      </c>
      <c r="EB63" s="136">
        <f t="shared" si="4"/>
        <v>200</v>
      </c>
      <c r="EC63" s="136">
        <f t="shared" si="70"/>
        <v>0</v>
      </c>
      <c r="ED63" s="64" t="str">
        <f>IF(details!BV63="","",details!BV63)</f>
        <v/>
      </c>
      <c r="EE63" s="64" t="str">
        <f>IF(details!BW63="","",details!BW63)</f>
        <v/>
      </c>
      <c r="EF63" s="64" t="str">
        <f t="shared" si="71"/>
        <v/>
      </c>
      <c r="EG63" s="64" t="str">
        <f>IF(details!BX63="","",details!BX63)</f>
        <v/>
      </c>
      <c r="EH63" s="64" t="str">
        <f>IF(details!BY63="","",details!BY63)</f>
        <v/>
      </c>
      <c r="EI63" s="64" t="str">
        <f t="shared" si="72"/>
        <v/>
      </c>
      <c r="EJ63" s="64" t="str">
        <f>IF(details!BZ63="","",details!BZ63)</f>
        <v/>
      </c>
      <c r="EK63" s="64" t="str">
        <f>IF(details!CA63="","",details!CA63)</f>
        <v/>
      </c>
      <c r="EL63" s="64" t="str">
        <f t="shared" si="73"/>
        <v/>
      </c>
      <c r="EM63" s="148" t="str">
        <f t="shared" si="74"/>
        <v/>
      </c>
      <c r="EN63" s="427" t="str">
        <f>IF(details!CB63="","",details!CB63)</f>
        <v/>
      </c>
      <c r="EO63" s="64" t="str">
        <f>IF(details!CC63="","",details!CC63)</f>
        <v/>
      </c>
      <c r="EP63" s="64" t="str">
        <f>IF(details!CD63="","",details!CD63)</f>
        <v/>
      </c>
      <c r="EQ63" s="148" t="str">
        <f t="shared" si="75"/>
        <v/>
      </c>
      <c r="ER63" s="149" t="str">
        <f t="shared" si="76"/>
        <v/>
      </c>
      <c r="ES63" s="64" t="str">
        <f>IF(details!CE63="","",details!CE63)</f>
        <v/>
      </c>
      <c r="ET63" s="64" t="str">
        <f>IF(details!CF63="","",details!CF63)</f>
        <v/>
      </c>
      <c r="EU63" s="149" t="str">
        <f t="shared" si="77"/>
        <v/>
      </c>
      <c r="EV63" s="95" t="str">
        <f t="shared" si="78"/>
        <v/>
      </c>
      <c r="EW63" s="150" t="str">
        <f t="shared" si="79"/>
        <v/>
      </c>
      <c r="EX63" s="95" t="str">
        <f t="shared" si="80"/>
        <v/>
      </c>
      <c r="EY63" s="136">
        <f t="shared" si="5"/>
        <v>200</v>
      </c>
      <c r="EZ63" s="136">
        <f t="shared" si="81"/>
        <v>0</v>
      </c>
      <c r="FA63" s="64" t="str">
        <f>IF(details!CG63="","",details!CG63)</f>
        <v/>
      </c>
      <c r="FB63" s="64" t="str">
        <f>IF(details!CH63="","",details!CH63)</f>
        <v/>
      </c>
      <c r="FC63" s="64" t="str">
        <f>IF(details!CI63="","",details!CI63)</f>
        <v/>
      </c>
      <c r="FD63" s="64" t="str">
        <f>IF(details!CJ63="","",details!CJ63)</f>
        <v/>
      </c>
      <c r="FE63" s="64" t="str">
        <f>IF(details!CK63="","",details!CK63)</f>
        <v/>
      </c>
      <c r="FF63" s="95" t="str">
        <f t="shared" si="82"/>
        <v/>
      </c>
      <c r="FG63" s="95" t="str">
        <f t="shared" si="83"/>
        <v/>
      </c>
      <c r="FH63" s="95" t="str">
        <f t="shared" si="84"/>
        <v/>
      </c>
      <c r="FI63" s="136">
        <f t="shared" si="85"/>
        <v>100</v>
      </c>
      <c r="FJ63" s="136">
        <f t="shared" si="86"/>
        <v>0</v>
      </c>
      <c r="FK63" s="64" t="str">
        <f>IF(details!CL63="","",details!CL63)</f>
        <v/>
      </c>
      <c r="FL63" s="64" t="str">
        <f>IF(details!CM63="","",details!CM63)</f>
        <v/>
      </c>
      <c r="FM63" s="64" t="str">
        <f>IF(details!CN63="","",details!CN63)</f>
        <v/>
      </c>
      <c r="FN63" s="64" t="str">
        <f>IF(details!CO63="","",details!CO63)</f>
        <v/>
      </c>
      <c r="FO63" s="64" t="str">
        <f>IF(details!CP63="","",details!CP63)</f>
        <v/>
      </c>
      <c r="FP63" s="95" t="str">
        <f t="shared" si="87"/>
        <v/>
      </c>
      <c r="FQ63" s="95" t="str">
        <f t="shared" si="88"/>
        <v/>
      </c>
      <c r="FR63" s="95" t="str">
        <f t="shared" si="89"/>
        <v/>
      </c>
      <c r="FS63" s="136">
        <f t="shared" si="90"/>
        <v>100</v>
      </c>
      <c r="FT63" s="136">
        <f t="shared" si="91"/>
        <v>0</v>
      </c>
      <c r="FU63" s="64" t="str">
        <f>IF(details!CQ63="","",details!CQ63)</f>
        <v/>
      </c>
      <c r="FV63" s="64" t="str">
        <f>IF(details!CR63="","",details!CR63)</f>
        <v/>
      </c>
      <c r="FW63" s="64" t="str">
        <f>IF(details!CS63="","",details!CS63)</f>
        <v/>
      </c>
      <c r="FX63" s="64" t="str">
        <f>IF(details!CT63="","",details!CT63)</f>
        <v/>
      </c>
      <c r="FY63" s="64" t="str">
        <f>IF(details!CU63="","",details!CU63)</f>
        <v/>
      </c>
      <c r="FZ63" s="95" t="str">
        <f t="shared" si="92"/>
        <v/>
      </c>
      <c r="GA63" s="95" t="str">
        <f t="shared" si="93"/>
        <v/>
      </c>
      <c r="GB63" s="95" t="str">
        <f t="shared" si="94"/>
        <v/>
      </c>
      <c r="GC63" s="136">
        <f t="shared" si="95"/>
        <v>100</v>
      </c>
      <c r="GD63" s="136">
        <f t="shared" si="96"/>
        <v>0</v>
      </c>
      <c r="GE63" s="94">
        <f t="shared" si="97"/>
        <v>200</v>
      </c>
      <c r="GF63" s="94" t="str">
        <f t="shared" si="98"/>
        <v/>
      </c>
      <c r="GG63" s="94" t="str">
        <f t="shared" si="99"/>
        <v/>
      </c>
      <c r="GH63" s="94">
        <f t="shared" si="100"/>
        <v>200</v>
      </c>
      <c r="GI63" s="94" t="str">
        <f t="shared" si="101"/>
        <v/>
      </c>
      <c r="GJ63" s="94" t="str">
        <f t="shared" si="102"/>
        <v/>
      </c>
      <c r="GK63" s="152">
        <f t="shared" si="103"/>
        <v>200</v>
      </c>
      <c r="GL63" s="152" t="str">
        <f t="shared" si="104"/>
        <v/>
      </c>
      <c r="GM63" s="152" t="str">
        <f t="shared" si="105"/>
        <v/>
      </c>
      <c r="GN63" s="94" t="str">
        <f t="shared" si="106"/>
        <v/>
      </c>
      <c r="GO63" s="94" t="str">
        <f t="shared" si="107"/>
        <v/>
      </c>
      <c r="GP63" s="94" t="str">
        <f t="shared" si="108"/>
        <v/>
      </c>
      <c r="GQ63" s="94" t="str">
        <f t="shared" si="109"/>
        <v/>
      </c>
      <c r="GR63" s="94" t="str">
        <f t="shared" si="110"/>
        <v/>
      </c>
      <c r="GS63" s="94">
        <f t="shared" si="111"/>
        <v>200</v>
      </c>
      <c r="GT63" s="94" t="str">
        <f t="shared" si="112"/>
        <v/>
      </c>
      <c r="GU63" s="94" t="str">
        <f t="shared" si="113"/>
        <v/>
      </c>
      <c r="GV63" s="94">
        <f t="shared" si="114"/>
        <v>200</v>
      </c>
      <c r="GW63" s="94" t="str">
        <f t="shared" si="115"/>
        <v/>
      </c>
      <c r="GX63" s="94" t="str">
        <f t="shared" si="116"/>
        <v/>
      </c>
      <c r="GY63" s="94">
        <f t="shared" si="117"/>
        <v>200</v>
      </c>
      <c r="GZ63" s="94" t="str">
        <f t="shared" si="118"/>
        <v/>
      </c>
      <c r="HA63" s="94" t="str">
        <f t="shared" si="119"/>
        <v/>
      </c>
      <c r="HB63" s="94">
        <f t="shared" si="120"/>
        <v>100</v>
      </c>
      <c r="HC63" s="94" t="str">
        <f t="shared" si="121"/>
        <v/>
      </c>
      <c r="HD63" s="94" t="str">
        <f t="shared" si="122"/>
        <v/>
      </c>
      <c r="HE63" s="153">
        <f t="shared" si="123"/>
        <v>100</v>
      </c>
      <c r="HF63" s="153" t="str">
        <f t="shared" si="124"/>
        <v/>
      </c>
      <c r="HG63" s="153" t="str">
        <f t="shared" si="125"/>
        <v/>
      </c>
      <c r="HH63" s="153">
        <f t="shared" si="126"/>
        <v>100</v>
      </c>
      <c r="HI63" s="153" t="str">
        <f t="shared" si="127"/>
        <v/>
      </c>
      <c r="HJ63" s="153" t="str">
        <f t="shared" si="128"/>
        <v/>
      </c>
      <c r="HK63" s="255">
        <f t="shared" si="129"/>
        <v>0</v>
      </c>
      <c r="HL63" s="255">
        <f t="shared" si="130"/>
        <v>0</v>
      </c>
      <c r="HM63" s="255">
        <f t="shared" si="131"/>
        <v>23</v>
      </c>
      <c r="HN63" s="255">
        <f t="shared" si="132"/>
        <v>0</v>
      </c>
      <c r="HO63" s="64" t="str">
        <f t="shared" si="142"/>
        <v/>
      </c>
      <c r="HP63" s="91">
        <f t="shared" si="133"/>
        <v>1200</v>
      </c>
      <c r="HQ63" s="91" t="str">
        <f t="shared" si="134"/>
        <v/>
      </c>
      <c r="HR63" s="92" t="str">
        <f t="shared" si="135"/>
        <v/>
      </c>
      <c r="HS63" s="214" t="str">
        <f t="shared" si="136"/>
        <v/>
      </c>
      <c r="HT63" s="215" t="str">
        <f t="shared" si="137"/>
        <v/>
      </c>
      <c r="HU63" s="93" t="str">
        <f t="shared" si="138"/>
        <v/>
      </c>
      <c r="HV63" s="154">
        <f>details!EV63</f>
        <v>110</v>
      </c>
      <c r="HW63" s="155" t="str">
        <f>details!EW63</f>
        <v/>
      </c>
      <c r="HX63" s="218" t="str">
        <f t="shared" si="139"/>
        <v/>
      </c>
      <c r="HY63" s="100" t="str">
        <f>IF(details!CV63="","",details!CV63)</f>
        <v/>
      </c>
    </row>
    <row r="64" spans="1:233" ht="14" customHeight="1">
      <c r="A64" s="145" t="str">
        <f>IF(details!A64="","",details!A64)</f>
        <v/>
      </c>
      <c r="B64" s="64" t="str">
        <f>IF(details!B64="","",details!B64)</f>
        <v/>
      </c>
      <c r="C64" s="64" t="str">
        <f>IF(details!C64="","",details!C64)</f>
        <v/>
      </c>
      <c r="D64" s="95">
        <f>IF(details!D64="","",details!D64)</f>
        <v>858</v>
      </c>
      <c r="E64" s="95" t="str">
        <f>IF(details!E64="","",details!E64)</f>
        <v/>
      </c>
      <c r="F64" s="64" t="str">
        <f>IF(details!F64="","",details!F64)</f>
        <v/>
      </c>
      <c r="G64" s="290" t="str">
        <f>IF(details!G64="","",details!G64)</f>
        <v/>
      </c>
      <c r="H64" s="146" t="str">
        <f>IF(details!CW64="","",details!CW64)</f>
        <v/>
      </c>
      <c r="I64" s="147" t="str">
        <f>IF(details!I64="","",details!I64)</f>
        <v/>
      </c>
      <c r="J64" s="147" t="str">
        <f>IF(details!J64="","",details!J64)</f>
        <v/>
      </c>
      <c r="K64" s="147" t="str">
        <f>IF(details!K64="","",details!K64)</f>
        <v/>
      </c>
      <c r="L64" s="64" t="str">
        <f>IF(details!L64="","",details!L64)</f>
        <v/>
      </c>
      <c r="M64" s="64" t="str">
        <f>IF(details!M64="","",details!M64)</f>
        <v/>
      </c>
      <c r="N64" s="64" t="str">
        <f t="shared" si="16"/>
        <v/>
      </c>
      <c r="O64" s="64" t="str">
        <f>IF(details!N64="","",details!N64)</f>
        <v/>
      </c>
      <c r="P64" s="64" t="str">
        <f>IF(details!O64="","",details!O64)</f>
        <v/>
      </c>
      <c r="Q64" s="64" t="str">
        <f t="shared" si="17"/>
        <v/>
      </c>
      <c r="R64" s="64" t="str">
        <f>IF(details!P64="","",details!P64)</f>
        <v/>
      </c>
      <c r="S64" s="64" t="str">
        <f>IF(details!Q64="","",details!Q64)</f>
        <v/>
      </c>
      <c r="T64" s="64" t="str">
        <f t="shared" si="18"/>
        <v/>
      </c>
      <c r="U64" s="148" t="str">
        <f t="shared" si="19"/>
        <v/>
      </c>
      <c r="V64" s="64" t="str">
        <f>IF(details!R64="","",details!R64)</f>
        <v/>
      </c>
      <c r="W64" s="64" t="str">
        <f>IF(details!S64="","",details!S64)</f>
        <v/>
      </c>
      <c r="X64" s="64" t="str">
        <f>IF(details!T64="","",details!T64)</f>
        <v/>
      </c>
      <c r="Y64" s="64" t="str">
        <f>IF(details!U64="","",details!U64)</f>
        <v/>
      </c>
      <c r="Z64" s="148" t="str">
        <f t="shared" si="20"/>
        <v/>
      </c>
      <c r="AA64" s="149" t="str">
        <f t="shared" si="21"/>
        <v/>
      </c>
      <c r="AB64" s="64" t="str">
        <f>IF(details!V64="","",details!V64)</f>
        <v/>
      </c>
      <c r="AC64" s="64" t="str">
        <f>IF(details!W64="","",details!W64)</f>
        <v/>
      </c>
      <c r="AD64" s="64" t="str">
        <f>IF(details!X64="","",details!X64)</f>
        <v/>
      </c>
      <c r="AE64" s="149" t="str">
        <f t="shared" si="22"/>
        <v/>
      </c>
      <c r="AF64" s="95" t="str">
        <f t="shared" si="23"/>
        <v/>
      </c>
      <c r="AG64" s="150" t="str">
        <f t="shared" si="24"/>
        <v/>
      </c>
      <c r="AH64" s="95" t="str">
        <f t="shared" si="25"/>
        <v/>
      </c>
      <c r="AI64" s="136">
        <f t="shared" si="0"/>
        <v>200</v>
      </c>
      <c r="AJ64" s="136">
        <f t="shared" si="26"/>
        <v>0</v>
      </c>
      <c r="AK64" s="64" t="str">
        <f>IF(details!Y64="","",details!Y64)</f>
        <v/>
      </c>
      <c r="AL64" s="64" t="str">
        <f>IF(details!Z64="","",details!Z64)</f>
        <v/>
      </c>
      <c r="AM64" s="64" t="str">
        <f t="shared" si="27"/>
        <v/>
      </c>
      <c r="AN64" s="64" t="str">
        <f>IF(details!AA64="","",details!AA64)</f>
        <v/>
      </c>
      <c r="AO64" s="64" t="str">
        <f>IF(details!AB64="","",details!AB64)</f>
        <v/>
      </c>
      <c r="AP64" s="64" t="str">
        <f t="shared" si="28"/>
        <v/>
      </c>
      <c r="AQ64" s="64" t="str">
        <f>IF(details!AC64="","",details!AC64)</f>
        <v/>
      </c>
      <c r="AR64" s="64" t="str">
        <f>IF(details!AD64="","",details!AD64)</f>
        <v/>
      </c>
      <c r="AS64" s="64" t="str">
        <f t="shared" si="29"/>
        <v/>
      </c>
      <c r="AT64" s="148" t="str">
        <f t="shared" si="30"/>
        <v/>
      </c>
      <c r="AU64" s="64" t="str">
        <f>IF(details!AE64="","",details!AE64)</f>
        <v/>
      </c>
      <c r="AV64" s="64" t="str">
        <f>IF(details!AF64="","",details!AF64)</f>
        <v/>
      </c>
      <c r="AW64" s="64" t="str">
        <f>IF(details!AG64="","",details!AG64)</f>
        <v/>
      </c>
      <c r="AX64" s="64" t="str">
        <f>IF(details!AH64="","",details!AH64)</f>
        <v/>
      </c>
      <c r="AY64" s="148" t="str">
        <f t="shared" si="31"/>
        <v/>
      </c>
      <c r="AZ64" s="149" t="str">
        <f t="shared" si="32"/>
        <v/>
      </c>
      <c r="BA64" s="64" t="str">
        <f>IF(details!AI64="","",details!AI64)</f>
        <v/>
      </c>
      <c r="BB64" s="64" t="str">
        <f>IF(details!AJ64="","",details!AJ64)</f>
        <v/>
      </c>
      <c r="BC64" s="64" t="str">
        <f>IF(details!AK64="","",details!AK64)</f>
        <v/>
      </c>
      <c r="BD64" s="149" t="str">
        <f t="shared" si="33"/>
        <v/>
      </c>
      <c r="BE64" s="95" t="str">
        <f t="shared" si="34"/>
        <v/>
      </c>
      <c r="BF64" s="150" t="str">
        <f t="shared" si="35"/>
        <v/>
      </c>
      <c r="BG64" s="95" t="str">
        <f t="shared" si="36"/>
        <v/>
      </c>
      <c r="BH64" s="136">
        <f t="shared" si="1"/>
        <v>200</v>
      </c>
      <c r="BI64" s="136">
        <f t="shared" si="37"/>
        <v>0</v>
      </c>
      <c r="BJ64" s="151">
        <f>IF(D64="","",details!AL64)</f>
        <v>0</v>
      </c>
      <c r="BK64" s="64" t="str">
        <f>IF(details!AM64="","",details!AM64)</f>
        <v/>
      </c>
      <c r="BL64" s="64" t="str">
        <f>IF(details!AN64="","",details!AN64)</f>
        <v/>
      </c>
      <c r="BM64" s="64" t="str">
        <f t="shared" si="38"/>
        <v/>
      </c>
      <c r="BN64" s="64" t="str">
        <f>IF(details!AO64="","",details!AO64)</f>
        <v/>
      </c>
      <c r="BO64" s="64" t="str">
        <f>IF(details!AP64="","",details!AP64)</f>
        <v/>
      </c>
      <c r="BP64" s="64" t="str">
        <f t="shared" si="39"/>
        <v/>
      </c>
      <c r="BQ64" s="64" t="str">
        <f>IF(details!AQ64="","",details!AQ64)</f>
        <v/>
      </c>
      <c r="BR64" s="64" t="str">
        <f>IF(details!AR64="","",details!AR64)</f>
        <v/>
      </c>
      <c r="BS64" s="64" t="str">
        <f t="shared" si="40"/>
        <v/>
      </c>
      <c r="BT64" s="148" t="str">
        <f t="shared" si="41"/>
        <v/>
      </c>
      <c r="BU64" s="64" t="str">
        <f>IF(details!AS64="","",details!AS64)</f>
        <v/>
      </c>
      <c r="BV64" s="64" t="str">
        <f>IF(details!AT64="","",details!AT64)</f>
        <v/>
      </c>
      <c r="BW64" s="64" t="str">
        <f>IF(details!AU64="","",details!AU64)</f>
        <v/>
      </c>
      <c r="BX64" s="148" t="str">
        <f t="shared" si="42"/>
        <v/>
      </c>
      <c r="BY64" s="149" t="str">
        <f t="shared" si="43"/>
        <v/>
      </c>
      <c r="BZ64" s="64" t="str">
        <f>IF(details!AV64="","",details!AV64)</f>
        <v/>
      </c>
      <c r="CA64" s="64" t="str">
        <f>IF(details!AW64="","",details!AW64)</f>
        <v/>
      </c>
      <c r="CB64" s="149" t="str">
        <f t="shared" si="44"/>
        <v/>
      </c>
      <c r="CC64" s="95" t="str">
        <f t="shared" si="45"/>
        <v/>
      </c>
      <c r="CD64" s="150" t="str">
        <f t="shared" si="46"/>
        <v/>
      </c>
      <c r="CE64" s="95" t="str">
        <f t="shared" si="47"/>
        <v/>
      </c>
      <c r="CF64" s="136">
        <f t="shared" si="2"/>
        <v>200</v>
      </c>
      <c r="CG64" s="136">
        <f t="shared" si="48"/>
        <v>0</v>
      </c>
      <c r="CH64" s="64" t="str">
        <f>IF(details!AX64="","",details!AX64)</f>
        <v/>
      </c>
      <c r="CI64" s="64" t="str">
        <f>IF(details!AY64="","",details!AY64)</f>
        <v/>
      </c>
      <c r="CJ64" s="64" t="str">
        <f t="shared" si="49"/>
        <v/>
      </c>
      <c r="CK64" s="64" t="str">
        <f>IF(details!AZ64="","",details!AZ64)</f>
        <v/>
      </c>
      <c r="CL64" s="64" t="str">
        <f>IF(details!BA64="","",details!BA64)</f>
        <v/>
      </c>
      <c r="CM64" s="64" t="str">
        <f t="shared" si="50"/>
        <v/>
      </c>
      <c r="CN64" s="64" t="str">
        <f>IF(details!BB64="","",details!BB64)</f>
        <v/>
      </c>
      <c r="CO64" s="64" t="str">
        <f>IF(details!BC64="","",details!BC64)</f>
        <v/>
      </c>
      <c r="CP64" s="64" t="str">
        <f t="shared" si="51"/>
        <v/>
      </c>
      <c r="CQ64" s="148" t="str">
        <f t="shared" si="52"/>
        <v/>
      </c>
      <c r="CR64" s="64" t="str">
        <f>IF(details!BD64="","",details!BD64)</f>
        <v/>
      </c>
      <c r="CS64" s="64" t="str">
        <f>IF(details!BE64="","",details!BE64)</f>
        <v/>
      </c>
      <c r="CT64" s="64" t="str">
        <f>IF(details!BF64="","",details!BF64)</f>
        <v/>
      </c>
      <c r="CU64" s="64" t="str">
        <f>IF(details!BG64="","",details!BG64)</f>
        <v/>
      </c>
      <c r="CV64" s="148" t="str">
        <f t="shared" si="53"/>
        <v/>
      </c>
      <c r="CW64" s="149" t="str">
        <f t="shared" si="54"/>
        <v/>
      </c>
      <c r="CX64" s="64" t="str">
        <f>IF(details!BH64="","",details!BH64)</f>
        <v/>
      </c>
      <c r="CY64" s="64" t="str">
        <f>IF(details!BI64="","",details!BI64)</f>
        <v/>
      </c>
      <c r="CZ64" s="64" t="str">
        <f>IF(details!BJ64="","",details!BJ64)</f>
        <v/>
      </c>
      <c r="DA64" s="149" t="str">
        <f t="shared" si="55"/>
        <v/>
      </c>
      <c r="DB64" s="95" t="str">
        <f t="shared" si="56"/>
        <v/>
      </c>
      <c r="DC64" s="150" t="str">
        <f t="shared" si="57"/>
        <v/>
      </c>
      <c r="DD64" s="95" t="str">
        <f t="shared" si="58"/>
        <v/>
      </c>
      <c r="DE64" s="136">
        <f t="shared" si="3"/>
        <v>200</v>
      </c>
      <c r="DF64" s="136">
        <f t="shared" si="59"/>
        <v>0</v>
      </c>
      <c r="DG64" s="64" t="str">
        <f>IF(details!BK64="","",details!BK64)</f>
        <v/>
      </c>
      <c r="DH64" s="64" t="str">
        <f>IF(details!BL64="","",details!BL64)</f>
        <v/>
      </c>
      <c r="DI64" s="64" t="str">
        <f t="shared" si="60"/>
        <v/>
      </c>
      <c r="DJ64" s="64" t="str">
        <f>IF(details!BM64="","",details!BM64)</f>
        <v/>
      </c>
      <c r="DK64" s="64" t="str">
        <f>IF(details!BN64="","",details!BN64)</f>
        <v/>
      </c>
      <c r="DL64" s="64" t="str">
        <f t="shared" si="61"/>
        <v/>
      </c>
      <c r="DM64" s="64" t="str">
        <f>IF(details!BO64="","",details!BO64)</f>
        <v/>
      </c>
      <c r="DN64" s="64" t="str">
        <f>IF(details!BP64="","",details!BP64)</f>
        <v/>
      </c>
      <c r="DO64" s="64" t="str">
        <f t="shared" si="62"/>
        <v/>
      </c>
      <c r="DP64" s="148" t="str">
        <f t="shared" si="63"/>
        <v/>
      </c>
      <c r="DQ64" s="64" t="str">
        <f>IF(details!BQ64="","",details!BQ64)</f>
        <v/>
      </c>
      <c r="DR64" s="64" t="str">
        <f>IF(details!BR64="","",details!BR64)</f>
        <v/>
      </c>
      <c r="DS64" s="64" t="str">
        <f>IF(details!BS64="","",details!BS64)</f>
        <v/>
      </c>
      <c r="DT64" s="148" t="str">
        <f t="shared" si="64"/>
        <v/>
      </c>
      <c r="DU64" s="149" t="str">
        <f t="shared" si="65"/>
        <v/>
      </c>
      <c r="DV64" s="64" t="str">
        <f>IF(details!BT64="","",details!BT64)</f>
        <v/>
      </c>
      <c r="DW64" s="64" t="str">
        <f>IF(details!BU64="","",details!BU64)</f>
        <v/>
      </c>
      <c r="DX64" s="149" t="str">
        <f t="shared" si="66"/>
        <v/>
      </c>
      <c r="DY64" s="95" t="str">
        <f t="shared" si="67"/>
        <v/>
      </c>
      <c r="DZ64" s="150" t="str">
        <f t="shared" si="68"/>
        <v/>
      </c>
      <c r="EA64" s="95" t="str">
        <f t="shared" si="69"/>
        <v/>
      </c>
      <c r="EB64" s="136">
        <f t="shared" si="4"/>
        <v>200</v>
      </c>
      <c r="EC64" s="136">
        <f t="shared" si="70"/>
        <v>0</v>
      </c>
      <c r="ED64" s="64" t="str">
        <f>IF(details!BV64="","",details!BV64)</f>
        <v/>
      </c>
      <c r="EE64" s="64" t="str">
        <f>IF(details!BW64="","",details!BW64)</f>
        <v/>
      </c>
      <c r="EF64" s="64" t="str">
        <f t="shared" si="71"/>
        <v/>
      </c>
      <c r="EG64" s="64" t="str">
        <f>IF(details!BX64="","",details!BX64)</f>
        <v/>
      </c>
      <c r="EH64" s="64" t="str">
        <f>IF(details!BY64="","",details!BY64)</f>
        <v/>
      </c>
      <c r="EI64" s="64" t="str">
        <f t="shared" si="72"/>
        <v/>
      </c>
      <c r="EJ64" s="64" t="str">
        <f>IF(details!BZ64="","",details!BZ64)</f>
        <v/>
      </c>
      <c r="EK64" s="64" t="str">
        <f>IF(details!CA64="","",details!CA64)</f>
        <v/>
      </c>
      <c r="EL64" s="64" t="str">
        <f t="shared" si="73"/>
        <v/>
      </c>
      <c r="EM64" s="148" t="str">
        <f t="shared" si="74"/>
        <v/>
      </c>
      <c r="EN64" s="427" t="str">
        <f>IF(details!CB64="","",details!CB64)</f>
        <v/>
      </c>
      <c r="EO64" s="64" t="str">
        <f>IF(details!CC64="","",details!CC64)</f>
        <v/>
      </c>
      <c r="EP64" s="64" t="str">
        <f>IF(details!CD64="","",details!CD64)</f>
        <v/>
      </c>
      <c r="EQ64" s="148" t="str">
        <f t="shared" si="75"/>
        <v/>
      </c>
      <c r="ER64" s="149" t="str">
        <f t="shared" si="76"/>
        <v/>
      </c>
      <c r="ES64" s="64" t="str">
        <f>IF(details!CE64="","",details!CE64)</f>
        <v/>
      </c>
      <c r="ET64" s="64" t="str">
        <f>IF(details!CF64="","",details!CF64)</f>
        <v/>
      </c>
      <c r="EU64" s="149" t="str">
        <f t="shared" si="77"/>
        <v/>
      </c>
      <c r="EV64" s="95" t="str">
        <f t="shared" si="78"/>
        <v/>
      </c>
      <c r="EW64" s="150" t="str">
        <f t="shared" si="79"/>
        <v/>
      </c>
      <c r="EX64" s="95" t="str">
        <f t="shared" si="80"/>
        <v/>
      </c>
      <c r="EY64" s="136">
        <f t="shared" si="5"/>
        <v>200</v>
      </c>
      <c r="EZ64" s="136">
        <f t="shared" si="81"/>
        <v>0</v>
      </c>
      <c r="FA64" s="64" t="str">
        <f>IF(details!CG64="","",details!CG64)</f>
        <v/>
      </c>
      <c r="FB64" s="64" t="str">
        <f>IF(details!CH64="","",details!CH64)</f>
        <v/>
      </c>
      <c r="FC64" s="64" t="str">
        <f>IF(details!CI64="","",details!CI64)</f>
        <v/>
      </c>
      <c r="FD64" s="64" t="str">
        <f>IF(details!CJ64="","",details!CJ64)</f>
        <v/>
      </c>
      <c r="FE64" s="64" t="str">
        <f>IF(details!CK64="","",details!CK64)</f>
        <v/>
      </c>
      <c r="FF64" s="95" t="str">
        <f t="shared" si="82"/>
        <v/>
      </c>
      <c r="FG64" s="95" t="str">
        <f t="shared" si="83"/>
        <v/>
      </c>
      <c r="FH64" s="95" t="str">
        <f t="shared" si="84"/>
        <v/>
      </c>
      <c r="FI64" s="136">
        <f t="shared" si="85"/>
        <v>100</v>
      </c>
      <c r="FJ64" s="136">
        <f t="shared" si="86"/>
        <v>0</v>
      </c>
      <c r="FK64" s="64" t="str">
        <f>IF(details!CL64="","",details!CL64)</f>
        <v/>
      </c>
      <c r="FL64" s="64" t="str">
        <f>IF(details!CM64="","",details!CM64)</f>
        <v/>
      </c>
      <c r="FM64" s="64" t="str">
        <f>IF(details!CN64="","",details!CN64)</f>
        <v/>
      </c>
      <c r="FN64" s="64" t="str">
        <f>IF(details!CO64="","",details!CO64)</f>
        <v/>
      </c>
      <c r="FO64" s="64" t="str">
        <f>IF(details!CP64="","",details!CP64)</f>
        <v/>
      </c>
      <c r="FP64" s="95" t="str">
        <f t="shared" si="87"/>
        <v/>
      </c>
      <c r="FQ64" s="95" t="str">
        <f t="shared" si="88"/>
        <v/>
      </c>
      <c r="FR64" s="95" t="str">
        <f t="shared" si="89"/>
        <v/>
      </c>
      <c r="FS64" s="136">
        <f t="shared" si="90"/>
        <v>100</v>
      </c>
      <c r="FT64" s="136">
        <f t="shared" si="91"/>
        <v>0</v>
      </c>
      <c r="FU64" s="64" t="str">
        <f>IF(details!CQ64="","",details!CQ64)</f>
        <v/>
      </c>
      <c r="FV64" s="64" t="str">
        <f>IF(details!CR64="","",details!CR64)</f>
        <v/>
      </c>
      <c r="FW64" s="64" t="str">
        <f>IF(details!CS64="","",details!CS64)</f>
        <v/>
      </c>
      <c r="FX64" s="64" t="str">
        <f>IF(details!CT64="","",details!CT64)</f>
        <v/>
      </c>
      <c r="FY64" s="64" t="str">
        <f>IF(details!CU64="","",details!CU64)</f>
        <v/>
      </c>
      <c r="FZ64" s="95" t="str">
        <f t="shared" si="92"/>
        <v/>
      </c>
      <c r="GA64" s="95" t="str">
        <f t="shared" si="93"/>
        <v/>
      </c>
      <c r="GB64" s="95" t="str">
        <f t="shared" si="94"/>
        <v/>
      </c>
      <c r="GC64" s="136">
        <f t="shared" si="95"/>
        <v>100</v>
      </c>
      <c r="GD64" s="136">
        <f t="shared" si="96"/>
        <v>0</v>
      </c>
      <c r="GE64" s="94">
        <f t="shared" si="97"/>
        <v>200</v>
      </c>
      <c r="GF64" s="94" t="str">
        <f t="shared" si="98"/>
        <v/>
      </c>
      <c r="GG64" s="94" t="str">
        <f t="shared" si="99"/>
        <v/>
      </c>
      <c r="GH64" s="94">
        <f t="shared" si="100"/>
        <v>200</v>
      </c>
      <c r="GI64" s="94" t="str">
        <f t="shared" si="101"/>
        <v/>
      </c>
      <c r="GJ64" s="94" t="str">
        <f t="shared" si="102"/>
        <v/>
      </c>
      <c r="GK64" s="152">
        <f t="shared" si="103"/>
        <v>200</v>
      </c>
      <c r="GL64" s="152" t="str">
        <f t="shared" si="104"/>
        <v/>
      </c>
      <c r="GM64" s="152" t="str">
        <f t="shared" si="105"/>
        <v/>
      </c>
      <c r="GN64" s="94" t="str">
        <f t="shared" si="106"/>
        <v/>
      </c>
      <c r="GO64" s="94" t="str">
        <f t="shared" si="107"/>
        <v/>
      </c>
      <c r="GP64" s="94" t="str">
        <f t="shared" si="108"/>
        <v/>
      </c>
      <c r="GQ64" s="94" t="str">
        <f t="shared" si="109"/>
        <v/>
      </c>
      <c r="GR64" s="94" t="str">
        <f t="shared" si="110"/>
        <v/>
      </c>
      <c r="GS64" s="94">
        <f t="shared" si="111"/>
        <v>200</v>
      </c>
      <c r="GT64" s="94" t="str">
        <f t="shared" si="112"/>
        <v/>
      </c>
      <c r="GU64" s="94" t="str">
        <f t="shared" si="113"/>
        <v/>
      </c>
      <c r="GV64" s="94">
        <f t="shared" si="114"/>
        <v>200</v>
      </c>
      <c r="GW64" s="94" t="str">
        <f t="shared" si="115"/>
        <v/>
      </c>
      <c r="GX64" s="94" t="str">
        <f t="shared" si="116"/>
        <v/>
      </c>
      <c r="GY64" s="94">
        <f t="shared" si="117"/>
        <v>200</v>
      </c>
      <c r="GZ64" s="94" t="str">
        <f t="shared" si="118"/>
        <v/>
      </c>
      <c r="HA64" s="94" t="str">
        <f t="shared" si="119"/>
        <v/>
      </c>
      <c r="HB64" s="94">
        <f t="shared" si="120"/>
        <v>100</v>
      </c>
      <c r="HC64" s="94" t="str">
        <f t="shared" si="121"/>
        <v/>
      </c>
      <c r="HD64" s="94" t="str">
        <f t="shared" si="122"/>
        <v/>
      </c>
      <c r="HE64" s="153">
        <f t="shared" si="123"/>
        <v>100</v>
      </c>
      <c r="HF64" s="153" t="str">
        <f t="shared" si="124"/>
        <v/>
      </c>
      <c r="HG64" s="153" t="str">
        <f t="shared" si="125"/>
        <v/>
      </c>
      <c r="HH64" s="153">
        <f t="shared" si="126"/>
        <v>100</v>
      </c>
      <c r="HI64" s="153" t="str">
        <f t="shared" si="127"/>
        <v/>
      </c>
      <c r="HJ64" s="153" t="str">
        <f t="shared" si="128"/>
        <v/>
      </c>
      <c r="HK64" s="255">
        <f t="shared" si="129"/>
        <v>0</v>
      </c>
      <c r="HL64" s="255">
        <f t="shared" si="130"/>
        <v>0</v>
      </c>
      <c r="HM64" s="255">
        <f t="shared" si="131"/>
        <v>23</v>
      </c>
      <c r="HN64" s="255">
        <f t="shared" si="132"/>
        <v>0</v>
      </c>
      <c r="HO64" s="64" t="str">
        <f t="shared" si="142"/>
        <v/>
      </c>
      <c r="HP64" s="91">
        <f t="shared" si="133"/>
        <v>1200</v>
      </c>
      <c r="HQ64" s="91" t="str">
        <f t="shared" si="134"/>
        <v/>
      </c>
      <c r="HR64" s="92" t="str">
        <f t="shared" si="135"/>
        <v/>
      </c>
      <c r="HS64" s="214" t="str">
        <f t="shared" si="136"/>
        <v/>
      </c>
      <c r="HT64" s="215" t="str">
        <f t="shared" si="137"/>
        <v/>
      </c>
      <c r="HU64" s="93" t="str">
        <f t="shared" si="138"/>
        <v/>
      </c>
      <c r="HV64" s="154">
        <f>details!EV64</f>
        <v>110</v>
      </c>
      <c r="HW64" s="155" t="str">
        <f>details!EW64</f>
        <v/>
      </c>
      <c r="HX64" s="218" t="str">
        <f t="shared" si="139"/>
        <v/>
      </c>
      <c r="HY64" s="100" t="str">
        <f>IF(details!CV64="","",details!CV64)</f>
        <v/>
      </c>
    </row>
    <row r="65" spans="1:233" ht="14" customHeight="1">
      <c r="A65" s="145" t="str">
        <f>IF(details!A65="","",details!A65)</f>
        <v/>
      </c>
      <c r="B65" s="64" t="str">
        <f>IF(details!B65="","",details!B65)</f>
        <v/>
      </c>
      <c r="C65" s="64" t="str">
        <f>IF(details!C65="","",details!C65)</f>
        <v/>
      </c>
      <c r="D65" s="95">
        <f>IF(details!D65="","",details!D65)</f>
        <v>859</v>
      </c>
      <c r="E65" s="95" t="str">
        <f>IF(details!E65="","",details!E65)</f>
        <v/>
      </c>
      <c r="F65" s="64" t="str">
        <f>IF(details!F65="","",details!F65)</f>
        <v/>
      </c>
      <c r="G65" s="290" t="str">
        <f>IF(details!G65="","",details!G65)</f>
        <v/>
      </c>
      <c r="H65" s="146" t="str">
        <f>IF(details!CW65="","",details!CW65)</f>
        <v/>
      </c>
      <c r="I65" s="147" t="str">
        <f>IF(details!I65="","",details!I65)</f>
        <v/>
      </c>
      <c r="J65" s="147" t="str">
        <f>IF(details!J65="","",details!J65)</f>
        <v/>
      </c>
      <c r="K65" s="147" t="str">
        <f>IF(details!K65="","",details!K65)</f>
        <v/>
      </c>
      <c r="L65" s="64" t="str">
        <f>IF(details!L65="","",details!L65)</f>
        <v/>
      </c>
      <c r="M65" s="64" t="str">
        <f>IF(details!M65="","",details!M65)</f>
        <v/>
      </c>
      <c r="N65" s="64" t="str">
        <f t="shared" si="16"/>
        <v/>
      </c>
      <c r="O65" s="64" t="str">
        <f>IF(details!N65="","",details!N65)</f>
        <v/>
      </c>
      <c r="P65" s="64" t="str">
        <f>IF(details!O65="","",details!O65)</f>
        <v/>
      </c>
      <c r="Q65" s="64" t="str">
        <f t="shared" si="17"/>
        <v/>
      </c>
      <c r="R65" s="64" t="str">
        <f>IF(details!P65="","",details!P65)</f>
        <v/>
      </c>
      <c r="S65" s="64" t="str">
        <f>IF(details!Q65="","",details!Q65)</f>
        <v/>
      </c>
      <c r="T65" s="64" t="str">
        <f t="shared" si="18"/>
        <v/>
      </c>
      <c r="U65" s="148" t="str">
        <f t="shared" si="19"/>
        <v/>
      </c>
      <c r="V65" s="64" t="str">
        <f>IF(details!R65="","",details!R65)</f>
        <v/>
      </c>
      <c r="W65" s="64" t="str">
        <f>IF(details!S65="","",details!S65)</f>
        <v/>
      </c>
      <c r="X65" s="64" t="str">
        <f>IF(details!T65="","",details!T65)</f>
        <v/>
      </c>
      <c r="Y65" s="64" t="str">
        <f>IF(details!U65="","",details!U65)</f>
        <v/>
      </c>
      <c r="Z65" s="148" t="str">
        <f t="shared" si="20"/>
        <v/>
      </c>
      <c r="AA65" s="149" t="str">
        <f t="shared" si="21"/>
        <v/>
      </c>
      <c r="AB65" s="64" t="str">
        <f>IF(details!V65="","",details!V65)</f>
        <v/>
      </c>
      <c r="AC65" s="64" t="str">
        <f>IF(details!W65="","",details!W65)</f>
        <v/>
      </c>
      <c r="AD65" s="64" t="str">
        <f>IF(details!X65="","",details!X65)</f>
        <v/>
      </c>
      <c r="AE65" s="149" t="str">
        <f t="shared" si="22"/>
        <v/>
      </c>
      <c r="AF65" s="95" t="str">
        <f t="shared" si="23"/>
        <v/>
      </c>
      <c r="AG65" s="150" t="str">
        <f t="shared" si="24"/>
        <v/>
      </c>
      <c r="AH65" s="95" t="str">
        <f t="shared" si="25"/>
        <v/>
      </c>
      <c r="AI65" s="136">
        <f t="shared" si="0"/>
        <v>200</v>
      </c>
      <c r="AJ65" s="136">
        <f t="shared" si="26"/>
        <v>0</v>
      </c>
      <c r="AK65" s="64" t="str">
        <f>IF(details!Y65="","",details!Y65)</f>
        <v/>
      </c>
      <c r="AL65" s="64" t="str">
        <f>IF(details!Z65="","",details!Z65)</f>
        <v/>
      </c>
      <c r="AM65" s="64" t="str">
        <f t="shared" si="27"/>
        <v/>
      </c>
      <c r="AN65" s="64" t="str">
        <f>IF(details!AA65="","",details!AA65)</f>
        <v/>
      </c>
      <c r="AO65" s="64" t="str">
        <f>IF(details!AB65="","",details!AB65)</f>
        <v/>
      </c>
      <c r="AP65" s="64" t="str">
        <f t="shared" si="28"/>
        <v/>
      </c>
      <c r="AQ65" s="64" t="str">
        <f>IF(details!AC65="","",details!AC65)</f>
        <v/>
      </c>
      <c r="AR65" s="64" t="str">
        <f>IF(details!AD65="","",details!AD65)</f>
        <v/>
      </c>
      <c r="AS65" s="64" t="str">
        <f t="shared" si="29"/>
        <v/>
      </c>
      <c r="AT65" s="148" t="str">
        <f t="shared" si="30"/>
        <v/>
      </c>
      <c r="AU65" s="64" t="str">
        <f>IF(details!AE65="","",details!AE65)</f>
        <v/>
      </c>
      <c r="AV65" s="64" t="str">
        <f>IF(details!AF65="","",details!AF65)</f>
        <v/>
      </c>
      <c r="AW65" s="64" t="str">
        <f>IF(details!AG65="","",details!AG65)</f>
        <v/>
      </c>
      <c r="AX65" s="64" t="str">
        <f>IF(details!AH65="","",details!AH65)</f>
        <v/>
      </c>
      <c r="AY65" s="148" t="str">
        <f t="shared" si="31"/>
        <v/>
      </c>
      <c r="AZ65" s="149" t="str">
        <f t="shared" si="32"/>
        <v/>
      </c>
      <c r="BA65" s="64" t="str">
        <f>IF(details!AI65="","",details!AI65)</f>
        <v/>
      </c>
      <c r="BB65" s="64" t="str">
        <f>IF(details!AJ65="","",details!AJ65)</f>
        <v/>
      </c>
      <c r="BC65" s="64" t="str">
        <f>IF(details!AK65="","",details!AK65)</f>
        <v/>
      </c>
      <c r="BD65" s="149" t="str">
        <f t="shared" si="33"/>
        <v/>
      </c>
      <c r="BE65" s="95" t="str">
        <f t="shared" si="34"/>
        <v/>
      </c>
      <c r="BF65" s="150" t="str">
        <f t="shared" si="35"/>
        <v/>
      </c>
      <c r="BG65" s="95" t="str">
        <f t="shared" si="36"/>
        <v/>
      </c>
      <c r="BH65" s="136">
        <f t="shared" si="1"/>
        <v>200</v>
      </c>
      <c r="BI65" s="136">
        <f t="shared" si="37"/>
        <v>0</v>
      </c>
      <c r="BJ65" s="151">
        <f>IF(D65="","",details!AL65)</f>
        <v>0</v>
      </c>
      <c r="BK65" s="64" t="str">
        <f>IF(details!AM65="","",details!AM65)</f>
        <v/>
      </c>
      <c r="BL65" s="64" t="str">
        <f>IF(details!AN65="","",details!AN65)</f>
        <v/>
      </c>
      <c r="BM65" s="64" t="str">
        <f t="shared" si="38"/>
        <v/>
      </c>
      <c r="BN65" s="64" t="str">
        <f>IF(details!AO65="","",details!AO65)</f>
        <v/>
      </c>
      <c r="BO65" s="64" t="str">
        <f>IF(details!AP65="","",details!AP65)</f>
        <v/>
      </c>
      <c r="BP65" s="64" t="str">
        <f t="shared" si="39"/>
        <v/>
      </c>
      <c r="BQ65" s="64" t="str">
        <f>IF(details!AQ65="","",details!AQ65)</f>
        <v/>
      </c>
      <c r="BR65" s="64" t="str">
        <f>IF(details!AR65="","",details!AR65)</f>
        <v/>
      </c>
      <c r="BS65" s="64" t="str">
        <f t="shared" si="40"/>
        <v/>
      </c>
      <c r="BT65" s="148" t="str">
        <f t="shared" si="41"/>
        <v/>
      </c>
      <c r="BU65" s="64" t="str">
        <f>IF(details!AS65="","",details!AS65)</f>
        <v/>
      </c>
      <c r="BV65" s="64" t="str">
        <f>IF(details!AT65="","",details!AT65)</f>
        <v/>
      </c>
      <c r="BW65" s="64" t="str">
        <f>IF(details!AU65="","",details!AU65)</f>
        <v/>
      </c>
      <c r="BX65" s="148" t="str">
        <f t="shared" si="42"/>
        <v/>
      </c>
      <c r="BY65" s="149" t="str">
        <f t="shared" si="43"/>
        <v/>
      </c>
      <c r="BZ65" s="64" t="str">
        <f>IF(details!AV65="","",details!AV65)</f>
        <v/>
      </c>
      <c r="CA65" s="64" t="str">
        <f>IF(details!AW65="","",details!AW65)</f>
        <v/>
      </c>
      <c r="CB65" s="149" t="str">
        <f t="shared" si="44"/>
        <v/>
      </c>
      <c r="CC65" s="95" t="str">
        <f t="shared" si="45"/>
        <v/>
      </c>
      <c r="CD65" s="150" t="str">
        <f t="shared" si="46"/>
        <v/>
      </c>
      <c r="CE65" s="95" t="str">
        <f t="shared" si="47"/>
        <v/>
      </c>
      <c r="CF65" s="136">
        <f t="shared" si="2"/>
        <v>200</v>
      </c>
      <c r="CG65" s="136">
        <f t="shared" si="48"/>
        <v>0</v>
      </c>
      <c r="CH65" s="64" t="str">
        <f>IF(details!AX65="","",details!AX65)</f>
        <v/>
      </c>
      <c r="CI65" s="64" t="str">
        <f>IF(details!AY65="","",details!AY65)</f>
        <v/>
      </c>
      <c r="CJ65" s="64" t="str">
        <f t="shared" si="49"/>
        <v/>
      </c>
      <c r="CK65" s="64" t="str">
        <f>IF(details!AZ65="","",details!AZ65)</f>
        <v/>
      </c>
      <c r="CL65" s="64" t="str">
        <f>IF(details!BA65="","",details!BA65)</f>
        <v/>
      </c>
      <c r="CM65" s="64" t="str">
        <f t="shared" si="50"/>
        <v/>
      </c>
      <c r="CN65" s="64" t="str">
        <f>IF(details!BB65="","",details!BB65)</f>
        <v/>
      </c>
      <c r="CO65" s="64" t="str">
        <f>IF(details!BC65="","",details!BC65)</f>
        <v/>
      </c>
      <c r="CP65" s="64" t="str">
        <f t="shared" si="51"/>
        <v/>
      </c>
      <c r="CQ65" s="148" t="str">
        <f t="shared" si="52"/>
        <v/>
      </c>
      <c r="CR65" s="64" t="str">
        <f>IF(details!BD65="","",details!BD65)</f>
        <v/>
      </c>
      <c r="CS65" s="64" t="str">
        <f>IF(details!BE65="","",details!BE65)</f>
        <v/>
      </c>
      <c r="CT65" s="64" t="str">
        <f>IF(details!BF65="","",details!BF65)</f>
        <v/>
      </c>
      <c r="CU65" s="64" t="str">
        <f>IF(details!BG65="","",details!BG65)</f>
        <v/>
      </c>
      <c r="CV65" s="148" t="str">
        <f t="shared" si="53"/>
        <v/>
      </c>
      <c r="CW65" s="149" t="str">
        <f t="shared" si="54"/>
        <v/>
      </c>
      <c r="CX65" s="64" t="str">
        <f>IF(details!BH65="","",details!BH65)</f>
        <v/>
      </c>
      <c r="CY65" s="64" t="str">
        <f>IF(details!BI65="","",details!BI65)</f>
        <v/>
      </c>
      <c r="CZ65" s="64" t="str">
        <f>IF(details!BJ65="","",details!BJ65)</f>
        <v/>
      </c>
      <c r="DA65" s="149" t="str">
        <f t="shared" si="55"/>
        <v/>
      </c>
      <c r="DB65" s="95" t="str">
        <f t="shared" si="56"/>
        <v/>
      </c>
      <c r="DC65" s="150" t="str">
        <f t="shared" si="57"/>
        <v/>
      </c>
      <c r="DD65" s="95" t="str">
        <f t="shared" si="58"/>
        <v/>
      </c>
      <c r="DE65" s="136">
        <f t="shared" si="3"/>
        <v>200</v>
      </c>
      <c r="DF65" s="136">
        <f t="shared" si="59"/>
        <v>0</v>
      </c>
      <c r="DG65" s="64" t="str">
        <f>IF(details!BK65="","",details!BK65)</f>
        <v/>
      </c>
      <c r="DH65" s="64" t="str">
        <f>IF(details!BL65="","",details!BL65)</f>
        <v/>
      </c>
      <c r="DI65" s="64" t="str">
        <f t="shared" si="60"/>
        <v/>
      </c>
      <c r="DJ65" s="64" t="str">
        <f>IF(details!BM65="","",details!BM65)</f>
        <v/>
      </c>
      <c r="DK65" s="64" t="str">
        <f>IF(details!BN65="","",details!BN65)</f>
        <v/>
      </c>
      <c r="DL65" s="64" t="str">
        <f t="shared" si="61"/>
        <v/>
      </c>
      <c r="DM65" s="64" t="str">
        <f>IF(details!BO65="","",details!BO65)</f>
        <v/>
      </c>
      <c r="DN65" s="64" t="str">
        <f>IF(details!BP65="","",details!BP65)</f>
        <v/>
      </c>
      <c r="DO65" s="64" t="str">
        <f t="shared" si="62"/>
        <v/>
      </c>
      <c r="DP65" s="148" t="str">
        <f t="shared" si="63"/>
        <v/>
      </c>
      <c r="DQ65" s="64" t="str">
        <f>IF(details!BQ65="","",details!BQ65)</f>
        <v/>
      </c>
      <c r="DR65" s="64" t="str">
        <f>IF(details!BR65="","",details!BR65)</f>
        <v/>
      </c>
      <c r="DS65" s="64" t="str">
        <f>IF(details!BS65="","",details!BS65)</f>
        <v/>
      </c>
      <c r="DT65" s="148" t="str">
        <f t="shared" si="64"/>
        <v/>
      </c>
      <c r="DU65" s="149" t="str">
        <f t="shared" si="65"/>
        <v/>
      </c>
      <c r="DV65" s="64" t="str">
        <f>IF(details!BT65="","",details!BT65)</f>
        <v/>
      </c>
      <c r="DW65" s="64" t="str">
        <f>IF(details!BU65="","",details!BU65)</f>
        <v/>
      </c>
      <c r="DX65" s="149" t="str">
        <f t="shared" si="66"/>
        <v/>
      </c>
      <c r="DY65" s="95" t="str">
        <f t="shared" si="67"/>
        <v/>
      </c>
      <c r="DZ65" s="150" t="str">
        <f t="shared" si="68"/>
        <v/>
      </c>
      <c r="EA65" s="95" t="str">
        <f t="shared" si="69"/>
        <v/>
      </c>
      <c r="EB65" s="136">
        <f t="shared" si="4"/>
        <v>200</v>
      </c>
      <c r="EC65" s="136">
        <f t="shared" si="70"/>
        <v>0</v>
      </c>
      <c r="ED65" s="64" t="str">
        <f>IF(details!BV65="","",details!BV65)</f>
        <v/>
      </c>
      <c r="EE65" s="64" t="str">
        <f>IF(details!BW65="","",details!BW65)</f>
        <v/>
      </c>
      <c r="EF65" s="64" t="str">
        <f t="shared" si="71"/>
        <v/>
      </c>
      <c r="EG65" s="64" t="str">
        <f>IF(details!BX65="","",details!BX65)</f>
        <v/>
      </c>
      <c r="EH65" s="64" t="str">
        <f>IF(details!BY65="","",details!BY65)</f>
        <v/>
      </c>
      <c r="EI65" s="64" t="str">
        <f t="shared" si="72"/>
        <v/>
      </c>
      <c r="EJ65" s="64" t="str">
        <f>IF(details!BZ65="","",details!BZ65)</f>
        <v/>
      </c>
      <c r="EK65" s="64" t="str">
        <f>IF(details!CA65="","",details!CA65)</f>
        <v/>
      </c>
      <c r="EL65" s="64" t="str">
        <f t="shared" si="73"/>
        <v/>
      </c>
      <c r="EM65" s="148" t="str">
        <f t="shared" si="74"/>
        <v/>
      </c>
      <c r="EN65" s="427" t="str">
        <f>IF(details!CB65="","",details!CB65)</f>
        <v/>
      </c>
      <c r="EO65" s="64" t="str">
        <f>IF(details!CC65="","",details!CC65)</f>
        <v/>
      </c>
      <c r="EP65" s="64" t="str">
        <f>IF(details!CD65="","",details!CD65)</f>
        <v/>
      </c>
      <c r="EQ65" s="148" t="str">
        <f t="shared" si="75"/>
        <v/>
      </c>
      <c r="ER65" s="149" t="str">
        <f t="shared" si="76"/>
        <v/>
      </c>
      <c r="ES65" s="64" t="str">
        <f>IF(details!CE65="","",details!CE65)</f>
        <v/>
      </c>
      <c r="ET65" s="64" t="str">
        <f>IF(details!CF65="","",details!CF65)</f>
        <v/>
      </c>
      <c r="EU65" s="149" t="str">
        <f t="shared" si="77"/>
        <v/>
      </c>
      <c r="EV65" s="95" t="str">
        <f t="shared" si="78"/>
        <v/>
      </c>
      <c r="EW65" s="150" t="str">
        <f t="shared" si="79"/>
        <v/>
      </c>
      <c r="EX65" s="95" t="str">
        <f t="shared" si="80"/>
        <v/>
      </c>
      <c r="EY65" s="136">
        <f t="shared" si="5"/>
        <v>200</v>
      </c>
      <c r="EZ65" s="136">
        <f t="shared" si="81"/>
        <v>0</v>
      </c>
      <c r="FA65" s="64" t="str">
        <f>IF(details!CG65="","",details!CG65)</f>
        <v/>
      </c>
      <c r="FB65" s="64" t="str">
        <f>IF(details!CH65="","",details!CH65)</f>
        <v/>
      </c>
      <c r="FC65" s="64" t="str">
        <f>IF(details!CI65="","",details!CI65)</f>
        <v/>
      </c>
      <c r="FD65" s="64" t="str">
        <f>IF(details!CJ65="","",details!CJ65)</f>
        <v/>
      </c>
      <c r="FE65" s="64" t="str">
        <f>IF(details!CK65="","",details!CK65)</f>
        <v/>
      </c>
      <c r="FF65" s="95" t="str">
        <f t="shared" si="82"/>
        <v/>
      </c>
      <c r="FG65" s="95" t="str">
        <f t="shared" si="83"/>
        <v/>
      </c>
      <c r="FH65" s="95" t="str">
        <f t="shared" si="84"/>
        <v/>
      </c>
      <c r="FI65" s="136">
        <f t="shared" si="85"/>
        <v>100</v>
      </c>
      <c r="FJ65" s="136">
        <f t="shared" si="86"/>
        <v>0</v>
      </c>
      <c r="FK65" s="64" t="str">
        <f>IF(details!CL65="","",details!CL65)</f>
        <v/>
      </c>
      <c r="FL65" s="64" t="str">
        <f>IF(details!CM65="","",details!CM65)</f>
        <v/>
      </c>
      <c r="FM65" s="64" t="str">
        <f>IF(details!CN65="","",details!CN65)</f>
        <v/>
      </c>
      <c r="FN65" s="64" t="str">
        <f>IF(details!CO65="","",details!CO65)</f>
        <v/>
      </c>
      <c r="FO65" s="64" t="str">
        <f>IF(details!CP65="","",details!CP65)</f>
        <v/>
      </c>
      <c r="FP65" s="95" t="str">
        <f t="shared" si="87"/>
        <v/>
      </c>
      <c r="FQ65" s="95" t="str">
        <f t="shared" si="88"/>
        <v/>
      </c>
      <c r="FR65" s="95" t="str">
        <f t="shared" si="89"/>
        <v/>
      </c>
      <c r="FS65" s="136">
        <f t="shared" si="90"/>
        <v>100</v>
      </c>
      <c r="FT65" s="136">
        <f t="shared" si="91"/>
        <v>0</v>
      </c>
      <c r="FU65" s="64" t="str">
        <f>IF(details!CQ65="","",details!CQ65)</f>
        <v/>
      </c>
      <c r="FV65" s="64" t="str">
        <f>IF(details!CR65="","",details!CR65)</f>
        <v/>
      </c>
      <c r="FW65" s="64" t="str">
        <f>IF(details!CS65="","",details!CS65)</f>
        <v/>
      </c>
      <c r="FX65" s="64" t="str">
        <f>IF(details!CT65="","",details!CT65)</f>
        <v/>
      </c>
      <c r="FY65" s="64" t="str">
        <f>IF(details!CU65="","",details!CU65)</f>
        <v/>
      </c>
      <c r="FZ65" s="95" t="str">
        <f t="shared" si="92"/>
        <v/>
      </c>
      <c r="GA65" s="95" t="str">
        <f t="shared" si="93"/>
        <v/>
      </c>
      <c r="GB65" s="95" t="str">
        <f t="shared" si="94"/>
        <v/>
      </c>
      <c r="GC65" s="136">
        <f t="shared" si="95"/>
        <v>100</v>
      </c>
      <c r="GD65" s="136">
        <f t="shared" si="96"/>
        <v>0</v>
      </c>
      <c r="GE65" s="94">
        <f t="shared" si="97"/>
        <v>200</v>
      </c>
      <c r="GF65" s="94" t="str">
        <f t="shared" si="98"/>
        <v/>
      </c>
      <c r="GG65" s="94" t="str">
        <f t="shared" si="99"/>
        <v/>
      </c>
      <c r="GH65" s="94">
        <f t="shared" si="100"/>
        <v>200</v>
      </c>
      <c r="GI65" s="94" t="str">
        <f t="shared" si="101"/>
        <v/>
      </c>
      <c r="GJ65" s="94" t="str">
        <f t="shared" si="102"/>
        <v/>
      </c>
      <c r="GK65" s="152">
        <f t="shared" si="103"/>
        <v>200</v>
      </c>
      <c r="GL65" s="152" t="str">
        <f t="shared" si="104"/>
        <v/>
      </c>
      <c r="GM65" s="152" t="str">
        <f t="shared" si="105"/>
        <v/>
      </c>
      <c r="GN65" s="94" t="str">
        <f t="shared" si="106"/>
        <v/>
      </c>
      <c r="GO65" s="94" t="str">
        <f t="shared" si="107"/>
        <v/>
      </c>
      <c r="GP65" s="94" t="str">
        <f t="shared" si="108"/>
        <v/>
      </c>
      <c r="GQ65" s="94" t="str">
        <f t="shared" si="109"/>
        <v/>
      </c>
      <c r="GR65" s="94" t="str">
        <f t="shared" si="110"/>
        <v/>
      </c>
      <c r="GS65" s="94">
        <f t="shared" si="111"/>
        <v>200</v>
      </c>
      <c r="GT65" s="94" t="str">
        <f t="shared" si="112"/>
        <v/>
      </c>
      <c r="GU65" s="94" t="str">
        <f t="shared" si="113"/>
        <v/>
      </c>
      <c r="GV65" s="94">
        <f t="shared" si="114"/>
        <v>200</v>
      </c>
      <c r="GW65" s="94" t="str">
        <f t="shared" si="115"/>
        <v/>
      </c>
      <c r="GX65" s="94" t="str">
        <f t="shared" si="116"/>
        <v/>
      </c>
      <c r="GY65" s="94">
        <f t="shared" si="117"/>
        <v>200</v>
      </c>
      <c r="GZ65" s="94" t="str">
        <f t="shared" si="118"/>
        <v/>
      </c>
      <c r="HA65" s="94" t="str">
        <f t="shared" si="119"/>
        <v/>
      </c>
      <c r="HB65" s="94">
        <f t="shared" si="120"/>
        <v>100</v>
      </c>
      <c r="HC65" s="94" t="str">
        <f t="shared" si="121"/>
        <v/>
      </c>
      <c r="HD65" s="94" t="str">
        <f t="shared" si="122"/>
        <v/>
      </c>
      <c r="HE65" s="153">
        <f t="shared" si="123"/>
        <v>100</v>
      </c>
      <c r="HF65" s="153" t="str">
        <f t="shared" si="124"/>
        <v/>
      </c>
      <c r="HG65" s="153" t="str">
        <f t="shared" si="125"/>
        <v/>
      </c>
      <c r="HH65" s="153">
        <f t="shared" si="126"/>
        <v>100</v>
      </c>
      <c r="HI65" s="153" t="str">
        <f t="shared" si="127"/>
        <v/>
      </c>
      <c r="HJ65" s="153" t="str">
        <f t="shared" si="128"/>
        <v/>
      </c>
      <c r="HK65" s="255">
        <f t="shared" si="129"/>
        <v>0</v>
      </c>
      <c r="HL65" s="255">
        <f t="shared" si="130"/>
        <v>0</v>
      </c>
      <c r="HM65" s="255">
        <f t="shared" si="131"/>
        <v>23</v>
      </c>
      <c r="HN65" s="255">
        <f t="shared" si="132"/>
        <v>0</v>
      </c>
      <c r="HO65" s="64" t="str">
        <f t="shared" si="142"/>
        <v/>
      </c>
      <c r="HP65" s="91">
        <f t="shared" si="133"/>
        <v>1200</v>
      </c>
      <c r="HQ65" s="91" t="str">
        <f t="shared" si="134"/>
        <v/>
      </c>
      <c r="HR65" s="92" t="str">
        <f t="shared" si="135"/>
        <v/>
      </c>
      <c r="HS65" s="214" t="str">
        <f t="shared" si="136"/>
        <v/>
      </c>
      <c r="HT65" s="215" t="str">
        <f t="shared" si="137"/>
        <v/>
      </c>
      <c r="HU65" s="93" t="str">
        <f t="shared" si="138"/>
        <v/>
      </c>
      <c r="HV65" s="154">
        <f>details!EV65</f>
        <v>110</v>
      </c>
      <c r="HW65" s="155" t="str">
        <f>details!EW65</f>
        <v/>
      </c>
      <c r="HX65" s="218" t="str">
        <f t="shared" si="139"/>
        <v/>
      </c>
      <c r="HY65" s="100" t="str">
        <f>IF(details!CV65="","",details!CV65)</f>
        <v/>
      </c>
    </row>
    <row r="66" spans="1:233" ht="14" customHeight="1">
      <c r="A66" s="145" t="str">
        <f>IF(details!A66="","",details!A66)</f>
        <v/>
      </c>
      <c r="B66" s="64" t="str">
        <f>IF(details!B66="","",details!B66)</f>
        <v/>
      </c>
      <c r="C66" s="64" t="str">
        <f>IF(details!C66="","",details!C66)</f>
        <v/>
      </c>
      <c r="D66" s="95">
        <f>IF(details!D66="","",details!D66)</f>
        <v>860</v>
      </c>
      <c r="E66" s="95" t="str">
        <f>IF(details!E66="","",details!E66)</f>
        <v/>
      </c>
      <c r="F66" s="64" t="str">
        <f>IF(details!F66="","",details!F66)</f>
        <v/>
      </c>
      <c r="G66" s="290" t="str">
        <f>IF(details!G66="","",details!G66)</f>
        <v/>
      </c>
      <c r="H66" s="146" t="str">
        <f>IF(details!CW66="","",details!CW66)</f>
        <v/>
      </c>
      <c r="I66" s="147" t="str">
        <f>IF(details!I66="","",details!I66)</f>
        <v/>
      </c>
      <c r="J66" s="147" t="str">
        <f>IF(details!J66="","",details!J66)</f>
        <v/>
      </c>
      <c r="K66" s="147" t="str">
        <f>IF(details!K66="","",details!K66)</f>
        <v/>
      </c>
      <c r="L66" s="64" t="str">
        <f>IF(details!L66="","",details!L66)</f>
        <v/>
      </c>
      <c r="M66" s="64" t="str">
        <f>IF(details!M66="","",details!M66)</f>
        <v/>
      </c>
      <c r="N66" s="64" t="str">
        <f t="shared" si="16"/>
        <v/>
      </c>
      <c r="O66" s="64" t="str">
        <f>IF(details!N66="","",details!N66)</f>
        <v/>
      </c>
      <c r="P66" s="64" t="str">
        <f>IF(details!O66="","",details!O66)</f>
        <v/>
      </c>
      <c r="Q66" s="64" t="str">
        <f t="shared" si="17"/>
        <v/>
      </c>
      <c r="R66" s="64" t="str">
        <f>IF(details!P66="","",details!P66)</f>
        <v/>
      </c>
      <c r="S66" s="64" t="str">
        <f>IF(details!Q66="","",details!Q66)</f>
        <v/>
      </c>
      <c r="T66" s="64" t="str">
        <f t="shared" si="18"/>
        <v/>
      </c>
      <c r="U66" s="148" t="str">
        <f t="shared" si="19"/>
        <v/>
      </c>
      <c r="V66" s="64" t="str">
        <f>IF(details!R66="","",details!R66)</f>
        <v/>
      </c>
      <c r="W66" s="64" t="str">
        <f>IF(details!S66="","",details!S66)</f>
        <v/>
      </c>
      <c r="X66" s="64" t="str">
        <f>IF(details!T66="","",details!T66)</f>
        <v/>
      </c>
      <c r="Y66" s="64" t="str">
        <f>IF(details!U66="","",details!U66)</f>
        <v/>
      </c>
      <c r="Z66" s="148" t="str">
        <f t="shared" si="20"/>
        <v/>
      </c>
      <c r="AA66" s="149" t="str">
        <f t="shared" si="21"/>
        <v/>
      </c>
      <c r="AB66" s="64" t="str">
        <f>IF(details!V66="","",details!V66)</f>
        <v/>
      </c>
      <c r="AC66" s="64" t="str">
        <f>IF(details!W66="","",details!W66)</f>
        <v/>
      </c>
      <c r="AD66" s="64" t="str">
        <f>IF(details!X66="","",details!X66)</f>
        <v/>
      </c>
      <c r="AE66" s="149" t="str">
        <f t="shared" si="22"/>
        <v/>
      </c>
      <c r="AF66" s="95" t="str">
        <f t="shared" si="23"/>
        <v/>
      </c>
      <c r="AG66" s="150" t="str">
        <f t="shared" si="24"/>
        <v/>
      </c>
      <c r="AH66" s="95" t="str">
        <f t="shared" si="25"/>
        <v/>
      </c>
      <c r="AI66" s="136">
        <f t="shared" si="0"/>
        <v>200</v>
      </c>
      <c r="AJ66" s="136">
        <f t="shared" si="26"/>
        <v>0</v>
      </c>
      <c r="AK66" s="64" t="str">
        <f>IF(details!Y66="","",details!Y66)</f>
        <v/>
      </c>
      <c r="AL66" s="64" t="str">
        <f>IF(details!Z66="","",details!Z66)</f>
        <v/>
      </c>
      <c r="AM66" s="64" t="str">
        <f t="shared" si="27"/>
        <v/>
      </c>
      <c r="AN66" s="64" t="str">
        <f>IF(details!AA66="","",details!AA66)</f>
        <v/>
      </c>
      <c r="AO66" s="64" t="str">
        <f>IF(details!AB66="","",details!AB66)</f>
        <v/>
      </c>
      <c r="AP66" s="64" t="str">
        <f t="shared" si="28"/>
        <v/>
      </c>
      <c r="AQ66" s="64" t="str">
        <f>IF(details!AC66="","",details!AC66)</f>
        <v/>
      </c>
      <c r="AR66" s="64" t="str">
        <f>IF(details!AD66="","",details!AD66)</f>
        <v/>
      </c>
      <c r="AS66" s="64" t="str">
        <f t="shared" si="29"/>
        <v/>
      </c>
      <c r="AT66" s="148" t="str">
        <f t="shared" si="30"/>
        <v/>
      </c>
      <c r="AU66" s="64" t="str">
        <f>IF(details!AE66="","",details!AE66)</f>
        <v/>
      </c>
      <c r="AV66" s="64" t="str">
        <f>IF(details!AF66="","",details!AF66)</f>
        <v/>
      </c>
      <c r="AW66" s="64" t="str">
        <f>IF(details!AG66="","",details!AG66)</f>
        <v/>
      </c>
      <c r="AX66" s="64" t="str">
        <f>IF(details!AH66="","",details!AH66)</f>
        <v/>
      </c>
      <c r="AY66" s="148" t="str">
        <f t="shared" si="31"/>
        <v/>
      </c>
      <c r="AZ66" s="149" t="str">
        <f t="shared" si="32"/>
        <v/>
      </c>
      <c r="BA66" s="64" t="str">
        <f>IF(details!AI66="","",details!AI66)</f>
        <v/>
      </c>
      <c r="BB66" s="64" t="str">
        <f>IF(details!AJ66="","",details!AJ66)</f>
        <v/>
      </c>
      <c r="BC66" s="64" t="str">
        <f>IF(details!AK66="","",details!AK66)</f>
        <v/>
      </c>
      <c r="BD66" s="149" t="str">
        <f t="shared" si="33"/>
        <v/>
      </c>
      <c r="BE66" s="95" t="str">
        <f t="shared" si="34"/>
        <v/>
      </c>
      <c r="BF66" s="150" t="str">
        <f t="shared" si="35"/>
        <v/>
      </c>
      <c r="BG66" s="95" t="str">
        <f t="shared" si="36"/>
        <v/>
      </c>
      <c r="BH66" s="136">
        <f t="shared" si="1"/>
        <v>200</v>
      </c>
      <c r="BI66" s="136">
        <f t="shared" si="37"/>
        <v>0</v>
      </c>
      <c r="BJ66" s="151">
        <f>IF(D66="","",details!AL66)</f>
        <v>0</v>
      </c>
      <c r="BK66" s="64" t="str">
        <f>IF(details!AM66="","",details!AM66)</f>
        <v/>
      </c>
      <c r="BL66" s="64" t="str">
        <f>IF(details!AN66="","",details!AN66)</f>
        <v/>
      </c>
      <c r="BM66" s="64" t="str">
        <f t="shared" si="38"/>
        <v/>
      </c>
      <c r="BN66" s="64" t="str">
        <f>IF(details!AO66="","",details!AO66)</f>
        <v/>
      </c>
      <c r="BO66" s="64" t="str">
        <f>IF(details!AP66="","",details!AP66)</f>
        <v/>
      </c>
      <c r="BP66" s="64" t="str">
        <f t="shared" si="39"/>
        <v/>
      </c>
      <c r="BQ66" s="64" t="str">
        <f>IF(details!AQ66="","",details!AQ66)</f>
        <v/>
      </c>
      <c r="BR66" s="64" t="str">
        <f>IF(details!AR66="","",details!AR66)</f>
        <v/>
      </c>
      <c r="BS66" s="64" t="str">
        <f t="shared" si="40"/>
        <v/>
      </c>
      <c r="BT66" s="148" t="str">
        <f t="shared" si="41"/>
        <v/>
      </c>
      <c r="BU66" s="64" t="str">
        <f>IF(details!AS66="","",details!AS66)</f>
        <v/>
      </c>
      <c r="BV66" s="64" t="str">
        <f>IF(details!AT66="","",details!AT66)</f>
        <v/>
      </c>
      <c r="BW66" s="64" t="str">
        <f>IF(details!AU66="","",details!AU66)</f>
        <v/>
      </c>
      <c r="BX66" s="148" t="str">
        <f t="shared" si="42"/>
        <v/>
      </c>
      <c r="BY66" s="149" t="str">
        <f t="shared" si="43"/>
        <v/>
      </c>
      <c r="BZ66" s="64" t="str">
        <f>IF(details!AV66="","",details!AV66)</f>
        <v/>
      </c>
      <c r="CA66" s="64" t="str">
        <f>IF(details!AW66="","",details!AW66)</f>
        <v/>
      </c>
      <c r="CB66" s="149" t="str">
        <f t="shared" si="44"/>
        <v/>
      </c>
      <c r="CC66" s="95" t="str">
        <f t="shared" si="45"/>
        <v/>
      </c>
      <c r="CD66" s="150" t="str">
        <f t="shared" si="46"/>
        <v/>
      </c>
      <c r="CE66" s="95" t="str">
        <f t="shared" si="47"/>
        <v/>
      </c>
      <c r="CF66" s="136">
        <f t="shared" si="2"/>
        <v>200</v>
      </c>
      <c r="CG66" s="136">
        <f t="shared" si="48"/>
        <v>0</v>
      </c>
      <c r="CH66" s="64" t="str">
        <f>IF(details!AX66="","",details!AX66)</f>
        <v/>
      </c>
      <c r="CI66" s="64" t="str">
        <f>IF(details!AY66="","",details!AY66)</f>
        <v/>
      </c>
      <c r="CJ66" s="64" t="str">
        <f t="shared" si="49"/>
        <v/>
      </c>
      <c r="CK66" s="64" t="str">
        <f>IF(details!AZ66="","",details!AZ66)</f>
        <v/>
      </c>
      <c r="CL66" s="64" t="str">
        <f>IF(details!BA66="","",details!BA66)</f>
        <v/>
      </c>
      <c r="CM66" s="64" t="str">
        <f t="shared" si="50"/>
        <v/>
      </c>
      <c r="CN66" s="64" t="str">
        <f>IF(details!BB66="","",details!BB66)</f>
        <v/>
      </c>
      <c r="CO66" s="64" t="str">
        <f>IF(details!BC66="","",details!BC66)</f>
        <v/>
      </c>
      <c r="CP66" s="64" t="str">
        <f t="shared" si="51"/>
        <v/>
      </c>
      <c r="CQ66" s="148" t="str">
        <f t="shared" si="52"/>
        <v/>
      </c>
      <c r="CR66" s="64" t="str">
        <f>IF(details!BD66="","",details!BD66)</f>
        <v/>
      </c>
      <c r="CS66" s="64" t="str">
        <f>IF(details!BE66="","",details!BE66)</f>
        <v/>
      </c>
      <c r="CT66" s="64" t="str">
        <f>IF(details!BF66="","",details!BF66)</f>
        <v/>
      </c>
      <c r="CU66" s="64" t="str">
        <f>IF(details!BG66="","",details!BG66)</f>
        <v/>
      </c>
      <c r="CV66" s="148" t="str">
        <f t="shared" si="53"/>
        <v/>
      </c>
      <c r="CW66" s="149" t="str">
        <f t="shared" si="54"/>
        <v/>
      </c>
      <c r="CX66" s="64" t="str">
        <f>IF(details!BH66="","",details!BH66)</f>
        <v/>
      </c>
      <c r="CY66" s="64" t="str">
        <f>IF(details!BI66="","",details!BI66)</f>
        <v/>
      </c>
      <c r="CZ66" s="64" t="str">
        <f>IF(details!BJ66="","",details!BJ66)</f>
        <v/>
      </c>
      <c r="DA66" s="149" t="str">
        <f t="shared" si="55"/>
        <v/>
      </c>
      <c r="DB66" s="95" t="str">
        <f t="shared" si="56"/>
        <v/>
      </c>
      <c r="DC66" s="150" t="str">
        <f t="shared" si="57"/>
        <v/>
      </c>
      <c r="DD66" s="95" t="str">
        <f t="shared" si="58"/>
        <v/>
      </c>
      <c r="DE66" s="136">
        <f t="shared" si="3"/>
        <v>200</v>
      </c>
      <c r="DF66" s="136">
        <f t="shared" si="59"/>
        <v>0</v>
      </c>
      <c r="DG66" s="64" t="str">
        <f>IF(details!BK66="","",details!BK66)</f>
        <v/>
      </c>
      <c r="DH66" s="64" t="str">
        <f>IF(details!BL66="","",details!BL66)</f>
        <v/>
      </c>
      <c r="DI66" s="64" t="str">
        <f t="shared" si="60"/>
        <v/>
      </c>
      <c r="DJ66" s="64" t="str">
        <f>IF(details!BM66="","",details!BM66)</f>
        <v/>
      </c>
      <c r="DK66" s="64" t="str">
        <f>IF(details!BN66="","",details!BN66)</f>
        <v/>
      </c>
      <c r="DL66" s="64" t="str">
        <f t="shared" si="61"/>
        <v/>
      </c>
      <c r="DM66" s="64" t="str">
        <f>IF(details!BO66="","",details!BO66)</f>
        <v/>
      </c>
      <c r="DN66" s="64" t="str">
        <f>IF(details!BP66="","",details!BP66)</f>
        <v/>
      </c>
      <c r="DO66" s="64" t="str">
        <f t="shared" si="62"/>
        <v/>
      </c>
      <c r="DP66" s="148" t="str">
        <f t="shared" si="63"/>
        <v/>
      </c>
      <c r="DQ66" s="64" t="str">
        <f>IF(details!BQ66="","",details!BQ66)</f>
        <v/>
      </c>
      <c r="DR66" s="64" t="str">
        <f>IF(details!BR66="","",details!BR66)</f>
        <v/>
      </c>
      <c r="DS66" s="64" t="str">
        <f>IF(details!BS66="","",details!BS66)</f>
        <v/>
      </c>
      <c r="DT66" s="148" t="str">
        <f t="shared" si="64"/>
        <v/>
      </c>
      <c r="DU66" s="149" t="str">
        <f t="shared" si="65"/>
        <v/>
      </c>
      <c r="DV66" s="64" t="str">
        <f>IF(details!BT66="","",details!BT66)</f>
        <v/>
      </c>
      <c r="DW66" s="64" t="str">
        <f>IF(details!BU66="","",details!BU66)</f>
        <v/>
      </c>
      <c r="DX66" s="149" t="str">
        <f t="shared" si="66"/>
        <v/>
      </c>
      <c r="DY66" s="95" t="str">
        <f t="shared" si="67"/>
        <v/>
      </c>
      <c r="DZ66" s="150" t="str">
        <f t="shared" si="68"/>
        <v/>
      </c>
      <c r="EA66" s="95" t="str">
        <f t="shared" si="69"/>
        <v/>
      </c>
      <c r="EB66" s="136">
        <f t="shared" si="4"/>
        <v>200</v>
      </c>
      <c r="EC66" s="136">
        <f t="shared" si="70"/>
        <v>0</v>
      </c>
      <c r="ED66" s="64" t="str">
        <f>IF(details!BV66="","",details!BV66)</f>
        <v/>
      </c>
      <c r="EE66" s="64" t="str">
        <f>IF(details!BW66="","",details!BW66)</f>
        <v/>
      </c>
      <c r="EF66" s="64" t="str">
        <f t="shared" si="71"/>
        <v/>
      </c>
      <c r="EG66" s="64" t="str">
        <f>IF(details!BX66="","",details!BX66)</f>
        <v/>
      </c>
      <c r="EH66" s="64" t="str">
        <f>IF(details!BY66="","",details!BY66)</f>
        <v/>
      </c>
      <c r="EI66" s="64" t="str">
        <f t="shared" si="72"/>
        <v/>
      </c>
      <c r="EJ66" s="64" t="str">
        <f>IF(details!BZ66="","",details!BZ66)</f>
        <v/>
      </c>
      <c r="EK66" s="64" t="str">
        <f>IF(details!CA66="","",details!CA66)</f>
        <v/>
      </c>
      <c r="EL66" s="64" t="str">
        <f t="shared" si="73"/>
        <v/>
      </c>
      <c r="EM66" s="148" t="str">
        <f t="shared" si="74"/>
        <v/>
      </c>
      <c r="EN66" s="427" t="str">
        <f>IF(details!CB66="","",details!CB66)</f>
        <v/>
      </c>
      <c r="EO66" s="64" t="str">
        <f>IF(details!CC66="","",details!CC66)</f>
        <v/>
      </c>
      <c r="EP66" s="64" t="str">
        <f>IF(details!CD66="","",details!CD66)</f>
        <v/>
      </c>
      <c r="EQ66" s="148" t="str">
        <f t="shared" si="75"/>
        <v/>
      </c>
      <c r="ER66" s="149" t="str">
        <f t="shared" si="76"/>
        <v/>
      </c>
      <c r="ES66" s="64" t="str">
        <f>IF(details!CE66="","",details!CE66)</f>
        <v/>
      </c>
      <c r="ET66" s="64" t="str">
        <f>IF(details!CF66="","",details!CF66)</f>
        <v/>
      </c>
      <c r="EU66" s="149" t="str">
        <f t="shared" si="77"/>
        <v/>
      </c>
      <c r="EV66" s="95" t="str">
        <f t="shared" si="78"/>
        <v/>
      </c>
      <c r="EW66" s="150" t="str">
        <f t="shared" si="79"/>
        <v/>
      </c>
      <c r="EX66" s="95" t="str">
        <f t="shared" si="80"/>
        <v/>
      </c>
      <c r="EY66" s="136">
        <f t="shared" si="5"/>
        <v>200</v>
      </c>
      <c r="EZ66" s="136">
        <f t="shared" si="81"/>
        <v>0</v>
      </c>
      <c r="FA66" s="64" t="str">
        <f>IF(details!CG66="","",details!CG66)</f>
        <v/>
      </c>
      <c r="FB66" s="64" t="str">
        <f>IF(details!CH66="","",details!CH66)</f>
        <v/>
      </c>
      <c r="FC66" s="64" t="str">
        <f>IF(details!CI66="","",details!CI66)</f>
        <v/>
      </c>
      <c r="FD66" s="64" t="str">
        <f>IF(details!CJ66="","",details!CJ66)</f>
        <v/>
      </c>
      <c r="FE66" s="64" t="str">
        <f>IF(details!CK66="","",details!CK66)</f>
        <v/>
      </c>
      <c r="FF66" s="95" t="str">
        <f t="shared" si="82"/>
        <v/>
      </c>
      <c r="FG66" s="95" t="str">
        <f t="shared" si="83"/>
        <v/>
      </c>
      <c r="FH66" s="95" t="str">
        <f t="shared" si="84"/>
        <v/>
      </c>
      <c r="FI66" s="136">
        <f t="shared" si="85"/>
        <v>100</v>
      </c>
      <c r="FJ66" s="136">
        <f t="shared" si="86"/>
        <v>0</v>
      </c>
      <c r="FK66" s="64" t="str">
        <f>IF(details!CL66="","",details!CL66)</f>
        <v/>
      </c>
      <c r="FL66" s="64" t="str">
        <f>IF(details!CM66="","",details!CM66)</f>
        <v/>
      </c>
      <c r="FM66" s="64" t="str">
        <f>IF(details!CN66="","",details!CN66)</f>
        <v/>
      </c>
      <c r="FN66" s="64" t="str">
        <f>IF(details!CO66="","",details!CO66)</f>
        <v/>
      </c>
      <c r="FO66" s="64" t="str">
        <f>IF(details!CP66="","",details!CP66)</f>
        <v/>
      </c>
      <c r="FP66" s="95" t="str">
        <f t="shared" si="87"/>
        <v/>
      </c>
      <c r="FQ66" s="95" t="str">
        <f t="shared" si="88"/>
        <v/>
      </c>
      <c r="FR66" s="95" t="str">
        <f t="shared" si="89"/>
        <v/>
      </c>
      <c r="FS66" s="136">
        <f t="shared" si="90"/>
        <v>100</v>
      </c>
      <c r="FT66" s="136">
        <f t="shared" si="91"/>
        <v>0</v>
      </c>
      <c r="FU66" s="64" t="str">
        <f>IF(details!CQ66="","",details!CQ66)</f>
        <v/>
      </c>
      <c r="FV66" s="64" t="str">
        <f>IF(details!CR66="","",details!CR66)</f>
        <v/>
      </c>
      <c r="FW66" s="64" t="str">
        <f>IF(details!CS66="","",details!CS66)</f>
        <v/>
      </c>
      <c r="FX66" s="64" t="str">
        <f>IF(details!CT66="","",details!CT66)</f>
        <v/>
      </c>
      <c r="FY66" s="64" t="str">
        <f>IF(details!CU66="","",details!CU66)</f>
        <v/>
      </c>
      <c r="FZ66" s="95" t="str">
        <f t="shared" si="92"/>
        <v/>
      </c>
      <c r="GA66" s="95" t="str">
        <f t="shared" si="93"/>
        <v/>
      </c>
      <c r="GB66" s="95" t="str">
        <f t="shared" si="94"/>
        <v/>
      </c>
      <c r="GC66" s="136">
        <f t="shared" si="95"/>
        <v>100</v>
      </c>
      <c r="GD66" s="136">
        <f t="shared" si="96"/>
        <v>0</v>
      </c>
      <c r="GE66" s="94">
        <f t="shared" si="97"/>
        <v>200</v>
      </c>
      <c r="GF66" s="94" t="str">
        <f t="shared" si="98"/>
        <v/>
      </c>
      <c r="GG66" s="94" t="str">
        <f t="shared" si="99"/>
        <v/>
      </c>
      <c r="GH66" s="94">
        <f t="shared" si="100"/>
        <v>200</v>
      </c>
      <c r="GI66" s="94" t="str">
        <f t="shared" si="101"/>
        <v/>
      </c>
      <c r="GJ66" s="94" t="str">
        <f t="shared" si="102"/>
        <v/>
      </c>
      <c r="GK66" s="152">
        <f t="shared" si="103"/>
        <v>200</v>
      </c>
      <c r="GL66" s="152" t="str">
        <f t="shared" si="104"/>
        <v/>
      </c>
      <c r="GM66" s="152" t="str">
        <f t="shared" si="105"/>
        <v/>
      </c>
      <c r="GN66" s="94" t="str">
        <f t="shared" si="106"/>
        <v/>
      </c>
      <c r="GO66" s="94" t="str">
        <f t="shared" si="107"/>
        <v/>
      </c>
      <c r="GP66" s="94" t="str">
        <f t="shared" si="108"/>
        <v/>
      </c>
      <c r="GQ66" s="94" t="str">
        <f t="shared" si="109"/>
        <v/>
      </c>
      <c r="GR66" s="94" t="str">
        <f t="shared" si="110"/>
        <v/>
      </c>
      <c r="GS66" s="94">
        <f t="shared" si="111"/>
        <v>200</v>
      </c>
      <c r="GT66" s="94" t="str">
        <f t="shared" si="112"/>
        <v/>
      </c>
      <c r="GU66" s="94" t="str">
        <f t="shared" si="113"/>
        <v/>
      </c>
      <c r="GV66" s="94">
        <f t="shared" si="114"/>
        <v>200</v>
      </c>
      <c r="GW66" s="94" t="str">
        <f t="shared" si="115"/>
        <v/>
      </c>
      <c r="GX66" s="94" t="str">
        <f t="shared" si="116"/>
        <v/>
      </c>
      <c r="GY66" s="94">
        <f t="shared" si="117"/>
        <v>200</v>
      </c>
      <c r="GZ66" s="94" t="str">
        <f t="shared" si="118"/>
        <v/>
      </c>
      <c r="HA66" s="94" t="str">
        <f t="shared" si="119"/>
        <v/>
      </c>
      <c r="HB66" s="94">
        <f t="shared" si="120"/>
        <v>100</v>
      </c>
      <c r="HC66" s="94" t="str">
        <f t="shared" si="121"/>
        <v/>
      </c>
      <c r="HD66" s="94" t="str">
        <f t="shared" si="122"/>
        <v/>
      </c>
      <c r="HE66" s="153">
        <f t="shared" si="123"/>
        <v>100</v>
      </c>
      <c r="HF66" s="153" t="str">
        <f t="shared" si="124"/>
        <v/>
      </c>
      <c r="HG66" s="153" t="str">
        <f t="shared" si="125"/>
        <v/>
      </c>
      <c r="HH66" s="153">
        <f t="shared" si="126"/>
        <v>100</v>
      </c>
      <c r="HI66" s="153" t="str">
        <f t="shared" si="127"/>
        <v/>
      </c>
      <c r="HJ66" s="153" t="str">
        <f t="shared" si="128"/>
        <v/>
      </c>
      <c r="HK66" s="255">
        <f t="shared" si="129"/>
        <v>0</v>
      </c>
      <c r="HL66" s="255">
        <f t="shared" si="130"/>
        <v>0</v>
      </c>
      <c r="HM66" s="255">
        <f t="shared" si="131"/>
        <v>23</v>
      </c>
      <c r="HN66" s="255">
        <f t="shared" si="132"/>
        <v>0</v>
      </c>
      <c r="HO66" s="64" t="str">
        <f t="shared" si="142"/>
        <v/>
      </c>
      <c r="HP66" s="91">
        <f t="shared" si="133"/>
        <v>1200</v>
      </c>
      <c r="HQ66" s="91" t="str">
        <f t="shared" si="134"/>
        <v/>
      </c>
      <c r="HR66" s="92" t="str">
        <f t="shared" si="135"/>
        <v/>
      </c>
      <c r="HS66" s="214" t="str">
        <f t="shared" si="136"/>
        <v/>
      </c>
      <c r="HT66" s="215" t="str">
        <f t="shared" si="137"/>
        <v/>
      </c>
      <c r="HU66" s="93" t="str">
        <f t="shared" si="138"/>
        <v/>
      </c>
      <c r="HV66" s="154">
        <f>details!EV66</f>
        <v>110</v>
      </c>
      <c r="HW66" s="155" t="str">
        <f>details!EW66</f>
        <v/>
      </c>
      <c r="HX66" s="218" t="str">
        <f t="shared" si="139"/>
        <v/>
      </c>
      <c r="HY66" s="100" t="str">
        <f>IF(details!CV66="","",details!CV66)</f>
        <v/>
      </c>
    </row>
    <row r="67" spans="1:233" ht="14" customHeight="1">
      <c r="A67" s="145" t="str">
        <f>IF(details!A67="","",details!A67)</f>
        <v/>
      </c>
      <c r="B67" s="64" t="str">
        <f>IF(details!B67="","",details!B67)</f>
        <v/>
      </c>
      <c r="C67" s="64" t="str">
        <f>IF(details!C67="","",details!C67)</f>
        <v/>
      </c>
      <c r="D67" s="95">
        <f>IF(details!D67="","",details!D67)</f>
        <v>861</v>
      </c>
      <c r="E67" s="95" t="str">
        <f>IF(details!E67="","",details!E67)</f>
        <v/>
      </c>
      <c r="F67" s="64" t="str">
        <f>IF(details!F67="","",details!F67)</f>
        <v/>
      </c>
      <c r="G67" s="290" t="str">
        <f>IF(details!G67="","",details!G67)</f>
        <v/>
      </c>
      <c r="H67" s="146" t="str">
        <f>IF(details!CW67="","",details!CW67)</f>
        <v/>
      </c>
      <c r="I67" s="147" t="str">
        <f>IF(details!I67="","",details!I67)</f>
        <v/>
      </c>
      <c r="J67" s="147" t="str">
        <f>IF(details!J67="","",details!J67)</f>
        <v/>
      </c>
      <c r="K67" s="147" t="str">
        <f>IF(details!K67="","",details!K67)</f>
        <v/>
      </c>
      <c r="L67" s="64" t="str">
        <f>IF(details!L67="","",details!L67)</f>
        <v/>
      </c>
      <c r="M67" s="64" t="str">
        <f>IF(details!M67="","",details!M67)</f>
        <v/>
      </c>
      <c r="N67" s="64" t="str">
        <f t="shared" si="16"/>
        <v/>
      </c>
      <c r="O67" s="64" t="str">
        <f>IF(details!N67="","",details!N67)</f>
        <v/>
      </c>
      <c r="P67" s="64" t="str">
        <f>IF(details!O67="","",details!O67)</f>
        <v/>
      </c>
      <c r="Q67" s="64" t="str">
        <f t="shared" si="17"/>
        <v/>
      </c>
      <c r="R67" s="64" t="str">
        <f>IF(details!P67="","",details!P67)</f>
        <v/>
      </c>
      <c r="S67" s="64" t="str">
        <f>IF(details!Q67="","",details!Q67)</f>
        <v/>
      </c>
      <c r="T67" s="64" t="str">
        <f t="shared" si="18"/>
        <v/>
      </c>
      <c r="U67" s="148" t="str">
        <f t="shared" si="19"/>
        <v/>
      </c>
      <c r="V67" s="64" t="str">
        <f>IF(details!R67="","",details!R67)</f>
        <v/>
      </c>
      <c r="W67" s="64" t="str">
        <f>IF(details!S67="","",details!S67)</f>
        <v/>
      </c>
      <c r="X67" s="64" t="str">
        <f>IF(details!T67="","",details!T67)</f>
        <v/>
      </c>
      <c r="Y67" s="64" t="str">
        <f>IF(details!U67="","",details!U67)</f>
        <v/>
      </c>
      <c r="Z67" s="148" t="str">
        <f t="shared" si="20"/>
        <v/>
      </c>
      <c r="AA67" s="149" t="str">
        <f t="shared" si="21"/>
        <v/>
      </c>
      <c r="AB67" s="64" t="str">
        <f>IF(details!V67="","",details!V67)</f>
        <v/>
      </c>
      <c r="AC67" s="64" t="str">
        <f>IF(details!W67="","",details!W67)</f>
        <v/>
      </c>
      <c r="AD67" s="64" t="str">
        <f>IF(details!X67="","",details!X67)</f>
        <v/>
      </c>
      <c r="AE67" s="149" t="str">
        <f t="shared" si="22"/>
        <v/>
      </c>
      <c r="AF67" s="95" t="str">
        <f t="shared" si="23"/>
        <v/>
      </c>
      <c r="AG67" s="150" t="str">
        <f t="shared" si="24"/>
        <v/>
      </c>
      <c r="AH67" s="95" t="str">
        <f t="shared" si="25"/>
        <v/>
      </c>
      <c r="AI67" s="136">
        <f t="shared" si="0"/>
        <v>200</v>
      </c>
      <c r="AJ67" s="136">
        <f t="shared" si="26"/>
        <v>0</v>
      </c>
      <c r="AK67" s="64" t="str">
        <f>IF(details!Y67="","",details!Y67)</f>
        <v/>
      </c>
      <c r="AL67" s="64" t="str">
        <f>IF(details!Z67="","",details!Z67)</f>
        <v/>
      </c>
      <c r="AM67" s="64" t="str">
        <f t="shared" si="27"/>
        <v/>
      </c>
      <c r="AN67" s="64" t="str">
        <f>IF(details!AA67="","",details!AA67)</f>
        <v/>
      </c>
      <c r="AO67" s="64" t="str">
        <f>IF(details!AB67="","",details!AB67)</f>
        <v/>
      </c>
      <c r="AP67" s="64" t="str">
        <f t="shared" si="28"/>
        <v/>
      </c>
      <c r="AQ67" s="64" t="str">
        <f>IF(details!AC67="","",details!AC67)</f>
        <v/>
      </c>
      <c r="AR67" s="64" t="str">
        <f>IF(details!AD67="","",details!AD67)</f>
        <v/>
      </c>
      <c r="AS67" s="64" t="str">
        <f t="shared" si="29"/>
        <v/>
      </c>
      <c r="AT67" s="148" t="str">
        <f t="shared" si="30"/>
        <v/>
      </c>
      <c r="AU67" s="64" t="str">
        <f>IF(details!AE67="","",details!AE67)</f>
        <v/>
      </c>
      <c r="AV67" s="64" t="str">
        <f>IF(details!AF67="","",details!AF67)</f>
        <v/>
      </c>
      <c r="AW67" s="64" t="str">
        <f>IF(details!AG67="","",details!AG67)</f>
        <v/>
      </c>
      <c r="AX67" s="64" t="str">
        <f>IF(details!AH67="","",details!AH67)</f>
        <v/>
      </c>
      <c r="AY67" s="148" t="str">
        <f t="shared" si="31"/>
        <v/>
      </c>
      <c r="AZ67" s="149" t="str">
        <f t="shared" si="32"/>
        <v/>
      </c>
      <c r="BA67" s="64" t="str">
        <f>IF(details!AI67="","",details!AI67)</f>
        <v/>
      </c>
      <c r="BB67" s="64" t="str">
        <f>IF(details!AJ67="","",details!AJ67)</f>
        <v/>
      </c>
      <c r="BC67" s="64" t="str">
        <f>IF(details!AK67="","",details!AK67)</f>
        <v/>
      </c>
      <c r="BD67" s="149" t="str">
        <f t="shared" si="33"/>
        <v/>
      </c>
      <c r="BE67" s="95" t="str">
        <f t="shared" si="34"/>
        <v/>
      </c>
      <c r="BF67" s="150" t="str">
        <f t="shared" si="35"/>
        <v/>
      </c>
      <c r="BG67" s="95" t="str">
        <f t="shared" si="36"/>
        <v/>
      </c>
      <c r="BH67" s="136">
        <f t="shared" si="1"/>
        <v>200</v>
      </c>
      <c r="BI67" s="136">
        <f t="shared" si="37"/>
        <v>0</v>
      </c>
      <c r="BJ67" s="151">
        <f>IF(D67="","",details!AL67)</f>
        <v>0</v>
      </c>
      <c r="BK67" s="64" t="str">
        <f>IF(details!AM67="","",details!AM67)</f>
        <v/>
      </c>
      <c r="BL67" s="64" t="str">
        <f>IF(details!AN67="","",details!AN67)</f>
        <v/>
      </c>
      <c r="BM67" s="64" t="str">
        <f t="shared" si="38"/>
        <v/>
      </c>
      <c r="BN67" s="64" t="str">
        <f>IF(details!AO67="","",details!AO67)</f>
        <v/>
      </c>
      <c r="BO67" s="64" t="str">
        <f>IF(details!AP67="","",details!AP67)</f>
        <v/>
      </c>
      <c r="BP67" s="64" t="str">
        <f t="shared" si="39"/>
        <v/>
      </c>
      <c r="BQ67" s="64" t="str">
        <f>IF(details!AQ67="","",details!AQ67)</f>
        <v/>
      </c>
      <c r="BR67" s="64" t="str">
        <f>IF(details!AR67="","",details!AR67)</f>
        <v/>
      </c>
      <c r="BS67" s="64" t="str">
        <f t="shared" si="40"/>
        <v/>
      </c>
      <c r="BT67" s="148" t="str">
        <f t="shared" si="41"/>
        <v/>
      </c>
      <c r="BU67" s="64" t="str">
        <f>IF(details!AS67="","",details!AS67)</f>
        <v/>
      </c>
      <c r="BV67" s="64" t="str">
        <f>IF(details!AT67="","",details!AT67)</f>
        <v/>
      </c>
      <c r="BW67" s="64" t="str">
        <f>IF(details!AU67="","",details!AU67)</f>
        <v/>
      </c>
      <c r="BX67" s="148" t="str">
        <f t="shared" si="42"/>
        <v/>
      </c>
      <c r="BY67" s="149" t="str">
        <f t="shared" si="43"/>
        <v/>
      </c>
      <c r="BZ67" s="64" t="str">
        <f>IF(details!AV67="","",details!AV67)</f>
        <v/>
      </c>
      <c r="CA67" s="64" t="str">
        <f>IF(details!AW67="","",details!AW67)</f>
        <v/>
      </c>
      <c r="CB67" s="149" t="str">
        <f t="shared" si="44"/>
        <v/>
      </c>
      <c r="CC67" s="95" t="str">
        <f t="shared" si="45"/>
        <v/>
      </c>
      <c r="CD67" s="150" t="str">
        <f t="shared" si="46"/>
        <v/>
      </c>
      <c r="CE67" s="95" t="str">
        <f t="shared" si="47"/>
        <v/>
      </c>
      <c r="CF67" s="136">
        <f t="shared" si="2"/>
        <v>200</v>
      </c>
      <c r="CG67" s="136">
        <f t="shared" si="48"/>
        <v>0</v>
      </c>
      <c r="CH67" s="64" t="str">
        <f>IF(details!AX67="","",details!AX67)</f>
        <v/>
      </c>
      <c r="CI67" s="64" t="str">
        <f>IF(details!AY67="","",details!AY67)</f>
        <v/>
      </c>
      <c r="CJ67" s="64" t="str">
        <f t="shared" si="49"/>
        <v/>
      </c>
      <c r="CK67" s="64" t="str">
        <f>IF(details!AZ67="","",details!AZ67)</f>
        <v/>
      </c>
      <c r="CL67" s="64" t="str">
        <f>IF(details!BA67="","",details!BA67)</f>
        <v/>
      </c>
      <c r="CM67" s="64" t="str">
        <f t="shared" si="50"/>
        <v/>
      </c>
      <c r="CN67" s="64" t="str">
        <f>IF(details!BB67="","",details!BB67)</f>
        <v/>
      </c>
      <c r="CO67" s="64" t="str">
        <f>IF(details!BC67="","",details!BC67)</f>
        <v/>
      </c>
      <c r="CP67" s="64" t="str">
        <f t="shared" si="51"/>
        <v/>
      </c>
      <c r="CQ67" s="148" t="str">
        <f t="shared" si="52"/>
        <v/>
      </c>
      <c r="CR67" s="64" t="str">
        <f>IF(details!BD67="","",details!BD67)</f>
        <v/>
      </c>
      <c r="CS67" s="64" t="str">
        <f>IF(details!BE67="","",details!BE67)</f>
        <v/>
      </c>
      <c r="CT67" s="64" t="str">
        <f>IF(details!BF67="","",details!BF67)</f>
        <v/>
      </c>
      <c r="CU67" s="64" t="str">
        <f>IF(details!BG67="","",details!BG67)</f>
        <v/>
      </c>
      <c r="CV67" s="148" t="str">
        <f t="shared" si="53"/>
        <v/>
      </c>
      <c r="CW67" s="149" t="str">
        <f t="shared" si="54"/>
        <v/>
      </c>
      <c r="CX67" s="64" t="str">
        <f>IF(details!BH67="","",details!BH67)</f>
        <v/>
      </c>
      <c r="CY67" s="64" t="str">
        <f>IF(details!BI67="","",details!BI67)</f>
        <v/>
      </c>
      <c r="CZ67" s="64" t="str">
        <f>IF(details!BJ67="","",details!BJ67)</f>
        <v/>
      </c>
      <c r="DA67" s="149" t="str">
        <f t="shared" si="55"/>
        <v/>
      </c>
      <c r="DB67" s="95" t="str">
        <f t="shared" si="56"/>
        <v/>
      </c>
      <c r="DC67" s="150" t="str">
        <f t="shared" si="57"/>
        <v/>
      </c>
      <c r="DD67" s="95" t="str">
        <f t="shared" si="58"/>
        <v/>
      </c>
      <c r="DE67" s="136">
        <f t="shared" si="3"/>
        <v>200</v>
      </c>
      <c r="DF67" s="136">
        <f t="shared" si="59"/>
        <v>0</v>
      </c>
      <c r="DG67" s="64" t="str">
        <f>IF(details!BK67="","",details!BK67)</f>
        <v/>
      </c>
      <c r="DH67" s="64" t="str">
        <f>IF(details!BL67="","",details!BL67)</f>
        <v/>
      </c>
      <c r="DI67" s="64" t="str">
        <f t="shared" si="60"/>
        <v/>
      </c>
      <c r="DJ67" s="64" t="str">
        <f>IF(details!BM67="","",details!BM67)</f>
        <v/>
      </c>
      <c r="DK67" s="64" t="str">
        <f>IF(details!BN67="","",details!BN67)</f>
        <v/>
      </c>
      <c r="DL67" s="64" t="str">
        <f t="shared" si="61"/>
        <v/>
      </c>
      <c r="DM67" s="64" t="str">
        <f>IF(details!BO67="","",details!BO67)</f>
        <v/>
      </c>
      <c r="DN67" s="64" t="str">
        <f>IF(details!BP67="","",details!BP67)</f>
        <v/>
      </c>
      <c r="DO67" s="64" t="str">
        <f t="shared" si="62"/>
        <v/>
      </c>
      <c r="DP67" s="148" t="str">
        <f t="shared" si="63"/>
        <v/>
      </c>
      <c r="DQ67" s="64" t="str">
        <f>IF(details!BQ67="","",details!BQ67)</f>
        <v/>
      </c>
      <c r="DR67" s="64" t="str">
        <f>IF(details!BR67="","",details!BR67)</f>
        <v/>
      </c>
      <c r="DS67" s="64" t="str">
        <f>IF(details!BS67="","",details!BS67)</f>
        <v/>
      </c>
      <c r="DT67" s="148" t="str">
        <f t="shared" si="64"/>
        <v/>
      </c>
      <c r="DU67" s="149" t="str">
        <f t="shared" si="65"/>
        <v/>
      </c>
      <c r="DV67" s="64" t="str">
        <f>IF(details!BT67="","",details!BT67)</f>
        <v/>
      </c>
      <c r="DW67" s="64" t="str">
        <f>IF(details!BU67="","",details!BU67)</f>
        <v/>
      </c>
      <c r="DX67" s="149" t="str">
        <f t="shared" si="66"/>
        <v/>
      </c>
      <c r="DY67" s="95" t="str">
        <f t="shared" si="67"/>
        <v/>
      </c>
      <c r="DZ67" s="150" t="str">
        <f t="shared" si="68"/>
        <v/>
      </c>
      <c r="EA67" s="95" t="str">
        <f t="shared" si="69"/>
        <v/>
      </c>
      <c r="EB67" s="136">
        <f t="shared" si="4"/>
        <v>200</v>
      </c>
      <c r="EC67" s="136">
        <f t="shared" si="70"/>
        <v>0</v>
      </c>
      <c r="ED67" s="64" t="str">
        <f>IF(details!BV67="","",details!BV67)</f>
        <v/>
      </c>
      <c r="EE67" s="64" t="str">
        <f>IF(details!BW67="","",details!BW67)</f>
        <v/>
      </c>
      <c r="EF67" s="64" t="str">
        <f t="shared" si="71"/>
        <v/>
      </c>
      <c r="EG67" s="64" t="str">
        <f>IF(details!BX67="","",details!BX67)</f>
        <v/>
      </c>
      <c r="EH67" s="64" t="str">
        <f>IF(details!BY67="","",details!BY67)</f>
        <v/>
      </c>
      <c r="EI67" s="64" t="str">
        <f t="shared" si="72"/>
        <v/>
      </c>
      <c r="EJ67" s="64" t="str">
        <f>IF(details!BZ67="","",details!BZ67)</f>
        <v/>
      </c>
      <c r="EK67" s="64" t="str">
        <f>IF(details!CA67="","",details!CA67)</f>
        <v/>
      </c>
      <c r="EL67" s="64" t="str">
        <f t="shared" si="73"/>
        <v/>
      </c>
      <c r="EM67" s="148" t="str">
        <f t="shared" si="74"/>
        <v/>
      </c>
      <c r="EN67" s="427" t="str">
        <f>IF(details!CB67="","",details!CB67)</f>
        <v/>
      </c>
      <c r="EO67" s="64" t="str">
        <f>IF(details!CC67="","",details!CC67)</f>
        <v/>
      </c>
      <c r="EP67" s="64" t="str">
        <f>IF(details!CD67="","",details!CD67)</f>
        <v/>
      </c>
      <c r="EQ67" s="148" t="str">
        <f t="shared" si="75"/>
        <v/>
      </c>
      <c r="ER67" s="149" t="str">
        <f t="shared" si="76"/>
        <v/>
      </c>
      <c r="ES67" s="64" t="str">
        <f>IF(details!CE67="","",details!CE67)</f>
        <v/>
      </c>
      <c r="ET67" s="64" t="str">
        <f>IF(details!CF67="","",details!CF67)</f>
        <v/>
      </c>
      <c r="EU67" s="149" t="str">
        <f t="shared" si="77"/>
        <v/>
      </c>
      <c r="EV67" s="95" t="str">
        <f t="shared" si="78"/>
        <v/>
      </c>
      <c r="EW67" s="150" t="str">
        <f t="shared" si="79"/>
        <v/>
      </c>
      <c r="EX67" s="95" t="str">
        <f t="shared" si="80"/>
        <v/>
      </c>
      <c r="EY67" s="136">
        <f t="shared" si="5"/>
        <v>200</v>
      </c>
      <c r="EZ67" s="136">
        <f t="shared" si="81"/>
        <v>0</v>
      </c>
      <c r="FA67" s="64" t="str">
        <f>IF(details!CG67="","",details!CG67)</f>
        <v/>
      </c>
      <c r="FB67" s="64" t="str">
        <f>IF(details!CH67="","",details!CH67)</f>
        <v/>
      </c>
      <c r="FC67" s="64" t="str">
        <f>IF(details!CI67="","",details!CI67)</f>
        <v/>
      </c>
      <c r="FD67" s="64" t="str">
        <f>IF(details!CJ67="","",details!CJ67)</f>
        <v/>
      </c>
      <c r="FE67" s="64" t="str">
        <f>IF(details!CK67="","",details!CK67)</f>
        <v/>
      </c>
      <c r="FF67" s="95" t="str">
        <f t="shared" si="82"/>
        <v/>
      </c>
      <c r="FG67" s="95" t="str">
        <f t="shared" si="83"/>
        <v/>
      </c>
      <c r="FH67" s="95" t="str">
        <f t="shared" si="84"/>
        <v/>
      </c>
      <c r="FI67" s="136">
        <f t="shared" si="85"/>
        <v>100</v>
      </c>
      <c r="FJ67" s="136">
        <f t="shared" si="86"/>
        <v>0</v>
      </c>
      <c r="FK67" s="64" t="str">
        <f>IF(details!CL67="","",details!CL67)</f>
        <v/>
      </c>
      <c r="FL67" s="64" t="str">
        <f>IF(details!CM67="","",details!CM67)</f>
        <v/>
      </c>
      <c r="FM67" s="64" t="str">
        <f>IF(details!CN67="","",details!CN67)</f>
        <v/>
      </c>
      <c r="FN67" s="64" t="str">
        <f>IF(details!CO67="","",details!CO67)</f>
        <v/>
      </c>
      <c r="FO67" s="64" t="str">
        <f>IF(details!CP67="","",details!CP67)</f>
        <v/>
      </c>
      <c r="FP67" s="95" t="str">
        <f t="shared" si="87"/>
        <v/>
      </c>
      <c r="FQ67" s="95" t="str">
        <f t="shared" si="88"/>
        <v/>
      </c>
      <c r="FR67" s="95" t="str">
        <f t="shared" si="89"/>
        <v/>
      </c>
      <c r="FS67" s="136">
        <f t="shared" si="90"/>
        <v>100</v>
      </c>
      <c r="FT67" s="136">
        <f t="shared" si="91"/>
        <v>0</v>
      </c>
      <c r="FU67" s="64" t="str">
        <f>IF(details!CQ67="","",details!CQ67)</f>
        <v/>
      </c>
      <c r="FV67" s="64" t="str">
        <f>IF(details!CR67="","",details!CR67)</f>
        <v/>
      </c>
      <c r="FW67" s="64" t="str">
        <f>IF(details!CS67="","",details!CS67)</f>
        <v/>
      </c>
      <c r="FX67" s="64" t="str">
        <f>IF(details!CT67="","",details!CT67)</f>
        <v/>
      </c>
      <c r="FY67" s="64" t="str">
        <f>IF(details!CU67="","",details!CU67)</f>
        <v/>
      </c>
      <c r="FZ67" s="95" t="str">
        <f t="shared" si="92"/>
        <v/>
      </c>
      <c r="GA67" s="95" t="str">
        <f t="shared" si="93"/>
        <v/>
      </c>
      <c r="GB67" s="95" t="str">
        <f t="shared" si="94"/>
        <v/>
      </c>
      <c r="GC67" s="136">
        <f t="shared" si="95"/>
        <v>100</v>
      </c>
      <c r="GD67" s="136">
        <f t="shared" si="96"/>
        <v>0</v>
      </c>
      <c r="GE67" s="94">
        <f t="shared" si="97"/>
        <v>200</v>
      </c>
      <c r="GF67" s="94" t="str">
        <f t="shared" si="98"/>
        <v/>
      </c>
      <c r="GG67" s="94" t="str">
        <f t="shared" si="99"/>
        <v/>
      </c>
      <c r="GH67" s="94">
        <f t="shared" si="100"/>
        <v>200</v>
      </c>
      <c r="GI67" s="94" t="str">
        <f t="shared" si="101"/>
        <v/>
      </c>
      <c r="GJ67" s="94" t="str">
        <f t="shared" si="102"/>
        <v/>
      </c>
      <c r="GK67" s="152">
        <f t="shared" si="103"/>
        <v>200</v>
      </c>
      <c r="GL67" s="152" t="str">
        <f t="shared" si="104"/>
        <v/>
      </c>
      <c r="GM67" s="152" t="str">
        <f t="shared" si="105"/>
        <v/>
      </c>
      <c r="GN67" s="94" t="str">
        <f t="shared" si="106"/>
        <v/>
      </c>
      <c r="GO67" s="94" t="str">
        <f t="shared" si="107"/>
        <v/>
      </c>
      <c r="GP67" s="94" t="str">
        <f t="shared" si="108"/>
        <v/>
      </c>
      <c r="GQ67" s="94" t="str">
        <f t="shared" si="109"/>
        <v/>
      </c>
      <c r="GR67" s="94" t="str">
        <f t="shared" si="110"/>
        <v/>
      </c>
      <c r="GS67" s="94">
        <f t="shared" si="111"/>
        <v>200</v>
      </c>
      <c r="GT67" s="94" t="str">
        <f t="shared" si="112"/>
        <v/>
      </c>
      <c r="GU67" s="94" t="str">
        <f t="shared" si="113"/>
        <v/>
      </c>
      <c r="GV67" s="94">
        <f t="shared" si="114"/>
        <v>200</v>
      </c>
      <c r="GW67" s="94" t="str">
        <f t="shared" si="115"/>
        <v/>
      </c>
      <c r="GX67" s="94" t="str">
        <f t="shared" si="116"/>
        <v/>
      </c>
      <c r="GY67" s="94">
        <f t="shared" si="117"/>
        <v>200</v>
      </c>
      <c r="GZ67" s="94" t="str">
        <f t="shared" si="118"/>
        <v/>
      </c>
      <c r="HA67" s="94" t="str">
        <f t="shared" si="119"/>
        <v/>
      </c>
      <c r="HB67" s="94">
        <f t="shared" si="120"/>
        <v>100</v>
      </c>
      <c r="HC67" s="94" t="str">
        <f t="shared" si="121"/>
        <v/>
      </c>
      <c r="HD67" s="94" t="str">
        <f t="shared" si="122"/>
        <v/>
      </c>
      <c r="HE67" s="153">
        <f t="shared" si="123"/>
        <v>100</v>
      </c>
      <c r="HF67" s="153" t="str">
        <f t="shared" si="124"/>
        <v/>
      </c>
      <c r="HG67" s="153" t="str">
        <f t="shared" si="125"/>
        <v/>
      </c>
      <c r="HH67" s="153">
        <f t="shared" si="126"/>
        <v>100</v>
      </c>
      <c r="HI67" s="153" t="str">
        <f t="shared" si="127"/>
        <v/>
      </c>
      <c r="HJ67" s="153" t="str">
        <f t="shared" si="128"/>
        <v/>
      </c>
      <c r="HK67" s="255">
        <f t="shared" si="129"/>
        <v>0</v>
      </c>
      <c r="HL67" s="255">
        <f t="shared" si="130"/>
        <v>0</v>
      </c>
      <c r="HM67" s="255">
        <f t="shared" si="131"/>
        <v>23</v>
      </c>
      <c r="HN67" s="255">
        <f t="shared" si="132"/>
        <v>0</v>
      </c>
      <c r="HO67" s="64" t="str">
        <f t="shared" si="142"/>
        <v/>
      </c>
      <c r="HP67" s="91">
        <f t="shared" si="133"/>
        <v>1200</v>
      </c>
      <c r="HQ67" s="91" t="str">
        <f t="shared" si="134"/>
        <v/>
      </c>
      <c r="HR67" s="92" t="str">
        <f t="shared" si="135"/>
        <v/>
      </c>
      <c r="HS67" s="214" t="str">
        <f t="shared" si="136"/>
        <v/>
      </c>
      <c r="HT67" s="215" t="str">
        <f t="shared" si="137"/>
        <v/>
      </c>
      <c r="HU67" s="93" t="str">
        <f t="shared" si="138"/>
        <v/>
      </c>
      <c r="HV67" s="154">
        <f>details!EV67</f>
        <v>110</v>
      </c>
      <c r="HW67" s="155" t="str">
        <f>details!EW67</f>
        <v/>
      </c>
      <c r="HX67" s="218" t="str">
        <f t="shared" si="139"/>
        <v/>
      </c>
      <c r="HY67" s="100" t="str">
        <f>IF(details!CV67="","",details!CV67)</f>
        <v/>
      </c>
    </row>
    <row r="68" spans="1:233" ht="14" customHeight="1">
      <c r="A68" s="145" t="str">
        <f>IF(details!A68="","",details!A68)</f>
        <v/>
      </c>
      <c r="B68" s="64" t="str">
        <f>IF(details!B68="","",details!B68)</f>
        <v/>
      </c>
      <c r="C68" s="64" t="str">
        <f>IF(details!C68="","",details!C68)</f>
        <v/>
      </c>
      <c r="D68" s="95">
        <f>IF(details!D68="","",details!D68)</f>
        <v>862</v>
      </c>
      <c r="E68" s="95" t="str">
        <f>IF(details!E68="","",details!E68)</f>
        <v/>
      </c>
      <c r="F68" s="64" t="str">
        <f>IF(details!F68="","",details!F68)</f>
        <v/>
      </c>
      <c r="G68" s="290" t="str">
        <f>IF(details!G68="","",details!G68)</f>
        <v/>
      </c>
      <c r="H68" s="146" t="str">
        <f>IF(details!CW68="","",details!CW68)</f>
        <v/>
      </c>
      <c r="I68" s="147" t="str">
        <f>IF(details!I68="","",details!I68)</f>
        <v/>
      </c>
      <c r="J68" s="147" t="str">
        <f>IF(details!J68="","",details!J68)</f>
        <v/>
      </c>
      <c r="K68" s="147" t="str">
        <f>IF(details!K68="","",details!K68)</f>
        <v/>
      </c>
      <c r="L68" s="64" t="str">
        <f>IF(details!L68="","",details!L68)</f>
        <v/>
      </c>
      <c r="M68" s="64" t="str">
        <f>IF(details!M68="","",details!M68)</f>
        <v/>
      </c>
      <c r="N68" s="64" t="str">
        <f t="shared" si="16"/>
        <v/>
      </c>
      <c r="O68" s="64" t="str">
        <f>IF(details!N68="","",details!N68)</f>
        <v/>
      </c>
      <c r="P68" s="64" t="str">
        <f>IF(details!O68="","",details!O68)</f>
        <v/>
      </c>
      <c r="Q68" s="64" t="str">
        <f t="shared" si="17"/>
        <v/>
      </c>
      <c r="R68" s="64" t="str">
        <f>IF(details!P68="","",details!P68)</f>
        <v/>
      </c>
      <c r="S68" s="64" t="str">
        <f>IF(details!Q68="","",details!Q68)</f>
        <v/>
      </c>
      <c r="T68" s="64" t="str">
        <f t="shared" si="18"/>
        <v/>
      </c>
      <c r="U68" s="148" t="str">
        <f t="shared" si="19"/>
        <v/>
      </c>
      <c r="V68" s="64" t="str">
        <f>IF(details!R68="","",details!R68)</f>
        <v/>
      </c>
      <c r="W68" s="64" t="str">
        <f>IF(details!S68="","",details!S68)</f>
        <v/>
      </c>
      <c r="X68" s="64" t="str">
        <f>IF(details!T68="","",details!T68)</f>
        <v/>
      </c>
      <c r="Y68" s="64" t="str">
        <f>IF(details!U68="","",details!U68)</f>
        <v/>
      </c>
      <c r="Z68" s="148" t="str">
        <f t="shared" si="20"/>
        <v/>
      </c>
      <c r="AA68" s="149" t="str">
        <f t="shared" si="21"/>
        <v/>
      </c>
      <c r="AB68" s="64" t="str">
        <f>IF(details!V68="","",details!V68)</f>
        <v/>
      </c>
      <c r="AC68" s="64" t="str">
        <f>IF(details!W68="","",details!W68)</f>
        <v/>
      </c>
      <c r="AD68" s="64" t="str">
        <f>IF(details!X68="","",details!X68)</f>
        <v/>
      </c>
      <c r="AE68" s="149" t="str">
        <f t="shared" si="22"/>
        <v/>
      </c>
      <c r="AF68" s="95" t="str">
        <f t="shared" si="23"/>
        <v/>
      </c>
      <c r="AG68" s="150" t="str">
        <f t="shared" si="24"/>
        <v/>
      </c>
      <c r="AH68" s="95" t="str">
        <f t="shared" si="25"/>
        <v/>
      </c>
      <c r="AI68" s="136">
        <f t="shared" si="0"/>
        <v>200</v>
      </c>
      <c r="AJ68" s="136">
        <f t="shared" si="26"/>
        <v>0</v>
      </c>
      <c r="AK68" s="64" t="str">
        <f>IF(details!Y68="","",details!Y68)</f>
        <v/>
      </c>
      <c r="AL68" s="64" t="str">
        <f>IF(details!Z68="","",details!Z68)</f>
        <v/>
      </c>
      <c r="AM68" s="64" t="str">
        <f t="shared" si="27"/>
        <v/>
      </c>
      <c r="AN68" s="64" t="str">
        <f>IF(details!AA68="","",details!AA68)</f>
        <v/>
      </c>
      <c r="AO68" s="64" t="str">
        <f>IF(details!AB68="","",details!AB68)</f>
        <v/>
      </c>
      <c r="AP68" s="64" t="str">
        <f t="shared" si="28"/>
        <v/>
      </c>
      <c r="AQ68" s="64" t="str">
        <f>IF(details!AC68="","",details!AC68)</f>
        <v/>
      </c>
      <c r="AR68" s="64" t="str">
        <f>IF(details!AD68="","",details!AD68)</f>
        <v/>
      </c>
      <c r="AS68" s="64" t="str">
        <f t="shared" si="29"/>
        <v/>
      </c>
      <c r="AT68" s="148" t="str">
        <f t="shared" si="30"/>
        <v/>
      </c>
      <c r="AU68" s="64" t="str">
        <f>IF(details!AE68="","",details!AE68)</f>
        <v/>
      </c>
      <c r="AV68" s="64" t="str">
        <f>IF(details!AF68="","",details!AF68)</f>
        <v/>
      </c>
      <c r="AW68" s="64" t="str">
        <f>IF(details!AG68="","",details!AG68)</f>
        <v/>
      </c>
      <c r="AX68" s="64" t="str">
        <f>IF(details!AH68="","",details!AH68)</f>
        <v/>
      </c>
      <c r="AY68" s="148" t="str">
        <f t="shared" si="31"/>
        <v/>
      </c>
      <c r="AZ68" s="149" t="str">
        <f t="shared" si="32"/>
        <v/>
      </c>
      <c r="BA68" s="64" t="str">
        <f>IF(details!AI68="","",details!AI68)</f>
        <v/>
      </c>
      <c r="BB68" s="64" t="str">
        <f>IF(details!AJ68="","",details!AJ68)</f>
        <v/>
      </c>
      <c r="BC68" s="64" t="str">
        <f>IF(details!AK68="","",details!AK68)</f>
        <v/>
      </c>
      <c r="BD68" s="149" t="str">
        <f t="shared" si="33"/>
        <v/>
      </c>
      <c r="BE68" s="95" t="str">
        <f t="shared" si="34"/>
        <v/>
      </c>
      <c r="BF68" s="150" t="str">
        <f t="shared" si="35"/>
        <v/>
      </c>
      <c r="BG68" s="95" t="str">
        <f t="shared" si="36"/>
        <v/>
      </c>
      <c r="BH68" s="136">
        <f t="shared" si="1"/>
        <v>200</v>
      </c>
      <c r="BI68" s="136">
        <f t="shared" si="37"/>
        <v>0</v>
      </c>
      <c r="BJ68" s="151">
        <f>IF(D68="","",details!AL68)</f>
        <v>0</v>
      </c>
      <c r="BK68" s="64" t="str">
        <f>IF(details!AM68="","",details!AM68)</f>
        <v/>
      </c>
      <c r="BL68" s="64" t="str">
        <f>IF(details!AN68="","",details!AN68)</f>
        <v/>
      </c>
      <c r="BM68" s="64" t="str">
        <f t="shared" si="38"/>
        <v/>
      </c>
      <c r="BN68" s="64" t="str">
        <f>IF(details!AO68="","",details!AO68)</f>
        <v/>
      </c>
      <c r="BO68" s="64" t="str">
        <f>IF(details!AP68="","",details!AP68)</f>
        <v/>
      </c>
      <c r="BP68" s="64" t="str">
        <f t="shared" si="39"/>
        <v/>
      </c>
      <c r="BQ68" s="64" t="str">
        <f>IF(details!AQ68="","",details!AQ68)</f>
        <v/>
      </c>
      <c r="BR68" s="64" t="str">
        <f>IF(details!AR68="","",details!AR68)</f>
        <v/>
      </c>
      <c r="BS68" s="64" t="str">
        <f t="shared" si="40"/>
        <v/>
      </c>
      <c r="BT68" s="148" t="str">
        <f t="shared" si="41"/>
        <v/>
      </c>
      <c r="BU68" s="64" t="str">
        <f>IF(details!AS68="","",details!AS68)</f>
        <v/>
      </c>
      <c r="BV68" s="64" t="str">
        <f>IF(details!AT68="","",details!AT68)</f>
        <v/>
      </c>
      <c r="BW68" s="64" t="str">
        <f>IF(details!AU68="","",details!AU68)</f>
        <v/>
      </c>
      <c r="BX68" s="148" t="str">
        <f t="shared" si="42"/>
        <v/>
      </c>
      <c r="BY68" s="149" t="str">
        <f t="shared" si="43"/>
        <v/>
      </c>
      <c r="BZ68" s="64" t="str">
        <f>IF(details!AV68="","",details!AV68)</f>
        <v/>
      </c>
      <c r="CA68" s="64" t="str">
        <f>IF(details!AW68="","",details!AW68)</f>
        <v/>
      </c>
      <c r="CB68" s="149" t="str">
        <f t="shared" si="44"/>
        <v/>
      </c>
      <c r="CC68" s="95" t="str">
        <f t="shared" si="45"/>
        <v/>
      </c>
      <c r="CD68" s="150" t="str">
        <f t="shared" si="46"/>
        <v/>
      </c>
      <c r="CE68" s="95" t="str">
        <f t="shared" si="47"/>
        <v/>
      </c>
      <c r="CF68" s="136">
        <f t="shared" si="2"/>
        <v>200</v>
      </c>
      <c r="CG68" s="136">
        <f t="shared" si="48"/>
        <v>0</v>
      </c>
      <c r="CH68" s="64" t="str">
        <f>IF(details!AX68="","",details!AX68)</f>
        <v/>
      </c>
      <c r="CI68" s="64" t="str">
        <f>IF(details!AY68="","",details!AY68)</f>
        <v/>
      </c>
      <c r="CJ68" s="64" t="str">
        <f t="shared" si="49"/>
        <v/>
      </c>
      <c r="CK68" s="64" t="str">
        <f>IF(details!AZ68="","",details!AZ68)</f>
        <v/>
      </c>
      <c r="CL68" s="64" t="str">
        <f>IF(details!BA68="","",details!BA68)</f>
        <v/>
      </c>
      <c r="CM68" s="64" t="str">
        <f t="shared" si="50"/>
        <v/>
      </c>
      <c r="CN68" s="64" t="str">
        <f>IF(details!BB68="","",details!BB68)</f>
        <v/>
      </c>
      <c r="CO68" s="64" t="str">
        <f>IF(details!BC68="","",details!BC68)</f>
        <v/>
      </c>
      <c r="CP68" s="64" t="str">
        <f t="shared" si="51"/>
        <v/>
      </c>
      <c r="CQ68" s="148" t="str">
        <f t="shared" si="52"/>
        <v/>
      </c>
      <c r="CR68" s="64" t="str">
        <f>IF(details!BD68="","",details!BD68)</f>
        <v/>
      </c>
      <c r="CS68" s="64" t="str">
        <f>IF(details!BE68="","",details!BE68)</f>
        <v/>
      </c>
      <c r="CT68" s="64" t="str">
        <f>IF(details!BF68="","",details!BF68)</f>
        <v/>
      </c>
      <c r="CU68" s="64" t="str">
        <f>IF(details!BG68="","",details!BG68)</f>
        <v/>
      </c>
      <c r="CV68" s="148" t="str">
        <f t="shared" si="53"/>
        <v/>
      </c>
      <c r="CW68" s="149" t="str">
        <f t="shared" si="54"/>
        <v/>
      </c>
      <c r="CX68" s="64" t="str">
        <f>IF(details!BH68="","",details!BH68)</f>
        <v/>
      </c>
      <c r="CY68" s="64" t="str">
        <f>IF(details!BI68="","",details!BI68)</f>
        <v/>
      </c>
      <c r="CZ68" s="64" t="str">
        <f>IF(details!BJ68="","",details!BJ68)</f>
        <v/>
      </c>
      <c r="DA68" s="149" t="str">
        <f t="shared" si="55"/>
        <v/>
      </c>
      <c r="DB68" s="95" t="str">
        <f t="shared" si="56"/>
        <v/>
      </c>
      <c r="DC68" s="150" t="str">
        <f t="shared" si="57"/>
        <v/>
      </c>
      <c r="DD68" s="95" t="str">
        <f t="shared" si="58"/>
        <v/>
      </c>
      <c r="DE68" s="136">
        <f t="shared" si="3"/>
        <v>200</v>
      </c>
      <c r="DF68" s="136">
        <f t="shared" si="59"/>
        <v>0</v>
      </c>
      <c r="DG68" s="64" t="str">
        <f>IF(details!BK68="","",details!BK68)</f>
        <v/>
      </c>
      <c r="DH68" s="64" t="str">
        <f>IF(details!BL68="","",details!BL68)</f>
        <v/>
      </c>
      <c r="DI68" s="64" t="str">
        <f t="shared" si="60"/>
        <v/>
      </c>
      <c r="DJ68" s="64" t="str">
        <f>IF(details!BM68="","",details!BM68)</f>
        <v/>
      </c>
      <c r="DK68" s="64" t="str">
        <f>IF(details!BN68="","",details!BN68)</f>
        <v/>
      </c>
      <c r="DL68" s="64" t="str">
        <f t="shared" si="61"/>
        <v/>
      </c>
      <c r="DM68" s="64" t="str">
        <f>IF(details!BO68="","",details!BO68)</f>
        <v/>
      </c>
      <c r="DN68" s="64" t="str">
        <f>IF(details!BP68="","",details!BP68)</f>
        <v/>
      </c>
      <c r="DO68" s="64" t="str">
        <f t="shared" si="62"/>
        <v/>
      </c>
      <c r="DP68" s="148" t="str">
        <f t="shared" si="63"/>
        <v/>
      </c>
      <c r="DQ68" s="64" t="str">
        <f>IF(details!BQ68="","",details!BQ68)</f>
        <v/>
      </c>
      <c r="DR68" s="64" t="str">
        <f>IF(details!BR68="","",details!BR68)</f>
        <v/>
      </c>
      <c r="DS68" s="64" t="str">
        <f>IF(details!BS68="","",details!BS68)</f>
        <v/>
      </c>
      <c r="DT68" s="148" t="str">
        <f t="shared" si="64"/>
        <v/>
      </c>
      <c r="DU68" s="149" t="str">
        <f t="shared" si="65"/>
        <v/>
      </c>
      <c r="DV68" s="64" t="str">
        <f>IF(details!BT68="","",details!BT68)</f>
        <v/>
      </c>
      <c r="DW68" s="64" t="str">
        <f>IF(details!BU68="","",details!BU68)</f>
        <v/>
      </c>
      <c r="DX68" s="149" t="str">
        <f t="shared" si="66"/>
        <v/>
      </c>
      <c r="DY68" s="95" t="str">
        <f t="shared" si="67"/>
        <v/>
      </c>
      <c r="DZ68" s="150" t="str">
        <f t="shared" si="68"/>
        <v/>
      </c>
      <c r="EA68" s="95" t="str">
        <f t="shared" si="69"/>
        <v/>
      </c>
      <c r="EB68" s="136">
        <f t="shared" si="4"/>
        <v>200</v>
      </c>
      <c r="EC68" s="136">
        <f t="shared" si="70"/>
        <v>0</v>
      </c>
      <c r="ED68" s="64" t="str">
        <f>IF(details!BV68="","",details!BV68)</f>
        <v/>
      </c>
      <c r="EE68" s="64" t="str">
        <f>IF(details!BW68="","",details!BW68)</f>
        <v/>
      </c>
      <c r="EF68" s="64" t="str">
        <f t="shared" si="71"/>
        <v/>
      </c>
      <c r="EG68" s="64" t="str">
        <f>IF(details!BX68="","",details!BX68)</f>
        <v/>
      </c>
      <c r="EH68" s="64" t="str">
        <f>IF(details!BY68="","",details!BY68)</f>
        <v/>
      </c>
      <c r="EI68" s="64" t="str">
        <f t="shared" si="72"/>
        <v/>
      </c>
      <c r="EJ68" s="64" t="str">
        <f>IF(details!BZ68="","",details!BZ68)</f>
        <v/>
      </c>
      <c r="EK68" s="64" t="str">
        <f>IF(details!CA68="","",details!CA68)</f>
        <v/>
      </c>
      <c r="EL68" s="64" t="str">
        <f t="shared" si="73"/>
        <v/>
      </c>
      <c r="EM68" s="148" t="str">
        <f t="shared" si="74"/>
        <v/>
      </c>
      <c r="EN68" s="427" t="str">
        <f>IF(details!CB68="","",details!CB68)</f>
        <v/>
      </c>
      <c r="EO68" s="64" t="str">
        <f>IF(details!CC68="","",details!CC68)</f>
        <v/>
      </c>
      <c r="EP68" s="64" t="str">
        <f>IF(details!CD68="","",details!CD68)</f>
        <v/>
      </c>
      <c r="EQ68" s="148" t="str">
        <f t="shared" si="75"/>
        <v/>
      </c>
      <c r="ER68" s="149" t="str">
        <f t="shared" si="76"/>
        <v/>
      </c>
      <c r="ES68" s="64" t="str">
        <f>IF(details!CE68="","",details!CE68)</f>
        <v/>
      </c>
      <c r="ET68" s="64" t="str">
        <f>IF(details!CF68="","",details!CF68)</f>
        <v/>
      </c>
      <c r="EU68" s="149" t="str">
        <f t="shared" si="77"/>
        <v/>
      </c>
      <c r="EV68" s="95" t="str">
        <f t="shared" si="78"/>
        <v/>
      </c>
      <c r="EW68" s="150" t="str">
        <f t="shared" si="79"/>
        <v/>
      </c>
      <c r="EX68" s="95" t="str">
        <f t="shared" si="80"/>
        <v/>
      </c>
      <c r="EY68" s="136">
        <f t="shared" si="5"/>
        <v>200</v>
      </c>
      <c r="EZ68" s="136">
        <f t="shared" si="81"/>
        <v>0</v>
      </c>
      <c r="FA68" s="64" t="str">
        <f>IF(details!CG68="","",details!CG68)</f>
        <v/>
      </c>
      <c r="FB68" s="64" t="str">
        <f>IF(details!CH68="","",details!CH68)</f>
        <v/>
      </c>
      <c r="FC68" s="64" t="str">
        <f>IF(details!CI68="","",details!CI68)</f>
        <v/>
      </c>
      <c r="FD68" s="64" t="str">
        <f>IF(details!CJ68="","",details!CJ68)</f>
        <v/>
      </c>
      <c r="FE68" s="64" t="str">
        <f>IF(details!CK68="","",details!CK68)</f>
        <v/>
      </c>
      <c r="FF68" s="95" t="str">
        <f t="shared" si="82"/>
        <v/>
      </c>
      <c r="FG68" s="95" t="str">
        <f t="shared" si="83"/>
        <v/>
      </c>
      <c r="FH68" s="95" t="str">
        <f t="shared" si="84"/>
        <v/>
      </c>
      <c r="FI68" s="136">
        <f t="shared" si="85"/>
        <v>100</v>
      </c>
      <c r="FJ68" s="136">
        <f t="shared" si="86"/>
        <v>0</v>
      </c>
      <c r="FK68" s="64" t="str">
        <f>IF(details!CL68="","",details!CL68)</f>
        <v/>
      </c>
      <c r="FL68" s="64" t="str">
        <f>IF(details!CM68="","",details!CM68)</f>
        <v/>
      </c>
      <c r="FM68" s="64" t="str">
        <f>IF(details!CN68="","",details!CN68)</f>
        <v/>
      </c>
      <c r="FN68" s="64" t="str">
        <f>IF(details!CO68="","",details!CO68)</f>
        <v/>
      </c>
      <c r="FO68" s="64" t="str">
        <f>IF(details!CP68="","",details!CP68)</f>
        <v/>
      </c>
      <c r="FP68" s="95" t="str">
        <f t="shared" si="87"/>
        <v/>
      </c>
      <c r="FQ68" s="95" t="str">
        <f t="shared" si="88"/>
        <v/>
      </c>
      <c r="FR68" s="95" t="str">
        <f t="shared" si="89"/>
        <v/>
      </c>
      <c r="FS68" s="136">
        <f t="shared" si="90"/>
        <v>100</v>
      </c>
      <c r="FT68" s="136">
        <f t="shared" si="91"/>
        <v>0</v>
      </c>
      <c r="FU68" s="64" t="str">
        <f>IF(details!CQ68="","",details!CQ68)</f>
        <v/>
      </c>
      <c r="FV68" s="64" t="str">
        <f>IF(details!CR68="","",details!CR68)</f>
        <v/>
      </c>
      <c r="FW68" s="64" t="str">
        <f>IF(details!CS68="","",details!CS68)</f>
        <v/>
      </c>
      <c r="FX68" s="64" t="str">
        <f>IF(details!CT68="","",details!CT68)</f>
        <v/>
      </c>
      <c r="FY68" s="64" t="str">
        <f>IF(details!CU68="","",details!CU68)</f>
        <v/>
      </c>
      <c r="FZ68" s="95" t="str">
        <f t="shared" si="92"/>
        <v/>
      </c>
      <c r="GA68" s="95" t="str">
        <f t="shared" si="93"/>
        <v/>
      </c>
      <c r="GB68" s="95" t="str">
        <f t="shared" si="94"/>
        <v/>
      </c>
      <c r="GC68" s="136">
        <f t="shared" si="95"/>
        <v>100</v>
      </c>
      <c r="GD68" s="136">
        <f t="shared" si="96"/>
        <v>0</v>
      </c>
      <c r="GE68" s="94">
        <f t="shared" si="97"/>
        <v>200</v>
      </c>
      <c r="GF68" s="94" t="str">
        <f t="shared" si="98"/>
        <v/>
      </c>
      <c r="GG68" s="94" t="str">
        <f t="shared" si="99"/>
        <v/>
      </c>
      <c r="GH68" s="94">
        <f t="shared" si="100"/>
        <v>200</v>
      </c>
      <c r="GI68" s="94" t="str">
        <f t="shared" si="101"/>
        <v/>
      </c>
      <c r="GJ68" s="94" t="str">
        <f t="shared" si="102"/>
        <v/>
      </c>
      <c r="GK68" s="152">
        <f t="shared" si="103"/>
        <v>200</v>
      </c>
      <c r="GL68" s="152" t="str">
        <f t="shared" si="104"/>
        <v/>
      </c>
      <c r="GM68" s="152" t="str">
        <f t="shared" si="105"/>
        <v/>
      </c>
      <c r="GN68" s="94" t="str">
        <f t="shared" si="106"/>
        <v/>
      </c>
      <c r="GO68" s="94" t="str">
        <f t="shared" si="107"/>
        <v/>
      </c>
      <c r="GP68" s="94" t="str">
        <f t="shared" si="108"/>
        <v/>
      </c>
      <c r="GQ68" s="94" t="str">
        <f t="shared" si="109"/>
        <v/>
      </c>
      <c r="GR68" s="94" t="str">
        <f t="shared" si="110"/>
        <v/>
      </c>
      <c r="GS68" s="94">
        <f t="shared" si="111"/>
        <v>200</v>
      </c>
      <c r="GT68" s="94" t="str">
        <f t="shared" si="112"/>
        <v/>
      </c>
      <c r="GU68" s="94" t="str">
        <f t="shared" si="113"/>
        <v/>
      </c>
      <c r="GV68" s="94">
        <f t="shared" si="114"/>
        <v>200</v>
      </c>
      <c r="GW68" s="94" t="str">
        <f t="shared" si="115"/>
        <v/>
      </c>
      <c r="GX68" s="94" t="str">
        <f t="shared" si="116"/>
        <v/>
      </c>
      <c r="GY68" s="94">
        <f t="shared" si="117"/>
        <v>200</v>
      </c>
      <c r="GZ68" s="94" t="str">
        <f t="shared" si="118"/>
        <v/>
      </c>
      <c r="HA68" s="94" t="str">
        <f t="shared" si="119"/>
        <v/>
      </c>
      <c r="HB68" s="94">
        <f t="shared" si="120"/>
        <v>100</v>
      </c>
      <c r="HC68" s="94" t="str">
        <f t="shared" si="121"/>
        <v/>
      </c>
      <c r="HD68" s="94" t="str">
        <f t="shared" si="122"/>
        <v/>
      </c>
      <c r="HE68" s="153">
        <f t="shared" si="123"/>
        <v>100</v>
      </c>
      <c r="HF68" s="153" t="str">
        <f t="shared" si="124"/>
        <v/>
      </c>
      <c r="HG68" s="153" t="str">
        <f t="shared" si="125"/>
        <v/>
      </c>
      <c r="HH68" s="153">
        <f t="shared" si="126"/>
        <v>100</v>
      </c>
      <c r="HI68" s="153" t="str">
        <f t="shared" si="127"/>
        <v/>
      </c>
      <c r="HJ68" s="153" t="str">
        <f t="shared" si="128"/>
        <v/>
      </c>
      <c r="HK68" s="255">
        <f t="shared" si="129"/>
        <v>0</v>
      </c>
      <c r="HL68" s="255">
        <f t="shared" si="130"/>
        <v>0</v>
      </c>
      <c r="HM68" s="255">
        <f t="shared" si="131"/>
        <v>23</v>
      </c>
      <c r="HN68" s="255">
        <f t="shared" si="132"/>
        <v>0</v>
      </c>
      <c r="HO68" s="64" t="str">
        <f t="shared" si="142"/>
        <v/>
      </c>
      <c r="HP68" s="91">
        <f t="shared" si="133"/>
        <v>1200</v>
      </c>
      <c r="HQ68" s="91" t="str">
        <f t="shared" si="134"/>
        <v/>
      </c>
      <c r="HR68" s="92" t="str">
        <f t="shared" si="135"/>
        <v/>
      </c>
      <c r="HS68" s="214" t="str">
        <f t="shared" si="136"/>
        <v/>
      </c>
      <c r="HT68" s="215" t="str">
        <f t="shared" si="137"/>
        <v/>
      </c>
      <c r="HU68" s="93" t="str">
        <f t="shared" si="138"/>
        <v/>
      </c>
      <c r="HV68" s="154">
        <f>details!EV68</f>
        <v>110</v>
      </c>
      <c r="HW68" s="155" t="str">
        <f>details!EW68</f>
        <v/>
      </c>
      <c r="HX68" s="218" t="str">
        <f t="shared" si="139"/>
        <v/>
      </c>
      <c r="HY68" s="100" t="str">
        <f>IF(details!CV68="","",details!CV68)</f>
        <v/>
      </c>
    </row>
    <row r="69" spans="1:233" ht="14" customHeight="1">
      <c r="A69" s="145" t="str">
        <f>IF(details!A69="","",details!A69)</f>
        <v/>
      </c>
      <c r="B69" s="64" t="str">
        <f>IF(details!B69="","",details!B69)</f>
        <v/>
      </c>
      <c r="C69" s="64" t="str">
        <f>IF(details!C69="","",details!C69)</f>
        <v/>
      </c>
      <c r="D69" s="95">
        <f>IF(details!D69="","",details!D69)</f>
        <v>863</v>
      </c>
      <c r="E69" s="95" t="str">
        <f>IF(details!E69="","",details!E69)</f>
        <v/>
      </c>
      <c r="F69" s="64" t="str">
        <f>IF(details!F69="","",details!F69)</f>
        <v/>
      </c>
      <c r="G69" s="290" t="str">
        <f>IF(details!G69="","",details!G69)</f>
        <v/>
      </c>
      <c r="H69" s="146" t="str">
        <f>IF(details!CW69="","",details!CW69)</f>
        <v/>
      </c>
      <c r="I69" s="147" t="str">
        <f>IF(details!I69="","",details!I69)</f>
        <v/>
      </c>
      <c r="J69" s="147" t="str">
        <f>IF(details!J69="","",details!J69)</f>
        <v/>
      </c>
      <c r="K69" s="147" t="str">
        <f>IF(details!K69="","",details!K69)</f>
        <v/>
      </c>
      <c r="L69" s="64" t="str">
        <f>IF(details!L69="","",details!L69)</f>
        <v/>
      </c>
      <c r="M69" s="64" t="str">
        <f>IF(details!M69="","",details!M69)</f>
        <v/>
      </c>
      <c r="N69" s="64" t="str">
        <f t="shared" si="16"/>
        <v/>
      </c>
      <c r="O69" s="64" t="str">
        <f>IF(details!N69="","",details!N69)</f>
        <v/>
      </c>
      <c r="P69" s="64" t="str">
        <f>IF(details!O69="","",details!O69)</f>
        <v/>
      </c>
      <c r="Q69" s="64" t="str">
        <f t="shared" si="17"/>
        <v/>
      </c>
      <c r="R69" s="64" t="str">
        <f>IF(details!P69="","",details!P69)</f>
        <v/>
      </c>
      <c r="S69" s="64" t="str">
        <f>IF(details!Q69="","",details!Q69)</f>
        <v/>
      </c>
      <c r="T69" s="64" t="str">
        <f t="shared" si="18"/>
        <v/>
      </c>
      <c r="U69" s="148" t="str">
        <f t="shared" si="19"/>
        <v/>
      </c>
      <c r="V69" s="64" t="str">
        <f>IF(details!R69="","",details!R69)</f>
        <v/>
      </c>
      <c r="W69" s="64" t="str">
        <f>IF(details!S69="","",details!S69)</f>
        <v/>
      </c>
      <c r="X69" s="64" t="str">
        <f>IF(details!T69="","",details!T69)</f>
        <v/>
      </c>
      <c r="Y69" s="64" t="str">
        <f>IF(details!U69="","",details!U69)</f>
        <v/>
      </c>
      <c r="Z69" s="148" t="str">
        <f t="shared" si="20"/>
        <v/>
      </c>
      <c r="AA69" s="149" t="str">
        <f t="shared" si="21"/>
        <v/>
      </c>
      <c r="AB69" s="64" t="str">
        <f>IF(details!V69="","",details!V69)</f>
        <v/>
      </c>
      <c r="AC69" s="64" t="str">
        <f>IF(details!W69="","",details!W69)</f>
        <v/>
      </c>
      <c r="AD69" s="64" t="str">
        <f>IF(details!X69="","",details!X69)</f>
        <v/>
      </c>
      <c r="AE69" s="149" t="str">
        <f t="shared" si="22"/>
        <v/>
      </c>
      <c r="AF69" s="95" t="str">
        <f t="shared" si="23"/>
        <v/>
      </c>
      <c r="AG69" s="150" t="str">
        <f t="shared" si="24"/>
        <v/>
      </c>
      <c r="AH69" s="95" t="str">
        <f t="shared" si="25"/>
        <v/>
      </c>
      <c r="AI69" s="136">
        <f t="shared" si="0"/>
        <v>200</v>
      </c>
      <c r="AJ69" s="136">
        <f t="shared" si="26"/>
        <v>0</v>
      </c>
      <c r="AK69" s="64" t="str">
        <f>IF(details!Y69="","",details!Y69)</f>
        <v/>
      </c>
      <c r="AL69" s="64" t="str">
        <f>IF(details!Z69="","",details!Z69)</f>
        <v/>
      </c>
      <c r="AM69" s="64" t="str">
        <f t="shared" si="27"/>
        <v/>
      </c>
      <c r="AN69" s="64" t="str">
        <f>IF(details!AA69="","",details!AA69)</f>
        <v/>
      </c>
      <c r="AO69" s="64" t="str">
        <f>IF(details!AB69="","",details!AB69)</f>
        <v/>
      </c>
      <c r="AP69" s="64" t="str">
        <f t="shared" si="28"/>
        <v/>
      </c>
      <c r="AQ69" s="64" t="str">
        <f>IF(details!AC69="","",details!AC69)</f>
        <v/>
      </c>
      <c r="AR69" s="64" t="str">
        <f>IF(details!AD69="","",details!AD69)</f>
        <v/>
      </c>
      <c r="AS69" s="64" t="str">
        <f t="shared" si="29"/>
        <v/>
      </c>
      <c r="AT69" s="148" t="str">
        <f t="shared" si="30"/>
        <v/>
      </c>
      <c r="AU69" s="64" t="str">
        <f>IF(details!AE69="","",details!AE69)</f>
        <v/>
      </c>
      <c r="AV69" s="64" t="str">
        <f>IF(details!AF69="","",details!AF69)</f>
        <v/>
      </c>
      <c r="AW69" s="64" t="str">
        <f>IF(details!AG69="","",details!AG69)</f>
        <v/>
      </c>
      <c r="AX69" s="64" t="str">
        <f>IF(details!AH69="","",details!AH69)</f>
        <v/>
      </c>
      <c r="AY69" s="148" t="str">
        <f t="shared" si="31"/>
        <v/>
      </c>
      <c r="AZ69" s="149" t="str">
        <f t="shared" si="32"/>
        <v/>
      </c>
      <c r="BA69" s="64" t="str">
        <f>IF(details!AI69="","",details!AI69)</f>
        <v/>
      </c>
      <c r="BB69" s="64" t="str">
        <f>IF(details!AJ69="","",details!AJ69)</f>
        <v/>
      </c>
      <c r="BC69" s="64" t="str">
        <f>IF(details!AK69="","",details!AK69)</f>
        <v/>
      </c>
      <c r="BD69" s="149" t="str">
        <f t="shared" si="33"/>
        <v/>
      </c>
      <c r="BE69" s="95" t="str">
        <f t="shared" si="34"/>
        <v/>
      </c>
      <c r="BF69" s="150" t="str">
        <f t="shared" si="35"/>
        <v/>
      </c>
      <c r="BG69" s="95" t="str">
        <f t="shared" si="36"/>
        <v/>
      </c>
      <c r="BH69" s="136">
        <f t="shared" si="1"/>
        <v>200</v>
      </c>
      <c r="BI69" s="136">
        <f t="shared" si="37"/>
        <v>0</v>
      </c>
      <c r="BJ69" s="151">
        <f>IF(D69="","",details!AL69)</f>
        <v>0</v>
      </c>
      <c r="BK69" s="64" t="str">
        <f>IF(details!AM69="","",details!AM69)</f>
        <v/>
      </c>
      <c r="BL69" s="64" t="str">
        <f>IF(details!AN69="","",details!AN69)</f>
        <v/>
      </c>
      <c r="BM69" s="64" t="str">
        <f t="shared" si="38"/>
        <v/>
      </c>
      <c r="BN69" s="64" t="str">
        <f>IF(details!AO69="","",details!AO69)</f>
        <v/>
      </c>
      <c r="BO69" s="64" t="str">
        <f>IF(details!AP69="","",details!AP69)</f>
        <v/>
      </c>
      <c r="BP69" s="64" t="str">
        <f t="shared" si="39"/>
        <v/>
      </c>
      <c r="BQ69" s="64" t="str">
        <f>IF(details!AQ69="","",details!AQ69)</f>
        <v/>
      </c>
      <c r="BR69" s="64" t="str">
        <f>IF(details!AR69="","",details!AR69)</f>
        <v/>
      </c>
      <c r="BS69" s="64" t="str">
        <f t="shared" si="40"/>
        <v/>
      </c>
      <c r="BT69" s="148" t="str">
        <f t="shared" si="41"/>
        <v/>
      </c>
      <c r="BU69" s="64" t="str">
        <f>IF(details!AS69="","",details!AS69)</f>
        <v/>
      </c>
      <c r="BV69" s="64" t="str">
        <f>IF(details!AT69="","",details!AT69)</f>
        <v/>
      </c>
      <c r="BW69" s="64" t="str">
        <f>IF(details!AU69="","",details!AU69)</f>
        <v/>
      </c>
      <c r="BX69" s="148" t="str">
        <f t="shared" si="42"/>
        <v/>
      </c>
      <c r="BY69" s="149" t="str">
        <f t="shared" si="43"/>
        <v/>
      </c>
      <c r="BZ69" s="64" t="str">
        <f>IF(details!AV69="","",details!AV69)</f>
        <v/>
      </c>
      <c r="CA69" s="64" t="str">
        <f>IF(details!AW69="","",details!AW69)</f>
        <v/>
      </c>
      <c r="CB69" s="149" t="str">
        <f t="shared" si="44"/>
        <v/>
      </c>
      <c r="CC69" s="95" t="str">
        <f t="shared" si="45"/>
        <v/>
      </c>
      <c r="CD69" s="150" t="str">
        <f t="shared" si="46"/>
        <v/>
      </c>
      <c r="CE69" s="95" t="str">
        <f t="shared" si="47"/>
        <v/>
      </c>
      <c r="CF69" s="136">
        <f t="shared" si="2"/>
        <v>200</v>
      </c>
      <c r="CG69" s="136">
        <f t="shared" si="48"/>
        <v>0</v>
      </c>
      <c r="CH69" s="64" t="str">
        <f>IF(details!AX69="","",details!AX69)</f>
        <v/>
      </c>
      <c r="CI69" s="64" t="str">
        <f>IF(details!AY69="","",details!AY69)</f>
        <v/>
      </c>
      <c r="CJ69" s="64" t="str">
        <f t="shared" si="49"/>
        <v/>
      </c>
      <c r="CK69" s="64" t="str">
        <f>IF(details!AZ69="","",details!AZ69)</f>
        <v/>
      </c>
      <c r="CL69" s="64" t="str">
        <f>IF(details!BA69="","",details!BA69)</f>
        <v/>
      </c>
      <c r="CM69" s="64" t="str">
        <f t="shared" si="50"/>
        <v/>
      </c>
      <c r="CN69" s="64" t="str">
        <f>IF(details!BB69="","",details!BB69)</f>
        <v/>
      </c>
      <c r="CO69" s="64" t="str">
        <f>IF(details!BC69="","",details!BC69)</f>
        <v/>
      </c>
      <c r="CP69" s="64" t="str">
        <f t="shared" si="51"/>
        <v/>
      </c>
      <c r="CQ69" s="148" t="str">
        <f t="shared" si="52"/>
        <v/>
      </c>
      <c r="CR69" s="64" t="str">
        <f>IF(details!BD69="","",details!BD69)</f>
        <v/>
      </c>
      <c r="CS69" s="64" t="str">
        <f>IF(details!BE69="","",details!BE69)</f>
        <v/>
      </c>
      <c r="CT69" s="64" t="str">
        <f>IF(details!BF69="","",details!BF69)</f>
        <v/>
      </c>
      <c r="CU69" s="64" t="str">
        <f>IF(details!BG69="","",details!BG69)</f>
        <v/>
      </c>
      <c r="CV69" s="148" t="str">
        <f t="shared" si="53"/>
        <v/>
      </c>
      <c r="CW69" s="149" t="str">
        <f t="shared" si="54"/>
        <v/>
      </c>
      <c r="CX69" s="64" t="str">
        <f>IF(details!BH69="","",details!BH69)</f>
        <v/>
      </c>
      <c r="CY69" s="64" t="str">
        <f>IF(details!BI69="","",details!BI69)</f>
        <v/>
      </c>
      <c r="CZ69" s="64" t="str">
        <f>IF(details!BJ69="","",details!BJ69)</f>
        <v/>
      </c>
      <c r="DA69" s="149" t="str">
        <f t="shared" si="55"/>
        <v/>
      </c>
      <c r="DB69" s="95" t="str">
        <f t="shared" si="56"/>
        <v/>
      </c>
      <c r="DC69" s="150" t="str">
        <f t="shared" si="57"/>
        <v/>
      </c>
      <c r="DD69" s="95" t="str">
        <f t="shared" si="58"/>
        <v/>
      </c>
      <c r="DE69" s="136">
        <f t="shared" si="3"/>
        <v>200</v>
      </c>
      <c r="DF69" s="136">
        <f t="shared" si="59"/>
        <v>0</v>
      </c>
      <c r="DG69" s="64" t="str">
        <f>IF(details!BK69="","",details!BK69)</f>
        <v/>
      </c>
      <c r="DH69" s="64" t="str">
        <f>IF(details!BL69="","",details!BL69)</f>
        <v/>
      </c>
      <c r="DI69" s="64" t="str">
        <f t="shared" si="60"/>
        <v/>
      </c>
      <c r="DJ69" s="64" t="str">
        <f>IF(details!BM69="","",details!BM69)</f>
        <v/>
      </c>
      <c r="DK69" s="64" t="str">
        <f>IF(details!BN69="","",details!BN69)</f>
        <v/>
      </c>
      <c r="DL69" s="64" t="str">
        <f t="shared" si="61"/>
        <v/>
      </c>
      <c r="DM69" s="64" t="str">
        <f>IF(details!BO69="","",details!BO69)</f>
        <v/>
      </c>
      <c r="DN69" s="64" t="str">
        <f>IF(details!BP69="","",details!BP69)</f>
        <v/>
      </c>
      <c r="DO69" s="64" t="str">
        <f t="shared" si="62"/>
        <v/>
      </c>
      <c r="DP69" s="148" t="str">
        <f t="shared" si="63"/>
        <v/>
      </c>
      <c r="DQ69" s="64" t="str">
        <f>IF(details!BQ69="","",details!BQ69)</f>
        <v/>
      </c>
      <c r="DR69" s="64" t="str">
        <f>IF(details!BR69="","",details!BR69)</f>
        <v/>
      </c>
      <c r="DS69" s="64" t="str">
        <f>IF(details!BS69="","",details!BS69)</f>
        <v/>
      </c>
      <c r="DT69" s="148" t="str">
        <f t="shared" si="64"/>
        <v/>
      </c>
      <c r="DU69" s="149" t="str">
        <f t="shared" si="65"/>
        <v/>
      </c>
      <c r="DV69" s="64" t="str">
        <f>IF(details!BT69="","",details!BT69)</f>
        <v/>
      </c>
      <c r="DW69" s="64" t="str">
        <f>IF(details!BU69="","",details!BU69)</f>
        <v/>
      </c>
      <c r="DX69" s="149" t="str">
        <f t="shared" si="66"/>
        <v/>
      </c>
      <c r="DY69" s="95" t="str">
        <f t="shared" si="67"/>
        <v/>
      </c>
      <c r="DZ69" s="150" t="str">
        <f t="shared" si="68"/>
        <v/>
      </c>
      <c r="EA69" s="95" t="str">
        <f t="shared" si="69"/>
        <v/>
      </c>
      <c r="EB69" s="136">
        <f t="shared" si="4"/>
        <v>200</v>
      </c>
      <c r="EC69" s="136">
        <f t="shared" si="70"/>
        <v>0</v>
      </c>
      <c r="ED69" s="64" t="str">
        <f>IF(details!BV69="","",details!BV69)</f>
        <v/>
      </c>
      <c r="EE69" s="64" t="str">
        <f>IF(details!BW69="","",details!BW69)</f>
        <v/>
      </c>
      <c r="EF69" s="64" t="str">
        <f t="shared" si="71"/>
        <v/>
      </c>
      <c r="EG69" s="64" t="str">
        <f>IF(details!BX69="","",details!BX69)</f>
        <v/>
      </c>
      <c r="EH69" s="64" t="str">
        <f>IF(details!BY69="","",details!BY69)</f>
        <v/>
      </c>
      <c r="EI69" s="64" t="str">
        <f t="shared" si="72"/>
        <v/>
      </c>
      <c r="EJ69" s="64" t="str">
        <f>IF(details!BZ69="","",details!BZ69)</f>
        <v/>
      </c>
      <c r="EK69" s="64" t="str">
        <f>IF(details!CA69="","",details!CA69)</f>
        <v/>
      </c>
      <c r="EL69" s="64" t="str">
        <f t="shared" si="73"/>
        <v/>
      </c>
      <c r="EM69" s="148" t="str">
        <f t="shared" si="74"/>
        <v/>
      </c>
      <c r="EN69" s="427" t="str">
        <f>IF(details!CB69="","",details!CB69)</f>
        <v/>
      </c>
      <c r="EO69" s="64" t="str">
        <f>IF(details!CC69="","",details!CC69)</f>
        <v/>
      </c>
      <c r="EP69" s="64" t="str">
        <f>IF(details!CD69="","",details!CD69)</f>
        <v/>
      </c>
      <c r="EQ69" s="148" t="str">
        <f t="shared" si="75"/>
        <v/>
      </c>
      <c r="ER69" s="149" t="str">
        <f t="shared" si="76"/>
        <v/>
      </c>
      <c r="ES69" s="64" t="str">
        <f>IF(details!CE69="","",details!CE69)</f>
        <v/>
      </c>
      <c r="ET69" s="64" t="str">
        <f>IF(details!CF69="","",details!CF69)</f>
        <v/>
      </c>
      <c r="EU69" s="149" t="str">
        <f t="shared" si="77"/>
        <v/>
      </c>
      <c r="EV69" s="95" t="str">
        <f t="shared" si="78"/>
        <v/>
      </c>
      <c r="EW69" s="150" t="str">
        <f t="shared" si="79"/>
        <v/>
      </c>
      <c r="EX69" s="95" t="str">
        <f t="shared" si="80"/>
        <v/>
      </c>
      <c r="EY69" s="136">
        <f t="shared" si="5"/>
        <v>200</v>
      </c>
      <c r="EZ69" s="136">
        <f t="shared" si="81"/>
        <v>0</v>
      </c>
      <c r="FA69" s="64" t="str">
        <f>IF(details!CG69="","",details!CG69)</f>
        <v/>
      </c>
      <c r="FB69" s="64" t="str">
        <f>IF(details!CH69="","",details!CH69)</f>
        <v/>
      </c>
      <c r="FC69" s="64" t="str">
        <f>IF(details!CI69="","",details!CI69)</f>
        <v/>
      </c>
      <c r="FD69" s="64" t="str">
        <f>IF(details!CJ69="","",details!CJ69)</f>
        <v/>
      </c>
      <c r="FE69" s="64" t="str">
        <f>IF(details!CK69="","",details!CK69)</f>
        <v/>
      </c>
      <c r="FF69" s="95" t="str">
        <f t="shared" si="82"/>
        <v/>
      </c>
      <c r="FG69" s="95" t="str">
        <f t="shared" si="83"/>
        <v/>
      </c>
      <c r="FH69" s="95" t="str">
        <f t="shared" si="84"/>
        <v/>
      </c>
      <c r="FI69" s="136">
        <f t="shared" si="85"/>
        <v>100</v>
      </c>
      <c r="FJ69" s="136">
        <f t="shared" si="86"/>
        <v>0</v>
      </c>
      <c r="FK69" s="64" t="str">
        <f>IF(details!CL69="","",details!CL69)</f>
        <v/>
      </c>
      <c r="FL69" s="64" t="str">
        <f>IF(details!CM69="","",details!CM69)</f>
        <v/>
      </c>
      <c r="FM69" s="64" t="str">
        <f>IF(details!CN69="","",details!CN69)</f>
        <v/>
      </c>
      <c r="FN69" s="64" t="str">
        <f>IF(details!CO69="","",details!CO69)</f>
        <v/>
      </c>
      <c r="FO69" s="64" t="str">
        <f>IF(details!CP69="","",details!CP69)</f>
        <v/>
      </c>
      <c r="FP69" s="95" t="str">
        <f t="shared" si="87"/>
        <v/>
      </c>
      <c r="FQ69" s="95" t="str">
        <f t="shared" si="88"/>
        <v/>
      </c>
      <c r="FR69" s="95" t="str">
        <f t="shared" si="89"/>
        <v/>
      </c>
      <c r="FS69" s="136">
        <f t="shared" si="90"/>
        <v>100</v>
      </c>
      <c r="FT69" s="136">
        <f t="shared" si="91"/>
        <v>0</v>
      </c>
      <c r="FU69" s="64" t="str">
        <f>IF(details!CQ69="","",details!CQ69)</f>
        <v/>
      </c>
      <c r="FV69" s="64" t="str">
        <f>IF(details!CR69="","",details!CR69)</f>
        <v/>
      </c>
      <c r="FW69" s="64" t="str">
        <f>IF(details!CS69="","",details!CS69)</f>
        <v/>
      </c>
      <c r="FX69" s="64" t="str">
        <f>IF(details!CT69="","",details!CT69)</f>
        <v/>
      </c>
      <c r="FY69" s="64" t="str">
        <f>IF(details!CU69="","",details!CU69)</f>
        <v/>
      </c>
      <c r="FZ69" s="95" t="str">
        <f t="shared" si="92"/>
        <v/>
      </c>
      <c r="GA69" s="95" t="str">
        <f t="shared" si="93"/>
        <v/>
      </c>
      <c r="GB69" s="95" t="str">
        <f t="shared" si="94"/>
        <v/>
      </c>
      <c r="GC69" s="136">
        <f t="shared" si="95"/>
        <v>100</v>
      </c>
      <c r="GD69" s="136">
        <f t="shared" si="96"/>
        <v>0</v>
      </c>
      <c r="GE69" s="94">
        <f t="shared" si="97"/>
        <v>200</v>
      </c>
      <c r="GF69" s="94" t="str">
        <f t="shared" si="98"/>
        <v/>
      </c>
      <c r="GG69" s="94" t="str">
        <f t="shared" si="99"/>
        <v/>
      </c>
      <c r="GH69" s="94">
        <f t="shared" si="100"/>
        <v>200</v>
      </c>
      <c r="GI69" s="94" t="str">
        <f t="shared" si="101"/>
        <v/>
      </c>
      <c r="GJ69" s="94" t="str">
        <f t="shared" si="102"/>
        <v/>
      </c>
      <c r="GK69" s="152">
        <f t="shared" si="103"/>
        <v>200</v>
      </c>
      <c r="GL69" s="152" t="str">
        <f t="shared" si="104"/>
        <v/>
      </c>
      <c r="GM69" s="152" t="str">
        <f t="shared" si="105"/>
        <v/>
      </c>
      <c r="GN69" s="94" t="str">
        <f t="shared" si="106"/>
        <v/>
      </c>
      <c r="GO69" s="94" t="str">
        <f t="shared" si="107"/>
        <v/>
      </c>
      <c r="GP69" s="94" t="str">
        <f t="shared" si="108"/>
        <v/>
      </c>
      <c r="GQ69" s="94" t="str">
        <f t="shared" si="109"/>
        <v/>
      </c>
      <c r="GR69" s="94" t="str">
        <f t="shared" si="110"/>
        <v/>
      </c>
      <c r="GS69" s="94">
        <f t="shared" si="111"/>
        <v>200</v>
      </c>
      <c r="GT69" s="94" t="str">
        <f t="shared" si="112"/>
        <v/>
      </c>
      <c r="GU69" s="94" t="str">
        <f t="shared" si="113"/>
        <v/>
      </c>
      <c r="GV69" s="94">
        <f t="shared" si="114"/>
        <v>200</v>
      </c>
      <c r="GW69" s="94" t="str">
        <f t="shared" si="115"/>
        <v/>
      </c>
      <c r="GX69" s="94" t="str">
        <f t="shared" si="116"/>
        <v/>
      </c>
      <c r="GY69" s="94">
        <f t="shared" si="117"/>
        <v>200</v>
      </c>
      <c r="GZ69" s="94" t="str">
        <f t="shared" si="118"/>
        <v/>
      </c>
      <c r="HA69" s="94" t="str">
        <f t="shared" si="119"/>
        <v/>
      </c>
      <c r="HB69" s="94">
        <f t="shared" si="120"/>
        <v>100</v>
      </c>
      <c r="HC69" s="94" t="str">
        <f t="shared" si="121"/>
        <v/>
      </c>
      <c r="HD69" s="94" t="str">
        <f t="shared" si="122"/>
        <v/>
      </c>
      <c r="HE69" s="153">
        <f t="shared" si="123"/>
        <v>100</v>
      </c>
      <c r="HF69" s="153" t="str">
        <f t="shared" si="124"/>
        <v/>
      </c>
      <c r="HG69" s="153" t="str">
        <f t="shared" si="125"/>
        <v/>
      </c>
      <c r="HH69" s="153">
        <f t="shared" si="126"/>
        <v>100</v>
      </c>
      <c r="HI69" s="153" t="str">
        <f t="shared" si="127"/>
        <v/>
      </c>
      <c r="HJ69" s="153" t="str">
        <f t="shared" si="128"/>
        <v/>
      </c>
      <c r="HK69" s="255">
        <f t="shared" si="129"/>
        <v>0</v>
      </c>
      <c r="HL69" s="255">
        <f t="shared" si="130"/>
        <v>0</v>
      </c>
      <c r="HM69" s="255">
        <f t="shared" si="131"/>
        <v>23</v>
      </c>
      <c r="HN69" s="255">
        <f t="shared" si="132"/>
        <v>0</v>
      </c>
      <c r="HO69" s="64" t="str">
        <f t="shared" si="142"/>
        <v/>
      </c>
      <c r="HP69" s="91">
        <f t="shared" si="133"/>
        <v>1200</v>
      </c>
      <c r="HQ69" s="91" t="str">
        <f t="shared" si="134"/>
        <v/>
      </c>
      <c r="HR69" s="92" t="str">
        <f t="shared" si="135"/>
        <v/>
      </c>
      <c r="HS69" s="214" t="str">
        <f t="shared" si="136"/>
        <v/>
      </c>
      <c r="HT69" s="215" t="str">
        <f t="shared" si="137"/>
        <v/>
      </c>
      <c r="HU69" s="93" t="str">
        <f t="shared" si="138"/>
        <v/>
      </c>
      <c r="HV69" s="154">
        <f>details!EV69</f>
        <v>110</v>
      </c>
      <c r="HW69" s="155" t="str">
        <f>details!EW69</f>
        <v/>
      </c>
      <c r="HX69" s="218" t="str">
        <f t="shared" si="139"/>
        <v/>
      </c>
      <c r="HY69" s="100" t="str">
        <f>IF(details!CV69="","",details!CV69)</f>
        <v/>
      </c>
    </row>
    <row r="70" spans="1:233" ht="14" customHeight="1">
      <c r="A70" s="145" t="str">
        <f>IF(details!A70="","",details!A70)</f>
        <v/>
      </c>
      <c r="B70" s="64" t="str">
        <f>IF(details!B70="","",details!B70)</f>
        <v/>
      </c>
      <c r="C70" s="64" t="str">
        <f>IF(details!C70="","",details!C70)</f>
        <v/>
      </c>
      <c r="D70" s="95">
        <f>IF(details!D70="","",details!D70)</f>
        <v>864</v>
      </c>
      <c r="E70" s="95" t="str">
        <f>IF(details!E70="","",details!E70)</f>
        <v/>
      </c>
      <c r="F70" s="64" t="str">
        <f>IF(details!F70="","",details!F70)</f>
        <v/>
      </c>
      <c r="G70" s="290" t="str">
        <f>IF(details!G70="","",details!G70)</f>
        <v/>
      </c>
      <c r="H70" s="146" t="str">
        <f>IF(details!CW70="","",details!CW70)</f>
        <v/>
      </c>
      <c r="I70" s="147" t="str">
        <f>IF(details!I70="","",details!I70)</f>
        <v/>
      </c>
      <c r="J70" s="147" t="str">
        <f>IF(details!J70="","",details!J70)</f>
        <v/>
      </c>
      <c r="K70" s="147" t="str">
        <f>IF(details!K70="","",details!K70)</f>
        <v/>
      </c>
      <c r="L70" s="64" t="str">
        <f>IF(details!L70="","",details!L70)</f>
        <v/>
      </c>
      <c r="M70" s="64" t="str">
        <f>IF(details!M70="","",details!M70)</f>
        <v/>
      </c>
      <c r="N70" s="64" t="str">
        <f t="shared" si="16"/>
        <v/>
      </c>
      <c r="O70" s="64" t="str">
        <f>IF(details!N70="","",details!N70)</f>
        <v/>
      </c>
      <c r="P70" s="64" t="str">
        <f>IF(details!O70="","",details!O70)</f>
        <v/>
      </c>
      <c r="Q70" s="64" t="str">
        <f t="shared" si="17"/>
        <v/>
      </c>
      <c r="R70" s="64" t="str">
        <f>IF(details!P70="","",details!P70)</f>
        <v/>
      </c>
      <c r="S70" s="64" t="str">
        <f>IF(details!Q70="","",details!Q70)</f>
        <v/>
      </c>
      <c r="T70" s="64" t="str">
        <f t="shared" si="18"/>
        <v/>
      </c>
      <c r="U70" s="148" t="str">
        <f t="shared" si="19"/>
        <v/>
      </c>
      <c r="V70" s="64" t="str">
        <f>IF(details!R70="","",details!R70)</f>
        <v/>
      </c>
      <c r="W70" s="64" t="str">
        <f>IF(details!S70="","",details!S70)</f>
        <v/>
      </c>
      <c r="X70" s="64" t="str">
        <f>IF(details!T70="","",details!T70)</f>
        <v/>
      </c>
      <c r="Y70" s="64" t="str">
        <f>IF(details!U70="","",details!U70)</f>
        <v/>
      </c>
      <c r="Z70" s="148" t="str">
        <f t="shared" si="20"/>
        <v/>
      </c>
      <c r="AA70" s="149" t="str">
        <f t="shared" si="21"/>
        <v/>
      </c>
      <c r="AB70" s="64" t="str">
        <f>IF(details!V70="","",details!V70)</f>
        <v/>
      </c>
      <c r="AC70" s="64" t="str">
        <f>IF(details!W70="","",details!W70)</f>
        <v/>
      </c>
      <c r="AD70" s="64" t="str">
        <f>IF(details!X70="","",details!X70)</f>
        <v/>
      </c>
      <c r="AE70" s="149" t="str">
        <f t="shared" si="22"/>
        <v/>
      </c>
      <c r="AF70" s="95" t="str">
        <f t="shared" si="23"/>
        <v/>
      </c>
      <c r="AG70" s="150" t="str">
        <f t="shared" si="24"/>
        <v/>
      </c>
      <c r="AH70" s="95" t="str">
        <f t="shared" si="25"/>
        <v/>
      </c>
      <c r="AI70" s="136">
        <f t="shared" si="0"/>
        <v>200</v>
      </c>
      <c r="AJ70" s="136">
        <f t="shared" si="26"/>
        <v>0</v>
      </c>
      <c r="AK70" s="64" t="str">
        <f>IF(details!Y70="","",details!Y70)</f>
        <v/>
      </c>
      <c r="AL70" s="64" t="str">
        <f>IF(details!Z70="","",details!Z70)</f>
        <v/>
      </c>
      <c r="AM70" s="64" t="str">
        <f t="shared" si="27"/>
        <v/>
      </c>
      <c r="AN70" s="64" t="str">
        <f>IF(details!AA70="","",details!AA70)</f>
        <v/>
      </c>
      <c r="AO70" s="64" t="str">
        <f>IF(details!AB70="","",details!AB70)</f>
        <v/>
      </c>
      <c r="AP70" s="64" t="str">
        <f t="shared" si="28"/>
        <v/>
      </c>
      <c r="AQ70" s="64" t="str">
        <f>IF(details!AC70="","",details!AC70)</f>
        <v/>
      </c>
      <c r="AR70" s="64" t="str">
        <f>IF(details!AD70="","",details!AD70)</f>
        <v/>
      </c>
      <c r="AS70" s="64" t="str">
        <f t="shared" si="29"/>
        <v/>
      </c>
      <c r="AT70" s="148" t="str">
        <f t="shared" si="30"/>
        <v/>
      </c>
      <c r="AU70" s="64" t="str">
        <f>IF(details!AE70="","",details!AE70)</f>
        <v/>
      </c>
      <c r="AV70" s="64" t="str">
        <f>IF(details!AF70="","",details!AF70)</f>
        <v/>
      </c>
      <c r="AW70" s="64" t="str">
        <f>IF(details!AG70="","",details!AG70)</f>
        <v/>
      </c>
      <c r="AX70" s="64" t="str">
        <f>IF(details!AH70="","",details!AH70)</f>
        <v/>
      </c>
      <c r="AY70" s="148" t="str">
        <f t="shared" si="31"/>
        <v/>
      </c>
      <c r="AZ70" s="149" t="str">
        <f t="shared" si="32"/>
        <v/>
      </c>
      <c r="BA70" s="64" t="str">
        <f>IF(details!AI70="","",details!AI70)</f>
        <v/>
      </c>
      <c r="BB70" s="64" t="str">
        <f>IF(details!AJ70="","",details!AJ70)</f>
        <v/>
      </c>
      <c r="BC70" s="64" t="str">
        <f>IF(details!AK70="","",details!AK70)</f>
        <v/>
      </c>
      <c r="BD70" s="149" t="str">
        <f t="shared" si="33"/>
        <v/>
      </c>
      <c r="BE70" s="95" t="str">
        <f t="shared" si="34"/>
        <v/>
      </c>
      <c r="BF70" s="150" t="str">
        <f t="shared" si="35"/>
        <v/>
      </c>
      <c r="BG70" s="95" t="str">
        <f t="shared" si="36"/>
        <v/>
      </c>
      <c r="BH70" s="136">
        <f t="shared" si="1"/>
        <v>200</v>
      </c>
      <c r="BI70" s="136">
        <f t="shared" si="37"/>
        <v>0</v>
      </c>
      <c r="BJ70" s="151">
        <f>IF(D70="","",details!AL70)</f>
        <v>0</v>
      </c>
      <c r="BK70" s="64" t="str">
        <f>IF(details!AM70="","",details!AM70)</f>
        <v/>
      </c>
      <c r="BL70" s="64" t="str">
        <f>IF(details!AN70="","",details!AN70)</f>
        <v/>
      </c>
      <c r="BM70" s="64" t="str">
        <f t="shared" si="38"/>
        <v/>
      </c>
      <c r="BN70" s="64" t="str">
        <f>IF(details!AO70="","",details!AO70)</f>
        <v/>
      </c>
      <c r="BO70" s="64" t="str">
        <f>IF(details!AP70="","",details!AP70)</f>
        <v/>
      </c>
      <c r="BP70" s="64" t="str">
        <f t="shared" si="39"/>
        <v/>
      </c>
      <c r="BQ70" s="64" t="str">
        <f>IF(details!AQ70="","",details!AQ70)</f>
        <v/>
      </c>
      <c r="BR70" s="64" t="str">
        <f>IF(details!AR70="","",details!AR70)</f>
        <v/>
      </c>
      <c r="BS70" s="64" t="str">
        <f t="shared" si="40"/>
        <v/>
      </c>
      <c r="BT70" s="148" t="str">
        <f t="shared" si="41"/>
        <v/>
      </c>
      <c r="BU70" s="64" t="str">
        <f>IF(details!AS70="","",details!AS70)</f>
        <v/>
      </c>
      <c r="BV70" s="64" t="str">
        <f>IF(details!AT70="","",details!AT70)</f>
        <v/>
      </c>
      <c r="BW70" s="64" t="str">
        <f>IF(details!AU70="","",details!AU70)</f>
        <v/>
      </c>
      <c r="BX70" s="148" t="str">
        <f t="shared" si="42"/>
        <v/>
      </c>
      <c r="BY70" s="149" t="str">
        <f t="shared" si="43"/>
        <v/>
      </c>
      <c r="BZ70" s="64" t="str">
        <f>IF(details!AV70="","",details!AV70)</f>
        <v/>
      </c>
      <c r="CA70" s="64" t="str">
        <f>IF(details!AW70="","",details!AW70)</f>
        <v/>
      </c>
      <c r="CB70" s="149" t="str">
        <f t="shared" si="44"/>
        <v/>
      </c>
      <c r="CC70" s="95" t="str">
        <f t="shared" si="45"/>
        <v/>
      </c>
      <c r="CD70" s="150" t="str">
        <f t="shared" si="46"/>
        <v/>
      </c>
      <c r="CE70" s="95" t="str">
        <f t="shared" si="47"/>
        <v/>
      </c>
      <c r="CF70" s="136">
        <f t="shared" si="2"/>
        <v>200</v>
      </c>
      <c r="CG70" s="136">
        <f t="shared" si="48"/>
        <v>0</v>
      </c>
      <c r="CH70" s="64" t="str">
        <f>IF(details!AX70="","",details!AX70)</f>
        <v/>
      </c>
      <c r="CI70" s="64" t="str">
        <f>IF(details!AY70="","",details!AY70)</f>
        <v/>
      </c>
      <c r="CJ70" s="64" t="str">
        <f t="shared" si="49"/>
        <v/>
      </c>
      <c r="CK70" s="64" t="str">
        <f>IF(details!AZ70="","",details!AZ70)</f>
        <v/>
      </c>
      <c r="CL70" s="64" t="str">
        <f>IF(details!BA70="","",details!BA70)</f>
        <v/>
      </c>
      <c r="CM70" s="64" t="str">
        <f t="shared" si="50"/>
        <v/>
      </c>
      <c r="CN70" s="64" t="str">
        <f>IF(details!BB70="","",details!BB70)</f>
        <v/>
      </c>
      <c r="CO70" s="64" t="str">
        <f>IF(details!BC70="","",details!BC70)</f>
        <v/>
      </c>
      <c r="CP70" s="64" t="str">
        <f t="shared" si="51"/>
        <v/>
      </c>
      <c r="CQ70" s="148" t="str">
        <f t="shared" si="52"/>
        <v/>
      </c>
      <c r="CR70" s="64" t="str">
        <f>IF(details!BD70="","",details!BD70)</f>
        <v/>
      </c>
      <c r="CS70" s="64" t="str">
        <f>IF(details!BE70="","",details!BE70)</f>
        <v/>
      </c>
      <c r="CT70" s="64" t="str">
        <f>IF(details!BF70="","",details!BF70)</f>
        <v/>
      </c>
      <c r="CU70" s="64" t="str">
        <f>IF(details!BG70="","",details!BG70)</f>
        <v/>
      </c>
      <c r="CV70" s="148" t="str">
        <f t="shared" si="53"/>
        <v/>
      </c>
      <c r="CW70" s="149" t="str">
        <f t="shared" si="54"/>
        <v/>
      </c>
      <c r="CX70" s="64" t="str">
        <f>IF(details!BH70="","",details!BH70)</f>
        <v/>
      </c>
      <c r="CY70" s="64" t="str">
        <f>IF(details!BI70="","",details!BI70)</f>
        <v/>
      </c>
      <c r="CZ70" s="64" t="str">
        <f>IF(details!BJ70="","",details!BJ70)</f>
        <v/>
      </c>
      <c r="DA70" s="149" t="str">
        <f t="shared" si="55"/>
        <v/>
      </c>
      <c r="DB70" s="95" t="str">
        <f t="shared" si="56"/>
        <v/>
      </c>
      <c r="DC70" s="150" t="str">
        <f t="shared" si="57"/>
        <v/>
      </c>
      <c r="DD70" s="95" t="str">
        <f t="shared" si="58"/>
        <v/>
      </c>
      <c r="DE70" s="136">
        <f t="shared" si="3"/>
        <v>200</v>
      </c>
      <c r="DF70" s="136">
        <f t="shared" si="59"/>
        <v>0</v>
      </c>
      <c r="DG70" s="64" t="str">
        <f>IF(details!BK70="","",details!BK70)</f>
        <v/>
      </c>
      <c r="DH70" s="64" t="str">
        <f>IF(details!BL70="","",details!BL70)</f>
        <v/>
      </c>
      <c r="DI70" s="64" t="str">
        <f t="shared" si="60"/>
        <v/>
      </c>
      <c r="DJ70" s="64" t="str">
        <f>IF(details!BM70="","",details!BM70)</f>
        <v/>
      </c>
      <c r="DK70" s="64" t="str">
        <f>IF(details!BN70="","",details!BN70)</f>
        <v/>
      </c>
      <c r="DL70" s="64" t="str">
        <f t="shared" si="61"/>
        <v/>
      </c>
      <c r="DM70" s="64" t="str">
        <f>IF(details!BO70="","",details!BO70)</f>
        <v/>
      </c>
      <c r="DN70" s="64" t="str">
        <f>IF(details!BP70="","",details!BP70)</f>
        <v/>
      </c>
      <c r="DO70" s="64" t="str">
        <f t="shared" si="62"/>
        <v/>
      </c>
      <c r="DP70" s="148" t="str">
        <f t="shared" si="63"/>
        <v/>
      </c>
      <c r="DQ70" s="64" t="str">
        <f>IF(details!BQ70="","",details!BQ70)</f>
        <v/>
      </c>
      <c r="DR70" s="64" t="str">
        <f>IF(details!BR70="","",details!BR70)</f>
        <v/>
      </c>
      <c r="DS70" s="64" t="str">
        <f>IF(details!BS70="","",details!BS70)</f>
        <v/>
      </c>
      <c r="DT70" s="148" t="str">
        <f t="shared" si="64"/>
        <v/>
      </c>
      <c r="DU70" s="149" t="str">
        <f t="shared" si="65"/>
        <v/>
      </c>
      <c r="DV70" s="64" t="str">
        <f>IF(details!BT70="","",details!BT70)</f>
        <v/>
      </c>
      <c r="DW70" s="64" t="str">
        <f>IF(details!BU70="","",details!BU70)</f>
        <v/>
      </c>
      <c r="DX70" s="149" t="str">
        <f t="shared" si="66"/>
        <v/>
      </c>
      <c r="DY70" s="95" t="str">
        <f t="shared" si="67"/>
        <v/>
      </c>
      <c r="DZ70" s="150" t="str">
        <f t="shared" si="68"/>
        <v/>
      </c>
      <c r="EA70" s="95" t="str">
        <f t="shared" si="69"/>
        <v/>
      </c>
      <c r="EB70" s="136">
        <f t="shared" si="4"/>
        <v>200</v>
      </c>
      <c r="EC70" s="136">
        <f t="shared" si="70"/>
        <v>0</v>
      </c>
      <c r="ED70" s="64" t="str">
        <f>IF(details!BV70="","",details!BV70)</f>
        <v/>
      </c>
      <c r="EE70" s="64" t="str">
        <f>IF(details!BW70="","",details!BW70)</f>
        <v/>
      </c>
      <c r="EF70" s="64" t="str">
        <f t="shared" si="71"/>
        <v/>
      </c>
      <c r="EG70" s="64" t="str">
        <f>IF(details!BX70="","",details!BX70)</f>
        <v/>
      </c>
      <c r="EH70" s="64" t="str">
        <f>IF(details!BY70="","",details!BY70)</f>
        <v/>
      </c>
      <c r="EI70" s="64" t="str">
        <f t="shared" si="72"/>
        <v/>
      </c>
      <c r="EJ70" s="64" t="str">
        <f>IF(details!BZ70="","",details!BZ70)</f>
        <v/>
      </c>
      <c r="EK70" s="64" t="str">
        <f>IF(details!CA70="","",details!CA70)</f>
        <v/>
      </c>
      <c r="EL70" s="64" t="str">
        <f t="shared" si="73"/>
        <v/>
      </c>
      <c r="EM70" s="148" t="str">
        <f t="shared" si="74"/>
        <v/>
      </c>
      <c r="EN70" s="427" t="str">
        <f>IF(details!CB70="","",details!CB70)</f>
        <v/>
      </c>
      <c r="EO70" s="64" t="str">
        <f>IF(details!CC70="","",details!CC70)</f>
        <v/>
      </c>
      <c r="EP70" s="64" t="str">
        <f>IF(details!CD70="","",details!CD70)</f>
        <v/>
      </c>
      <c r="EQ70" s="148" t="str">
        <f t="shared" si="75"/>
        <v/>
      </c>
      <c r="ER70" s="149" t="str">
        <f t="shared" si="76"/>
        <v/>
      </c>
      <c r="ES70" s="64" t="str">
        <f>IF(details!CE70="","",details!CE70)</f>
        <v/>
      </c>
      <c r="ET70" s="64" t="str">
        <f>IF(details!CF70="","",details!CF70)</f>
        <v/>
      </c>
      <c r="EU70" s="149" t="str">
        <f t="shared" si="77"/>
        <v/>
      </c>
      <c r="EV70" s="95" t="str">
        <f t="shared" si="78"/>
        <v/>
      </c>
      <c r="EW70" s="150" t="str">
        <f t="shared" si="79"/>
        <v/>
      </c>
      <c r="EX70" s="95" t="str">
        <f t="shared" si="80"/>
        <v/>
      </c>
      <c r="EY70" s="136">
        <f t="shared" si="5"/>
        <v>200</v>
      </c>
      <c r="EZ70" s="136">
        <f t="shared" si="81"/>
        <v>0</v>
      </c>
      <c r="FA70" s="64" t="str">
        <f>IF(details!CG70="","",details!CG70)</f>
        <v/>
      </c>
      <c r="FB70" s="64" t="str">
        <f>IF(details!CH70="","",details!CH70)</f>
        <v/>
      </c>
      <c r="FC70" s="64" t="str">
        <f>IF(details!CI70="","",details!CI70)</f>
        <v/>
      </c>
      <c r="FD70" s="64" t="str">
        <f>IF(details!CJ70="","",details!CJ70)</f>
        <v/>
      </c>
      <c r="FE70" s="64" t="str">
        <f>IF(details!CK70="","",details!CK70)</f>
        <v/>
      </c>
      <c r="FF70" s="95" t="str">
        <f t="shared" si="82"/>
        <v/>
      </c>
      <c r="FG70" s="95" t="str">
        <f t="shared" si="83"/>
        <v/>
      </c>
      <c r="FH70" s="95" t="str">
        <f t="shared" si="84"/>
        <v/>
      </c>
      <c r="FI70" s="136">
        <f t="shared" si="85"/>
        <v>100</v>
      </c>
      <c r="FJ70" s="136">
        <f t="shared" si="86"/>
        <v>0</v>
      </c>
      <c r="FK70" s="64" t="str">
        <f>IF(details!CL70="","",details!CL70)</f>
        <v/>
      </c>
      <c r="FL70" s="64" t="str">
        <f>IF(details!CM70="","",details!CM70)</f>
        <v/>
      </c>
      <c r="FM70" s="64" t="str">
        <f>IF(details!CN70="","",details!CN70)</f>
        <v/>
      </c>
      <c r="FN70" s="64" t="str">
        <f>IF(details!CO70="","",details!CO70)</f>
        <v/>
      </c>
      <c r="FO70" s="64" t="str">
        <f>IF(details!CP70="","",details!CP70)</f>
        <v/>
      </c>
      <c r="FP70" s="95" t="str">
        <f t="shared" si="87"/>
        <v/>
      </c>
      <c r="FQ70" s="95" t="str">
        <f t="shared" si="88"/>
        <v/>
      </c>
      <c r="FR70" s="95" t="str">
        <f t="shared" si="89"/>
        <v/>
      </c>
      <c r="FS70" s="136">
        <f t="shared" si="90"/>
        <v>100</v>
      </c>
      <c r="FT70" s="136">
        <f t="shared" si="91"/>
        <v>0</v>
      </c>
      <c r="FU70" s="64" t="str">
        <f>IF(details!CQ70="","",details!CQ70)</f>
        <v/>
      </c>
      <c r="FV70" s="64" t="str">
        <f>IF(details!CR70="","",details!CR70)</f>
        <v/>
      </c>
      <c r="FW70" s="64" t="str">
        <f>IF(details!CS70="","",details!CS70)</f>
        <v/>
      </c>
      <c r="FX70" s="64" t="str">
        <f>IF(details!CT70="","",details!CT70)</f>
        <v/>
      </c>
      <c r="FY70" s="64" t="str">
        <f>IF(details!CU70="","",details!CU70)</f>
        <v/>
      </c>
      <c r="FZ70" s="95" t="str">
        <f t="shared" si="92"/>
        <v/>
      </c>
      <c r="GA70" s="95" t="str">
        <f t="shared" si="93"/>
        <v/>
      </c>
      <c r="GB70" s="95" t="str">
        <f t="shared" si="94"/>
        <v/>
      </c>
      <c r="GC70" s="136">
        <f t="shared" si="95"/>
        <v>100</v>
      </c>
      <c r="GD70" s="136">
        <f t="shared" si="96"/>
        <v>0</v>
      </c>
      <c r="GE70" s="94">
        <f t="shared" si="97"/>
        <v>200</v>
      </c>
      <c r="GF70" s="94" t="str">
        <f t="shared" si="98"/>
        <v/>
      </c>
      <c r="GG70" s="94" t="str">
        <f t="shared" si="99"/>
        <v/>
      </c>
      <c r="GH70" s="94">
        <f t="shared" si="100"/>
        <v>200</v>
      </c>
      <c r="GI70" s="94" t="str">
        <f t="shared" si="101"/>
        <v/>
      </c>
      <c r="GJ70" s="94" t="str">
        <f t="shared" si="102"/>
        <v/>
      </c>
      <c r="GK70" s="152">
        <f t="shared" si="103"/>
        <v>200</v>
      </c>
      <c r="GL70" s="152" t="str">
        <f t="shared" si="104"/>
        <v/>
      </c>
      <c r="GM70" s="152" t="str">
        <f t="shared" si="105"/>
        <v/>
      </c>
      <c r="GN70" s="94" t="str">
        <f t="shared" si="106"/>
        <v/>
      </c>
      <c r="GO70" s="94" t="str">
        <f t="shared" si="107"/>
        <v/>
      </c>
      <c r="GP70" s="94" t="str">
        <f t="shared" si="108"/>
        <v/>
      </c>
      <c r="GQ70" s="94" t="str">
        <f t="shared" si="109"/>
        <v/>
      </c>
      <c r="GR70" s="94" t="str">
        <f t="shared" si="110"/>
        <v/>
      </c>
      <c r="GS70" s="94">
        <f t="shared" si="111"/>
        <v>200</v>
      </c>
      <c r="GT70" s="94" t="str">
        <f t="shared" si="112"/>
        <v/>
      </c>
      <c r="GU70" s="94" t="str">
        <f t="shared" si="113"/>
        <v/>
      </c>
      <c r="GV70" s="94">
        <f t="shared" si="114"/>
        <v>200</v>
      </c>
      <c r="GW70" s="94" t="str">
        <f t="shared" si="115"/>
        <v/>
      </c>
      <c r="GX70" s="94" t="str">
        <f t="shared" si="116"/>
        <v/>
      </c>
      <c r="GY70" s="94">
        <f t="shared" si="117"/>
        <v>200</v>
      </c>
      <c r="GZ70" s="94" t="str">
        <f t="shared" si="118"/>
        <v/>
      </c>
      <c r="HA70" s="94" t="str">
        <f t="shared" si="119"/>
        <v/>
      </c>
      <c r="HB70" s="94">
        <f t="shared" si="120"/>
        <v>100</v>
      </c>
      <c r="HC70" s="94" t="str">
        <f t="shared" si="121"/>
        <v/>
      </c>
      <c r="HD70" s="94" t="str">
        <f t="shared" si="122"/>
        <v/>
      </c>
      <c r="HE70" s="153">
        <f t="shared" si="123"/>
        <v>100</v>
      </c>
      <c r="HF70" s="153" t="str">
        <f t="shared" si="124"/>
        <v/>
      </c>
      <c r="HG70" s="153" t="str">
        <f t="shared" si="125"/>
        <v/>
      </c>
      <c r="HH70" s="153">
        <f t="shared" si="126"/>
        <v>100</v>
      </c>
      <c r="HI70" s="153" t="str">
        <f t="shared" si="127"/>
        <v/>
      </c>
      <c r="HJ70" s="153" t="str">
        <f t="shared" si="128"/>
        <v/>
      </c>
      <c r="HK70" s="255">
        <f t="shared" si="129"/>
        <v>0</v>
      </c>
      <c r="HL70" s="255">
        <f t="shared" si="130"/>
        <v>0</v>
      </c>
      <c r="HM70" s="255">
        <f t="shared" si="131"/>
        <v>23</v>
      </c>
      <c r="HN70" s="255">
        <f t="shared" si="132"/>
        <v>0</v>
      </c>
      <c r="HO70" s="64" t="str">
        <f t="shared" si="142"/>
        <v/>
      </c>
      <c r="HP70" s="91">
        <f t="shared" si="133"/>
        <v>1200</v>
      </c>
      <c r="HQ70" s="91" t="str">
        <f t="shared" si="134"/>
        <v/>
      </c>
      <c r="HR70" s="92" t="str">
        <f t="shared" si="135"/>
        <v/>
      </c>
      <c r="HS70" s="214" t="str">
        <f t="shared" si="136"/>
        <v/>
      </c>
      <c r="HT70" s="215" t="str">
        <f t="shared" si="137"/>
        <v/>
      </c>
      <c r="HU70" s="93" t="str">
        <f t="shared" si="138"/>
        <v/>
      </c>
      <c r="HV70" s="154">
        <f>details!EV70</f>
        <v>110</v>
      </c>
      <c r="HW70" s="155" t="str">
        <f>details!EW70</f>
        <v/>
      </c>
      <c r="HX70" s="218" t="str">
        <f t="shared" si="139"/>
        <v/>
      </c>
      <c r="HY70" s="100" t="str">
        <f>IF(details!CV70="","",details!CV70)</f>
        <v/>
      </c>
    </row>
    <row r="71" spans="1:233" ht="14" customHeight="1">
      <c r="A71" s="145" t="str">
        <f>IF(details!A71="","",details!A71)</f>
        <v/>
      </c>
      <c r="B71" s="64" t="str">
        <f>IF(details!B71="","",details!B71)</f>
        <v/>
      </c>
      <c r="C71" s="64" t="str">
        <f>IF(details!C71="","",details!C71)</f>
        <v/>
      </c>
      <c r="D71" s="95">
        <f>IF(details!D71="","",details!D71)</f>
        <v>865</v>
      </c>
      <c r="E71" s="95" t="str">
        <f>IF(details!E71="","",details!E71)</f>
        <v/>
      </c>
      <c r="F71" s="64" t="str">
        <f>IF(details!F71="","",details!F71)</f>
        <v/>
      </c>
      <c r="G71" s="290" t="str">
        <f>IF(details!G71="","",details!G71)</f>
        <v/>
      </c>
      <c r="H71" s="146" t="str">
        <f>IF(details!CW71="","",details!CW71)</f>
        <v/>
      </c>
      <c r="I71" s="147" t="str">
        <f>IF(details!I71="","",details!I71)</f>
        <v/>
      </c>
      <c r="J71" s="147" t="str">
        <f>IF(details!J71="","",details!J71)</f>
        <v/>
      </c>
      <c r="K71" s="147" t="str">
        <f>IF(details!K71="","",details!K71)</f>
        <v/>
      </c>
      <c r="L71" s="64" t="str">
        <f>IF(details!L71="","",details!L71)</f>
        <v/>
      </c>
      <c r="M71" s="64" t="str">
        <f>IF(details!M71="","",details!M71)</f>
        <v/>
      </c>
      <c r="N71" s="64" t="str">
        <f t="shared" si="16"/>
        <v/>
      </c>
      <c r="O71" s="64" t="str">
        <f>IF(details!N71="","",details!N71)</f>
        <v/>
      </c>
      <c r="P71" s="64" t="str">
        <f>IF(details!O71="","",details!O71)</f>
        <v/>
      </c>
      <c r="Q71" s="64" t="str">
        <f t="shared" si="17"/>
        <v/>
      </c>
      <c r="R71" s="64" t="str">
        <f>IF(details!P71="","",details!P71)</f>
        <v/>
      </c>
      <c r="S71" s="64" t="str">
        <f>IF(details!Q71="","",details!Q71)</f>
        <v/>
      </c>
      <c r="T71" s="64" t="str">
        <f t="shared" si="18"/>
        <v/>
      </c>
      <c r="U71" s="148" t="str">
        <f t="shared" si="19"/>
        <v/>
      </c>
      <c r="V71" s="64" t="str">
        <f>IF(details!R71="","",details!R71)</f>
        <v/>
      </c>
      <c r="W71" s="64" t="str">
        <f>IF(details!S71="","",details!S71)</f>
        <v/>
      </c>
      <c r="X71" s="64" t="str">
        <f>IF(details!T71="","",details!T71)</f>
        <v/>
      </c>
      <c r="Y71" s="64" t="str">
        <f>IF(details!U71="","",details!U71)</f>
        <v/>
      </c>
      <c r="Z71" s="148" t="str">
        <f t="shared" si="20"/>
        <v/>
      </c>
      <c r="AA71" s="149" t="str">
        <f t="shared" si="21"/>
        <v/>
      </c>
      <c r="AB71" s="64" t="str">
        <f>IF(details!V71="","",details!V71)</f>
        <v/>
      </c>
      <c r="AC71" s="64" t="str">
        <f>IF(details!W71="","",details!W71)</f>
        <v/>
      </c>
      <c r="AD71" s="64" t="str">
        <f>IF(details!X71="","",details!X71)</f>
        <v/>
      </c>
      <c r="AE71" s="149" t="str">
        <f t="shared" si="22"/>
        <v/>
      </c>
      <c r="AF71" s="95" t="str">
        <f t="shared" si="23"/>
        <v/>
      </c>
      <c r="AG71" s="150" t="str">
        <f t="shared" si="24"/>
        <v/>
      </c>
      <c r="AH71" s="95" t="str">
        <f t="shared" si="25"/>
        <v/>
      </c>
      <c r="AI71" s="136">
        <f t="shared" ref="AI71:AI106" si="143">IF(OR($D71="TC",$D71="drop",$D71=""),"",AF$6-AJ71)</f>
        <v>200</v>
      </c>
      <c r="AJ71" s="136">
        <f t="shared" si="26"/>
        <v>0</v>
      </c>
      <c r="AK71" s="64" t="str">
        <f>IF(details!Y71="","",details!Y71)</f>
        <v/>
      </c>
      <c r="AL71" s="64" t="str">
        <f>IF(details!Z71="","",details!Z71)</f>
        <v/>
      </c>
      <c r="AM71" s="64" t="str">
        <f t="shared" si="27"/>
        <v/>
      </c>
      <c r="AN71" s="64" t="str">
        <f>IF(details!AA71="","",details!AA71)</f>
        <v/>
      </c>
      <c r="AO71" s="64" t="str">
        <f>IF(details!AB71="","",details!AB71)</f>
        <v/>
      </c>
      <c r="AP71" s="64" t="str">
        <f t="shared" si="28"/>
        <v/>
      </c>
      <c r="AQ71" s="64" t="str">
        <f>IF(details!AC71="","",details!AC71)</f>
        <v/>
      </c>
      <c r="AR71" s="64" t="str">
        <f>IF(details!AD71="","",details!AD71)</f>
        <v/>
      </c>
      <c r="AS71" s="64" t="str">
        <f t="shared" si="29"/>
        <v/>
      </c>
      <c r="AT71" s="148" t="str">
        <f t="shared" si="30"/>
        <v/>
      </c>
      <c r="AU71" s="64" t="str">
        <f>IF(details!AE71="","",details!AE71)</f>
        <v/>
      </c>
      <c r="AV71" s="64" t="str">
        <f>IF(details!AF71="","",details!AF71)</f>
        <v/>
      </c>
      <c r="AW71" s="64" t="str">
        <f>IF(details!AG71="","",details!AG71)</f>
        <v/>
      </c>
      <c r="AX71" s="64" t="str">
        <f>IF(details!AH71="","",details!AH71)</f>
        <v/>
      </c>
      <c r="AY71" s="148" t="str">
        <f t="shared" si="31"/>
        <v/>
      </c>
      <c r="AZ71" s="149" t="str">
        <f t="shared" si="32"/>
        <v/>
      </c>
      <c r="BA71" s="64" t="str">
        <f>IF(details!AI71="","",details!AI71)</f>
        <v/>
      </c>
      <c r="BB71" s="64" t="str">
        <f>IF(details!AJ71="","",details!AJ71)</f>
        <v/>
      </c>
      <c r="BC71" s="64" t="str">
        <f>IF(details!AK71="","",details!AK71)</f>
        <v/>
      </c>
      <c r="BD71" s="149" t="str">
        <f t="shared" si="33"/>
        <v/>
      </c>
      <c r="BE71" s="95" t="str">
        <f t="shared" si="34"/>
        <v/>
      </c>
      <c r="BF71" s="150" t="str">
        <f t="shared" si="35"/>
        <v/>
      </c>
      <c r="BG71" s="95" t="str">
        <f t="shared" si="36"/>
        <v/>
      </c>
      <c r="BH71" s="136">
        <f t="shared" ref="BH71:BH106" si="144">IF(OR($D71="TC",$D71="drop",$D71=""),"",BE$6-BI71)</f>
        <v>200</v>
      </c>
      <c r="BI71" s="136">
        <f t="shared" si="37"/>
        <v>0</v>
      </c>
      <c r="BJ71" s="151">
        <f>IF(D71="","",details!AL71)</f>
        <v>0</v>
      </c>
      <c r="BK71" s="64" t="str">
        <f>IF(details!AM71="","",details!AM71)</f>
        <v/>
      </c>
      <c r="BL71" s="64" t="str">
        <f>IF(details!AN71="","",details!AN71)</f>
        <v/>
      </c>
      <c r="BM71" s="64" t="str">
        <f t="shared" si="38"/>
        <v/>
      </c>
      <c r="BN71" s="64" t="str">
        <f>IF(details!AO71="","",details!AO71)</f>
        <v/>
      </c>
      <c r="BO71" s="64" t="str">
        <f>IF(details!AP71="","",details!AP71)</f>
        <v/>
      </c>
      <c r="BP71" s="64" t="str">
        <f t="shared" si="39"/>
        <v/>
      </c>
      <c r="BQ71" s="64" t="str">
        <f>IF(details!AQ71="","",details!AQ71)</f>
        <v/>
      </c>
      <c r="BR71" s="64" t="str">
        <f>IF(details!AR71="","",details!AR71)</f>
        <v/>
      </c>
      <c r="BS71" s="64" t="str">
        <f t="shared" si="40"/>
        <v/>
      </c>
      <c r="BT71" s="148" t="str">
        <f t="shared" si="41"/>
        <v/>
      </c>
      <c r="BU71" s="64" t="str">
        <f>IF(details!AS71="","",details!AS71)</f>
        <v/>
      </c>
      <c r="BV71" s="64" t="str">
        <f>IF(details!AT71="","",details!AT71)</f>
        <v/>
      </c>
      <c r="BW71" s="64" t="str">
        <f>IF(details!AU71="","",details!AU71)</f>
        <v/>
      </c>
      <c r="BX71" s="148" t="str">
        <f t="shared" si="42"/>
        <v/>
      </c>
      <c r="BY71" s="149" t="str">
        <f t="shared" si="43"/>
        <v/>
      </c>
      <c r="BZ71" s="64" t="str">
        <f>IF(details!AV71="","",details!AV71)</f>
        <v/>
      </c>
      <c r="CA71" s="64" t="str">
        <f>IF(details!AW71="","",details!AW71)</f>
        <v/>
      </c>
      <c r="CB71" s="149" t="str">
        <f t="shared" si="44"/>
        <v/>
      </c>
      <c r="CC71" s="95" t="str">
        <f t="shared" si="45"/>
        <v/>
      </c>
      <c r="CD71" s="150" t="str">
        <f t="shared" si="46"/>
        <v/>
      </c>
      <c r="CE71" s="95" t="str">
        <f t="shared" si="47"/>
        <v/>
      </c>
      <c r="CF71" s="136">
        <f t="shared" ref="CF71:CF106" si="145">IF(OR($D71="TC",$D71="drop",$D71=""),"",CC$6-CG71)</f>
        <v>200</v>
      </c>
      <c r="CG71" s="136">
        <f t="shared" si="48"/>
        <v>0</v>
      </c>
      <c r="CH71" s="64" t="str">
        <f>IF(details!AX71="","",details!AX71)</f>
        <v/>
      </c>
      <c r="CI71" s="64" t="str">
        <f>IF(details!AY71="","",details!AY71)</f>
        <v/>
      </c>
      <c r="CJ71" s="64" t="str">
        <f t="shared" si="49"/>
        <v/>
      </c>
      <c r="CK71" s="64" t="str">
        <f>IF(details!AZ71="","",details!AZ71)</f>
        <v/>
      </c>
      <c r="CL71" s="64" t="str">
        <f>IF(details!BA71="","",details!BA71)</f>
        <v/>
      </c>
      <c r="CM71" s="64" t="str">
        <f t="shared" si="50"/>
        <v/>
      </c>
      <c r="CN71" s="64" t="str">
        <f>IF(details!BB71="","",details!BB71)</f>
        <v/>
      </c>
      <c r="CO71" s="64" t="str">
        <f>IF(details!BC71="","",details!BC71)</f>
        <v/>
      </c>
      <c r="CP71" s="64" t="str">
        <f t="shared" si="51"/>
        <v/>
      </c>
      <c r="CQ71" s="148" t="str">
        <f t="shared" si="52"/>
        <v/>
      </c>
      <c r="CR71" s="64" t="str">
        <f>IF(details!BD71="","",details!BD71)</f>
        <v/>
      </c>
      <c r="CS71" s="64" t="str">
        <f>IF(details!BE71="","",details!BE71)</f>
        <v/>
      </c>
      <c r="CT71" s="64" t="str">
        <f>IF(details!BF71="","",details!BF71)</f>
        <v/>
      </c>
      <c r="CU71" s="64" t="str">
        <f>IF(details!BG71="","",details!BG71)</f>
        <v/>
      </c>
      <c r="CV71" s="148" t="str">
        <f t="shared" si="53"/>
        <v/>
      </c>
      <c r="CW71" s="149" t="str">
        <f t="shared" si="54"/>
        <v/>
      </c>
      <c r="CX71" s="64" t="str">
        <f>IF(details!BH71="","",details!BH71)</f>
        <v/>
      </c>
      <c r="CY71" s="64" t="str">
        <f>IF(details!BI71="","",details!BI71)</f>
        <v/>
      </c>
      <c r="CZ71" s="64" t="str">
        <f>IF(details!BJ71="","",details!BJ71)</f>
        <v/>
      </c>
      <c r="DA71" s="149" t="str">
        <f t="shared" si="55"/>
        <v/>
      </c>
      <c r="DB71" s="95" t="str">
        <f t="shared" si="56"/>
        <v/>
      </c>
      <c r="DC71" s="150" t="str">
        <f t="shared" si="57"/>
        <v/>
      </c>
      <c r="DD71" s="95" t="str">
        <f t="shared" si="58"/>
        <v/>
      </c>
      <c r="DE71" s="136">
        <f t="shared" ref="DE71:DE106" si="146">IF(OR($D71="TC",$D71="drop",$D71=""),"",DB$6-DF71)</f>
        <v>200</v>
      </c>
      <c r="DF71" s="136">
        <f t="shared" si="59"/>
        <v>0</v>
      </c>
      <c r="DG71" s="64" t="str">
        <f>IF(details!BK71="","",details!BK71)</f>
        <v/>
      </c>
      <c r="DH71" s="64" t="str">
        <f>IF(details!BL71="","",details!BL71)</f>
        <v/>
      </c>
      <c r="DI71" s="64" t="str">
        <f t="shared" si="60"/>
        <v/>
      </c>
      <c r="DJ71" s="64" t="str">
        <f>IF(details!BM71="","",details!BM71)</f>
        <v/>
      </c>
      <c r="DK71" s="64" t="str">
        <f>IF(details!BN71="","",details!BN71)</f>
        <v/>
      </c>
      <c r="DL71" s="64" t="str">
        <f t="shared" si="61"/>
        <v/>
      </c>
      <c r="DM71" s="64" t="str">
        <f>IF(details!BO71="","",details!BO71)</f>
        <v/>
      </c>
      <c r="DN71" s="64" t="str">
        <f>IF(details!BP71="","",details!BP71)</f>
        <v/>
      </c>
      <c r="DO71" s="64" t="str">
        <f t="shared" si="62"/>
        <v/>
      </c>
      <c r="DP71" s="148" t="str">
        <f t="shared" si="63"/>
        <v/>
      </c>
      <c r="DQ71" s="64" t="str">
        <f>IF(details!BQ71="","",details!BQ71)</f>
        <v/>
      </c>
      <c r="DR71" s="64" t="str">
        <f>IF(details!BR71="","",details!BR71)</f>
        <v/>
      </c>
      <c r="DS71" s="64" t="str">
        <f>IF(details!BS71="","",details!BS71)</f>
        <v/>
      </c>
      <c r="DT71" s="148" t="str">
        <f t="shared" si="64"/>
        <v/>
      </c>
      <c r="DU71" s="149" t="str">
        <f t="shared" si="65"/>
        <v/>
      </c>
      <c r="DV71" s="64" t="str">
        <f>IF(details!BT71="","",details!BT71)</f>
        <v/>
      </c>
      <c r="DW71" s="64" t="str">
        <f>IF(details!BU71="","",details!BU71)</f>
        <v/>
      </c>
      <c r="DX71" s="149" t="str">
        <f t="shared" si="66"/>
        <v/>
      </c>
      <c r="DY71" s="95" t="str">
        <f t="shared" si="67"/>
        <v/>
      </c>
      <c r="DZ71" s="150" t="str">
        <f t="shared" si="68"/>
        <v/>
      </c>
      <c r="EA71" s="95" t="str">
        <f t="shared" si="69"/>
        <v/>
      </c>
      <c r="EB71" s="136">
        <f t="shared" ref="EB71:EB106" si="147">IF(OR($D71="TC",$D71="drop",$D71=""),"",DY$6-EC71)</f>
        <v>200</v>
      </c>
      <c r="EC71" s="136">
        <f t="shared" si="70"/>
        <v>0</v>
      </c>
      <c r="ED71" s="64" t="str">
        <f>IF(details!BV71="","",details!BV71)</f>
        <v/>
      </c>
      <c r="EE71" s="64" t="str">
        <f>IF(details!BW71="","",details!BW71)</f>
        <v/>
      </c>
      <c r="EF71" s="64" t="str">
        <f t="shared" si="71"/>
        <v/>
      </c>
      <c r="EG71" s="64" t="str">
        <f>IF(details!BX71="","",details!BX71)</f>
        <v/>
      </c>
      <c r="EH71" s="64" t="str">
        <f>IF(details!BY71="","",details!BY71)</f>
        <v/>
      </c>
      <c r="EI71" s="64" t="str">
        <f t="shared" si="72"/>
        <v/>
      </c>
      <c r="EJ71" s="64" t="str">
        <f>IF(details!BZ71="","",details!BZ71)</f>
        <v/>
      </c>
      <c r="EK71" s="64" t="str">
        <f>IF(details!CA71="","",details!CA71)</f>
        <v/>
      </c>
      <c r="EL71" s="64" t="str">
        <f t="shared" si="73"/>
        <v/>
      </c>
      <c r="EM71" s="148" t="str">
        <f t="shared" si="74"/>
        <v/>
      </c>
      <c r="EN71" s="427" t="str">
        <f>IF(details!CB71="","",details!CB71)</f>
        <v/>
      </c>
      <c r="EO71" s="64" t="str">
        <f>IF(details!CC71="","",details!CC71)</f>
        <v/>
      </c>
      <c r="EP71" s="64" t="str">
        <f>IF(details!CD71="","",details!CD71)</f>
        <v/>
      </c>
      <c r="EQ71" s="148" t="str">
        <f t="shared" si="75"/>
        <v/>
      </c>
      <c r="ER71" s="149" t="str">
        <f t="shared" si="76"/>
        <v/>
      </c>
      <c r="ES71" s="64" t="str">
        <f>IF(details!CE71="","",details!CE71)</f>
        <v/>
      </c>
      <c r="ET71" s="64" t="str">
        <f>IF(details!CF71="","",details!CF71)</f>
        <v/>
      </c>
      <c r="EU71" s="149" t="str">
        <f t="shared" si="77"/>
        <v/>
      </c>
      <c r="EV71" s="95" t="str">
        <f t="shared" si="78"/>
        <v/>
      </c>
      <c r="EW71" s="150" t="str">
        <f t="shared" si="79"/>
        <v/>
      </c>
      <c r="EX71" s="95" t="str">
        <f t="shared" si="80"/>
        <v/>
      </c>
      <c r="EY71" s="136">
        <f t="shared" ref="EY71:EY106" si="148">IF(OR($D71="TC",$D71="drop",$D71=""),"",EV$6-EZ71)</f>
        <v>200</v>
      </c>
      <c r="EZ71" s="136">
        <f t="shared" si="81"/>
        <v>0</v>
      </c>
      <c r="FA71" s="64" t="str">
        <f>IF(details!CG71="","",details!CG71)</f>
        <v/>
      </c>
      <c r="FB71" s="64" t="str">
        <f>IF(details!CH71="","",details!CH71)</f>
        <v/>
      </c>
      <c r="FC71" s="64" t="str">
        <f>IF(details!CI71="","",details!CI71)</f>
        <v/>
      </c>
      <c r="FD71" s="64" t="str">
        <f>IF(details!CJ71="","",details!CJ71)</f>
        <v/>
      </c>
      <c r="FE71" s="64" t="str">
        <f>IF(details!CK71="","",details!CK71)</f>
        <v/>
      </c>
      <c r="FF71" s="95" t="str">
        <f t="shared" si="82"/>
        <v/>
      </c>
      <c r="FG71" s="95" t="str">
        <f t="shared" si="83"/>
        <v/>
      </c>
      <c r="FH71" s="95" t="str">
        <f t="shared" si="84"/>
        <v/>
      </c>
      <c r="FI71" s="136">
        <f t="shared" si="85"/>
        <v>100</v>
      </c>
      <c r="FJ71" s="136">
        <f t="shared" si="86"/>
        <v>0</v>
      </c>
      <c r="FK71" s="64" t="str">
        <f>IF(details!CL71="","",details!CL71)</f>
        <v/>
      </c>
      <c r="FL71" s="64" t="str">
        <f>IF(details!CM71="","",details!CM71)</f>
        <v/>
      </c>
      <c r="FM71" s="64" t="str">
        <f>IF(details!CN71="","",details!CN71)</f>
        <v/>
      </c>
      <c r="FN71" s="64" t="str">
        <f>IF(details!CO71="","",details!CO71)</f>
        <v/>
      </c>
      <c r="FO71" s="64" t="str">
        <f>IF(details!CP71="","",details!CP71)</f>
        <v/>
      </c>
      <c r="FP71" s="95" t="str">
        <f t="shared" si="87"/>
        <v/>
      </c>
      <c r="FQ71" s="95" t="str">
        <f t="shared" si="88"/>
        <v/>
      </c>
      <c r="FR71" s="95" t="str">
        <f t="shared" si="89"/>
        <v/>
      </c>
      <c r="FS71" s="136">
        <f t="shared" si="90"/>
        <v>100</v>
      </c>
      <c r="FT71" s="136">
        <f t="shared" si="91"/>
        <v>0</v>
      </c>
      <c r="FU71" s="64" t="str">
        <f>IF(details!CQ71="","",details!CQ71)</f>
        <v/>
      </c>
      <c r="FV71" s="64" t="str">
        <f>IF(details!CR71="","",details!CR71)</f>
        <v/>
      </c>
      <c r="FW71" s="64" t="str">
        <f>IF(details!CS71="","",details!CS71)</f>
        <v/>
      </c>
      <c r="FX71" s="64" t="str">
        <f>IF(details!CT71="","",details!CT71)</f>
        <v/>
      </c>
      <c r="FY71" s="64" t="str">
        <f>IF(details!CU71="","",details!CU71)</f>
        <v/>
      </c>
      <c r="FZ71" s="95" t="str">
        <f t="shared" si="92"/>
        <v/>
      </c>
      <c r="GA71" s="95" t="str">
        <f t="shared" si="93"/>
        <v/>
      </c>
      <c r="GB71" s="95" t="str">
        <f t="shared" si="94"/>
        <v/>
      </c>
      <c r="GC71" s="136">
        <f t="shared" si="95"/>
        <v>100</v>
      </c>
      <c r="GD71" s="136">
        <f t="shared" si="96"/>
        <v>0</v>
      </c>
      <c r="GE71" s="94">
        <f t="shared" si="97"/>
        <v>200</v>
      </c>
      <c r="GF71" s="94" t="str">
        <f t="shared" si="98"/>
        <v/>
      </c>
      <c r="GG71" s="94" t="str">
        <f t="shared" si="99"/>
        <v/>
      </c>
      <c r="GH71" s="94">
        <f t="shared" si="100"/>
        <v>200</v>
      </c>
      <c r="GI71" s="94" t="str">
        <f t="shared" si="101"/>
        <v/>
      </c>
      <c r="GJ71" s="94" t="str">
        <f t="shared" si="102"/>
        <v/>
      </c>
      <c r="GK71" s="152">
        <f t="shared" si="103"/>
        <v>200</v>
      </c>
      <c r="GL71" s="152" t="str">
        <f t="shared" si="104"/>
        <v/>
      </c>
      <c r="GM71" s="152" t="str">
        <f t="shared" si="105"/>
        <v/>
      </c>
      <c r="GN71" s="94" t="str">
        <f t="shared" si="106"/>
        <v/>
      </c>
      <c r="GO71" s="94" t="str">
        <f t="shared" si="107"/>
        <v/>
      </c>
      <c r="GP71" s="94" t="str">
        <f t="shared" si="108"/>
        <v/>
      </c>
      <c r="GQ71" s="94" t="str">
        <f t="shared" si="109"/>
        <v/>
      </c>
      <c r="GR71" s="94" t="str">
        <f t="shared" si="110"/>
        <v/>
      </c>
      <c r="GS71" s="94">
        <f t="shared" si="111"/>
        <v>200</v>
      </c>
      <c r="GT71" s="94" t="str">
        <f t="shared" si="112"/>
        <v/>
      </c>
      <c r="GU71" s="94" t="str">
        <f t="shared" si="113"/>
        <v/>
      </c>
      <c r="GV71" s="94">
        <f t="shared" si="114"/>
        <v>200</v>
      </c>
      <c r="GW71" s="94" t="str">
        <f t="shared" si="115"/>
        <v/>
      </c>
      <c r="GX71" s="94" t="str">
        <f t="shared" si="116"/>
        <v/>
      </c>
      <c r="GY71" s="94">
        <f t="shared" si="117"/>
        <v>200</v>
      </c>
      <c r="GZ71" s="94" t="str">
        <f t="shared" si="118"/>
        <v/>
      </c>
      <c r="HA71" s="94" t="str">
        <f t="shared" si="119"/>
        <v/>
      </c>
      <c r="HB71" s="94">
        <f t="shared" si="120"/>
        <v>100</v>
      </c>
      <c r="HC71" s="94" t="str">
        <f t="shared" si="121"/>
        <v/>
      </c>
      <c r="HD71" s="94" t="str">
        <f t="shared" si="122"/>
        <v/>
      </c>
      <c r="HE71" s="153">
        <f t="shared" si="123"/>
        <v>100</v>
      </c>
      <c r="HF71" s="153" t="str">
        <f t="shared" si="124"/>
        <v/>
      </c>
      <c r="HG71" s="153" t="str">
        <f t="shared" si="125"/>
        <v/>
      </c>
      <c r="HH71" s="153">
        <f t="shared" si="126"/>
        <v>100</v>
      </c>
      <c r="HI71" s="153" t="str">
        <f t="shared" si="127"/>
        <v/>
      </c>
      <c r="HJ71" s="153" t="str">
        <f t="shared" si="128"/>
        <v/>
      </c>
      <c r="HK71" s="255">
        <f t="shared" si="129"/>
        <v>0</v>
      </c>
      <c r="HL71" s="255">
        <f t="shared" si="130"/>
        <v>0</v>
      </c>
      <c r="HM71" s="255">
        <f t="shared" si="131"/>
        <v>23</v>
      </c>
      <c r="HN71" s="255">
        <f t="shared" si="132"/>
        <v>0</v>
      </c>
      <c r="HO71" s="64" t="str">
        <f t="shared" ref="HO71:HO102" si="149">IF(OR(D71=0,D71=""),"",IF(D71="TC","TRANSFERRED",IF(D71="DROP","DROP",IF(HK71&gt;0,"ABSENT",IF(HL71&gt;0,"LEAVE",IF(HM71&gt;4,"",IF(AND(HN71&gt;0,$C$3=8),"",IF(HN71&gt;0,"PROMOTED","PASSED"))))))))</f>
        <v/>
      </c>
      <c r="HP71" s="91">
        <f t="shared" si="133"/>
        <v>1200</v>
      </c>
      <c r="HQ71" s="91" t="str">
        <f t="shared" si="134"/>
        <v/>
      </c>
      <c r="HR71" s="92" t="str">
        <f t="shared" si="135"/>
        <v/>
      </c>
      <c r="HS71" s="214" t="str">
        <f t="shared" si="136"/>
        <v/>
      </c>
      <c r="HT71" s="215" t="str">
        <f t="shared" si="137"/>
        <v/>
      </c>
      <c r="HU71" s="93" t="str">
        <f t="shared" si="138"/>
        <v/>
      </c>
      <c r="HV71" s="154">
        <f>details!EV71</f>
        <v>110</v>
      </c>
      <c r="HW71" s="155" t="str">
        <f>details!EW71</f>
        <v/>
      </c>
      <c r="HX71" s="218" t="str">
        <f t="shared" si="139"/>
        <v/>
      </c>
      <c r="HY71" s="100" t="str">
        <f>IF(details!CV71="","",details!CV71)</f>
        <v/>
      </c>
    </row>
    <row r="72" spans="1:233" ht="14" customHeight="1">
      <c r="A72" s="145" t="str">
        <f>IF(details!A72="","",details!A72)</f>
        <v/>
      </c>
      <c r="B72" s="64" t="str">
        <f>IF(details!B72="","",details!B72)</f>
        <v/>
      </c>
      <c r="C72" s="64" t="str">
        <f>IF(details!C72="","",details!C72)</f>
        <v/>
      </c>
      <c r="D72" s="95">
        <f>IF(details!D72="","",details!D72)</f>
        <v>866</v>
      </c>
      <c r="E72" s="95" t="str">
        <f>IF(details!E72="","",details!E72)</f>
        <v/>
      </c>
      <c r="F72" s="64" t="str">
        <f>IF(details!F72="","",details!F72)</f>
        <v/>
      </c>
      <c r="G72" s="290" t="str">
        <f>IF(details!G72="","",details!G72)</f>
        <v/>
      </c>
      <c r="H72" s="146" t="str">
        <f>IF(details!CW72="","",details!CW72)</f>
        <v/>
      </c>
      <c r="I72" s="147" t="str">
        <f>IF(details!I72="","",details!I72)</f>
        <v/>
      </c>
      <c r="J72" s="147" t="str">
        <f>IF(details!J72="","",details!J72)</f>
        <v/>
      </c>
      <c r="K72" s="147" t="str">
        <f>IF(details!K72="","",details!K72)</f>
        <v/>
      </c>
      <c r="L72" s="64" t="str">
        <f>IF(details!L72="","",details!L72)</f>
        <v/>
      </c>
      <c r="M72" s="64" t="str">
        <f>IF(details!M72="","",details!M72)</f>
        <v/>
      </c>
      <c r="N72" s="64" t="str">
        <f t="shared" ref="N72:N106" si="150">IF(AND(L72="",M72=""),"",IF(AND(L72="NA",M72="NA"),"NA",SUM(L72:M72)))</f>
        <v/>
      </c>
      <c r="O72" s="64" t="str">
        <f>IF(details!N72="","",details!N72)</f>
        <v/>
      </c>
      <c r="P72" s="64" t="str">
        <f>IF(details!O72="","",details!O72)</f>
        <v/>
      </c>
      <c r="Q72" s="64" t="str">
        <f t="shared" ref="Q72:Q106" si="151">IF(AND(O72="",P72=""),"",IF(AND(O72="NA",P72="NA"),"NA",SUM(O72:P72)))</f>
        <v/>
      </c>
      <c r="R72" s="64" t="str">
        <f>IF(details!P72="","",details!P72)</f>
        <v/>
      </c>
      <c r="S72" s="64" t="str">
        <f>IF(details!Q72="","",details!Q72)</f>
        <v/>
      </c>
      <c r="T72" s="64" t="str">
        <f t="shared" ref="T72:T106" si="152">IF(AND(R72="",S72=""),"",IF(AND(R72="NA",S72="NA"),"NA",SUM(R72:S72)))</f>
        <v/>
      </c>
      <c r="U72" s="148" t="str">
        <f t="shared" ref="U72:U106" si="153">IF(AND(N72="",Q72="",T72=""),"",IF(AND(N72="NA",Q72="NA",T72="NA"),"NA",SUM(N72,Q72,T72)))</f>
        <v/>
      </c>
      <c r="V72" s="64" t="str">
        <f>IF(details!R72="","",details!R72)</f>
        <v/>
      </c>
      <c r="W72" s="64" t="str">
        <f>IF(details!S72="","",details!S72)</f>
        <v/>
      </c>
      <c r="X72" s="64" t="str">
        <f>IF(details!T72="","",details!T72)</f>
        <v/>
      </c>
      <c r="Y72" s="64" t="str">
        <f>IF(details!U72="","",details!U72)</f>
        <v/>
      </c>
      <c r="Z72" s="148" t="str">
        <f t="shared" ref="Z72:Z106" si="154">IF(AND(W72="",Y72=""),"",IF(AND(W72="NA",Y72="NA"),"NA",SUM(W72:Y72)))</f>
        <v/>
      </c>
      <c r="AA72" s="149" t="str">
        <f t="shared" ref="AA72:AA106" si="155">IF(AND(U72="NA",Z72="NA"),"NA",IF(Z72="","",SUM(U72,V72,Z72)))</f>
        <v/>
      </c>
      <c r="AB72" s="64" t="str">
        <f>IF(details!V72="","",details!V72)</f>
        <v/>
      </c>
      <c r="AC72" s="64" t="str">
        <f>IF(details!W72="","",details!W72)</f>
        <v/>
      </c>
      <c r="AD72" s="64" t="str">
        <f>IF(details!X72="","",details!X72)</f>
        <v/>
      </c>
      <c r="AE72" s="149" t="str">
        <f t="shared" ref="AE72:AE106" si="156">IF(AND(AB72="",AD72=""),"",IF(OR(AB72="AB",AD72="AB"),"AB",IF(OR(AB72="ML",AD72="ML"),"ML",SUM(AB72:AD72))))</f>
        <v/>
      </c>
      <c r="AF72" s="95" t="str">
        <f t="shared" ref="AF72:AF106" si="157">IF(OR($D72="TC",$D72="drop",$D72="",AE72=""),"",SUM(AA72,AE72))</f>
        <v/>
      </c>
      <c r="AG72" s="150" t="str">
        <f t="shared" ref="AG72:AG106" si="158">IF(OR(AF72="",AI72=""),"",ROUNDUP(AF72/AI72*100,0))</f>
        <v/>
      </c>
      <c r="AH72" s="95" t="str">
        <f t="shared" ref="AH72:AH106" si="159">IF(AG72="","",IF(AE72="ab",AE72,IF(AE72="ML",AE72,IF(AG72&gt;85,"A",IF(AG72&gt;70,"B",IF(AG72&gt;50,"C",IF(AG72&gt;30,"D","E")))))))</f>
        <v/>
      </c>
      <c r="AI72" s="136">
        <f t="shared" si="143"/>
        <v>200</v>
      </c>
      <c r="AJ72" s="136">
        <f t="shared" ref="AJ72:AJ106" si="160">COUNTIF(N72,"NA")*N$6+COUNTIF(Q72,"NA")*Q$6+COUNTIF(T72,"NA")*T$6+(COUNTIF(Z72,"NA")*Z$6)</f>
        <v>0</v>
      </c>
      <c r="AK72" s="64" t="str">
        <f>IF(details!Y72="","",details!Y72)</f>
        <v/>
      </c>
      <c r="AL72" s="64" t="str">
        <f>IF(details!Z72="","",details!Z72)</f>
        <v/>
      </c>
      <c r="AM72" s="64" t="str">
        <f t="shared" ref="AM72:AM106" si="161">IF(AND(AK72="",AL72=""),"",IF(AND(AK72="NA",AL72="NA"),"NA",SUM(AK72:AL72)))</f>
        <v/>
      </c>
      <c r="AN72" s="64" t="str">
        <f>IF(details!AA72="","",details!AA72)</f>
        <v/>
      </c>
      <c r="AO72" s="64" t="str">
        <f>IF(details!AB72="","",details!AB72)</f>
        <v/>
      </c>
      <c r="AP72" s="64" t="str">
        <f t="shared" ref="AP72:AP106" si="162">IF(AND(AN72="",AO72=""),"",IF(AND(AN72="NA",AO72="NA"),"NA",SUM(AN72:AO72)))</f>
        <v/>
      </c>
      <c r="AQ72" s="64" t="str">
        <f>IF(details!AC72="","",details!AC72)</f>
        <v/>
      </c>
      <c r="AR72" s="64" t="str">
        <f>IF(details!AD72="","",details!AD72)</f>
        <v/>
      </c>
      <c r="AS72" s="64" t="str">
        <f t="shared" ref="AS72:AS106" si="163">IF(AND(AQ72="",AR72=""),"",IF(AND(AQ72="NA",AR72="NA"),"NA",SUM(AQ72:AR72)))</f>
        <v/>
      </c>
      <c r="AT72" s="148" t="str">
        <f t="shared" ref="AT72:AT106" si="164">IF(AND(AM72="",AP72="",AS72=""),"",IF(AND(AM72="NA",AP72="NA",AS72="NA"),"NA",SUM(AM72,AP72,AS72)))</f>
        <v/>
      </c>
      <c r="AU72" s="64" t="str">
        <f>IF(details!AE72="","",details!AE72)</f>
        <v/>
      </c>
      <c r="AV72" s="64" t="str">
        <f>IF(details!AF72="","",details!AF72)</f>
        <v/>
      </c>
      <c r="AW72" s="64" t="str">
        <f>IF(details!AG72="","",details!AG72)</f>
        <v/>
      </c>
      <c r="AX72" s="64" t="str">
        <f>IF(details!AH72="","",details!AH72)</f>
        <v/>
      </c>
      <c r="AY72" s="148" t="str">
        <f t="shared" ref="AY72:AY106" si="165">IF(AND(AV72="",AX72=""),"",IF(AND(AV72="NA",AX72="NA"),"NA",SUM(AV72:AX72)))</f>
        <v/>
      </c>
      <c r="AZ72" s="149" t="str">
        <f t="shared" ref="AZ72:AZ106" si="166">IF(AND(AT72="NA",AY72="NA"),"NA",IF(AY72="","",SUM(AT72,AU72,AY72)))</f>
        <v/>
      </c>
      <c r="BA72" s="64" t="str">
        <f>IF(details!AI72="","",details!AI72)</f>
        <v/>
      </c>
      <c r="BB72" s="64" t="str">
        <f>IF(details!AJ72="","",details!AJ72)</f>
        <v/>
      </c>
      <c r="BC72" s="64" t="str">
        <f>IF(details!AK72="","",details!AK72)</f>
        <v/>
      </c>
      <c r="BD72" s="149" t="str">
        <f t="shared" ref="BD72:BD106" si="167">IF(AND(BA72="",BC72=""),"",IF(OR(BA72="AB",BC72="AB"),"AB",IF(OR(BA72="ML",BC72="ML"),"ML",SUM(BA72:BC72))))</f>
        <v/>
      </c>
      <c r="BE72" s="95" t="str">
        <f t="shared" ref="BE72:BE106" si="168">IF(OR($D72="TC",$D72="drop",$D72="",BD72=""),"",SUM(AZ72,BD72))</f>
        <v/>
      </c>
      <c r="BF72" s="150" t="str">
        <f t="shared" ref="BF72:BF106" si="169">IF(OR(BE72="",BH72=""),"",ROUNDUP(BE72/BH72*100,0))</f>
        <v/>
      </c>
      <c r="BG72" s="95" t="str">
        <f t="shared" ref="BG72:BG106" si="170">IF(BF72="","",IF(BD72="ab",BD72,IF(BD72="ML",BD72,IF(BF72&gt;85,"A",IF(BF72&gt;70,"B",IF(BF72&gt;50,"C",IF(BF72&gt;30,"D","E")))))))</f>
        <v/>
      </c>
      <c r="BH72" s="136">
        <f t="shared" si="144"/>
        <v>200</v>
      </c>
      <c r="BI72" s="136">
        <f t="shared" ref="BI72:BI106" si="171">COUNTIF(AM72,"NA")*AM$6+COUNTIF(AP72,"NA")*AP$6+COUNTIF(AS72,"NA")*AS$6+(COUNTIF(AY72,"NA")*AY$6)</f>
        <v>0</v>
      </c>
      <c r="BJ72" s="151">
        <f>IF(D72="","",details!AL72)</f>
        <v>0</v>
      </c>
      <c r="BK72" s="64" t="str">
        <f>IF(details!AM72="","",details!AM72)</f>
        <v/>
      </c>
      <c r="BL72" s="64" t="str">
        <f>IF(details!AN72="","",details!AN72)</f>
        <v/>
      </c>
      <c r="BM72" s="64" t="str">
        <f t="shared" ref="BM72:BM106" si="172">IF(AND(BK72="",BL72=""),"",IF(AND(BK72="NA",BL72="NA"),"NA",SUM(BK72:BL72)))</f>
        <v/>
      </c>
      <c r="BN72" s="64" t="str">
        <f>IF(details!AO72="","",details!AO72)</f>
        <v/>
      </c>
      <c r="BO72" s="64" t="str">
        <f>IF(details!AP72="","",details!AP72)</f>
        <v/>
      </c>
      <c r="BP72" s="64" t="str">
        <f t="shared" ref="BP72:BP106" si="173">IF(AND(BN72="",BO72=""),"",IF(AND(BN72="NA",BO72="NA"),"NA",SUM(BN72:BO72)))</f>
        <v/>
      </c>
      <c r="BQ72" s="64" t="str">
        <f>IF(details!AQ72="","",details!AQ72)</f>
        <v/>
      </c>
      <c r="BR72" s="64" t="str">
        <f>IF(details!AR72="","",details!AR72)</f>
        <v/>
      </c>
      <c r="BS72" s="64" t="str">
        <f t="shared" ref="BS72:BS106" si="174">IF(AND(BQ72="",BR72=""),"",IF(AND(BQ72="NA",BR72="NA"),"NA",SUM(BQ72:BR72)))</f>
        <v/>
      </c>
      <c r="BT72" s="148" t="str">
        <f t="shared" ref="BT72:BT106" si="175">IF(AND(BM72="",BP72="",BS72=""),"",IF(AND(BM72="NA",BP72="NA",BS72="NA"),"NA",SUM(BM72,BP72,BS72)))</f>
        <v/>
      </c>
      <c r="BU72" s="64" t="str">
        <f>IF(details!AS72="","",details!AS72)</f>
        <v/>
      </c>
      <c r="BV72" s="64" t="str">
        <f>IF(details!AT72="","",details!AT72)</f>
        <v/>
      </c>
      <c r="BW72" s="64" t="str">
        <f>IF(details!AU72="","",details!AU72)</f>
        <v/>
      </c>
      <c r="BX72" s="148" t="str">
        <f t="shared" ref="BX72:BX106" si="176">IF(AND(BV72="",BW72=""),"",IF(AND(BV72="NA",BW72="NA"),"NA",SUM(BV72:BW72)))</f>
        <v/>
      </c>
      <c r="BY72" s="149" t="str">
        <f t="shared" ref="BY72:BY106" si="177">IF(AND(BT72="NA",BX72="NA"),"NA",IF(BX72="","",SUM(BT72,BU72,BX72)))</f>
        <v/>
      </c>
      <c r="BZ72" s="64" t="str">
        <f>IF(details!AV72="","",details!AV72)</f>
        <v/>
      </c>
      <c r="CA72" s="64" t="str">
        <f>IF(details!AW72="","",details!AW72)</f>
        <v/>
      </c>
      <c r="CB72" s="149" t="str">
        <f t="shared" ref="CB72:CB106" si="178">IF(AND(BZ72="",CA72=""),"",IF(OR(BZ72="AB",CA72="AB"),"AB",IF(OR(BZ72="ML",CA72="ML"),"ML",SUM(BZ72:CA72))))</f>
        <v/>
      </c>
      <c r="CC72" s="95" t="str">
        <f t="shared" ref="CC72:CC106" si="179">IF(OR($D72="TC",$D72="drop",$D72="",CB72=""),"",SUM(BY72,CB72))</f>
        <v/>
      </c>
      <c r="CD72" s="150" t="str">
        <f t="shared" ref="CD72:CD106" si="180">IF(OR(CC72="",CF72=""),"",ROUNDUP(CC72/CF72*100,0))</f>
        <v/>
      </c>
      <c r="CE72" s="95" t="str">
        <f t="shared" ref="CE72:CE106" si="181">IF(CD72="","",IF(CB72="ab",CB72,IF(CB72="ML",CB72,IF(CD72&gt;85,"A",IF(CD72&gt;70,"B",IF(CD72&gt;50,"C",IF(CD72&gt;30,"D","E")))))))</f>
        <v/>
      </c>
      <c r="CF72" s="136">
        <f t="shared" si="145"/>
        <v>200</v>
      </c>
      <c r="CG72" s="136">
        <f t="shared" ref="CG72:CG106" si="182">COUNTIF(BM72,"NA")*BM$6+COUNTIF(BP72,"NA")*BP$6</f>
        <v>0</v>
      </c>
      <c r="CH72" s="64" t="str">
        <f>IF(details!AX72="","",details!AX72)</f>
        <v/>
      </c>
      <c r="CI72" s="64" t="str">
        <f>IF(details!AY72="","",details!AY72)</f>
        <v/>
      </c>
      <c r="CJ72" s="64" t="str">
        <f t="shared" ref="CJ72:CJ106" si="183">IF(AND(CH72="",CI72=""),"",IF(AND(CH72="NA",CI72="NA"),"NA",SUM(CH72:CI72)))</f>
        <v/>
      </c>
      <c r="CK72" s="64" t="str">
        <f>IF(details!AZ72="","",details!AZ72)</f>
        <v/>
      </c>
      <c r="CL72" s="64" t="str">
        <f>IF(details!BA72="","",details!BA72)</f>
        <v/>
      </c>
      <c r="CM72" s="64" t="str">
        <f t="shared" ref="CM72:CM106" si="184">IF(AND(CK72="",CL72=""),"",IF(AND(CK72="NA",CL72="NA"),"NA",SUM(CK72:CL72)))</f>
        <v/>
      </c>
      <c r="CN72" s="64" t="str">
        <f>IF(details!BB72="","",details!BB72)</f>
        <v/>
      </c>
      <c r="CO72" s="64" t="str">
        <f>IF(details!BC72="","",details!BC72)</f>
        <v/>
      </c>
      <c r="CP72" s="64" t="str">
        <f t="shared" ref="CP72:CP106" si="185">IF(AND(CN72="",CO72=""),"",IF(AND(CN72="NA",CO72="NA"),"NA",SUM(CN72:CO72)))</f>
        <v/>
      </c>
      <c r="CQ72" s="148" t="str">
        <f t="shared" ref="CQ72:CQ106" si="186">IF(AND(CJ72="",CM72="",CP72=""),"",IF(AND(CJ72="NA",CM72="NA",CP72="NA"),"NA",SUM(CJ72,CM72,CP72)))</f>
        <v/>
      </c>
      <c r="CR72" s="64" t="str">
        <f>IF(details!BD72="","",details!BD72)</f>
        <v/>
      </c>
      <c r="CS72" s="64" t="str">
        <f>IF(details!BE72="","",details!BE72)</f>
        <v/>
      </c>
      <c r="CT72" s="64" t="str">
        <f>IF(details!BF72="","",details!BF72)</f>
        <v/>
      </c>
      <c r="CU72" s="64" t="str">
        <f>IF(details!BG72="","",details!BG72)</f>
        <v/>
      </c>
      <c r="CV72" s="148" t="str">
        <f t="shared" ref="CV72:CV106" si="187">IF(AND(CS72="",CU72=""),"",IF(AND(CS72="NA",CU72="NA"),"NA",SUM(CS72:CU72)))</f>
        <v/>
      </c>
      <c r="CW72" s="149" t="str">
        <f t="shared" ref="CW72:CW106" si="188">IF(AND(CQ72="NA",CV72="NA"),"NA",IF(CV72="","",SUM(CQ72,CR72,CV72)))</f>
        <v/>
      </c>
      <c r="CX72" s="64" t="str">
        <f>IF(details!BH72="","",details!BH72)</f>
        <v/>
      </c>
      <c r="CY72" s="64" t="str">
        <f>IF(details!BI72="","",details!BI72)</f>
        <v/>
      </c>
      <c r="CZ72" s="64" t="str">
        <f>IF(details!BJ72="","",details!BJ72)</f>
        <v/>
      </c>
      <c r="DA72" s="149" t="str">
        <f t="shared" ref="DA72:DA106" si="189">IF(AND(CX72="",CZ72=""),"",IF(OR(CX72="AB",CZ72="AB"),"AB",IF(OR(CX72="ML",CZ72="ML"),"ML",SUM(CX72:CZ72))))</f>
        <v/>
      </c>
      <c r="DB72" s="95" t="str">
        <f t="shared" ref="DB72:DB106" si="190">IF(OR($D72="TC",$D72="drop",$D72="",DA72=""),"",SUM(CW72,DA72))</f>
        <v/>
      </c>
      <c r="DC72" s="150" t="str">
        <f t="shared" ref="DC72:DC106" si="191">IF(OR(DB72="",DE72=""),"",ROUNDUP(DB72/DE72*100,0))</f>
        <v/>
      </c>
      <c r="DD72" s="95" t="str">
        <f t="shared" ref="DD72:DD106" si="192">IF(DC72="","",IF(DA72="ab",DA72,IF(DA72="ML",DA72,IF(DC72&gt;85,"A",IF(DC72&gt;70,"B",IF(DC72&gt;50,"C",IF(DC72&gt;30,"D","E")))))))</f>
        <v/>
      </c>
      <c r="DE72" s="136">
        <f t="shared" si="146"/>
        <v>200</v>
      </c>
      <c r="DF72" s="136">
        <f t="shared" ref="DF72:DF106" si="193">COUNTIF(CJ72,"NA")*CJ$6+COUNTIF(CM72,"NA")*CM$6+COUNTIF(CP72,"NA")*CP$6+(COUNTIF(CV72,"NA")*CV$6)</f>
        <v>0</v>
      </c>
      <c r="DG72" s="64" t="str">
        <f>IF(details!BK72="","",details!BK72)</f>
        <v/>
      </c>
      <c r="DH72" s="64" t="str">
        <f>IF(details!BL72="","",details!BL72)</f>
        <v/>
      </c>
      <c r="DI72" s="64" t="str">
        <f t="shared" ref="DI72:DI106" si="194">IF(AND(DG72="",DH72=""),"",IF(AND(DG72="NA",DH72="NA"),"NA",SUM(DG72:DH72)))</f>
        <v/>
      </c>
      <c r="DJ72" s="64" t="str">
        <f>IF(details!BM72="","",details!BM72)</f>
        <v/>
      </c>
      <c r="DK72" s="64" t="str">
        <f>IF(details!BN72="","",details!BN72)</f>
        <v/>
      </c>
      <c r="DL72" s="64" t="str">
        <f t="shared" ref="DL72:DL106" si="195">IF(AND(DJ72="",DK72=""),"",IF(AND(DJ72="NA",DK72="NA"),"NA",SUM(DJ72:DK72)))</f>
        <v/>
      </c>
      <c r="DM72" s="64" t="str">
        <f>IF(details!BO72="","",details!BO72)</f>
        <v/>
      </c>
      <c r="DN72" s="64" t="str">
        <f>IF(details!BP72="","",details!BP72)</f>
        <v/>
      </c>
      <c r="DO72" s="64" t="str">
        <f t="shared" ref="DO72:DO106" si="196">IF(AND(DM72="",DN72=""),"",IF(AND(DM72="NA",DN72="NA"),"NA",SUM(DM72:DN72)))</f>
        <v/>
      </c>
      <c r="DP72" s="148" t="str">
        <f t="shared" ref="DP72:DP106" si="197">IF(AND(DI72="",DL72="",DO72=""),"",IF(AND(DI72="NA",DL72="NA",DO72="NA"),"NA",SUM(DI72,DL72,DO72)))</f>
        <v/>
      </c>
      <c r="DQ72" s="64" t="str">
        <f>IF(details!BQ72="","",details!BQ72)</f>
        <v/>
      </c>
      <c r="DR72" s="64" t="str">
        <f>IF(details!BR72="","",details!BR72)</f>
        <v/>
      </c>
      <c r="DS72" s="64" t="str">
        <f>IF(details!BS72="","",details!BS72)</f>
        <v/>
      </c>
      <c r="DT72" s="148" t="str">
        <f t="shared" ref="DT72:DT106" si="198">IF(AND(DR72="",DS72=""),"",IF(AND(DR72="NA",DS72="NA"),"NA",SUM(DR72:DS72)))</f>
        <v/>
      </c>
      <c r="DU72" s="149" t="str">
        <f t="shared" ref="DU72:DU106" si="199">IF(AND(DP72="NA",DT72="NA"),"NA",IF(DT72="","",SUM(DP72,DQ72,DT72)))</f>
        <v/>
      </c>
      <c r="DV72" s="64" t="str">
        <f>IF(details!BT72="","",details!BT72)</f>
        <v/>
      </c>
      <c r="DW72" s="64" t="str">
        <f>IF(details!BU72="","",details!BU72)</f>
        <v/>
      </c>
      <c r="DX72" s="149" t="str">
        <f t="shared" ref="DX72:DX106" si="200">IF(AND(DV72="",DW72=""),"",IF(OR(DV72="AB",DW72="AB"),"AB",IF(OR(DV72="ML",DW72="ML"),"ML",SUM(DV72:DW72))))</f>
        <v/>
      </c>
      <c r="DY72" s="95" t="str">
        <f t="shared" ref="DY72:DY106" si="201">IF(OR($D72="TC",$D72="drop",$D72="",DX72=""),"",SUM(DU72,DX72))</f>
        <v/>
      </c>
      <c r="DZ72" s="150" t="str">
        <f t="shared" ref="DZ72:DZ106" si="202">IF(OR(DY72="",EB72=""),"",ROUNDUP(DY72/EB72*100,0))</f>
        <v/>
      </c>
      <c r="EA72" s="95" t="str">
        <f t="shared" ref="EA72:EA106" si="203">IF(DZ72="","",IF(DX72="ab",DX72,IF(DX72="ML",DX72,IF(DZ72&gt;85,"A",IF(DZ72&gt;70,"B",IF(DZ72&gt;50,"C",IF(DZ72&gt;30,"D","E")))))))</f>
        <v/>
      </c>
      <c r="EB72" s="136">
        <f t="shared" si="147"/>
        <v>200</v>
      </c>
      <c r="EC72" s="136">
        <f t="shared" ref="EC72:EC106" si="204">COUNTIF(DI72,"NA")*DI$6+COUNTIF(DL72,"NA")*DL$6</f>
        <v>0</v>
      </c>
      <c r="ED72" s="64" t="str">
        <f>IF(details!BV72="","",details!BV72)</f>
        <v/>
      </c>
      <c r="EE72" s="64" t="str">
        <f>IF(details!BW72="","",details!BW72)</f>
        <v/>
      </c>
      <c r="EF72" s="64" t="str">
        <f t="shared" ref="EF72:EF106" si="205">IF(AND(ED72="",EE72=""),"",IF(AND(ED72="NA",EE72="NA"),"NA",SUM(ED72:EE72)))</f>
        <v/>
      </c>
      <c r="EG72" s="64" t="str">
        <f>IF(details!BX72="","",details!BX72)</f>
        <v/>
      </c>
      <c r="EH72" s="64" t="str">
        <f>IF(details!BY72="","",details!BY72)</f>
        <v/>
      </c>
      <c r="EI72" s="64" t="str">
        <f t="shared" ref="EI72:EI106" si="206">IF(AND(EG72="",EH72=""),"",IF(AND(EG72="NA",EH72="NA"),"NA",SUM(EG72:EH72)))</f>
        <v/>
      </c>
      <c r="EJ72" s="64" t="str">
        <f>IF(details!BZ72="","",details!BZ72)</f>
        <v/>
      </c>
      <c r="EK72" s="64" t="str">
        <f>IF(details!CA72="","",details!CA72)</f>
        <v/>
      </c>
      <c r="EL72" s="64" t="str">
        <f t="shared" ref="EL72:EL106" si="207">IF(AND(EJ72="",EK72=""),"",IF(AND(EJ72="NA",EK72="NA"),"NA",SUM(EJ72:EK72)))</f>
        <v/>
      </c>
      <c r="EM72" s="148" t="str">
        <f t="shared" ref="EM72:EM106" si="208">IF(AND(EF72="",EI72="",EL72=""),"",IF(AND(EF72="NA",EI72="NA",EL72="NA"),"NA",SUM(EF72,EI72,EL72)))</f>
        <v/>
      </c>
      <c r="EN72" s="427" t="str">
        <f>IF(details!CB72="","",details!CB72)</f>
        <v/>
      </c>
      <c r="EO72" s="64" t="str">
        <f>IF(details!CC72="","",details!CC72)</f>
        <v/>
      </c>
      <c r="EP72" s="64" t="str">
        <f>IF(details!CD72="","",details!CD72)</f>
        <v/>
      </c>
      <c r="EQ72" s="148" t="str">
        <f t="shared" ref="EQ72:EQ106" si="209">IF(AND(EO72="",EP72=""),"",IF(AND(EO72="NA",EP72="NA"),"NA",SUM(EO72:EP72)))</f>
        <v/>
      </c>
      <c r="ER72" s="149" t="str">
        <f t="shared" ref="ER72:ER106" si="210">IF(AND(EM72="NA",EQ72="NA"),"NA",IF(EQ72="","",SUM(EM72,EN72,EQ72)))</f>
        <v/>
      </c>
      <c r="ES72" s="64" t="str">
        <f>IF(details!CE72="","",details!CE72)</f>
        <v/>
      </c>
      <c r="ET72" s="64" t="str">
        <f>IF(details!CF72="","",details!CF72)</f>
        <v/>
      </c>
      <c r="EU72" s="149" t="str">
        <f t="shared" ref="EU72:EU106" si="211">IF(AND(ES72="",ET72=""),"",IF(OR(ES72="AB",ET72="AB"),"AB",IF(OR(ES72="ML",ET72="ML"),"ML",SUM(ES72:ET72))))</f>
        <v/>
      </c>
      <c r="EV72" s="95" t="str">
        <f t="shared" ref="EV72:EV106" si="212">IF(OR($D72="TC",$D72="drop",$D72="",EU72=""),"",SUM(ER72,EU72))</f>
        <v/>
      </c>
      <c r="EW72" s="150" t="str">
        <f t="shared" ref="EW72:EW106" si="213">IF(OR(EV72="",EY72=""),"",ROUNDUP(EV72/EY72*100,0))</f>
        <v/>
      </c>
      <c r="EX72" s="95" t="str">
        <f t="shared" ref="EX72:EX106" si="214">IF(EW72="","",IF(EU72="ab",EU72,IF(EU72="ML",EU72,IF(EW72&gt;85,"A",IF(EW72&gt;70,"B",IF(EW72&gt;50,"C",IF(EW72&gt;30,"D","E")))))))</f>
        <v/>
      </c>
      <c r="EY72" s="136">
        <f t="shared" si="148"/>
        <v>200</v>
      </c>
      <c r="EZ72" s="136">
        <f t="shared" ref="EZ72:EZ106" si="215">COUNTIF(EF72,"NA")*EF$6+COUNTIF(EI72,"NA")*EI$6</f>
        <v>0</v>
      </c>
      <c r="FA72" s="64" t="str">
        <f>IF(details!CG72="","",details!CG72)</f>
        <v/>
      </c>
      <c r="FB72" s="64" t="str">
        <f>IF(details!CH72="","",details!CH72)</f>
        <v/>
      </c>
      <c r="FC72" s="64" t="str">
        <f>IF(details!CI72="","",details!CI72)</f>
        <v/>
      </c>
      <c r="FD72" s="64" t="str">
        <f>IF(details!CJ72="","",details!CJ72)</f>
        <v/>
      </c>
      <c r="FE72" s="64" t="str">
        <f>IF(details!CK72="","",details!CK72)</f>
        <v/>
      </c>
      <c r="FF72" s="95" t="str">
        <f t="shared" ref="FF72:FF106" si="216">IF(FI72="","",IF(FE72="","",IF(AND(FA72="AB",FB72="AB",FC72="AB",FD72="AB",FE72="AB"),"AB",IF(AND(FA72="NA",FB72="NA",FC72="NA",FD72="NA",FE72="NA"),"NA",SUM(FA72:FE72)))))</f>
        <v/>
      </c>
      <c r="FG72" s="95" t="str">
        <f t="shared" ref="FG72:FG106" si="217">IF(OR(FF72="",FI72=""),"",IF(FF72="AB","",ROUNDUP(FF72/FI72*100,0)))</f>
        <v/>
      </c>
      <c r="FH72" s="95" t="str">
        <f t="shared" ref="FH72:FH106" si="218">IF(FG72="","",IF(FG72&gt;85,"A",IF(FG72&gt;70,"B",IF(FG72&gt;50,"C",IF(FG72&gt;30,"D","E")))))</f>
        <v/>
      </c>
      <c r="FI72" s="136">
        <f t="shared" ref="FI72:FI106" si="219">IF(OR($D72="TC",$D72="drop",$D72=""),"",FF$6-FJ72)</f>
        <v>100</v>
      </c>
      <c r="FJ72" s="136">
        <f t="shared" ref="FJ72:FJ106" si="220">COUNTIF(FA72:FD72,"NA")*FA$6</f>
        <v>0</v>
      </c>
      <c r="FK72" s="64" t="str">
        <f>IF(details!CL72="","",details!CL72)</f>
        <v/>
      </c>
      <c r="FL72" s="64" t="str">
        <f>IF(details!CM72="","",details!CM72)</f>
        <v/>
      </c>
      <c r="FM72" s="64" t="str">
        <f>IF(details!CN72="","",details!CN72)</f>
        <v/>
      </c>
      <c r="FN72" s="64" t="str">
        <f>IF(details!CO72="","",details!CO72)</f>
        <v/>
      </c>
      <c r="FO72" s="64" t="str">
        <f>IF(details!CP72="","",details!CP72)</f>
        <v/>
      </c>
      <c r="FP72" s="95" t="str">
        <f t="shared" ref="FP72:FP106" si="221">IF(FS72="","",IF(FO72="","",IF(AND(FK72="AB",FL72="AB",FM72="AB",FN72="AB",FO72="AB"),"AB",IF(AND(FK72="NA",FL72="NA",FM72="NA",FN72="NA",FO72="NA"),"NA",SUM(FK72:FO72)))))</f>
        <v/>
      </c>
      <c r="FQ72" s="95" t="str">
        <f t="shared" ref="FQ72:FQ106" si="222">IF(OR(FP72="",FS72=""),"",IF(FP72="AB","",ROUNDUP(FP72/FS72*100,0)))</f>
        <v/>
      </c>
      <c r="FR72" s="95" t="str">
        <f t="shared" ref="FR72:FR106" si="223">IF(FQ72="","",IF(FQ72&gt;85,"A",IF(FQ72&gt;70,"B",IF(FQ72&gt;50,"C",IF(FQ72&gt;30,"D","E")))))</f>
        <v/>
      </c>
      <c r="FS72" s="136">
        <f t="shared" ref="FS72:FS106" si="224">IF(OR($D72="TC",$D72="drop",$D72=""),"",FP$6-FT72)</f>
        <v>100</v>
      </c>
      <c r="FT72" s="136">
        <f t="shared" ref="FT72:FT106" si="225">COUNTIF(FK72:FN72,"NA")*FK$6</f>
        <v>0</v>
      </c>
      <c r="FU72" s="64" t="str">
        <f>IF(details!CQ72="","",details!CQ72)</f>
        <v/>
      </c>
      <c r="FV72" s="64" t="str">
        <f>IF(details!CR72="","",details!CR72)</f>
        <v/>
      </c>
      <c r="FW72" s="64" t="str">
        <f>IF(details!CS72="","",details!CS72)</f>
        <v/>
      </c>
      <c r="FX72" s="64" t="str">
        <f>IF(details!CT72="","",details!CT72)</f>
        <v/>
      </c>
      <c r="FY72" s="64" t="str">
        <f>IF(details!CU72="","",details!CU72)</f>
        <v/>
      </c>
      <c r="FZ72" s="95" t="str">
        <f t="shared" ref="FZ72:FZ106" si="226">IF(GC72="","",IF(FY72="","",IF(AND(FU72="AB",FV72="AB",FW72="AB",FX72="AB",FY72="AB"),"AB",IF(AND(FU72="NA",FV72="NA",FW72="NA",FX72="NA",FY72="NA"),"NA",SUM(FU72:FY72)))))</f>
        <v/>
      </c>
      <c r="GA72" s="95" t="str">
        <f t="shared" ref="GA72:GA106" si="227">IF(OR(FZ72="",GC72=""),"",IF(FZ72="AB","",ROUNDUP(FZ72/GC72*100,0)))</f>
        <v/>
      </c>
      <c r="GB72" s="95" t="str">
        <f t="shared" ref="GB72:GB106" si="228">IF(GA72="","",IF(GA72&gt;85,"A",IF(GA72&gt;70,"B",IF(GA72&gt;50,"C",IF(GA72&gt;30,"D","E")))))</f>
        <v/>
      </c>
      <c r="GC72" s="136">
        <f t="shared" ref="GC72:GC106" si="229">IF(OR($D72="TC",$D72="drop",$D72=""),"",FZ$6-GD72)</f>
        <v>100</v>
      </c>
      <c r="GD72" s="136">
        <f t="shared" ref="GD72:GD106" si="230">COUNTIF(FU72:FX72,"NA")*FU$6</f>
        <v>0</v>
      </c>
      <c r="GE72" s="94">
        <f t="shared" ref="GE72:GE106" si="231">AI72</f>
        <v>200</v>
      </c>
      <c r="GF72" s="94" t="str">
        <f t="shared" ref="GF72:GF106" si="232">AF72</f>
        <v/>
      </c>
      <c r="GG72" s="94" t="str">
        <f t="shared" ref="GG72:GG106" si="233">AH72</f>
        <v/>
      </c>
      <c r="GH72" s="94">
        <f t="shared" ref="GH72:GH106" si="234">BH72</f>
        <v>200</v>
      </c>
      <c r="GI72" s="94" t="str">
        <f t="shared" ref="GI72:GI106" si="235">BE72</f>
        <v/>
      </c>
      <c r="GJ72" s="94" t="str">
        <f t="shared" ref="GJ72:GJ106" si="236">BG72</f>
        <v/>
      </c>
      <c r="GK72" s="152">
        <f t="shared" ref="GK72:GK106" si="237">CF72</f>
        <v>200</v>
      </c>
      <c r="GL72" s="152" t="str">
        <f t="shared" ref="GL72:GL106" si="238">CC72</f>
        <v/>
      </c>
      <c r="GM72" s="152" t="str">
        <f t="shared" ref="GM72:GM106" si="239">CE72</f>
        <v/>
      </c>
      <c r="GN72" s="94" t="str">
        <f t="shared" ref="GN72:GN106" si="240">IF($BJ72="s",GM72,"")</f>
        <v/>
      </c>
      <c r="GO72" s="94" t="str">
        <f t="shared" ref="GO72:GO106" si="241">IF($BJ72="u",GM72,"")</f>
        <v/>
      </c>
      <c r="GP72" s="94" t="str">
        <f t="shared" ref="GP72:GP106" si="242">IF($BJ72="g",GM72,"")</f>
        <v/>
      </c>
      <c r="GQ72" s="94" t="str">
        <f t="shared" ref="GQ72:GQ106" si="243">IF($BJ72="p",GM72,"")</f>
        <v/>
      </c>
      <c r="GR72" s="94" t="str">
        <f t="shared" ref="GR72:GR106" si="244">IF($BJ72="sd",GM72,"")</f>
        <v/>
      </c>
      <c r="GS72" s="94">
        <f t="shared" ref="GS72:GS106" si="245">DE72</f>
        <v>200</v>
      </c>
      <c r="GT72" s="94" t="str">
        <f t="shared" ref="GT72:GT106" si="246">DB72</f>
        <v/>
      </c>
      <c r="GU72" s="94" t="str">
        <f t="shared" ref="GU72:GU106" si="247">DD72</f>
        <v/>
      </c>
      <c r="GV72" s="94">
        <f t="shared" ref="GV72:GV106" si="248">EB72</f>
        <v>200</v>
      </c>
      <c r="GW72" s="94" t="str">
        <f t="shared" ref="GW72:GW106" si="249">DY72</f>
        <v/>
      </c>
      <c r="GX72" s="94" t="str">
        <f t="shared" ref="GX72:GX106" si="250">EA72</f>
        <v/>
      </c>
      <c r="GY72" s="94">
        <f t="shared" ref="GY72:GY106" si="251">EY72</f>
        <v>200</v>
      </c>
      <c r="GZ72" s="94" t="str">
        <f t="shared" ref="GZ72:GZ106" si="252">EV72</f>
        <v/>
      </c>
      <c r="HA72" s="94" t="str">
        <f t="shared" ref="HA72:HA106" si="253">EX72</f>
        <v/>
      </c>
      <c r="HB72" s="94">
        <f t="shared" ref="HB72:HB106" si="254">FI72</f>
        <v>100</v>
      </c>
      <c r="HC72" s="94" t="str">
        <f t="shared" ref="HC72:HC106" si="255">FF72</f>
        <v/>
      </c>
      <c r="HD72" s="94" t="str">
        <f t="shared" ref="HD72:HD106" si="256">FH72</f>
        <v/>
      </c>
      <c r="HE72" s="153">
        <f t="shared" ref="HE72:HE106" si="257">FS72</f>
        <v>100</v>
      </c>
      <c r="HF72" s="153" t="str">
        <f t="shared" ref="HF72:HF106" si="258">FP72</f>
        <v/>
      </c>
      <c r="HG72" s="153" t="str">
        <f t="shared" ref="HG72:HG106" si="259">FR72</f>
        <v/>
      </c>
      <c r="HH72" s="153">
        <f t="shared" ref="HH72:HH106" si="260">GC72</f>
        <v>100</v>
      </c>
      <c r="HI72" s="153" t="str">
        <f t="shared" ref="HI72:HI106" si="261">FZ72</f>
        <v/>
      </c>
      <c r="HJ72" s="153" t="str">
        <f t="shared" ref="HJ72:HJ106" si="262">GB72</f>
        <v/>
      </c>
      <c r="HK72" s="255">
        <f t="shared" ref="HK72:HK106" si="263">COUNTIF(GF72:HJ72,"AB")</f>
        <v>0</v>
      </c>
      <c r="HL72" s="255">
        <f t="shared" ref="HL72:HL106" si="264">COUNTIF(GF72:HJ72,"ML")</f>
        <v>0</v>
      </c>
      <c r="HM72" s="255">
        <f t="shared" ref="HM72:HM106" si="265">COUNTBLANK(GF72:HJ72)</f>
        <v>23</v>
      </c>
      <c r="HN72" s="255">
        <f t="shared" ref="HN72:HN106" si="266">COUNTIF(GF72:HJ72,"E")</f>
        <v>0</v>
      </c>
      <c r="HO72" s="64" t="str">
        <f t="shared" si="149"/>
        <v/>
      </c>
      <c r="HP72" s="91">
        <f t="shared" ref="HP72:HP106" si="267">IF(OR(GE72="",GH72="",GK72="",GS72="",GV72="",GY72=""),"",SUM(GE72,GH72,GK72,GS72,GV72,GY72))</f>
        <v>1200</v>
      </c>
      <c r="HQ72" s="91" t="str">
        <f t="shared" ref="HQ72:HQ106" si="268">IF(OR(GF72="",GI72="",GL72="",GT72="",GW72="",GZ72=""),"",SUM(GF72,GI72,GL72,GT72,GW72,GZ72))</f>
        <v/>
      </c>
      <c r="HR72" s="92" t="str">
        <f t="shared" ref="HR72:HR106" si="269">IF(OR(HQ72="",HP72=""),"",HQ72/HP72*100)</f>
        <v/>
      </c>
      <c r="HS72" s="214" t="str">
        <f t="shared" ref="HS72:HS106" si="270">IF(HO72="PASSED",HR72,"")</f>
        <v/>
      </c>
      <c r="HT72" s="215" t="str">
        <f t="shared" ref="HT72:HT106" si="271">IF(HS72="","",SUMPRODUCT((HS72&lt;HS$7:HS$106)/COUNTIF(HS$7:HS$106,HS$7:HS$106)))</f>
        <v/>
      </c>
      <c r="HU72" s="93" t="str">
        <f t="shared" ref="HU72:HU106" si="272">IF(OR(HR72="",HO72&lt;&gt;"PASSED"),"",IF(HR72&gt;85,"A",IF(HR72&gt;70,"B",IF(HR72&gt;50,"C",IF(HR72&gt;30,"D","E")))))</f>
        <v/>
      </c>
      <c r="HV72" s="154">
        <f>details!EV72</f>
        <v>110</v>
      </c>
      <c r="HW72" s="155" t="str">
        <f>details!EW72</f>
        <v/>
      </c>
      <c r="HX72" s="218" t="str">
        <f t="shared" ref="HX72:HX106" si="273">IF(OR(HV72="",HW72=""),"",HW72/HV72*100)</f>
        <v/>
      </c>
      <c r="HY72" s="100" t="str">
        <f>IF(details!CV72="","",details!CV72)</f>
        <v/>
      </c>
    </row>
    <row r="73" spans="1:233" ht="14" customHeight="1">
      <c r="A73" s="145" t="str">
        <f>IF(details!A73="","",details!A73)</f>
        <v/>
      </c>
      <c r="B73" s="64" t="str">
        <f>IF(details!B73="","",details!B73)</f>
        <v/>
      </c>
      <c r="C73" s="64" t="str">
        <f>IF(details!C73="","",details!C73)</f>
        <v/>
      </c>
      <c r="D73" s="95">
        <f>IF(details!D73="","",details!D73)</f>
        <v>867</v>
      </c>
      <c r="E73" s="95" t="str">
        <f>IF(details!E73="","",details!E73)</f>
        <v/>
      </c>
      <c r="F73" s="64" t="str">
        <f>IF(details!F73="","",details!F73)</f>
        <v/>
      </c>
      <c r="G73" s="290" t="str">
        <f>IF(details!G73="","",details!G73)</f>
        <v/>
      </c>
      <c r="H73" s="146" t="str">
        <f>IF(details!CW73="","",details!CW73)</f>
        <v/>
      </c>
      <c r="I73" s="147" t="str">
        <f>IF(details!I73="","",details!I73)</f>
        <v/>
      </c>
      <c r="J73" s="147" t="str">
        <f>IF(details!J73="","",details!J73)</f>
        <v/>
      </c>
      <c r="K73" s="147" t="str">
        <f>IF(details!K73="","",details!K73)</f>
        <v/>
      </c>
      <c r="L73" s="64" t="str">
        <f>IF(details!L73="","",details!L73)</f>
        <v/>
      </c>
      <c r="M73" s="64" t="str">
        <f>IF(details!M73="","",details!M73)</f>
        <v/>
      </c>
      <c r="N73" s="64" t="str">
        <f t="shared" si="150"/>
        <v/>
      </c>
      <c r="O73" s="64" t="str">
        <f>IF(details!N73="","",details!N73)</f>
        <v/>
      </c>
      <c r="P73" s="64" t="str">
        <f>IF(details!O73="","",details!O73)</f>
        <v/>
      </c>
      <c r="Q73" s="64" t="str">
        <f t="shared" si="151"/>
        <v/>
      </c>
      <c r="R73" s="64" t="str">
        <f>IF(details!P73="","",details!P73)</f>
        <v/>
      </c>
      <c r="S73" s="64" t="str">
        <f>IF(details!Q73="","",details!Q73)</f>
        <v/>
      </c>
      <c r="T73" s="64" t="str">
        <f t="shared" si="152"/>
        <v/>
      </c>
      <c r="U73" s="148" t="str">
        <f t="shared" si="153"/>
        <v/>
      </c>
      <c r="V73" s="64" t="str">
        <f>IF(details!R73="","",details!R73)</f>
        <v/>
      </c>
      <c r="W73" s="64" t="str">
        <f>IF(details!S73="","",details!S73)</f>
        <v/>
      </c>
      <c r="X73" s="64" t="str">
        <f>IF(details!T73="","",details!T73)</f>
        <v/>
      </c>
      <c r="Y73" s="64" t="str">
        <f>IF(details!U73="","",details!U73)</f>
        <v/>
      </c>
      <c r="Z73" s="148" t="str">
        <f t="shared" si="154"/>
        <v/>
      </c>
      <c r="AA73" s="149" t="str">
        <f t="shared" si="155"/>
        <v/>
      </c>
      <c r="AB73" s="64" t="str">
        <f>IF(details!V73="","",details!V73)</f>
        <v/>
      </c>
      <c r="AC73" s="64" t="str">
        <f>IF(details!W73="","",details!W73)</f>
        <v/>
      </c>
      <c r="AD73" s="64" t="str">
        <f>IF(details!X73="","",details!X73)</f>
        <v/>
      </c>
      <c r="AE73" s="149" t="str">
        <f t="shared" si="156"/>
        <v/>
      </c>
      <c r="AF73" s="95" t="str">
        <f t="shared" si="157"/>
        <v/>
      </c>
      <c r="AG73" s="150" t="str">
        <f t="shared" si="158"/>
        <v/>
      </c>
      <c r="AH73" s="95" t="str">
        <f t="shared" si="159"/>
        <v/>
      </c>
      <c r="AI73" s="136">
        <f t="shared" si="143"/>
        <v>200</v>
      </c>
      <c r="AJ73" s="136">
        <f t="shared" si="160"/>
        <v>0</v>
      </c>
      <c r="AK73" s="64" t="str">
        <f>IF(details!Y73="","",details!Y73)</f>
        <v/>
      </c>
      <c r="AL73" s="64" t="str">
        <f>IF(details!Z73="","",details!Z73)</f>
        <v/>
      </c>
      <c r="AM73" s="64" t="str">
        <f t="shared" si="161"/>
        <v/>
      </c>
      <c r="AN73" s="64" t="str">
        <f>IF(details!AA73="","",details!AA73)</f>
        <v/>
      </c>
      <c r="AO73" s="64" t="str">
        <f>IF(details!AB73="","",details!AB73)</f>
        <v/>
      </c>
      <c r="AP73" s="64" t="str">
        <f t="shared" si="162"/>
        <v/>
      </c>
      <c r="AQ73" s="64" t="str">
        <f>IF(details!AC73="","",details!AC73)</f>
        <v/>
      </c>
      <c r="AR73" s="64" t="str">
        <f>IF(details!AD73="","",details!AD73)</f>
        <v/>
      </c>
      <c r="AS73" s="64" t="str">
        <f t="shared" si="163"/>
        <v/>
      </c>
      <c r="AT73" s="148" t="str">
        <f t="shared" si="164"/>
        <v/>
      </c>
      <c r="AU73" s="64" t="str">
        <f>IF(details!AE73="","",details!AE73)</f>
        <v/>
      </c>
      <c r="AV73" s="64" t="str">
        <f>IF(details!AF73="","",details!AF73)</f>
        <v/>
      </c>
      <c r="AW73" s="64" t="str">
        <f>IF(details!AG73="","",details!AG73)</f>
        <v/>
      </c>
      <c r="AX73" s="64" t="str">
        <f>IF(details!AH73="","",details!AH73)</f>
        <v/>
      </c>
      <c r="AY73" s="148" t="str">
        <f t="shared" si="165"/>
        <v/>
      </c>
      <c r="AZ73" s="149" t="str">
        <f t="shared" si="166"/>
        <v/>
      </c>
      <c r="BA73" s="64" t="str">
        <f>IF(details!AI73="","",details!AI73)</f>
        <v/>
      </c>
      <c r="BB73" s="64" t="str">
        <f>IF(details!AJ73="","",details!AJ73)</f>
        <v/>
      </c>
      <c r="BC73" s="64" t="str">
        <f>IF(details!AK73="","",details!AK73)</f>
        <v/>
      </c>
      <c r="BD73" s="149" t="str">
        <f t="shared" si="167"/>
        <v/>
      </c>
      <c r="BE73" s="95" t="str">
        <f t="shared" si="168"/>
        <v/>
      </c>
      <c r="BF73" s="150" t="str">
        <f t="shared" si="169"/>
        <v/>
      </c>
      <c r="BG73" s="95" t="str">
        <f t="shared" si="170"/>
        <v/>
      </c>
      <c r="BH73" s="136">
        <f t="shared" si="144"/>
        <v>200</v>
      </c>
      <c r="BI73" s="136">
        <f t="shared" si="171"/>
        <v>0</v>
      </c>
      <c r="BJ73" s="151">
        <f>IF(D73="","",details!AL73)</f>
        <v>0</v>
      </c>
      <c r="BK73" s="64" t="str">
        <f>IF(details!AM73="","",details!AM73)</f>
        <v/>
      </c>
      <c r="BL73" s="64" t="str">
        <f>IF(details!AN73="","",details!AN73)</f>
        <v/>
      </c>
      <c r="BM73" s="64" t="str">
        <f t="shared" si="172"/>
        <v/>
      </c>
      <c r="BN73" s="64" t="str">
        <f>IF(details!AO73="","",details!AO73)</f>
        <v/>
      </c>
      <c r="BO73" s="64" t="str">
        <f>IF(details!AP73="","",details!AP73)</f>
        <v/>
      </c>
      <c r="BP73" s="64" t="str">
        <f t="shared" si="173"/>
        <v/>
      </c>
      <c r="BQ73" s="64" t="str">
        <f>IF(details!AQ73="","",details!AQ73)</f>
        <v/>
      </c>
      <c r="BR73" s="64" t="str">
        <f>IF(details!AR73="","",details!AR73)</f>
        <v/>
      </c>
      <c r="BS73" s="64" t="str">
        <f t="shared" si="174"/>
        <v/>
      </c>
      <c r="BT73" s="148" t="str">
        <f t="shared" si="175"/>
        <v/>
      </c>
      <c r="BU73" s="64" t="str">
        <f>IF(details!AS73="","",details!AS73)</f>
        <v/>
      </c>
      <c r="BV73" s="64" t="str">
        <f>IF(details!AT73="","",details!AT73)</f>
        <v/>
      </c>
      <c r="BW73" s="64" t="str">
        <f>IF(details!AU73="","",details!AU73)</f>
        <v/>
      </c>
      <c r="BX73" s="148" t="str">
        <f t="shared" si="176"/>
        <v/>
      </c>
      <c r="BY73" s="149" t="str">
        <f t="shared" si="177"/>
        <v/>
      </c>
      <c r="BZ73" s="64" t="str">
        <f>IF(details!AV73="","",details!AV73)</f>
        <v/>
      </c>
      <c r="CA73" s="64" t="str">
        <f>IF(details!AW73="","",details!AW73)</f>
        <v/>
      </c>
      <c r="CB73" s="149" t="str">
        <f t="shared" si="178"/>
        <v/>
      </c>
      <c r="CC73" s="95" t="str">
        <f t="shared" si="179"/>
        <v/>
      </c>
      <c r="CD73" s="150" t="str">
        <f t="shared" si="180"/>
        <v/>
      </c>
      <c r="CE73" s="95" t="str">
        <f t="shared" si="181"/>
        <v/>
      </c>
      <c r="CF73" s="136">
        <f t="shared" si="145"/>
        <v>200</v>
      </c>
      <c r="CG73" s="136">
        <f t="shared" si="182"/>
        <v>0</v>
      </c>
      <c r="CH73" s="64" t="str">
        <f>IF(details!AX73="","",details!AX73)</f>
        <v/>
      </c>
      <c r="CI73" s="64" t="str">
        <f>IF(details!AY73="","",details!AY73)</f>
        <v/>
      </c>
      <c r="CJ73" s="64" t="str">
        <f t="shared" si="183"/>
        <v/>
      </c>
      <c r="CK73" s="64" t="str">
        <f>IF(details!AZ73="","",details!AZ73)</f>
        <v/>
      </c>
      <c r="CL73" s="64" t="str">
        <f>IF(details!BA73="","",details!BA73)</f>
        <v/>
      </c>
      <c r="CM73" s="64" t="str">
        <f t="shared" si="184"/>
        <v/>
      </c>
      <c r="CN73" s="64" t="str">
        <f>IF(details!BB73="","",details!BB73)</f>
        <v/>
      </c>
      <c r="CO73" s="64" t="str">
        <f>IF(details!BC73="","",details!BC73)</f>
        <v/>
      </c>
      <c r="CP73" s="64" t="str">
        <f t="shared" si="185"/>
        <v/>
      </c>
      <c r="CQ73" s="148" t="str">
        <f t="shared" si="186"/>
        <v/>
      </c>
      <c r="CR73" s="64" t="str">
        <f>IF(details!BD73="","",details!BD73)</f>
        <v/>
      </c>
      <c r="CS73" s="64" t="str">
        <f>IF(details!BE73="","",details!BE73)</f>
        <v/>
      </c>
      <c r="CT73" s="64" t="str">
        <f>IF(details!BF73="","",details!BF73)</f>
        <v/>
      </c>
      <c r="CU73" s="64" t="str">
        <f>IF(details!BG73="","",details!BG73)</f>
        <v/>
      </c>
      <c r="CV73" s="148" t="str">
        <f t="shared" si="187"/>
        <v/>
      </c>
      <c r="CW73" s="149" t="str">
        <f t="shared" si="188"/>
        <v/>
      </c>
      <c r="CX73" s="64" t="str">
        <f>IF(details!BH73="","",details!BH73)</f>
        <v/>
      </c>
      <c r="CY73" s="64" t="str">
        <f>IF(details!BI73="","",details!BI73)</f>
        <v/>
      </c>
      <c r="CZ73" s="64" t="str">
        <f>IF(details!BJ73="","",details!BJ73)</f>
        <v/>
      </c>
      <c r="DA73" s="149" t="str">
        <f t="shared" si="189"/>
        <v/>
      </c>
      <c r="DB73" s="95" t="str">
        <f t="shared" si="190"/>
        <v/>
      </c>
      <c r="DC73" s="150" t="str">
        <f t="shared" si="191"/>
        <v/>
      </c>
      <c r="DD73" s="95" t="str">
        <f t="shared" si="192"/>
        <v/>
      </c>
      <c r="DE73" s="136">
        <f t="shared" si="146"/>
        <v>200</v>
      </c>
      <c r="DF73" s="136">
        <f t="shared" si="193"/>
        <v>0</v>
      </c>
      <c r="DG73" s="64" t="str">
        <f>IF(details!BK73="","",details!BK73)</f>
        <v/>
      </c>
      <c r="DH73" s="64" t="str">
        <f>IF(details!BL73="","",details!BL73)</f>
        <v/>
      </c>
      <c r="DI73" s="64" t="str">
        <f t="shared" si="194"/>
        <v/>
      </c>
      <c r="DJ73" s="64" t="str">
        <f>IF(details!BM73="","",details!BM73)</f>
        <v/>
      </c>
      <c r="DK73" s="64" t="str">
        <f>IF(details!BN73="","",details!BN73)</f>
        <v/>
      </c>
      <c r="DL73" s="64" t="str">
        <f t="shared" si="195"/>
        <v/>
      </c>
      <c r="DM73" s="64" t="str">
        <f>IF(details!BO73="","",details!BO73)</f>
        <v/>
      </c>
      <c r="DN73" s="64" t="str">
        <f>IF(details!BP73="","",details!BP73)</f>
        <v/>
      </c>
      <c r="DO73" s="64" t="str">
        <f t="shared" si="196"/>
        <v/>
      </c>
      <c r="DP73" s="148" t="str">
        <f t="shared" si="197"/>
        <v/>
      </c>
      <c r="DQ73" s="64" t="str">
        <f>IF(details!BQ73="","",details!BQ73)</f>
        <v/>
      </c>
      <c r="DR73" s="64" t="str">
        <f>IF(details!BR73="","",details!BR73)</f>
        <v/>
      </c>
      <c r="DS73" s="64" t="str">
        <f>IF(details!BS73="","",details!BS73)</f>
        <v/>
      </c>
      <c r="DT73" s="148" t="str">
        <f t="shared" si="198"/>
        <v/>
      </c>
      <c r="DU73" s="149" t="str">
        <f t="shared" si="199"/>
        <v/>
      </c>
      <c r="DV73" s="64" t="str">
        <f>IF(details!BT73="","",details!BT73)</f>
        <v/>
      </c>
      <c r="DW73" s="64" t="str">
        <f>IF(details!BU73="","",details!BU73)</f>
        <v/>
      </c>
      <c r="DX73" s="149" t="str">
        <f t="shared" si="200"/>
        <v/>
      </c>
      <c r="DY73" s="95" t="str">
        <f t="shared" si="201"/>
        <v/>
      </c>
      <c r="DZ73" s="150" t="str">
        <f t="shared" si="202"/>
        <v/>
      </c>
      <c r="EA73" s="95" t="str">
        <f t="shared" si="203"/>
        <v/>
      </c>
      <c r="EB73" s="136">
        <f t="shared" si="147"/>
        <v>200</v>
      </c>
      <c r="EC73" s="136">
        <f t="shared" si="204"/>
        <v>0</v>
      </c>
      <c r="ED73" s="64" t="str">
        <f>IF(details!BV73="","",details!BV73)</f>
        <v/>
      </c>
      <c r="EE73" s="64" t="str">
        <f>IF(details!BW73="","",details!BW73)</f>
        <v/>
      </c>
      <c r="EF73" s="64" t="str">
        <f t="shared" si="205"/>
        <v/>
      </c>
      <c r="EG73" s="64" t="str">
        <f>IF(details!BX73="","",details!BX73)</f>
        <v/>
      </c>
      <c r="EH73" s="64" t="str">
        <f>IF(details!BY73="","",details!BY73)</f>
        <v/>
      </c>
      <c r="EI73" s="64" t="str">
        <f t="shared" si="206"/>
        <v/>
      </c>
      <c r="EJ73" s="64" t="str">
        <f>IF(details!BZ73="","",details!BZ73)</f>
        <v/>
      </c>
      <c r="EK73" s="64" t="str">
        <f>IF(details!CA73="","",details!CA73)</f>
        <v/>
      </c>
      <c r="EL73" s="64" t="str">
        <f t="shared" si="207"/>
        <v/>
      </c>
      <c r="EM73" s="148" t="str">
        <f t="shared" si="208"/>
        <v/>
      </c>
      <c r="EN73" s="427" t="str">
        <f>IF(details!CB73="","",details!CB73)</f>
        <v/>
      </c>
      <c r="EO73" s="64" t="str">
        <f>IF(details!CC73="","",details!CC73)</f>
        <v/>
      </c>
      <c r="EP73" s="64" t="str">
        <f>IF(details!CD73="","",details!CD73)</f>
        <v/>
      </c>
      <c r="EQ73" s="148" t="str">
        <f t="shared" si="209"/>
        <v/>
      </c>
      <c r="ER73" s="149" t="str">
        <f t="shared" si="210"/>
        <v/>
      </c>
      <c r="ES73" s="64" t="str">
        <f>IF(details!CE73="","",details!CE73)</f>
        <v/>
      </c>
      <c r="ET73" s="64" t="str">
        <f>IF(details!CF73="","",details!CF73)</f>
        <v/>
      </c>
      <c r="EU73" s="149" t="str">
        <f t="shared" si="211"/>
        <v/>
      </c>
      <c r="EV73" s="95" t="str">
        <f t="shared" si="212"/>
        <v/>
      </c>
      <c r="EW73" s="150" t="str">
        <f t="shared" si="213"/>
        <v/>
      </c>
      <c r="EX73" s="95" t="str">
        <f t="shared" si="214"/>
        <v/>
      </c>
      <c r="EY73" s="136">
        <f t="shared" si="148"/>
        <v>200</v>
      </c>
      <c r="EZ73" s="136">
        <f t="shared" si="215"/>
        <v>0</v>
      </c>
      <c r="FA73" s="64" t="str">
        <f>IF(details!CG73="","",details!CG73)</f>
        <v/>
      </c>
      <c r="FB73" s="64" t="str">
        <f>IF(details!CH73="","",details!CH73)</f>
        <v/>
      </c>
      <c r="FC73" s="64" t="str">
        <f>IF(details!CI73="","",details!CI73)</f>
        <v/>
      </c>
      <c r="FD73" s="64" t="str">
        <f>IF(details!CJ73="","",details!CJ73)</f>
        <v/>
      </c>
      <c r="FE73" s="64" t="str">
        <f>IF(details!CK73="","",details!CK73)</f>
        <v/>
      </c>
      <c r="FF73" s="95" t="str">
        <f t="shared" si="216"/>
        <v/>
      </c>
      <c r="FG73" s="95" t="str">
        <f t="shared" si="217"/>
        <v/>
      </c>
      <c r="FH73" s="95" t="str">
        <f t="shared" si="218"/>
        <v/>
      </c>
      <c r="FI73" s="136">
        <f t="shared" si="219"/>
        <v>100</v>
      </c>
      <c r="FJ73" s="136">
        <f t="shared" si="220"/>
        <v>0</v>
      </c>
      <c r="FK73" s="64" t="str">
        <f>IF(details!CL73="","",details!CL73)</f>
        <v/>
      </c>
      <c r="FL73" s="64" t="str">
        <f>IF(details!CM73="","",details!CM73)</f>
        <v/>
      </c>
      <c r="FM73" s="64" t="str">
        <f>IF(details!CN73="","",details!CN73)</f>
        <v/>
      </c>
      <c r="FN73" s="64" t="str">
        <f>IF(details!CO73="","",details!CO73)</f>
        <v/>
      </c>
      <c r="FO73" s="64" t="str">
        <f>IF(details!CP73="","",details!CP73)</f>
        <v/>
      </c>
      <c r="FP73" s="95" t="str">
        <f t="shared" si="221"/>
        <v/>
      </c>
      <c r="FQ73" s="95" t="str">
        <f t="shared" si="222"/>
        <v/>
      </c>
      <c r="FR73" s="95" t="str">
        <f t="shared" si="223"/>
        <v/>
      </c>
      <c r="FS73" s="136">
        <f t="shared" si="224"/>
        <v>100</v>
      </c>
      <c r="FT73" s="136">
        <f t="shared" si="225"/>
        <v>0</v>
      </c>
      <c r="FU73" s="64" t="str">
        <f>IF(details!CQ73="","",details!CQ73)</f>
        <v/>
      </c>
      <c r="FV73" s="64" t="str">
        <f>IF(details!CR73="","",details!CR73)</f>
        <v/>
      </c>
      <c r="FW73" s="64" t="str">
        <f>IF(details!CS73="","",details!CS73)</f>
        <v/>
      </c>
      <c r="FX73" s="64" t="str">
        <f>IF(details!CT73="","",details!CT73)</f>
        <v/>
      </c>
      <c r="FY73" s="64" t="str">
        <f>IF(details!CU73="","",details!CU73)</f>
        <v/>
      </c>
      <c r="FZ73" s="95" t="str">
        <f t="shared" si="226"/>
        <v/>
      </c>
      <c r="GA73" s="95" t="str">
        <f t="shared" si="227"/>
        <v/>
      </c>
      <c r="GB73" s="95" t="str">
        <f t="shared" si="228"/>
        <v/>
      </c>
      <c r="GC73" s="136">
        <f t="shared" si="229"/>
        <v>100</v>
      </c>
      <c r="GD73" s="136">
        <f t="shared" si="230"/>
        <v>0</v>
      </c>
      <c r="GE73" s="94">
        <f t="shared" si="231"/>
        <v>200</v>
      </c>
      <c r="GF73" s="94" t="str">
        <f t="shared" si="232"/>
        <v/>
      </c>
      <c r="GG73" s="94" t="str">
        <f t="shared" si="233"/>
        <v/>
      </c>
      <c r="GH73" s="94">
        <f t="shared" si="234"/>
        <v>200</v>
      </c>
      <c r="GI73" s="94" t="str">
        <f t="shared" si="235"/>
        <v/>
      </c>
      <c r="GJ73" s="94" t="str">
        <f t="shared" si="236"/>
        <v/>
      </c>
      <c r="GK73" s="152">
        <f t="shared" si="237"/>
        <v>200</v>
      </c>
      <c r="GL73" s="152" t="str">
        <f t="shared" si="238"/>
        <v/>
      </c>
      <c r="GM73" s="152" t="str">
        <f t="shared" si="239"/>
        <v/>
      </c>
      <c r="GN73" s="94" t="str">
        <f t="shared" si="240"/>
        <v/>
      </c>
      <c r="GO73" s="94" t="str">
        <f t="shared" si="241"/>
        <v/>
      </c>
      <c r="GP73" s="94" t="str">
        <f t="shared" si="242"/>
        <v/>
      </c>
      <c r="GQ73" s="94" t="str">
        <f t="shared" si="243"/>
        <v/>
      </c>
      <c r="GR73" s="94" t="str">
        <f t="shared" si="244"/>
        <v/>
      </c>
      <c r="GS73" s="94">
        <f t="shared" si="245"/>
        <v>200</v>
      </c>
      <c r="GT73" s="94" t="str">
        <f t="shared" si="246"/>
        <v/>
      </c>
      <c r="GU73" s="94" t="str">
        <f t="shared" si="247"/>
        <v/>
      </c>
      <c r="GV73" s="94">
        <f t="shared" si="248"/>
        <v>200</v>
      </c>
      <c r="GW73" s="94" t="str">
        <f t="shared" si="249"/>
        <v/>
      </c>
      <c r="GX73" s="94" t="str">
        <f t="shared" si="250"/>
        <v/>
      </c>
      <c r="GY73" s="94">
        <f t="shared" si="251"/>
        <v>200</v>
      </c>
      <c r="GZ73" s="94" t="str">
        <f t="shared" si="252"/>
        <v/>
      </c>
      <c r="HA73" s="94" t="str">
        <f t="shared" si="253"/>
        <v/>
      </c>
      <c r="HB73" s="94">
        <f t="shared" si="254"/>
        <v>100</v>
      </c>
      <c r="HC73" s="94" t="str">
        <f t="shared" si="255"/>
        <v/>
      </c>
      <c r="HD73" s="94" t="str">
        <f t="shared" si="256"/>
        <v/>
      </c>
      <c r="HE73" s="153">
        <f t="shared" si="257"/>
        <v>100</v>
      </c>
      <c r="HF73" s="153" t="str">
        <f t="shared" si="258"/>
        <v/>
      </c>
      <c r="HG73" s="153" t="str">
        <f t="shared" si="259"/>
        <v/>
      </c>
      <c r="HH73" s="153">
        <f t="shared" si="260"/>
        <v>100</v>
      </c>
      <c r="HI73" s="153" t="str">
        <f t="shared" si="261"/>
        <v/>
      </c>
      <c r="HJ73" s="153" t="str">
        <f t="shared" si="262"/>
        <v/>
      </c>
      <c r="HK73" s="255">
        <f t="shared" si="263"/>
        <v>0</v>
      </c>
      <c r="HL73" s="255">
        <f t="shared" si="264"/>
        <v>0</v>
      </c>
      <c r="HM73" s="255">
        <f t="shared" si="265"/>
        <v>23</v>
      </c>
      <c r="HN73" s="255">
        <f t="shared" si="266"/>
        <v>0</v>
      </c>
      <c r="HO73" s="64" t="str">
        <f t="shared" si="149"/>
        <v/>
      </c>
      <c r="HP73" s="91">
        <f t="shared" si="267"/>
        <v>1200</v>
      </c>
      <c r="HQ73" s="91" t="str">
        <f t="shared" si="268"/>
        <v/>
      </c>
      <c r="HR73" s="92" t="str">
        <f t="shared" si="269"/>
        <v/>
      </c>
      <c r="HS73" s="214" t="str">
        <f t="shared" si="270"/>
        <v/>
      </c>
      <c r="HT73" s="215" t="str">
        <f t="shared" si="271"/>
        <v/>
      </c>
      <c r="HU73" s="93" t="str">
        <f t="shared" si="272"/>
        <v/>
      </c>
      <c r="HV73" s="154">
        <f>details!EV73</f>
        <v>110</v>
      </c>
      <c r="HW73" s="155" t="str">
        <f>details!EW73</f>
        <v/>
      </c>
      <c r="HX73" s="218" t="str">
        <f t="shared" si="273"/>
        <v/>
      </c>
      <c r="HY73" s="100" t="str">
        <f>IF(details!CV73="","",details!CV73)</f>
        <v/>
      </c>
    </row>
    <row r="74" spans="1:233" ht="14" customHeight="1">
      <c r="A74" s="145" t="str">
        <f>IF(details!A74="","",details!A74)</f>
        <v/>
      </c>
      <c r="B74" s="64" t="str">
        <f>IF(details!B74="","",details!B74)</f>
        <v/>
      </c>
      <c r="C74" s="64" t="str">
        <f>IF(details!C74="","",details!C74)</f>
        <v/>
      </c>
      <c r="D74" s="95">
        <f>IF(details!D74="","",details!D74)</f>
        <v>868</v>
      </c>
      <c r="E74" s="95" t="str">
        <f>IF(details!E74="","",details!E74)</f>
        <v/>
      </c>
      <c r="F74" s="64" t="str">
        <f>IF(details!F74="","",details!F74)</f>
        <v/>
      </c>
      <c r="G74" s="290" t="str">
        <f>IF(details!G74="","",details!G74)</f>
        <v/>
      </c>
      <c r="H74" s="146" t="str">
        <f>IF(details!CW74="","",details!CW74)</f>
        <v/>
      </c>
      <c r="I74" s="147" t="str">
        <f>IF(details!I74="","",details!I74)</f>
        <v/>
      </c>
      <c r="J74" s="147" t="str">
        <f>IF(details!J74="","",details!J74)</f>
        <v/>
      </c>
      <c r="K74" s="147" t="str">
        <f>IF(details!K74="","",details!K74)</f>
        <v/>
      </c>
      <c r="L74" s="64" t="str">
        <f>IF(details!L74="","",details!L74)</f>
        <v/>
      </c>
      <c r="M74" s="64" t="str">
        <f>IF(details!M74="","",details!M74)</f>
        <v/>
      </c>
      <c r="N74" s="64" t="str">
        <f t="shared" si="150"/>
        <v/>
      </c>
      <c r="O74" s="64" t="str">
        <f>IF(details!N74="","",details!N74)</f>
        <v/>
      </c>
      <c r="P74" s="64" t="str">
        <f>IF(details!O74="","",details!O74)</f>
        <v/>
      </c>
      <c r="Q74" s="64" t="str">
        <f t="shared" si="151"/>
        <v/>
      </c>
      <c r="R74" s="64" t="str">
        <f>IF(details!P74="","",details!P74)</f>
        <v/>
      </c>
      <c r="S74" s="64" t="str">
        <f>IF(details!Q74="","",details!Q74)</f>
        <v/>
      </c>
      <c r="T74" s="64" t="str">
        <f t="shared" si="152"/>
        <v/>
      </c>
      <c r="U74" s="148" t="str">
        <f t="shared" si="153"/>
        <v/>
      </c>
      <c r="V74" s="64" t="str">
        <f>IF(details!R74="","",details!R74)</f>
        <v/>
      </c>
      <c r="W74" s="64" t="str">
        <f>IF(details!S74="","",details!S74)</f>
        <v/>
      </c>
      <c r="X74" s="64" t="str">
        <f>IF(details!T74="","",details!T74)</f>
        <v/>
      </c>
      <c r="Y74" s="64" t="str">
        <f>IF(details!U74="","",details!U74)</f>
        <v/>
      </c>
      <c r="Z74" s="148" t="str">
        <f t="shared" si="154"/>
        <v/>
      </c>
      <c r="AA74" s="149" t="str">
        <f t="shared" si="155"/>
        <v/>
      </c>
      <c r="AB74" s="64" t="str">
        <f>IF(details!V74="","",details!V74)</f>
        <v/>
      </c>
      <c r="AC74" s="64" t="str">
        <f>IF(details!W74="","",details!W74)</f>
        <v/>
      </c>
      <c r="AD74" s="64" t="str">
        <f>IF(details!X74="","",details!X74)</f>
        <v/>
      </c>
      <c r="AE74" s="149" t="str">
        <f t="shared" si="156"/>
        <v/>
      </c>
      <c r="AF74" s="95" t="str">
        <f t="shared" si="157"/>
        <v/>
      </c>
      <c r="AG74" s="150" t="str">
        <f t="shared" si="158"/>
        <v/>
      </c>
      <c r="AH74" s="95" t="str">
        <f t="shared" si="159"/>
        <v/>
      </c>
      <c r="AI74" s="136">
        <f t="shared" si="143"/>
        <v>200</v>
      </c>
      <c r="AJ74" s="136">
        <f t="shared" si="160"/>
        <v>0</v>
      </c>
      <c r="AK74" s="64" t="str">
        <f>IF(details!Y74="","",details!Y74)</f>
        <v/>
      </c>
      <c r="AL74" s="64" t="str">
        <f>IF(details!Z74="","",details!Z74)</f>
        <v/>
      </c>
      <c r="AM74" s="64" t="str">
        <f t="shared" si="161"/>
        <v/>
      </c>
      <c r="AN74" s="64" t="str">
        <f>IF(details!AA74="","",details!AA74)</f>
        <v/>
      </c>
      <c r="AO74" s="64" t="str">
        <f>IF(details!AB74="","",details!AB74)</f>
        <v/>
      </c>
      <c r="AP74" s="64" t="str">
        <f t="shared" si="162"/>
        <v/>
      </c>
      <c r="AQ74" s="64" t="str">
        <f>IF(details!AC74="","",details!AC74)</f>
        <v/>
      </c>
      <c r="AR74" s="64" t="str">
        <f>IF(details!AD74="","",details!AD74)</f>
        <v/>
      </c>
      <c r="AS74" s="64" t="str">
        <f t="shared" si="163"/>
        <v/>
      </c>
      <c r="AT74" s="148" t="str">
        <f t="shared" si="164"/>
        <v/>
      </c>
      <c r="AU74" s="64" t="str">
        <f>IF(details!AE74="","",details!AE74)</f>
        <v/>
      </c>
      <c r="AV74" s="64" t="str">
        <f>IF(details!AF74="","",details!AF74)</f>
        <v/>
      </c>
      <c r="AW74" s="64" t="str">
        <f>IF(details!AG74="","",details!AG74)</f>
        <v/>
      </c>
      <c r="AX74" s="64" t="str">
        <f>IF(details!AH74="","",details!AH74)</f>
        <v/>
      </c>
      <c r="AY74" s="148" t="str">
        <f t="shared" si="165"/>
        <v/>
      </c>
      <c r="AZ74" s="149" t="str">
        <f t="shared" si="166"/>
        <v/>
      </c>
      <c r="BA74" s="64" t="str">
        <f>IF(details!AI74="","",details!AI74)</f>
        <v/>
      </c>
      <c r="BB74" s="64" t="str">
        <f>IF(details!AJ74="","",details!AJ74)</f>
        <v/>
      </c>
      <c r="BC74" s="64" t="str">
        <f>IF(details!AK74="","",details!AK74)</f>
        <v/>
      </c>
      <c r="BD74" s="149" t="str">
        <f t="shared" si="167"/>
        <v/>
      </c>
      <c r="BE74" s="95" t="str">
        <f t="shared" si="168"/>
        <v/>
      </c>
      <c r="BF74" s="150" t="str">
        <f t="shared" si="169"/>
        <v/>
      </c>
      <c r="BG74" s="95" t="str">
        <f t="shared" si="170"/>
        <v/>
      </c>
      <c r="BH74" s="136">
        <f t="shared" si="144"/>
        <v>200</v>
      </c>
      <c r="BI74" s="136">
        <f t="shared" si="171"/>
        <v>0</v>
      </c>
      <c r="BJ74" s="151">
        <f>IF(D74="","",details!AL74)</f>
        <v>0</v>
      </c>
      <c r="BK74" s="64" t="str">
        <f>IF(details!AM74="","",details!AM74)</f>
        <v/>
      </c>
      <c r="BL74" s="64" t="str">
        <f>IF(details!AN74="","",details!AN74)</f>
        <v/>
      </c>
      <c r="BM74" s="64" t="str">
        <f t="shared" si="172"/>
        <v/>
      </c>
      <c r="BN74" s="64" t="str">
        <f>IF(details!AO74="","",details!AO74)</f>
        <v/>
      </c>
      <c r="BO74" s="64" t="str">
        <f>IF(details!AP74="","",details!AP74)</f>
        <v/>
      </c>
      <c r="BP74" s="64" t="str">
        <f t="shared" si="173"/>
        <v/>
      </c>
      <c r="BQ74" s="64" t="str">
        <f>IF(details!AQ74="","",details!AQ74)</f>
        <v/>
      </c>
      <c r="BR74" s="64" t="str">
        <f>IF(details!AR74="","",details!AR74)</f>
        <v/>
      </c>
      <c r="BS74" s="64" t="str">
        <f t="shared" si="174"/>
        <v/>
      </c>
      <c r="BT74" s="148" t="str">
        <f t="shared" si="175"/>
        <v/>
      </c>
      <c r="BU74" s="64" t="str">
        <f>IF(details!AS74="","",details!AS74)</f>
        <v/>
      </c>
      <c r="BV74" s="64" t="str">
        <f>IF(details!AT74="","",details!AT74)</f>
        <v/>
      </c>
      <c r="BW74" s="64" t="str">
        <f>IF(details!AU74="","",details!AU74)</f>
        <v/>
      </c>
      <c r="BX74" s="148" t="str">
        <f t="shared" si="176"/>
        <v/>
      </c>
      <c r="BY74" s="149" t="str">
        <f t="shared" si="177"/>
        <v/>
      </c>
      <c r="BZ74" s="64" t="str">
        <f>IF(details!AV74="","",details!AV74)</f>
        <v/>
      </c>
      <c r="CA74" s="64" t="str">
        <f>IF(details!AW74="","",details!AW74)</f>
        <v/>
      </c>
      <c r="CB74" s="149" t="str">
        <f t="shared" si="178"/>
        <v/>
      </c>
      <c r="CC74" s="95" t="str">
        <f t="shared" si="179"/>
        <v/>
      </c>
      <c r="CD74" s="150" t="str">
        <f t="shared" si="180"/>
        <v/>
      </c>
      <c r="CE74" s="95" t="str">
        <f t="shared" si="181"/>
        <v/>
      </c>
      <c r="CF74" s="136">
        <f t="shared" si="145"/>
        <v>200</v>
      </c>
      <c r="CG74" s="136">
        <f t="shared" si="182"/>
        <v>0</v>
      </c>
      <c r="CH74" s="64" t="str">
        <f>IF(details!AX74="","",details!AX74)</f>
        <v/>
      </c>
      <c r="CI74" s="64" t="str">
        <f>IF(details!AY74="","",details!AY74)</f>
        <v/>
      </c>
      <c r="CJ74" s="64" t="str">
        <f t="shared" si="183"/>
        <v/>
      </c>
      <c r="CK74" s="64" t="str">
        <f>IF(details!AZ74="","",details!AZ74)</f>
        <v/>
      </c>
      <c r="CL74" s="64" t="str">
        <f>IF(details!BA74="","",details!BA74)</f>
        <v/>
      </c>
      <c r="CM74" s="64" t="str">
        <f t="shared" si="184"/>
        <v/>
      </c>
      <c r="CN74" s="64" t="str">
        <f>IF(details!BB74="","",details!BB74)</f>
        <v/>
      </c>
      <c r="CO74" s="64" t="str">
        <f>IF(details!BC74="","",details!BC74)</f>
        <v/>
      </c>
      <c r="CP74" s="64" t="str">
        <f t="shared" si="185"/>
        <v/>
      </c>
      <c r="CQ74" s="148" t="str">
        <f t="shared" si="186"/>
        <v/>
      </c>
      <c r="CR74" s="64" t="str">
        <f>IF(details!BD74="","",details!BD74)</f>
        <v/>
      </c>
      <c r="CS74" s="64" t="str">
        <f>IF(details!BE74="","",details!BE74)</f>
        <v/>
      </c>
      <c r="CT74" s="64" t="str">
        <f>IF(details!BF74="","",details!BF74)</f>
        <v/>
      </c>
      <c r="CU74" s="64" t="str">
        <f>IF(details!BG74="","",details!BG74)</f>
        <v/>
      </c>
      <c r="CV74" s="148" t="str">
        <f t="shared" si="187"/>
        <v/>
      </c>
      <c r="CW74" s="149" t="str">
        <f t="shared" si="188"/>
        <v/>
      </c>
      <c r="CX74" s="64" t="str">
        <f>IF(details!BH74="","",details!BH74)</f>
        <v/>
      </c>
      <c r="CY74" s="64" t="str">
        <f>IF(details!BI74="","",details!BI74)</f>
        <v/>
      </c>
      <c r="CZ74" s="64" t="str">
        <f>IF(details!BJ74="","",details!BJ74)</f>
        <v/>
      </c>
      <c r="DA74" s="149" t="str">
        <f t="shared" si="189"/>
        <v/>
      </c>
      <c r="DB74" s="95" t="str">
        <f t="shared" si="190"/>
        <v/>
      </c>
      <c r="DC74" s="150" t="str">
        <f t="shared" si="191"/>
        <v/>
      </c>
      <c r="DD74" s="95" t="str">
        <f t="shared" si="192"/>
        <v/>
      </c>
      <c r="DE74" s="136">
        <f t="shared" si="146"/>
        <v>200</v>
      </c>
      <c r="DF74" s="136">
        <f t="shared" si="193"/>
        <v>0</v>
      </c>
      <c r="DG74" s="64" t="str">
        <f>IF(details!BK74="","",details!BK74)</f>
        <v/>
      </c>
      <c r="DH74" s="64" t="str">
        <f>IF(details!BL74="","",details!BL74)</f>
        <v/>
      </c>
      <c r="DI74" s="64" t="str">
        <f t="shared" si="194"/>
        <v/>
      </c>
      <c r="DJ74" s="64" t="str">
        <f>IF(details!BM74="","",details!BM74)</f>
        <v/>
      </c>
      <c r="DK74" s="64" t="str">
        <f>IF(details!BN74="","",details!BN74)</f>
        <v/>
      </c>
      <c r="DL74" s="64" t="str">
        <f t="shared" si="195"/>
        <v/>
      </c>
      <c r="DM74" s="64" t="str">
        <f>IF(details!BO74="","",details!BO74)</f>
        <v/>
      </c>
      <c r="DN74" s="64" t="str">
        <f>IF(details!BP74="","",details!BP74)</f>
        <v/>
      </c>
      <c r="DO74" s="64" t="str">
        <f t="shared" si="196"/>
        <v/>
      </c>
      <c r="DP74" s="148" t="str">
        <f t="shared" si="197"/>
        <v/>
      </c>
      <c r="DQ74" s="64" t="str">
        <f>IF(details!BQ74="","",details!BQ74)</f>
        <v/>
      </c>
      <c r="DR74" s="64" t="str">
        <f>IF(details!BR74="","",details!BR74)</f>
        <v/>
      </c>
      <c r="DS74" s="64" t="str">
        <f>IF(details!BS74="","",details!BS74)</f>
        <v/>
      </c>
      <c r="DT74" s="148" t="str">
        <f t="shared" si="198"/>
        <v/>
      </c>
      <c r="DU74" s="149" t="str">
        <f t="shared" si="199"/>
        <v/>
      </c>
      <c r="DV74" s="64" t="str">
        <f>IF(details!BT74="","",details!BT74)</f>
        <v/>
      </c>
      <c r="DW74" s="64" t="str">
        <f>IF(details!BU74="","",details!BU74)</f>
        <v/>
      </c>
      <c r="DX74" s="149" t="str">
        <f t="shared" si="200"/>
        <v/>
      </c>
      <c r="DY74" s="95" t="str">
        <f t="shared" si="201"/>
        <v/>
      </c>
      <c r="DZ74" s="150" t="str">
        <f t="shared" si="202"/>
        <v/>
      </c>
      <c r="EA74" s="95" t="str">
        <f t="shared" si="203"/>
        <v/>
      </c>
      <c r="EB74" s="136">
        <f t="shared" si="147"/>
        <v>200</v>
      </c>
      <c r="EC74" s="136">
        <f t="shared" si="204"/>
        <v>0</v>
      </c>
      <c r="ED74" s="64" t="str">
        <f>IF(details!BV74="","",details!BV74)</f>
        <v/>
      </c>
      <c r="EE74" s="64" t="str">
        <f>IF(details!BW74="","",details!BW74)</f>
        <v/>
      </c>
      <c r="EF74" s="64" t="str">
        <f t="shared" si="205"/>
        <v/>
      </c>
      <c r="EG74" s="64" t="str">
        <f>IF(details!BX74="","",details!BX74)</f>
        <v/>
      </c>
      <c r="EH74" s="64" t="str">
        <f>IF(details!BY74="","",details!BY74)</f>
        <v/>
      </c>
      <c r="EI74" s="64" t="str">
        <f t="shared" si="206"/>
        <v/>
      </c>
      <c r="EJ74" s="64" t="str">
        <f>IF(details!BZ74="","",details!BZ74)</f>
        <v/>
      </c>
      <c r="EK74" s="64" t="str">
        <f>IF(details!CA74="","",details!CA74)</f>
        <v/>
      </c>
      <c r="EL74" s="64" t="str">
        <f t="shared" si="207"/>
        <v/>
      </c>
      <c r="EM74" s="148" t="str">
        <f t="shared" si="208"/>
        <v/>
      </c>
      <c r="EN74" s="427" t="str">
        <f>IF(details!CB74="","",details!CB74)</f>
        <v/>
      </c>
      <c r="EO74" s="64" t="str">
        <f>IF(details!CC74="","",details!CC74)</f>
        <v/>
      </c>
      <c r="EP74" s="64" t="str">
        <f>IF(details!CD74="","",details!CD74)</f>
        <v/>
      </c>
      <c r="EQ74" s="148" t="str">
        <f t="shared" si="209"/>
        <v/>
      </c>
      <c r="ER74" s="149" t="str">
        <f t="shared" si="210"/>
        <v/>
      </c>
      <c r="ES74" s="64" t="str">
        <f>IF(details!CE74="","",details!CE74)</f>
        <v/>
      </c>
      <c r="ET74" s="64" t="str">
        <f>IF(details!CF74="","",details!CF74)</f>
        <v/>
      </c>
      <c r="EU74" s="149" t="str">
        <f t="shared" si="211"/>
        <v/>
      </c>
      <c r="EV74" s="95" t="str">
        <f t="shared" si="212"/>
        <v/>
      </c>
      <c r="EW74" s="150" t="str">
        <f t="shared" si="213"/>
        <v/>
      </c>
      <c r="EX74" s="95" t="str">
        <f t="shared" si="214"/>
        <v/>
      </c>
      <c r="EY74" s="136">
        <f t="shared" si="148"/>
        <v>200</v>
      </c>
      <c r="EZ74" s="136">
        <f t="shared" si="215"/>
        <v>0</v>
      </c>
      <c r="FA74" s="64" t="str">
        <f>IF(details!CG74="","",details!CG74)</f>
        <v/>
      </c>
      <c r="FB74" s="64" t="str">
        <f>IF(details!CH74="","",details!CH74)</f>
        <v/>
      </c>
      <c r="FC74" s="64" t="str">
        <f>IF(details!CI74="","",details!CI74)</f>
        <v/>
      </c>
      <c r="FD74" s="64" t="str">
        <f>IF(details!CJ74="","",details!CJ74)</f>
        <v/>
      </c>
      <c r="FE74" s="64" t="str">
        <f>IF(details!CK74="","",details!CK74)</f>
        <v/>
      </c>
      <c r="FF74" s="95" t="str">
        <f t="shared" si="216"/>
        <v/>
      </c>
      <c r="FG74" s="95" t="str">
        <f t="shared" si="217"/>
        <v/>
      </c>
      <c r="FH74" s="95" t="str">
        <f t="shared" si="218"/>
        <v/>
      </c>
      <c r="FI74" s="136">
        <f t="shared" si="219"/>
        <v>100</v>
      </c>
      <c r="FJ74" s="136">
        <f t="shared" si="220"/>
        <v>0</v>
      </c>
      <c r="FK74" s="64" t="str">
        <f>IF(details!CL74="","",details!CL74)</f>
        <v/>
      </c>
      <c r="FL74" s="64" t="str">
        <f>IF(details!CM74="","",details!CM74)</f>
        <v/>
      </c>
      <c r="FM74" s="64" t="str">
        <f>IF(details!CN74="","",details!CN74)</f>
        <v/>
      </c>
      <c r="FN74" s="64" t="str">
        <f>IF(details!CO74="","",details!CO74)</f>
        <v/>
      </c>
      <c r="FO74" s="64" t="str">
        <f>IF(details!CP74="","",details!CP74)</f>
        <v/>
      </c>
      <c r="FP74" s="95" t="str">
        <f t="shared" si="221"/>
        <v/>
      </c>
      <c r="FQ74" s="95" t="str">
        <f t="shared" si="222"/>
        <v/>
      </c>
      <c r="FR74" s="95" t="str">
        <f t="shared" si="223"/>
        <v/>
      </c>
      <c r="FS74" s="136">
        <f t="shared" si="224"/>
        <v>100</v>
      </c>
      <c r="FT74" s="136">
        <f t="shared" si="225"/>
        <v>0</v>
      </c>
      <c r="FU74" s="64" t="str">
        <f>IF(details!CQ74="","",details!CQ74)</f>
        <v/>
      </c>
      <c r="FV74" s="64" t="str">
        <f>IF(details!CR74="","",details!CR74)</f>
        <v/>
      </c>
      <c r="FW74" s="64" t="str">
        <f>IF(details!CS74="","",details!CS74)</f>
        <v/>
      </c>
      <c r="FX74" s="64" t="str">
        <f>IF(details!CT74="","",details!CT74)</f>
        <v/>
      </c>
      <c r="FY74" s="64" t="str">
        <f>IF(details!CU74="","",details!CU74)</f>
        <v/>
      </c>
      <c r="FZ74" s="95" t="str">
        <f t="shared" si="226"/>
        <v/>
      </c>
      <c r="GA74" s="95" t="str">
        <f t="shared" si="227"/>
        <v/>
      </c>
      <c r="GB74" s="95" t="str">
        <f t="shared" si="228"/>
        <v/>
      </c>
      <c r="GC74" s="136">
        <f t="shared" si="229"/>
        <v>100</v>
      </c>
      <c r="GD74" s="136">
        <f t="shared" si="230"/>
        <v>0</v>
      </c>
      <c r="GE74" s="94">
        <f t="shared" si="231"/>
        <v>200</v>
      </c>
      <c r="GF74" s="94" t="str">
        <f t="shared" si="232"/>
        <v/>
      </c>
      <c r="GG74" s="94" t="str">
        <f t="shared" si="233"/>
        <v/>
      </c>
      <c r="GH74" s="94">
        <f t="shared" si="234"/>
        <v>200</v>
      </c>
      <c r="GI74" s="94" t="str">
        <f t="shared" si="235"/>
        <v/>
      </c>
      <c r="GJ74" s="94" t="str">
        <f t="shared" si="236"/>
        <v/>
      </c>
      <c r="GK74" s="152">
        <f t="shared" si="237"/>
        <v>200</v>
      </c>
      <c r="GL74" s="152" t="str">
        <f t="shared" si="238"/>
        <v/>
      </c>
      <c r="GM74" s="152" t="str">
        <f t="shared" si="239"/>
        <v/>
      </c>
      <c r="GN74" s="94" t="str">
        <f t="shared" si="240"/>
        <v/>
      </c>
      <c r="GO74" s="94" t="str">
        <f t="shared" si="241"/>
        <v/>
      </c>
      <c r="GP74" s="94" t="str">
        <f t="shared" si="242"/>
        <v/>
      </c>
      <c r="GQ74" s="94" t="str">
        <f t="shared" si="243"/>
        <v/>
      </c>
      <c r="GR74" s="94" t="str">
        <f t="shared" si="244"/>
        <v/>
      </c>
      <c r="GS74" s="94">
        <f t="shared" si="245"/>
        <v>200</v>
      </c>
      <c r="GT74" s="94" t="str">
        <f t="shared" si="246"/>
        <v/>
      </c>
      <c r="GU74" s="94" t="str">
        <f t="shared" si="247"/>
        <v/>
      </c>
      <c r="GV74" s="94">
        <f t="shared" si="248"/>
        <v>200</v>
      </c>
      <c r="GW74" s="94" t="str">
        <f t="shared" si="249"/>
        <v/>
      </c>
      <c r="GX74" s="94" t="str">
        <f t="shared" si="250"/>
        <v/>
      </c>
      <c r="GY74" s="94">
        <f t="shared" si="251"/>
        <v>200</v>
      </c>
      <c r="GZ74" s="94" t="str">
        <f t="shared" si="252"/>
        <v/>
      </c>
      <c r="HA74" s="94" t="str">
        <f t="shared" si="253"/>
        <v/>
      </c>
      <c r="HB74" s="94">
        <f t="shared" si="254"/>
        <v>100</v>
      </c>
      <c r="HC74" s="94" t="str">
        <f t="shared" si="255"/>
        <v/>
      </c>
      <c r="HD74" s="94" t="str">
        <f t="shared" si="256"/>
        <v/>
      </c>
      <c r="HE74" s="153">
        <f t="shared" si="257"/>
        <v>100</v>
      </c>
      <c r="HF74" s="153" t="str">
        <f t="shared" si="258"/>
        <v/>
      </c>
      <c r="HG74" s="153" t="str">
        <f t="shared" si="259"/>
        <v/>
      </c>
      <c r="HH74" s="153">
        <f t="shared" si="260"/>
        <v>100</v>
      </c>
      <c r="HI74" s="153" t="str">
        <f t="shared" si="261"/>
        <v/>
      </c>
      <c r="HJ74" s="153" t="str">
        <f t="shared" si="262"/>
        <v/>
      </c>
      <c r="HK74" s="255">
        <f t="shared" si="263"/>
        <v>0</v>
      </c>
      <c r="HL74" s="255">
        <f t="shared" si="264"/>
        <v>0</v>
      </c>
      <c r="HM74" s="255">
        <f t="shared" si="265"/>
        <v>23</v>
      </c>
      <c r="HN74" s="255">
        <f t="shared" si="266"/>
        <v>0</v>
      </c>
      <c r="HO74" s="64" t="str">
        <f t="shared" si="149"/>
        <v/>
      </c>
      <c r="HP74" s="91">
        <f t="shared" si="267"/>
        <v>1200</v>
      </c>
      <c r="HQ74" s="91" t="str">
        <f t="shared" si="268"/>
        <v/>
      </c>
      <c r="HR74" s="92" t="str">
        <f t="shared" si="269"/>
        <v/>
      </c>
      <c r="HS74" s="214" t="str">
        <f t="shared" si="270"/>
        <v/>
      </c>
      <c r="HT74" s="215" t="str">
        <f t="shared" si="271"/>
        <v/>
      </c>
      <c r="HU74" s="93" t="str">
        <f t="shared" si="272"/>
        <v/>
      </c>
      <c r="HV74" s="154">
        <f>details!EV74</f>
        <v>110</v>
      </c>
      <c r="HW74" s="155" t="str">
        <f>details!EW74</f>
        <v/>
      </c>
      <c r="HX74" s="218" t="str">
        <f t="shared" si="273"/>
        <v/>
      </c>
      <c r="HY74" s="100" t="str">
        <f>IF(details!CV74="","",details!CV74)</f>
        <v/>
      </c>
    </row>
    <row r="75" spans="1:233" ht="14" customHeight="1">
      <c r="A75" s="145" t="str">
        <f>IF(details!A75="","",details!A75)</f>
        <v/>
      </c>
      <c r="B75" s="64" t="str">
        <f>IF(details!B75="","",details!B75)</f>
        <v/>
      </c>
      <c r="C75" s="64" t="str">
        <f>IF(details!C75="","",details!C75)</f>
        <v/>
      </c>
      <c r="D75" s="95">
        <f>IF(details!D75="","",details!D75)</f>
        <v>869</v>
      </c>
      <c r="E75" s="95" t="str">
        <f>IF(details!E75="","",details!E75)</f>
        <v/>
      </c>
      <c r="F75" s="64" t="str">
        <f>IF(details!F75="","",details!F75)</f>
        <v/>
      </c>
      <c r="G75" s="290" t="str">
        <f>IF(details!G75="","",details!G75)</f>
        <v/>
      </c>
      <c r="H75" s="146" t="str">
        <f>IF(details!CW75="","",details!CW75)</f>
        <v/>
      </c>
      <c r="I75" s="147" t="str">
        <f>IF(details!I75="","",details!I75)</f>
        <v/>
      </c>
      <c r="J75" s="147" t="str">
        <f>IF(details!J75="","",details!J75)</f>
        <v/>
      </c>
      <c r="K75" s="147" t="str">
        <f>IF(details!K75="","",details!K75)</f>
        <v/>
      </c>
      <c r="L75" s="64" t="str">
        <f>IF(details!L75="","",details!L75)</f>
        <v/>
      </c>
      <c r="M75" s="64" t="str">
        <f>IF(details!M75="","",details!M75)</f>
        <v/>
      </c>
      <c r="N75" s="64" t="str">
        <f t="shared" si="150"/>
        <v/>
      </c>
      <c r="O75" s="64" t="str">
        <f>IF(details!N75="","",details!N75)</f>
        <v/>
      </c>
      <c r="P75" s="64" t="str">
        <f>IF(details!O75="","",details!O75)</f>
        <v/>
      </c>
      <c r="Q75" s="64" t="str">
        <f t="shared" si="151"/>
        <v/>
      </c>
      <c r="R75" s="64" t="str">
        <f>IF(details!P75="","",details!P75)</f>
        <v/>
      </c>
      <c r="S75" s="64" t="str">
        <f>IF(details!Q75="","",details!Q75)</f>
        <v/>
      </c>
      <c r="T75" s="64" t="str">
        <f t="shared" si="152"/>
        <v/>
      </c>
      <c r="U75" s="148" t="str">
        <f t="shared" si="153"/>
        <v/>
      </c>
      <c r="V75" s="64" t="str">
        <f>IF(details!R75="","",details!R75)</f>
        <v/>
      </c>
      <c r="W75" s="64" t="str">
        <f>IF(details!S75="","",details!S75)</f>
        <v/>
      </c>
      <c r="X75" s="64" t="str">
        <f>IF(details!T75="","",details!T75)</f>
        <v/>
      </c>
      <c r="Y75" s="64" t="str">
        <f>IF(details!U75="","",details!U75)</f>
        <v/>
      </c>
      <c r="Z75" s="148" t="str">
        <f t="shared" si="154"/>
        <v/>
      </c>
      <c r="AA75" s="149" t="str">
        <f t="shared" si="155"/>
        <v/>
      </c>
      <c r="AB75" s="64" t="str">
        <f>IF(details!V75="","",details!V75)</f>
        <v/>
      </c>
      <c r="AC75" s="64" t="str">
        <f>IF(details!W75="","",details!W75)</f>
        <v/>
      </c>
      <c r="AD75" s="64" t="str">
        <f>IF(details!X75="","",details!X75)</f>
        <v/>
      </c>
      <c r="AE75" s="149" t="str">
        <f t="shared" si="156"/>
        <v/>
      </c>
      <c r="AF75" s="95" t="str">
        <f t="shared" si="157"/>
        <v/>
      </c>
      <c r="AG75" s="150" t="str">
        <f t="shared" si="158"/>
        <v/>
      </c>
      <c r="AH75" s="95" t="str">
        <f t="shared" si="159"/>
        <v/>
      </c>
      <c r="AI75" s="136">
        <f t="shared" si="143"/>
        <v>200</v>
      </c>
      <c r="AJ75" s="136">
        <f t="shared" si="160"/>
        <v>0</v>
      </c>
      <c r="AK75" s="64" t="str">
        <f>IF(details!Y75="","",details!Y75)</f>
        <v/>
      </c>
      <c r="AL75" s="64" t="str">
        <f>IF(details!Z75="","",details!Z75)</f>
        <v/>
      </c>
      <c r="AM75" s="64" t="str">
        <f t="shared" si="161"/>
        <v/>
      </c>
      <c r="AN75" s="64" t="str">
        <f>IF(details!AA75="","",details!AA75)</f>
        <v/>
      </c>
      <c r="AO75" s="64" t="str">
        <f>IF(details!AB75="","",details!AB75)</f>
        <v/>
      </c>
      <c r="AP75" s="64" t="str">
        <f t="shared" si="162"/>
        <v/>
      </c>
      <c r="AQ75" s="64" t="str">
        <f>IF(details!AC75="","",details!AC75)</f>
        <v/>
      </c>
      <c r="AR75" s="64" t="str">
        <f>IF(details!AD75="","",details!AD75)</f>
        <v/>
      </c>
      <c r="AS75" s="64" t="str">
        <f t="shared" si="163"/>
        <v/>
      </c>
      <c r="AT75" s="148" t="str">
        <f t="shared" si="164"/>
        <v/>
      </c>
      <c r="AU75" s="64" t="str">
        <f>IF(details!AE75="","",details!AE75)</f>
        <v/>
      </c>
      <c r="AV75" s="64" t="str">
        <f>IF(details!AF75="","",details!AF75)</f>
        <v/>
      </c>
      <c r="AW75" s="64" t="str">
        <f>IF(details!AG75="","",details!AG75)</f>
        <v/>
      </c>
      <c r="AX75" s="64" t="str">
        <f>IF(details!AH75="","",details!AH75)</f>
        <v/>
      </c>
      <c r="AY75" s="148" t="str">
        <f t="shared" si="165"/>
        <v/>
      </c>
      <c r="AZ75" s="149" t="str">
        <f t="shared" si="166"/>
        <v/>
      </c>
      <c r="BA75" s="64" t="str">
        <f>IF(details!AI75="","",details!AI75)</f>
        <v/>
      </c>
      <c r="BB75" s="64" t="str">
        <f>IF(details!AJ75="","",details!AJ75)</f>
        <v/>
      </c>
      <c r="BC75" s="64" t="str">
        <f>IF(details!AK75="","",details!AK75)</f>
        <v/>
      </c>
      <c r="BD75" s="149" t="str">
        <f t="shared" si="167"/>
        <v/>
      </c>
      <c r="BE75" s="95" t="str">
        <f t="shared" si="168"/>
        <v/>
      </c>
      <c r="BF75" s="150" t="str">
        <f t="shared" si="169"/>
        <v/>
      </c>
      <c r="BG75" s="95" t="str">
        <f t="shared" si="170"/>
        <v/>
      </c>
      <c r="BH75" s="136">
        <f t="shared" si="144"/>
        <v>200</v>
      </c>
      <c r="BI75" s="136">
        <f t="shared" si="171"/>
        <v>0</v>
      </c>
      <c r="BJ75" s="151">
        <f>IF(D75="","",details!AL75)</f>
        <v>0</v>
      </c>
      <c r="BK75" s="64" t="str">
        <f>IF(details!AM75="","",details!AM75)</f>
        <v/>
      </c>
      <c r="BL75" s="64" t="str">
        <f>IF(details!AN75="","",details!AN75)</f>
        <v/>
      </c>
      <c r="BM75" s="64" t="str">
        <f t="shared" si="172"/>
        <v/>
      </c>
      <c r="BN75" s="64" t="str">
        <f>IF(details!AO75="","",details!AO75)</f>
        <v/>
      </c>
      <c r="BO75" s="64" t="str">
        <f>IF(details!AP75="","",details!AP75)</f>
        <v/>
      </c>
      <c r="BP75" s="64" t="str">
        <f t="shared" si="173"/>
        <v/>
      </c>
      <c r="BQ75" s="64" t="str">
        <f>IF(details!AQ75="","",details!AQ75)</f>
        <v/>
      </c>
      <c r="BR75" s="64" t="str">
        <f>IF(details!AR75="","",details!AR75)</f>
        <v/>
      </c>
      <c r="BS75" s="64" t="str">
        <f t="shared" si="174"/>
        <v/>
      </c>
      <c r="BT75" s="148" t="str">
        <f t="shared" si="175"/>
        <v/>
      </c>
      <c r="BU75" s="64" t="str">
        <f>IF(details!AS75="","",details!AS75)</f>
        <v/>
      </c>
      <c r="BV75" s="64" t="str">
        <f>IF(details!AT75="","",details!AT75)</f>
        <v/>
      </c>
      <c r="BW75" s="64" t="str">
        <f>IF(details!AU75="","",details!AU75)</f>
        <v/>
      </c>
      <c r="BX75" s="148" t="str">
        <f t="shared" si="176"/>
        <v/>
      </c>
      <c r="BY75" s="149" t="str">
        <f t="shared" si="177"/>
        <v/>
      </c>
      <c r="BZ75" s="64" t="str">
        <f>IF(details!AV75="","",details!AV75)</f>
        <v/>
      </c>
      <c r="CA75" s="64" t="str">
        <f>IF(details!AW75="","",details!AW75)</f>
        <v/>
      </c>
      <c r="CB75" s="149" t="str">
        <f t="shared" si="178"/>
        <v/>
      </c>
      <c r="CC75" s="95" t="str">
        <f t="shared" si="179"/>
        <v/>
      </c>
      <c r="CD75" s="150" t="str">
        <f t="shared" si="180"/>
        <v/>
      </c>
      <c r="CE75" s="95" t="str">
        <f t="shared" si="181"/>
        <v/>
      </c>
      <c r="CF75" s="136">
        <f t="shared" si="145"/>
        <v>200</v>
      </c>
      <c r="CG75" s="136">
        <f t="shared" si="182"/>
        <v>0</v>
      </c>
      <c r="CH75" s="64" t="str">
        <f>IF(details!AX75="","",details!AX75)</f>
        <v/>
      </c>
      <c r="CI75" s="64" t="str">
        <f>IF(details!AY75="","",details!AY75)</f>
        <v/>
      </c>
      <c r="CJ75" s="64" t="str">
        <f t="shared" si="183"/>
        <v/>
      </c>
      <c r="CK75" s="64" t="str">
        <f>IF(details!AZ75="","",details!AZ75)</f>
        <v/>
      </c>
      <c r="CL75" s="64" t="str">
        <f>IF(details!BA75="","",details!BA75)</f>
        <v/>
      </c>
      <c r="CM75" s="64" t="str">
        <f t="shared" si="184"/>
        <v/>
      </c>
      <c r="CN75" s="64" t="str">
        <f>IF(details!BB75="","",details!BB75)</f>
        <v/>
      </c>
      <c r="CO75" s="64" t="str">
        <f>IF(details!BC75="","",details!BC75)</f>
        <v/>
      </c>
      <c r="CP75" s="64" t="str">
        <f t="shared" si="185"/>
        <v/>
      </c>
      <c r="CQ75" s="148" t="str">
        <f t="shared" si="186"/>
        <v/>
      </c>
      <c r="CR75" s="64" t="str">
        <f>IF(details!BD75="","",details!BD75)</f>
        <v/>
      </c>
      <c r="CS75" s="64" t="str">
        <f>IF(details!BE75="","",details!BE75)</f>
        <v/>
      </c>
      <c r="CT75" s="64" t="str">
        <f>IF(details!BF75="","",details!BF75)</f>
        <v/>
      </c>
      <c r="CU75" s="64" t="str">
        <f>IF(details!BG75="","",details!BG75)</f>
        <v/>
      </c>
      <c r="CV75" s="148" t="str">
        <f t="shared" si="187"/>
        <v/>
      </c>
      <c r="CW75" s="149" t="str">
        <f t="shared" si="188"/>
        <v/>
      </c>
      <c r="CX75" s="64" t="str">
        <f>IF(details!BH75="","",details!BH75)</f>
        <v/>
      </c>
      <c r="CY75" s="64" t="str">
        <f>IF(details!BI75="","",details!BI75)</f>
        <v/>
      </c>
      <c r="CZ75" s="64" t="str">
        <f>IF(details!BJ75="","",details!BJ75)</f>
        <v/>
      </c>
      <c r="DA75" s="149" t="str">
        <f t="shared" si="189"/>
        <v/>
      </c>
      <c r="DB75" s="95" t="str">
        <f t="shared" si="190"/>
        <v/>
      </c>
      <c r="DC75" s="150" t="str">
        <f t="shared" si="191"/>
        <v/>
      </c>
      <c r="DD75" s="95" t="str">
        <f t="shared" si="192"/>
        <v/>
      </c>
      <c r="DE75" s="136">
        <f t="shared" si="146"/>
        <v>200</v>
      </c>
      <c r="DF75" s="136">
        <f t="shared" si="193"/>
        <v>0</v>
      </c>
      <c r="DG75" s="64" t="str">
        <f>IF(details!BK75="","",details!BK75)</f>
        <v/>
      </c>
      <c r="DH75" s="64" t="str">
        <f>IF(details!BL75="","",details!BL75)</f>
        <v/>
      </c>
      <c r="DI75" s="64" t="str">
        <f t="shared" si="194"/>
        <v/>
      </c>
      <c r="DJ75" s="64" t="str">
        <f>IF(details!BM75="","",details!BM75)</f>
        <v/>
      </c>
      <c r="DK75" s="64" t="str">
        <f>IF(details!BN75="","",details!BN75)</f>
        <v/>
      </c>
      <c r="DL75" s="64" t="str">
        <f t="shared" si="195"/>
        <v/>
      </c>
      <c r="DM75" s="64" t="str">
        <f>IF(details!BO75="","",details!BO75)</f>
        <v/>
      </c>
      <c r="DN75" s="64" t="str">
        <f>IF(details!BP75="","",details!BP75)</f>
        <v/>
      </c>
      <c r="DO75" s="64" t="str">
        <f t="shared" si="196"/>
        <v/>
      </c>
      <c r="DP75" s="148" t="str">
        <f t="shared" si="197"/>
        <v/>
      </c>
      <c r="DQ75" s="64" t="str">
        <f>IF(details!BQ75="","",details!BQ75)</f>
        <v/>
      </c>
      <c r="DR75" s="64" t="str">
        <f>IF(details!BR75="","",details!BR75)</f>
        <v/>
      </c>
      <c r="DS75" s="64" t="str">
        <f>IF(details!BS75="","",details!BS75)</f>
        <v/>
      </c>
      <c r="DT75" s="148" t="str">
        <f t="shared" si="198"/>
        <v/>
      </c>
      <c r="DU75" s="149" t="str">
        <f t="shared" si="199"/>
        <v/>
      </c>
      <c r="DV75" s="64" t="str">
        <f>IF(details!BT75="","",details!BT75)</f>
        <v/>
      </c>
      <c r="DW75" s="64" t="str">
        <f>IF(details!BU75="","",details!BU75)</f>
        <v/>
      </c>
      <c r="DX75" s="149" t="str">
        <f t="shared" si="200"/>
        <v/>
      </c>
      <c r="DY75" s="95" t="str">
        <f t="shared" si="201"/>
        <v/>
      </c>
      <c r="DZ75" s="150" t="str">
        <f t="shared" si="202"/>
        <v/>
      </c>
      <c r="EA75" s="95" t="str">
        <f t="shared" si="203"/>
        <v/>
      </c>
      <c r="EB75" s="136">
        <f t="shared" si="147"/>
        <v>200</v>
      </c>
      <c r="EC75" s="136">
        <f t="shared" si="204"/>
        <v>0</v>
      </c>
      <c r="ED75" s="64" t="str">
        <f>IF(details!BV75="","",details!BV75)</f>
        <v/>
      </c>
      <c r="EE75" s="64" t="str">
        <f>IF(details!BW75="","",details!BW75)</f>
        <v/>
      </c>
      <c r="EF75" s="64" t="str">
        <f t="shared" si="205"/>
        <v/>
      </c>
      <c r="EG75" s="64" t="str">
        <f>IF(details!BX75="","",details!BX75)</f>
        <v/>
      </c>
      <c r="EH75" s="64" t="str">
        <f>IF(details!BY75="","",details!BY75)</f>
        <v/>
      </c>
      <c r="EI75" s="64" t="str">
        <f t="shared" si="206"/>
        <v/>
      </c>
      <c r="EJ75" s="64" t="str">
        <f>IF(details!BZ75="","",details!BZ75)</f>
        <v/>
      </c>
      <c r="EK75" s="64" t="str">
        <f>IF(details!CA75="","",details!CA75)</f>
        <v/>
      </c>
      <c r="EL75" s="64" t="str">
        <f t="shared" si="207"/>
        <v/>
      </c>
      <c r="EM75" s="148" t="str">
        <f t="shared" si="208"/>
        <v/>
      </c>
      <c r="EN75" s="427" t="str">
        <f>IF(details!CB75="","",details!CB75)</f>
        <v/>
      </c>
      <c r="EO75" s="64" t="str">
        <f>IF(details!CC75="","",details!CC75)</f>
        <v/>
      </c>
      <c r="EP75" s="64" t="str">
        <f>IF(details!CD75="","",details!CD75)</f>
        <v/>
      </c>
      <c r="EQ75" s="148" t="str">
        <f t="shared" si="209"/>
        <v/>
      </c>
      <c r="ER75" s="149" t="str">
        <f t="shared" si="210"/>
        <v/>
      </c>
      <c r="ES75" s="64" t="str">
        <f>IF(details!CE75="","",details!CE75)</f>
        <v/>
      </c>
      <c r="ET75" s="64" t="str">
        <f>IF(details!CF75="","",details!CF75)</f>
        <v/>
      </c>
      <c r="EU75" s="149" t="str">
        <f t="shared" si="211"/>
        <v/>
      </c>
      <c r="EV75" s="95" t="str">
        <f t="shared" si="212"/>
        <v/>
      </c>
      <c r="EW75" s="150" t="str">
        <f t="shared" si="213"/>
        <v/>
      </c>
      <c r="EX75" s="95" t="str">
        <f t="shared" si="214"/>
        <v/>
      </c>
      <c r="EY75" s="136">
        <f t="shared" si="148"/>
        <v>200</v>
      </c>
      <c r="EZ75" s="136">
        <f t="shared" si="215"/>
        <v>0</v>
      </c>
      <c r="FA75" s="64" t="str">
        <f>IF(details!CG75="","",details!CG75)</f>
        <v/>
      </c>
      <c r="FB75" s="64" t="str">
        <f>IF(details!CH75="","",details!CH75)</f>
        <v/>
      </c>
      <c r="FC75" s="64" t="str">
        <f>IF(details!CI75="","",details!CI75)</f>
        <v/>
      </c>
      <c r="FD75" s="64" t="str">
        <f>IF(details!CJ75="","",details!CJ75)</f>
        <v/>
      </c>
      <c r="FE75" s="64" t="str">
        <f>IF(details!CK75="","",details!CK75)</f>
        <v/>
      </c>
      <c r="FF75" s="95" t="str">
        <f t="shared" si="216"/>
        <v/>
      </c>
      <c r="FG75" s="95" t="str">
        <f t="shared" si="217"/>
        <v/>
      </c>
      <c r="FH75" s="95" t="str">
        <f t="shared" si="218"/>
        <v/>
      </c>
      <c r="FI75" s="136">
        <f t="shared" si="219"/>
        <v>100</v>
      </c>
      <c r="FJ75" s="136">
        <f t="shared" si="220"/>
        <v>0</v>
      </c>
      <c r="FK75" s="64" t="str">
        <f>IF(details!CL75="","",details!CL75)</f>
        <v/>
      </c>
      <c r="FL75" s="64" t="str">
        <f>IF(details!CM75="","",details!CM75)</f>
        <v/>
      </c>
      <c r="FM75" s="64" t="str">
        <f>IF(details!CN75="","",details!CN75)</f>
        <v/>
      </c>
      <c r="FN75" s="64" t="str">
        <f>IF(details!CO75="","",details!CO75)</f>
        <v/>
      </c>
      <c r="FO75" s="64" t="str">
        <f>IF(details!CP75="","",details!CP75)</f>
        <v/>
      </c>
      <c r="FP75" s="95" t="str">
        <f t="shared" si="221"/>
        <v/>
      </c>
      <c r="FQ75" s="95" t="str">
        <f t="shared" si="222"/>
        <v/>
      </c>
      <c r="FR75" s="95" t="str">
        <f t="shared" si="223"/>
        <v/>
      </c>
      <c r="FS75" s="136">
        <f t="shared" si="224"/>
        <v>100</v>
      </c>
      <c r="FT75" s="136">
        <f t="shared" si="225"/>
        <v>0</v>
      </c>
      <c r="FU75" s="64" t="str">
        <f>IF(details!CQ75="","",details!CQ75)</f>
        <v/>
      </c>
      <c r="FV75" s="64" t="str">
        <f>IF(details!CR75="","",details!CR75)</f>
        <v/>
      </c>
      <c r="FW75" s="64" t="str">
        <f>IF(details!CS75="","",details!CS75)</f>
        <v/>
      </c>
      <c r="FX75" s="64" t="str">
        <f>IF(details!CT75="","",details!CT75)</f>
        <v/>
      </c>
      <c r="FY75" s="64" t="str">
        <f>IF(details!CU75="","",details!CU75)</f>
        <v/>
      </c>
      <c r="FZ75" s="95" t="str">
        <f t="shared" si="226"/>
        <v/>
      </c>
      <c r="GA75" s="95" t="str">
        <f t="shared" si="227"/>
        <v/>
      </c>
      <c r="GB75" s="95" t="str">
        <f t="shared" si="228"/>
        <v/>
      </c>
      <c r="GC75" s="136">
        <f t="shared" si="229"/>
        <v>100</v>
      </c>
      <c r="GD75" s="136">
        <f t="shared" si="230"/>
        <v>0</v>
      </c>
      <c r="GE75" s="94">
        <f t="shared" si="231"/>
        <v>200</v>
      </c>
      <c r="GF75" s="94" t="str">
        <f t="shared" si="232"/>
        <v/>
      </c>
      <c r="GG75" s="94" t="str">
        <f t="shared" si="233"/>
        <v/>
      </c>
      <c r="GH75" s="94">
        <f t="shared" si="234"/>
        <v>200</v>
      </c>
      <c r="GI75" s="94" t="str">
        <f t="shared" si="235"/>
        <v/>
      </c>
      <c r="GJ75" s="94" t="str">
        <f t="shared" si="236"/>
        <v/>
      </c>
      <c r="GK75" s="152">
        <f t="shared" si="237"/>
        <v>200</v>
      </c>
      <c r="GL75" s="152" t="str">
        <f t="shared" si="238"/>
        <v/>
      </c>
      <c r="GM75" s="152" t="str">
        <f t="shared" si="239"/>
        <v/>
      </c>
      <c r="GN75" s="94" t="str">
        <f t="shared" si="240"/>
        <v/>
      </c>
      <c r="GO75" s="94" t="str">
        <f t="shared" si="241"/>
        <v/>
      </c>
      <c r="GP75" s="94" t="str">
        <f t="shared" si="242"/>
        <v/>
      </c>
      <c r="GQ75" s="94" t="str">
        <f t="shared" si="243"/>
        <v/>
      </c>
      <c r="GR75" s="94" t="str">
        <f t="shared" si="244"/>
        <v/>
      </c>
      <c r="GS75" s="94">
        <f t="shared" si="245"/>
        <v>200</v>
      </c>
      <c r="GT75" s="94" t="str">
        <f t="shared" si="246"/>
        <v/>
      </c>
      <c r="GU75" s="94" t="str">
        <f t="shared" si="247"/>
        <v/>
      </c>
      <c r="GV75" s="94">
        <f t="shared" si="248"/>
        <v>200</v>
      </c>
      <c r="GW75" s="94" t="str">
        <f t="shared" si="249"/>
        <v/>
      </c>
      <c r="GX75" s="94" t="str">
        <f t="shared" si="250"/>
        <v/>
      </c>
      <c r="GY75" s="94">
        <f t="shared" si="251"/>
        <v>200</v>
      </c>
      <c r="GZ75" s="94" t="str">
        <f t="shared" si="252"/>
        <v/>
      </c>
      <c r="HA75" s="94" t="str">
        <f t="shared" si="253"/>
        <v/>
      </c>
      <c r="HB75" s="94">
        <f t="shared" si="254"/>
        <v>100</v>
      </c>
      <c r="HC75" s="94" t="str">
        <f t="shared" si="255"/>
        <v/>
      </c>
      <c r="HD75" s="94" t="str">
        <f t="shared" si="256"/>
        <v/>
      </c>
      <c r="HE75" s="153">
        <f t="shared" si="257"/>
        <v>100</v>
      </c>
      <c r="HF75" s="153" t="str">
        <f t="shared" si="258"/>
        <v/>
      </c>
      <c r="HG75" s="153" t="str">
        <f t="shared" si="259"/>
        <v/>
      </c>
      <c r="HH75" s="153">
        <f t="shared" si="260"/>
        <v>100</v>
      </c>
      <c r="HI75" s="153" t="str">
        <f t="shared" si="261"/>
        <v/>
      </c>
      <c r="HJ75" s="153" t="str">
        <f t="shared" si="262"/>
        <v/>
      </c>
      <c r="HK75" s="255">
        <f t="shared" si="263"/>
        <v>0</v>
      </c>
      <c r="HL75" s="255">
        <f t="shared" si="264"/>
        <v>0</v>
      </c>
      <c r="HM75" s="255">
        <f t="shared" si="265"/>
        <v>23</v>
      </c>
      <c r="HN75" s="255">
        <f t="shared" si="266"/>
        <v>0</v>
      </c>
      <c r="HO75" s="64" t="str">
        <f t="shared" si="149"/>
        <v/>
      </c>
      <c r="HP75" s="91">
        <f t="shared" si="267"/>
        <v>1200</v>
      </c>
      <c r="HQ75" s="91" t="str">
        <f t="shared" si="268"/>
        <v/>
      </c>
      <c r="HR75" s="92" t="str">
        <f t="shared" si="269"/>
        <v/>
      </c>
      <c r="HS75" s="214" t="str">
        <f t="shared" si="270"/>
        <v/>
      </c>
      <c r="HT75" s="215" t="str">
        <f t="shared" si="271"/>
        <v/>
      </c>
      <c r="HU75" s="93" t="str">
        <f t="shared" si="272"/>
        <v/>
      </c>
      <c r="HV75" s="154">
        <f>details!EV75</f>
        <v>110</v>
      </c>
      <c r="HW75" s="155" t="str">
        <f>details!EW75</f>
        <v/>
      </c>
      <c r="HX75" s="218" t="str">
        <f t="shared" si="273"/>
        <v/>
      </c>
      <c r="HY75" s="100" t="str">
        <f>IF(details!CV75="","",details!CV75)</f>
        <v/>
      </c>
    </row>
    <row r="76" spans="1:233" ht="14" customHeight="1">
      <c r="A76" s="145" t="str">
        <f>IF(details!A76="","",details!A76)</f>
        <v/>
      </c>
      <c r="B76" s="64" t="str">
        <f>IF(details!B76="","",details!B76)</f>
        <v/>
      </c>
      <c r="C76" s="64" t="str">
        <f>IF(details!C76="","",details!C76)</f>
        <v/>
      </c>
      <c r="D76" s="95">
        <f>IF(details!D76="","",details!D76)</f>
        <v>870</v>
      </c>
      <c r="E76" s="95" t="str">
        <f>IF(details!E76="","",details!E76)</f>
        <v/>
      </c>
      <c r="F76" s="64" t="str">
        <f>IF(details!F76="","",details!F76)</f>
        <v/>
      </c>
      <c r="G76" s="290" t="str">
        <f>IF(details!G76="","",details!G76)</f>
        <v/>
      </c>
      <c r="H76" s="146" t="str">
        <f>IF(details!CW76="","",details!CW76)</f>
        <v/>
      </c>
      <c r="I76" s="147" t="str">
        <f>IF(details!I76="","",details!I76)</f>
        <v/>
      </c>
      <c r="J76" s="147" t="str">
        <f>IF(details!J76="","",details!J76)</f>
        <v/>
      </c>
      <c r="K76" s="147" t="str">
        <f>IF(details!K76="","",details!K76)</f>
        <v/>
      </c>
      <c r="L76" s="64" t="str">
        <f>IF(details!L76="","",details!L76)</f>
        <v/>
      </c>
      <c r="M76" s="64" t="str">
        <f>IF(details!M76="","",details!M76)</f>
        <v/>
      </c>
      <c r="N76" s="64" t="str">
        <f t="shared" si="150"/>
        <v/>
      </c>
      <c r="O76" s="64" t="str">
        <f>IF(details!N76="","",details!N76)</f>
        <v/>
      </c>
      <c r="P76" s="64" t="str">
        <f>IF(details!O76="","",details!O76)</f>
        <v/>
      </c>
      <c r="Q76" s="64" t="str">
        <f t="shared" si="151"/>
        <v/>
      </c>
      <c r="R76" s="64" t="str">
        <f>IF(details!P76="","",details!P76)</f>
        <v/>
      </c>
      <c r="S76" s="64" t="str">
        <f>IF(details!Q76="","",details!Q76)</f>
        <v/>
      </c>
      <c r="T76" s="64" t="str">
        <f t="shared" si="152"/>
        <v/>
      </c>
      <c r="U76" s="148" t="str">
        <f t="shared" si="153"/>
        <v/>
      </c>
      <c r="V76" s="64" t="str">
        <f>IF(details!R76="","",details!R76)</f>
        <v/>
      </c>
      <c r="W76" s="64" t="str">
        <f>IF(details!S76="","",details!S76)</f>
        <v/>
      </c>
      <c r="X76" s="64" t="str">
        <f>IF(details!T76="","",details!T76)</f>
        <v/>
      </c>
      <c r="Y76" s="64" t="str">
        <f>IF(details!U76="","",details!U76)</f>
        <v/>
      </c>
      <c r="Z76" s="148" t="str">
        <f t="shared" si="154"/>
        <v/>
      </c>
      <c r="AA76" s="149" t="str">
        <f t="shared" si="155"/>
        <v/>
      </c>
      <c r="AB76" s="64" t="str">
        <f>IF(details!V76="","",details!V76)</f>
        <v/>
      </c>
      <c r="AC76" s="64" t="str">
        <f>IF(details!W76="","",details!W76)</f>
        <v/>
      </c>
      <c r="AD76" s="64" t="str">
        <f>IF(details!X76="","",details!X76)</f>
        <v/>
      </c>
      <c r="AE76" s="149" t="str">
        <f t="shared" si="156"/>
        <v/>
      </c>
      <c r="AF76" s="95" t="str">
        <f t="shared" si="157"/>
        <v/>
      </c>
      <c r="AG76" s="150" t="str">
        <f t="shared" si="158"/>
        <v/>
      </c>
      <c r="AH76" s="95" t="str">
        <f t="shared" si="159"/>
        <v/>
      </c>
      <c r="AI76" s="136">
        <f t="shared" si="143"/>
        <v>200</v>
      </c>
      <c r="AJ76" s="136">
        <f t="shared" si="160"/>
        <v>0</v>
      </c>
      <c r="AK76" s="64" t="str">
        <f>IF(details!Y76="","",details!Y76)</f>
        <v/>
      </c>
      <c r="AL76" s="64" t="str">
        <f>IF(details!Z76="","",details!Z76)</f>
        <v/>
      </c>
      <c r="AM76" s="64" t="str">
        <f t="shared" si="161"/>
        <v/>
      </c>
      <c r="AN76" s="64" t="str">
        <f>IF(details!AA76="","",details!AA76)</f>
        <v/>
      </c>
      <c r="AO76" s="64" t="str">
        <f>IF(details!AB76="","",details!AB76)</f>
        <v/>
      </c>
      <c r="AP76" s="64" t="str">
        <f t="shared" si="162"/>
        <v/>
      </c>
      <c r="AQ76" s="64" t="str">
        <f>IF(details!AC76="","",details!AC76)</f>
        <v/>
      </c>
      <c r="AR76" s="64" t="str">
        <f>IF(details!AD76="","",details!AD76)</f>
        <v/>
      </c>
      <c r="AS76" s="64" t="str">
        <f t="shared" si="163"/>
        <v/>
      </c>
      <c r="AT76" s="148" t="str">
        <f t="shared" si="164"/>
        <v/>
      </c>
      <c r="AU76" s="64" t="str">
        <f>IF(details!AE76="","",details!AE76)</f>
        <v/>
      </c>
      <c r="AV76" s="64" t="str">
        <f>IF(details!AF76="","",details!AF76)</f>
        <v/>
      </c>
      <c r="AW76" s="64" t="str">
        <f>IF(details!AG76="","",details!AG76)</f>
        <v/>
      </c>
      <c r="AX76" s="64" t="str">
        <f>IF(details!AH76="","",details!AH76)</f>
        <v/>
      </c>
      <c r="AY76" s="148" t="str">
        <f t="shared" si="165"/>
        <v/>
      </c>
      <c r="AZ76" s="149" t="str">
        <f t="shared" si="166"/>
        <v/>
      </c>
      <c r="BA76" s="64" t="str">
        <f>IF(details!AI76="","",details!AI76)</f>
        <v/>
      </c>
      <c r="BB76" s="64" t="str">
        <f>IF(details!AJ76="","",details!AJ76)</f>
        <v/>
      </c>
      <c r="BC76" s="64" t="str">
        <f>IF(details!AK76="","",details!AK76)</f>
        <v/>
      </c>
      <c r="BD76" s="149" t="str">
        <f t="shared" si="167"/>
        <v/>
      </c>
      <c r="BE76" s="95" t="str">
        <f t="shared" si="168"/>
        <v/>
      </c>
      <c r="BF76" s="150" t="str">
        <f t="shared" si="169"/>
        <v/>
      </c>
      <c r="BG76" s="95" t="str">
        <f t="shared" si="170"/>
        <v/>
      </c>
      <c r="BH76" s="136">
        <f t="shared" si="144"/>
        <v>200</v>
      </c>
      <c r="BI76" s="136">
        <f t="shared" si="171"/>
        <v>0</v>
      </c>
      <c r="BJ76" s="151">
        <f>IF(D76="","",details!AL76)</f>
        <v>0</v>
      </c>
      <c r="BK76" s="64" t="str">
        <f>IF(details!AM76="","",details!AM76)</f>
        <v/>
      </c>
      <c r="BL76" s="64" t="str">
        <f>IF(details!AN76="","",details!AN76)</f>
        <v/>
      </c>
      <c r="BM76" s="64" t="str">
        <f t="shared" si="172"/>
        <v/>
      </c>
      <c r="BN76" s="64" t="str">
        <f>IF(details!AO76="","",details!AO76)</f>
        <v/>
      </c>
      <c r="BO76" s="64" t="str">
        <f>IF(details!AP76="","",details!AP76)</f>
        <v/>
      </c>
      <c r="BP76" s="64" t="str">
        <f t="shared" si="173"/>
        <v/>
      </c>
      <c r="BQ76" s="64" t="str">
        <f>IF(details!AQ76="","",details!AQ76)</f>
        <v/>
      </c>
      <c r="BR76" s="64" t="str">
        <f>IF(details!AR76="","",details!AR76)</f>
        <v/>
      </c>
      <c r="BS76" s="64" t="str">
        <f t="shared" si="174"/>
        <v/>
      </c>
      <c r="BT76" s="148" t="str">
        <f t="shared" si="175"/>
        <v/>
      </c>
      <c r="BU76" s="64" t="str">
        <f>IF(details!AS76="","",details!AS76)</f>
        <v/>
      </c>
      <c r="BV76" s="64" t="str">
        <f>IF(details!AT76="","",details!AT76)</f>
        <v/>
      </c>
      <c r="BW76" s="64" t="str">
        <f>IF(details!AU76="","",details!AU76)</f>
        <v/>
      </c>
      <c r="BX76" s="148" t="str">
        <f t="shared" si="176"/>
        <v/>
      </c>
      <c r="BY76" s="149" t="str">
        <f t="shared" si="177"/>
        <v/>
      </c>
      <c r="BZ76" s="64" t="str">
        <f>IF(details!AV76="","",details!AV76)</f>
        <v/>
      </c>
      <c r="CA76" s="64" t="str">
        <f>IF(details!AW76="","",details!AW76)</f>
        <v/>
      </c>
      <c r="CB76" s="149" t="str">
        <f t="shared" si="178"/>
        <v/>
      </c>
      <c r="CC76" s="95" t="str">
        <f t="shared" si="179"/>
        <v/>
      </c>
      <c r="CD76" s="150" t="str">
        <f t="shared" si="180"/>
        <v/>
      </c>
      <c r="CE76" s="95" t="str">
        <f t="shared" si="181"/>
        <v/>
      </c>
      <c r="CF76" s="136">
        <f t="shared" si="145"/>
        <v>200</v>
      </c>
      <c r="CG76" s="136">
        <f t="shared" si="182"/>
        <v>0</v>
      </c>
      <c r="CH76" s="64" t="str">
        <f>IF(details!AX76="","",details!AX76)</f>
        <v/>
      </c>
      <c r="CI76" s="64" t="str">
        <f>IF(details!AY76="","",details!AY76)</f>
        <v/>
      </c>
      <c r="CJ76" s="64" t="str">
        <f t="shared" si="183"/>
        <v/>
      </c>
      <c r="CK76" s="64" t="str">
        <f>IF(details!AZ76="","",details!AZ76)</f>
        <v/>
      </c>
      <c r="CL76" s="64" t="str">
        <f>IF(details!BA76="","",details!BA76)</f>
        <v/>
      </c>
      <c r="CM76" s="64" t="str">
        <f t="shared" si="184"/>
        <v/>
      </c>
      <c r="CN76" s="64" t="str">
        <f>IF(details!BB76="","",details!BB76)</f>
        <v/>
      </c>
      <c r="CO76" s="64" t="str">
        <f>IF(details!BC76="","",details!BC76)</f>
        <v/>
      </c>
      <c r="CP76" s="64" t="str">
        <f t="shared" si="185"/>
        <v/>
      </c>
      <c r="CQ76" s="148" t="str">
        <f t="shared" si="186"/>
        <v/>
      </c>
      <c r="CR76" s="64" t="str">
        <f>IF(details!BD76="","",details!BD76)</f>
        <v/>
      </c>
      <c r="CS76" s="64" t="str">
        <f>IF(details!BE76="","",details!BE76)</f>
        <v/>
      </c>
      <c r="CT76" s="64" t="str">
        <f>IF(details!BF76="","",details!BF76)</f>
        <v/>
      </c>
      <c r="CU76" s="64" t="str">
        <f>IF(details!BG76="","",details!BG76)</f>
        <v/>
      </c>
      <c r="CV76" s="148" t="str">
        <f t="shared" si="187"/>
        <v/>
      </c>
      <c r="CW76" s="149" t="str">
        <f t="shared" si="188"/>
        <v/>
      </c>
      <c r="CX76" s="64" t="str">
        <f>IF(details!BH76="","",details!BH76)</f>
        <v/>
      </c>
      <c r="CY76" s="64" t="str">
        <f>IF(details!BI76="","",details!BI76)</f>
        <v/>
      </c>
      <c r="CZ76" s="64" t="str">
        <f>IF(details!BJ76="","",details!BJ76)</f>
        <v/>
      </c>
      <c r="DA76" s="149" t="str">
        <f t="shared" si="189"/>
        <v/>
      </c>
      <c r="DB76" s="95" t="str">
        <f t="shared" si="190"/>
        <v/>
      </c>
      <c r="DC76" s="150" t="str">
        <f t="shared" si="191"/>
        <v/>
      </c>
      <c r="DD76" s="95" t="str">
        <f t="shared" si="192"/>
        <v/>
      </c>
      <c r="DE76" s="136">
        <f t="shared" si="146"/>
        <v>200</v>
      </c>
      <c r="DF76" s="136">
        <f t="shared" si="193"/>
        <v>0</v>
      </c>
      <c r="DG76" s="64" t="str">
        <f>IF(details!BK76="","",details!BK76)</f>
        <v/>
      </c>
      <c r="DH76" s="64" t="str">
        <f>IF(details!BL76="","",details!BL76)</f>
        <v/>
      </c>
      <c r="DI76" s="64" t="str">
        <f t="shared" si="194"/>
        <v/>
      </c>
      <c r="DJ76" s="64" t="str">
        <f>IF(details!BM76="","",details!BM76)</f>
        <v/>
      </c>
      <c r="DK76" s="64" t="str">
        <f>IF(details!BN76="","",details!BN76)</f>
        <v/>
      </c>
      <c r="DL76" s="64" t="str">
        <f t="shared" si="195"/>
        <v/>
      </c>
      <c r="DM76" s="64" t="str">
        <f>IF(details!BO76="","",details!BO76)</f>
        <v/>
      </c>
      <c r="DN76" s="64" t="str">
        <f>IF(details!BP76="","",details!BP76)</f>
        <v/>
      </c>
      <c r="DO76" s="64" t="str">
        <f t="shared" si="196"/>
        <v/>
      </c>
      <c r="DP76" s="148" t="str">
        <f t="shared" si="197"/>
        <v/>
      </c>
      <c r="DQ76" s="64" t="str">
        <f>IF(details!BQ76="","",details!BQ76)</f>
        <v/>
      </c>
      <c r="DR76" s="64" t="str">
        <f>IF(details!BR76="","",details!BR76)</f>
        <v/>
      </c>
      <c r="DS76" s="64" t="str">
        <f>IF(details!BS76="","",details!BS76)</f>
        <v/>
      </c>
      <c r="DT76" s="148" t="str">
        <f t="shared" si="198"/>
        <v/>
      </c>
      <c r="DU76" s="149" t="str">
        <f t="shared" si="199"/>
        <v/>
      </c>
      <c r="DV76" s="64" t="str">
        <f>IF(details!BT76="","",details!BT76)</f>
        <v/>
      </c>
      <c r="DW76" s="64" t="str">
        <f>IF(details!BU76="","",details!BU76)</f>
        <v/>
      </c>
      <c r="DX76" s="149" t="str">
        <f t="shared" si="200"/>
        <v/>
      </c>
      <c r="DY76" s="95" t="str">
        <f t="shared" si="201"/>
        <v/>
      </c>
      <c r="DZ76" s="150" t="str">
        <f t="shared" si="202"/>
        <v/>
      </c>
      <c r="EA76" s="95" t="str">
        <f t="shared" si="203"/>
        <v/>
      </c>
      <c r="EB76" s="136">
        <f t="shared" si="147"/>
        <v>200</v>
      </c>
      <c r="EC76" s="136">
        <f t="shared" si="204"/>
        <v>0</v>
      </c>
      <c r="ED76" s="64" t="str">
        <f>IF(details!BV76="","",details!BV76)</f>
        <v/>
      </c>
      <c r="EE76" s="64" t="str">
        <f>IF(details!BW76="","",details!BW76)</f>
        <v/>
      </c>
      <c r="EF76" s="64" t="str">
        <f t="shared" si="205"/>
        <v/>
      </c>
      <c r="EG76" s="64" t="str">
        <f>IF(details!BX76="","",details!BX76)</f>
        <v/>
      </c>
      <c r="EH76" s="64" t="str">
        <f>IF(details!BY76="","",details!BY76)</f>
        <v/>
      </c>
      <c r="EI76" s="64" t="str">
        <f t="shared" si="206"/>
        <v/>
      </c>
      <c r="EJ76" s="64" t="str">
        <f>IF(details!BZ76="","",details!BZ76)</f>
        <v/>
      </c>
      <c r="EK76" s="64" t="str">
        <f>IF(details!CA76="","",details!CA76)</f>
        <v/>
      </c>
      <c r="EL76" s="64" t="str">
        <f t="shared" si="207"/>
        <v/>
      </c>
      <c r="EM76" s="148" t="str">
        <f t="shared" si="208"/>
        <v/>
      </c>
      <c r="EN76" s="427" t="str">
        <f>IF(details!CB76="","",details!CB76)</f>
        <v/>
      </c>
      <c r="EO76" s="64" t="str">
        <f>IF(details!CC76="","",details!CC76)</f>
        <v/>
      </c>
      <c r="EP76" s="64" t="str">
        <f>IF(details!CD76="","",details!CD76)</f>
        <v/>
      </c>
      <c r="EQ76" s="148" t="str">
        <f t="shared" si="209"/>
        <v/>
      </c>
      <c r="ER76" s="149" t="str">
        <f t="shared" si="210"/>
        <v/>
      </c>
      <c r="ES76" s="64" t="str">
        <f>IF(details!CE76="","",details!CE76)</f>
        <v/>
      </c>
      <c r="ET76" s="64" t="str">
        <f>IF(details!CF76="","",details!CF76)</f>
        <v/>
      </c>
      <c r="EU76" s="149" t="str">
        <f t="shared" si="211"/>
        <v/>
      </c>
      <c r="EV76" s="95" t="str">
        <f t="shared" si="212"/>
        <v/>
      </c>
      <c r="EW76" s="150" t="str">
        <f t="shared" si="213"/>
        <v/>
      </c>
      <c r="EX76" s="95" t="str">
        <f t="shared" si="214"/>
        <v/>
      </c>
      <c r="EY76" s="136">
        <f t="shared" si="148"/>
        <v>200</v>
      </c>
      <c r="EZ76" s="136">
        <f t="shared" si="215"/>
        <v>0</v>
      </c>
      <c r="FA76" s="64" t="str">
        <f>IF(details!CG76="","",details!CG76)</f>
        <v/>
      </c>
      <c r="FB76" s="64" t="str">
        <f>IF(details!CH76="","",details!CH76)</f>
        <v/>
      </c>
      <c r="FC76" s="64" t="str">
        <f>IF(details!CI76="","",details!CI76)</f>
        <v/>
      </c>
      <c r="FD76" s="64" t="str">
        <f>IF(details!CJ76="","",details!CJ76)</f>
        <v/>
      </c>
      <c r="FE76" s="64" t="str">
        <f>IF(details!CK76="","",details!CK76)</f>
        <v/>
      </c>
      <c r="FF76" s="95" t="str">
        <f t="shared" si="216"/>
        <v/>
      </c>
      <c r="FG76" s="95" t="str">
        <f t="shared" si="217"/>
        <v/>
      </c>
      <c r="FH76" s="95" t="str">
        <f t="shared" si="218"/>
        <v/>
      </c>
      <c r="FI76" s="136">
        <f t="shared" si="219"/>
        <v>100</v>
      </c>
      <c r="FJ76" s="136">
        <f t="shared" si="220"/>
        <v>0</v>
      </c>
      <c r="FK76" s="64" t="str">
        <f>IF(details!CL76="","",details!CL76)</f>
        <v/>
      </c>
      <c r="FL76" s="64" t="str">
        <f>IF(details!CM76="","",details!CM76)</f>
        <v/>
      </c>
      <c r="FM76" s="64" t="str">
        <f>IF(details!CN76="","",details!CN76)</f>
        <v/>
      </c>
      <c r="FN76" s="64" t="str">
        <f>IF(details!CO76="","",details!CO76)</f>
        <v/>
      </c>
      <c r="FO76" s="64" t="str">
        <f>IF(details!CP76="","",details!CP76)</f>
        <v/>
      </c>
      <c r="FP76" s="95" t="str">
        <f t="shared" si="221"/>
        <v/>
      </c>
      <c r="FQ76" s="95" t="str">
        <f t="shared" si="222"/>
        <v/>
      </c>
      <c r="FR76" s="95" t="str">
        <f t="shared" si="223"/>
        <v/>
      </c>
      <c r="FS76" s="136">
        <f t="shared" si="224"/>
        <v>100</v>
      </c>
      <c r="FT76" s="136">
        <f t="shared" si="225"/>
        <v>0</v>
      </c>
      <c r="FU76" s="64" t="str">
        <f>IF(details!CQ76="","",details!CQ76)</f>
        <v/>
      </c>
      <c r="FV76" s="64" t="str">
        <f>IF(details!CR76="","",details!CR76)</f>
        <v/>
      </c>
      <c r="FW76" s="64" t="str">
        <f>IF(details!CS76="","",details!CS76)</f>
        <v/>
      </c>
      <c r="FX76" s="64" t="str">
        <f>IF(details!CT76="","",details!CT76)</f>
        <v/>
      </c>
      <c r="FY76" s="64" t="str">
        <f>IF(details!CU76="","",details!CU76)</f>
        <v/>
      </c>
      <c r="FZ76" s="95" t="str">
        <f t="shared" si="226"/>
        <v/>
      </c>
      <c r="GA76" s="95" t="str">
        <f t="shared" si="227"/>
        <v/>
      </c>
      <c r="GB76" s="95" t="str">
        <f t="shared" si="228"/>
        <v/>
      </c>
      <c r="GC76" s="136">
        <f t="shared" si="229"/>
        <v>100</v>
      </c>
      <c r="GD76" s="136">
        <f t="shared" si="230"/>
        <v>0</v>
      </c>
      <c r="GE76" s="94">
        <f t="shared" si="231"/>
        <v>200</v>
      </c>
      <c r="GF76" s="94" t="str">
        <f t="shared" si="232"/>
        <v/>
      </c>
      <c r="GG76" s="94" t="str">
        <f t="shared" si="233"/>
        <v/>
      </c>
      <c r="GH76" s="94">
        <f t="shared" si="234"/>
        <v>200</v>
      </c>
      <c r="GI76" s="94" t="str">
        <f t="shared" si="235"/>
        <v/>
      </c>
      <c r="GJ76" s="94" t="str">
        <f t="shared" si="236"/>
        <v/>
      </c>
      <c r="GK76" s="152">
        <f t="shared" si="237"/>
        <v>200</v>
      </c>
      <c r="GL76" s="152" t="str">
        <f t="shared" si="238"/>
        <v/>
      </c>
      <c r="GM76" s="152" t="str">
        <f t="shared" si="239"/>
        <v/>
      </c>
      <c r="GN76" s="94" t="str">
        <f t="shared" si="240"/>
        <v/>
      </c>
      <c r="GO76" s="94" t="str">
        <f t="shared" si="241"/>
        <v/>
      </c>
      <c r="GP76" s="94" t="str">
        <f t="shared" si="242"/>
        <v/>
      </c>
      <c r="GQ76" s="94" t="str">
        <f t="shared" si="243"/>
        <v/>
      </c>
      <c r="GR76" s="94" t="str">
        <f t="shared" si="244"/>
        <v/>
      </c>
      <c r="GS76" s="94">
        <f t="shared" si="245"/>
        <v>200</v>
      </c>
      <c r="GT76" s="94" t="str">
        <f t="shared" si="246"/>
        <v/>
      </c>
      <c r="GU76" s="94" t="str">
        <f t="shared" si="247"/>
        <v/>
      </c>
      <c r="GV76" s="94">
        <f t="shared" si="248"/>
        <v>200</v>
      </c>
      <c r="GW76" s="94" t="str">
        <f t="shared" si="249"/>
        <v/>
      </c>
      <c r="GX76" s="94" t="str">
        <f t="shared" si="250"/>
        <v/>
      </c>
      <c r="GY76" s="94">
        <f t="shared" si="251"/>
        <v>200</v>
      </c>
      <c r="GZ76" s="94" t="str">
        <f t="shared" si="252"/>
        <v/>
      </c>
      <c r="HA76" s="94" t="str">
        <f t="shared" si="253"/>
        <v/>
      </c>
      <c r="HB76" s="94">
        <f t="shared" si="254"/>
        <v>100</v>
      </c>
      <c r="HC76" s="94" t="str">
        <f t="shared" si="255"/>
        <v/>
      </c>
      <c r="HD76" s="94" t="str">
        <f t="shared" si="256"/>
        <v/>
      </c>
      <c r="HE76" s="153">
        <f t="shared" si="257"/>
        <v>100</v>
      </c>
      <c r="HF76" s="153" t="str">
        <f t="shared" si="258"/>
        <v/>
      </c>
      <c r="HG76" s="153" t="str">
        <f t="shared" si="259"/>
        <v/>
      </c>
      <c r="HH76" s="153">
        <f t="shared" si="260"/>
        <v>100</v>
      </c>
      <c r="HI76" s="153" t="str">
        <f t="shared" si="261"/>
        <v/>
      </c>
      <c r="HJ76" s="153" t="str">
        <f t="shared" si="262"/>
        <v/>
      </c>
      <c r="HK76" s="255">
        <f t="shared" si="263"/>
        <v>0</v>
      </c>
      <c r="HL76" s="255">
        <f t="shared" si="264"/>
        <v>0</v>
      </c>
      <c r="HM76" s="255">
        <f t="shared" si="265"/>
        <v>23</v>
      </c>
      <c r="HN76" s="255">
        <f t="shared" si="266"/>
        <v>0</v>
      </c>
      <c r="HO76" s="64" t="str">
        <f t="shared" si="149"/>
        <v/>
      </c>
      <c r="HP76" s="91">
        <f t="shared" si="267"/>
        <v>1200</v>
      </c>
      <c r="HQ76" s="91" t="str">
        <f t="shared" si="268"/>
        <v/>
      </c>
      <c r="HR76" s="92" t="str">
        <f t="shared" si="269"/>
        <v/>
      </c>
      <c r="HS76" s="214" t="str">
        <f t="shared" si="270"/>
        <v/>
      </c>
      <c r="HT76" s="215" t="str">
        <f t="shared" si="271"/>
        <v/>
      </c>
      <c r="HU76" s="93" t="str">
        <f t="shared" si="272"/>
        <v/>
      </c>
      <c r="HV76" s="154">
        <f>details!EV76</f>
        <v>110</v>
      </c>
      <c r="HW76" s="155" t="str">
        <f>details!EW76</f>
        <v/>
      </c>
      <c r="HX76" s="218" t="str">
        <f t="shared" si="273"/>
        <v/>
      </c>
      <c r="HY76" s="100" t="str">
        <f>IF(details!CV76="","",details!CV76)</f>
        <v/>
      </c>
    </row>
    <row r="77" spans="1:233" ht="14" customHeight="1">
      <c r="A77" s="145" t="str">
        <f>IF(details!A77="","",details!A77)</f>
        <v/>
      </c>
      <c r="B77" s="64" t="str">
        <f>IF(details!B77="","",details!B77)</f>
        <v/>
      </c>
      <c r="C77" s="64" t="str">
        <f>IF(details!C77="","",details!C77)</f>
        <v/>
      </c>
      <c r="D77" s="95">
        <f>IF(details!D77="","",details!D77)</f>
        <v>871</v>
      </c>
      <c r="E77" s="95" t="str">
        <f>IF(details!E77="","",details!E77)</f>
        <v/>
      </c>
      <c r="F77" s="64" t="str">
        <f>IF(details!F77="","",details!F77)</f>
        <v/>
      </c>
      <c r="G77" s="290" t="str">
        <f>IF(details!G77="","",details!G77)</f>
        <v/>
      </c>
      <c r="H77" s="146" t="str">
        <f>IF(details!CW77="","",details!CW77)</f>
        <v/>
      </c>
      <c r="I77" s="147" t="str">
        <f>IF(details!I77="","",details!I77)</f>
        <v/>
      </c>
      <c r="J77" s="147" t="str">
        <f>IF(details!J77="","",details!J77)</f>
        <v/>
      </c>
      <c r="K77" s="147" t="str">
        <f>IF(details!K77="","",details!K77)</f>
        <v/>
      </c>
      <c r="L77" s="64" t="str">
        <f>IF(details!L77="","",details!L77)</f>
        <v/>
      </c>
      <c r="M77" s="64" t="str">
        <f>IF(details!M77="","",details!M77)</f>
        <v/>
      </c>
      <c r="N77" s="64" t="str">
        <f t="shared" si="150"/>
        <v/>
      </c>
      <c r="O77" s="64" t="str">
        <f>IF(details!N77="","",details!N77)</f>
        <v/>
      </c>
      <c r="P77" s="64" t="str">
        <f>IF(details!O77="","",details!O77)</f>
        <v/>
      </c>
      <c r="Q77" s="64" t="str">
        <f t="shared" si="151"/>
        <v/>
      </c>
      <c r="R77" s="64" t="str">
        <f>IF(details!P77="","",details!P77)</f>
        <v/>
      </c>
      <c r="S77" s="64" t="str">
        <f>IF(details!Q77="","",details!Q77)</f>
        <v/>
      </c>
      <c r="T77" s="64" t="str">
        <f t="shared" si="152"/>
        <v/>
      </c>
      <c r="U77" s="148" t="str">
        <f t="shared" si="153"/>
        <v/>
      </c>
      <c r="V77" s="64" t="str">
        <f>IF(details!R77="","",details!R77)</f>
        <v/>
      </c>
      <c r="W77" s="64" t="str">
        <f>IF(details!S77="","",details!S77)</f>
        <v/>
      </c>
      <c r="X77" s="64" t="str">
        <f>IF(details!T77="","",details!T77)</f>
        <v/>
      </c>
      <c r="Y77" s="64" t="str">
        <f>IF(details!U77="","",details!U77)</f>
        <v/>
      </c>
      <c r="Z77" s="148" t="str">
        <f t="shared" si="154"/>
        <v/>
      </c>
      <c r="AA77" s="149" t="str">
        <f t="shared" si="155"/>
        <v/>
      </c>
      <c r="AB77" s="64" t="str">
        <f>IF(details!V77="","",details!V77)</f>
        <v/>
      </c>
      <c r="AC77" s="64" t="str">
        <f>IF(details!W77="","",details!W77)</f>
        <v/>
      </c>
      <c r="AD77" s="64" t="str">
        <f>IF(details!X77="","",details!X77)</f>
        <v/>
      </c>
      <c r="AE77" s="149" t="str">
        <f t="shared" si="156"/>
        <v/>
      </c>
      <c r="AF77" s="95" t="str">
        <f t="shared" si="157"/>
        <v/>
      </c>
      <c r="AG77" s="150" t="str">
        <f t="shared" si="158"/>
        <v/>
      </c>
      <c r="AH77" s="95" t="str">
        <f t="shared" si="159"/>
        <v/>
      </c>
      <c r="AI77" s="136">
        <f t="shared" si="143"/>
        <v>200</v>
      </c>
      <c r="AJ77" s="136">
        <f t="shared" si="160"/>
        <v>0</v>
      </c>
      <c r="AK77" s="64" t="str">
        <f>IF(details!Y77="","",details!Y77)</f>
        <v/>
      </c>
      <c r="AL77" s="64" t="str">
        <f>IF(details!Z77="","",details!Z77)</f>
        <v/>
      </c>
      <c r="AM77" s="64" t="str">
        <f t="shared" si="161"/>
        <v/>
      </c>
      <c r="AN77" s="64" t="str">
        <f>IF(details!AA77="","",details!AA77)</f>
        <v/>
      </c>
      <c r="AO77" s="64" t="str">
        <f>IF(details!AB77="","",details!AB77)</f>
        <v/>
      </c>
      <c r="AP77" s="64" t="str">
        <f t="shared" si="162"/>
        <v/>
      </c>
      <c r="AQ77" s="64" t="str">
        <f>IF(details!AC77="","",details!AC77)</f>
        <v/>
      </c>
      <c r="AR77" s="64" t="str">
        <f>IF(details!AD77="","",details!AD77)</f>
        <v/>
      </c>
      <c r="AS77" s="64" t="str">
        <f t="shared" si="163"/>
        <v/>
      </c>
      <c r="AT77" s="148" t="str">
        <f t="shared" si="164"/>
        <v/>
      </c>
      <c r="AU77" s="64" t="str">
        <f>IF(details!AE77="","",details!AE77)</f>
        <v/>
      </c>
      <c r="AV77" s="64" t="str">
        <f>IF(details!AF77="","",details!AF77)</f>
        <v/>
      </c>
      <c r="AW77" s="64" t="str">
        <f>IF(details!AG77="","",details!AG77)</f>
        <v/>
      </c>
      <c r="AX77" s="64" t="str">
        <f>IF(details!AH77="","",details!AH77)</f>
        <v/>
      </c>
      <c r="AY77" s="148" t="str">
        <f t="shared" si="165"/>
        <v/>
      </c>
      <c r="AZ77" s="149" t="str">
        <f t="shared" si="166"/>
        <v/>
      </c>
      <c r="BA77" s="64" t="str">
        <f>IF(details!AI77="","",details!AI77)</f>
        <v/>
      </c>
      <c r="BB77" s="64" t="str">
        <f>IF(details!AJ77="","",details!AJ77)</f>
        <v/>
      </c>
      <c r="BC77" s="64" t="str">
        <f>IF(details!AK77="","",details!AK77)</f>
        <v/>
      </c>
      <c r="BD77" s="149" t="str">
        <f t="shared" si="167"/>
        <v/>
      </c>
      <c r="BE77" s="95" t="str">
        <f t="shared" si="168"/>
        <v/>
      </c>
      <c r="BF77" s="150" t="str">
        <f t="shared" si="169"/>
        <v/>
      </c>
      <c r="BG77" s="95" t="str">
        <f t="shared" si="170"/>
        <v/>
      </c>
      <c r="BH77" s="136">
        <f t="shared" si="144"/>
        <v>200</v>
      </c>
      <c r="BI77" s="136">
        <f t="shared" si="171"/>
        <v>0</v>
      </c>
      <c r="BJ77" s="151">
        <f>IF(D77="","",details!AL77)</f>
        <v>0</v>
      </c>
      <c r="BK77" s="64" t="str">
        <f>IF(details!AM77="","",details!AM77)</f>
        <v/>
      </c>
      <c r="BL77" s="64" t="str">
        <f>IF(details!AN77="","",details!AN77)</f>
        <v/>
      </c>
      <c r="BM77" s="64" t="str">
        <f t="shared" si="172"/>
        <v/>
      </c>
      <c r="BN77" s="64" t="str">
        <f>IF(details!AO77="","",details!AO77)</f>
        <v/>
      </c>
      <c r="BO77" s="64" t="str">
        <f>IF(details!AP77="","",details!AP77)</f>
        <v/>
      </c>
      <c r="BP77" s="64" t="str">
        <f t="shared" si="173"/>
        <v/>
      </c>
      <c r="BQ77" s="64" t="str">
        <f>IF(details!AQ77="","",details!AQ77)</f>
        <v/>
      </c>
      <c r="BR77" s="64" t="str">
        <f>IF(details!AR77="","",details!AR77)</f>
        <v/>
      </c>
      <c r="BS77" s="64" t="str">
        <f t="shared" si="174"/>
        <v/>
      </c>
      <c r="BT77" s="148" t="str">
        <f t="shared" si="175"/>
        <v/>
      </c>
      <c r="BU77" s="64" t="str">
        <f>IF(details!AS77="","",details!AS77)</f>
        <v/>
      </c>
      <c r="BV77" s="64" t="str">
        <f>IF(details!AT77="","",details!AT77)</f>
        <v/>
      </c>
      <c r="BW77" s="64" t="str">
        <f>IF(details!AU77="","",details!AU77)</f>
        <v/>
      </c>
      <c r="BX77" s="148" t="str">
        <f t="shared" si="176"/>
        <v/>
      </c>
      <c r="BY77" s="149" t="str">
        <f t="shared" si="177"/>
        <v/>
      </c>
      <c r="BZ77" s="64" t="str">
        <f>IF(details!AV77="","",details!AV77)</f>
        <v/>
      </c>
      <c r="CA77" s="64" t="str">
        <f>IF(details!AW77="","",details!AW77)</f>
        <v/>
      </c>
      <c r="CB77" s="149" t="str">
        <f t="shared" si="178"/>
        <v/>
      </c>
      <c r="CC77" s="95" t="str">
        <f t="shared" si="179"/>
        <v/>
      </c>
      <c r="CD77" s="150" t="str">
        <f t="shared" si="180"/>
        <v/>
      </c>
      <c r="CE77" s="95" t="str">
        <f t="shared" si="181"/>
        <v/>
      </c>
      <c r="CF77" s="136">
        <f t="shared" si="145"/>
        <v>200</v>
      </c>
      <c r="CG77" s="136">
        <f t="shared" si="182"/>
        <v>0</v>
      </c>
      <c r="CH77" s="64" t="str">
        <f>IF(details!AX77="","",details!AX77)</f>
        <v/>
      </c>
      <c r="CI77" s="64" t="str">
        <f>IF(details!AY77="","",details!AY77)</f>
        <v/>
      </c>
      <c r="CJ77" s="64" t="str">
        <f t="shared" si="183"/>
        <v/>
      </c>
      <c r="CK77" s="64" t="str">
        <f>IF(details!AZ77="","",details!AZ77)</f>
        <v/>
      </c>
      <c r="CL77" s="64" t="str">
        <f>IF(details!BA77="","",details!BA77)</f>
        <v/>
      </c>
      <c r="CM77" s="64" t="str">
        <f t="shared" si="184"/>
        <v/>
      </c>
      <c r="CN77" s="64" t="str">
        <f>IF(details!BB77="","",details!BB77)</f>
        <v/>
      </c>
      <c r="CO77" s="64" t="str">
        <f>IF(details!BC77="","",details!BC77)</f>
        <v/>
      </c>
      <c r="CP77" s="64" t="str">
        <f t="shared" si="185"/>
        <v/>
      </c>
      <c r="CQ77" s="148" t="str">
        <f t="shared" si="186"/>
        <v/>
      </c>
      <c r="CR77" s="64" t="str">
        <f>IF(details!BD77="","",details!BD77)</f>
        <v/>
      </c>
      <c r="CS77" s="64" t="str">
        <f>IF(details!BE77="","",details!BE77)</f>
        <v/>
      </c>
      <c r="CT77" s="64" t="str">
        <f>IF(details!BF77="","",details!BF77)</f>
        <v/>
      </c>
      <c r="CU77" s="64" t="str">
        <f>IF(details!BG77="","",details!BG77)</f>
        <v/>
      </c>
      <c r="CV77" s="148" t="str">
        <f t="shared" si="187"/>
        <v/>
      </c>
      <c r="CW77" s="149" t="str">
        <f t="shared" si="188"/>
        <v/>
      </c>
      <c r="CX77" s="64" t="str">
        <f>IF(details!BH77="","",details!BH77)</f>
        <v/>
      </c>
      <c r="CY77" s="64" t="str">
        <f>IF(details!BI77="","",details!BI77)</f>
        <v/>
      </c>
      <c r="CZ77" s="64" t="str">
        <f>IF(details!BJ77="","",details!BJ77)</f>
        <v/>
      </c>
      <c r="DA77" s="149" t="str">
        <f t="shared" si="189"/>
        <v/>
      </c>
      <c r="DB77" s="95" t="str">
        <f t="shared" si="190"/>
        <v/>
      </c>
      <c r="DC77" s="150" t="str">
        <f t="shared" si="191"/>
        <v/>
      </c>
      <c r="DD77" s="95" t="str">
        <f t="shared" si="192"/>
        <v/>
      </c>
      <c r="DE77" s="136">
        <f t="shared" si="146"/>
        <v>200</v>
      </c>
      <c r="DF77" s="136">
        <f t="shared" si="193"/>
        <v>0</v>
      </c>
      <c r="DG77" s="64" t="str">
        <f>IF(details!BK77="","",details!BK77)</f>
        <v/>
      </c>
      <c r="DH77" s="64" t="str">
        <f>IF(details!BL77="","",details!BL77)</f>
        <v/>
      </c>
      <c r="DI77" s="64" t="str">
        <f t="shared" si="194"/>
        <v/>
      </c>
      <c r="DJ77" s="64" t="str">
        <f>IF(details!BM77="","",details!BM77)</f>
        <v/>
      </c>
      <c r="DK77" s="64" t="str">
        <f>IF(details!BN77="","",details!BN77)</f>
        <v/>
      </c>
      <c r="DL77" s="64" t="str">
        <f t="shared" si="195"/>
        <v/>
      </c>
      <c r="DM77" s="64" t="str">
        <f>IF(details!BO77="","",details!BO77)</f>
        <v/>
      </c>
      <c r="DN77" s="64" t="str">
        <f>IF(details!BP77="","",details!BP77)</f>
        <v/>
      </c>
      <c r="DO77" s="64" t="str">
        <f t="shared" si="196"/>
        <v/>
      </c>
      <c r="DP77" s="148" t="str">
        <f t="shared" si="197"/>
        <v/>
      </c>
      <c r="DQ77" s="64" t="str">
        <f>IF(details!BQ77="","",details!BQ77)</f>
        <v/>
      </c>
      <c r="DR77" s="64" t="str">
        <f>IF(details!BR77="","",details!BR77)</f>
        <v/>
      </c>
      <c r="DS77" s="64" t="str">
        <f>IF(details!BS77="","",details!BS77)</f>
        <v/>
      </c>
      <c r="DT77" s="148" t="str">
        <f t="shared" si="198"/>
        <v/>
      </c>
      <c r="DU77" s="149" t="str">
        <f t="shared" si="199"/>
        <v/>
      </c>
      <c r="DV77" s="64" t="str">
        <f>IF(details!BT77="","",details!BT77)</f>
        <v/>
      </c>
      <c r="DW77" s="64" t="str">
        <f>IF(details!BU77="","",details!BU77)</f>
        <v/>
      </c>
      <c r="DX77" s="149" t="str">
        <f t="shared" si="200"/>
        <v/>
      </c>
      <c r="DY77" s="95" t="str">
        <f t="shared" si="201"/>
        <v/>
      </c>
      <c r="DZ77" s="150" t="str">
        <f t="shared" si="202"/>
        <v/>
      </c>
      <c r="EA77" s="95" t="str">
        <f t="shared" si="203"/>
        <v/>
      </c>
      <c r="EB77" s="136">
        <f t="shared" si="147"/>
        <v>200</v>
      </c>
      <c r="EC77" s="136">
        <f t="shared" si="204"/>
        <v>0</v>
      </c>
      <c r="ED77" s="64" t="str">
        <f>IF(details!BV77="","",details!BV77)</f>
        <v/>
      </c>
      <c r="EE77" s="64" t="str">
        <f>IF(details!BW77="","",details!BW77)</f>
        <v/>
      </c>
      <c r="EF77" s="64" t="str">
        <f t="shared" si="205"/>
        <v/>
      </c>
      <c r="EG77" s="64" t="str">
        <f>IF(details!BX77="","",details!BX77)</f>
        <v/>
      </c>
      <c r="EH77" s="64" t="str">
        <f>IF(details!BY77="","",details!BY77)</f>
        <v/>
      </c>
      <c r="EI77" s="64" t="str">
        <f t="shared" si="206"/>
        <v/>
      </c>
      <c r="EJ77" s="64" t="str">
        <f>IF(details!BZ77="","",details!BZ77)</f>
        <v/>
      </c>
      <c r="EK77" s="64" t="str">
        <f>IF(details!CA77="","",details!CA77)</f>
        <v/>
      </c>
      <c r="EL77" s="64" t="str">
        <f t="shared" si="207"/>
        <v/>
      </c>
      <c r="EM77" s="148" t="str">
        <f t="shared" si="208"/>
        <v/>
      </c>
      <c r="EN77" s="427" t="str">
        <f>IF(details!CB77="","",details!CB77)</f>
        <v/>
      </c>
      <c r="EO77" s="64" t="str">
        <f>IF(details!CC77="","",details!CC77)</f>
        <v/>
      </c>
      <c r="EP77" s="64" t="str">
        <f>IF(details!CD77="","",details!CD77)</f>
        <v/>
      </c>
      <c r="EQ77" s="148" t="str">
        <f t="shared" si="209"/>
        <v/>
      </c>
      <c r="ER77" s="149" t="str">
        <f t="shared" si="210"/>
        <v/>
      </c>
      <c r="ES77" s="64" t="str">
        <f>IF(details!CE77="","",details!CE77)</f>
        <v/>
      </c>
      <c r="ET77" s="64" t="str">
        <f>IF(details!CF77="","",details!CF77)</f>
        <v/>
      </c>
      <c r="EU77" s="149" t="str">
        <f t="shared" si="211"/>
        <v/>
      </c>
      <c r="EV77" s="95" t="str">
        <f t="shared" si="212"/>
        <v/>
      </c>
      <c r="EW77" s="150" t="str">
        <f t="shared" si="213"/>
        <v/>
      </c>
      <c r="EX77" s="95" t="str">
        <f t="shared" si="214"/>
        <v/>
      </c>
      <c r="EY77" s="136">
        <f t="shared" si="148"/>
        <v>200</v>
      </c>
      <c r="EZ77" s="136">
        <f t="shared" si="215"/>
        <v>0</v>
      </c>
      <c r="FA77" s="64" t="str">
        <f>IF(details!CG77="","",details!CG77)</f>
        <v/>
      </c>
      <c r="FB77" s="64" t="str">
        <f>IF(details!CH77="","",details!CH77)</f>
        <v/>
      </c>
      <c r="FC77" s="64" t="str">
        <f>IF(details!CI77="","",details!CI77)</f>
        <v/>
      </c>
      <c r="FD77" s="64" t="str">
        <f>IF(details!CJ77="","",details!CJ77)</f>
        <v/>
      </c>
      <c r="FE77" s="64" t="str">
        <f>IF(details!CK77="","",details!CK77)</f>
        <v/>
      </c>
      <c r="FF77" s="95" t="str">
        <f t="shared" si="216"/>
        <v/>
      </c>
      <c r="FG77" s="95" t="str">
        <f t="shared" si="217"/>
        <v/>
      </c>
      <c r="FH77" s="95" t="str">
        <f t="shared" si="218"/>
        <v/>
      </c>
      <c r="FI77" s="136">
        <f t="shared" si="219"/>
        <v>100</v>
      </c>
      <c r="FJ77" s="136">
        <f t="shared" si="220"/>
        <v>0</v>
      </c>
      <c r="FK77" s="64" t="str">
        <f>IF(details!CL77="","",details!CL77)</f>
        <v/>
      </c>
      <c r="FL77" s="64" t="str">
        <f>IF(details!CM77="","",details!CM77)</f>
        <v/>
      </c>
      <c r="FM77" s="64" t="str">
        <f>IF(details!CN77="","",details!CN77)</f>
        <v/>
      </c>
      <c r="FN77" s="64" t="str">
        <f>IF(details!CO77="","",details!CO77)</f>
        <v/>
      </c>
      <c r="FO77" s="64" t="str">
        <f>IF(details!CP77="","",details!CP77)</f>
        <v/>
      </c>
      <c r="FP77" s="95" t="str">
        <f t="shared" si="221"/>
        <v/>
      </c>
      <c r="FQ77" s="95" t="str">
        <f t="shared" si="222"/>
        <v/>
      </c>
      <c r="FR77" s="95" t="str">
        <f t="shared" si="223"/>
        <v/>
      </c>
      <c r="FS77" s="136">
        <f t="shared" si="224"/>
        <v>100</v>
      </c>
      <c r="FT77" s="136">
        <f t="shared" si="225"/>
        <v>0</v>
      </c>
      <c r="FU77" s="64" t="str">
        <f>IF(details!CQ77="","",details!CQ77)</f>
        <v/>
      </c>
      <c r="FV77" s="64" t="str">
        <f>IF(details!CR77="","",details!CR77)</f>
        <v/>
      </c>
      <c r="FW77" s="64" t="str">
        <f>IF(details!CS77="","",details!CS77)</f>
        <v/>
      </c>
      <c r="FX77" s="64" t="str">
        <f>IF(details!CT77="","",details!CT77)</f>
        <v/>
      </c>
      <c r="FY77" s="64" t="str">
        <f>IF(details!CU77="","",details!CU77)</f>
        <v/>
      </c>
      <c r="FZ77" s="95" t="str">
        <f t="shared" si="226"/>
        <v/>
      </c>
      <c r="GA77" s="95" t="str">
        <f t="shared" si="227"/>
        <v/>
      </c>
      <c r="GB77" s="95" t="str">
        <f t="shared" si="228"/>
        <v/>
      </c>
      <c r="GC77" s="136">
        <f t="shared" si="229"/>
        <v>100</v>
      </c>
      <c r="GD77" s="136">
        <f t="shared" si="230"/>
        <v>0</v>
      </c>
      <c r="GE77" s="94">
        <f t="shared" si="231"/>
        <v>200</v>
      </c>
      <c r="GF77" s="94" t="str">
        <f t="shared" si="232"/>
        <v/>
      </c>
      <c r="GG77" s="94" t="str">
        <f t="shared" si="233"/>
        <v/>
      </c>
      <c r="GH77" s="94">
        <f t="shared" si="234"/>
        <v>200</v>
      </c>
      <c r="GI77" s="94" t="str">
        <f t="shared" si="235"/>
        <v/>
      </c>
      <c r="GJ77" s="94" t="str">
        <f t="shared" si="236"/>
        <v/>
      </c>
      <c r="GK77" s="152">
        <f t="shared" si="237"/>
        <v>200</v>
      </c>
      <c r="GL77" s="152" t="str">
        <f t="shared" si="238"/>
        <v/>
      </c>
      <c r="GM77" s="152" t="str">
        <f t="shared" si="239"/>
        <v/>
      </c>
      <c r="GN77" s="94" t="str">
        <f t="shared" si="240"/>
        <v/>
      </c>
      <c r="GO77" s="94" t="str">
        <f t="shared" si="241"/>
        <v/>
      </c>
      <c r="GP77" s="94" t="str">
        <f t="shared" si="242"/>
        <v/>
      </c>
      <c r="GQ77" s="94" t="str">
        <f t="shared" si="243"/>
        <v/>
      </c>
      <c r="GR77" s="94" t="str">
        <f t="shared" si="244"/>
        <v/>
      </c>
      <c r="GS77" s="94">
        <f t="shared" si="245"/>
        <v>200</v>
      </c>
      <c r="GT77" s="94" t="str">
        <f t="shared" si="246"/>
        <v/>
      </c>
      <c r="GU77" s="94" t="str">
        <f t="shared" si="247"/>
        <v/>
      </c>
      <c r="GV77" s="94">
        <f t="shared" si="248"/>
        <v>200</v>
      </c>
      <c r="GW77" s="94" t="str">
        <f t="shared" si="249"/>
        <v/>
      </c>
      <c r="GX77" s="94" t="str">
        <f t="shared" si="250"/>
        <v/>
      </c>
      <c r="GY77" s="94">
        <f t="shared" si="251"/>
        <v>200</v>
      </c>
      <c r="GZ77" s="94" t="str">
        <f t="shared" si="252"/>
        <v/>
      </c>
      <c r="HA77" s="94" t="str">
        <f t="shared" si="253"/>
        <v/>
      </c>
      <c r="HB77" s="94">
        <f t="shared" si="254"/>
        <v>100</v>
      </c>
      <c r="HC77" s="94" t="str">
        <f t="shared" si="255"/>
        <v/>
      </c>
      <c r="HD77" s="94" t="str">
        <f t="shared" si="256"/>
        <v/>
      </c>
      <c r="HE77" s="153">
        <f t="shared" si="257"/>
        <v>100</v>
      </c>
      <c r="HF77" s="153" t="str">
        <f t="shared" si="258"/>
        <v/>
      </c>
      <c r="HG77" s="153" t="str">
        <f t="shared" si="259"/>
        <v/>
      </c>
      <c r="HH77" s="153">
        <f t="shared" si="260"/>
        <v>100</v>
      </c>
      <c r="HI77" s="153" t="str">
        <f t="shared" si="261"/>
        <v/>
      </c>
      <c r="HJ77" s="153" t="str">
        <f t="shared" si="262"/>
        <v/>
      </c>
      <c r="HK77" s="255">
        <f t="shared" si="263"/>
        <v>0</v>
      </c>
      <c r="HL77" s="255">
        <f t="shared" si="264"/>
        <v>0</v>
      </c>
      <c r="HM77" s="255">
        <f t="shared" si="265"/>
        <v>23</v>
      </c>
      <c r="HN77" s="255">
        <f t="shared" si="266"/>
        <v>0</v>
      </c>
      <c r="HO77" s="64" t="str">
        <f t="shared" si="149"/>
        <v/>
      </c>
      <c r="HP77" s="91">
        <f t="shared" si="267"/>
        <v>1200</v>
      </c>
      <c r="HQ77" s="91" t="str">
        <f t="shared" si="268"/>
        <v/>
      </c>
      <c r="HR77" s="92" t="str">
        <f t="shared" si="269"/>
        <v/>
      </c>
      <c r="HS77" s="214" t="str">
        <f t="shared" si="270"/>
        <v/>
      </c>
      <c r="HT77" s="215" t="str">
        <f t="shared" si="271"/>
        <v/>
      </c>
      <c r="HU77" s="93" t="str">
        <f t="shared" si="272"/>
        <v/>
      </c>
      <c r="HV77" s="154">
        <f>details!EV77</f>
        <v>110</v>
      </c>
      <c r="HW77" s="155" t="str">
        <f>details!EW77</f>
        <v/>
      </c>
      <c r="HX77" s="218" t="str">
        <f t="shared" si="273"/>
        <v/>
      </c>
      <c r="HY77" s="100" t="str">
        <f>IF(details!CV77="","",details!CV77)</f>
        <v/>
      </c>
    </row>
    <row r="78" spans="1:233" ht="14" customHeight="1">
      <c r="A78" s="145" t="str">
        <f>IF(details!A78="","",details!A78)</f>
        <v/>
      </c>
      <c r="B78" s="64" t="str">
        <f>IF(details!B78="","",details!B78)</f>
        <v/>
      </c>
      <c r="C78" s="64" t="str">
        <f>IF(details!C78="","",details!C78)</f>
        <v/>
      </c>
      <c r="D78" s="95">
        <f>IF(details!D78="","",details!D78)</f>
        <v>872</v>
      </c>
      <c r="E78" s="95" t="str">
        <f>IF(details!E78="","",details!E78)</f>
        <v/>
      </c>
      <c r="F78" s="64" t="str">
        <f>IF(details!F78="","",details!F78)</f>
        <v/>
      </c>
      <c r="G78" s="290" t="str">
        <f>IF(details!G78="","",details!G78)</f>
        <v/>
      </c>
      <c r="H78" s="146" t="str">
        <f>IF(details!CW78="","",details!CW78)</f>
        <v/>
      </c>
      <c r="I78" s="147" t="str">
        <f>IF(details!I78="","",details!I78)</f>
        <v/>
      </c>
      <c r="J78" s="147" t="str">
        <f>IF(details!J78="","",details!J78)</f>
        <v/>
      </c>
      <c r="K78" s="147" t="str">
        <f>IF(details!K78="","",details!K78)</f>
        <v/>
      </c>
      <c r="L78" s="64" t="str">
        <f>IF(details!L78="","",details!L78)</f>
        <v/>
      </c>
      <c r="M78" s="64" t="str">
        <f>IF(details!M78="","",details!M78)</f>
        <v/>
      </c>
      <c r="N78" s="64" t="str">
        <f t="shared" si="150"/>
        <v/>
      </c>
      <c r="O78" s="64" t="str">
        <f>IF(details!N78="","",details!N78)</f>
        <v/>
      </c>
      <c r="P78" s="64" t="str">
        <f>IF(details!O78="","",details!O78)</f>
        <v/>
      </c>
      <c r="Q78" s="64" t="str">
        <f t="shared" si="151"/>
        <v/>
      </c>
      <c r="R78" s="64" t="str">
        <f>IF(details!P78="","",details!P78)</f>
        <v/>
      </c>
      <c r="S78" s="64" t="str">
        <f>IF(details!Q78="","",details!Q78)</f>
        <v/>
      </c>
      <c r="T78" s="64" t="str">
        <f t="shared" si="152"/>
        <v/>
      </c>
      <c r="U78" s="148" t="str">
        <f t="shared" si="153"/>
        <v/>
      </c>
      <c r="V78" s="64" t="str">
        <f>IF(details!R78="","",details!R78)</f>
        <v/>
      </c>
      <c r="W78" s="64" t="str">
        <f>IF(details!S78="","",details!S78)</f>
        <v/>
      </c>
      <c r="X78" s="64" t="str">
        <f>IF(details!T78="","",details!T78)</f>
        <v/>
      </c>
      <c r="Y78" s="64" t="str">
        <f>IF(details!U78="","",details!U78)</f>
        <v/>
      </c>
      <c r="Z78" s="148" t="str">
        <f t="shared" si="154"/>
        <v/>
      </c>
      <c r="AA78" s="149" t="str">
        <f t="shared" si="155"/>
        <v/>
      </c>
      <c r="AB78" s="64" t="str">
        <f>IF(details!V78="","",details!V78)</f>
        <v/>
      </c>
      <c r="AC78" s="64" t="str">
        <f>IF(details!W78="","",details!W78)</f>
        <v/>
      </c>
      <c r="AD78" s="64" t="str">
        <f>IF(details!X78="","",details!X78)</f>
        <v/>
      </c>
      <c r="AE78" s="149" t="str">
        <f t="shared" si="156"/>
        <v/>
      </c>
      <c r="AF78" s="95" t="str">
        <f t="shared" si="157"/>
        <v/>
      </c>
      <c r="AG78" s="150" t="str">
        <f t="shared" si="158"/>
        <v/>
      </c>
      <c r="AH78" s="95" t="str">
        <f t="shared" si="159"/>
        <v/>
      </c>
      <c r="AI78" s="136">
        <f t="shared" si="143"/>
        <v>200</v>
      </c>
      <c r="AJ78" s="136">
        <f t="shared" si="160"/>
        <v>0</v>
      </c>
      <c r="AK78" s="64" t="str">
        <f>IF(details!Y78="","",details!Y78)</f>
        <v/>
      </c>
      <c r="AL78" s="64" t="str">
        <f>IF(details!Z78="","",details!Z78)</f>
        <v/>
      </c>
      <c r="AM78" s="64" t="str">
        <f t="shared" si="161"/>
        <v/>
      </c>
      <c r="AN78" s="64" t="str">
        <f>IF(details!AA78="","",details!AA78)</f>
        <v/>
      </c>
      <c r="AO78" s="64" t="str">
        <f>IF(details!AB78="","",details!AB78)</f>
        <v/>
      </c>
      <c r="AP78" s="64" t="str">
        <f t="shared" si="162"/>
        <v/>
      </c>
      <c r="AQ78" s="64" t="str">
        <f>IF(details!AC78="","",details!AC78)</f>
        <v/>
      </c>
      <c r="AR78" s="64" t="str">
        <f>IF(details!AD78="","",details!AD78)</f>
        <v/>
      </c>
      <c r="AS78" s="64" t="str">
        <f t="shared" si="163"/>
        <v/>
      </c>
      <c r="AT78" s="148" t="str">
        <f t="shared" si="164"/>
        <v/>
      </c>
      <c r="AU78" s="64" t="str">
        <f>IF(details!AE78="","",details!AE78)</f>
        <v/>
      </c>
      <c r="AV78" s="64" t="str">
        <f>IF(details!AF78="","",details!AF78)</f>
        <v/>
      </c>
      <c r="AW78" s="64" t="str">
        <f>IF(details!AG78="","",details!AG78)</f>
        <v/>
      </c>
      <c r="AX78" s="64" t="str">
        <f>IF(details!AH78="","",details!AH78)</f>
        <v/>
      </c>
      <c r="AY78" s="148" t="str">
        <f t="shared" si="165"/>
        <v/>
      </c>
      <c r="AZ78" s="149" t="str">
        <f t="shared" si="166"/>
        <v/>
      </c>
      <c r="BA78" s="64" t="str">
        <f>IF(details!AI78="","",details!AI78)</f>
        <v/>
      </c>
      <c r="BB78" s="64" t="str">
        <f>IF(details!AJ78="","",details!AJ78)</f>
        <v/>
      </c>
      <c r="BC78" s="64" t="str">
        <f>IF(details!AK78="","",details!AK78)</f>
        <v/>
      </c>
      <c r="BD78" s="149" t="str">
        <f t="shared" si="167"/>
        <v/>
      </c>
      <c r="BE78" s="95" t="str">
        <f t="shared" si="168"/>
        <v/>
      </c>
      <c r="BF78" s="150" t="str">
        <f t="shared" si="169"/>
        <v/>
      </c>
      <c r="BG78" s="95" t="str">
        <f t="shared" si="170"/>
        <v/>
      </c>
      <c r="BH78" s="136">
        <f t="shared" si="144"/>
        <v>200</v>
      </c>
      <c r="BI78" s="136">
        <f t="shared" si="171"/>
        <v>0</v>
      </c>
      <c r="BJ78" s="151">
        <f>IF(D78="","",details!AL78)</f>
        <v>0</v>
      </c>
      <c r="BK78" s="64" t="str">
        <f>IF(details!AM78="","",details!AM78)</f>
        <v/>
      </c>
      <c r="BL78" s="64" t="str">
        <f>IF(details!AN78="","",details!AN78)</f>
        <v/>
      </c>
      <c r="BM78" s="64" t="str">
        <f t="shared" si="172"/>
        <v/>
      </c>
      <c r="BN78" s="64" t="str">
        <f>IF(details!AO78="","",details!AO78)</f>
        <v/>
      </c>
      <c r="BO78" s="64" t="str">
        <f>IF(details!AP78="","",details!AP78)</f>
        <v/>
      </c>
      <c r="BP78" s="64" t="str">
        <f t="shared" si="173"/>
        <v/>
      </c>
      <c r="BQ78" s="64" t="str">
        <f>IF(details!AQ78="","",details!AQ78)</f>
        <v/>
      </c>
      <c r="BR78" s="64" t="str">
        <f>IF(details!AR78="","",details!AR78)</f>
        <v/>
      </c>
      <c r="BS78" s="64" t="str">
        <f t="shared" si="174"/>
        <v/>
      </c>
      <c r="BT78" s="148" t="str">
        <f t="shared" si="175"/>
        <v/>
      </c>
      <c r="BU78" s="64" t="str">
        <f>IF(details!AS78="","",details!AS78)</f>
        <v/>
      </c>
      <c r="BV78" s="64" t="str">
        <f>IF(details!AT78="","",details!AT78)</f>
        <v/>
      </c>
      <c r="BW78" s="64" t="str">
        <f>IF(details!AU78="","",details!AU78)</f>
        <v/>
      </c>
      <c r="BX78" s="148" t="str">
        <f t="shared" si="176"/>
        <v/>
      </c>
      <c r="BY78" s="149" t="str">
        <f t="shared" si="177"/>
        <v/>
      </c>
      <c r="BZ78" s="64" t="str">
        <f>IF(details!AV78="","",details!AV78)</f>
        <v/>
      </c>
      <c r="CA78" s="64" t="str">
        <f>IF(details!AW78="","",details!AW78)</f>
        <v/>
      </c>
      <c r="CB78" s="149" t="str">
        <f t="shared" si="178"/>
        <v/>
      </c>
      <c r="CC78" s="95" t="str">
        <f t="shared" si="179"/>
        <v/>
      </c>
      <c r="CD78" s="150" t="str">
        <f t="shared" si="180"/>
        <v/>
      </c>
      <c r="CE78" s="95" t="str">
        <f t="shared" si="181"/>
        <v/>
      </c>
      <c r="CF78" s="136">
        <f t="shared" si="145"/>
        <v>200</v>
      </c>
      <c r="CG78" s="136">
        <f t="shared" si="182"/>
        <v>0</v>
      </c>
      <c r="CH78" s="64" t="str">
        <f>IF(details!AX78="","",details!AX78)</f>
        <v/>
      </c>
      <c r="CI78" s="64" t="str">
        <f>IF(details!AY78="","",details!AY78)</f>
        <v/>
      </c>
      <c r="CJ78" s="64" t="str">
        <f t="shared" si="183"/>
        <v/>
      </c>
      <c r="CK78" s="64" t="str">
        <f>IF(details!AZ78="","",details!AZ78)</f>
        <v/>
      </c>
      <c r="CL78" s="64" t="str">
        <f>IF(details!BA78="","",details!BA78)</f>
        <v/>
      </c>
      <c r="CM78" s="64" t="str">
        <f t="shared" si="184"/>
        <v/>
      </c>
      <c r="CN78" s="64" t="str">
        <f>IF(details!BB78="","",details!BB78)</f>
        <v/>
      </c>
      <c r="CO78" s="64" t="str">
        <f>IF(details!BC78="","",details!BC78)</f>
        <v/>
      </c>
      <c r="CP78" s="64" t="str">
        <f t="shared" si="185"/>
        <v/>
      </c>
      <c r="CQ78" s="148" t="str">
        <f t="shared" si="186"/>
        <v/>
      </c>
      <c r="CR78" s="64" t="str">
        <f>IF(details!BD78="","",details!BD78)</f>
        <v/>
      </c>
      <c r="CS78" s="64" t="str">
        <f>IF(details!BE78="","",details!BE78)</f>
        <v/>
      </c>
      <c r="CT78" s="64" t="str">
        <f>IF(details!BF78="","",details!BF78)</f>
        <v/>
      </c>
      <c r="CU78" s="64" t="str">
        <f>IF(details!BG78="","",details!BG78)</f>
        <v/>
      </c>
      <c r="CV78" s="148" t="str">
        <f t="shared" si="187"/>
        <v/>
      </c>
      <c r="CW78" s="149" t="str">
        <f t="shared" si="188"/>
        <v/>
      </c>
      <c r="CX78" s="64" t="str">
        <f>IF(details!BH78="","",details!BH78)</f>
        <v/>
      </c>
      <c r="CY78" s="64" t="str">
        <f>IF(details!BI78="","",details!BI78)</f>
        <v/>
      </c>
      <c r="CZ78" s="64" t="str">
        <f>IF(details!BJ78="","",details!BJ78)</f>
        <v/>
      </c>
      <c r="DA78" s="149" t="str">
        <f t="shared" si="189"/>
        <v/>
      </c>
      <c r="DB78" s="95" t="str">
        <f t="shared" si="190"/>
        <v/>
      </c>
      <c r="DC78" s="150" t="str">
        <f t="shared" si="191"/>
        <v/>
      </c>
      <c r="DD78" s="95" t="str">
        <f t="shared" si="192"/>
        <v/>
      </c>
      <c r="DE78" s="136">
        <f t="shared" si="146"/>
        <v>200</v>
      </c>
      <c r="DF78" s="136">
        <f t="shared" si="193"/>
        <v>0</v>
      </c>
      <c r="DG78" s="64" t="str">
        <f>IF(details!BK78="","",details!BK78)</f>
        <v/>
      </c>
      <c r="DH78" s="64" t="str">
        <f>IF(details!BL78="","",details!BL78)</f>
        <v/>
      </c>
      <c r="DI78" s="64" t="str">
        <f t="shared" si="194"/>
        <v/>
      </c>
      <c r="DJ78" s="64" t="str">
        <f>IF(details!BM78="","",details!BM78)</f>
        <v/>
      </c>
      <c r="DK78" s="64" t="str">
        <f>IF(details!BN78="","",details!BN78)</f>
        <v/>
      </c>
      <c r="DL78" s="64" t="str">
        <f t="shared" si="195"/>
        <v/>
      </c>
      <c r="DM78" s="64" t="str">
        <f>IF(details!BO78="","",details!BO78)</f>
        <v/>
      </c>
      <c r="DN78" s="64" t="str">
        <f>IF(details!BP78="","",details!BP78)</f>
        <v/>
      </c>
      <c r="DO78" s="64" t="str">
        <f t="shared" si="196"/>
        <v/>
      </c>
      <c r="DP78" s="148" t="str">
        <f t="shared" si="197"/>
        <v/>
      </c>
      <c r="DQ78" s="64" t="str">
        <f>IF(details!BQ78="","",details!BQ78)</f>
        <v/>
      </c>
      <c r="DR78" s="64" t="str">
        <f>IF(details!BR78="","",details!BR78)</f>
        <v/>
      </c>
      <c r="DS78" s="64" t="str">
        <f>IF(details!BS78="","",details!BS78)</f>
        <v/>
      </c>
      <c r="DT78" s="148" t="str">
        <f t="shared" si="198"/>
        <v/>
      </c>
      <c r="DU78" s="149" t="str">
        <f t="shared" si="199"/>
        <v/>
      </c>
      <c r="DV78" s="64" t="str">
        <f>IF(details!BT78="","",details!BT78)</f>
        <v/>
      </c>
      <c r="DW78" s="64" t="str">
        <f>IF(details!BU78="","",details!BU78)</f>
        <v/>
      </c>
      <c r="DX78" s="149" t="str">
        <f t="shared" si="200"/>
        <v/>
      </c>
      <c r="DY78" s="95" t="str">
        <f t="shared" si="201"/>
        <v/>
      </c>
      <c r="DZ78" s="150" t="str">
        <f t="shared" si="202"/>
        <v/>
      </c>
      <c r="EA78" s="95" t="str">
        <f t="shared" si="203"/>
        <v/>
      </c>
      <c r="EB78" s="136">
        <f t="shared" si="147"/>
        <v>200</v>
      </c>
      <c r="EC78" s="136">
        <f t="shared" si="204"/>
        <v>0</v>
      </c>
      <c r="ED78" s="64" t="str">
        <f>IF(details!BV78="","",details!BV78)</f>
        <v/>
      </c>
      <c r="EE78" s="64" t="str">
        <f>IF(details!BW78="","",details!BW78)</f>
        <v/>
      </c>
      <c r="EF78" s="64" t="str">
        <f t="shared" si="205"/>
        <v/>
      </c>
      <c r="EG78" s="64" t="str">
        <f>IF(details!BX78="","",details!BX78)</f>
        <v/>
      </c>
      <c r="EH78" s="64" t="str">
        <f>IF(details!BY78="","",details!BY78)</f>
        <v/>
      </c>
      <c r="EI78" s="64" t="str">
        <f t="shared" si="206"/>
        <v/>
      </c>
      <c r="EJ78" s="64" t="str">
        <f>IF(details!BZ78="","",details!BZ78)</f>
        <v/>
      </c>
      <c r="EK78" s="64" t="str">
        <f>IF(details!CA78="","",details!CA78)</f>
        <v/>
      </c>
      <c r="EL78" s="64" t="str">
        <f t="shared" si="207"/>
        <v/>
      </c>
      <c r="EM78" s="148" t="str">
        <f t="shared" si="208"/>
        <v/>
      </c>
      <c r="EN78" s="427" t="str">
        <f>IF(details!CB78="","",details!CB78)</f>
        <v/>
      </c>
      <c r="EO78" s="64" t="str">
        <f>IF(details!CC78="","",details!CC78)</f>
        <v/>
      </c>
      <c r="EP78" s="64" t="str">
        <f>IF(details!CD78="","",details!CD78)</f>
        <v/>
      </c>
      <c r="EQ78" s="148" t="str">
        <f t="shared" si="209"/>
        <v/>
      </c>
      <c r="ER78" s="149" t="str">
        <f t="shared" si="210"/>
        <v/>
      </c>
      <c r="ES78" s="64" t="str">
        <f>IF(details!CE78="","",details!CE78)</f>
        <v/>
      </c>
      <c r="ET78" s="64" t="str">
        <f>IF(details!CF78="","",details!CF78)</f>
        <v/>
      </c>
      <c r="EU78" s="149" t="str">
        <f t="shared" si="211"/>
        <v/>
      </c>
      <c r="EV78" s="95" t="str">
        <f t="shared" si="212"/>
        <v/>
      </c>
      <c r="EW78" s="150" t="str">
        <f t="shared" si="213"/>
        <v/>
      </c>
      <c r="EX78" s="95" t="str">
        <f t="shared" si="214"/>
        <v/>
      </c>
      <c r="EY78" s="136">
        <f t="shared" si="148"/>
        <v>200</v>
      </c>
      <c r="EZ78" s="136">
        <f t="shared" si="215"/>
        <v>0</v>
      </c>
      <c r="FA78" s="64" t="str">
        <f>IF(details!CG78="","",details!CG78)</f>
        <v/>
      </c>
      <c r="FB78" s="64" t="str">
        <f>IF(details!CH78="","",details!CH78)</f>
        <v/>
      </c>
      <c r="FC78" s="64" t="str">
        <f>IF(details!CI78="","",details!CI78)</f>
        <v/>
      </c>
      <c r="FD78" s="64" t="str">
        <f>IF(details!CJ78="","",details!CJ78)</f>
        <v/>
      </c>
      <c r="FE78" s="64" t="str">
        <f>IF(details!CK78="","",details!CK78)</f>
        <v/>
      </c>
      <c r="FF78" s="95" t="str">
        <f t="shared" si="216"/>
        <v/>
      </c>
      <c r="FG78" s="95" t="str">
        <f t="shared" si="217"/>
        <v/>
      </c>
      <c r="FH78" s="95" t="str">
        <f t="shared" si="218"/>
        <v/>
      </c>
      <c r="FI78" s="136">
        <f t="shared" si="219"/>
        <v>100</v>
      </c>
      <c r="FJ78" s="136">
        <f t="shared" si="220"/>
        <v>0</v>
      </c>
      <c r="FK78" s="64" t="str">
        <f>IF(details!CL78="","",details!CL78)</f>
        <v/>
      </c>
      <c r="FL78" s="64" t="str">
        <f>IF(details!CM78="","",details!CM78)</f>
        <v/>
      </c>
      <c r="FM78" s="64" t="str">
        <f>IF(details!CN78="","",details!CN78)</f>
        <v/>
      </c>
      <c r="FN78" s="64" t="str">
        <f>IF(details!CO78="","",details!CO78)</f>
        <v/>
      </c>
      <c r="FO78" s="64" t="str">
        <f>IF(details!CP78="","",details!CP78)</f>
        <v/>
      </c>
      <c r="FP78" s="95" t="str">
        <f t="shared" si="221"/>
        <v/>
      </c>
      <c r="FQ78" s="95" t="str">
        <f t="shared" si="222"/>
        <v/>
      </c>
      <c r="FR78" s="95" t="str">
        <f t="shared" si="223"/>
        <v/>
      </c>
      <c r="FS78" s="136">
        <f t="shared" si="224"/>
        <v>100</v>
      </c>
      <c r="FT78" s="136">
        <f t="shared" si="225"/>
        <v>0</v>
      </c>
      <c r="FU78" s="64" t="str">
        <f>IF(details!CQ78="","",details!CQ78)</f>
        <v/>
      </c>
      <c r="FV78" s="64" t="str">
        <f>IF(details!CR78="","",details!CR78)</f>
        <v/>
      </c>
      <c r="FW78" s="64" t="str">
        <f>IF(details!CS78="","",details!CS78)</f>
        <v/>
      </c>
      <c r="FX78" s="64" t="str">
        <f>IF(details!CT78="","",details!CT78)</f>
        <v/>
      </c>
      <c r="FY78" s="64" t="str">
        <f>IF(details!CU78="","",details!CU78)</f>
        <v/>
      </c>
      <c r="FZ78" s="95" t="str">
        <f t="shared" si="226"/>
        <v/>
      </c>
      <c r="GA78" s="95" t="str">
        <f t="shared" si="227"/>
        <v/>
      </c>
      <c r="GB78" s="95" t="str">
        <f t="shared" si="228"/>
        <v/>
      </c>
      <c r="GC78" s="136">
        <f t="shared" si="229"/>
        <v>100</v>
      </c>
      <c r="GD78" s="136">
        <f t="shared" si="230"/>
        <v>0</v>
      </c>
      <c r="GE78" s="94">
        <f t="shared" si="231"/>
        <v>200</v>
      </c>
      <c r="GF78" s="94" t="str">
        <f t="shared" si="232"/>
        <v/>
      </c>
      <c r="GG78" s="94" t="str">
        <f t="shared" si="233"/>
        <v/>
      </c>
      <c r="GH78" s="94">
        <f t="shared" si="234"/>
        <v>200</v>
      </c>
      <c r="GI78" s="94" t="str">
        <f t="shared" si="235"/>
        <v/>
      </c>
      <c r="GJ78" s="94" t="str">
        <f t="shared" si="236"/>
        <v/>
      </c>
      <c r="GK78" s="152">
        <f t="shared" si="237"/>
        <v>200</v>
      </c>
      <c r="GL78" s="152" t="str">
        <f t="shared" si="238"/>
        <v/>
      </c>
      <c r="GM78" s="152" t="str">
        <f t="shared" si="239"/>
        <v/>
      </c>
      <c r="GN78" s="94" t="str">
        <f t="shared" si="240"/>
        <v/>
      </c>
      <c r="GO78" s="94" t="str">
        <f t="shared" si="241"/>
        <v/>
      </c>
      <c r="GP78" s="94" t="str">
        <f t="shared" si="242"/>
        <v/>
      </c>
      <c r="GQ78" s="94" t="str">
        <f t="shared" si="243"/>
        <v/>
      </c>
      <c r="GR78" s="94" t="str">
        <f t="shared" si="244"/>
        <v/>
      </c>
      <c r="GS78" s="94">
        <f t="shared" si="245"/>
        <v>200</v>
      </c>
      <c r="GT78" s="94" t="str">
        <f t="shared" si="246"/>
        <v/>
      </c>
      <c r="GU78" s="94" t="str">
        <f t="shared" si="247"/>
        <v/>
      </c>
      <c r="GV78" s="94">
        <f t="shared" si="248"/>
        <v>200</v>
      </c>
      <c r="GW78" s="94" t="str">
        <f t="shared" si="249"/>
        <v/>
      </c>
      <c r="GX78" s="94" t="str">
        <f t="shared" si="250"/>
        <v/>
      </c>
      <c r="GY78" s="94">
        <f t="shared" si="251"/>
        <v>200</v>
      </c>
      <c r="GZ78" s="94" t="str">
        <f t="shared" si="252"/>
        <v/>
      </c>
      <c r="HA78" s="94" t="str">
        <f t="shared" si="253"/>
        <v/>
      </c>
      <c r="HB78" s="94">
        <f t="shared" si="254"/>
        <v>100</v>
      </c>
      <c r="HC78" s="94" t="str">
        <f t="shared" si="255"/>
        <v/>
      </c>
      <c r="HD78" s="94" t="str">
        <f t="shared" si="256"/>
        <v/>
      </c>
      <c r="HE78" s="153">
        <f t="shared" si="257"/>
        <v>100</v>
      </c>
      <c r="HF78" s="153" t="str">
        <f t="shared" si="258"/>
        <v/>
      </c>
      <c r="HG78" s="153" t="str">
        <f t="shared" si="259"/>
        <v/>
      </c>
      <c r="HH78" s="153">
        <f t="shared" si="260"/>
        <v>100</v>
      </c>
      <c r="HI78" s="153" t="str">
        <f t="shared" si="261"/>
        <v/>
      </c>
      <c r="HJ78" s="153" t="str">
        <f t="shared" si="262"/>
        <v/>
      </c>
      <c r="HK78" s="255">
        <f t="shared" si="263"/>
        <v>0</v>
      </c>
      <c r="HL78" s="255">
        <f t="shared" si="264"/>
        <v>0</v>
      </c>
      <c r="HM78" s="255">
        <f t="shared" si="265"/>
        <v>23</v>
      </c>
      <c r="HN78" s="255">
        <f t="shared" si="266"/>
        <v>0</v>
      </c>
      <c r="HO78" s="64" t="str">
        <f t="shared" si="149"/>
        <v/>
      </c>
      <c r="HP78" s="91">
        <f t="shared" si="267"/>
        <v>1200</v>
      </c>
      <c r="HQ78" s="91" t="str">
        <f t="shared" si="268"/>
        <v/>
      </c>
      <c r="HR78" s="92" t="str">
        <f t="shared" si="269"/>
        <v/>
      </c>
      <c r="HS78" s="214" t="str">
        <f t="shared" si="270"/>
        <v/>
      </c>
      <c r="HT78" s="215" t="str">
        <f t="shared" si="271"/>
        <v/>
      </c>
      <c r="HU78" s="93" t="str">
        <f t="shared" si="272"/>
        <v/>
      </c>
      <c r="HV78" s="154">
        <f>details!EV78</f>
        <v>110</v>
      </c>
      <c r="HW78" s="155" t="str">
        <f>details!EW78</f>
        <v/>
      </c>
      <c r="HX78" s="218" t="str">
        <f t="shared" si="273"/>
        <v/>
      </c>
      <c r="HY78" s="100" t="str">
        <f>IF(details!CV78="","",details!CV78)</f>
        <v/>
      </c>
    </row>
    <row r="79" spans="1:233" ht="14" customHeight="1">
      <c r="A79" s="145" t="str">
        <f>IF(details!A79="","",details!A79)</f>
        <v/>
      </c>
      <c r="B79" s="64" t="str">
        <f>IF(details!B79="","",details!B79)</f>
        <v/>
      </c>
      <c r="C79" s="64" t="str">
        <f>IF(details!C79="","",details!C79)</f>
        <v/>
      </c>
      <c r="D79" s="95">
        <f>IF(details!D79="","",details!D79)</f>
        <v>873</v>
      </c>
      <c r="E79" s="95" t="str">
        <f>IF(details!E79="","",details!E79)</f>
        <v/>
      </c>
      <c r="F79" s="64" t="str">
        <f>IF(details!F79="","",details!F79)</f>
        <v/>
      </c>
      <c r="G79" s="290" t="str">
        <f>IF(details!G79="","",details!G79)</f>
        <v/>
      </c>
      <c r="H79" s="146" t="str">
        <f>IF(details!CW79="","",details!CW79)</f>
        <v/>
      </c>
      <c r="I79" s="147" t="str">
        <f>IF(details!I79="","",details!I79)</f>
        <v/>
      </c>
      <c r="J79" s="147" t="str">
        <f>IF(details!J79="","",details!J79)</f>
        <v/>
      </c>
      <c r="K79" s="147" t="str">
        <f>IF(details!K79="","",details!K79)</f>
        <v/>
      </c>
      <c r="L79" s="64" t="str">
        <f>IF(details!L79="","",details!L79)</f>
        <v/>
      </c>
      <c r="M79" s="64" t="str">
        <f>IF(details!M79="","",details!M79)</f>
        <v/>
      </c>
      <c r="N79" s="64" t="str">
        <f t="shared" si="150"/>
        <v/>
      </c>
      <c r="O79" s="64" t="str">
        <f>IF(details!N79="","",details!N79)</f>
        <v/>
      </c>
      <c r="P79" s="64" t="str">
        <f>IF(details!O79="","",details!O79)</f>
        <v/>
      </c>
      <c r="Q79" s="64" t="str">
        <f t="shared" si="151"/>
        <v/>
      </c>
      <c r="R79" s="64" t="str">
        <f>IF(details!P79="","",details!P79)</f>
        <v/>
      </c>
      <c r="S79" s="64" t="str">
        <f>IF(details!Q79="","",details!Q79)</f>
        <v/>
      </c>
      <c r="T79" s="64" t="str">
        <f t="shared" si="152"/>
        <v/>
      </c>
      <c r="U79" s="148" t="str">
        <f t="shared" si="153"/>
        <v/>
      </c>
      <c r="V79" s="64" t="str">
        <f>IF(details!R79="","",details!R79)</f>
        <v/>
      </c>
      <c r="W79" s="64" t="str">
        <f>IF(details!S79="","",details!S79)</f>
        <v/>
      </c>
      <c r="X79" s="64" t="str">
        <f>IF(details!T79="","",details!T79)</f>
        <v/>
      </c>
      <c r="Y79" s="64" t="str">
        <f>IF(details!U79="","",details!U79)</f>
        <v/>
      </c>
      <c r="Z79" s="148" t="str">
        <f t="shared" si="154"/>
        <v/>
      </c>
      <c r="AA79" s="149" t="str">
        <f t="shared" si="155"/>
        <v/>
      </c>
      <c r="AB79" s="64" t="str">
        <f>IF(details!V79="","",details!V79)</f>
        <v/>
      </c>
      <c r="AC79" s="64" t="str">
        <f>IF(details!W79="","",details!W79)</f>
        <v/>
      </c>
      <c r="AD79" s="64" t="str">
        <f>IF(details!X79="","",details!X79)</f>
        <v/>
      </c>
      <c r="AE79" s="149" t="str">
        <f t="shared" si="156"/>
        <v/>
      </c>
      <c r="AF79" s="95" t="str">
        <f t="shared" si="157"/>
        <v/>
      </c>
      <c r="AG79" s="150" t="str">
        <f t="shared" si="158"/>
        <v/>
      </c>
      <c r="AH79" s="95" t="str">
        <f t="shared" si="159"/>
        <v/>
      </c>
      <c r="AI79" s="136">
        <f t="shared" si="143"/>
        <v>200</v>
      </c>
      <c r="AJ79" s="136">
        <f t="shared" si="160"/>
        <v>0</v>
      </c>
      <c r="AK79" s="64" t="str">
        <f>IF(details!Y79="","",details!Y79)</f>
        <v/>
      </c>
      <c r="AL79" s="64" t="str">
        <f>IF(details!Z79="","",details!Z79)</f>
        <v/>
      </c>
      <c r="AM79" s="64" t="str">
        <f t="shared" si="161"/>
        <v/>
      </c>
      <c r="AN79" s="64" t="str">
        <f>IF(details!AA79="","",details!AA79)</f>
        <v/>
      </c>
      <c r="AO79" s="64" t="str">
        <f>IF(details!AB79="","",details!AB79)</f>
        <v/>
      </c>
      <c r="AP79" s="64" t="str">
        <f t="shared" si="162"/>
        <v/>
      </c>
      <c r="AQ79" s="64" t="str">
        <f>IF(details!AC79="","",details!AC79)</f>
        <v/>
      </c>
      <c r="AR79" s="64" t="str">
        <f>IF(details!AD79="","",details!AD79)</f>
        <v/>
      </c>
      <c r="AS79" s="64" t="str">
        <f t="shared" si="163"/>
        <v/>
      </c>
      <c r="AT79" s="148" t="str">
        <f t="shared" si="164"/>
        <v/>
      </c>
      <c r="AU79" s="64" t="str">
        <f>IF(details!AE79="","",details!AE79)</f>
        <v/>
      </c>
      <c r="AV79" s="64" t="str">
        <f>IF(details!AF79="","",details!AF79)</f>
        <v/>
      </c>
      <c r="AW79" s="64" t="str">
        <f>IF(details!AG79="","",details!AG79)</f>
        <v/>
      </c>
      <c r="AX79" s="64" t="str">
        <f>IF(details!AH79="","",details!AH79)</f>
        <v/>
      </c>
      <c r="AY79" s="148" t="str">
        <f t="shared" si="165"/>
        <v/>
      </c>
      <c r="AZ79" s="149" t="str">
        <f t="shared" si="166"/>
        <v/>
      </c>
      <c r="BA79" s="64" t="str">
        <f>IF(details!AI79="","",details!AI79)</f>
        <v/>
      </c>
      <c r="BB79" s="64" t="str">
        <f>IF(details!AJ79="","",details!AJ79)</f>
        <v/>
      </c>
      <c r="BC79" s="64" t="str">
        <f>IF(details!AK79="","",details!AK79)</f>
        <v/>
      </c>
      <c r="BD79" s="149" t="str">
        <f t="shared" si="167"/>
        <v/>
      </c>
      <c r="BE79" s="95" t="str">
        <f t="shared" si="168"/>
        <v/>
      </c>
      <c r="BF79" s="150" t="str">
        <f t="shared" si="169"/>
        <v/>
      </c>
      <c r="BG79" s="95" t="str">
        <f t="shared" si="170"/>
        <v/>
      </c>
      <c r="BH79" s="136">
        <f t="shared" si="144"/>
        <v>200</v>
      </c>
      <c r="BI79" s="136">
        <f t="shared" si="171"/>
        <v>0</v>
      </c>
      <c r="BJ79" s="151">
        <f>IF(D79="","",details!AL79)</f>
        <v>0</v>
      </c>
      <c r="BK79" s="64" t="str">
        <f>IF(details!AM79="","",details!AM79)</f>
        <v/>
      </c>
      <c r="BL79" s="64" t="str">
        <f>IF(details!AN79="","",details!AN79)</f>
        <v/>
      </c>
      <c r="BM79" s="64" t="str">
        <f t="shared" si="172"/>
        <v/>
      </c>
      <c r="BN79" s="64" t="str">
        <f>IF(details!AO79="","",details!AO79)</f>
        <v/>
      </c>
      <c r="BO79" s="64" t="str">
        <f>IF(details!AP79="","",details!AP79)</f>
        <v/>
      </c>
      <c r="BP79" s="64" t="str">
        <f t="shared" si="173"/>
        <v/>
      </c>
      <c r="BQ79" s="64" t="str">
        <f>IF(details!AQ79="","",details!AQ79)</f>
        <v/>
      </c>
      <c r="BR79" s="64" t="str">
        <f>IF(details!AR79="","",details!AR79)</f>
        <v/>
      </c>
      <c r="BS79" s="64" t="str">
        <f t="shared" si="174"/>
        <v/>
      </c>
      <c r="BT79" s="148" t="str">
        <f t="shared" si="175"/>
        <v/>
      </c>
      <c r="BU79" s="64" t="str">
        <f>IF(details!AS79="","",details!AS79)</f>
        <v/>
      </c>
      <c r="BV79" s="64" t="str">
        <f>IF(details!AT79="","",details!AT79)</f>
        <v/>
      </c>
      <c r="BW79" s="64" t="str">
        <f>IF(details!AU79="","",details!AU79)</f>
        <v/>
      </c>
      <c r="BX79" s="148" t="str">
        <f t="shared" si="176"/>
        <v/>
      </c>
      <c r="BY79" s="149" t="str">
        <f t="shared" si="177"/>
        <v/>
      </c>
      <c r="BZ79" s="64" t="str">
        <f>IF(details!AV79="","",details!AV79)</f>
        <v/>
      </c>
      <c r="CA79" s="64" t="str">
        <f>IF(details!AW79="","",details!AW79)</f>
        <v/>
      </c>
      <c r="CB79" s="149" t="str">
        <f t="shared" si="178"/>
        <v/>
      </c>
      <c r="CC79" s="95" t="str">
        <f t="shared" si="179"/>
        <v/>
      </c>
      <c r="CD79" s="150" t="str">
        <f t="shared" si="180"/>
        <v/>
      </c>
      <c r="CE79" s="95" t="str">
        <f t="shared" si="181"/>
        <v/>
      </c>
      <c r="CF79" s="136">
        <f t="shared" si="145"/>
        <v>200</v>
      </c>
      <c r="CG79" s="136">
        <f t="shared" si="182"/>
        <v>0</v>
      </c>
      <c r="CH79" s="64" t="str">
        <f>IF(details!AX79="","",details!AX79)</f>
        <v/>
      </c>
      <c r="CI79" s="64" t="str">
        <f>IF(details!AY79="","",details!AY79)</f>
        <v/>
      </c>
      <c r="CJ79" s="64" t="str">
        <f t="shared" si="183"/>
        <v/>
      </c>
      <c r="CK79" s="64" t="str">
        <f>IF(details!AZ79="","",details!AZ79)</f>
        <v/>
      </c>
      <c r="CL79" s="64" t="str">
        <f>IF(details!BA79="","",details!BA79)</f>
        <v/>
      </c>
      <c r="CM79" s="64" t="str">
        <f t="shared" si="184"/>
        <v/>
      </c>
      <c r="CN79" s="64" t="str">
        <f>IF(details!BB79="","",details!BB79)</f>
        <v/>
      </c>
      <c r="CO79" s="64" t="str">
        <f>IF(details!BC79="","",details!BC79)</f>
        <v/>
      </c>
      <c r="CP79" s="64" t="str">
        <f t="shared" si="185"/>
        <v/>
      </c>
      <c r="CQ79" s="148" t="str">
        <f t="shared" si="186"/>
        <v/>
      </c>
      <c r="CR79" s="64" t="str">
        <f>IF(details!BD79="","",details!BD79)</f>
        <v/>
      </c>
      <c r="CS79" s="64" t="str">
        <f>IF(details!BE79="","",details!BE79)</f>
        <v/>
      </c>
      <c r="CT79" s="64" t="str">
        <f>IF(details!BF79="","",details!BF79)</f>
        <v/>
      </c>
      <c r="CU79" s="64" t="str">
        <f>IF(details!BG79="","",details!BG79)</f>
        <v/>
      </c>
      <c r="CV79" s="148" t="str">
        <f t="shared" si="187"/>
        <v/>
      </c>
      <c r="CW79" s="149" t="str">
        <f t="shared" si="188"/>
        <v/>
      </c>
      <c r="CX79" s="64" t="str">
        <f>IF(details!BH79="","",details!BH79)</f>
        <v/>
      </c>
      <c r="CY79" s="64" t="str">
        <f>IF(details!BI79="","",details!BI79)</f>
        <v/>
      </c>
      <c r="CZ79" s="64" t="str">
        <f>IF(details!BJ79="","",details!BJ79)</f>
        <v/>
      </c>
      <c r="DA79" s="149" t="str">
        <f t="shared" si="189"/>
        <v/>
      </c>
      <c r="DB79" s="95" t="str">
        <f t="shared" si="190"/>
        <v/>
      </c>
      <c r="DC79" s="150" t="str">
        <f t="shared" si="191"/>
        <v/>
      </c>
      <c r="DD79" s="95" t="str">
        <f t="shared" si="192"/>
        <v/>
      </c>
      <c r="DE79" s="136">
        <f t="shared" si="146"/>
        <v>200</v>
      </c>
      <c r="DF79" s="136">
        <f t="shared" si="193"/>
        <v>0</v>
      </c>
      <c r="DG79" s="64" t="str">
        <f>IF(details!BK79="","",details!BK79)</f>
        <v/>
      </c>
      <c r="DH79" s="64" t="str">
        <f>IF(details!BL79="","",details!BL79)</f>
        <v/>
      </c>
      <c r="DI79" s="64" t="str">
        <f t="shared" si="194"/>
        <v/>
      </c>
      <c r="DJ79" s="64" t="str">
        <f>IF(details!BM79="","",details!BM79)</f>
        <v/>
      </c>
      <c r="DK79" s="64" t="str">
        <f>IF(details!BN79="","",details!BN79)</f>
        <v/>
      </c>
      <c r="DL79" s="64" t="str">
        <f t="shared" si="195"/>
        <v/>
      </c>
      <c r="DM79" s="64" t="str">
        <f>IF(details!BO79="","",details!BO79)</f>
        <v/>
      </c>
      <c r="DN79" s="64" t="str">
        <f>IF(details!BP79="","",details!BP79)</f>
        <v/>
      </c>
      <c r="DO79" s="64" t="str">
        <f t="shared" si="196"/>
        <v/>
      </c>
      <c r="DP79" s="148" t="str">
        <f t="shared" si="197"/>
        <v/>
      </c>
      <c r="DQ79" s="64" t="str">
        <f>IF(details!BQ79="","",details!BQ79)</f>
        <v/>
      </c>
      <c r="DR79" s="64" t="str">
        <f>IF(details!BR79="","",details!BR79)</f>
        <v/>
      </c>
      <c r="DS79" s="64" t="str">
        <f>IF(details!BS79="","",details!BS79)</f>
        <v/>
      </c>
      <c r="DT79" s="148" t="str">
        <f t="shared" si="198"/>
        <v/>
      </c>
      <c r="DU79" s="149" t="str">
        <f t="shared" si="199"/>
        <v/>
      </c>
      <c r="DV79" s="64" t="str">
        <f>IF(details!BT79="","",details!BT79)</f>
        <v/>
      </c>
      <c r="DW79" s="64" t="str">
        <f>IF(details!BU79="","",details!BU79)</f>
        <v/>
      </c>
      <c r="DX79" s="149" t="str">
        <f t="shared" si="200"/>
        <v/>
      </c>
      <c r="DY79" s="95" t="str">
        <f t="shared" si="201"/>
        <v/>
      </c>
      <c r="DZ79" s="150" t="str">
        <f t="shared" si="202"/>
        <v/>
      </c>
      <c r="EA79" s="95" t="str">
        <f t="shared" si="203"/>
        <v/>
      </c>
      <c r="EB79" s="136">
        <f t="shared" si="147"/>
        <v>200</v>
      </c>
      <c r="EC79" s="136">
        <f t="shared" si="204"/>
        <v>0</v>
      </c>
      <c r="ED79" s="64" t="str">
        <f>IF(details!BV79="","",details!BV79)</f>
        <v/>
      </c>
      <c r="EE79" s="64" t="str">
        <f>IF(details!BW79="","",details!BW79)</f>
        <v/>
      </c>
      <c r="EF79" s="64" t="str">
        <f t="shared" si="205"/>
        <v/>
      </c>
      <c r="EG79" s="64" t="str">
        <f>IF(details!BX79="","",details!BX79)</f>
        <v/>
      </c>
      <c r="EH79" s="64" t="str">
        <f>IF(details!BY79="","",details!BY79)</f>
        <v/>
      </c>
      <c r="EI79" s="64" t="str">
        <f t="shared" si="206"/>
        <v/>
      </c>
      <c r="EJ79" s="64" t="str">
        <f>IF(details!BZ79="","",details!BZ79)</f>
        <v/>
      </c>
      <c r="EK79" s="64" t="str">
        <f>IF(details!CA79="","",details!CA79)</f>
        <v/>
      </c>
      <c r="EL79" s="64" t="str">
        <f t="shared" si="207"/>
        <v/>
      </c>
      <c r="EM79" s="148" t="str">
        <f t="shared" si="208"/>
        <v/>
      </c>
      <c r="EN79" s="427" t="str">
        <f>IF(details!CB79="","",details!CB79)</f>
        <v/>
      </c>
      <c r="EO79" s="64" t="str">
        <f>IF(details!CC79="","",details!CC79)</f>
        <v/>
      </c>
      <c r="EP79" s="64" t="str">
        <f>IF(details!CD79="","",details!CD79)</f>
        <v/>
      </c>
      <c r="EQ79" s="148" t="str">
        <f t="shared" si="209"/>
        <v/>
      </c>
      <c r="ER79" s="149" t="str">
        <f t="shared" si="210"/>
        <v/>
      </c>
      <c r="ES79" s="64" t="str">
        <f>IF(details!CE79="","",details!CE79)</f>
        <v/>
      </c>
      <c r="ET79" s="64" t="str">
        <f>IF(details!CF79="","",details!CF79)</f>
        <v/>
      </c>
      <c r="EU79" s="149" t="str">
        <f t="shared" si="211"/>
        <v/>
      </c>
      <c r="EV79" s="95" t="str">
        <f t="shared" si="212"/>
        <v/>
      </c>
      <c r="EW79" s="150" t="str">
        <f t="shared" si="213"/>
        <v/>
      </c>
      <c r="EX79" s="95" t="str">
        <f t="shared" si="214"/>
        <v/>
      </c>
      <c r="EY79" s="136">
        <f t="shared" si="148"/>
        <v>200</v>
      </c>
      <c r="EZ79" s="136">
        <f t="shared" si="215"/>
        <v>0</v>
      </c>
      <c r="FA79" s="64" t="str">
        <f>IF(details!CG79="","",details!CG79)</f>
        <v/>
      </c>
      <c r="FB79" s="64" t="str">
        <f>IF(details!CH79="","",details!CH79)</f>
        <v/>
      </c>
      <c r="FC79" s="64" t="str">
        <f>IF(details!CI79="","",details!CI79)</f>
        <v/>
      </c>
      <c r="FD79" s="64" t="str">
        <f>IF(details!CJ79="","",details!CJ79)</f>
        <v/>
      </c>
      <c r="FE79" s="64" t="str">
        <f>IF(details!CK79="","",details!CK79)</f>
        <v/>
      </c>
      <c r="FF79" s="95" t="str">
        <f t="shared" si="216"/>
        <v/>
      </c>
      <c r="FG79" s="95" t="str">
        <f t="shared" si="217"/>
        <v/>
      </c>
      <c r="FH79" s="95" t="str">
        <f t="shared" si="218"/>
        <v/>
      </c>
      <c r="FI79" s="136">
        <f t="shared" si="219"/>
        <v>100</v>
      </c>
      <c r="FJ79" s="136">
        <f t="shared" si="220"/>
        <v>0</v>
      </c>
      <c r="FK79" s="64" t="str">
        <f>IF(details!CL79="","",details!CL79)</f>
        <v/>
      </c>
      <c r="FL79" s="64" t="str">
        <f>IF(details!CM79="","",details!CM79)</f>
        <v/>
      </c>
      <c r="FM79" s="64" t="str">
        <f>IF(details!CN79="","",details!CN79)</f>
        <v/>
      </c>
      <c r="FN79" s="64" t="str">
        <f>IF(details!CO79="","",details!CO79)</f>
        <v/>
      </c>
      <c r="FO79" s="64" t="str">
        <f>IF(details!CP79="","",details!CP79)</f>
        <v/>
      </c>
      <c r="FP79" s="95" t="str">
        <f t="shared" si="221"/>
        <v/>
      </c>
      <c r="FQ79" s="95" t="str">
        <f t="shared" si="222"/>
        <v/>
      </c>
      <c r="FR79" s="95" t="str">
        <f t="shared" si="223"/>
        <v/>
      </c>
      <c r="FS79" s="136">
        <f t="shared" si="224"/>
        <v>100</v>
      </c>
      <c r="FT79" s="136">
        <f t="shared" si="225"/>
        <v>0</v>
      </c>
      <c r="FU79" s="64" t="str">
        <f>IF(details!CQ79="","",details!CQ79)</f>
        <v/>
      </c>
      <c r="FV79" s="64" t="str">
        <f>IF(details!CR79="","",details!CR79)</f>
        <v/>
      </c>
      <c r="FW79" s="64" t="str">
        <f>IF(details!CS79="","",details!CS79)</f>
        <v/>
      </c>
      <c r="FX79" s="64" t="str">
        <f>IF(details!CT79="","",details!CT79)</f>
        <v/>
      </c>
      <c r="FY79" s="64" t="str">
        <f>IF(details!CU79="","",details!CU79)</f>
        <v/>
      </c>
      <c r="FZ79" s="95" t="str">
        <f t="shared" si="226"/>
        <v/>
      </c>
      <c r="GA79" s="95" t="str">
        <f t="shared" si="227"/>
        <v/>
      </c>
      <c r="GB79" s="95" t="str">
        <f t="shared" si="228"/>
        <v/>
      </c>
      <c r="GC79" s="136">
        <f t="shared" si="229"/>
        <v>100</v>
      </c>
      <c r="GD79" s="136">
        <f t="shared" si="230"/>
        <v>0</v>
      </c>
      <c r="GE79" s="94">
        <f t="shared" si="231"/>
        <v>200</v>
      </c>
      <c r="GF79" s="94" t="str">
        <f t="shared" si="232"/>
        <v/>
      </c>
      <c r="GG79" s="94" t="str">
        <f t="shared" si="233"/>
        <v/>
      </c>
      <c r="GH79" s="94">
        <f t="shared" si="234"/>
        <v>200</v>
      </c>
      <c r="GI79" s="94" t="str">
        <f t="shared" si="235"/>
        <v/>
      </c>
      <c r="GJ79" s="94" t="str">
        <f t="shared" si="236"/>
        <v/>
      </c>
      <c r="GK79" s="152">
        <f t="shared" si="237"/>
        <v>200</v>
      </c>
      <c r="GL79" s="152" t="str">
        <f t="shared" si="238"/>
        <v/>
      </c>
      <c r="GM79" s="152" t="str">
        <f t="shared" si="239"/>
        <v/>
      </c>
      <c r="GN79" s="94" t="str">
        <f t="shared" si="240"/>
        <v/>
      </c>
      <c r="GO79" s="94" t="str">
        <f t="shared" si="241"/>
        <v/>
      </c>
      <c r="GP79" s="94" t="str">
        <f t="shared" si="242"/>
        <v/>
      </c>
      <c r="GQ79" s="94" t="str">
        <f t="shared" si="243"/>
        <v/>
      </c>
      <c r="GR79" s="94" t="str">
        <f t="shared" si="244"/>
        <v/>
      </c>
      <c r="GS79" s="94">
        <f t="shared" si="245"/>
        <v>200</v>
      </c>
      <c r="GT79" s="94" t="str">
        <f t="shared" si="246"/>
        <v/>
      </c>
      <c r="GU79" s="94" t="str">
        <f t="shared" si="247"/>
        <v/>
      </c>
      <c r="GV79" s="94">
        <f t="shared" si="248"/>
        <v>200</v>
      </c>
      <c r="GW79" s="94" t="str">
        <f t="shared" si="249"/>
        <v/>
      </c>
      <c r="GX79" s="94" t="str">
        <f t="shared" si="250"/>
        <v/>
      </c>
      <c r="GY79" s="94">
        <f t="shared" si="251"/>
        <v>200</v>
      </c>
      <c r="GZ79" s="94" t="str">
        <f t="shared" si="252"/>
        <v/>
      </c>
      <c r="HA79" s="94" t="str">
        <f t="shared" si="253"/>
        <v/>
      </c>
      <c r="HB79" s="94">
        <f t="shared" si="254"/>
        <v>100</v>
      </c>
      <c r="HC79" s="94" t="str">
        <f t="shared" si="255"/>
        <v/>
      </c>
      <c r="HD79" s="94" t="str">
        <f t="shared" si="256"/>
        <v/>
      </c>
      <c r="HE79" s="153">
        <f t="shared" si="257"/>
        <v>100</v>
      </c>
      <c r="HF79" s="153" t="str">
        <f t="shared" si="258"/>
        <v/>
      </c>
      <c r="HG79" s="153" t="str">
        <f t="shared" si="259"/>
        <v/>
      </c>
      <c r="HH79" s="153">
        <f t="shared" si="260"/>
        <v>100</v>
      </c>
      <c r="HI79" s="153" t="str">
        <f t="shared" si="261"/>
        <v/>
      </c>
      <c r="HJ79" s="153" t="str">
        <f t="shared" si="262"/>
        <v/>
      </c>
      <c r="HK79" s="255">
        <f t="shared" si="263"/>
        <v>0</v>
      </c>
      <c r="HL79" s="255">
        <f t="shared" si="264"/>
        <v>0</v>
      </c>
      <c r="HM79" s="255">
        <f t="shared" si="265"/>
        <v>23</v>
      </c>
      <c r="HN79" s="255">
        <f t="shared" si="266"/>
        <v>0</v>
      </c>
      <c r="HO79" s="64" t="str">
        <f t="shared" si="149"/>
        <v/>
      </c>
      <c r="HP79" s="91">
        <f t="shared" si="267"/>
        <v>1200</v>
      </c>
      <c r="HQ79" s="91" t="str">
        <f t="shared" si="268"/>
        <v/>
      </c>
      <c r="HR79" s="92" t="str">
        <f t="shared" si="269"/>
        <v/>
      </c>
      <c r="HS79" s="214" t="str">
        <f t="shared" si="270"/>
        <v/>
      </c>
      <c r="HT79" s="215" t="str">
        <f t="shared" si="271"/>
        <v/>
      </c>
      <c r="HU79" s="93" t="str">
        <f t="shared" si="272"/>
        <v/>
      </c>
      <c r="HV79" s="154">
        <f>details!EV79</f>
        <v>110</v>
      </c>
      <c r="HW79" s="155" t="str">
        <f>details!EW79</f>
        <v/>
      </c>
      <c r="HX79" s="218" t="str">
        <f t="shared" si="273"/>
        <v/>
      </c>
      <c r="HY79" s="100" t="str">
        <f>IF(details!CV79="","",details!CV79)</f>
        <v/>
      </c>
    </row>
    <row r="80" spans="1:233" ht="14" customHeight="1">
      <c r="A80" s="145" t="str">
        <f>IF(details!A80="","",details!A80)</f>
        <v/>
      </c>
      <c r="B80" s="64" t="str">
        <f>IF(details!B80="","",details!B80)</f>
        <v/>
      </c>
      <c r="C80" s="64" t="str">
        <f>IF(details!C80="","",details!C80)</f>
        <v/>
      </c>
      <c r="D80" s="95">
        <f>IF(details!D80="","",details!D80)</f>
        <v>874</v>
      </c>
      <c r="E80" s="95" t="str">
        <f>IF(details!E80="","",details!E80)</f>
        <v/>
      </c>
      <c r="F80" s="64" t="str">
        <f>IF(details!F80="","",details!F80)</f>
        <v/>
      </c>
      <c r="G80" s="290" t="str">
        <f>IF(details!G80="","",details!G80)</f>
        <v/>
      </c>
      <c r="H80" s="146" t="str">
        <f>IF(details!CW80="","",details!CW80)</f>
        <v/>
      </c>
      <c r="I80" s="147" t="str">
        <f>IF(details!I80="","",details!I80)</f>
        <v/>
      </c>
      <c r="J80" s="147" t="str">
        <f>IF(details!J80="","",details!J80)</f>
        <v/>
      </c>
      <c r="K80" s="147" t="str">
        <f>IF(details!K80="","",details!K80)</f>
        <v/>
      </c>
      <c r="L80" s="64" t="str">
        <f>IF(details!L80="","",details!L80)</f>
        <v/>
      </c>
      <c r="M80" s="64" t="str">
        <f>IF(details!M80="","",details!M80)</f>
        <v/>
      </c>
      <c r="N80" s="64" t="str">
        <f t="shared" si="150"/>
        <v/>
      </c>
      <c r="O80" s="64" t="str">
        <f>IF(details!N80="","",details!N80)</f>
        <v/>
      </c>
      <c r="P80" s="64" t="str">
        <f>IF(details!O80="","",details!O80)</f>
        <v/>
      </c>
      <c r="Q80" s="64" t="str">
        <f t="shared" si="151"/>
        <v/>
      </c>
      <c r="R80" s="64" t="str">
        <f>IF(details!P80="","",details!P80)</f>
        <v/>
      </c>
      <c r="S80" s="64" t="str">
        <f>IF(details!Q80="","",details!Q80)</f>
        <v/>
      </c>
      <c r="T80" s="64" t="str">
        <f t="shared" si="152"/>
        <v/>
      </c>
      <c r="U80" s="148" t="str">
        <f t="shared" si="153"/>
        <v/>
      </c>
      <c r="V80" s="64" t="str">
        <f>IF(details!R80="","",details!R80)</f>
        <v/>
      </c>
      <c r="W80" s="64" t="str">
        <f>IF(details!S80="","",details!S80)</f>
        <v/>
      </c>
      <c r="X80" s="64" t="str">
        <f>IF(details!T80="","",details!T80)</f>
        <v/>
      </c>
      <c r="Y80" s="64" t="str">
        <f>IF(details!U80="","",details!U80)</f>
        <v/>
      </c>
      <c r="Z80" s="148" t="str">
        <f t="shared" si="154"/>
        <v/>
      </c>
      <c r="AA80" s="149" t="str">
        <f t="shared" si="155"/>
        <v/>
      </c>
      <c r="AB80" s="64" t="str">
        <f>IF(details!V80="","",details!V80)</f>
        <v/>
      </c>
      <c r="AC80" s="64" t="str">
        <f>IF(details!W80="","",details!W80)</f>
        <v/>
      </c>
      <c r="AD80" s="64" t="str">
        <f>IF(details!X80="","",details!X80)</f>
        <v/>
      </c>
      <c r="AE80" s="149" t="str">
        <f t="shared" si="156"/>
        <v/>
      </c>
      <c r="AF80" s="95" t="str">
        <f t="shared" si="157"/>
        <v/>
      </c>
      <c r="AG80" s="150" t="str">
        <f t="shared" si="158"/>
        <v/>
      </c>
      <c r="AH80" s="95" t="str">
        <f t="shared" si="159"/>
        <v/>
      </c>
      <c r="AI80" s="136">
        <f t="shared" si="143"/>
        <v>200</v>
      </c>
      <c r="AJ80" s="136">
        <f t="shared" si="160"/>
        <v>0</v>
      </c>
      <c r="AK80" s="64" t="str">
        <f>IF(details!Y80="","",details!Y80)</f>
        <v/>
      </c>
      <c r="AL80" s="64" t="str">
        <f>IF(details!Z80="","",details!Z80)</f>
        <v/>
      </c>
      <c r="AM80" s="64" t="str">
        <f t="shared" si="161"/>
        <v/>
      </c>
      <c r="AN80" s="64" t="str">
        <f>IF(details!AA80="","",details!AA80)</f>
        <v/>
      </c>
      <c r="AO80" s="64" t="str">
        <f>IF(details!AB80="","",details!AB80)</f>
        <v/>
      </c>
      <c r="AP80" s="64" t="str">
        <f t="shared" si="162"/>
        <v/>
      </c>
      <c r="AQ80" s="64" t="str">
        <f>IF(details!AC80="","",details!AC80)</f>
        <v/>
      </c>
      <c r="AR80" s="64" t="str">
        <f>IF(details!AD80="","",details!AD80)</f>
        <v/>
      </c>
      <c r="AS80" s="64" t="str">
        <f t="shared" si="163"/>
        <v/>
      </c>
      <c r="AT80" s="148" t="str">
        <f t="shared" si="164"/>
        <v/>
      </c>
      <c r="AU80" s="64" t="str">
        <f>IF(details!AE80="","",details!AE80)</f>
        <v/>
      </c>
      <c r="AV80" s="64" t="str">
        <f>IF(details!AF80="","",details!AF80)</f>
        <v/>
      </c>
      <c r="AW80" s="64" t="str">
        <f>IF(details!AG80="","",details!AG80)</f>
        <v/>
      </c>
      <c r="AX80" s="64" t="str">
        <f>IF(details!AH80="","",details!AH80)</f>
        <v/>
      </c>
      <c r="AY80" s="148" t="str">
        <f t="shared" si="165"/>
        <v/>
      </c>
      <c r="AZ80" s="149" t="str">
        <f t="shared" si="166"/>
        <v/>
      </c>
      <c r="BA80" s="64" t="str">
        <f>IF(details!AI80="","",details!AI80)</f>
        <v/>
      </c>
      <c r="BB80" s="64" t="str">
        <f>IF(details!AJ80="","",details!AJ80)</f>
        <v/>
      </c>
      <c r="BC80" s="64" t="str">
        <f>IF(details!AK80="","",details!AK80)</f>
        <v/>
      </c>
      <c r="BD80" s="149" t="str">
        <f t="shared" si="167"/>
        <v/>
      </c>
      <c r="BE80" s="95" t="str">
        <f t="shared" si="168"/>
        <v/>
      </c>
      <c r="BF80" s="150" t="str">
        <f t="shared" si="169"/>
        <v/>
      </c>
      <c r="BG80" s="95" t="str">
        <f t="shared" si="170"/>
        <v/>
      </c>
      <c r="BH80" s="136">
        <f t="shared" si="144"/>
        <v>200</v>
      </c>
      <c r="BI80" s="136">
        <f t="shared" si="171"/>
        <v>0</v>
      </c>
      <c r="BJ80" s="151">
        <f>IF(D80="","",details!AL80)</f>
        <v>0</v>
      </c>
      <c r="BK80" s="64" t="str">
        <f>IF(details!AM80="","",details!AM80)</f>
        <v/>
      </c>
      <c r="BL80" s="64" t="str">
        <f>IF(details!AN80="","",details!AN80)</f>
        <v/>
      </c>
      <c r="BM80" s="64" t="str">
        <f t="shared" si="172"/>
        <v/>
      </c>
      <c r="BN80" s="64" t="str">
        <f>IF(details!AO80="","",details!AO80)</f>
        <v/>
      </c>
      <c r="BO80" s="64" t="str">
        <f>IF(details!AP80="","",details!AP80)</f>
        <v/>
      </c>
      <c r="BP80" s="64" t="str">
        <f t="shared" si="173"/>
        <v/>
      </c>
      <c r="BQ80" s="64" t="str">
        <f>IF(details!AQ80="","",details!AQ80)</f>
        <v/>
      </c>
      <c r="BR80" s="64" t="str">
        <f>IF(details!AR80="","",details!AR80)</f>
        <v/>
      </c>
      <c r="BS80" s="64" t="str">
        <f t="shared" si="174"/>
        <v/>
      </c>
      <c r="BT80" s="148" t="str">
        <f t="shared" si="175"/>
        <v/>
      </c>
      <c r="BU80" s="64" t="str">
        <f>IF(details!AS80="","",details!AS80)</f>
        <v/>
      </c>
      <c r="BV80" s="64" t="str">
        <f>IF(details!AT80="","",details!AT80)</f>
        <v/>
      </c>
      <c r="BW80" s="64" t="str">
        <f>IF(details!AU80="","",details!AU80)</f>
        <v/>
      </c>
      <c r="BX80" s="148" t="str">
        <f t="shared" si="176"/>
        <v/>
      </c>
      <c r="BY80" s="149" t="str">
        <f t="shared" si="177"/>
        <v/>
      </c>
      <c r="BZ80" s="64" t="str">
        <f>IF(details!AV80="","",details!AV80)</f>
        <v/>
      </c>
      <c r="CA80" s="64" t="str">
        <f>IF(details!AW80="","",details!AW80)</f>
        <v/>
      </c>
      <c r="CB80" s="149" t="str">
        <f t="shared" si="178"/>
        <v/>
      </c>
      <c r="CC80" s="95" t="str">
        <f t="shared" si="179"/>
        <v/>
      </c>
      <c r="CD80" s="150" t="str">
        <f t="shared" si="180"/>
        <v/>
      </c>
      <c r="CE80" s="95" t="str">
        <f t="shared" si="181"/>
        <v/>
      </c>
      <c r="CF80" s="136">
        <f t="shared" si="145"/>
        <v>200</v>
      </c>
      <c r="CG80" s="136">
        <f t="shared" si="182"/>
        <v>0</v>
      </c>
      <c r="CH80" s="64" t="str">
        <f>IF(details!AX80="","",details!AX80)</f>
        <v/>
      </c>
      <c r="CI80" s="64" t="str">
        <f>IF(details!AY80="","",details!AY80)</f>
        <v/>
      </c>
      <c r="CJ80" s="64" t="str">
        <f t="shared" si="183"/>
        <v/>
      </c>
      <c r="CK80" s="64" t="str">
        <f>IF(details!AZ80="","",details!AZ80)</f>
        <v/>
      </c>
      <c r="CL80" s="64" t="str">
        <f>IF(details!BA80="","",details!BA80)</f>
        <v/>
      </c>
      <c r="CM80" s="64" t="str">
        <f t="shared" si="184"/>
        <v/>
      </c>
      <c r="CN80" s="64" t="str">
        <f>IF(details!BB80="","",details!BB80)</f>
        <v/>
      </c>
      <c r="CO80" s="64" t="str">
        <f>IF(details!BC80="","",details!BC80)</f>
        <v/>
      </c>
      <c r="CP80" s="64" t="str">
        <f t="shared" si="185"/>
        <v/>
      </c>
      <c r="CQ80" s="148" t="str">
        <f t="shared" si="186"/>
        <v/>
      </c>
      <c r="CR80" s="64" t="str">
        <f>IF(details!BD80="","",details!BD80)</f>
        <v/>
      </c>
      <c r="CS80" s="64" t="str">
        <f>IF(details!BE80="","",details!BE80)</f>
        <v/>
      </c>
      <c r="CT80" s="64" t="str">
        <f>IF(details!BF80="","",details!BF80)</f>
        <v/>
      </c>
      <c r="CU80" s="64" t="str">
        <f>IF(details!BG80="","",details!BG80)</f>
        <v/>
      </c>
      <c r="CV80" s="148" t="str">
        <f t="shared" si="187"/>
        <v/>
      </c>
      <c r="CW80" s="149" t="str">
        <f t="shared" si="188"/>
        <v/>
      </c>
      <c r="CX80" s="64" t="str">
        <f>IF(details!BH80="","",details!BH80)</f>
        <v/>
      </c>
      <c r="CY80" s="64" t="str">
        <f>IF(details!BI80="","",details!BI80)</f>
        <v/>
      </c>
      <c r="CZ80" s="64" t="str">
        <f>IF(details!BJ80="","",details!BJ80)</f>
        <v/>
      </c>
      <c r="DA80" s="149" t="str">
        <f t="shared" si="189"/>
        <v/>
      </c>
      <c r="DB80" s="95" t="str">
        <f t="shared" si="190"/>
        <v/>
      </c>
      <c r="DC80" s="150" t="str">
        <f t="shared" si="191"/>
        <v/>
      </c>
      <c r="DD80" s="95" t="str">
        <f t="shared" si="192"/>
        <v/>
      </c>
      <c r="DE80" s="136">
        <f t="shared" si="146"/>
        <v>200</v>
      </c>
      <c r="DF80" s="136">
        <f t="shared" si="193"/>
        <v>0</v>
      </c>
      <c r="DG80" s="64" t="str">
        <f>IF(details!BK80="","",details!BK80)</f>
        <v/>
      </c>
      <c r="DH80" s="64" t="str">
        <f>IF(details!BL80="","",details!BL80)</f>
        <v/>
      </c>
      <c r="DI80" s="64" t="str">
        <f t="shared" si="194"/>
        <v/>
      </c>
      <c r="DJ80" s="64" t="str">
        <f>IF(details!BM80="","",details!BM80)</f>
        <v/>
      </c>
      <c r="DK80" s="64" t="str">
        <f>IF(details!BN80="","",details!BN80)</f>
        <v/>
      </c>
      <c r="DL80" s="64" t="str">
        <f t="shared" si="195"/>
        <v/>
      </c>
      <c r="DM80" s="64" t="str">
        <f>IF(details!BO80="","",details!BO80)</f>
        <v/>
      </c>
      <c r="DN80" s="64" t="str">
        <f>IF(details!BP80="","",details!BP80)</f>
        <v/>
      </c>
      <c r="DO80" s="64" t="str">
        <f t="shared" si="196"/>
        <v/>
      </c>
      <c r="DP80" s="148" t="str">
        <f t="shared" si="197"/>
        <v/>
      </c>
      <c r="DQ80" s="64" t="str">
        <f>IF(details!BQ80="","",details!BQ80)</f>
        <v/>
      </c>
      <c r="DR80" s="64" t="str">
        <f>IF(details!BR80="","",details!BR80)</f>
        <v/>
      </c>
      <c r="DS80" s="64" t="str">
        <f>IF(details!BS80="","",details!BS80)</f>
        <v/>
      </c>
      <c r="DT80" s="148" t="str">
        <f t="shared" si="198"/>
        <v/>
      </c>
      <c r="DU80" s="149" t="str">
        <f t="shared" si="199"/>
        <v/>
      </c>
      <c r="DV80" s="64" t="str">
        <f>IF(details!BT80="","",details!BT80)</f>
        <v/>
      </c>
      <c r="DW80" s="64" t="str">
        <f>IF(details!BU80="","",details!BU80)</f>
        <v/>
      </c>
      <c r="DX80" s="149" t="str">
        <f t="shared" si="200"/>
        <v/>
      </c>
      <c r="DY80" s="95" t="str">
        <f t="shared" si="201"/>
        <v/>
      </c>
      <c r="DZ80" s="150" t="str">
        <f t="shared" si="202"/>
        <v/>
      </c>
      <c r="EA80" s="95" t="str">
        <f t="shared" si="203"/>
        <v/>
      </c>
      <c r="EB80" s="136">
        <f t="shared" si="147"/>
        <v>200</v>
      </c>
      <c r="EC80" s="136">
        <f t="shared" si="204"/>
        <v>0</v>
      </c>
      <c r="ED80" s="64" t="str">
        <f>IF(details!BV80="","",details!BV80)</f>
        <v/>
      </c>
      <c r="EE80" s="64" t="str">
        <f>IF(details!BW80="","",details!BW80)</f>
        <v/>
      </c>
      <c r="EF80" s="64" t="str">
        <f t="shared" si="205"/>
        <v/>
      </c>
      <c r="EG80" s="64" t="str">
        <f>IF(details!BX80="","",details!BX80)</f>
        <v/>
      </c>
      <c r="EH80" s="64" t="str">
        <f>IF(details!BY80="","",details!BY80)</f>
        <v/>
      </c>
      <c r="EI80" s="64" t="str">
        <f t="shared" si="206"/>
        <v/>
      </c>
      <c r="EJ80" s="64" t="str">
        <f>IF(details!BZ80="","",details!BZ80)</f>
        <v/>
      </c>
      <c r="EK80" s="64" t="str">
        <f>IF(details!CA80="","",details!CA80)</f>
        <v/>
      </c>
      <c r="EL80" s="64" t="str">
        <f t="shared" si="207"/>
        <v/>
      </c>
      <c r="EM80" s="148" t="str">
        <f t="shared" si="208"/>
        <v/>
      </c>
      <c r="EN80" s="427" t="str">
        <f>IF(details!CB80="","",details!CB80)</f>
        <v/>
      </c>
      <c r="EO80" s="64" t="str">
        <f>IF(details!CC80="","",details!CC80)</f>
        <v/>
      </c>
      <c r="EP80" s="64" t="str">
        <f>IF(details!CD80="","",details!CD80)</f>
        <v/>
      </c>
      <c r="EQ80" s="148" t="str">
        <f t="shared" si="209"/>
        <v/>
      </c>
      <c r="ER80" s="149" t="str">
        <f t="shared" si="210"/>
        <v/>
      </c>
      <c r="ES80" s="64" t="str">
        <f>IF(details!CE80="","",details!CE80)</f>
        <v/>
      </c>
      <c r="ET80" s="64" t="str">
        <f>IF(details!CF80="","",details!CF80)</f>
        <v/>
      </c>
      <c r="EU80" s="149" t="str">
        <f t="shared" si="211"/>
        <v/>
      </c>
      <c r="EV80" s="95" t="str">
        <f t="shared" si="212"/>
        <v/>
      </c>
      <c r="EW80" s="150" t="str">
        <f t="shared" si="213"/>
        <v/>
      </c>
      <c r="EX80" s="95" t="str">
        <f t="shared" si="214"/>
        <v/>
      </c>
      <c r="EY80" s="136">
        <f t="shared" si="148"/>
        <v>200</v>
      </c>
      <c r="EZ80" s="136">
        <f t="shared" si="215"/>
        <v>0</v>
      </c>
      <c r="FA80" s="64" t="str">
        <f>IF(details!CG80="","",details!CG80)</f>
        <v/>
      </c>
      <c r="FB80" s="64" t="str">
        <f>IF(details!CH80="","",details!CH80)</f>
        <v/>
      </c>
      <c r="FC80" s="64" t="str">
        <f>IF(details!CI80="","",details!CI80)</f>
        <v/>
      </c>
      <c r="FD80" s="64" t="str">
        <f>IF(details!CJ80="","",details!CJ80)</f>
        <v/>
      </c>
      <c r="FE80" s="64" t="str">
        <f>IF(details!CK80="","",details!CK80)</f>
        <v/>
      </c>
      <c r="FF80" s="95" t="str">
        <f t="shared" si="216"/>
        <v/>
      </c>
      <c r="FG80" s="95" t="str">
        <f t="shared" si="217"/>
        <v/>
      </c>
      <c r="FH80" s="95" t="str">
        <f t="shared" si="218"/>
        <v/>
      </c>
      <c r="FI80" s="136">
        <f t="shared" si="219"/>
        <v>100</v>
      </c>
      <c r="FJ80" s="136">
        <f t="shared" si="220"/>
        <v>0</v>
      </c>
      <c r="FK80" s="64" t="str">
        <f>IF(details!CL80="","",details!CL80)</f>
        <v/>
      </c>
      <c r="FL80" s="64" t="str">
        <f>IF(details!CM80="","",details!CM80)</f>
        <v/>
      </c>
      <c r="FM80" s="64" t="str">
        <f>IF(details!CN80="","",details!CN80)</f>
        <v/>
      </c>
      <c r="FN80" s="64" t="str">
        <f>IF(details!CO80="","",details!CO80)</f>
        <v/>
      </c>
      <c r="FO80" s="64" t="str">
        <f>IF(details!CP80="","",details!CP80)</f>
        <v/>
      </c>
      <c r="FP80" s="95" t="str">
        <f t="shared" si="221"/>
        <v/>
      </c>
      <c r="FQ80" s="95" t="str">
        <f t="shared" si="222"/>
        <v/>
      </c>
      <c r="FR80" s="95" t="str">
        <f t="shared" si="223"/>
        <v/>
      </c>
      <c r="FS80" s="136">
        <f t="shared" si="224"/>
        <v>100</v>
      </c>
      <c r="FT80" s="136">
        <f t="shared" si="225"/>
        <v>0</v>
      </c>
      <c r="FU80" s="64" t="str">
        <f>IF(details!CQ80="","",details!CQ80)</f>
        <v/>
      </c>
      <c r="FV80" s="64" t="str">
        <f>IF(details!CR80="","",details!CR80)</f>
        <v/>
      </c>
      <c r="FW80" s="64" t="str">
        <f>IF(details!CS80="","",details!CS80)</f>
        <v/>
      </c>
      <c r="FX80" s="64" t="str">
        <f>IF(details!CT80="","",details!CT80)</f>
        <v/>
      </c>
      <c r="FY80" s="64" t="str">
        <f>IF(details!CU80="","",details!CU80)</f>
        <v/>
      </c>
      <c r="FZ80" s="95" t="str">
        <f t="shared" si="226"/>
        <v/>
      </c>
      <c r="GA80" s="95" t="str">
        <f t="shared" si="227"/>
        <v/>
      </c>
      <c r="GB80" s="95" t="str">
        <f t="shared" si="228"/>
        <v/>
      </c>
      <c r="GC80" s="136">
        <f t="shared" si="229"/>
        <v>100</v>
      </c>
      <c r="GD80" s="136">
        <f t="shared" si="230"/>
        <v>0</v>
      </c>
      <c r="GE80" s="94">
        <f t="shared" si="231"/>
        <v>200</v>
      </c>
      <c r="GF80" s="94" t="str">
        <f t="shared" si="232"/>
        <v/>
      </c>
      <c r="GG80" s="94" t="str">
        <f t="shared" si="233"/>
        <v/>
      </c>
      <c r="GH80" s="94">
        <f t="shared" si="234"/>
        <v>200</v>
      </c>
      <c r="GI80" s="94" t="str">
        <f t="shared" si="235"/>
        <v/>
      </c>
      <c r="GJ80" s="94" t="str">
        <f t="shared" si="236"/>
        <v/>
      </c>
      <c r="GK80" s="152">
        <f t="shared" si="237"/>
        <v>200</v>
      </c>
      <c r="GL80" s="152" t="str">
        <f t="shared" si="238"/>
        <v/>
      </c>
      <c r="GM80" s="152" t="str">
        <f t="shared" si="239"/>
        <v/>
      </c>
      <c r="GN80" s="94" t="str">
        <f t="shared" si="240"/>
        <v/>
      </c>
      <c r="GO80" s="94" t="str">
        <f t="shared" si="241"/>
        <v/>
      </c>
      <c r="GP80" s="94" t="str">
        <f t="shared" si="242"/>
        <v/>
      </c>
      <c r="GQ80" s="94" t="str">
        <f t="shared" si="243"/>
        <v/>
      </c>
      <c r="GR80" s="94" t="str">
        <f t="shared" si="244"/>
        <v/>
      </c>
      <c r="GS80" s="94">
        <f t="shared" si="245"/>
        <v>200</v>
      </c>
      <c r="GT80" s="94" t="str">
        <f t="shared" si="246"/>
        <v/>
      </c>
      <c r="GU80" s="94" t="str">
        <f t="shared" si="247"/>
        <v/>
      </c>
      <c r="GV80" s="94">
        <f t="shared" si="248"/>
        <v>200</v>
      </c>
      <c r="GW80" s="94" t="str">
        <f t="shared" si="249"/>
        <v/>
      </c>
      <c r="GX80" s="94" t="str">
        <f t="shared" si="250"/>
        <v/>
      </c>
      <c r="GY80" s="94">
        <f t="shared" si="251"/>
        <v>200</v>
      </c>
      <c r="GZ80" s="94" t="str">
        <f t="shared" si="252"/>
        <v/>
      </c>
      <c r="HA80" s="94" t="str">
        <f t="shared" si="253"/>
        <v/>
      </c>
      <c r="HB80" s="94">
        <f t="shared" si="254"/>
        <v>100</v>
      </c>
      <c r="HC80" s="94" t="str">
        <f t="shared" si="255"/>
        <v/>
      </c>
      <c r="HD80" s="94" t="str">
        <f t="shared" si="256"/>
        <v/>
      </c>
      <c r="HE80" s="153">
        <f t="shared" si="257"/>
        <v>100</v>
      </c>
      <c r="HF80" s="153" t="str">
        <f t="shared" si="258"/>
        <v/>
      </c>
      <c r="HG80" s="153" t="str">
        <f t="shared" si="259"/>
        <v/>
      </c>
      <c r="HH80" s="153">
        <f t="shared" si="260"/>
        <v>100</v>
      </c>
      <c r="HI80" s="153" t="str">
        <f t="shared" si="261"/>
        <v/>
      </c>
      <c r="HJ80" s="153" t="str">
        <f t="shared" si="262"/>
        <v/>
      </c>
      <c r="HK80" s="255">
        <f t="shared" si="263"/>
        <v>0</v>
      </c>
      <c r="HL80" s="255">
        <f t="shared" si="264"/>
        <v>0</v>
      </c>
      <c r="HM80" s="255">
        <f t="shared" si="265"/>
        <v>23</v>
      </c>
      <c r="HN80" s="255">
        <f t="shared" si="266"/>
        <v>0</v>
      </c>
      <c r="HO80" s="64" t="str">
        <f t="shared" si="149"/>
        <v/>
      </c>
      <c r="HP80" s="91">
        <f t="shared" si="267"/>
        <v>1200</v>
      </c>
      <c r="HQ80" s="91" t="str">
        <f t="shared" si="268"/>
        <v/>
      </c>
      <c r="HR80" s="92" t="str">
        <f t="shared" si="269"/>
        <v/>
      </c>
      <c r="HS80" s="214" t="str">
        <f t="shared" si="270"/>
        <v/>
      </c>
      <c r="HT80" s="215" t="str">
        <f t="shared" si="271"/>
        <v/>
      </c>
      <c r="HU80" s="93" t="str">
        <f t="shared" si="272"/>
        <v/>
      </c>
      <c r="HV80" s="154">
        <f>details!EV80</f>
        <v>110</v>
      </c>
      <c r="HW80" s="155" t="str">
        <f>details!EW80</f>
        <v/>
      </c>
      <c r="HX80" s="218" t="str">
        <f t="shared" si="273"/>
        <v/>
      </c>
      <c r="HY80" s="100" t="str">
        <f>IF(details!CV80="","",details!CV80)</f>
        <v/>
      </c>
    </row>
    <row r="81" spans="1:233" ht="14" customHeight="1">
      <c r="A81" s="145" t="str">
        <f>IF(details!A81="","",details!A81)</f>
        <v/>
      </c>
      <c r="B81" s="64" t="str">
        <f>IF(details!B81="","",details!B81)</f>
        <v/>
      </c>
      <c r="C81" s="64" t="str">
        <f>IF(details!C81="","",details!C81)</f>
        <v/>
      </c>
      <c r="D81" s="95">
        <f>IF(details!D81="","",details!D81)</f>
        <v>875</v>
      </c>
      <c r="E81" s="95" t="str">
        <f>IF(details!E81="","",details!E81)</f>
        <v/>
      </c>
      <c r="F81" s="64" t="str">
        <f>IF(details!F81="","",details!F81)</f>
        <v/>
      </c>
      <c r="G81" s="290" t="str">
        <f>IF(details!G81="","",details!G81)</f>
        <v/>
      </c>
      <c r="H81" s="146" t="str">
        <f>IF(details!CW81="","",details!CW81)</f>
        <v/>
      </c>
      <c r="I81" s="147" t="str">
        <f>IF(details!I81="","",details!I81)</f>
        <v/>
      </c>
      <c r="J81" s="147" t="str">
        <f>IF(details!J81="","",details!J81)</f>
        <v/>
      </c>
      <c r="K81" s="147" t="str">
        <f>IF(details!K81="","",details!K81)</f>
        <v/>
      </c>
      <c r="L81" s="64" t="str">
        <f>IF(details!L81="","",details!L81)</f>
        <v/>
      </c>
      <c r="M81" s="64" t="str">
        <f>IF(details!M81="","",details!M81)</f>
        <v/>
      </c>
      <c r="N81" s="64" t="str">
        <f t="shared" si="150"/>
        <v/>
      </c>
      <c r="O81" s="64" t="str">
        <f>IF(details!N81="","",details!N81)</f>
        <v/>
      </c>
      <c r="P81" s="64" t="str">
        <f>IF(details!O81="","",details!O81)</f>
        <v/>
      </c>
      <c r="Q81" s="64" t="str">
        <f t="shared" si="151"/>
        <v/>
      </c>
      <c r="R81" s="64" t="str">
        <f>IF(details!P81="","",details!P81)</f>
        <v/>
      </c>
      <c r="S81" s="64" t="str">
        <f>IF(details!Q81="","",details!Q81)</f>
        <v/>
      </c>
      <c r="T81" s="64" t="str">
        <f t="shared" si="152"/>
        <v/>
      </c>
      <c r="U81" s="148" t="str">
        <f t="shared" si="153"/>
        <v/>
      </c>
      <c r="V81" s="64" t="str">
        <f>IF(details!R81="","",details!R81)</f>
        <v/>
      </c>
      <c r="W81" s="64" t="str">
        <f>IF(details!S81="","",details!S81)</f>
        <v/>
      </c>
      <c r="X81" s="64" t="str">
        <f>IF(details!T81="","",details!T81)</f>
        <v/>
      </c>
      <c r="Y81" s="64" t="str">
        <f>IF(details!U81="","",details!U81)</f>
        <v/>
      </c>
      <c r="Z81" s="148" t="str">
        <f t="shared" si="154"/>
        <v/>
      </c>
      <c r="AA81" s="149" t="str">
        <f t="shared" si="155"/>
        <v/>
      </c>
      <c r="AB81" s="64" t="str">
        <f>IF(details!V81="","",details!V81)</f>
        <v/>
      </c>
      <c r="AC81" s="64" t="str">
        <f>IF(details!W81="","",details!W81)</f>
        <v/>
      </c>
      <c r="AD81" s="64" t="str">
        <f>IF(details!X81="","",details!X81)</f>
        <v/>
      </c>
      <c r="AE81" s="149" t="str">
        <f t="shared" si="156"/>
        <v/>
      </c>
      <c r="AF81" s="95" t="str">
        <f t="shared" si="157"/>
        <v/>
      </c>
      <c r="AG81" s="150" t="str">
        <f t="shared" si="158"/>
        <v/>
      </c>
      <c r="AH81" s="95" t="str">
        <f t="shared" si="159"/>
        <v/>
      </c>
      <c r="AI81" s="136">
        <f t="shared" si="143"/>
        <v>200</v>
      </c>
      <c r="AJ81" s="136">
        <f t="shared" si="160"/>
        <v>0</v>
      </c>
      <c r="AK81" s="64" t="str">
        <f>IF(details!Y81="","",details!Y81)</f>
        <v/>
      </c>
      <c r="AL81" s="64" t="str">
        <f>IF(details!Z81="","",details!Z81)</f>
        <v/>
      </c>
      <c r="AM81" s="64" t="str">
        <f t="shared" si="161"/>
        <v/>
      </c>
      <c r="AN81" s="64" t="str">
        <f>IF(details!AA81="","",details!AA81)</f>
        <v/>
      </c>
      <c r="AO81" s="64" t="str">
        <f>IF(details!AB81="","",details!AB81)</f>
        <v/>
      </c>
      <c r="AP81" s="64" t="str">
        <f t="shared" si="162"/>
        <v/>
      </c>
      <c r="AQ81" s="64" t="str">
        <f>IF(details!AC81="","",details!AC81)</f>
        <v/>
      </c>
      <c r="AR81" s="64" t="str">
        <f>IF(details!AD81="","",details!AD81)</f>
        <v/>
      </c>
      <c r="AS81" s="64" t="str">
        <f t="shared" si="163"/>
        <v/>
      </c>
      <c r="AT81" s="148" t="str">
        <f t="shared" si="164"/>
        <v/>
      </c>
      <c r="AU81" s="64" t="str">
        <f>IF(details!AE81="","",details!AE81)</f>
        <v/>
      </c>
      <c r="AV81" s="64" t="str">
        <f>IF(details!AF81="","",details!AF81)</f>
        <v/>
      </c>
      <c r="AW81" s="64" t="str">
        <f>IF(details!AG81="","",details!AG81)</f>
        <v/>
      </c>
      <c r="AX81" s="64" t="str">
        <f>IF(details!AH81="","",details!AH81)</f>
        <v/>
      </c>
      <c r="AY81" s="148" t="str">
        <f t="shared" si="165"/>
        <v/>
      </c>
      <c r="AZ81" s="149" t="str">
        <f t="shared" si="166"/>
        <v/>
      </c>
      <c r="BA81" s="64" t="str">
        <f>IF(details!AI81="","",details!AI81)</f>
        <v/>
      </c>
      <c r="BB81" s="64" t="str">
        <f>IF(details!AJ81="","",details!AJ81)</f>
        <v/>
      </c>
      <c r="BC81" s="64" t="str">
        <f>IF(details!AK81="","",details!AK81)</f>
        <v/>
      </c>
      <c r="BD81" s="149" t="str">
        <f t="shared" si="167"/>
        <v/>
      </c>
      <c r="BE81" s="95" t="str">
        <f t="shared" si="168"/>
        <v/>
      </c>
      <c r="BF81" s="150" t="str">
        <f t="shared" si="169"/>
        <v/>
      </c>
      <c r="BG81" s="95" t="str">
        <f t="shared" si="170"/>
        <v/>
      </c>
      <c r="BH81" s="136">
        <f t="shared" si="144"/>
        <v>200</v>
      </c>
      <c r="BI81" s="136">
        <f t="shared" si="171"/>
        <v>0</v>
      </c>
      <c r="BJ81" s="151">
        <f>IF(D81="","",details!AL81)</f>
        <v>0</v>
      </c>
      <c r="BK81" s="64" t="str">
        <f>IF(details!AM81="","",details!AM81)</f>
        <v/>
      </c>
      <c r="BL81" s="64" t="str">
        <f>IF(details!AN81="","",details!AN81)</f>
        <v/>
      </c>
      <c r="BM81" s="64" t="str">
        <f t="shared" si="172"/>
        <v/>
      </c>
      <c r="BN81" s="64" t="str">
        <f>IF(details!AO81="","",details!AO81)</f>
        <v/>
      </c>
      <c r="BO81" s="64" t="str">
        <f>IF(details!AP81="","",details!AP81)</f>
        <v/>
      </c>
      <c r="BP81" s="64" t="str">
        <f t="shared" si="173"/>
        <v/>
      </c>
      <c r="BQ81" s="64" t="str">
        <f>IF(details!AQ81="","",details!AQ81)</f>
        <v/>
      </c>
      <c r="BR81" s="64" t="str">
        <f>IF(details!AR81="","",details!AR81)</f>
        <v/>
      </c>
      <c r="BS81" s="64" t="str">
        <f t="shared" si="174"/>
        <v/>
      </c>
      <c r="BT81" s="148" t="str">
        <f t="shared" si="175"/>
        <v/>
      </c>
      <c r="BU81" s="64" t="str">
        <f>IF(details!AS81="","",details!AS81)</f>
        <v/>
      </c>
      <c r="BV81" s="64" t="str">
        <f>IF(details!AT81="","",details!AT81)</f>
        <v/>
      </c>
      <c r="BW81" s="64" t="str">
        <f>IF(details!AU81="","",details!AU81)</f>
        <v/>
      </c>
      <c r="BX81" s="148" t="str">
        <f t="shared" si="176"/>
        <v/>
      </c>
      <c r="BY81" s="149" t="str">
        <f t="shared" si="177"/>
        <v/>
      </c>
      <c r="BZ81" s="64" t="str">
        <f>IF(details!AV81="","",details!AV81)</f>
        <v/>
      </c>
      <c r="CA81" s="64" t="str">
        <f>IF(details!AW81="","",details!AW81)</f>
        <v/>
      </c>
      <c r="CB81" s="149" t="str">
        <f t="shared" si="178"/>
        <v/>
      </c>
      <c r="CC81" s="95" t="str">
        <f t="shared" si="179"/>
        <v/>
      </c>
      <c r="CD81" s="150" t="str">
        <f t="shared" si="180"/>
        <v/>
      </c>
      <c r="CE81" s="95" t="str">
        <f t="shared" si="181"/>
        <v/>
      </c>
      <c r="CF81" s="136">
        <f t="shared" si="145"/>
        <v>200</v>
      </c>
      <c r="CG81" s="136">
        <f t="shared" si="182"/>
        <v>0</v>
      </c>
      <c r="CH81" s="64" t="str">
        <f>IF(details!AX81="","",details!AX81)</f>
        <v/>
      </c>
      <c r="CI81" s="64" t="str">
        <f>IF(details!AY81="","",details!AY81)</f>
        <v/>
      </c>
      <c r="CJ81" s="64" t="str">
        <f t="shared" si="183"/>
        <v/>
      </c>
      <c r="CK81" s="64" t="str">
        <f>IF(details!AZ81="","",details!AZ81)</f>
        <v/>
      </c>
      <c r="CL81" s="64" t="str">
        <f>IF(details!BA81="","",details!BA81)</f>
        <v/>
      </c>
      <c r="CM81" s="64" t="str">
        <f t="shared" si="184"/>
        <v/>
      </c>
      <c r="CN81" s="64" t="str">
        <f>IF(details!BB81="","",details!BB81)</f>
        <v/>
      </c>
      <c r="CO81" s="64" t="str">
        <f>IF(details!BC81="","",details!BC81)</f>
        <v/>
      </c>
      <c r="CP81" s="64" t="str">
        <f t="shared" si="185"/>
        <v/>
      </c>
      <c r="CQ81" s="148" t="str">
        <f t="shared" si="186"/>
        <v/>
      </c>
      <c r="CR81" s="64" t="str">
        <f>IF(details!BD81="","",details!BD81)</f>
        <v/>
      </c>
      <c r="CS81" s="64" t="str">
        <f>IF(details!BE81="","",details!BE81)</f>
        <v/>
      </c>
      <c r="CT81" s="64" t="str">
        <f>IF(details!BF81="","",details!BF81)</f>
        <v/>
      </c>
      <c r="CU81" s="64" t="str">
        <f>IF(details!BG81="","",details!BG81)</f>
        <v/>
      </c>
      <c r="CV81" s="148" t="str">
        <f t="shared" si="187"/>
        <v/>
      </c>
      <c r="CW81" s="149" t="str">
        <f t="shared" si="188"/>
        <v/>
      </c>
      <c r="CX81" s="64" t="str">
        <f>IF(details!BH81="","",details!BH81)</f>
        <v/>
      </c>
      <c r="CY81" s="64" t="str">
        <f>IF(details!BI81="","",details!BI81)</f>
        <v/>
      </c>
      <c r="CZ81" s="64" t="str">
        <f>IF(details!BJ81="","",details!BJ81)</f>
        <v/>
      </c>
      <c r="DA81" s="149" t="str">
        <f t="shared" si="189"/>
        <v/>
      </c>
      <c r="DB81" s="95" t="str">
        <f t="shared" si="190"/>
        <v/>
      </c>
      <c r="DC81" s="150" t="str">
        <f t="shared" si="191"/>
        <v/>
      </c>
      <c r="DD81" s="95" t="str">
        <f t="shared" si="192"/>
        <v/>
      </c>
      <c r="DE81" s="136">
        <f t="shared" si="146"/>
        <v>200</v>
      </c>
      <c r="DF81" s="136">
        <f t="shared" si="193"/>
        <v>0</v>
      </c>
      <c r="DG81" s="64" t="str">
        <f>IF(details!BK81="","",details!BK81)</f>
        <v/>
      </c>
      <c r="DH81" s="64" t="str">
        <f>IF(details!BL81="","",details!BL81)</f>
        <v/>
      </c>
      <c r="DI81" s="64" t="str">
        <f t="shared" si="194"/>
        <v/>
      </c>
      <c r="DJ81" s="64" t="str">
        <f>IF(details!BM81="","",details!BM81)</f>
        <v/>
      </c>
      <c r="DK81" s="64" t="str">
        <f>IF(details!BN81="","",details!BN81)</f>
        <v/>
      </c>
      <c r="DL81" s="64" t="str">
        <f t="shared" si="195"/>
        <v/>
      </c>
      <c r="DM81" s="64" t="str">
        <f>IF(details!BO81="","",details!BO81)</f>
        <v/>
      </c>
      <c r="DN81" s="64" t="str">
        <f>IF(details!BP81="","",details!BP81)</f>
        <v/>
      </c>
      <c r="DO81" s="64" t="str">
        <f t="shared" si="196"/>
        <v/>
      </c>
      <c r="DP81" s="148" t="str">
        <f t="shared" si="197"/>
        <v/>
      </c>
      <c r="DQ81" s="64" t="str">
        <f>IF(details!BQ81="","",details!BQ81)</f>
        <v/>
      </c>
      <c r="DR81" s="64" t="str">
        <f>IF(details!BR81="","",details!BR81)</f>
        <v/>
      </c>
      <c r="DS81" s="64" t="str">
        <f>IF(details!BS81="","",details!BS81)</f>
        <v/>
      </c>
      <c r="DT81" s="148" t="str">
        <f t="shared" si="198"/>
        <v/>
      </c>
      <c r="DU81" s="149" t="str">
        <f t="shared" si="199"/>
        <v/>
      </c>
      <c r="DV81" s="64" t="str">
        <f>IF(details!BT81="","",details!BT81)</f>
        <v/>
      </c>
      <c r="DW81" s="64" t="str">
        <f>IF(details!BU81="","",details!BU81)</f>
        <v/>
      </c>
      <c r="DX81" s="149" t="str">
        <f t="shared" si="200"/>
        <v/>
      </c>
      <c r="DY81" s="95" t="str">
        <f t="shared" si="201"/>
        <v/>
      </c>
      <c r="DZ81" s="150" t="str">
        <f t="shared" si="202"/>
        <v/>
      </c>
      <c r="EA81" s="95" t="str">
        <f t="shared" si="203"/>
        <v/>
      </c>
      <c r="EB81" s="136">
        <f t="shared" si="147"/>
        <v>200</v>
      </c>
      <c r="EC81" s="136">
        <f t="shared" si="204"/>
        <v>0</v>
      </c>
      <c r="ED81" s="64" t="str">
        <f>IF(details!BV81="","",details!BV81)</f>
        <v/>
      </c>
      <c r="EE81" s="64" t="str">
        <f>IF(details!BW81="","",details!BW81)</f>
        <v/>
      </c>
      <c r="EF81" s="64" t="str">
        <f t="shared" si="205"/>
        <v/>
      </c>
      <c r="EG81" s="64" t="str">
        <f>IF(details!BX81="","",details!BX81)</f>
        <v/>
      </c>
      <c r="EH81" s="64" t="str">
        <f>IF(details!BY81="","",details!BY81)</f>
        <v/>
      </c>
      <c r="EI81" s="64" t="str">
        <f t="shared" si="206"/>
        <v/>
      </c>
      <c r="EJ81" s="64" t="str">
        <f>IF(details!BZ81="","",details!BZ81)</f>
        <v/>
      </c>
      <c r="EK81" s="64" t="str">
        <f>IF(details!CA81="","",details!CA81)</f>
        <v/>
      </c>
      <c r="EL81" s="64" t="str">
        <f t="shared" si="207"/>
        <v/>
      </c>
      <c r="EM81" s="148" t="str">
        <f t="shared" si="208"/>
        <v/>
      </c>
      <c r="EN81" s="427" t="str">
        <f>IF(details!CB81="","",details!CB81)</f>
        <v/>
      </c>
      <c r="EO81" s="64" t="str">
        <f>IF(details!CC81="","",details!CC81)</f>
        <v/>
      </c>
      <c r="EP81" s="64" t="str">
        <f>IF(details!CD81="","",details!CD81)</f>
        <v/>
      </c>
      <c r="EQ81" s="148" t="str">
        <f t="shared" si="209"/>
        <v/>
      </c>
      <c r="ER81" s="149" t="str">
        <f t="shared" si="210"/>
        <v/>
      </c>
      <c r="ES81" s="64" t="str">
        <f>IF(details!CE81="","",details!CE81)</f>
        <v/>
      </c>
      <c r="ET81" s="64" t="str">
        <f>IF(details!CF81="","",details!CF81)</f>
        <v/>
      </c>
      <c r="EU81" s="149" t="str">
        <f t="shared" si="211"/>
        <v/>
      </c>
      <c r="EV81" s="95" t="str">
        <f t="shared" si="212"/>
        <v/>
      </c>
      <c r="EW81" s="150" t="str">
        <f t="shared" si="213"/>
        <v/>
      </c>
      <c r="EX81" s="95" t="str">
        <f t="shared" si="214"/>
        <v/>
      </c>
      <c r="EY81" s="136">
        <f t="shared" si="148"/>
        <v>200</v>
      </c>
      <c r="EZ81" s="136">
        <f t="shared" si="215"/>
        <v>0</v>
      </c>
      <c r="FA81" s="64" t="str">
        <f>IF(details!CG81="","",details!CG81)</f>
        <v/>
      </c>
      <c r="FB81" s="64" t="str">
        <f>IF(details!CH81="","",details!CH81)</f>
        <v/>
      </c>
      <c r="FC81" s="64" t="str">
        <f>IF(details!CI81="","",details!CI81)</f>
        <v/>
      </c>
      <c r="FD81" s="64" t="str">
        <f>IF(details!CJ81="","",details!CJ81)</f>
        <v/>
      </c>
      <c r="FE81" s="64" t="str">
        <f>IF(details!CK81="","",details!CK81)</f>
        <v/>
      </c>
      <c r="FF81" s="95" t="str">
        <f t="shared" si="216"/>
        <v/>
      </c>
      <c r="FG81" s="95" t="str">
        <f t="shared" si="217"/>
        <v/>
      </c>
      <c r="FH81" s="95" t="str">
        <f t="shared" si="218"/>
        <v/>
      </c>
      <c r="FI81" s="136">
        <f t="shared" si="219"/>
        <v>100</v>
      </c>
      <c r="FJ81" s="136">
        <f t="shared" si="220"/>
        <v>0</v>
      </c>
      <c r="FK81" s="64" t="str">
        <f>IF(details!CL81="","",details!CL81)</f>
        <v/>
      </c>
      <c r="FL81" s="64" t="str">
        <f>IF(details!CM81="","",details!CM81)</f>
        <v/>
      </c>
      <c r="FM81" s="64" t="str">
        <f>IF(details!CN81="","",details!CN81)</f>
        <v/>
      </c>
      <c r="FN81" s="64" t="str">
        <f>IF(details!CO81="","",details!CO81)</f>
        <v/>
      </c>
      <c r="FO81" s="64" t="str">
        <f>IF(details!CP81="","",details!CP81)</f>
        <v/>
      </c>
      <c r="FP81" s="95" t="str">
        <f t="shared" si="221"/>
        <v/>
      </c>
      <c r="FQ81" s="95" t="str">
        <f t="shared" si="222"/>
        <v/>
      </c>
      <c r="FR81" s="95" t="str">
        <f t="shared" si="223"/>
        <v/>
      </c>
      <c r="FS81" s="136">
        <f t="shared" si="224"/>
        <v>100</v>
      </c>
      <c r="FT81" s="136">
        <f t="shared" si="225"/>
        <v>0</v>
      </c>
      <c r="FU81" s="64" t="str">
        <f>IF(details!CQ81="","",details!CQ81)</f>
        <v/>
      </c>
      <c r="FV81" s="64" t="str">
        <f>IF(details!CR81="","",details!CR81)</f>
        <v/>
      </c>
      <c r="FW81" s="64" t="str">
        <f>IF(details!CS81="","",details!CS81)</f>
        <v/>
      </c>
      <c r="FX81" s="64" t="str">
        <f>IF(details!CT81="","",details!CT81)</f>
        <v/>
      </c>
      <c r="FY81" s="64" t="str">
        <f>IF(details!CU81="","",details!CU81)</f>
        <v/>
      </c>
      <c r="FZ81" s="95" t="str">
        <f t="shared" si="226"/>
        <v/>
      </c>
      <c r="GA81" s="95" t="str">
        <f t="shared" si="227"/>
        <v/>
      </c>
      <c r="GB81" s="95" t="str">
        <f t="shared" si="228"/>
        <v/>
      </c>
      <c r="GC81" s="136">
        <f t="shared" si="229"/>
        <v>100</v>
      </c>
      <c r="GD81" s="136">
        <f t="shared" si="230"/>
        <v>0</v>
      </c>
      <c r="GE81" s="94">
        <f t="shared" si="231"/>
        <v>200</v>
      </c>
      <c r="GF81" s="94" t="str">
        <f t="shared" si="232"/>
        <v/>
      </c>
      <c r="GG81" s="94" t="str">
        <f t="shared" si="233"/>
        <v/>
      </c>
      <c r="GH81" s="94">
        <f t="shared" si="234"/>
        <v>200</v>
      </c>
      <c r="GI81" s="94" t="str">
        <f t="shared" si="235"/>
        <v/>
      </c>
      <c r="GJ81" s="94" t="str">
        <f t="shared" si="236"/>
        <v/>
      </c>
      <c r="GK81" s="152">
        <f t="shared" si="237"/>
        <v>200</v>
      </c>
      <c r="GL81" s="152" t="str">
        <f t="shared" si="238"/>
        <v/>
      </c>
      <c r="GM81" s="152" t="str">
        <f t="shared" si="239"/>
        <v/>
      </c>
      <c r="GN81" s="94" t="str">
        <f t="shared" si="240"/>
        <v/>
      </c>
      <c r="GO81" s="94" t="str">
        <f t="shared" si="241"/>
        <v/>
      </c>
      <c r="GP81" s="94" t="str">
        <f t="shared" si="242"/>
        <v/>
      </c>
      <c r="GQ81" s="94" t="str">
        <f t="shared" si="243"/>
        <v/>
      </c>
      <c r="GR81" s="94" t="str">
        <f t="shared" si="244"/>
        <v/>
      </c>
      <c r="GS81" s="94">
        <f t="shared" si="245"/>
        <v>200</v>
      </c>
      <c r="GT81" s="94" t="str">
        <f t="shared" si="246"/>
        <v/>
      </c>
      <c r="GU81" s="94" t="str">
        <f t="shared" si="247"/>
        <v/>
      </c>
      <c r="GV81" s="94">
        <f t="shared" si="248"/>
        <v>200</v>
      </c>
      <c r="GW81" s="94" t="str">
        <f t="shared" si="249"/>
        <v/>
      </c>
      <c r="GX81" s="94" t="str">
        <f t="shared" si="250"/>
        <v/>
      </c>
      <c r="GY81" s="94">
        <f t="shared" si="251"/>
        <v>200</v>
      </c>
      <c r="GZ81" s="94" t="str">
        <f t="shared" si="252"/>
        <v/>
      </c>
      <c r="HA81" s="94" t="str">
        <f t="shared" si="253"/>
        <v/>
      </c>
      <c r="HB81" s="94">
        <f t="shared" si="254"/>
        <v>100</v>
      </c>
      <c r="HC81" s="94" t="str">
        <f t="shared" si="255"/>
        <v/>
      </c>
      <c r="HD81" s="94" t="str">
        <f t="shared" si="256"/>
        <v/>
      </c>
      <c r="HE81" s="153">
        <f t="shared" si="257"/>
        <v>100</v>
      </c>
      <c r="HF81" s="153" t="str">
        <f t="shared" si="258"/>
        <v/>
      </c>
      <c r="HG81" s="153" t="str">
        <f t="shared" si="259"/>
        <v/>
      </c>
      <c r="HH81" s="153">
        <f t="shared" si="260"/>
        <v>100</v>
      </c>
      <c r="HI81" s="153" t="str">
        <f t="shared" si="261"/>
        <v/>
      </c>
      <c r="HJ81" s="153" t="str">
        <f t="shared" si="262"/>
        <v/>
      </c>
      <c r="HK81" s="255">
        <f t="shared" si="263"/>
        <v>0</v>
      </c>
      <c r="HL81" s="255">
        <f t="shared" si="264"/>
        <v>0</v>
      </c>
      <c r="HM81" s="255">
        <f t="shared" si="265"/>
        <v>23</v>
      </c>
      <c r="HN81" s="255">
        <f t="shared" si="266"/>
        <v>0</v>
      </c>
      <c r="HO81" s="64" t="str">
        <f t="shared" si="149"/>
        <v/>
      </c>
      <c r="HP81" s="91">
        <f t="shared" si="267"/>
        <v>1200</v>
      </c>
      <c r="HQ81" s="91" t="str">
        <f t="shared" si="268"/>
        <v/>
      </c>
      <c r="HR81" s="92" t="str">
        <f t="shared" si="269"/>
        <v/>
      </c>
      <c r="HS81" s="214" t="str">
        <f t="shared" si="270"/>
        <v/>
      </c>
      <c r="HT81" s="215" t="str">
        <f t="shared" si="271"/>
        <v/>
      </c>
      <c r="HU81" s="93" t="str">
        <f t="shared" si="272"/>
        <v/>
      </c>
      <c r="HV81" s="154">
        <f>details!EV81</f>
        <v>110</v>
      </c>
      <c r="HW81" s="155" t="str">
        <f>details!EW81</f>
        <v/>
      </c>
      <c r="HX81" s="218" t="str">
        <f t="shared" si="273"/>
        <v/>
      </c>
      <c r="HY81" s="100" t="str">
        <f>IF(details!CV81="","",details!CV81)</f>
        <v/>
      </c>
    </row>
    <row r="82" spans="1:233" ht="14" customHeight="1">
      <c r="A82" s="145" t="str">
        <f>IF(details!A82="","",details!A82)</f>
        <v/>
      </c>
      <c r="B82" s="64" t="str">
        <f>IF(details!B82="","",details!B82)</f>
        <v/>
      </c>
      <c r="C82" s="64" t="str">
        <f>IF(details!C82="","",details!C82)</f>
        <v/>
      </c>
      <c r="D82" s="95">
        <f>IF(details!D82="","",details!D82)</f>
        <v>876</v>
      </c>
      <c r="E82" s="95" t="str">
        <f>IF(details!E82="","",details!E82)</f>
        <v/>
      </c>
      <c r="F82" s="64" t="str">
        <f>IF(details!F82="","",details!F82)</f>
        <v/>
      </c>
      <c r="G82" s="290" t="str">
        <f>IF(details!G82="","",details!G82)</f>
        <v/>
      </c>
      <c r="H82" s="146" t="str">
        <f>IF(details!CW82="","",details!CW82)</f>
        <v/>
      </c>
      <c r="I82" s="147" t="str">
        <f>IF(details!I82="","",details!I82)</f>
        <v/>
      </c>
      <c r="J82" s="147" t="str">
        <f>IF(details!J82="","",details!J82)</f>
        <v/>
      </c>
      <c r="K82" s="147" t="str">
        <f>IF(details!K82="","",details!K82)</f>
        <v/>
      </c>
      <c r="L82" s="64" t="str">
        <f>IF(details!L82="","",details!L82)</f>
        <v/>
      </c>
      <c r="M82" s="64" t="str">
        <f>IF(details!M82="","",details!M82)</f>
        <v/>
      </c>
      <c r="N82" s="64" t="str">
        <f t="shared" si="150"/>
        <v/>
      </c>
      <c r="O82" s="64" t="str">
        <f>IF(details!N82="","",details!N82)</f>
        <v/>
      </c>
      <c r="P82" s="64" t="str">
        <f>IF(details!O82="","",details!O82)</f>
        <v/>
      </c>
      <c r="Q82" s="64" t="str">
        <f t="shared" si="151"/>
        <v/>
      </c>
      <c r="R82" s="64" t="str">
        <f>IF(details!P82="","",details!P82)</f>
        <v/>
      </c>
      <c r="S82" s="64" t="str">
        <f>IF(details!Q82="","",details!Q82)</f>
        <v/>
      </c>
      <c r="T82" s="64" t="str">
        <f t="shared" si="152"/>
        <v/>
      </c>
      <c r="U82" s="148" t="str">
        <f t="shared" si="153"/>
        <v/>
      </c>
      <c r="V82" s="64" t="str">
        <f>IF(details!R82="","",details!R82)</f>
        <v/>
      </c>
      <c r="W82" s="64" t="str">
        <f>IF(details!S82="","",details!S82)</f>
        <v/>
      </c>
      <c r="X82" s="64" t="str">
        <f>IF(details!T82="","",details!T82)</f>
        <v/>
      </c>
      <c r="Y82" s="64" t="str">
        <f>IF(details!U82="","",details!U82)</f>
        <v/>
      </c>
      <c r="Z82" s="148" t="str">
        <f t="shared" si="154"/>
        <v/>
      </c>
      <c r="AA82" s="149" t="str">
        <f t="shared" si="155"/>
        <v/>
      </c>
      <c r="AB82" s="64" t="str">
        <f>IF(details!V82="","",details!V82)</f>
        <v/>
      </c>
      <c r="AC82" s="64" t="str">
        <f>IF(details!W82="","",details!W82)</f>
        <v/>
      </c>
      <c r="AD82" s="64" t="str">
        <f>IF(details!X82="","",details!X82)</f>
        <v/>
      </c>
      <c r="AE82" s="149" t="str">
        <f t="shared" si="156"/>
        <v/>
      </c>
      <c r="AF82" s="95" t="str">
        <f t="shared" si="157"/>
        <v/>
      </c>
      <c r="AG82" s="150" t="str">
        <f t="shared" si="158"/>
        <v/>
      </c>
      <c r="AH82" s="95" t="str">
        <f t="shared" si="159"/>
        <v/>
      </c>
      <c r="AI82" s="136">
        <f t="shared" si="143"/>
        <v>200</v>
      </c>
      <c r="AJ82" s="136">
        <f t="shared" si="160"/>
        <v>0</v>
      </c>
      <c r="AK82" s="64" t="str">
        <f>IF(details!Y82="","",details!Y82)</f>
        <v/>
      </c>
      <c r="AL82" s="64" t="str">
        <f>IF(details!Z82="","",details!Z82)</f>
        <v/>
      </c>
      <c r="AM82" s="64" t="str">
        <f t="shared" si="161"/>
        <v/>
      </c>
      <c r="AN82" s="64" t="str">
        <f>IF(details!AA82="","",details!AA82)</f>
        <v/>
      </c>
      <c r="AO82" s="64" t="str">
        <f>IF(details!AB82="","",details!AB82)</f>
        <v/>
      </c>
      <c r="AP82" s="64" t="str">
        <f t="shared" si="162"/>
        <v/>
      </c>
      <c r="AQ82" s="64" t="str">
        <f>IF(details!AC82="","",details!AC82)</f>
        <v/>
      </c>
      <c r="AR82" s="64" t="str">
        <f>IF(details!AD82="","",details!AD82)</f>
        <v/>
      </c>
      <c r="AS82" s="64" t="str">
        <f t="shared" si="163"/>
        <v/>
      </c>
      <c r="AT82" s="148" t="str">
        <f t="shared" si="164"/>
        <v/>
      </c>
      <c r="AU82" s="64" t="str">
        <f>IF(details!AE82="","",details!AE82)</f>
        <v/>
      </c>
      <c r="AV82" s="64" t="str">
        <f>IF(details!AF82="","",details!AF82)</f>
        <v/>
      </c>
      <c r="AW82" s="64" t="str">
        <f>IF(details!AG82="","",details!AG82)</f>
        <v/>
      </c>
      <c r="AX82" s="64" t="str">
        <f>IF(details!AH82="","",details!AH82)</f>
        <v/>
      </c>
      <c r="AY82" s="148" t="str">
        <f t="shared" si="165"/>
        <v/>
      </c>
      <c r="AZ82" s="149" t="str">
        <f t="shared" si="166"/>
        <v/>
      </c>
      <c r="BA82" s="64" t="str">
        <f>IF(details!AI82="","",details!AI82)</f>
        <v/>
      </c>
      <c r="BB82" s="64" t="str">
        <f>IF(details!AJ82="","",details!AJ82)</f>
        <v/>
      </c>
      <c r="BC82" s="64" t="str">
        <f>IF(details!AK82="","",details!AK82)</f>
        <v/>
      </c>
      <c r="BD82" s="149" t="str">
        <f t="shared" si="167"/>
        <v/>
      </c>
      <c r="BE82" s="95" t="str">
        <f t="shared" si="168"/>
        <v/>
      </c>
      <c r="BF82" s="150" t="str">
        <f t="shared" si="169"/>
        <v/>
      </c>
      <c r="BG82" s="95" t="str">
        <f t="shared" si="170"/>
        <v/>
      </c>
      <c r="BH82" s="136">
        <f t="shared" si="144"/>
        <v>200</v>
      </c>
      <c r="BI82" s="136">
        <f t="shared" si="171"/>
        <v>0</v>
      </c>
      <c r="BJ82" s="151">
        <f>IF(D82="","",details!AL82)</f>
        <v>0</v>
      </c>
      <c r="BK82" s="64" t="str">
        <f>IF(details!AM82="","",details!AM82)</f>
        <v/>
      </c>
      <c r="BL82" s="64" t="str">
        <f>IF(details!AN82="","",details!AN82)</f>
        <v/>
      </c>
      <c r="BM82" s="64" t="str">
        <f t="shared" si="172"/>
        <v/>
      </c>
      <c r="BN82" s="64" t="str">
        <f>IF(details!AO82="","",details!AO82)</f>
        <v/>
      </c>
      <c r="BO82" s="64" t="str">
        <f>IF(details!AP82="","",details!AP82)</f>
        <v/>
      </c>
      <c r="BP82" s="64" t="str">
        <f t="shared" si="173"/>
        <v/>
      </c>
      <c r="BQ82" s="64" t="str">
        <f>IF(details!AQ82="","",details!AQ82)</f>
        <v/>
      </c>
      <c r="BR82" s="64" t="str">
        <f>IF(details!AR82="","",details!AR82)</f>
        <v/>
      </c>
      <c r="BS82" s="64" t="str">
        <f t="shared" si="174"/>
        <v/>
      </c>
      <c r="BT82" s="148" t="str">
        <f t="shared" si="175"/>
        <v/>
      </c>
      <c r="BU82" s="64" t="str">
        <f>IF(details!AS82="","",details!AS82)</f>
        <v/>
      </c>
      <c r="BV82" s="64" t="str">
        <f>IF(details!AT82="","",details!AT82)</f>
        <v/>
      </c>
      <c r="BW82" s="64" t="str">
        <f>IF(details!AU82="","",details!AU82)</f>
        <v/>
      </c>
      <c r="BX82" s="148" t="str">
        <f t="shared" si="176"/>
        <v/>
      </c>
      <c r="BY82" s="149" t="str">
        <f t="shared" si="177"/>
        <v/>
      </c>
      <c r="BZ82" s="64" t="str">
        <f>IF(details!AV82="","",details!AV82)</f>
        <v/>
      </c>
      <c r="CA82" s="64" t="str">
        <f>IF(details!AW82="","",details!AW82)</f>
        <v/>
      </c>
      <c r="CB82" s="149" t="str">
        <f t="shared" si="178"/>
        <v/>
      </c>
      <c r="CC82" s="95" t="str">
        <f t="shared" si="179"/>
        <v/>
      </c>
      <c r="CD82" s="150" t="str">
        <f t="shared" si="180"/>
        <v/>
      </c>
      <c r="CE82" s="95" t="str">
        <f t="shared" si="181"/>
        <v/>
      </c>
      <c r="CF82" s="136">
        <f t="shared" si="145"/>
        <v>200</v>
      </c>
      <c r="CG82" s="136">
        <f t="shared" si="182"/>
        <v>0</v>
      </c>
      <c r="CH82" s="64" t="str">
        <f>IF(details!AX82="","",details!AX82)</f>
        <v/>
      </c>
      <c r="CI82" s="64" t="str">
        <f>IF(details!AY82="","",details!AY82)</f>
        <v/>
      </c>
      <c r="CJ82" s="64" t="str">
        <f t="shared" si="183"/>
        <v/>
      </c>
      <c r="CK82" s="64" t="str">
        <f>IF(details!AZ82="","",details!AZ82)</f>
        <v/>
      </c>
      <c r="CL82" s="64" t="str">
        <f>IF(details!BA82="","",details!BA82)</f>
        <v/>
      </c>
      <c r="CM82" s="64" t="str">
        <f t="shared" si="184"/>
        <v/>
      </c>
      <c r="CN82" s="64" t="str">
        <f>IF(details!BB82="","",details!BB82)</f>
        <v/>
      </c>
      <c r="CO82" s="64" t="str">
        <f>IF(details!BC82="","",details!BC82)</f>
        <v/>
      </c>
      <c r="CP82" s="64" t="str">
        <f t="shared" si="185"/>
        <v/>
      </c>
      <c r="CQ82" s="148" t="str">
        <f t="shared" si="186"/>
        <v/>
      </c>
      <c r="CR82" s="64" t="str">
        <f>IF(details!BD82="","",details!BD82)</f>
        <v/>
      </c>
      <c r="CS82" s="64" t="str">
        <f>IF(details!BE82="","",details!BE82)</f>
        <v/>
      </c>
      <c r="CT82" s="64" t="str">
        <f>IF(details!BF82="","",details!BF82)</f>
        <v/>
      </c>
      <c r="CU82" s="64" t="str">
        <f>IF(details!BG82="","",details!BG82)</f>
        <v/>
      </c>
      <c r="CV82" s="148" t="str">
        <f t="shared" si="187"/>
        <v/>
      </c>
      <c r="CW82" s="149" t="str">
        <f t="shared" si="188"/>
        <v/>
      </c>
      <c r="CX82" s="64" t="str">
        <f>IF(details!BH82="","",details!BH82)</f>
        <v/>
      </c>
      <c r="CY82" s="64" t="str">
        <f>IF(details!BI82="","",details!BI82)</f>
        <v/>
      </c>
      <c r="CZ82" s="64" t="str">
        <f>IF(details!BJ82="","",details!BJ82)</f>
        <v/>
      </c>
      <c r="DA82" s="149" t="str">
        <f t="shared" si="189"/>
        <v/>
      </c>
      <c r="DB82" s="95" t="str">
        <f t="shared" si="190"/>
        <v/>
      </c>
      <c r="DC82" s="150" t="str">
        <f t="shared" si="191"/>
        <v/>
      </c>
      <c r="DD82" s="95" t="str">
        <f t="shared" si="192"/>
        <v/>
      </c>
      <c r="DE82" s="136">
        <f t="shared" si="146"/>
        <v>200</v>
      </c>
      <c r="DF82" s="136">
        <f t="shared" si="193"/>
        <v>0</v>
      </c>
      <c r="DG82" s="64" t="str">
        <f>IF(details!BK82="","",details!BK82)</f>
        <v/>
      </c>
      <c r="DH82" s="64" t="str">
        <f>IF(details!BL82="","",details!BL82)</f>
        <v/>
      </c>
      <c r="DI82" s="64" t="str">
        <f t="shared" si="194"/>
        <v/>
      </c>
      <c r="DJ82" s="64" t="str">
        <f>IF(details!BM82="","",details!BM82)</f>
        <v/>
      </c>
      <c r="DK82" s="64" t="str">
        <f>IF(details!BN82="","",details!BN82)</f>
        <v/>
      </c>
      <c r="DL82" s="64" t="str">
        <f t="shared" si="195"/>
        <v/>
      </c>
      <c r="DM82" s="64" t="str">
        <f>IF(details!BO82="","",details!BO82)</f>
        <v/>
      </c>
      <c r="DN82" s="64" t="str">
        <f>IF(details!BP82="","",details!BP82)</f>
        <v/>
      </c>
      <c r="DO82" s="64" t="str">
        <f t="shared" si="196"/>
        <v/>
      </c>
      <c r="DP82" s="148" t="str">
        <f t="shared" si="197"/>
        <v/>
      </c>
      <c r="DQ82" s="64" t="str">
        <f>IF(details!BQ82="","",details!BQ82)</f>
        <v/>
      </c>
      <c r="DR82" s="64" t="str">
        <f>IF(details!BR82="","",details!BR82)</f>
        <v/>
      </c>
      <c r="DS82" s="64" t="str">
        <f>IF(details!BS82="","",details!BS82)</f>
        <v/>
      </c>
      <c r="DT82" s="148" t="str">
        <f t="shared" si="198"/>
        <v/>
      </c>
      <c r="DU82" s="149" t="str">
        <f t="shared" si="199"/>
        <v/>
      </c>
      <c r="DV82" s="64" t="str">
        <f>IF(details!BT82="","",details!BT82)</f>
        <v/>
      </c>
      <c r="DW82" s="64" t="str">
        <f>IF(details!BU82="","",details!BU82)</f>
        <v/>
      </c>
      <c r="DX82" s="149" t="str">
        <f t="shared" si="200"/>
        <v/>
      </c>
      <c r="DY82" s="95" t="str">
        <f t="shared" si="201"/>
        <v/>
      </c>
      <c r="DZ82" s="150" t="str">
        <f t="shared" si="202"/>
        <v/>
      </c>
      <c r="EA82" s="95" t="str">
        <f t="shared" si="203"/>
        <v/>
      </c>
      <c r="EB82" s="136">
        <f t="shared" si="147"/>
        <v>200</v>
      </c>
      <c r="EC82" s="136">
        <f t="shared" si="204"/>
        <v>0</v>
      </c>
      <c r="ED82" s="64" t="str">
        <f>IF(details!BV82="","",details!BV82)</f>
        <v/>
      </c>
      <c r="EE82" s="64" t="str">
        <f>IF(details!BW82="","",details!BW82)</f>
        <v/>
      </c>
      <c r="EF82" s="64" t="str">
        <f t="shared" si="205"/>
        <v/>
      </c>
      <c r="EG82" s="64" t="str">
        <f>IF(details!BX82="","",details!BX82)</f>
        <v/>
      </c>
      <c r="EH82" s="64" t="str">
        <f>IF(details!BY82="","",details!BY82)</f>
        <v/>
      </c>
      <c r="EI82" s="64" t="str">
        <f t="shared" si="206"/>
        <v/>
      </c>
      <c r="EJ82" s="64" t="str">
        <f>IF(details!BZ82="","",details!BZ82)</f>
        <v/>
      </c>
      <c r="EK82" s="64" t="str">
        <f>IF(details!CA82="","",details!CA82)</f>
        <v/>
      </c>
      <c r="EL82" s="64" t="str">
        <f t="shared" si="207"/>
        <v/>
      </c>
      <c r="EM82" s="148" t="str">
        <f t="shared" si="208"/>
        <v/>
      </c>
      <c r="EN82" s="427" t="str">
        <f>IF(details!CB82="","",details!CB82)</f>
        <v/>
      </c>
      <c r="EO82" s="64" t="str">
        <f>IF(details!CC82="","",details!CC82)</f>
        <v/>
      </c>
      <c r="EP82" s="64" t="str">
        <f>IF(details!CD82="","",details!CD82)</f>
        <v/>
      </c>
      <c r="EQ82" s="148" t="str">
        <f t="shared" si="209"/>
        <v/>
      </c>
      <c r="ER82" s="149" t="str">
        <f t="shared" si="210"/>
        <v/>
      </c>
      <c r="ES82" s="64" t="str">
        <f>IF(details!CE82="","",details!CE82)</f>
        <v/>
      </c>
      <c r="ET82" s="64" t="str">
        <f>IF(details!CF82="","",details!CF82)</f>
        <v/>
      </c>
      <c r="EU82" s="149" t="str">
        <f t="shared" si="211"/>
        <v/>
      </c>
      <c r="EV82" s="95" t="str">
        <f t="shared" si="212"/>
        <v/>
      </c>
      <c r="EW82" s="150" t="str">
        <f t="shared" si="213"/>
        <v/>
      </c>
      <c r="EX82" s="95" t="str">
        <f t="shared" si="214"/>
        <v/>
      </c>
      <c r="EY82" s="136">
        <f t="shared" si="148"/>
        <v>200</v>
      </c>
      <c r="EZ82" s="136">
        <f t="shared" si="215"/>
        <v>0</v>
      </c>
      <c r="FA82" s="64" t="str">
        <f>IF(details!CG82="","",details!CG82)</f>
        <v/>
      </c>
      <c r="FB82" s="64" t="str">
        <f>IF(details!CH82="","",details!CH82)</f>
        <v/>
      </c>
      <c r="FC82" s="64" t="str">
        <f>IF(details!CI82="","",details!CI82)</f>
        <v/>
      </c>
      <c r="FD82" s="64" t="str">
        <f>IF(details!CJ82="","",details!CJ82)</f>
        <v/>
      </c>
      <c r="FE82" s="64" t="str">
        <f>IF(details!CK82="","",details!CK82)</f>
        <v/>
      </c>
      <c r="FF82" s="95" t="str">
        <f t="shared" si="216"/>
        <v/>
      </c>
      <c r="FG82" s="95" t="str">
        <f t="shared" si="217"/>
        <v/>
      </c>
      <c r="FH82" s="95" t="str">
        <f t="shared" si="218"/>
        <v/>
      </c>
      <c r="FI82" s="136">
        <f t="shared" si="219"/>
        <v>100</v>
      </c>
      <c r="FJ82" s="136">
        <f t="shared" si="220"/>
        <v>0</v>
      </c>
      <c r="FK82" s="64" t="str">
        <f>IF(details!CL82="","",details!CL82)</f>
        <v/>
      </c>
      <c r="FL82" s="64" t="str">
        <f>IF(details!CM82="","",details!CM82)</f>
        <v/>
      </c>
      <c r="FM82" s="64" t="str">
        <f>IF(details!CN82="","",details!CN82)</f>
        <v/>
      </c>
      <c r="FN82" s="64" t="str">
        <f>IF(details!CO82="","",details!CO82)</f>
        <v/>
      </c>
      <c r="FO82" s="64" t="str">
        <f>IF(details!CP82="","",details!CP82)</f>
        <v/>
      </c>
      <c r="FP82" s="95" t="str">
        <f t="shared" si="221"/>
        <v/>
      </c>
      <c r="FQ82" s="95" t="str">
        <f t="shared" si="222"/>
        <v/>
      </c>
      <c r="FR82" s="95" t="str">
        <f t="shared" si="223"/>
        <v/>
      </c>
      <c r="FS82" s="136">
        <f t="shared" si="224"/>
        <v>100</v>
      </c>
      <c r="FT82" s="136">
        <f t="shared" si="225"/>
        <v>0</v>
      </c>
      <c r="FU82" s="64" t="str">
        <f>IF(details!CQ82="","",details!CQ82)</f>
        <v/>
      </c>
      <c r="FV82" s="64" t="str">
        <f>IF(details!CR82="","",details!CR82)</f>
        <v/>
      </c>
      <c r="FW82" s="64" t="str">
        <f>IF(details!CS82="","",details!CS82)</f>
        <v/>
      </c>
      <c r="FX82" s="64" t="str">
        <f>IF(details!CT82="","",details!CT82)</f>
        <v/>
      </c>
      <c r="FY82" s="64" t="str">
        <f>IF(details!CU82="","",details!CU82)</f>
        <v/>
      </c>
      <c r="FZ82" s="95" t="str">
        <f t="shared" si="226"/>
        <v/>
      </c>
      <c r="GA82" s="95" t="str">
        <f t="shared" si="227"/>
        <v/>
      </c>
      <c r="GB82" s="95" t="str">
        <f t="shared" si="228"/>
        <v/>
      </c>
      <c r="GC82" s="136">
        <f t="shared" si="229"/>
        <v>100</v>
      </c>
      <c r="GD82" s="136">
        <f t="shared" si="230"/>
        <v>0</v>
      </c>
      <c r="GE82" s="94">
        <f t="shared" si="231"/>
        <v>200</v>
      </c>
      <c r="GF82" s="94" t="str">
        <f t="shared" si="232"/>
        <v/>
      </c>
      <c r="GG82" s="94" t="str">
        <f t="shared" si="233"/>
        <v/>
      </c>
      <c r="GH82" s="94">
        <f t="shared" si="234"/>
        <v>200</v>
      </c>
      <c r="GI82" s="94" t="str">
        <f t="shared" si="235"/>
        <v/>
      </c>
      <c r="GJ82" s="94" t="str">
        <f t="shared" si="236"/>
        <v/>
      </c>
      <c r="GK82" s="152">
        <f t="shared" si="237"/>
        <v>200</v>
      </c>
      <c r="GL82" s="152" t="str">
        <f t="shared" si="238"/>
        <v/>
      </c>
      <c r="GM82" s="152" t="str">
        <f t="shared" si="239"/>
        <v/>
      </c>
      <c r="GN82" s="94" t="str">
        <f t="shared" si="240"/>
        <v/>
      </c>
      <c r="GO82" s="94" t="str">
        <f t="shared" si="241"/>
        <v/>
      </c>
      <c r="GP82" s="94" t="str">
        <f t="shared" si="242"/>
        <v/>
      </c>
      <c r="GQ82" s="94" t="str">
        <f t="shared" si="243"/>
        <v/>
      </c>
      <c r="GR82" s="94" t="str">
        <f t="shared" si="244"/>
        <v/>
      </c>
      <c r="GS82" s="94">
        <f t="shared" si="245"/>
        <v>200</v>
      </c>
      <c r="GT82" s="94" t="str">
        <f t="shared" si="246"/>
        <v/>
      </c>
      <c r="GU82" s="94" t="str">
        <f t="shared" si="247"/>
        <v/>
      </c>
      <c r="GV82" s="94">
        <f t="shared" si="248"/>
        <v>200</v>
      </c>
      <c r="GW82" s="94" t="str">
        <f t="shared" si="249"/>
        <v/>
      </c>
      <c r="GX82" s="94" t="str">
        <f t="shared" si="250"/>
        <v/>
      </c>
      <c r="GY82" s="94">
        <f t="shared" si="251"/>
        <v>200</v>
      </c>
      <c r="GZ82" s="94" t="str">
        <f t="shared" si="252"/>
        <v/>
      </c>
      <c r="HA82" s="94" t="str">
        <f t="shared" si="253"/>
        <v/>
      </c>
      <c r="HB82" s="94">
        <f t="shared" si="254"/>
        <v>100</v>
      </c>
      <c r="HC82" s="94" t="str">
        <f t="shared" si="255"/>
        <v/>
      </c>
      <c r="HD82" s="94" t="str">
        <f t="shared" si="256"/>
        <v/>
      </c>
      <c r="HE82" s="153">
        <f t="shared" si="257"/>
        <v>100</v>
      </c>
      <c r="HF82" s="153" t="str">
        <f t="shared" si="258"/>
        <v/>
      </c>
      <c r="HG82" s="153" t="str">
        <f t="shared" si="259"/>
        <v/>
      </c>
      <c r="HH82" s="153">
        <f t="shared" si="260"/>
        <v>100</v>
      </c>
      <c r="HI82" s="153" t="str">
        <f t="shared" si="261"/>
        <v/>
      </c>
      <c r="HJ82" s="153" t="str">
        <f t="shared" si="262"/>
        <v/>
      </c>
      <c r="HK82" s="255">
        <f t="shared" si="263"/>
        <v>0</v>
      </c>
      <c r="HL82" s="255">
        <f t="shared" si="264"/>
        <v>0</v>
      </c>
      <c r="HM82" s="255">
        <f t="shared" si="265"/>
        <v>23</v>
      </c>
      <c r="HN82" s="255">
        <f t="shared" si="266"/>
        <v>0</v>
      </c>
      <c r="HO82" s="64" t="str">
        <f t="shared" si="149"/>
        <v/>
      </c>
      <c r="HP82" s="91">
        <f t="shared" si="267"/>
        <v>1200</v>
      </c>
      <c r="HQ82" s="91" t="str">
        <f t="shared" si="268"/>
        <v/>
      </c>
      <c r="HR82" s="92" t="str">
        <f t="shared" si="269"/>
        <v/>
      </c>
      <c r="HS82" s="214" t="str">
        <f t="shared" si="270"/>
        <v/>
      </c>
      <c r="HT82" s="215" t="str">
        <f t="shared" si="271"/>
        <v/>
      </c>
      <c r="HU82" s="93" t="str">
        <f t="shared" si="272"/>
        <v/>
      </c>
      <c r="HV82" s="154">
        <f>details!EV82</f>
        <v>110</v>
      </c>
      <c r="HW82" s="155" t="str">
        <f>details!EW82</f>
        <v/>
      </c>
      <c r="HX82" s="218" t="str">
        <f t="shared" si="273"/>
        <v/>
      </c>
      <c r="HY82" s="100" t="str">
        <f>IF(details!CV82="","",details!CV82)</f>
        <v/>
      </c>
    </row>
    <row r="83" spans="1:233" ht="14" customHeight="1">
      <c r="A83" s="145" t="str">
        <f>IF(details!A83="","",details!A83)</f>
        <v/>
      </c>
      <c r="B83" s="64" t="str">
        <f>IF(details!B83="","",details!B83)</f>
        <v/>
      </c>
      <c r="C83" s="64" t="str">
        <f>IF(details!C83="","",details!C83)</f>
        <v/>
      </c>
      <c r="D83" s="95">
        <f>IF(details!D83="","",details!D83)</f>
        <v>877</v>
      </c>
      <c r="E83" s="95" t="str">
        <f>IF(details!E83="","",details!E83)</f>
        <v/>
      </c>
      <c r="F83" s="64" t="str">
        <f>IF(details!F83="","",details!F83)</f>
        <v/>
      </c>
      <c r="G83" s="290" t="str">
        <f>IF(details!G83="","",details!G83)</f>
        <v/>
      </c>
      <c r="H83" s="146" t="str">
        <f>IF(details!CW83="","",details!CW83)</f>
        <v/>
      </c>
      <c r="I83" s="147" t="str">
        <f>IF(details!I83="","",details!I83)</f>
        <v/>
      </c>
      <c r="J83" s="147" t="str">
        <f>IF(details!J83="","",details!J83)</f>
        <v/>
      </c>
      <c r="K83" s="147" t="str">
        <f>IF(details!K83="","",details!K83)</f>
        <v/>
      </c>
      <c r="L83" s="64" t="str">
        <f>IF(details!L83="","",details!L83)</f>
        <v/>
      </c>
      <c r="M83" s="64" t="str">
        <f>IF(details!M83="","",details!M83)</f>
        <v/>
      </c>
      <c r="N83" s="64" t="str">
        <f t="shared" si="150"/>
        <v/>
      </c>
      <c r="O83" s="64" t="str">
        <f>IF(details!N83="","",details!N83)</f>
        <v/>
      </c>
      <c r="P83" s="64" t="str">
        <f>IF(details!O83="","",details!O83)</f>
        <v/>
      </c>
      <c r="Q83" s="64" t="str">
        <f t="shared" si="151"/>
        <v/>
      </c>
      <c r="R83" s="64" t="str">
        <f>IF(details!P83="","",details!P83)</f>
        <v/>
      </c>
      <c r="S83" s="64" t="str">
        <f>IF(details!Q83="","",details!Q83)</f>
        <v/>
      </c>
      <c r="T83" s="64" t="str">
        <f t="shared" si="152"/>
        <v/>
      </c>
      <c r="U83" s="148" t="str">
        <f t="shared" si="153"/>
        <v/>
      </c>
      <c r="V83" s="64" t="str">
        <f>IF(details!R83="","",details!R83)</f>
        <v/>
      </c>
      <c r="W83" s="64" t="str">
        <f>IF(details!S83="","",details!S83)</f>
        <v/>
      </c>
      <c r="X83" s="64" t="str">
        <f>IF(details!T83="","",details!T83)</f>
        <v/>
      </c>
      <c r="Y83" s="64" t="str">
        <f>IF(details!U83="","",details!U83)</f>
        <v/>
      </c>
      <c r="Z83" s="148" t="str">
        <f t="shared" si="154"/>
        <v/>
      </c>
      <c r="AA83" s="149" t="str">
        <f t="shared" si="155"/>
        <v/>
      </c>
      <c r="AB83" s="64" t="str">
        <f>IF(details!V83="","",details!V83)</f>
        <v/>
      </c>
      <c r="AC83" s="64" t="str">
        <f>IF(details!W83="","",details!W83)</f>
        <v/>
      </c>
      <c r="AD83" s="64" t="str">
        <f>IF(details!X83="","",details!X83)</f>
        <v/>
      </c>
      <c r="AE83" s="149" t="str">
        <f t="shared" si="156"/>
        <v/>
      </c>
      <c r="AF83" s="95" t="str">
        <f t="shared" si="157"/>
        <v/>
      </c>
      <c r="AG83" s="150" t="str">
        <f t="shared" si="158"/>
        <v/>
      </c>
      <c r="AH83" s="95" t="str">
        <f t="shared" si="159"/>
        <v/>
      </c>
      <c r="AI83" s="136">
        <f t="shared" si="143"/>
        <v>200</v>
      </c>
      <c r="AJ83" s="136">
        <f t="shared" si="160"/>
        <v>0</v>
      </c>
      <c r="AK83" s="64" t="str">
        <f>IF(details!Y83="","",details!Y83)</f>
        <v/>
      </c>
      <c r="AL83" s="64" t="str">
        <f>IF(details!Z83="","",details!Z83)</f>
        <v/>
      </c>
      <c r="AM83" s="64" t="str">
        <f t="shared" si="161"/>
        <v/>
      </c>
      <c r="AN83" s="64" t="str">
        <f>IF(details!AA83="","",details!AA83)</f>
        <v/>
      </c>
      <c r="AO83" s="64" t="str">
        <f>IF(details!AB83="","",details!AB83)</f>
        <v/>
      </c>
      <c r="AP83" s="64" t="str">
        <f t="shared" si="162"/>
        <v/>
      </c>
      <c r="AQ83" s="64" t="str">
        <f>IF(details!AC83="","",details!AC83)</f>
        <v/>
      </c>
      <c r="AR83" s="64" t="str">
        <f>IF(details!AD83="","",details!AD83)</f>
        <v/>
      </c>
      <c r="AS83" s="64" t="str">
        <f t="shared" si="163"/>
        <v/>
      </c>
      <c r="AT83" s="148" t="str">
        <f t="shared" si="164"/>
        <v/>
      </c>
      <c r="AU83" s="64" t="str">
        <f>IF(details!AE83="","",details!AE83)</f>
        <v/>
      </c>
      <c r="AV83" s="64" t="str">
        <f>IF(details!AF83="","",details!AF83)</f>
        <v/>
      </c>
      <c r="AW83" s="64" t="str">
        <f>IF(details!AG83="","",details!AG83)</f>
        <v/>
      </c>
      <c r="AX83" s="64" t="str">
        <f>IF(details!AH83="","",details!AH83)</f>
        <v/>
      </c>
      <c r="AY83" s="148" t="str">
        <f t="shared" si="165"/>
        <v/>
      </c>
      <c r="AZ83" s="149" t="str">
        <f t="shared" si="166"/>
        <v/>
      </c>
      <c r="BA83" s="64" t="str">
        <f>IF(details!AI83="","",details!AI83)</f>
        <v/>
      </c>
      <c r="BB83" s="64" t="str">
        <f>IF(details!AJ83="","",details!AJ83)</f>
        <v/>
      </c>
      <c r="BC83" s="64" t="str">
        <f>IF(details!AK83="","",details!AK83)</f>
        <v/>
      </c>
      <c r="BD83" s="149" t="str">
        <f t="shared" si="167"/>
        <v/>
      </c>
      <c r="BE83" s="95" t="str">
        <f t="shared" si="168"/>
        <v/>
      </c>
      <c r="BF83" s="150" t="str">
        <f t="shared" si="169"/>
        <v/>
      </c>
      <c r="BG83" s="95" t="str">
        <f t="shared" si="170"/>
        <v/>
      </c>
      <c r="BH83" s="136">
        <f t="shared" si="144"/>
        <v>200</v>
      </c>
      <c r="BI83" s="136">
        <f t="shared" si="171"/>
        <v>0</v>
      </c>
      <c r="BJ83" s="151">
        <f>IF(D83="","",details!AL83)</f>
        <v>0</v>
      </c>
      <c r="BK83" s="64" t="str">
        <f>IF(details!AM83="","",details!AM83)</f>
        <v/>
      </c>
      <c r="BL83" s="64" t="str">
        <f>IF(details!AN83="","",details!AN83)</f>
        <v/>
      </c>
      <c r="BM83" s="64" t="str">
        <f t="shared" si="172"/>
        <v/>
      </c>
      <c r="BN83" s="64" t="str">
        <f>IF(details!AO83="","",details!AO83)</f>
        <v/>
      </c>
      <c r="BO83" s="64" t="str">
        <f>IF(details!AP83="","",details!AP83)</f>
        <v/>
      </c>
      <c r="BP83" s="64" t="str">
        <f t="shared" si="173"/>
        <v/>
      </c>
      <c r="BQ83" s="64" t="str">
        <f>IF(details!AQ83="","",details!AQ83)</f>
        <v/>
      </c>
      <c r="BR83" s="64" t="str">
        <f>IF(details!AR83="","",details!AR83)</f>
        <v/>
      </c>
      <c r="BS83" s="64" t="str">
        <f t="shared" si="174"/>
        <v/>
      </c>
      <c r="BT83" s="148" t="str">
        <f t="shared" si="175"/>
        <v/>
      </c>
      <c r="BU83" s="64" t="str">
        <f>IF(details!AS83="","",details!AS83)</f>
        <v/>
      </c>
      <c r="BV83" s="64" t="str">
        <f>IF(details!AT83="","",details!AT83)</f>
        <v/>
      </c>
      <c r="BW83" s="64" t="str">
        <f>IF(details!AU83="","",details!AU83)</f>
        <v/>
      </c>
      <c r="BX83" s="148" t="str">
        <f t="shared" si="176"/>
        <v/>
      </c>
      <c r="BY83" s="149" t="str">
        <f t="shared" si="177"/>
        <v/>
      </c>
      <c r="BZ83" s="64" t="str">
        <f>IF(details!AV83="","",details!AV83)</f>
        <v/>
      </c>
      <c r="CA83" s="64" t="str">
        <f>IF(details!AW83="","",details!AW83)</f>
        <v/>
      </c>
      <c r="CB83" s="149" t="str">
        <f t="shared" si="178"/>
        <v/>
      </c>
      <c r="CC83" s="95" t="str">
        <f t="shared" si="179"/>
        <v/>
      </c>
      <c r="CD83" s="150" t="str">
        <f t="shared" si="180"/>
        <v/>
      </c>
      <c r="CE83" s="95" t="str">
        <f t="shared" si="181"/>
        <v/>
      </c>
      <c r="CF83" s="136">
        <f t="shared" si="145"/>
        <v>200</v>
      </c>
      <c r="CG83" s="136">
        <f t="shared" si="182"/>
        <v>0</v>
      </c>
      <c r="CH83" s="64" t="str">
        <f>IF(details!AX83="","",details!AX83)</f>
        <v/>
      </c>
      <c r="CI83" s="64" t="str">
        <f>IF(details!AY83="","",details!AY83)</f>
        <v/>
      </c>
      <c r="CJ83" s="64" t="str">
        <f t="shared" si="183"/>
        <v/>
      </c>
      <c r="CK83" s="64" t="str">
        <f>IF(details!AZ83="","",details!AZ83)</f>
        <v/>
      </c>
      <c r="CL83" s="64" t="str">
        <f>IF(details!BA83="","",details!BA83)</f>
        <v/>
      </c>
      <c r="CM83" s="64" t="str">
        <f t="shared" si="184"/>
        <v/>
      </c>
      <c r="CN83" s="64" t="str">
        <f>IF(details!BB83="","",details!BB83)</f>
        <v/>
      </c>
      <c r="CO83" s="64" t="str">
        <f>IF(details!BC83="","",details!BC83)</f>
        <v/>
      </c>
      <c r="CP83" s="64" t="str">
        <f t="shared" si="185"/>
        <v/>
      </c>
      <c r="CQ83" s="148" t="str">
        <f t="shared" si="186"/>
        <v/>
      </c>
      <c r="CR83" s="64" t="str">
        <f>IF(details!BD83="","",details!BD83)</f>
        <v/>
      </c>
      <c r="CS83" s="64" t="str">
        <f>IF(details!BE83="","",details!BE83)</f>
        <v/>
      </c>
      <c r="CT83" s="64" t="str">
        <f>IF(details!BF83="","",details!BF83)</f>
        <v/>
      </c>
      <c r="CU83" s="64" t="str">
        <f>IF(details!BG83="","",details!BG83)</f>
        <v/>
      </c>
      <c r="CV83" s="148" t="str">
        <f t="shared" si="187"/>
        <v/>
      </c>
      <c r="CW83" s="149" t="str">
        <f t="shared" si="188"/>
        <v/>
      </c>
      <c r="CX83" s="64" t="str">
        <f>IF(details!BH83="","",details!BH83)</f>
        <v/>
      </c>
      <c r="CY83" s="64" t="str">
        <f>IF(details!BI83="","",details!BI83)</f>
        <v/>
      </c>
      <c r="CZ83" s="64" t="str">
        <f>IF(details!BJ83="","",details!BJ83)</f>
        <v/>
      </c>
      <c r="DA83" s="149" t="str">
        <f t="shared" si="189"/>
        <v/>
      </c>
      <c r="DB83" s="95" t="str">
        <f t="shared" si="190"/>
        <v/>
      </c>
      <c r="DC83" s="150" t="str">
        <f t="shared" si="191"/>
        <v/>
      </c>
      <c r="DD83" s="95" t="str">
        <f t="shared" si="192"/>
        <v/>
      </c>
      <c r="DE83" s="136">
        <f t="shared" si="146"/>
        <v>200</v>
      </c>
      <c r="DF83" s="136">
        <f t="shared" si="193"/>
        <v>0</v>
      </c>
      <c r="DG83" s="64" t="str">
        <f>IF(details!BK83="","",details!BK83)</f>
        <v/>
      </c>
      <c r="DH83" s="64" t="str">
        <f>IF(details!BL83="","",details!BL83)</f>
        <v/>
      </c>
      <c r="DI83" s="64" t="str">
        <f t="shared" si="194"/>
        <v/>
      </c>
      <c r="DJ83" s="64" t="str">
        <f>IF(details!BM83="","",details!BM83)</f>
        <v/>
      </c>
      <c r="DK83" s="64" t="str">
        <f>IF(details!BN83="","",details!BN83)</f>
        <v/>
      </c>
      <c r="DL83" s="64" t="str">
        <f t="shared" si="195"/>
        <v/>
      </c>
      <c r="DM83" s="64" t="str">
        <f>IF(details!BO83="","",details!BO83)</f>
        <v/>
      </c>
      <c r="DN83" s="64" t="str">
        <f>IF(details!BP83="","",details!BP83)</f>
        <v/>
      </c>
      <c r="DO83" s="64" t="str">
        <f t="shared" si="196"/>
        <v/>
      </c>
      <c r="DP83" s="148" t="str">
        <f t="shared" si="197"/>
        <v/>
      </c>
      <c r="DQ83" s="64" t="str">
        <f>IF(details!BQ83="","",details!BQ83)</f>
        <v/>
      </c>
      <c r="DR83" s="64" t="str">
        <f>IF(details!BR83="","",details!BR83)</f>
        <v/>
      </c>
      <c r="DS83" s="64" t="str">
        <f>IF(details!BS83="","",details!BS83)</f>
        <v/>
      </c>
      <c r="DT83" s="148" t="str">
        <f t="shared" si="198"/>
        <v/>
      </c>
      <c r="DU83" s="149" t="str">
        <f t="shared" si="199"/>
        <v/>
      </c>
      <c r="DV83" s="64" t="str">
        <f>IF(details!BT83="","",details!BT83)</f>
        <v/>
      </c>
      <c r="DW83" s="64" t="str">
        <f>IF(details!BU83="","",details!BU83)</f>
        <v/>
      </c>
      <c r="DX83" s="149" t="str">
        <f t="shared" si="200"/>
        <v/>
      </c>
      <c r="DY83" s="95" t="str">
        <f t="shared" si="201"/>
        <v/>
      </c>
      <c r="DZ83" s="150" t="str">
        <f t="shared" si="202"/>
        <v/>
      </c>
      <c r="EA83" s="95" t="str">
        <f t="shared" si="203"/>
        <v/>
      </c>
      <c r="EB83" s="136">
        <f t="shared" si="147"/>
        <v>200</v>
      </c>
      <c r="EC83" s="136">
        <f t="shared" si="204"/>
        <v>0</v>
      </c>
      <c r="ED83" s="64" t="str">
        <f>IF(details!BV83="","",details!BV83)</f>
        <v/>
      </c>
      <c r="EE83" s="64" t="str">
        <f>IF(details!BW83="","",details!BW83)</f>
        <v/>
      </c>
      <c r="EF83" s="64" t="str">
        <f t="shared" si="205"/>
        <v/>
      </c>
      <c r="EG83" s="64" t="str">
        <f>IF(details!BX83="","",details!BX83)</f>
        <v/>
      </c>
      <c r="EH83" s="64" t="str">
        <f>IF(details!BY83="","",details!BY83)</f>
        <v/>
      </c>
      <c r="EI83" s="64" t="str">
        <f t="shared" si="206"/>
        <v/>
      </c>
      <c r="EJ83" s="64" t="str">
        <f>IF(details!BZ83="","",details!BZ83)</f>
        <v/>
      </c>
      <c r="EK83" s="64" t="str">
        <f>IF(details!CA83="","",details!CA83)</f>
        <v/>
      </c>
      <c r="EL83" s="64" t="str">
        <f t="shared" si="207"/>
        <v/>
      </c>
      <c r="EM83" s="148" t="str">
        <f t="shared" si="208"/>
        <v/>
      </c>
      <c r="EN83" s="427" t="str">
        <f>IF(details!CB83="","",details!CB83)</f>
        <v/>
      </c>
      <c r="EO83" s="64" t="str">
        <f>IF(details!CC83="","",details!CC83)</f>
        <v/>
      </c>
      <c r="EP83" s="64" t="str">
        <f>IF(details!CD83="","",details!CD83)</f>
        <v/>
      </c>
      <c r="EQ83" s="148" t="str">
        <f t="shared" si="209"/>
        <v/>
      </c>
      <c r="ER83" s="149" t="str">
        <f t="shared" si="210"/>
        <v/>
      </c>
      <c r="ES83" s="64" t="str">
        <f>IF(details!CE83="","",details!CE83)</f>
        <v/>
      </c>
      <c r="ET83" s="64" t="str">
        <f>IF(details!CF83="","",details!CF83)</f>
        <v/>
      </c>
      <c r="EU83" s="149" t="str">
        <f t="shared" si="211"/>
        <v/>
      </c>
      <c r="EV83" s="95" t="str">
        <f t="shared" si="212"/>
        <v/>
      </c>
      <c r="EW83" s="150" t="str">
        <f t="shared" si="213"/>
        <v/>
      </c>
      <c r="EX83" s="95" t="str">
        <f t="shared" si="214"/>
        <v/>
      </c>
      <c r="EY83" s="136">
        <f t="shared" si="148"/>
        <v>200</v>
      </c>
      <c r="EZ83" s="136">
        <f t="shared" si="215"/>
        <v>0</v>
      </c>
      <c r="FA83" s="64" t="str">
        <f>IF(details!CG83="","",details!CG83)</f>
        <v/>
      </c>
      <c r="FB83" s="64" t="str">
        <f>IF(details!CH83="","",details!CH83)</f>
        <v/>
      </c>
      <c r="FC83" s="64" t="str">
        <f>IF(details!CI83="","",details!CI83)</f>
        <v/>
      </c>
      <c r="FD83" s="64" t="str">
        <f>IF(details!CJ83="","",details!CJ83)</f>
        <v/>
      </c>
      <c r="FE83" s="64" t="str">
        <f>IF(details!CK83="","",details!CK83)</f>
        <v/>
      </c>
      <c r="FF83" s="95" t="str">
        <f t="shared" si="216"/>
        <v/>
      </c>
      <c r="FG83" s="95" t="str">
        <f t="shared" si="217"/>
        <v/>
      </c>
      <c r="FH83" s="95" t="str">
        <f t="shared" si="218"/>
        <v/>
      </c>
      <c r="FI83" s="136">
        <f t="shared" si="219"/>
        <v>100</v>
      </c>
      <c r="FJ83" s="136">
        <f t="shared" si="220"/>
        <v>0</v>
      </c>
      <c r="FK83" s="64" t="str">
        <f>IF(details!CL83="","",details!CL83)</f>
        <v/>
      </c>
      <c r="FL83" s="64" t="str">
        <f>IF(details!CM83="","",details!CM83)</f>
        <v/>
      </c>
      <c r="FM83" s="64" t="str">
        <f>IF(details!CN83="","",details!CN83)</f>
        <v/>
      </c>
      <c r="FN83" s="64" t="str">
        <f>IF(details!CO83="","",details!CO83)</f>
        <v/>
      </c>
      <c r="FO83" s="64" t="str">
        <f>IF(details!CP83="","",details!CP83)</f>
        <v/>
      </c>
      <c r="FP83" s="95" t="str">
        <f t="shared" si="221"/>
        <v/>
      </c>
      <c r="FQ83" s="95" t="str">
        <f t="shared" si="222"/>
        <v/>
      </c>
      <c r="FR83" s="95" t="str">
        <f t="shared" si="223"/>
        <v/>
      </c>
      <c r="FS83" s="136">
        <f t="shared" si="224"/>
        <v>100</v>
      </c>
      <c r="FT83" s="136">
        <f t="shared" si="225"/>
        <v>0</v>
      </c>
      <c r="FU83" s="64" t="str">
        <f>IF(details!CQ83="","",details!CQ83)</f>
        <v/>
      </c>
      <c r="FV83" s="64" t="str">
        <f>IF(details!CR83="","",details!CR83)</f>
        <v/>
      </c>
      <c r="FW83" s="64" t="str">
        <f>IF(details!CS83="","",details!CS83)</f>
        <v/>
      </c>
      <c r="FX83" s="64" t="str">
        <f>IF(details!CT83="","",details!CT83)</f>
        <v/>
      </c>
      <c r="FY83" s="64" t="str">
        <f>IF(details!CU83="","",details!CU83)</f>
        <v/>
      </c>
      <c r="FZ83" s="95" t="str">
        <f t="shared" si="226"/>
        <v/>
      </c>
      <c r="GA83" s="95" t="str">
        <f t="shared" si="227"/>
        <v/>
      </c>
      <c r="GB83" s="95" t="str">
        <f t="shared" si="228"/>
        <v/>
      </c>
      <c r="GC83" s="136">
        <f t="shared" si="229"/>
        <v>100</v>
      </c>
      <c r="GD83" s="136">
        <f t="shared" si="230"/>
        <v>0</v>
      </c>
      <c r="GE83" s="94">
        <f t="shared" si="231"/>
        <v>200</v>
      </c>
      <c r="GF83" s="94" t="str">
        <f t="shared" si="232"/>
        <v/>
      </c>
      <c r="GG83" s="94" t="str">
        <f t="shared" si="233"/>
        <v/>
      </c>
      <c r="GH83" s="94">
        <f t="shared" si="234"/>
        <v>200</v>
      </c>
      <c r="GI83" s="94" t="str">
        <f t="shared" si="235"/>
        <v/>
      </c>
      <c r="GJ83" s="94" t="str">
        <f t="shared" si="236"/>
        <v/>
      </c>
      <c r="GK83" s="152">
        <f t="shared" si="237"/>
        <v>200</v>
      </c>
      <c r="GL83" s="152" t="str">
        <f t="shared" si="238"/>
        <v/>
      </c>
      <c r="GM83" s="152" t="str">
        <f t="shared" si="239"/>
        <v/>
      </c>
      <c r="GN83" s="94" t="str">
        <f t="shared" si="240"/>
        <v/>
      </c>
      <c r="GO83" s="94" t="str">
        <f t="shared" si="241"/>
        <v/>
      </c>
      <c r="GP83" s="94" t="str">
        <f t="shared" si="242"/>
        <v/>
      </c>
      <c r="GQ83" s="94" t="str">
        <f t="shared" si="243"/>
        <v/>
      </c>
      <c r="GR83" s="94" t="str">
        <f t="shared" si="244"/>
        <v/>
      </c>
      <c r="GS83" s="94">
        <f t="shared" si="245"/>
        <v>200</v>
      </c>
      <c r="GT83" s="94" t="str">
        <f t="shared" si="246"/>
        <v/>
      </c>
      <c r="GU83" s="94" t="str">
        <f t="shared" si="247"/>
        <v/>
      </c>
      <c r="GV83" s="94">
        <f t="shared" si="248"/>
        <v>200</v>
      </c>
      <c r="GW83" s="94" t="str">
        <f t="shared" si="249"/>
        <v/>
      </c>
      <c r="GX83" s="94" t="str">
        <f t="shared" si="250"/>
        <v/>
      </c>
      <c r="GY83" s="94">
        <f t="shared" si="251"/>
        <v>200</v>
      </c>
      <c r="GZ83" s="94" t="str">
        <f t="shared" si="252"/>
        <v/>
      </c>
      <c r="HA83" s="94" t="str">
        <f t="shared" si="253"/>
        <v/>
      </c>
      <c r="HB83" s="94">
        <f t="shared" si="254"/>
        <v>100</v>
      </c>
      <c r="HC83" s="94" t="str">
        <f t="shared" si="255"/>
        <v/>
      </c>
      <c r="HD83" s="94" t="str">
        <f t="shared" si="256"/>
        <v/>
      </c>
      <c r="HE83" s="153">
        <f t="shared" si="257"/>
        <v>100</v>
      </c>
      <c r="HF83" s="153" t="str">
        <f t="shared" si="258"/>
        <v/>
      </c>
      <c r="HG83" s="153" t="str">
        <f t="shared" si="259"/>
        <v/>
      </c>
      <c r="HH83" s="153">
        <f t="shared" si="260"/>
        <v>100</v>
      </c>
      <c r="HI83" s="153" t="str">
        <f t="shared" si="261"/>
        <v/>
      </c>
      <c r="HJ83" s="153" t="str">
        <f t="shared" si="262"/>
        <v/>
      </c>
      <c r="HK83" s="255">
        <f t="shared" si="263"/>
        <v>0</v>
      </c>
      <c r="HL83" s="255">
        <f t="shared" si="264"/>
        <v>0</v>
      </c>
      <c r="HM83" s="255">
        <f t="shared" si="265"/>
        <v>23</v>
      </c>
      <c r="HN83" s="255">
        <f t="shared" si="266"/>
        <v>0</v>
      </c>
      <c r="HO83" s="64" t="str">
        <f t="shared" si="149"/>
        <v/>
      </c>
      <c r="HP83" s="91">
        <f t="shared" si="267"/>
        <v>1200</v>
      </c>
      <c r="HQ83" s="91" t="str">
        <f t="shared" si="268"/>
        <v/>
      </c>
      <c r="HR83" s="92" t="str">
        <f t="shared" si="269"/>
        <v/>
      </c>
      <c r="HS83" s="214" t="str">
        <f t="shared" si="270"/>
        <v/>
      </c>
      <c r="HT83" s="215" t="str">
        <f t="shared" si="271"/>
        <v/>
      </c>
      <c r="HU83" s="93" t="str">
        <f t="shared" si="272"/>
        <v/>
      </c>
      <c r="HV83" s="154">
        <f>details!EV83</f>
        <v>110</v>
      </c>
      <c r="HW83" s="155" t="str">
        <f>details!EW83</f>
        <v/>
      </c>
      <c r="HX83" s="218" t="str">
        <f t="shared" si="273"/>
        <v/>
      </c>
      <c r="HY83" s="100" t="str">
        <f>IF(details!CV83="","",details!CV83)</f>
        <v/>
      </c>
    </row>
    <row r="84" spans="1:233" ht="14" customHeight="1">
      <c r="A84" s="145" t="str">
        <f>IF(details!A84="","",details!A84)</f>
        <v/>
      </c>
      <c r="B84" s="64" t="str">
        <f>IF(details!B84="","",details!B84)</f>
        <v/>
      </c>
      <c r="C84" s="64" t="str">
        <f>IF(details!C84="","",details!C84)</f>
        <v/>
      </c>
      <c r="D84" s="95">
        <f>IF(details!D84="","",details!D84)</f>
        <v>878</v>
      </c>
      <c r="E84" s="95" t="str">
        <f>IF(details!E84="","",details!E84)</f>
        <v/>
      </c>
      <c r="F84" s="64" t="str">
        <f>IF(details!F84="","",details!F84)</f>
        <v/>
      </c>
      <c r="G84" s="290" t="str">
        <f>IF(details!G84="","",details!G84)</f>
        <v/>
      </c>
      <c r="H84" s="146" t="str">
        <f>IF(details!CW84="","",details!CW84)</f>
        <v/>
      </c>
      <c r="I84" s="147" t="str">
        <f>IF(details!I84="","",details!I84)</f>
        <v/>
      </c>
      <c r="J84" s="147" t="str">
        <f>IF(details!J84="","",details!J84)</f>
        <v/>
      </c>
      <c r="K84" s="147" t="str">
        <f>IF(details!K84="","",details!K84)</f>
        <v/>
      </c>
      <c r="L84" s="64" t="str">
        <f>IF(details!L84="","",details!L84)</f>
        <v/>
      </c>
      <c r="M84" s="64" t="str">
        <f>IF(details!M84="","",details!M84)</f>
        <v/>
      </c>
      <c r="N84" s="64" t="str">
        <f t="shared" si="150"/>
        <v/>
      </c>
      <c r="O84" s="64" t="str">
        <f>IF(details!N84="","",details!N84)</f>
        <v/>
      </c>
      <c r="P84" s="64" t="str">
        <f>IF(details!O84="","",details!O84)</f>
        <v/>
      </c>
      <c r="Q84" s="64" t="str">
        <f t="shared" si="151"/>
        <v/>
      </c>
      <c r="R84" s="64" t="str">
        <f>IF(details!P84="","",details!P84)</f>
        <v/>
      </c>
      <c r="S84" s="64" t="str">
        <f>IF(details!Q84="","",details!Q84)</f>
        <v/>
      </c>
      <c r="T84" s="64" t="str">
        <f t="shared" si="152"/>
        <v/>
      </c>
      <c r="U84" s="148" t="str">
        <f t="shared" si="153"/>
        <v/>
      </c>
      <c r="V84" s="64" t="str">
        <f>IF(details!R84="","",details!R84)</f>
        <v/>
      </c>
      <c r="W84" s="64" t="str">
        <f>IF(details!S84="","",details!S84)</f>
        <v/>
      </c>
      <c r="X84" s="64" t="str">
        <f>IF(details!T84="","",details!T84)</f>
        <v/>
      </c>
      <c r="Y84" s="64" t="str">
        <f>IF(details!U84="","",details!U84)</f>
        <v/>
      </c>
      <c r="Z84" s="148" t="str">
        <f t="shared" si="154"/>
        <v/>
      </c>
      <c r="AA84" s="149" t="str">
        <f t="shared" si="155"/>
        <v/>
      </c>
      <c r="AB84" s="64" t="str">
        <f>IF(details!V84="","",details!V84)</f>
        <v/>
      </c>
      <c r="AC84" s="64" t="str">
        <f>IF(details!W84="","",details!W84)</f>
        <v/>
      </c>
      <c r="AD84" s="64" t="str">
        <f>IF(details!X84="","",details!X84)</f>
        <v/>
      </c>
      <c r="AE84" s="149" t="str">
        <f t="shared" si="156"/>
        <v/>
      </c>
      <c r="AF84" s="95" t="str">
        <f t="shared" si="157"/>
        <v/>
      </c>
      <c r="AG84" s="150" t="str">
        <f t="shared" si="158"/>
        <v/>
      </c>
      <c r="AH84" s="95" t="str">
        <f t="shared" si="159"/>
        <v/>
      </c>
      <c r="AI84" s="136">
        <f t="shared" si="143"/>
        <v>200</v>
      </c>
      <c r="AJ84" s="136">
        <f t="shared" si="160"/>
        <v>0</v>
      </c>
      <c r="AK84" s="64" t="str">
        <f>IF(details!Y84="","",details!Y84)</f>
        <v/>
      </c>
      <c r="AL84" s="64" t="str">
        <f>IF(details!Z84="","",details!Z84)</f>
        <v/>
      </c>
      <c r="AM84" s="64" t="str">
        <f t="shared" si="161"/>
        <v/>
      </c>
      <c r="AN84" s="64" t="str">
        <f>IF(details!AA84="","",details!AA84)</f>
        <v/>
      </c>
      <c r="AO84" s="64" t="str">
        <f>IF(details!AB84="","",details!AB84)</f>
        <v/>
      </c>
      <c r="AP84" s="64" t="str">
        <f t="shared" si="162"/>
        <v/>
      </c>
      <c r="AQ84" s="64" t="str">
        <f>IF(details!AC84="","",details!AC84)</f>
        <v/>
      </c>
      <c r="AR84" s="64" t="str">
        <f>IF(details!AD84="","",details!AD84)</f>
        <v/>
      </c>
      <c r="AS84" s="64" t="str">
        <f t="shared" si="163"/>
        <v/>
      </c>
      <c r="AT84" s="148" t="str">
        <f t="shared" si="164"/>
        <v/>
      </c>
      <c r="AU84" s="64" t="str">
        <f>IF(details!AE84="","",details!AE84)</f>
        <v/>
      </c>
      <c r="AV84" s="64" t="str">
        <f>IF(details!AF84="","",details!AF84)</f>
        <v/>
      </c>
      <c r="AW84" s="64" t="str">
        <f>IF(details!AG84="","",details!AG84)</f>
        <v/>
      </c>
      <c r="AX84" s="64" t="str">
        <f>IF(details!AH84="","",details!AH84)</f>
        <v/>
      </c>
      <c r="AY84" s="148" t="str">
        <f t="shared" si="165"/>
        <v/>
      </c>
      <c r="AZ84" s="149" t="str">
        <f t="shared" si="166"/>
        <v/>
      </c>
      <c r="BA84" s="64" t="str">
        <f>IF(details!AI84="","",details!AI84)</f>
        <v/>
      </c>
      <c r="BB84" s="64" t="str">
        <f>IF(details!AJ84="","",details!AJ84)</f>
        <v/>
      </c>
      <c r="BC84" s="64" t="str">
        <f>IF(details!AK84="","",details!AK84)</f>
        <v/>
      </c>
      <c r="BD84" s="149" t="str">
        <f t="shared" si="167"/>
        <v/>
      </c>
      <c r="BE84" s="95" t="str">
        <f t="shared" si="168"/>
        <v/>
      </c>
      <c r="BF84" s="150" t="str">
        <f t="shared" si="169"/>
        <v/>
      </c>
      <c r="BG84" s="95" t="str">
        <f t="shared" si="170"/>
        <v/>
      </c>
      <c r="BH84" s="136">
        <f t="shared" si="144"/>
        <v>200</v>
      </c>
      <c r="BI84" s="136">
        <f t="shared" si="171"/>
        <v>0</v>
      </c>
      <c r="BJ84" s="151">
        <f>IF(D84="","",details!AL84)</f>
        <v>0</v>
      </c>
      <c r="BK84" s="64" t="str">
        <f>IF(details!AM84="","",details!AM84)</f>
        <v/>
      </c>
      <c r="BL84" s="64" t="str">
        <f>IF(details!AN84="","",details!AN84)</f>
        <v/>
      </c>
      <c r="BM84" s="64" t="str">
        <f t="shared" si="172"/>
        <v/>
      </c>
      <c r="BN84" s="64" t="str">
        <f>IF(details!AO84="","",details!AO84)</f>
        <v/>
      </c>
      <c r="BO84" s="64" t="str">
        <f>IF(details!AP84="","",details!AP84)</f>
        <v/>
      </c>
      <c r="BP84" s="64" t="str">
        <f t="shared" si="173"/>
        <v/>
      </c>
      <c r="BQ84" s="64" t="str">
        <f>IF(details!AQ84="","",details!AQ84)</f>
        <v/>
      </c>
      <c r="BR84" s="64" t="str">
        <f>IF(details!AR84="","",details!AR84)</f>
        <v/>
      </c>
      <c r="BS84" s="64" t="str">
        <f t="shared" si="174"/>
        <v/>
      </c>
      <c r="BT84" s="148" t="str">
        <f t="shared" si="175"/>
        <v/>
      </c>
      <c r="BU84" s="64" t="str">
        <f>IF(details!AS84="","",details!AS84)</f>
        <v/>
      </c>
      <c r="BV84" s="64" t="str">
        <f>IF(details!AT84="","",details!AT84)</f>
        <v/>
      </c>
      <c r="BW84" s="64" t="str">
        <f>IF(details!AU84="","",details!AU84)</f>
        <v/>
      </c>
      <c r="BX84" s="148" t="str">
        <f t="shared" si="176"/>
        <v/>
      </c>
      <c r="BY84" s="149" t="str">
        <f t="shared" si="177"/>
        <v/>
      </c>
      <c r="BZ84" s="64" t="str">
        <f>IF(details!AV84="","",details!AV84)</f>
        <v/>
      </c>
      <c r="CA84" s="64" t="str">
        <f>IF(details!AW84="","",details!AW84)</f>
        <v/>
      </c>
      <c r="CB84" s="149" t="str">
        <f t="shared" si="178"/>
        <v/>
      </c>
      <c r="CC84" s="95" t="str">
        <f t="shared" si="179"/>
        <v/>
      </c>
      <c r="CD84" s="150" t="str">
        <f t="shared" si="180"/>
        <v/>
      </c>
      <c r="CE84" s="95" t="str">
        <f t="shared" si="181"/>
        <v/>
      </c>
      <c r="CF84" s="136">
        <f t="shared" si="145"/>
        <v>200</v>
      </c>
      <c r="CG84" s="136">
        <f t="shared" si="182"/>
        <v>0</v>
      </c>
      <c r="CH84" s="64" t="str">
        <f>IF(details!AX84="","",details!AX84)</f>
        <v/>
      </c>
      <c r="CI84" s="64" t="str">
        <f>IF(details!AY84="","",details!AY84)</f>
        <v/>
      </c>
      <c r="CJ84" s="64" t="str">
        <f t="shared" si="183"/>
        <v/>
      </c>
      <c r="CK84" s="64" t="str">
        <f>IF(details!AZ84="","",details!AZ84)</f>
        <v/>
      </c>
      <c r="CL84" s="64" t="str">
        <f>IF(details!BA84="","",details!BA84)</f>
        <v/>
      </c>
      <c r="CM84" s="64" t="str">
        <f t="shared" si="184"/>
        <v/>
      </c>
      <c r="CN84" s="64" t="str">
        <f>IF(details!BB84="","",details!BB84)</f>
        <v/>
      </c>
      <c r="CO84" s="64" t="str">
        <f>IF(details!BC84="","",details!BC84)</f>
        <v/>
      </c>
      <c r="CP84" s="64" t="str">
        <f t="shared" si="185"/>
        <v/>
      </c>
      <c r="CQ84" s="148" t="str">
        <f t="shared" si="186"/>
        <v/>
      </c>
      <c r="CR84" s="64" t="str">
        <f>IF(details!BD84="","",details!BD84)</f>
        <v/>
      </c>
      <c r="CS84" s="64" t="str">
        <f>IF(details!BE84="","",details!BE84)</f>
        <v/>
      </c>
      <c r="CT84" s="64" t="str">
        <f>IF(details!BF84="","",details!BF84)</f>
        <v/>
      </c>
      <c r="CU84" s="64" t="str">
        <f>IF(details!BG84="","",details!BG84)</f>
        <v/>
      </c>
      <c r="CV84" s="148" t="str">
        <f t="shared" si="187"/>
        <v/>
      </c>
      <c r="CW84" s="149" t="str">
        <f t="shared" si="188"/>
        <v/>
      </c>
      <c r="CX84" s="64" t="str">
        <f>IF(details!BH84="","",details!BH84)</f>
        <v/>
      </c>
      <c r="CY84" s="64" t="str">
        <f>IF(details!BI84="","",details!BI84)</f>
        <v/>
      </c>
      <c r="CZ84" s="64" t="str">
        <f>IF(details!BJ84="","",details!BJ84)</f>
        <v/>
      </c>
      <c r="DA84" s="149" t="str">
        <f t="shared" si="189"/>
        <v/>
      </c>
      <c r="DB84" s="95" t="str">
        <f t="shared" si="190"/>
        <v/>
      </c>
      <c r="DC84" s="150" t="str">
        <f t="shared" si="191"/>
        <v/>
      </c>
      <c r="DD84" s="95" t="str">
        <f t="shared" si="192"/>
        <v/>
      </c>
      <c r="DE84" s="136">
        <f t="shared" si="146"/>
        <v>200</v>
      </c>
      <c r="DF84" s="136">
        <f t="shared" si="193"/>
        <v>0</v>
      </c>
      <c r="DG84" s="64" t="str">
        <f>IF(details!BK84="","",details!BK84)</f>
        <v/>
      </c>
      <c r="DH84" s="64" t="str">
        <f>IF(details!BL84="","",details!BL84)</f>
        <v/>
      </c>
      <c r="DI84" s="64" t="str">
        <f t="shared" si="194"/>
        <v/>
      </c>
      <c r="DJ84" s="64" t="str">
        <f>IF(details!BM84="","",details!BM84)</f>
        <v/>
      </c>
      <c r="DK84" s="64" t="str">
        <f>IF(details!BN84="","",details!BN84)</f>
        <v/>
      </c>
      <c r="DL84" s="64" t="str">
        <f t="shared" si="195"/>
        <v/>
      </c>
      <c r="DM84" s="64" t="str">
        <f>IF(details!BO84="","",details!BO84)</f>
        <v/>
      </c>
      <c r="DN84" s="64" t="str">
        <f>IF(details!BP84="","",details!BP84)</f>
        <v/>
      </c>
      <c r="DO84" s="64" t="str">
        <f t="shared" si="196"/>
        <v/>
      </c>
      <c r="DP84" s="148" t="str">
        <f t="shared" si="197"/>
        <v/>
      </c>
      <c r="DQ84" s="64" t="str">
        <f>IF(details!BQ84="","",details!BQ84)</f>
        <v/>
      </c>
      <c r="DR84" s="64" t="str">
        <f>IF(details!BR84="","",details!BR84)</f>
        <v/>
      </c>
      <c r="DS84" s="64" t="str">
        <f>IF(details!BS84="","",details!BS84)</f>
        <v/>
      </c>
      <c r="DT84" s="148" t="str">
        <f t="shared" si="198"/>
        <v/>
      </c>
      <c r="DU84" s="149" t="str">
        <f t="shared" si="199"/>
        <v/>
      </c>
      <c r="DV84" s="64" t="str">
        <f>IF(details!BT84="","",details!BT84)</f>
        <v/>
      </c>
      <c r="DW84" s="64" t="str">
        <f>IF(details!BU84="","",details!BU84)</f>
        <v/>
      </c>
      <c r="DX84" s="149" t="str">
        <f t="shared" si="200"/>
        <v/>
      </c>
      <c r="DY84" s="95" t="str">
        <f t="shared" si="201"/>
        <v/>
      </c>
      <c r="DZ84" s="150" t="str">
        <f t="shared" si="202"/>
        <v/>
      </c>
      <c r="EA84" s="95" t="str">
        <f t="shared" si="203"/>
        <v/>
      </c>
      <c r="EB84" s="136">
        <f t="shared" si="147"/>
        <v>200</v>
      </c>
      <c r="EC84" s="136">
        <f t="shared" si="204"/>
        <v>0</v>
      </c>
      <c r="ED84" s="64" t="str">
        <f>IF(details!BV84="","",details!BV84)</f>
        <v/>
      </c>
      <c r="EE84" s="64" t="str">
        <f>IF(details!BW84="","",details!BW84)</f>
        <v/>
      </c>
      <c r="EF84" s="64" t="str">
        <f t="shared" si="205"/>
        <v/>
      </c>
      <c r="EG84" s="64" t="str">
        <f>IF(details!BX84="","",details!BX84)</f>
        <v/>
      </c>
      <c r="EH84" s="64" t="str">
        <f>IF(details!BY84="","",details!BY84)</f>
        <v/>
      </c>
      <c r="EI84" s="64" t="str">
        <f t="shared" si="206"/>
        <v/>
      </c>
      <c r="EJ84" s="64" t="str">
        <f>IF(details!BZ84="","",details!BZ84)</f>
        <v/>
      </c>
      <c r="EK84" s="64" t="str">
        <f>IF(details!CA84="","",details!CA84)</f>
        <v/>
      </c>
      <c r="EL84" s="64" t="str">
        <f t="shared" si="207"/>
        <v/>
      </c>
      <c r="EM84" s="148" t="str">
        <f t="shared" si="208"/>
        <v/>
      </c>
      <c r="EN84" s="427" t="str">
        <f>IF(details!CB84="","",details!CB84)</f>
        <v/>
      </c>
      <c r="EO84" s="64" t="str">
        <f>IF(details!CC84="","",details!CC84)</f>
        <v/>
      </c>
      <c r="EP84" s="64" t="str">
        <f>IF(details!CD84="","",details!CD84)</f>
        <v/>
      </c>
      <c r="EQ84" s="148" t="str">
        <f t="shared" si="209"/>
        <v/>
      </c>
      <c r="ER84" s="149" t="str">
        <f t="shared" si="210"/>
        <v/>
      </c>
      <c r="ES84" s="64" t="str">
        <f>IF(details!CE84="","",details!CE84)</f>
        <v/>
      </c>
      <c r="ET84" s="64" t="str">
        <f>IF(details!CF84="","",details!CF84)</f>
        <v/>
      </c>
      <c r="EU84" s="149" t="str">
        <f t="shared" si="211"/>
        <v/>
      </c>
      <c r="EV84" s="95" t="str">
        <f t="shared" si="212"/>
        <v/>
      </c>
      <c r="EW84" s="150" t="str">
        <f t="shared" si="213"/>
        <v/>
      </c>
      <c r="EX84" s="95" t="str">
        <f t="shared" si="214"/>
        <v/>
      </c>
      <c r="EY84" s="136">
        <f t="shared" si="148"/>
        <v>200</v>
      </c>
      <c r="EZ84" s="136">
        <f t="shared" si="215"/>
        <v>0</v>
      </c>
      <c r="FA84" s="64" t="str">
        <f>IF(details!CG84="","",details!CG84)</f>
        <v/>
      </c>
      <c r="FB84" s="64" t="str">
        <f>IF(details!CH84="","",details!CH84)</f>
        <v/>
      </c>
      <c r="FC84" s="64" t="str">
        <f>IF(details!CI84="","",details!CI84)</f>
        <v/>
      </c>
      <c r="FD84" s="64" t="str">
        <f>IF(details!CJ84="","",details!CJ84)</f>
        <v/>
      </c>
      <c r="FE84" s="64" t="str">
        <f>IF(details!CK84="","",details!CK84)</f>
        <v/>
      </c>
      <c r="FF84" s="95" t="str">
        <f t="shared" si="216"/>
        <v/>
      </c>
      <c r="FG84" s="95" t="str">
        <f t="shared" si="217"/>
        <v/>
      </c>
      <c r="FH84" s="95" t="str">
        <f t="shared" si="218"/>
        <v/>
      </c>
      <c r="FI84" s="136">
        <f t="shared" si="219"/>
        <v>100</v>
      </c>
      <c r="FJ84" s="136">
        <f t="shared" si="220"/>
        <v>0</v>
      </c>
      <c r="FK84" s="64" t="str">
        <f>IF(details!CL84="","",details!CL84)</f>
        <v/>
      </c>
      <c r="FL84" s="64" t="str">
        <f>IF(details!CM84="","",details!CM84)</f>
        <v/>
      </c>
      <c r="FM84" s="64" t="str">
        <f>IF(details!CN84="","",details!CN84)</f>
        <v/>
      </c>
      <c r="FN84" s="64" t="str">
        <f>IF(details!CO84="","",details!CO84)</f>
        <v/>
      </c>
      <c r="FO84" s="64" t="str">
        <f>IF(details!CP84="","",details!CP84)</f>
        <v/>
      </c>
      <c r="FP84" s="95" t="str">
        <f t="shared" si="221"/>
        <v/>
      </c>
      <c r="FQ84" s="95" t="str">
        <f t="shared" si="222"/>
        <v/>
      </c>
      <c r="FR84" s="95" t="str">
        <f t="shared" si="223"/>
        <v/>
      </c>
      <c r="FS84" s="136">
        <f t="shared" si="224"/>
        <v>100</v>
      </c>
      <c r="FT84" s="136">
        <f t="shared" si="225"/>
        <v>0</v>
      </c>
      <c r="FU84" s="64" t="str">
        <f>IF(details!CQ84="","",details!CQ84)</f>
        <v/>
      </c>
      <c r="FV84" s="64" t="str">
        <f>IF(details!CR84="","",details!CR84)</f>
        <v/>
      </c>
      <c r="FW84" s="64" t="str">
        <f>IF(details!CS84="","",details!CS84)</f>
        <v/>
      </c>
      <c r="FX84" s="64" t="str">
        <f>IF(details!CT84="","",details!CT84)</f>
        <v/>
      </c>
      <c r="FY84" s="64" t="str">
        <f>IF(details!CU84="","",details!CU84)</f>
        <v/>
      </c>
      <c r="FZ84" s="95" t="str">
        <f t="shared" si="226"/>
        <v/>
      </c>
      <c r="GA84" s="95" t="str">
        <f t="shared" si="227"/>
        <v/>
      </c>
      <c r="GB84" s="95" t="str">
        <f t="shared" si="228"/>
        <v/>
      </c>
      <c r="GC84" s="136">
        <f t="shared" si="229"/>
        <v>100</v>
      </c>
      <c r="GD84" s="136">
        <f t="shared" si="230"/>
        <v>0</v>
      </c>
      <c r="GE84" s="94">
        <f t="shared" si="231"/>
        <v>200</v>
      </c>
      <c r="GF84" s="94" t="str">
        <f t="shared" si="232"/>
        <v/>
      </c>
      <c r="GG84" s="94" t="str">
        <f t="shared" si="233"/>
        <v/>
      </c>
      <c r="GH84" s="94">
        <f t="shared" si="234"/>
        <v>200</v>
      </c>
      <c r="GI84" s="94" t="str">
        <f t="shared" si="235"/>
        <v/>
      </c>
      <c r="GJ84" s="94" t="str">
        <f t="shared" si="236"/>
        <v/>
      </c>
      <c r="GK84" s="152">
        <f t="shared" si="237"/>
        <v>200</v>
      </c>
      <c r="GL84" s="152" t="str">
        <f t="shared" si="238"/>
        <v/>
      </c>
      <c r="GM84" s="152" t="str">
        <f t="shared" si="239"/>
        <v/>
      </c>
      <c r="GN84" s="94" t="str">
        <f t="shared" si="240"/>
        <v/>
      </c>
      <c r="GO84" s="94" t="str">
        <f t="shared" si="241"/>
        <v/>
      </c>
      <c r="GP84" s="94" t="str">
        <f t="shared" si="242"/>
        <v/>
      </c>
      <c r="GQ84" s="94" t="str">
        <f t="shared" si="243"/>
        <v/>
      </c>
      <c r="GR84" s="94" t="str">
        <f t="shared" si="244"/>
        <v/>
      </c>
      <c r="GS84" s="94">
        <f t="shared" si="245"/>
        <v>200</v>
      </c>
      <c r="GT84" s="94" t="str">
        <f t="shared" si="246"/>
        <v/>
      </c>
      <c r="GU84" s="94" t="str">
        <f t="shared" si="247"/>
        <v/>
      </c>
      <c r="GV84" s="94">
        <f t="shared" si="248"/>
        <v>200</v>
      </c>
      <c r="GW84" s="94" t="str">
        <f t="shared" si="249"/>
        <v/>
      </c>
      <c r="GX84" s="94" t="str">
        <f t="shared" si="250"/>
        <v/>
      </c>
      <c r="GY84" s="94">
        <f t="shared" si="251"/>
        <v>200</v>
      </c>
      <c r="GZ84" s="94" t="str">
        <f t="shared" si="252"/>
        <v/>
      </c>
      <c r="HA84" s="94" t="str">
        <f t="shared" si="253"/>
        <v/>
      </c>
      <c r="HB84" s="94">
        <f t="shared" si="254"/>
        <v>100</v>
      </c>
      <c r="HC84" s="94" t="str">
        <f t="shared" si="255"/>
        <v/>
      </c>
      <c r="HD84" s="94" t="str">
        <f t="shared" si="256"/>
        <v/>
      </c>
      <c r="HE84" s="153">
        <f t="shared" si="257"/>
        <v>100</v>
      </c>
      <c r="HF84" s="153" t="str">
        <f t="shared" si="258"/>
        <v/>
      </c>
      <c r="HG84" s="153" t="str">
        <f t="shared" si="259"/>
        <v/>
      </c>
      <c r="HH84" s="153">
        <f t="shared" si="260"/>
        <v>100</v>
      </c>
      <c r="HI84" s="153" t="str">
        <f t="shared" si="261"/>
        <v/>
      </c>
      <c r="HJ84" s="153" t="str">
        <f t="shared" si="262"/>
        <v/>
      </c>
      <c r="HK84" s="255">
        <f t="shared" si="263"/>
        <v>0</v>
      </c>
      <c r="HL84" s="255">
        <f t="shared" si="264"/>
        <v>0</v>
      </c>
      <c r="HM84" s="255">
        <f t="shared" si="265"/>
        <v>23</v>
      </c>
      <c r="HN84" s="255">
        <f t="shared" si="266"/>
        <v>0</v>
      </c>
      <c r="HO84" s="64" t="str">
        <f t="shared" si="149"/>
        <v/>
      </c>
      <c r="HP84" s="91">
        <f t="shared" si="267"/>
        <v>1200</v>
      </c>
      <c r="HQ84" s="91" t="str">
        <f t="shared" si="268"/>
        <v/>
      </c>
      <c r="HR84" s="92" t="str">
        <f t="shared" si="269"/>
        <v/>
      </c>
      <c r="HS84" s="214" t="str">
        <f t="shared" si="270"/>
        <v/>
      </c>
      <c r="HT84" s="215" t="str">
        <f t="shared" si="271"/>
        <v/>
      </c>
      <c r="HU84" s="93" t="str">
        <f t="shared" si="272"/>
        <v/>
      </c>
      <c r="HV84" s="154">
        <f>details!EV84</f>
        <v>110</v>
      </c>
      <c r="HW84" s="155" t="str">
        <f>details!EW84</f>
        <v/>
      </c>
      <c r="HX84" s="218" t="str">
        <f t="shared" si="273"/>
        <v/>
      </c>
      <c r="HY84" s="100" t="str">
        <f>IF(details!CV84="","",details!CV84)</f>
        <v/>
      </c>
    </row>
    <row r="85" spans="1:233" ht="14" customHeight="1">
      <c r="A85" s="145" t="str">
        <f>IF(details!A85="","",details!A85)</f>
        <v/>
      </c>
      <c r="B85" s="64" t="str">
        <f>IF(details!B85="","",details!B85)</f>
        <v/>
      </c>
      <c r="C85" s="64" t="str">
        <f>IF(details!C85="","",details!C85)</f>
        <v/>
      </c>
      <c r="D85" s="95">
        <f>IF(details!D85="","",details!D85)</f>
        <v>879</v>
      </c>
      <c r="E85" s="95" t="str">
        <f>IF(details!E85="","",details!E85)</f>
        <v/>
      </c>
      <c r="F85" s="64" t="str">
        <f>IF(details!F85="","",details!F85)</f>
        <v/>
      </c>
      <c r="G85" s="290" t="str">
        <f>IF(details!G85="","",details!G85)</f>
        <v/>
      </c>
      <c r="H85" s="146" t="str">
        <f>IF(details!CW85="","",details!CW85)</f>
        <v/>
      </c>
      <c r="I85" s="147" t="str">
        <f>IF(details!I85="","",details!I85)</f>
        <v/>
      </c>
      <c r="J85" s="147" t="str">
        <f>IF(details!J85="","",details!J85)</f>
        <v/>
      </c>
      <c r="K85" s="147" t="str">
        <f>IF(details!K85="","",details!K85)</f>
        <v/>
      </c>
      <c r="L85" s="64" t="str">
        <f>IF(details!L85="","",details!L85)</f>
        <v/>
      </c>
      <c r="M85" s="64" t="str">
        <f>IF(details!M85="","",details!M85)</f>
        <v/>
      </c>
      <c r="N85" s="64" t="str">
        <f t="shared" si="150"/>
        <v/>
      </c>
      <c r="O85" s="64" t="str">
        <f>IF(details!N85="","",details!N85)</f>
        <v/>
      </c>
      <c r="P85" s="64" t="str">
        <f>IF(details!O85="","",details!O85)</f>
        <v/>
      </c>
      <c r="Q85" s="64" t="str">
        <f t="shared" si="151"/>
        <v/>
      </c>
      <c r="R85" s="64" t="str">
        <f>IF(details!P85="","",details!P85)</f>
        <v/>
      </c>
      <c r="S85" s="64" t="str">
        <f>IF(details!Q85="","",details!Q85)</f>
        <v/>
      </c>
      <c r="T85" s="64" t="str">
        <f t="shared" si="152"/>
        <v/>
      </c>
      <c r="U85" s="148" t="str">
        <f t="shared" si="153"/>
        <v/>
      </c>
      <c r="V85" s="64" t="str">
        <f>IF(details!R85="","",details!R85)</f>
        <v/>
      </c>
      <c r="W85" s="64" t="str">
        <f>IF(details!S85="","",details!S85)</f>
        <v/>
      </c>
      <c r="X85" s="64" t="str">
        <f>IF(details!T85="","",details!T85)</f>
        <v/>
      </c>
      <c r="Y85" s="64" t="str">
        <f>IF(details!U85="","",details!U85)</f>
        <v/>
      </c>
      <c r="Z85" s="148" t="str">
        <f t="shared" si="154"/>
        <v/>
      </c>
      <c r="AA85" s="149" t="str">
        <f t="shared" si="155"/>
        <v/>
      </c>
      <c r="AB85" s="64" t="str">
        <f>IF(details!V85="","",details!V85)</f>
        <v/>
      </c>
      <c r="AC85" s="64" t="str">
        <f>IF(details!W85="","",details!W85)</f>
        <v/>
      </c>
      <c r="AD85" s="64" t="str">
        <f>IF(details!X85="","",details!X85)</f>
        <v/>
      </c>
      <c r="AE85" s="149" t="str">
        <f t="shared" si="156"/>
        <v/>
      </c>
      <c r="AF85" s="95" t="str">
        <f t="shared" si="157"/>
        <v/>
      </c>
      <c r="AG85" s="150" t="str">
        <f t="shared" si="158"/>
        <v/>
      </c>
      <c r="AH85" s="95" t="str">
        <f t="shared" si="159"/>
        <v/>
      </c>
      <c r="AI85" s="136">
        <f t="shared" si="143"/>
        <v>200</v>
      </c>
      <c r="AJ85" s="136">
        <f t="shared" si="160"/>
        <v>0</v>
      </c>
      <c r="AK85" s="64" t="str">
        <f>IF(details!Y85="","",details!Y85)</f>
        <v/>
      </c>
      <c r="AL85" s="64" t="str">
        <f>IF(details!Z85="","",details!Z85)</f>
        <v/>
      </c>
      <c r="AM85" s="64" t="str">
        <f t="shared" si="161"/>
        <v/>
      </c>
      <c r="AN85" s="64" t="str">
        <f>IF(details!AA85="","",details!AA85)</f>
        <v/>
      </c>
      <c r="AO85" s="64" t="str">
        <f>IF(details!AB85="","",details!AB85)</f>
        <v/>
      </c>
      <c r="AP85" s="64" t="str">
        <f t="shared" si="162"/>
        <v/>
      </c>
      <c r="AQ85" s="64" t="str">
        <f>IF(details!AC85="","",details!AC85)</f>
        <v/>
      </c>
      <c r="AR85" s="64" t="str">
        <f>IF(details!AD85="","",details!AD85)</f>
        <v/>
      </c>
      <c r="AS85" s="64" t="str">
        <f t="shared" si="163"/>
        <v/>
      </c>
      <c r="AT85" s="148" t="str">
        <f t="shared" si="164"/>
        <v/>
      </c>
      <c r="AU85" s="64" t="str">
        <f>IF(details!AE85="","",details!AE85)</f>
        <v/>
      </c>
      <c r="AV85" s="64" t="str">
        <f>IF(details!AF85="","",details!AF85)</f>
        <v/>
      </c>
      <c r="AW85" s="64" t="str">
        <f>IF(details!AG85="","",details!AG85)</f>
        <v/>
      </c>
      <c r="AX85" s="64" t="str">
        <f>IF(details!AH85="","",details!AH85)</f>
        <v/>
      </c>
      <c r="AY85" s="148" t="str">
        <f t="shared" si="165"/>
        <v/>
      </c>
      <c r="AZ85" s="149" t="str">
        <f t="shared" si="166"/>
        <v/>
      </c>
      <c r="BA85" s="64" t="str">
        <f>IF(details!AI85="","",details!AI85)</f>
        <v/>
      </c>
      <c r="BB85" s="64" t="str">
        <f>IF(details!AJ85="","",details!AJ85)</f>
        <v/>
      </c>
      <c r="BC85" s="64" t="str">
        <f>IF(details!AK85="","",details!AK85)</f>
        <v/>
      </c>
      <c r="BD85" s="149" t="str">
        <f t="shared" si="167"/>
        <v/>
      </c>
      <c r="BE85" s="95" t="str">
        <f t="shared" si="168"/>
        <v/>
      </c>
      <c r="BF85" s="150" t="str">
        <f t="shared" si="169"/>
        <v/>
      </c>
      <c r="BG85" s="95" t="str">
        <f t="shared" si="170"/>
        <v/>
      </c>
      <c r="BH85" s="136">
        <f t="shared" si="144"/>
        <v>200</v>
      </c>
      <c r="BI85" s="136">
        <f t="shared" si="171"/>
        <v>0</v>
      </c>
      <c r="BJ85" s="151">
        <f>IF(D85="","",details!AL85)</f>
        <v>0</v>
      </c>
      <c r="BK85" s="64" t="str">
        <f>IF(details!AM85="","",details!AM85)</f>
        <v/>
      </c>
      <c r="BL85" s="64" t="str">
        <f>IF(details!AN85="","",details!AN85)</f>
        <v/>
      </c>
      <c r="BM85" s="64" t="str">
        <f t="shared" si="172"/>
        <v/>
      </c>
      <c r="BN85" s="64" t="str">
        <f>IF(details!AO85="","",details!AO85)</f>
        <v/>
      </c>
      <c r="BO85" s="64" t="str">
        <f>IF(details!AP85="","",details!AP85)</f>
        <v/>
      </c>
      <c r="BP85" s="64" t="str">
        <f t="shared" si="173"/>
        <v/>
      </c>
      <c r="BQ85" s="64" t="str">
        <f>IF(details!AQ85="","",details!AQ85)</f>
        <v/>
      </c>
      <c r="BR85" s="64" t="str">
        <f>IF(details!AR85="","",details!AR85)</f>
        <v/>
      </c>
      <c r="BS85" s="64" t="str">
        <f t="shared" si="174"/>
        <v/>
      </c>
      <c r="BT85" s="148" t="str">
        <f t="shared" si="175"/>
        <v/>
      </c>
      <c r="BU85" s="64" t="str">
        <f>IF(details!AS85="","",details!AS85)</f>
        <v/>
      </c>
      <c r="BV85" s="64" t="str">
        <f>IF(details!AT85="","",details!AT85)</f>
        <v/>
      </c>
      <c r="BW85" s="64" t="str">
        <f>IF(details!AU85="","",details!AU85)</f>
        <v/>
      </c>
      <c r="BX85" s="148" t="str">
        <f t="shared" si="176"/>
        <v/>
      </c>
      <c r="BY85" s="149" t="str">
        <f t="shared" si="177"/>
        <v/>
      </c>
      <c r="BZ85" s="64" t="str">
        <f>IF(details!AV85="","",details!AV85)</f>
        <v/>
      </c>
      <c r="CA85" s="64" t="str">
        <f>IF(details!AW85="","",details!AW85)</f>
        <v/>
      </c>
      <c r="CB85" s="149" t="str">
        <f t="shared" si="178"/>
        <v/>
      </c>
      <c r="CC85" s="95" t="str">
        <f t="shared" si="179"/>
        <v/>
      </c>
      <c r="CD85" s="150" t="str">
        <f t="shared" si="180"/>
        <v/>
      </c>
      <c r="CE85" s="95" t="str">
        <f t="shared" si="181"/>
        <v/>
      </c>
      <c r="CF85" s="136">
        <f t="shared" si="145"/>
        <v>200</v>
      </c>
      <c r="CG85" s="136">
        <f t="shared" si="182"/>
        <v>0</v>
      </c>
      <c r="CH85" s="64" t="str">
        <f>IF(details!AX85="","",details!AX85)</f>
        <v/>
      </c>
      <c r="CI85" s="64" t="str">
        <f>IF(details!AY85="","",details!AY85)</f>
        <v/>
      </c>
      <c r="CJ85" s="64" t="str">
        <f t="shared" si="183"/>
        <v/>
      </c>
      <c r="CK85" s="64" t="str">
        <f>IF(details!AZ85="","",details!AZ85)</f>
        <v/>
      </c>
      <c r="CL85" s="64" t="str">
        <f>IF(details!BA85="","",details!BA85)</f>
        <v/>
      </c>
      <c r="CM85" s="64" t="str">
        <f t="shared" si="184"/>
        <v/>
      </c>
      <c r="CN85" s="64" t="str">
        <f>IF(details!BB85="","",details!BB85)</f>
        <v/>
      </c>
      <c r="CO85" s="64" t="str">
        <f>IF(details!BC85="","",details!BC85)</f>
        <v/>
      </c>
      <c r="CP85" s="64" t="str">
        <f t="shared" si="185"/>
        <v/>
      </c>
      <c r="CQ85" s="148" t="str">
        <f t="shared" si="186"/>
        <v/>
      </c>
      <c r="CR85" s="64" t="str">
        <f>IF(details!BD85="","",details!BD85)</f>
        <v/>
      </c>
      <c r="CS85" s="64" t="str">
        <f>IF(details!BE85="","",details!BE85)</f>
        <v/>
      </c>
      <c r="CT85" s="64" t="str">
        <f>IF(details!BF85="","",details!BF85)</f>
        <v/>
      </c>
      <c r="CU85" s="64" t="str">
        <f>IF(details!BG85="","",details!BG85)</f>
        <v/>
      </c>
      <c r="CV85" s="148" t="str">
        <f t="shared" si="187"/>
        <v/>
      </c>
      <c r="CW85" s="149" t="str">
        <f t="shared" si="188"/>
        <v/>
      </c>
      <c r="CX85" s="64" t="str">
        <f>IF(details!BH85="","",details!BH85)</f>
        <v/>
      </c>
      <c r="CY85" s="64" t="str">
        <f>IF(details!BI85="","",details!BI85)</f>
        <v/>
      </c>
      <c r="CZ85" s="64" t="str">
        <f>IF(details!BJ85="","",details!BJ85)</f>
        <v/>
      </c>
      <c r="DA85" s="149" t="str">
        <f t="shared" si="189"/>
        <v/>
      </c>
      <c r="DB85" s="95" t="str">
        <f t="shared" si="190"/>
        <v/>
      </c>
      <c r="DC85" s="150" t="str">
        <f t="shared" si="191"/>
        <v/>
      </c>
      <c r="DD85" s="95" t="str">
        <f t="shared" si="192"/>
        <v/>
      </c>
      <c r="DE85" s="136">
        <f t="shared" si="146"/>
        <v>200</v>
      </c>
      <c r="DF85" s="136">
        <f t="shared" si="193"/>
        <v>0</v>
      </c>
      <c r="DG85" s="64" t="str">
        <f>IF(details!BK85="","",details!BK85)</f>
        <v/>
      </c>
      <c r="DH85" s="64" t="str">
        <f>IF(details!BL85="","",details!BL85)</f>
        <v/>
      </c>
      <c r="DI85" s="64" t="str">
        <f t="shared" si="194"/>
        <v/>
      </c>
      <c r="DJ85" s="64" t="str">
        <f>IF(details!BM85="","",details!BM85)</f>
        <v/>
      </c>
      <c r="DK85" s="64" t="str">
        <f>IF(details!BN85="","",details!BN85)</f>
        <v/>
      </c>
      <c r="DL85" s="64" t="str">
        <f t="shared" si="195"/>
        <v/>
      </c>
      <c r="DM85" s="64" t="str">
        <f>IF(details!BO85="","",details!BO85)</f>
        <v/>
      </c>
      <c r="DN85" s="64" t="str">
        <f>IF(details!BP85="","",details!BP85)</f>
        <v/>
      </c>
      <c r="DO85" s="64" t="str">
        <f t="shared" si="196"/>
        <v/>
      </c>
      <c r="DP85" s="148" t="str">
        <f t="shared" si="197"/>
        <v/>
      </c>
      <c r="DQ85" s="64" t="str">
        <f>IF(details!BQ85="","",details!BQ85)</f>
        <v/>
      </c>
      <c r="DR85" s="64" t="str">
        <f>IF(details!BR85="","",details!BR85)</f>
        <v/>
      </c>
      <c r="DS85" s="64" t="str">
        <f>IF(details!BS85="","",details!BS85)</f>
        <v/>
      </c>
      <c r="DT85" s="148" t="str">
        <f t="shared" si="198"/>
        <v/>
      </c>
      <c r="DU85" s="149" t="str">
        <f t="shared" si="199"/>
        <v/>
      </c>
      <c r="DV85" s="64" t="str">
        <f>IF(details!BT85="","",details!BT85)</f>
        <v/>
      </c>
      <c r="DW85" s="64" t="str">
        <f>IF(details!BU85="","",details!BU85)</f>
        <v/>
      </c>
      <c r="DX85" s="149" t="str">
        <f t="shared" si="200"/>
        <v/>
      </c>
      <c r="DY85" s="95" t="str">
        <f t="shared" si="201"/>
        <v/>
      </c>
      <c r="DZ85" s="150" t="str">
        <f t="shared" si="202"/>
        <v/>
      </c>
      <c r="EA85" s="95" t="str">
        <f t="shared" si="203"/>
        <v/>
      </c>
      <c r="EB85" s="136">
        <f t="shared" si="147"/>
        <v>200</v>
      </c>
      <c r="EC85" s="136">
        <f t="shared" si="204"/>
        <v>0</v>
      </c>
      <c r="ED85" s="64" t="str">
        <f>IF(details!BV85="","",details!BV85)</f>
        <v/>
      </c>
      <c r="EE85" s="64" t="str">
        <f>IF(details!BW85="","",details!BW85)</f>
        <v/>
      </c>
      <c r="EF85" s="64" t="str">
        <f t="shared" si="205"/>
        <v/>
      </c>
      <c r="EG85" s="64" t="str">
        <f>IF(details!BX85="","",details!BX85)</f>
        <v/>
      </c>
      <c r="EH85" s="64" t="str">
        <f>IF(details!BY85="","",details!BY85)</f>
        <v/>
      </c>
      <c r="EI85" s="64" t="str">
        <f t="shared" si="206"/>
        <v/>
      </c>
      <c r="EJ85" s="64" t="str">
        <f>IF(details!BZ85="","",details!BZ85)</f>
        <v/>
      </c>
      <c r="EK85" s="64" t="str">
        <f>IF(details!CA85="","",details!CA85)</f>
        <v/>
      </c>
      <c r="EL85" s="64" t="str">
        <f t="shared" si="207"/>
        <v/>
      </c>
      <c r="EM85" s="148" t="str">
        <f t="shared" si="208"/>
        <v/>
      </c>
      <c r="EN85" s="427" t="str">
        <f>IF(details!CB85="","",details!CB85)</f>
        <v/>
      </c>
      <c r="EO85" s="64" t="str">
        <f>IF(details!CC85="","",details!CC85)</f>
        <v/>
      </c>
      <c r="EP85" s="64" t="str">
        <f>IF(details!CD85="","",details!CD85)</f>
        <v/>
      </c>
      <c r="EQ85" s="148" t="str">
        <f t="shared" si="209"/>
        <v/>
      </c>
      <c r="ER85" s="149" t="str">
        <f t="shared" si="210"/>
        <v/>
      </c>
      <c r="ES85" s="64" t="str">
        <f>IF(details!CE85="","",details!CE85)</f>
        <v/>
      </c>
      <c r="ET85" s="64" t="str">
        <f>IF(details!CF85="","",details!CF85)</f>
        <v/>
      </c>
      <c r="EU85" s="149" t="str">
        <f t="shared" si="211"/>
        <v/>
      </c>
      <c r="EV85" s="95" t="str">
        <f t="shared" si="212"/>
        <v/>
      </c>
      <c r="EW85" s="150" t="str">
        <f t="shared" si="213"/>
        <v/>
      </c>
      <c r="EX85" s="95" t="str">
        <f t="shared" si="214"/>
        <v/>
      </c>
      <c r="EY85" s="136">
        <f t="shared" si="148"/>
        <v>200</v>
      </c>
      <c r="EZ85" s="136">
        <f t="shared" si="215"/>
        <v>0</v>
      </c>
      <c r="FA85" s="64" t="str">
        <f>IF(details!CG85="","",details!CG85)</f>
        <v/>
      </c>
      <c r="FB85" s="64" t="str">
        <f>IF(details!CH85="","",details!CH85)</f>
        <v/>
      </c>
      <c r="FC85" s="64" t="str">
        <f>IF(details!CI85="","",details!CI85)</f>
        <v/>
      </c>
      <c r="FD85" s="64" t="str">
        <f>IF(details!CJ85="","",details!CJ85)</f>
        <v/>
      </c>
      <c r="FE85" s="64" t="str">
        <f>IF(details!CK85="","",details!CK85)</f>
        <v/>
      </c>
      <c r="FF85" s="95" t="str">
        <f t="shared" si="216"/>
        <v/>
      </c>
      <c r="FG85" s="95" t="str">
        <f t="shared" si="217"/>
        <v/>
      </c>
      <c r="FH85" s="95" t="str">
        <f t="shared" si="218"/>
        <v/>
      </c>
      <c r="FI85" s="136">
        <f t="shared" si="219"/>
        <v>100</v>
      </c>
      <c r="FJ85" s="136">
        <f t="shared" si="220"/>
        <v>0</v>
      </c>
      <c r="FK85" s="64" t="str">
        <f>IF(details!CL85="","",details!CL85)</f>
        <v/>
      </c>
      <c r="FL85" s="64" t="str">
        <f>IF(details!CM85="","",details!CM85)</f>
        <v/>
      </c>
      <c r="FM85" s="64" t="str">
        <f>IF(details!CN85="","",details!CN85)</f>
        <v/>
      </c>
      <c r="FN85" s="64" t="str">
        <f>IF(details!CO85="","",details!CO85)</f>
        <v/>
      </c>
      <c r="FO85" s="64" t="str">
        <f>IF(details!CP85="","",details!CP85)</f>
        <v/>
      </c>
      <c r="FP85" s="95" t="str">
        <f t="shared" si="221"/>
        <v/>
      </c>
      <c r="FQ85" s="95" t="str">
        <f t="shared" si="222"/>
        <v/>
      </c>
      <c r="FR85" s="95" t="str">
        <f t="shared" si="223"/>
        <v/>
      </c>
      <c r="FS85" s="136">
        <f t="shared" si="224"/>
        <v>100</v>
      </c>
      <c r="FT85" s="136">
        <f t="shared" si="225"/>
        <v>0</v>
      </c>
      <c r="FU85" s="64" t="str">
        <f>IF(details!CQ85="","",details!CQ85)</f>
        <v/>
      </c>
      <c r="FV85" s="64" t="str">
        <f>IF(details!CR85="","",details!CR85)</f>
        <v/>
      </c>
      <c r="FW85" s="64" t="str">
        <f>IF(details!CS85="","",details!CS85)</f>
        <v/>
      </c>
      <c r="FX85" s="64" t="str">
        <f>IF(details!CT85="","",details!CT85)</f>
        <v/>
      </c>
      <c r="FY85" s="64" t="str">
        <f>IF(details!CU85="","",details!CU85)</f>
        <v/>
      </c>
      <c r="FZ85" s="95" t="str">
        <f t="shared" si="226"/>
        <v/>
      </c>
      <c r="GA85" s="95" t="str">
        <f t="shared" si="227"/>
        <v/>
      </c>
      <c r="GB85" s="95" t="str">
        <f t="shared" si="228"/>
        <v/>
      </c>
      <c r="GC85" s="136">
        <f t="shared" si="229"/>
        <v>100</v>
      </c>
      <c r="GD85" s="136">
        <f t="shared" si="230"/>
        <v>0</v>
      </c>
      <c r="GE85" s="94">
        <f t="shared" si="231"/>
        <v>200</v>
      </c>
      <c r="GF85" s="94" t="str">
        <f t="shared" si="232"/>
        <v/>
      </c>
      <c r="GG85" s="94" t="str">
        <f t="shared" si="233"/>
        <v/>
      </c>
      <c r="GH85" s="94">
        <f t="shared" si="234"/>
        <v>200</v>
      </c>
      <c r="GI85" s="94" t="str">
        <f t="shared" si="235"/>
        <v/>
      </c>
      <c r="GJ85" s="94" t="str">
        <f t="shared" si="236"/>
        <v/>
      </c>
      <c r="GK85" s="152">
        <f t="shared" si="237"/>
        <v>200</v>
      </c>
      <c r="GL85" s="152" t="str">
        <f t="shared" si="238"/>
        <v/>
      </c>
      <c r="GM85" s="152" t="str">
        <f t="shared" si="239"/>
        <v/>
      </c>
      <c r="GN85" s="94" t="str">
        <f t="shared" si="240"/>
        <v/>
      </c>
      <c r="GO85" s="94" t="str">
        <f t="shared" si="241"/>
        <v/>
      </c>
      <c r="GP85" s="94" t="str">
        <f t="shared" si="242"/>
        <v/>
      </c>
      <c r="GQ85" s="94" t="str">
        <f t="shared" si="243"/>
        <v/>
      </c>
      <c r="GR85" s="94" t="str">
        <f t="shared" si="244"/>
        <v/>
      </c>
      <c r="GS85" s="94">
        <f t="shared" si="245"/>
        <v>200</v>
      </c>
      <c r="GT85" s="94" t="str">
        <f t="shared" si="246"/>
        <v/>
      </c>
      <c r="GU85" s="94" t="str">
        <f t="shared" si="247"/>
        <v/>
      </c>
      <c r="GV85" s="94">
        <f t="shared" si="248"/>
        <v>200</v>
      </c>
      <c r="GW85" s="94" t="str">
        <f t="shared" si="249"/>
        <v/>
      </c>
      <c r="GX85" s="94" t="str">
        <f t="shared" si="250"/>
        <v/>
      </c>
      <c r="GY85" s="94">
        <f t="shared" si="251"/>
        <v>200</v>
      </c>
      <c r="GZ85" s="94" t="str">
        <f t="shared" si="252"/>
        <v/>
      </c>
      <c r="HA85" s="94" t="str">
        <f t="shared" si="253"/>
        <v/>
      </c>
      <c r="HB85" s="94">
        <f t="shared" si="254"/>
        <v>100</v>
      </c>
      <c r="HC85" s="94" t="str">
        <f t="shared" si="255"/>
        <v/>
      </c>
      <c r="HD85" s="94" t="str">
        <f t="shared" si="256"/>
        <v/>
      </c>
      <c r="HE85" s="153">
        <f t="shared" si="257"/>
        <v>100</v>
      </c>
      <c r="HF85" s="153" t="str">
        <f t="shared" si="258"/>
        <v/>
      </c>
      <c r="HG85" s="153" t="str">
        <f t="shared" si="259"/>
        <v/>
      </c>
      <c r="HH85" s="153">
        <f t="shared" si="260"/>
        <v>100</v>
      </c>
      <c r="HI85" s="153" t="str">
        <f t="shared" si="261"/>
        <v/>
      </c>
      <c r="HJ85" s="153" t="str">
        <f t="shared" si="262"/>
        <v/>
      </c>
      <c r="HK85" s="255">
        <f t="shared" si="263"/>
        <v>0</v>
      </c>
      <c r="HL85" s="255">
        <f t="shared" si="264"/>
        <v>0</v>
      </c>
      <c r="HM85" s="255">
        <f t="shared" si="265"/>
        <v>23</v>
      </c>
      <c r="HN85" s="255">
        <f t="shared" si="266"/>
        <v>0</v>
      </c>
      <c r="HO85" s="64" t="str">
        <f t="shared" si="149"/>
        <v/>
      </c>
      <c r="HP85" s="91">
        <f t="shared" si="267"/>
        <v>1200</v>
      </c>
      <c r="HQ85" s="91" t="str">
        <f t="shared" si="268"/>
        <v/>
      </c>
      <c r="HR85" s="92" t="str">
        <f t="shared" si="269"/>
        <v/>
      </c>
      <c r="HS85" s="214" t="str">
        <f t="shared" si="270"/>
        <v/>
      </c>
      <c r="HT85" s="215" t="str">
        <f t="shared" si="271"/>
        <v/>
      </c>
      <c r="HU85" s="93" t="str">
        <f t="shared" si="272"/>
        <v/>
      </c>
      <c r="HV85" s="154">
        <f>details!EV85</f>
        <v>110</v>
      </c>
      <c r="HW85" s="155" t="str">
        <f>details!EW85</f>
        <v/>
      </c>
      <c r="HX85" s="218" t="str">
        <f t="shared" si="273"/>
        <v/>
      </c>
      <c r="HY85" s="100" t="str">
        <f>IF(details!CV85="","",details!CV85)</f>
        <v/>
      </c>
    </row>
    <row r="86" spans="1:233" ht="14" customHeight="1">
      <c r="A86" s="145" t="str">
        <f>IF(details!A86="","",details!A86)</f>
        <v/>
      </c>
      <c r="B86" s="64" t="str">
        <f>IF(details!B86="","",details!B86)</f>
        <v/>
      </c>
      <c r="C86" s="64" t="str">
        <f>IF(details!C86="","",details!C86)</f>
        <v/>
      </c>
      <c r="D86" s="95">
        <f>IF(details!D86="","",details!D86)</f>
        <v>880</v>
      </c>
      <c r="E86" s="95" t="str">
        <f>IF(details!E86="","",details!E86)</f>
        <v/>
      </c>
      <c r="F86" s="64" t="str">
        <f>IF(details!F86="","",details!F86)</f>
        <v/>
      </c>
      <c r="G86" s="290" t="str">
        <f>IF(details!G86="","",details!G86)</f>
        <v/>
      </c>
      <c r="H86" s="146" t="str">
        <f>IF(details!CW86="","",details!CW86)</f>
        <v/>
      </c>
      <c r="I86" s="147" t="str">
        <f>IF(details!I86="","",details!I86)</f>
        <v/>
      </c>
      <c r="J86" s="147" t="str">
        <f>IF(details!J86="","",details!J86)</f>
        <v/>
      </c>
      <c r="K86" s="147" t="str">
        <f>IF(details!K86="","",details!K86)</f>
        <v/>
      </c>
      <c r="L86" s="64" t="str">
        <f>IF(details!L86="","",details!L86)</f>
        <v/>
      </c>
      <c r="M86" s="64" t="str">
        <f>IF(details!M86="","",details!M86)</f>
        <v/>
      </c>
      <c r="N86" s="64" t="str">
        <f t="shared" si="150"/>
        <v/>
      </c>
      <c r="O86" s="64" t="str">
        <f>IF(details!N86="","",details!N86)</f>
        <v/>
      </c>
      <c r="P86" s="64" t="str">
        <f>IF(details!O86="","",details!O86)</f>
        <v/>
      </c>
      <c r="Q86" s="64" t="str">
        <f t="shared" si="151"/>
        <v/>
      </c>
      <c r="R86" s="64" t="str">
        <f>IF(details!P86="","",details!P86)</f>
        <v/>
      </c>
      <c r="S86" s="64" t="str">
        <f>IF(details!Q86="","",details!Q86)</f>
        <v/>
      </c>
      <c r="T86" s="64" t="str">
        <f t="shared" si="152"/>
        <v/>
      </c>
      <c r="U86" s="148" t="str">
        <f t="shared" si="153"/>
        <v/>
      </c>
      <c r="V86" s="64" t="str">
        <f>IF(details!R86="","",details!R86)</f>
        <v/>
      </c>
      <c r="W86" s="64" t="str">
        <f>IF(details!S86="","",details!S86)</f>
        <v/>
      </c>
      <c r="X86" s="64" t="str">
        <f>IF(details!T86="","",details!T86)</f>
        <v/>
      </c>
      <c r="Y86" s="64" t="str">
        <f>IF(details!U86="","",details!U86)</f>
        <v/>
      </c>
      <c r="Z86" s="148" t="str">
        <f t="shared" si="154"/>
        <v/>
      </c>
      <c r="AA86" s="149" t="str">
        <f t="shared" si="155"/>
        <v/>
      </c>
      <c r="AB86" s="64" t="str">
        <f>IF(details!V86="","",details!V86)</f>
        <v/>
      </c>
      <c r="AC86" s="64" t="str">
        <f>IF(details!W86="","",details!W86)</f>
        <v/>
      </c>
      <c r="AD86" s="64" t="str">
        <f>IF(details!X86="","",details!X86)</f>
        <v/>
      </c>
      <c r="AE86" s="149" t="str">
        <f t="shared" si="156"/>
        <v/>
      </c>
      <c r="AF86" s="95" t="str">
        <f t="shared" si="157"/>
        <v/>
      </c>
      <c r="AG86" s="150" t="str">
        <f t="shared" si="158"/>
        <v/>
      </c>
      <c r="AH86" s="95" t="str">
        <f t="shared" si="159"/>
        <v/>
      </c>
      <c r="AI86" s="136">
        <f t="shared" si="143"/>
        <v>200</v>
      </c>
      <c r="AJ86" s="136">
        <f t="shared" si="160"/>
        <v>0</v>
      </c>
      <c r="AK86" s="64" t="str">
        <f>IF(details!Y86="","",details!Y86)</f>
        <v/>
      </c>
      <c r="AL86" s="64" t="str">
        <f>IF(details!Z86="","",details!Z86)</f>
        <v/>
      </c>
      <c r="AM86" s="64" t="str">
        <f t="shared" si="161"/>
        <v/>
      </c>
      <c r="AN86" s="64" t="str">
        <f>IF(details!AA86="","",details!AA86)</f>
        <v/>
      </c>
      <c r="AO86" s="64" t="str">
        <f>IF(details!AB86="","",details!AB86)</f>
        <v/>
      </c>
      <c r="AP86" s="64" t="str">
        <f t="shared" si="162"/>
        <v/>
      </c>
      <c r="AQ86" s="64" t="str">
        <f>IF(details!AC86="","",details!AC86)</f>
        <v/>
      </c>
      <c r="AR86" s="64" t="str">
        <f>IF(details!AD86="","",details!AD86)</f>
        <v/>
      </c>
      <c r="AS86" s="64" t="str">
        <f t="shared" si="163"/>
        <v/>
      </c>
      <c r="AT86" s="148" t="str">
        <f t="shared" si="164"/>
        <v/>
      </c>
      <c r="AU86" s="64" t="str">
        <f>IF(details!AE86="","",details!AE86)</f>
        <v/>
      </c>
      <c r="AV86" s="64" t="str">
        <f>IF(details!AF86="","",details!AF86)</f>
        <v/>
      </c>
      <c r="AW86" s="64" t="str">
        <f>IF(details!AG86="","",details!AG86)</f>
        <v/>
      </c>
      <c r="AX86" s="64" t="str">
        <f>IF(details!AH86="","",details!AH86)</f>
        <v/>
      </c>
      <c r="AY86" s="148" t="str">
        <f t="shared" si="165"/>
        <v/>
      </c>
      <c r="AZ86" s="149" t="str">
        <f t="shared" si="166"/>
        <v/>
      </c>
      <c r="BA86" s="64" t="str">
        <f>IF(details!AI86="","",details!AI86)</f>
        <v/>
      </c>
      <c r="BB86" s="64" t="str">
        <f>IF(details!AJ86="","",details!AJ86)</f>
        <v/>
      </c>
      <c r="BC86" s="64" t="str">
        <f>IF(details!AK86="","",details!AK86)</f>
        <v/>
      </c>
      <c r="BD86" s="149" t="str">
        <f t="shared" si="167"/>
        <v/>
      </c>
      <c r="BE86" s="95" t="str">
        <f t="shared" si="168"/>
        <v/>
      </c>
      <c r="BF86" s="150" t="str">
        <f t="shared" si="169"/>
        <v/>
      </c>
      <c r="BG86" s="95" t="str">
        <f t="shared" si="170"/>
        <v/>
      </c>
      <c r="BH86" s="136">
        <f t="shared" si="144"/>
        <v>200</v>
      </c>
      <c r="BI86" s="136">
        <f t="shared" si="171"/>
        <v>0</v>
      </c>
      <c r="BJ86" s="151">
        <f>IF(D86="","",details!AL86)</f>
        <v>0</v>
      </c>
      <c r="BK86" s="64" t="str">
        <f>IF(details!AM86="","",details!AM86)</f>
        <v/>
      </c>
      <c r="BL86" s="64" t="str">
        <f>IF(details!AN86="","",details!AN86)</f>
        <v/>
      </c>
      <c r="BM86" s="64" t="str">
        <f t="shared" si="172"/>
        <v/>
      </c>
      <c r="BN86" s="64" t="str">
        <f>IF(details!AO86="","",details!AO86)</f>
        <v/>
      </c>
      <c r="BO86" s="64" t="str">
        <f>IF(details!AP86="","",details!AP86)</f>
        <v/>
      </c>
      <c r="BP86" s="64" t="str">
        <f t="shared" si="173"/>
        <v/>
      </c>
      <c r="BQ86" s="64" t="str">
        <f>IF(details!AQ86="","",details!AQ86)</f>
        <v/>
      </c>
      <c r="BR86" s="64" t="str">
        <f>IF(details!AR86="","",details!AR86)</f>
        <v/>
      </c>
      <c r="BS86" s="64" t="str">
        <f t="shared" si="174"/>
        <v/>
      </c>
      <c r="BT86" s="148" t="str">
        <f t="shared" si="175"/>
        <v/>
      </c>
      <c r="BU86" s="64" t="str">
        <f>IF(details!AS86="","",details!AS86)</f>
        <v/>
      </c>
      <c r="BV86" s="64" t="str">
        <f>IF(details!AT86="","",details!AT86)</f>
        <v/>
      </c>
      <c r="BW86" s="64" t="str">
        <f>IF(details!AU86="","",details!AU86)</f>
        <v/>
      </c>
      <c r="BX86" s="148" t="str">
        <f t="shared" si="176"/>
        <v/>
      </c>
      <c r="BY86" s="149" t="str">
        <f t="shared" si="177"/>
        <v/>
      </c>
      <c r="BZ86" s="64" t="str">
        <f>IF(details!AV86="","",details!AV86)</f>
        <v/>
      </c>
      <c r="CA86" s="64" t="str">
        <f>IF(details!AW86="","",details!AW86)</f>
        <v/>
      </c>
      <c r="CB86" s="149" t="str">
        <f t="shared" si="178"/>
        <v/>
      </c>
      <c r="CC86" s="95" t="str">
        <f t="shared" si="179"/>
        <v/>
      </c>
      <c r="CD86" s="150" t="str">
        <f t="shared" si="180"/>
        <v/>
      </c>
      <c r="CE86" s="95" t="str">
        <f t="shared" si="181"/>
        <v/>
      </c>
      <c r="CF86" s="136">
        <f t="shared" si="145"/>
        <v>200</v>
      </c>
      <c r="CG86" s="136">
        <f t="shared" si="182"/>
        <v>0</v>
      </c>
      <c r="CH86" s="64" t="str">
        <f>IF(details!AX86="","",details!AX86)</f>
        <v/>
      </c>
      <c r="CI86" s="64" t="str">
        <f>IF(details!AY86="","",details!AY86)</f>
        <v/>
      </c>
      <c r="CJ86" s="64" t="str">
        <f t="shared" si="183"/>
        <v/>
      </c>
      <c r="CK86" s="64" t="str">
        <f>IF(details!AZ86="","",details!AZ86)</f>
        <v/>
      </c>
      <c r="CL86" s="64" t="str">
        <f>IF(details!BA86="","",details!BA86)</f>
        <v/>
      </c>
      <c r="CM86" s="64" t="str">
        <f t="shared" si="184"/>
        <v/>
      </c>
      <c r="CN86" s="64" t="str">
        <f>IF(details!BB86="","",details!BB86)</f>
        <v/>
      </c>
      <c r="CO86" s="64" t="str">
        <f>IF(details!BC86="","",details!BC86)</f>
        <v/>
      </c>
      <c r="CP86" s="64" t="str">
        <f t="shared" si="185"/>
        <v/>
      </c>
      <c r="CQ86" s="148" t="str">
        <f t="shared" si="186"/>
        <v/>
      </c>
      <c r="CR86" s="64" t="str">
        <f>IF(details!BD86="","",details!BD86)</f>
        <v/>
      </c>
      <c r="CS86" s="64" t="str">
        <f>IF(details!BE86="","",details!BE86)</f>
        <v/>
      </c>
      <c r="CT86" s="64" t="str">
        <f>IF(details!BF86="","",details!BF86)</f>
        <v/>
      </c>
      <c r="CU86" s="64" t="str">
        <f>IF(details!BG86="","",details!BG86)</f>
        <v/>
      </c>
      <c r="CV86" s="148" t="str">
        <f t="shared" si="187"/>
        <v/>
      </c>
      <c r="CW86" s="149" t="str">
        <f t="shared" si="188"/>
        <v/>
      </c>
      <c r="CX86" s="64" t="str">
        <f>IF(details!BH86="","",details!BH86)</f>
        <v/>
      </c>
      <c r="CY86" s="64" t="str">
        <f>IF(details!BI86="","",details!BI86)</f>
        <v/>
      </c>
      <c r="CZ86" s="64" t="str">
        <f>IF(details!BJ86="","",details!BJ86)</f>
        <v/>
      </c>
      <c r="DA86" s="149" t="str">
        <f t="shared" si="189"/>
        <v/>
      </c>
      <c r="DB86" s="95" t="str">
        <f t="shared" si="190"/>
        <v/>
      </c>
      <c r="DC86" s="150" t="str">
        <f t="shared" si="191"/>
        <v/>
      </c>
      <c r="DD86" s="95" t="str">
        <f t="shared" si="192"/>
        <v/>
      </c>
      <c r="DE86" s="136">
        <f t="shared" si="146"/>
        <v>200</v>
      </c>
      <c r="DF86" s="136">
        <f t="shared" si="193"/>
        <v>0</v>
      </c>
      <c r="DG86" s="64" t="str">
        <f>IF(details!BK86="","",details!BK86)</f>
        <v/>
      </c>
      <c r="DH86" s="64" t="str">
        <f>IF(details!BL86="","",details!BL86)</f>
        <v/>
      </c>
      <c r="DI86" s="64" t="str">
        <f t="shared" si="194"/>
        <v/>
      </c>
      <c r="DJ86" s="64" t="str">
        <f>IF(details!BM86="","",details!BM86)</f>
        <v/>
      </c>
      <c r="DK86" s="64" t="str">
        <f>IF(details!BN86="","",details!BN86)</f>
        <v/>
      </c>
      <c r="DL86" s="64" t="str">
        <f t="shared" si="195"/>
        <v/>
      </c>
      <c r="DM86" s="64" t="str">
        <f>IF(details!BO86="","",details!BO86)</f>
        <v/>
      </c>
      <c r="DN86" s="64" t="str">
        <f>IF(details!BP86="","",details!BP86)</f>
        <v/>
      </c>
      <c r="DO86" s="64" t="str">
        <f t="shared" si="196"/>
        <v/>
      </c>
      <c r="DP86" s="148" t="str">
        <f t="shared" si="197"/>
        <v/>
      </c>
      <c r="DQ86" s="64" t="str">
        <f>IF(details!BQ86="","",details!BQ86)</f>
        <v/>
      </c>
      <c r="DR86" s="64" t="str">
        <f>IF(details!BR86="","",details!BR86)</f>
        <v/>
      </c>
      <c r="DS86" s="64" t="str">
        <f>IF(details!BS86="","",details!BS86)</f>
        <v/>
      </c>
      <c r="DT86" s="148" t="str">
        <f t="shared" si="198"/>
        <v/>
      </c>
      <c r="DU86" s="149" t="str">
        <f t="shared" si="199"/>
        <v/>
      </c>
      <c r="DV86" s="64" t="str">
        <f>IF(details!BT86="","",details!BT86)</f>
        <v/>
      </c>
      <c r="DW86" s="64" t="str">
        <f>IF(details!BU86="","",details!BU86)</f>
        <v/>
      </c>
      <c r="DX86" s="149" t="str">
        <f t="shared" si="200"/>
        <v/>
      </c>
      <c r="DY86" s="95" t="str">
        <f t="shared" si="201"/>
        <v/>
      </c>
      <c r="DZ86" s="150" t="str">
        <f t="shared" si="202"/>
        <v/>
      </c>
      <c r="EA86" s="95" t="str">
        <f t="shared" si="203"/>
        <v/>
      </c>
      <c r="EB86" s="136">
        <f t="shared" si="147"/>
        <v>200</v>
      </c>
      <c r="EC86" s="136">
        <f t="shared" si="204"/>
        <v>0</v>
      </c>
      <c r="ED86" s="64" t="str">
        <f>IF(details!BV86="","",details!BV86)</f>
        <v/>
      </c>
      <c r="EE86" s="64" t="str">
        <f>IF(details!BW86="","",details!BW86)</f>
        <v/>
      </c>
      <c r="EF86" s="64" t="str">
        <f t="shared" si="205"/>
        <v/>
      </c>
      <c r="EG86" s="64" t="str">
        <f>IF(details!BX86="","",details!BX86)</f>
        <v/>
      </c>
      <c r="EH86" s="64" t="str">
        <f>IF(details!BY86="","",details!BY86)</f>
        <v/>
      </c>
      <c r="EI86" s="64" t="str">
        <f t="shared" si="206"/>
        <v/>
      </c>
      <c r="EJ86" s="64" t="str">
        <f>IF(details!BZ86="","",details!BZ86)</f>
        <v/>
      </c>
      <c r="EK86" s="64" t="str">
        <f>IF(details!CA86="","",details!CA86)</f>
        <v/>
      </c>
      <c r="EL86" s="64" t="str">
        <f t="shared" si="207"/>
        <v/>
      </c>
      <c r="EM86" s="148" t="str">
        <f t="shared" si="208"/>
        <v/>
      </c>
      <c r="EN86" s="427" t="str">
        <f>IF(details!CB86="","",details!CB86)</f>
        <v/>
      </c>
      <c r="EO86" s="64" t="str">
        <f>IF(details!CC86="","",details!CC86)</f>
        <v/>
      </c>
      <c r="EP86" s="64" t="str">
        <f>IF(details!CD86="","",details!CD86)</f>
        <v/>
      </c>
      <c r="EQ86" s="148" t="str">
        <f t="shared" si="209"/>
        <v/>
      </c>
      <c r="ER86" s="149" t="str">
        <f t="shared" si="210"/>
        <v/>
      </c>
      <c r="ES86" s="64" t="str">
        <f>IF(details!CE86="","",details!CE86)</f>
        <v/>
      </c>
      <c r="ET86" s="64" t="str">
        <f>IF(details!CF86="","",details!CF86)</f>
        <v/>
      </c>
      <c r="EU86" s="149" t="str">
        <f t="shared" si="211"/>
        <v/>
      </c>
      <c r="EV86" s="95" t="str">
        <f t="shared" si="212"/>
        <v/>
      </c>
      <c r="EW86" s="150" t="str">
        <f t="shared" si="213"/>
        <v/>
      </c>
      <c r="EX86" s="95" t="str">
        <f t="shared" si="214"/>
        <v/>
      </c>
      <c r="EY86" s="136">
        <f t="shared" si="148"/>
        <v>200</v>
      </c>
      <c r="EZ86" s="136">
        <f t="shared" si="215"/>
        <v>0</v>
      </c>
      <c r="FA86" s="64" t="str">
        <f>IF(details!CG86="","",details!CG86)</f>
        <v/>
      </c>
      <c r="FB86" s="64" t="str">
        <f>IF(details!CH86="","",details!CH86)</f>
        <v/>
      </c>
      <c r="FC86" s="64" t="str">
        <f>IF(details!CI86="","",details!CI86)</f>
        <v/>
      </c>
      <c r="FD86" s="64" t="str">
        <f>IF(details!CJ86="","",details!CJ86)</f>
        <v/>
      </c>
      <c r="FE86" s="64" t="str">
        <f>IF(details!CK86="","",details!CK86)</f>
        <v/>
      </c>
      <c r="FF86" s="95" t="str">
        <f t="shared" si="216"/>
        <v/>
      </c>
      <c r="FG86" s="95" t="str">
        <f t="shared" si="217"/>
        <v/>
      </c>
      <c r="FH86" s="95" t="str">
        <f t="shared" si="218"/>
        <v/>
      </c>
      <c r="FI86" s="136">
        <f t="shared" si="219"/>
        <v>100</v>
      </c>
      <c r="FJ86" s="136">
        <f t="shared" si="220"/>
        <v>0</v>
      </c>
      <c r="FK86" s="64" t="str">
        <f>IF(details!CL86="","",details!CL86)</f>
        <v/>
      </c>
      <c r="FL86" s="64" t="str">
        <f>IF(details!CM86="","",details!CM86)</f>
        <v/>
      </c>
      <c r="FM86" s="64" t="str">
        <f>IF(details!CN86="","",details!CN86)</f>
        <v/>
      </c>
      <c r="FN86" s="64" t="str">
        <f>IF(details!CO86="","",details!CO86)</f>
        <v/>
      </c>
      <c r="FO86" s="64" t="str">
        <f>IF(details!CP86="","",details!CP86)</f>
        <v/>
      </c>
      <c r="FP86" s="95" t="str">
        <f t="shared" si="221"/>
        <v/>
      </c>
      <c r="FQ86" s="95" t="str">
        <f t="shared" si="222"/>
        <v/>
      </c>
      <c r="FR86" s="95" t="str">
        <f t="shared" si="223"/>
        <v/>
      </c>
      <c r="FS86" s="136">
        <f t="shared" si="224"/>
        <v>100</v>
      </c>
      <c r="FT86" s="136">
        <f t="shared" si="225"/>
        <v>0</v>
      </c>
      <c r="FU86" s="64" t="str">
        <f>IF(details!CQ86="","",details!CQ86)</f>
        <v/>
      </c>
      <c r="FV86" s="64" t="str">
        <f>IF(details!CR86="","",details!CR86)</f>
        <v/>
      </c>
      <c r="FW86" s="64" t="str">
        <f>IF(details!CS86="","",details!CS86)</f>
        <v/>
      </c>
      <c r="FX86" s="64" t="str">
        <f>IF(details!CT86="","",details!CT86)</f>
        <v/>
      </c>
      <c r="FY86" s="64" t="str">
        <f>IF(details!CU86="","",details!CU86)</f>
        <v/>
      </c>
      <c r="FZ86" s="95" t="str">
        <f t="shared" si="226"/>
        <v/>
      </c>
      <c r="GA86" s="95" t="str">
        <f t="shared" si="227"/>
        <v/>
      </c>
      <c r="GB86" s="95" t="str">
        <f t="shared" si="228"/>
        <v/>
      </c>
      <c r="GC86" s="136">
        <f t="shared" si="229"/>
        <v>100</v>
      </c>
      <c r="GD86" s="136">
        <f t="shared" si="230"/>
        <v>0</v>
      </c>
      <c r="GE86" s="94">
        <f t="shared" si="231"/>
        <v>200</v>
      </c>
      <c r="GF86" s="94" t="str">
        <f t="shared" si="232"/>
        <v/>
      </c>
      <c r="GG86" s="94" t="str">
        <f t="shared" si="233"/>
        <v/>
      </c>
      <c r="GH86" s="94">
        <f t="shared" si="234"/>
        <v>200</v>
      </c>
      <c r="GI86" s="94" t="str">
        <f t="shared" si="235"/>
        <v/>
      </c>
      <c r="GJ86" s="94" t="str">
        <f t="shared" si="236"/>
        <v/>
      </c>
      <c r="GK86" s="152">
        <f t="shared" si="237"/>
        <v>200</v>
      </c>
      <c r="GL86" s="152" t="str">
        <f t="shared" si="238"/>
        <v/>
      </c>
      <c r="GM86" s="152" t="str">
        <f t="shared" si="239"/>
        <v/>
      </c>
      <c r="GN86" s="94" t="str">
        <f t="shared" si="240"/>
        <v/>
      </c>
      <c r="GO86" s="94" t="str">
        <f t="shared" si="241"/>
        <v/>
      </c>
      <c r="GP86" s="94" t="str">
        <f t="shared" si="242"/>
        <v/>
      </c>
      <c r="GQ86" s="94" t="str">
        <f t="shared" si="243"/>
        <v/>
      </c>
      <c r="GR86" s="94" t="str">
        <f t="shared" si="244"/>
        <v/>
      </c>
      <c r="GS86" s="94">
        <f t="shared" si="245"/>
        <v>200</v>
      </c>
      <c r="GT86" s="94" t="str">
        <f t="shared" si="246"/>
        <v/>
      </c>
      <c r="GU86" s="94" t="str">
        <f t="shared" si="247"/>
        <v/>
      </c>
      <c r="GV86" s="94">
        <f t="shared" si="248"/>
        <v>200</v>
      </c>
      <c r="GW86" s="94" t="str">
        <f t="shared" si="249"/>
        <v/>
      </c>
      <c r="GX86" s="94" t="str">
        <f t="shared" si="250"/>
        <v/>
      </c>
      <c r="GY86" s="94">
        <f t="shared" si="251"/>
        <v>200</v>
      </c>
      <c r="GZ86" s="94" t="str">
        <f t="shared" si="252"/>
        <v/>
      </c>
      <c r="HA86" s="94" t="str">
        <f t="shared" si="253"/>
        <v/>
      </c>
      <c r="HB86" s="94">
        <f t="shared" si="254"/>
        <v>100</v>
      </c>
      <c r="HC86" s="94" t="str">
        <f t="shared" si="255"/>
        <v/>
      </c>
      <c r="HD86" s="94" t="str">
        <f t="shared" si="256"/>
        <v/>
      </c>
      <c r="HE86" s="153">
        <f t="shared" si="257"/>
        <v>100</v>
      </c>
      <c r="HF86" s="153" t="str">
        <f t="shared" si="258"/>
        <v/>
      </c>
      <c r="HG86" s="153" t="str">
        <f t="shared" si="259"/>
        <v/>
      </c>
      <c r="HH86" s="153">
        <f t="shared" si="260"/>
        <v>100</v>
      </c>
      <c r="HI86" s="153" t="str">
        <f t="shared" si="261"/>
        <v/>
      </c>
      <c r="HJ86" s="153" t="str">
        <f t="shared" si="262"/>
        <v/>
      </c>
      <c r="HK86" s="255">
        <f t="shared" si="263"/>
        <v>0</v>
      </c>
      <c r="HL86" s="255">
        <f t="shared" si="264"/>
        <v>0</v>
      </c>
      <c r="HM86" s="255">
        <f t="shared" si="265"/>
        <v>23</v>
      </c>
      <c r="HN86" s="255">
        <f t="shared" si="266"/>
        <v>0</v>
      </c>
      <c r="HO86" s="64" t="str">
        <f t="shared" si="149"/>
        <v/>
      </c>
      <c r="HP86" s="91">
        <f t="shared" si="267"/>
        <v>1200</v>
      </c>
      <c r="HQ86" s="91" t="str">
        <f t="shared" si="268"/>
        <v/>
      </c>
      <c r="HR86" s="92" t="str">
        <f t="shared" si="269"/>
        <v/>
      </c>
      <c r="HS86" s="214" t="str">
        <f t="shared" si="270"/>
        <v/>
      </c>
      <c r="HT86" s="215" t="str">
        <f t="shared" si="271"/>
        <v/>
      </c>
      <c r="HU86" s="93" t="str">
        <f t="shared" si="272"/>
        <v/>
      </c>
      <c r="HV86" s="154">
        <f>details!EV86</f>
        <v>110</v>
      </c>
      <c r="HW86" s="155" t="str">
        <f>details!EW86</f>
        <v/>
      </c>
      <c r="HX86" s="218" t="str">
        <f t="shared" si="273"/>
        <v/>
      </c>
      <c r="HY86" s="100" t="str">
        <f>IF(details!CV86="","",details!CV86)</f>
        <v/>
      </c>
    </row>
    <row r="87" spans="1:233" ht="14" customHeight="1">
      <c r="A87" s="145" t="str">
        <f>IF(details!A87="","",details!A87)</f>
        <v/>
      </c>
      <c r="B87" s="64" t="str">
        <f>IF(details!B87="","",details!B87)</f>
        <v/>
      </c>
      <c r="C87" s="64" t="str">
        <f>IF(details!C87="","",details!C87)</f>
        <v/>
      </c>
      <c r="D87" s="95">
        <f>IF(details!D87="","",details!D87)</f>
        <v>881</v>
      </c>
      <c r="E87" s="95" t="str">
        <f>IF(details!E87="","",details!E87)</f>
        <v/>
      </c>
      <c r="F87" s="64" t="str">
        <f>IF(details!F87="","",details!F87)</f>
        <v/>
      </c>
      <c r="G87" s="290" t="str">
        <f>IF(details!G87="","",details!G87)</f>
        <v/>
      </c>
      <c r="H87" s="146" t="str">
        <f>IF(details!CW87="","",details!CW87)</f>
        <v/>
      </c>
      <c r="I87" s="147" t="str">
        <f>IF(details!I87="","",details!I87)</f>
        <v/>
      </c>
      <c r="J87" s="147" t="str">
        <f>IF(details!J87="","",details!J87)</f>
        <v/>
      </c>
      <c r="K87" s="147" t="str">
        <f>IF(details!K87="","",details!K87)</f>
        <v/>
      </c>
      <c r="L87" s="64" t="str">
        <f>IF(details!L87="","",details!L87)</f>
        <v/>
      </c>
      <c r="M87" s="64" t="str">
        <f>IF(details!M87="","",details!M87)</f>
        <v/>
      </c>
      <c r="N87" s="64" t="str">
        <f t="shared" si="150"/>
        <v/>
      </c>
      <c r="O87" s="64" t="str">
        <f>IF(details!N87="","",details!N87)</f>
        <v/>
      </c>
      <c r="P87" s="64" t="str">
        <f>IF(details!O87="","",details!O87)</f>
        <v/>
      </c>
      <c r="Q87" s="64" t="str">
        <f t="shared" si="151"/>
        <v/>
      </c>
      <c r="R87" s="64" t="str">
        <f>IF(details!P87="","",details!P87)</f>
        <v/>
      </c>
      <c r="S87" s="64" t="str">
        <f>IF(details!Q87="","",details!Q87)</f>
        <v/>
      </c>
      <c r="T87" s="64" t="str">
        <f t="shared" si="152"/>
        <v/>
      </c>
      <c r="U87" s="148" t="str">
        <f t="shared" si="153"/>
        <v/>
      </c>
      <c r="V87" s="64" t="str">
        <f>IF(details!R87="","",details!R87)</f>
        <v/>
      </c>
      <c r="W87" s="64" t="str">
        <f>IF(details!S87="","",details!S87)</f>
        <v/>
      </c>
      <c r="X87" s="64" t="str">
        <f>IF(details!T87="","",details!T87)</f>
        <v/>
      </c>
      <c r="Y87" s="64" t="str">
        <f>IF(details!U87="","",details!U87)</f>
        <v/>
      </c>
      <c r="Z87" s="148" t="str">
        <f t="shared" si="154"/>
        <v/>
      </c>
      <c r="AA87" s="149" t="str">
        <f t="shared" si="155"/>
        <v/>
      </c>
      <c r="AB87" s="64" t="str">
        <f>IF(details!V87="","",details!V87)</f>
        <v/>
      </c>
      <c r="AC87" s="64" t="str">
        <f>IF(details!W87="","",details!W87)</f>
        <v/>
      </c>
      <c r="AD87" s="64" t="str">
        <f>IF(details!X87="","",details!X87)</f>
        <v/>
      </c>
      <c r="AE87" s="149" t="str">
        <f t="shared" si="156"/>
        <v/>
      </c>
      <c r="AF87" s="95" t="str">
        <f t="shared" si="157"/>
        <v/>
      </c>
      <c r="AG87" s="150" t="str">
        <f t="shared" si="158"/>
        <v/>
      </c>
      <c r="AH87" s="95" t="str">
        <f t="shared" si="159"/>
        <v/>
      </c>
      <c r="AI87" s="136">
        <f t="shared" si="143"/>
        <v>200</v>
      </c>
      <c r="AJ87" s="136">
        <f t="shared" si="160"/>
        <v>0</v>
      </c>
      <c r="AK87" s="64" t="str">
        <f>IF(details!Y87="","",details!Y87)</f>
        <v/>
      </c>
      <c r="AL87" s="64" t="str">
        <f>IF(details!Z87="","",details!Z87)</f>
        <v/>
      </c>
      <c r="AM87" s="64" t="str">
        <f t="shared" si="161"/>
        <v/>
      </c>
      <c r="AN87" s="64" t="str">
        <f>IF(details!AA87="","",details!AA87)</f>
        <v/>
      </c>
      <c r="AO87" s="64" t="str">
        <f>IF(details!AB87="","",details!AB87)</f>
        <v/>
      </c>
      <c r="AP87" s="64" t="str">
        <f t="shared" si="162"/>
        <v/>
      </c>
      <c r="AQ87" s="64" t="str">
        <f>IF(details!AC87="","",details!AC87)</f>
        <v/>
      </c>
      <c r="AR87" s="64" t="str">
        <f>IF(details!AD87="","",details!AD87)</f>
        <v/>
      </c>
      <c r="AS87" s="64" t="str">
        <f t="shared" si="163"/>
        <v/>
      </c>
      <c r="AT87" s="148" t="str">
        <f t="shared" si="164"/>
        <v/>
      </c>
      <c r="AU87" s="64" t="str">
        <f>IF(details!AE87="","",details!AE87)</f>
        <v/>
      </c>
      <c r="AV87" s="64" t="str">
        <f>IF(details!AF87="","",details!AF87)</f>
        <v/>
      </c>
      <c r="AW87" s="64" t="str">
        <f>IF(details!AG87="","",details!AG87)</f>
        <v/>
      </c>
      <c r="AX87" s="64" t="str">
        <f>IF(details!AH87="","",details!AH87)</f>
        <v/>
      </c>
      <c r="AY87" s="148" t="str">
        <f t="shared" si="165"/>
        <v/>
      </c>
      <c r="AZ87" s="149" t="str">
        <f t="shared" si="166"/>
        <v/>
      </c>
      <c r="BA87" s="64" t="str">
        <f>IF(details!AI87="","",details!AI87)</f>
        <v/>
      </c>
      <c r="BB87" s="64" t="str">
        <f>IF(details!AJ87="","",details!AJ87)</f>
        <v/>
      </c>
      <c r="BC87" s="64" t="str">
        <f>IF(details!AK87="","",details!AK87)</f>
        <v/>
      </c>
      <c r="BD87" s="149" t="str">
        <f t="shared" si="167"/>
        <v/>
      </c>
      <c r="BE87" s="95" t="str">
        <f t="shared" si="168"/>
        <v/>
      </c>
      <c r="BF87" s="150" t="str">
        <f t="shared" si="169"/>
        <v/>
      </c>
      <c r="BG87" s="95" t="str">
        <f t="shared" si="170"/>
        <v/>
      </c>
      <c r="BH87" s="136">
        <f t="shared" si="144"/>
        <v>200</v>
      </c>
      <c r="BI87" s="136">
        <f t="shared" si="171"/>
        <v>0</v>
      </c>
      <c r="BJ87" s="151">
        <f>IF(D87="","",details!AL87)</f>
        <v>0</v>
      </c>
      <c r="BK87" s="64" t="str">
        <f>IF(details!AM87="","",details!AM87)</f>
        <v/>
      </c>
      <c r="BL87" s="64" t="str">
        <f>IF(details!AN87="","",details!AN87)</f>
        <v/>
      </c>
      <c r="BM87" s="64" t="str">
        <f t="shared" si="172"/>
        <v/>
      </c>
      <c r="BN87" s="64" t="str">
        <f>IF(details!AO87="","",details!AO87)</f>
        <v/>
      </c>
      <c r="BO87" s="64" t="str">
        <f>IF(details!AP87="","",details!AP87)</f>
        <v/>
      </c>
      <c r="BP87" s="64" t="str">
        <f t="shared" si="173"/>
        <v/>
      </c>
      <c r="BQ87" s="64" t="str">
        <f>IF(details!AQ87="","",details!AQ87)</f>
        <v/>
      </c>
      <c r="BR87" s="64" t="str">
        <f>IF(details!AR87="","",details!AR87)</f>
        <v/>
      </c>
      <c r="BS87" s="64" t="str">
        <f t="shared" si="174"/>
        <v/>
      </c>
      <c r="BT87" s="148" t="str">
        <f t="shared" si="175"/>
        <v/>
      </c>
      <c r="BU87" s="64" t="str">
        <f>IF(details!AS87="","",details!AS87)</f>
        <v/>
      </c>
      <c r="BV87" s="64" t="str">
        <f>IF(details!AT87="","",details!AT87)</f>
        <v/>
      </c>
      <c r="BW87" s="64" t="str">
        <f>IF(details!AU87="","",details!AU87)</f>
        <v/>
      </c>
      <c r="BX87" s="148" t="str">
        <f t="shared" si="176"/>
        <v/>
      </c>
      <c r="BY87" s="149" t="str">
        <f t="shared" si="177"/>
        <v/>
      </c>
      <c r="BZ87" s="64" t="str">
        <f>IF(details!AV87="","",details!AV87)</f>
        <v/>
      </c>
      <c r="CA87" s="64" t="str">
        <f>IF(details!AW87="","",details!AW87)</f>
        <v/>
      </c>
      <c r="CB87" s="149" t="str">
        <f t="shared" si="178"/>
        <v/>
      </c>
      <c r="CC87" s="95" t="str">
        <f t="shared" si="179"/>
        <v/>
      </c>
      <c r="CD87" s="150" t="str">
        <f t="shared" si="180"/>
        <v/>
      </c>
      <c r="CE87" s="95" t="str">
        <f t="shared" si="181"/>
        <v/>
      </c>
      <c r="CF87" s="136">
        <f t="shared" si="145"/>
        <v>200</v>
      </c>
      <c r="CG87" s="136">
        <f t="shared" si="182"/>
        <v>0</v>
      </c>
      <c r="CH87" s="64" t="str">
        <f>IF(details!AX87="","",details!AX87)</f>
        <v/>
      </c>
      <c r="CI87" s="64" t="str">
        <f>IF(details!AY87="","",details!AY87)</f>
        <v/>
      </c>
      <c r="CJ87" s="64" t="str">
        <f t="shared" si="183"/>
        <v/>
      </c>
      <c r="CK87" s="64" t="str">
        <f>IF(details!AZ87="","",details!AZ87)</f>
        <v/>
      </c>
      <c r="CL87" s="64" t="str">
        <f>IF(details!BA87="","",details!BA87)</f>
        <v/>
      </c>
      <c r="CM87" s="64" t="str">
        <f t="shared" si="184"/>
        <v/>
      </c>
      <c r="CN87" s="64" t="str">
        <f>IF(details!BB87="","",details!BB87)</f>
        <v/>
      </c>
      <c r="CO87" s="64" t="str">
        <f>IF(details!BC87="","",details!BC87)</f>
        <v/>
      </c>
      <c r="CP87" s="64" t="str">
        <f t="shared" si="185"/>
        <v/>
      </c>
      <c r="CQ87" s="148" t="str">
        <f t="shared" si="186"/>
        <v/>
      </c>
      <c r="CR87" s="64" t="str">
        <f>IF(details!BD87="","",details!BD87)</f>
        <v/>
      </c>
      <c r="CS87" s="64" t="str">
        <f>IF(details!BE87="","",details!BE87)</f>
        <v/>
      </c>
      <c r="CT87" s="64" t="str">
        <f>IF(details!BF87="","",details!BF87)</f>
        <v/>
      </c>
      <c r="CU87" s="64" t="str">
        <f>IF(details!BG87="","",details!BG87)</f>
        <v/>
      </c>
      <c r="CV87" s="148" t="str">
        <f t="shared" si="187"/>
        <v/>
      </c>
      <c r="CW87" s="149" t="str">
        <f t="shared" si="188"/>
        <v/>
      </c>
      <c r="CX87" s="64" t="str">
        <f>IF(details!BH87="","",details!BH87)</f>
        <v/>
      </c>
      <c r="CY87" s="64" t="str">
        <f>IF(details!BI87="","",details!BI87)</f>
        <v/>
      </c>
      <c r="CZ87" s="64" t="str">
        <f>IF(details!BJ87="","",details!BJ87)</f>
        <v/>
      </c>
      <c r="DA87" s="149" t="str">
        <f t="shared" si="189"/>
        <v/>
      </c>
      <c r="DB87" s="95" t="str">
        <f t="shared" si="190"/>
        <v/>
      </c>
      <c r="DC87" s="150" t="str">
        <f t="shared" si="191"/>
        <v/>
      </c>
      <c r="DD87" s="95" t="str">
        <f t="shared" si="192"/>
        <v/>
      </c>
      <c r="DE87" s="136">
        <f t="shared" si="146"/>
        <v>200</v>
      </c>
      <c r="DF87" s="136">
        <f t="shared" si="193"/>
        <v>0</v>
      </c>
      <c r="DG87" s="64" t="str">
        <f>IF(details!BK87="","",details!BK87)</f>
        <v/>
      </c>
      <c r="DH87" s="64" t="str">
        <f>IF(details!BL87="","",details!BL87)</f>
        <v/>
      </c>
      <c r="DI87" s="64" t="str">
        <f t="shared" si="194"/>
        <v/>
      </c>
      <c r="DJ87" s="64" t="str">
        <f>IF(details!BM87="","",details!BM87)</f>
        <v/>
      </c>
      <c r="DK87" s="64" t="str">
        <f>IF(details!BN87="","",details!BN87)</f>
        <v/>
      </c>
      <c r="DL87" s="64" t="str">
        <f t="shared" si="195"/>
        <v/>
      </c>
      <c r="DM87" s="64" t="str">
        <f>IF(details!BO87="","",details!BO87)</f>
        <v/>
      </c>
      <c r="DN87" s="64" t="str">
        <f>IF(details!BP87="","",details!BP87)</f>
        <v/>
      </c>
      <c r="DO87" s="64" t="str">
        <f t="shared" si="196"/>
        <v/>
      </c>
      <c r="DP87" s="148" t="str">
        <f t="shared" si="197"/>
        <v/>
      </c>
      <c r="DQ87" s="64" t="str">
        <f>IF(details!BQ87="","",details!BQ87)</f>
        <v/>
      </c>
      <c r="DR87" s="64" t="str">
        <f>IF(details!BR87="","",details!BR87)</f>
        <v/>
      </c>
      <c r="DS87" s="64" t="str">
        <f>IF(details!BS87="","",details!BS87)</f>
        <v/>
      </c>
      <c r="DT87" s="148" t="str">
        <f t="shared" si="198"/>
        <v/>
      </c>
      <c r="DU87" s="149" t="str">
        <f t="shared" si="199"/>
        <v/>
      </c>
      <c r="DV87" s="64" t="str">
        <f>IF(details!BT87="","",details!BT87)</f>
        <v/>
      </c>
      <c r="DW87" s="64" t="str">
        <f>IF(details!BU87="","",details!BU87)</f>
        <v/>
      </c>
      <c r="DX87" s="149" t="str">
        <f t="shared" si="200"/>
        <v/>
      </c>
      <c r="DY87" s="95" t="str">
        <f t="shared" si="201"/>
        <v/>
      </c>
      <c r="DZ87" s="150" t="str">
        <f t="shared" si="202"/>
        <v/>
      </c>
      <c r="EA87" s="95" t="str">
        <f t="shared" si="203"/>
        <v/>
      </c>
      <c r="EB87" s="136">
        <f t="shared" si="147"/>
        <v>200</v>
      </c>
      <c r="EC87" s="136">
        <f t="shared" si="204"/>
        <v>0</v>
      </c>
      <c r="ED87" s="64" t="str">
        <f>IF(details!BV87="","",details!BV87)</f>
        <v/>
      </c>
      <c r="EE87" s="64" t="str">
        <f>IF(details!BW87="","",details!BW87)</f>
        <v/>
      </c>
      <c r="EF87" s="64" t="str">
        <f t="shared" si="205"/>
        <v/>
      </c>
      <c r="EG87" s="64" t="str">
        <f>IF(details!BX87="","",details!BX87)</f>
        <v/>
      </c>
      <c r="EH87" s="64" t="str">
        <f>IF(details!BY87="","",details!BY87)</f>
        <v/>
      </c>
      <c r="EI87" s="64" t="str">
        <f t="shared" si="206"/>
        <v/>
      </c>
      <c r="EJ87" s="64" t="str">
        <f>IF(details!BZ87="","",details!BZ87)</f>
        <v/>
      </c>
      <c r="EK87" s="64" t="str">
        <f>IF(details!CA87="","",details!CA87)</f>
        <v/>
      </c>
      <c r="EL87" s="64" t="str">
        <f t="shared" si="207"/>
        <v/>
      </c>
      <c r="EM87" s="148" t="str">
        <f t="shared" si="208"/>
        <v/>
      </c>
      <c r="EN87" s="427" t="str">
        <f>IF(details!CB87="","",details!CB87)</f>
        <v/>
      </c>
      <c r="EO87" s="64" t="str">
        <f>IF(details!CC87="","",details!CC87)</f>
        <v/>
      </c>
      <c r="EP87" s="64" t="str">
        <f>IF(details!CD87="","",details!CD87)</f>
        <v/>
      </c>
      <c r="EQ87" s="148" t="str">
        <f t="shared" si="209"/>
        <v/>
      </c>
      <c r="ER87" s="149" t="str">
        <f t="shared" si="210"/>
        <v/>
      </c>
      <c r="ES87" s="64" t="str">
        <f>IF(details!CE87="","",details!CE87)</f>
        <v/>
      </c>
      <c r="ET87" s="64" t="str">
        <f>IF(details!CF87="","",details!CF87)</f>
        <v/>
      </c>
      <c r="EU87" s="149" t="str">
        <f t="shared" si="211"/>
        <v/>
      </c>
      <c r="EV87" s="95" t="str">
        <f t="shared" si="212"/>
        <v/>
      </c>
      <c r="EW87" s="150" t="str">
        <f t="shared" si="213"/>
        <v/>
      </c>
      <c r="EX87" s="95" t="str">
        <f t="shared" si="214"/>
        <v/>
      </c>
      <c r="EY87" s="136">
        <f t="shared" si="148"/>
        <v>200</v>
      </c>
      <c r="EZ87" s="136">
        <f t="shared" si="215"/>
        <v>0</v>
      </c>
      <c r="FA87" s="64" t="str">
        <f>IF(details!CG87="","",details!CG87)</f>
        <v/>
      </c>
      <c r="FB87" s="64" t="str">
        <f>IF(details!CH87="","",details!CH87)</f>
        <v/>
      </c>
      <c r="FC87" s="64" t="str">
        <f>IF(details!CI87="","",details!CI87)</f>
        <v/>
      </c>
      <c r="FD87" s="64" t="str">
        <f>IF(details!CJ87="","",details!CJ87)</f>
        <v/>
      </c>
      <c r="FE87" s="64" t="str">
        <f>IF(details!CK87="","",details!CK87)</f>
        <v/>
      </c>
      <c r="FF87" s="95" t="str">
        <f t="shared" si="216"/>
        <v/>
      </c>
      <c r="FG87" s="95" t="str">
        <f t="shared" si="217"/>
        <v/>
      </c>
      <c r="FH87" s="95" t="str">
        <f t="shared" si="218"/>
        <v/>
      </c>
      <c r="FI87" s="136">
        <f t="shared" si="219"/>
        <v>100</v>
      </c>
      <c r="FJ87" s="136">
        <f t="shared" si="220"/>
        <v>0</v>
      </c>
      <c r="FK87" s="64" t="str">
        <f>IF(details!CL87="","",details!CL87)</f>
        <v/>
      </c>
      <c r="FL87" s="64" t="str">
        <f>IF(details!CM87="","",details!CM87)</f>
        <v/>
      </c>
      <c r="FM87" s="64" t="str">
        <f>IF(details!CN87="","",details!CN87)</f>
        <v/>
      </c>
      <c r="FN87" s="64" t="str">
        <f>IF(details!CO87="","",details!CO87)</f>
        <v/>
      </c>
      <c r="FO87" s="64" t="str">
        <f>IF(details!CP87="","",details!CP87)</f>
        <v/>
      </c>
      <c r="FP87" s="95" t="str">
        <f t="shared" si="221"/>
        <v/>
      </c>
      <c r="FQ87" s="95" t="str">
        <f t="shared" si="222"/>
        <v/>
      </c>
      <c r="FR87" s="95" t="str">
        <f t="shared" si="223"/>
        <v/>
      </c>
      <c r="FS87" s="136">
        <f t="shared" si="224"/>
        <v>100</v>
      </c>
      <c r="FT87" s="136">
        <f t="shared" si="225"/>
        <v>0</v>
      </c>
      <c r="FU87" s="64" t="str">
        <f>IF(details!CQ87="","",details!CQ87)</f>
        <v/>
      </c>
      <c r="FV87" s="64" t="str">
        <f>IF(details!CR87="","",details!CR87)</f>
        <v/>
      </c>
      <c r="FW87" s="64" t="str">
        <f>IF(details!CS87="","",details!CS87)</f>
        <v/>
      </c>
      <c r="FX87" s="64" t="str">
        <f>IF(details!CT87="","",details!CT87)</f>
        <v/>
      </c>
      <c r="FY87" s="64" t="str">
        <f>IF(details!CU87="","",details!CU87)</f>
        <v/>
      </c>
      <c r="FZ87" s="95" t="str">
        <f t="shared" si="226"/>
        <v/>
      </c>
      <c r="GA87" s="95" t="str">
        <f t="shared" si="227"/>
        <v/>
      </c>
      <c r="GB87" s="95" t="str">
        <f t="shared" si="228"/>
        <v/>
      </c>
      <c r="GC87" s="136">
        <f t="shared" si="229"/>
        <v>100</v>
      </c>
      <c r="GD87" s="136">
        <f t="shared" si="230"/>
        <v>0</v>
      </c>
      <c r="GE87" s="94">
        <f t="shared" si="231"/>
        <v>200</v>
      </c>
      <c r="GF87" s="94" t="str">
        <f t="shared" si="232"/>
        <v/>
      </c>
      <c r="GG87" s="94" t="str">
        <f t="shared" si="233"/>
        <v/>
      </c>
      <c r="GH87" s="94">
        <f t="shared" si="234"/>
        <v>200</v>
      </c>
      <c r="GI87" s="94" t="str">
        <f t="shared" si="235"/>
        <v/>
      </c>
      <c r="GJ87" s="94" t="str">
        <f t="shared" si="236"/>
        <v/>
      </c>
      <c r="GK87" s="152">
        <f t="shared" si="237"/>
        <v>200</v>
      </c>
      <c r="GL87" s="152" t="str">
        <f t="shared" si="238"/>
        <v/>
      </c>
      <c r="GM87" s="152" t="str">
        <f t="shared" si="239"/>
        <v/>
      </c>
      <c r="GN87" s="94" t="str">
        <f t="shared" si="240"/>
        <v/>
      </c>
      <c r="GO87" s="94" t="str">
        <f t="shared" si="241"/>
        <v/>
      </c>
      <c r="GP87" s="94" t="str">
        <f t="shared" si="242"/>
        <v/>
      </c>
      <c r="GQ87" s="94" t="str">
        <f t="shared" si="243"/>
        <v/>
      </c>
      <c r="GR87" s="94" t="str">
        <f t="shared" si="244"/>
        <v/>
      </c>
      <c r="GS87" s="94">
        <f t="shared" si="245"/>
        <v>200</v>
      </c>
      <c r="GT87" s="94" t="str">
        <f t="shared" si="246"/>
        <v/>
      </c>
      <c r="GU87" s="94" t="str">
        <f t="shared" si="247"/>
        <v/>
      </c>
      <c r="GV87" s="94">
        <f t="shared" si="248"/>
        <v>200</v>
      </c>
      <c r="GW87" s="94" t="str">
        <f t="shared" si="249"/>
        <v/>
      </c>
      <c r="GX87" s="94" t="str">
        <f t="shared" si="250"/>
        <v/>
      </c>
      <c r="GY87" s="94">
        <f t="shared" si="251"/>
        <v>200</v>
      </c>
      <c r="GZ87" s="94" t="str">
        <f t="shared" si="252"/>
        <v/>
      </c>
      <c r="HA87" s="94" t="str">
        <f t="shared" si="253"/>
        <v/>
      </c>
      <c r="HB87" s="94">
        <f t="shared" si="254"/>
        <v>100</v>
      </c>
      <c r="HC87" s="94" t="str">
        <f t="shared" si="255"/>
        <v/>
      </c>
      <c r="HD87" s="94" t="str">
        <f t="shared" si="256"/>
        <v/>
      </c>
      <c r="HE87" s="153">
        <f t="shared" si="257"/>
        <v>100</v>
      </c>
      <c r="HF87" s="153" t="str">
        <f t="shared" si="258"/>
        <v/>
      </c>
      <c r="HG87" s="153" t="str">
        <f t="shared" si="259"/>
        <v/>
      </c>
      <c r="HH87" s="153">
        <f t="shared" si="260"/>
        <v>100</v>
      </c>
      <c r="HI87" s="153" t="str">
        <f t="shared" si="261"/>
        <v/>
      </c>
      <c r="HJ87" s="153" t="str">
        <f t="shared" si="262"/>
        <v/>
      </c>
      <c r="HK87" s="255">
        <f t="shared" si="263"/>
        <v>0</v>
      </c>
      <c r="HL87" s="255">
        <f t="shared" si="264"/>
        <v>0</v>
      </c>
      <c r="HM87" s="255">
        <f t="shared" si="265"/>
        <v>23</v>
      </c>
      <c r="HN87" s="255">
        <f t="shared" si="266"/>
        <v>0</v>
      </c>
      <c r="HO87" s="64" t="str">
        <f t="shared" si="149"/>
        <v/>
      </c>
      <c r="HP87" s="91">
        <f t="shared" si="267"/>
        <v>1200</v>
      </c>
      <c r="HQ87" s="91" t="str">
        <f t="shared" si="268"/>
        <v/>
      </c>
      <c r="HR87" s="92" t="str">
        <f t="shared" si="269"/>
        <v/>
      </c>
      <c r="HS87" s="214" t="str">
        <f t="shared" si="270"/>
        <v/>
      </c>
      <c r="HT87" s="215" t="str">
        <f t="shared" si="271"/>
        <v/>
      </c>
      <c r="HU87" s="93" t="str">
        <f t="shared" si="272"/>
        <v/>
      </c>
      <c r="HV87" s="154">
        <f>details!EV87</f>
        <v>110</v>
      </c>
      <c r="HW87" s="155" t="str">
        <f>details!EW87</f>
        <v/>
      </c>
      <c r="HX87" s="218" t="str">
        <f t="shared" si="273"/>
        <v/>
      </c>
      <c r="HY87" s="100" t="str">
        <f>IF(details!CV87="","",details!CV87)</f>
        <v/>
      </c>
    </row>
    <row r="88" spans="1:233" ht="14" customHeight="1">
      <c r="A88" s="145" t="str">
        <f>IF(details!A88="","",details!A88)</f>
        <v/>
      </c>
      <c r="B88" s="64" t="str">
        <f>IF(details!B88="","",details!B88)</f>
        <v/>
      </c>
      <c r="C88" s="64" t="str">
        <f>IF(details!C88="","",details!C88)</f>
        <v/>
      </c>
      <c r="D88" s="95">
        <f>IF(details!D88="","",details!D88)</f>
        <v>882</v>
      </c>
      <c r="E88" s="95" t="str">
        <f>IF(details!E88="","",details!E88)</f>
        <v/>
      </c>
      <c r="F88" s="64" t="str">
        <f>IF(details!F88="","",details!F88)</f>
        <v/>
      </c>
      <c r="G88" s="290" t="str">
        <f>IF(details!G88="","",details!G88)</f>
        <v/>
      </c>
      <c r="H88" s="146" t="str">
        <f>IF(details!CW88="","",details!CW88)</f>
        <v/>
      </c>
      <c r="I88" s="147" t="str">
        <f>IF(details!I88="","",details!I88)</f>
        <v/>
      </c>
      <c r="J88" s="147" t="str">
        <f>IF(details!J88="","",details!J88)</f>
        <v/>
      </c>
      <c r="K88" s="147" t="str">
        <f>IF(details!K88="","",details!K88)</f>
        <v/>
      </c>
      <c r="L88" s="64" t="str">
        <f>IF(details!L88="","",details!L88)</f>
        <v/>
      </c>
      <c r="M88" s="64" t="str">
        <f>IF(details!M88="","",details!M88)</f>
        <v/>
      </c>
      <c r="N88" s="64" t="str">
        <f t="shared" si="150"/>
        <v/>
      </c>
      <c r="O88" s="64" t="str">
        <f>IF(details!N88="","",details!N88)</f>
        <v/>
      </c>
      <c r="P88" s="64" t="str">
        <f>IF(details!O88="","",details!O88)</f>
        <v/>
      </c>
      <c r="Q88" s="64" t="str">
        <f t="shared" si="151"/>
        <v/>
      </c>
      <c r="R88" s="64" t="str">
        <f>IF(details!P88="","",details!P88)</f>
        <v/>
      </c>
      <c r="S88" s="64" t="str">
        <f>IF(details!Q88="","",details!Q88)</f>
        <v/>
      </c>
      <c r="T88" s="64" t="str">
        <f t="shared" si="152"/>
        <v/>
      </c>
      <c r="U88" s="148" t="str">
        <f t="shared" si="153"/>
        <v/>
      </c>
      <c r="V88" s="64" t="str">
        <f>IF(details!R88="","",details!R88)</f>
        <v/>
      </c>
      <c r="W88" s="64" t="str">
        <f>IF(details!S88="","",details!S88)</f>
        <v/>
      </c>
      <c r="X88" s="64" t="str">
        <f>IF(details!T88="","",details!T88)</f>
        <v/>
      </c>
      <c r="Y88" s="64" t="str">
        <f>IF(details!U88="","",details!U88)</f>
        <v/>
      </c>
      <c r="Z88" s="148" t="str">
        <f t="shared" si="154"/>
        <v/>
      </c>
      <c r="AA88" s="149" t="str">
        <f t="shared" si="155"/>
        <v/>
      </c>
      <c r="AB88" s="64" t="str">
        <f>IF(details!V88="","",details!V88)</f>
        <v/>
      </c>
      <c r="AC88" s="64" t="str">
        <f>IF(details!W88="","",details!W88)</f>
        <v/>
      </c>
      <c r="AD88" s="64" t="str">
        <f>IF(details!X88="","",details!X88)</f>
        <v/>
      </c>
      <c r="AE88" s="149" t="str">
        <f t="shared" si="156"/>
        <v/>
      </c>
      <c r="AF88" s="95" t="str">
        <f t="shared" si="157"/>
        <v/>
      </c>
      <c r="AG88" s="150" t="str">
        <f t="shared" si="158"/>
        <v/>
      </c>
      <c r="AH88" s="95" t="str">
        <f t="shared" si="159"/>
        <v/>
      </c>
      <c r="AI88" s="136">
        <f t="shared" si="143"/>
        <v>200</v>
      </c>
      <c r="AJ88" s="136">
        <f t="shared" si="160"/>
        <v>0</v>
      </c>
      <c r="AK88" s="64" t="str">
        <f>IF(details!Y88="","",details!Y88)</f>
        <v/>
      </c>
      <c r="AL88" s="64" t="str">
        <f>IF(details!Z88="","",details!Z88)</f>
        <v/>
      </c>
      <c r="AM88" s="64" t="str">
        <f t="shared" si="161"/>
        <v/>
      </c>
      <c r="AN88" s="64" t="str">
        <f>IF(details!AA88="","",details!AA88)</f>
        <v/>
      </c>
      <c r="AO88" s="64" t="str">
        <f>IF(details!AB88="","",details!AB88)</f>
        <v/>
      </c>
      <c r="AP88" s="64" t="str">
        <f t="shared" si="162"/>
        <v/>
      </c>
      <c r="AQ88" s="64" t="str">
        <f>IF(details!AC88="","",details!AC88)</f>
        <v/>
      </c>
      <c r="AR88" s="64" t="str">
        <f>IF(details!AD88="","",details!AD88)</f>
        <v/>
      </c>
      <c r="AS88" s="64" t="str">
        <f t="shared" si="163"/>
        <v/>
      </c>
      <c r="AT88" s="148" t="str">
        <f t="shared" si="164"/>
        <v/>
      </c>
      <c r="AU88" s="64" t="str">
        <f>IF(details!AE88="","",details!AE88)</f>
        <v/>
      </c>
      <c r="AV88" s="64" t="str">
        <f>IF(details!AF88="","",details!AF88)</f>
        <v/>
      </c>
      <c r="AW88" s="64" t="str">
        <f>IF(details!AG88="","",details!AG88)</f>
        <v/>
      </c>
      <c r="AX88" s="64" t="str">
        <f>IF(details!AH88="","",details!AH88)</f>
        <v/>
      </c>
      <c r="AY88" s="148" t="str">
        <f t="shared" si="165"/>
        <v/>
      </c>
      <c r="AZ88" s="149" t="str">
        <f t="shared" si="166"/>
        <v/>
      </c>
      <c r="BA88" s="64" t="str">
        <f>IF(details!AI88="","",details!AI88)</f>
        <v/>
      </c>
      <c r="BB88" s="64" t="str">
        <f>IF(details!AJ88="","",details!AJ88)</f>
        <v/>
      </c>
      <c r="BC88" s="64" t="str">
        <f>IF(details!AK88="","",details!AK88)</f>
        <v/>
      </c>
      <c r="BD88" s="149" t="str">
        <f t="shared" si="167"/>
        <v/>
      </c>
      <c r="BE88" s="95" t="str">
        <f t="shared" si="168"/>
        <v/>
      </c>
      <c r="BF88" s="150" t="str">
        <f t="shared" si="169"/>
        <v/>
      </c>
      <c r="BG88" s="95" t="str">
        <f t="shared" si="170"/>
        <v/>
      </c>
      <c r="BH88" s="136">
        <f t="shared" si="144"/>
        <v>200</v>
      </c>
      <c r="BI88" s="136">
        <f t="shared" si="171"/>
        <v>0</v>
      </c>
      <c r="BJ88" s="151">
        <f>IF(D88="","",details!AL88)</f>
        <v>0</v>
      </c>
      <c r="BK88" s="64" t="str">
        <f>IF(details!AM88="","",details!AM88)</f>
        <v/>
      </c>
      <c r="BL88" s="64" t="str">
        <f>IF(details!AN88="","",details!AN88)</f>
        <v/>
      </c>
      <c r="BM88" s="64" t="str">
        <f t="shared" si="172"/>
        <v/>
      </c>
      <c r="BN88" s="64" t="str">
        <f>IF(details!AO88="","",details!AO88)</f>
        <v/>
      </c>
      <c r="BO88" s="64" t="str">
        <f>IF(details!AP88="","",details!AP88)</f>
        <v/>
      </c>
      <c r="BP88" s="64" t="str">
        <f t="shared" si="173"/>
        <v/>
      </c>
      <c r="BQ88" s="64" t="str">
        <f>IF(details!AQ88="","",details!AQ88)</f>
        <v/>
      </c>
      <c r="BR88" s="64" t="str">
        <f>IF(details!AR88="","",details!AR88)</f>
        <v/>
      </c>
      <c r="BS88" s="64" t="str">
        <f t="shared" si="174"/>
        <v/>
      </c>
      <c r="BT88" s="148" t="str">
        <f t="shared" si="175"/>
        <v/>
      </c>
      <c r="BU88" s="64" t="str">
        <f>IF(details!AS88="","",details!AS88)</f>
        <v/>
      </c>
      <c r="BV88" s="64" t="str">
        <f>IF(details!AT88="","",details!AT88)</f>
        <v/>
      </c>
      <c r="BW88" s="64" t="str">
        <f>IF(details!AU88="","",details!AU88)</f>
        <v/>
      </c>
      <c r="BX88" s="148" t="str">
        <f t="shared" si="176"/>
        <v/>
      </c>
      <c r="BY88" s="149" t="str">
        <f t="shared" si="177"/>
        <v/>
      </c>
      <c r="BZ88" s="64" t="str">
        <f>IF(details!AV88="","",details!AV88)</f>
        <v/>
      </c>
      <c r="CA88" s="64" t="str">
        <f>IF(details!AW88="","",details!AW88)</f>
        <v/>
      </c>
      <c r="CB88" s="149" t="str">
        <f t="shared" si="178"/>
        <v/>
      </c>
      <c r="CC88" s="95" t="str">
        <f t="shared" si="179"/>
        <v/>
      </c>
      <c r="CD88" s="150" t="str">
        <f t="shared" si="180"/>
        <v/>
      </c>
      <c r="CE88" s="95" t="str">
        <f t="shared" si="181"/>
        <v/>
      </c>
      <c r="CF88" s="136">
        <f t="shared" si="145"/>
        <v>200</v>
      </c>
      <c r="CG88" s="136">
        <f t="shared" si="182"/>
        <v>0</v>
      </c>
      <c r="CH88" s="64" t="str">
        <f>IF(details!AX88="","",details!AX88)</f>
        <v/>
      </c>
      <c r="CI88" s="64" t="str">
        <f>IF(details!AY88="","",details!AY88)</f>
        <v/>
      </c>
      <c r="CJ88" s="64" t="str">
        <f t="shared" si="183"/>
        <v/>
      </c>
      <c r="CK88" s="64" t="str">
        <f>IF(details!AZ88="","",details!AZ88)</f>
        <v/>
      </c>
      <c r="CL88" s="64" t="str">
        <f>IF(details!BA88="","",details!BA88)</f>
        <v/>
      </c>
      <c r="CM88" s="64" t="str">
        <f t="shared" si="184"/>
        <v/>
      </c>
      <c r="CN88" s="64" t="str">
        <f>IF(details!BB88="","",details!BB88)</f>
        <v/>
      </c>
      <c r="CO88" s="64" t="str">
        <f>IF(details!BC88="","",details!BC88)</f>
        <v/>
      </c>
      <c r="CP88" s="64" t="str">
        <f t="shared" si="185"/>
        <v/>
      </c>
      <c r="CQ88" s="148" t="str">
        <f t="shared" si="186"/>
        <v/>
      </c>
      <c r="CR88" s="64" t="str">
        <f>IF(details!BD88="","",details!BD88)</f>
        <v/>
      </c>
      <c r="CS88" s="64" t="str">
        <f>IF(details!BE88="","",details!BE88)</f>
        <v/>
      </c>
      <c r="CT88" s="64" t="str">
        <f>IF(details!BF88="","",details!BF88)</f>
        <v/>
      </c>
      <c r="CU88" s="64" t="str">
        <f>IF(details!BG88="","",details!BG88)</f>
        <v/>
      </c>
      <c r="CV88" s="148" t="str">
        <f t="shared" si="187"/>
        <v/>
      </c>
      <c r="CW88" s="149" t="str">
        <f t="shared" si="188"/>
        <v/>
      </c>
      <c r="CX88" s="64" t="str">
        <f>IF(details!BH88="","",details!BH88)</f>
        <v/>
      </c>
      <c r="CY88" s="64" t="str">
        <f>IF(details!BI88="","",details!BI88)</f>
        <v/>
      </c>
      <c r="CZ88" s="64" t="str">
        <f>IF(details!BJ88="","",details!BJ88)</f>
        <v/>
      </c>
      <c r="DA88" s="149" t="str">
        <f t="shared" si="189"/>
        <v/>
      </c>
      <c r="DB88" s="95" t="str">
        <f t="shared" si="190"/>
        <v/>
      </c>
      <c r="DC88" s="150" t="str">
        <f t="shared" si="191"/>
        <v/>
      </c>
      <c r="DD88" s="95" t="str">
        <f t="shared" si="192"/>
        <v/>
      </c>
      <c r="DE88" s="136">
        <f t="shared" si="146"/>
        <v>200</v>
      </c>
      <c r="DF88" s="136">
        <f t="shared" si="193"/>
        <v>0</v>
      </c>
      <c r="DG88" s="64" t="str">
        <f>IF(details!BK88="","",details!BK88)</f>
        <v/>
      </c>
      <c r="DH88" s="64" t="str">
        <f>IF(details!BL88="","",details!BL88)</f>
        <v/>
      </c>
      <c r="DI88" s="64" t="str">
        <f t="shared" si="194"/>
        <v/>
      </c>
      <c r="DJ88" s="64" t="str">
        <f>IF(details!BM88="","",details!BM88)</f>
        <v/>
      </c>
      <c r="DK88" s="64" t="str">
        <f>IF(details!BN88="","",details!BN88)</f>
        <v/>
      </c>
      <c r="DL88" s="64" t="str">
        <f t="shared" si="195"/>
        <v/>
      </c>
      <c r="DM88" s="64" t="str">
        <f>IF(details!BO88="","",details!BO88)</f>
        <v/>
      </c>
      <c r="DN88" s="64" t="str">
        <f>IF(details!BP88="","",details!BP88)</f>
        <v/>
      </c>
      <c r="DO88" s="64" t="str">
        <f t="shared" si="196"/>
        <v/>
      </c>
      <c r="DP88" s="148" t="str">
        <f t="shared" si="197"/>
        <v/>
      </c>
      <c r="DQ88" s="64" t="str">
        <f>IF(details!BQ88="","",details!BQ88)</f>
        <v/>
      </c>
      <c r="DR88" s="64" t="str">
        <f>IF(details!BR88="","",details!BR88)</f>
        <v/>
      </c>
      <c r="DS88" s="64" t="str">
        <f>IF(details!BS88="","",details!BS88)</f>
        <v/>
      </c>
      <c r="DT88" s="148" t="str">
        <f t="shared" si="198"/>
        <v/>
      </c>
      <c r="DU88" s="149" t="str">
        <f t="shared" si="199"/>
        <v/>
      </c>
      <c r="DV88" s="64" t="str">
        <f>IF(details!BT88="","",details!BT88)</f>
        <v/>
      </c>
      <c r="DW88" s="64" t="str">
        <f>IF(details!BU88="","",details!BU88)</f>
        <v/>
      </c>
      <c r="DX88" s="149" t="str">
        <f t="shared" si="200"/>
        <v/>
      </c>
      <c r="DY88" s="95" t="str">
        <f t="shared" si="201"/>
        <v/>
      </c>
      <c r="DZ88" s="150" t="str">
        <f t="shared" si="202"/>
        <v/>
      </c>
      <c r="EA88" s="95" t="str">
        <f t="shared" si="203"/>
        <v/>
      </c>
      <c r="EB88" s="136">
        <f t="shared" si="147"/>
        <v>200</v>
      </c>
      <c r="EC88" s="136">
        <f t="shared" si="204"/>
        <v>0</v>
      </c>
      <c r="ED88" s="64" t="str">
        <f>IF(details!BV88="","",details!BV88)</f>
        <v/>
      </c>
      <c r="EE88" s="64" t="str">
        <f>IF(details!BW88="","",details!BW88)</f>
        <v/>
      </c>
      <c r="EF88" s="64" t="str">
        <f t="shared" si="205"/>
        <v/>
      </c>
      <c r="EG88" s="64" t="str">
        <f>IF(details!BX88="","",details!BX88)</f>
        <v/>
      </c>
      <c r="EH88" s="64" t="str">
        <f>IF(details!BY88="","",details!BY88)</f>
        <v/>
      </c>
      <c r="EI88" s="64" t="str">
        <f t="shared" si="206"/>
        <v/>
      </c>
      <c r="EJ88" s="64" t="str">
        <f>IF(details!BZ88="","",details!BZ88)</f>
        <v/>
      </c>
      <c r="EK88" s="64" t="str">
        <f>IF(details!CA88="","",details!CA88)</f>
        <v/>
      </c>
      <c r="EL88" s="64" t="str">
        <f t="shared" si="207"/>
        <v/>
      </c>
      <c r="EM88" s="148" t="str">
        <f t="shared" si="208"/>
        <v/>
      </c>
      <c r="EN88" s="427" t="str">
        <f>IF(details!CB88="","",details!CB88)</f>
        <v/>
      </c>
      <c r="EO88" s="64" t="str">
        <f>IF(details!CC88="","",details!CC88)</f>
        <v/>
      </c>
      <c r="EP88" s="64" t="str">
        <f>IF(details!CD88="","",details!CD88)</f>
        <v/>
      </c>
      <c r="EQ88" s="148" t="str">
        <f t="shared" si="209"/>
        <v/>
      </c>
      <c r="ER88" s="149" t="str">
        <f t="shared" si="210"/>
        <v/>
      </c>
      <c r="ES88" s="64" t="str">
        <f>IF(details!CE88="","",details!CE88)</f>
        <v/>
      </c>
      <c r="ET88" s="64" t="str">
        <f>IF(details!CF88="","",details!CF88)</f>
        <v/>
      </c>
      <c r="EU88" s="149" t="str">
        <f t="shared" si="211"/>
        <v/>
      </c>
      <c r="EV88" s="95" t="str">
        <f t="shared" si="212"/>
        <v/>
      </c>
      <c r="EW88" s="150" t="str">
        <f t="shared" si="213"/>
        <v/>
      </c>
      <c r="EX88" s="95" t="str">
        <f t="shared" si="214"/>
        <v/>
      </c>
      <c r="EY88" s="136">
        <f t="shared" si="148"/>
        <v>200</v>
      </c>
      <c r="EZ88" s="136">
        <f t="shared" si="215"/>
        <v>0</v>
      </c>
      <c r="FA88" s="64" t="str">
        <f>IF(details!CG88="","",details!CG88)</f>
        <v/>
      </c>
      <c r="FB88" s="64" t="str">
        <f>IF(details!CH88="","",details!CH88)</f>
        <v/>
      </c>
      <c r="FC88" s="64" t="str">
        <f>IF(details!CI88="","",details!CI88)</f>
        <v/>
      </c>
      <c r="FD88" s="64" t="str">
        <f>IF(details!CJ88="","",details!CJ88)</f>
        <v/>
      </c>
      <c r="FE88" s="64" t="str">
        <f>IF(details!CK88="","",details!CK88)</f>
        <v/>
      </c>
      <c r="FF88" s="95" t="str">
        <f t="shared" si="216"/>
        <v/>
      </c>
      <c r="FG88" s="95" t="str">
        <f t="shared" si="217"/>
        <v/>
      </c>
      <c r="FH88" s="95" t="str">
        <f t="shared" si="218"/>
        <v/>
      </c>
      <c r="FI88" s="136">
        <f t="shared" si="219"/>
        <v>100</v>
      </c>
      <c r="FJ88" s="136">
        <f t="shared" si="220"/>
        <v>0</v>
      </c>
      <c r="FK88" s="64" t="str">
        <f>IF(details!CL88="","",details!CL88)</f>
        <v/>
      </c>
      <c r="FL88" s="64" t="str">
        <f>IF(details!CM88="","",details!CM88)</f>
        <v/>
      </c>
      <c r="FM88" s="64" t="str">
        <f>IF(details!CN88="","",details!CN88)</f>
        <v/>
      </c>
      <c r="FN88" s="64" t="str">
        <f>IF(details!CO88="","",details!CO88)</f>
        <v/>
      </c>
      <c r="FO88" s="64" t="str">
        <f>IF(details!CP88="","",details!CP88)</f>
        <v/>
      </c>
      <c r="FP88" s="95" t="str">
        <f t="shared" si="221"/>
        <v/>
      </c>
      <c r="FQ88" s="95" t="str">
        <f t="shared" si="222"/>
        <v/>
      </c>
      <c r="FR88" s="95" t="str">
        <f t="shared" si="223"/>
        <v/>
      </c>
      <c r="FS88" s="136">
        <f t="shared" si="224"/>
        <v>100</v>
      </c>
      <c r="FT88" s="136">
        <f t="shared" si="225"/>
        <v>0</v>
      </c>
      <c r="FU88" s="64" t="str">
        <f>IF(details!CQ88="","",details!CQ88)</f>
        <v/>
      </c>
      <c r="FV88" s="64" t="str">
        <f>IF(details!CR88="","",details!CR88)</f>
        <v/>
      </c>
      <c r="FW88" s="64" t="str">
        <f>IF(details!CS88="","",details!CS88)</f>
        <v/>
      </c>
      <c r="FX88" s="64" t="str">
        <f>IF(details!CT88="","",details!CT88)</f>
        <v/>
      </c>
      <c r="FY88" s="64" t="str">
        <f>IF(details!CU88="","",details!CU88)</f>
        <v/>
      </c>
      <c r="FZ88" s="95" t="str">
        <f t="shared" si="226"/>
        <v/>
      </c>
      <c r="GA88" s="95" t="str">
        <f t="shared" si="227"/>
        <v/>
      </c>
      <c r="GB88" s="95" t="str">
        <f t="shared" si="228"/>
        <v/>
      </c>
      <c r="GC88" s="136">
        <f t="shared" si="229"/>
        <v>100</v>
      </c>
      <c r="GD88" s="136">
        <f t="shared" si="230"/>
        <v>0</v>
      </c>
      <c r="GE88" s="94">
        <f t="shared" si="231"/>
        <v>200</v>
      </c>
      <c r="GF88" s="94" t="str">
        <f t="shared" si="232"/>
        <v/>
      </c>
      <c r="GG88" s="94" t="str">
        <f t="shared" si="233"/>
        <v/>
      </c>
      <c r="GH88" s="94">
        <f t="shared" si="234"/>
        <v>200</v>
      </c>
      <c r="GI88" s="94" t="str">
        <f t="shared" si="235"/>
        <v/>
      </c>
      <c r="GJ88" s="94" t="str">
        <f t="shared" si="236"/>
        <v/>
      </c>
      <c r="GK88" s="152">
        <f t="shared" si="237"/>
        <v>200</v>
      </c>
      <c r="GL88" s="152" t="str">
        <f t="shared" si="238"/>
        <v/>
      </c>
      <c r="GM88" s="152" t="str">
        <f t="shared" si="239"/>
        <v/>
      </c>
      <c r="GN88" s="94" t="str">
        <f t="shared" si="240"/>
        <v/>
      </c>
      <c r="GO88" s="94" t="str">
        <f t="shared" si="241"/>
        <v/>
      </c>
      <c r="GP88" s="94" t="str">
        <f t="shared" si="242"/>
        <v/>
      </c>
      <c r="GQ88" s="94" t="str">
        <f t="shared" si="243"/>
        <v/>
      </c>
      <c r="GR88" s="94" t="str">
        <f t="shared" si="244"/>
        <v/>
      </c>
      <c r="GS88" s="94">
        <f t="shared" si="245"/>
        <v>200</v>
      </c>
      <c r="GT88" s="94" t="str">
        <f t="shared" si="246"/>
        <v/>
      </c>
      <c r="GU88" s="94" t="str">
        <f t="shared" si="247"/>
        <v/>
      </c>
      <c r="GV88" s="94">
        <f t="shared" si="248"/>
        <v>200</v>
      </c>
      <c r="GW88" s="94" t="str">
        <f t="shared" si="249"/>
        <v/>
      </c>
      <c r="GX88" s="94" t="str">
        <f t="shared" si="250"/>
        <v/>
      </c>
      <c r="GY88" s="94">
        <f t="shared" si="251"/>
        <v>200</v>
      </c>
      <c r="GZ88" s="94" t="str">
        <f t="shared" si="252"/>
        <v/>
      </c>
      <c r="HA88" s="94" t="str">
        <f t="shared" si="253"/>
        <v/>
      </c>
      <c r="HB88" s="94">
        <f t="shared" si="254"/>
        <v>100</v>
      </c>
      <c r="HC88" s="94" t="str">
        <f t="shared" si="255"/>
        <v/>
      </c>
      <c r="HD88" s="94" t="str">
        <f t="shared" si="256"/>
        <v/>
      </c>
      <c r="HE88" s="153">
        <f t="shared" si="257"/>
        <v>100</v>
      </c>
      <c r="HF88" s="153" t="str">
        <f t="shared" si="258"/>
        <v/>
      </c>
      <c r="HG88" s="153" t="str">
        <f t="shared" si="259"/>
        <v/>
      </c>
      <c r="HH88" s="153">
        <f t="shared" si="260"/>
        <v>100</v>
      </c>
      <c r="HI88" s="153" t="str">
        <f t="shared" si="261"/>
        <v/>
      </c>
      <c r="HJ88" s="153" t="str">
        <f t="shared" si="262"/>
        <v/>
      </c>
      <c r="HK88" s="255">
        <f t="shared" si="263"/>
        <v>0</v>
      </c>
      <c r="HL88" s="255">
        <f t="shared" si="264"/>
        <v>0</v>
      </c>
      <c r="HM88" s="255">
        <f t="shared" si="265"/>
        <v>23</v>
      </c>
      <c r="HN88" s="255">
        <f t="shared" si="266"/>
        <v>0</v>
      </c>
      <c r="HO88" s="64" t="str">
        <f t="shared" si="149"/>
        <v/>
      </c>
      <c r="HP88" s="91">
        <f t="shared" si="267"/>
        <v>1200</v>
      </c>
      <c r="HQ88" s="91" t="str">
        <f t="shared" si="268"/>
        <v/>
      </c>
      <c r="HR88" s="92" t="str">
        <f t="shared" si="269"/>
        <v/>
      </c>
      <c r="HS88" s="214" t="str">
        <f t="shared" si="270"/>
        <v/>
      </c>
      <c r="HT88" s="215" t="str">
        <f t="shared" si="271"/>
        <v/>
      </c>
      <c r="HU88" s="93" t="str">
        <f t="shared" si="272"/>
        <v/>
      </c>
      <c r="HV88" s="154">
        <f>details!EV88</f>
        <v>110</v>
      </c>
      <c r="HW88" s="155" t="str">
        <f>details!EW88</f>
        <v/>
      </c>
      <c r="HX88" s="218" t="str">
        <f t="shared" si="273"/>
        <v/>
      </c>
      <c r="HY88" s="100" t="str">
        <f>IF(details!CV88="","",details!CV88)</f>
        <v/>
      </c>
    </row>
    <row r="89" spans="1:233" ht="14" customHeight="1">
      <c r="A89" s="145" t="str">
        <f>IF(details!A89="","",details!A89)</f>
        <v/>
      </c>
      <c r="B89" s="64" t="str">
        <f>IF(details!B89="","",details!B89)</f>
        <v/>
      </c>
      <c r="C89" s="64" t="str">
        <f>IF(details!C89="","",details!C89)</f>
        <v/>
      </c>
      <c r="D89" s="95">
        <f>IF(details!D89="","",details!D89)</f>
        <v>883</v>
      </c>
      <c r="E89" s="95" t="str">
        <f>IF(details!E89="","",details!E89)</f>
        <v/>
      </c>
      <c r="F89" s="64" t="str">
        <f>IF(details!F89="","",details!F89)</f>
        <v/>
      </c>
      <c r="G89" s="290" t="str">
        <f>IF(details!G89="","",details!G89)</f>
        <v/>
      </c>
      <c r="H89" s="146" t="str">
        <f>IF(details!CW89="","",details!CW89)</f>
        <v/>
      </c>
      <c r="I89" s="147" t="str">
        <f>IF(details!I89="","",details!I89)</f>
        <v/>
      </c>
      <c r="J89" s="147" t="str">
        <f>IF(details!J89="","",details!J89)</f>
        <v/>
      </c>
      <c r="K89" s="147" t="str">
        <f>IF(details!K89="","",details!K89)</f>
        <v/>
      </c>
      <c r="L89" s="64" t="str">
        <f>IF(details!L89="","",details!L89)</f>
        <v/>
      </c>
      <c r="M89" s="64" t="str">
        <f>IF(details!M89="","",details!M89)</f>
        <v/>
      </c>
      <c r="N89" s="64" t="str">
        <f t="shared" si="150"/>
        <v/>
      </c>
      <c r="O89" s="64" t="str">
        <f>IF(details!N89="","",details!N89)</f>
        <v/>
      </c>
      <c r="P89" s="64" t="str">
        <f>IF(details!O89="","",details!O89)</f>
        <v/>
      </c>
      <c r="Q89" s="64" t="str">
        <f t="shared" si="151"/>
        <v/>
      </c>
      <c r="R89" s="64" t="str">
        <f>IF(details!P89="","",details!P89)</f>
        <v/>
      </c>
      <c r="S89" s="64" t="str">
        <f>IF(details!Q89="","",details!Q89)</f>
        <v/>
      </c>
      <c r="T89" s="64" t="str">
        <f t="shared" si="152"/>
        <v/>
      </c>
      <c r="U89" s="148" t="str">
        <f t="shared" si="153"/>
        <v/>
      </c>
      <c r="V89" s="64" t="str">
        <f>IF(details!R89="","",details!R89)</f>
        <v/>
      </c>
      <c r="W89" s="64" t="str">
        <f>IF(details!S89="","",details!S89)</f>
        <v/>
      </c>
      <c r="X89" s="64" t="str">
        <f>IF(details!T89="","",details!T89)</f>
        <v/>
      </c>
      <c r="Y89" s="64" t="str">
        <f>IF(details!U89="","",details!U89)</f>
        <v/>
      </c>
      <c r="Z89" s="148" t="str">
        <f t="shared" si="154"/>
        <v/>
      </c>
      <c r="AA89" s="149" t="str">
        <f t="shared" si="155"/>
        <v/>
      </c>
      <c r="AB89" s="64" t="str">
        <f>IF(details!V89="","",details!V89)</f>
        <v/>
      </c>
      <c r="AC89" s="64" t="str">
        <f>IF(details!W89="","",details!W89)</f>
        <v/>
      </c>
      <c r="AD89" s="64" t="str">
        <f>IF(details!X89="","",details!X89)</f>
        <v/>
      </c>
      <c r="AE89" s="149" t="str">
        <f t="shared" si="156"/>
        <v/>
      </c>
      <c r="AF89" s="95" t="str">
        <f t="shared" si="157"/>
        <v/>
      </c>
      <c r="AG89" s="150" t="str">
        <f t="shared" si="158"/>
        <v/>
      </c>
      <c r="AH89" s="95" t="str">
        <f t="shared" si="159"/>
        <v/>
      </c>
      <c r="AI89" s="136">
        <f t="shared" si="143"/>
        <v>200</v>
      </c>
      <c r="AJ89" s="136">
        <f t="shared" si="160"/>
        <v>0</v>
      </c>
      <c r="AK89" s="64" t="str">
        <f>IF(details!Y89="","",details!Y89)</f>
        <v/>
      </c>
      <c r="AL89" s="64" t="str">
        <f>IF(details!Z89="","",details!Z89)</f>
        <v/>
      </c>
      <c r="AM89" s="64" t="str">
        <f t="shared" si="161"/>
        <v/>
      </c>
      <c r="AN89" s="64" t="str">
        <f>IF(details!AA89="","",details!AA89)</f>
        <v/>
      </c>
      <c r="AO89" s="64" t="str">
        <f>IF(details!AB89="","",details!AB89)</f>
        <v/>
      </c>
      <c r="AP89" s="64" t="str">
        <f t="shared" si="162"/>
        <v/>
      </c>
      <c r="AQ89" s="64" t="str">
        <f>IF(details!AC89="","",details!AC89)</f>
        <v/>
      </c>
      <c r="AR89" s="64" t="str">
        <f>IF(details!AD89="","",details!AD89)</f>
        <v/>
      </c>
      <c r="AS89" s="64" t="str">
        <f t="shared" si="163"/>
        <v/>
      </c>
      <c r="AT89" s="148" t="str">
        <f t="shared" si="164"/>
        <v/>
      </c>
      <c r="AU89" s="64" t="str">
        <f>IF(details!AE89="","",details!AE89)</f>
        <v/>
      </c>
      <c r="AV89" s="64" t="str">
        <f>IF(details!AF89="","",details!AF89)</f>
        <v/>
      </c>
      <c r="AW89" s="64" t="str">
        <f>IF(details!AG89="","",details!AG89)</f>
        <v/>
      </c>
      <c r="AX89" s="64" t="str">
        <f>IF(details!AH89="","",details!AH89)</f>
        <v/>
      </c>
      <c r="AY89" s="148" t="str">
        <f t="shared" si="165"/>
        <v/>
      </c>
      <c r="AZ89" s="149" t="str">
        <f t="shared" si="166"/>
        <v/>
      </c>
      <c r="BA89" s="64" t="str">
        <f>IF(details!AI89="","",details!AI89)</f>
        <v/>
      </c>
      <c r="BB89" s="64" t="str">
        <f>IF(details!AJ89="","",details!AJ89)</f>
        <v/>
      </c>
      <c r="BC89" s="64" t="str">
        <f>IF(details!AK89="","",details!AK89)</f>
        <v/>
      </c>
      <c r="BD89" s="149" t="str">
        <f t="shared" si="167"/>
        <v/>
      </c>
      <c r="BE89" s="95" t="str">
        <f t="shared" si="168"/>
        <v/>
      </c>
      <c r="BF89" s="150" t="str">
        <f t="shared" si="169"/>
        <v/>
      </c>
      <c r="BG89" s="95" t="str">
        <f t="shared" si="170"/>
        <v/>
      </c>
      <c r="BH89" s="136">
        <f t="shared" si="144"/>
        <v>200</v>
      </c>
      <c r="BI89" s="136">
        <f t="shared" si="171"/>
        <v>0</v>
      </c>
      <c r="BJ89" s="151">
        <f>IF(D89="","",details!AL89)</f>
        <v>0</v>
      </c>
      <c r="BK89" s="64" t="str">
        <f>IF(details!AM89="","",details!AM89)</f>
        <v/>
      </c>
      <c r="BL89" s="64" t="str">
        <f>IF(details!AN89="","",details!AN89)</f>
        <v/>
      </c>
      <c r="BM89" s="64" t="str">
        <f t="shared" si="172"/>
        <v/>
      </c>
      <c r="BN89" s="64" t="str">
        <f>IF(details!AO89="","",details!AO89)</f>
        <v/>
      </c>
      <c r="BO89" s="64" t="str">
        <f>IF(details!AP89="","",details!AP89)</f>
        <v/>
      </c>
      <c r="BP89" s="64" t="str">
        <f t="shared" si="173"/>
        <v/>
      </c>
      <c r="BQ89" s="64" t="str">
        <f>IF(details!AQ89="","",details!AQ89)</f>
        <v/>
      </c>
      <c r="BR89" s="64" t="str">
        <f>IF(details!AR89="","",details!AR89)</f>
        <v/>
      </c>
      <c r="BS89" s="64" t="str">
        <f t="shared" si="174"/>
        <v/>
      </c>
      <c r="BT89" s="148" t="str">
        <f t="shared" si="175"/>
        <v/>
      </c>
      <c r="BU89" s="64" t="str">
        <f>IF(details!AS89="","",details!AS89)</f>
        <v/>
      </c>
      <c r="BV89" s="64" t="str">
        <f>IF(details!AT89="","",details!AT89)</f>
        <v/>
      </c>
      <c r="BW89" s="64" t="str">
        <f>IF(details!AU89="","",details!AU89)</f>
        <v/>
      </c>
      <c r="BX89" s="148" t="str">
        <f t="shared" si="176"/>
        <v/>
      </c>
      <c r="BY89" s="149" t="str">
        <f t="shared" si="177"/>
        <v/>
      </c>
      <c r="BZ89" s="64" t="str">
        <f>IF(details!AV89="","",details!AV89)</f>
        <v/>
      </c>
      <c r="CA89" s="64" t="str">
        <f>IF(details!AW89="","",details!AW89)</f>
        <v/>
      </c>
      <c r="CB89" s="149" t="str">
        <f t="shared" si="178"/>
        <v/>
      </c>
      <c r="CC89" s="95" t="str">
        <f t="shared" si="179"/>
        <v/>
      </c>
      <c r="CD89" s="150" t="str">
        <f t="shared" si="180"/>
        <v/>
      </c>
      <c r="CE89" s="95" t="str">
        <f t="shared" si="181"/>
        <v/>
      </c>
      <c r="CF89" s="136">
        <f t="shared" si="145"/>
        <v>200</v>
      </c>
      <c r="CG89" s="136">
        <f t="shared" si="182"/>
        <v>0</v>
      </c>
      <c r="CH89" s="64" t="str">
        <f>IF(details!AX89="","",details!AX89)</f>
        <v/>
      </c>
      <c r="CI89" s="64" t="str">
        <f>IF(details!AY89="","",details!AY89)</f>
        <v/>
      </c>
      <c r="CJ89" s="64" t="str">
        <f t="shared" si="183"/>
        <v/>
      </c>
      <c r="CK89" s="64" t="str">
        <f>IF(details!AZ89="","",details!AZ89)</f>
        <v/>
      </c>
      <c r="CL89" s="64" t="str">
        <f>IF(details!BA89="","",details!BA89)</f>
        <v/>
      </c>
      <c r="CM89" s="64" t="str">
        <f t="shared" si="184"/>
        <v/>
      </c>
      <c r="CN89" s="64" t="str">
        <f>IF(details!BB89="","",details!BB89)</f>
        <v/>
      </c>
      <c r="CO89" s="64" t="str">
        <f>IF(details!BC89="","",details!BC89)</f>
        <v/>
      </c>
      <c r="CP89" s="64" t="str">
        <f t="shared" si="185"/>
        <v/>
      </c>
      <c r="CQ89" s="148" t="str">
        <f t="shared" si="186"/>
        <v/>
      </c>
      <c r="CR89" s="64" t="str">
        <f>IF(details!BD89="","",details!BD89)</f>
        <v/>
      </c>
      <c r="CS89" s="64" t="str">
        <f>IF(details!BE89="","",details!BE89)</f>
        <v/>
      </c>
      <c r="CT89" s="64" t="str">
        <f>IF(details!BF89="","",details!BF89)</f>
        <v/>
      </c>
      <c r="CU89" s="64" t="str">
        <f>IF(details!BG89="","",details!BG89)</f>
        <v/>
      </c>
      <c r="CV89" s="148" t="str">
        <f t="shared" si="187"/>
        <v/>
      </c>
      <c r="CW89" s="149" t="str">
        <f t="shared" si="188"/>
        <v/>
      </c>
      <c r="CX89" s="64" t="str">
        <f>IF(details!BH89="","",details!BH89)</f>
        <v/>
      </c>
      <c r="CY89" s="64" t="str">
        <f>IF(details!BI89="","",details!BI89)</f>
        <v/>
      </c>
      <c r="CZ89" s="64" t="str">
        <f>IF(details!BJ89="","",details!BJ89)</f>
        <v/>
      </c>
      <c r="DA89" s="149" t="str">
        <f t="shared" si="189"/>
        <v/>
      </c>
      <c r="DB89" s="95" t="str">
        <f t="shared" si="190"/>
        <v/>
      </c>
      <c r="DC89" s="150" t="str">
        <f t="shared" si="191"/>
        <v/>
      </c>
      <c r="DD89" s="95" t="str">
        <f t="shared" si="192"/>
        <v/>
      </c>
      <c r="DE89" s="136">
        <f t="shared" si="146"/>
        <v>200</v>
      </c>
      <c r="DF89" s="136">
        <f t="shared" si="193"/>
        <v>0</v>
      </c>
      <c r="DG89" s="64" t="str">
        <f>IF(details!BK89="","",details!BK89)</f>
        <v/>
      </c>
      <c r="DH89" s="64" t="str">
        <f>IF(details!BL89="","",details!BL89)</f>
        <v/>
      </c>
      <c r="DI89" s="64" t="str">
        <f t="shared" si="194"/>
        <v/>
      </c>
      <c r="DJ89" s="64" t="str">
        <f>IF(details!BM89="","",details!BM89)</f>
        <v/>
      </c>
      <c r="DK89" s="64" t="str">
        <f>IF(details!BN89="","",details!BN89)</f>
        <v/>
      </c>
      <c r="DL89" s="64" t="str">
        <f t="shared" si="195"/>
        <v/>
      </c>
      <c r="DM89" s="64" t="str">
        <f>IF(details!BO89="","",details!BO89)</f>
        <v/>
      </c>
      <c r="DN89" s="64" t="str">
        <f>IF(details!BP89="","",details!BP89)</f>
        <v/>
      </c>
      <c r="DO89" s="64" t="str">
        <f t="shared" si="196"/>
        <v/>
      </c>
      <c r="DP89" s="148" t="str">
        <f t="shared" si="197"/>
        <v/>
      </c>
      <c r="DQ89" s="64" t="str">
        <f>IF(details!BQ89="","",details!BQ89)</f>
        <v/>
      </c>
      <c r="DR89" s="64" t="str">
        <f>IF(details!BR89="","",details!BR89)</f>
        <v/>
      </c>
      <c r="DS89" s="64" t="str">
        <f>IF(details!BS89="","",details!BS89)</f>
        <v/>
      </c>
      <c r="DT89" s="148" t="str">
        <f t="shared" si="198"/>
        <v/>
      </c>
      <c r="DU89" s="149" t="str">
        <f t="shared" si="199"/>
        <v/>
      </c>
      <c r="DV89" s="64" t="str">
        <f>IF(details!BT89="","",details!BT89)</f>
        <v/>
      </c>
      <c r="DW89" s="64" t="str">
        <f>IF(details!BU89="","",details!BU89)</f>
        <v/>
      </c>
      <c r="DX89" s="149" t="str">
        <f t="shared" si="200"/>
        <v/>
      </c>
      <c r="DY89" s="95" t="str">
        <f t="shared" si="201"/>
        <v/>
      </c>
      <c r="DZ89" s="150" t="str">
        <f t="shared" si="202"/>
        <v/>
      </c>
      <c r="EA89" s="95" t="str">
        <f t="shared" si="203"/>
        <v/>
      </c>
      <c r="EB89" s="136">
        <f t="shared" si="147"/>
        <v>200</v>
      </c>
      <c r="EC89" s="136">
        <f t="shared" si="204"/>
        <v>0</v>
      </c>
      <c r="ED89" s="64" t="str">
        <f>IF(details!BV89="","",details!BV89)</f>
        <v/>
      </c>
      <c r="EE89" s="64" t="str">
        <f>IF(details!BW89="","",details!BW89)</f>
        <v/>
      </c>
      <c r="EF89" s="64" t="str">
        <f t="shared" si="205"/>
        <v/>
      </c>
      <c r="EG89" s="64" t="str">
        <f>IF(details!BX89="","",details!BX89)</f>
        <v/>
      </c>
      <c r="EH89" s="64" t="str">
        <f>IF(details!BY89="","",details!BY89)</f>
        <v/>
      </c>
      <c r="EI89" s="64" t="str">
        <f t="shared" si="206"/>
        <v/>
      </c>
      <c r="EJ89" s="64" t="str">
        <f>IF(details!BZ89="","",details!BZ89)</f>
        <v/>
      </c>
      <c r="EK89" s="64" t="str">
        <f>IF(details!CA89="","",details!CA89)</f>
        <v/>
      </c>
      <c r="EL89" s="64" t="str">
        <f t="shared" si="207"/>
        <v/>
      </c>
      <c r="EM89" s="148" t="str">
        <f t="shared" si="208"/>
        <v/>
      </c>
      <c r="EN89" s="427" t="str">
        <f>IF(details!CB89="","",details!CB89)</f>
        <v/>
      </c>
      <c r="EO89" s="64" t="str">
        <f>IF(details!CC89="","",details!CC89)</f>
        <v/>
      </c>
      <c r="EP89" s="64" t="str">
        <f>IF(details!CD89="","",details!CD89)</f>
        <v/>
      </c>
      <c r="EQ89" s="148" t="str">
        <f t="shared" si="209"/>
        <v/>
      </c>
      <c r="ER89" s="149" t="str">
        <f t="shared" si="210"/>
        <v/>
      </c>
      <c r="ES89" s="64" t="str">
        <f>IF(details!CE89="","",details!CE89)</f>
        <v/>
      </c>
      <c r="ET89" s="64" t="str">
        <f>IF(details!CF89="","",details!CF89)</f>
        <v/>
      </c>
      <c r="EU89" s="149" t="str">
        <f t="shared" si="211"/>
        <v/>
      </c>
      <c r="EV89" s="95" t="str">
        <f t="shared" si="212"/>
        <v/>
      </c>
      <c r="EW89" s="150" t="str">
        <f t="shared" si="213"/>
        <v/>
      </c>
      <c r="EX89" s="95" t="str">
        <f t="shared" si="214"/>
        <v/>
      </c>
      <c r="EY89" s="136">
        <f t="shared" si="148"/>
        <v>200</v>
      </c>
      <c r="EZ89" s="136">
        <f t="shared" si="215"/>
        <v>0</v>
      </c>
      <c r="FA89" s="64" t="str">
        <f>IF(details!CG89="","",details!CG89)</f>
        <v/>
      </c>
      <c r="FB89" s="64" t="str">
        <f>IF(details!CH89="","",details!CH89)</f>
        <v/>
      </c>
      <c r="FC89" s="64" t="str">
        <f>IF(details!CI89="","",details!CI89)</f>
        <v/>
      </c>
      <c r="FD89" s="64" t="str">
        <f>IF(details!CJ89="","",details!CJ89)</f>
        <v/>
      </c>
      <c r="FE89" s="64" t="str">
        <f>IF(details!CK89="","",details!CK89)</f>
        <v/>
      </c>
      <c r="FF89" s="95" t="str">
        <f t="shared" si="216"/>
        <v/>
      </c>
      <c r="FG89" s="95" t="str">
        <f t="shared" si="217"/>
        <v/>
      </c>
      <c r="FH89" s="95" t="str">
        <f t="shared" si="218"/>
        <v/>
      </c>
      <c r="FI89" s="136">
        <f t="shared" si="219"/>
        <v>100</v>
      </c>
      <c r="FJ89" s="136">
        <f t="shared" si="220"/>
        <v>0</v>
      </c>
      <c r="FK89" s="64" t="str">
        <f>IF(details!CL89="","",details!CL89)</f>
        <v/>
      </c>
      <c r="FL89" s="64" t="str">
        <f>IF(details!CM89="","",details!CM89)</f>
        <v/>
      </c>
      <c r="FM89" s="64" t="str">
        <f>IF(details!CN89="","",details!CN89)</f>
        <v/>
      </c>
      <c r="FN89" s="64" t="str">
        <f>IF(details!CO89="","",details!CO89)</f>
        <v/>
      </c>
      <c r="FO89" s="64" t="str">
        <f>IF(details!CP89="","",details!CP89)</f>
        <v/>
      </c>
      <c r="FP89" s="95" t="str">
        <f t="shared" si="221"/>
        <v/>
      </c>
      <c r="FQ89" s="95" t="str">
        <f t="shared" si="222"/>
        <v/>
      </c>
      <c r="FR89" s="95" t="str">
        <f t="shared" si="223"/>
        <v/>
      </c>
      <c r="FS89" s="136">
        <f t="shared" si="224"/>
        <v>100</v>
      </c>
      <c r="FT89" s="136">
        <f t="shared" si="225"/>
        <v>0</v>
      </c>
      <c r="FU89" s="64" t="str">
        <f>IF(details!CQ89="","",details!CQ89)</f>
        <v/>
      </c>
      <c r="FV89" s="64" t="str">
        <f>IF(details!CR89="","",details!CR89)</f>
        <v/>
      </c>
      <c r="FW89" s="64" t="str">
        <f>IF(details!CS89="","",details!CS89)</f>
        <v/>
      </c>
      <c r="FX89" s="64" t="str">
        <f>IF(details!CT89="","",details!CT89)</f>
        <v/>
      </c>
      <c r="FY89" s="64" t="str">
        <f>IF(details!CU89="","",details!CU89)</f>
        <v/>
      </c>
      <c r="FZ89" s="95" t="str">
        <f t="shared" si="226"/>
        <v/>
      </c>
      <c r="GA89" s="95" t="str">
        <f t="shared" si="227"/>
        <v/>
      </c>
      <c r="GB89" s="95" t="str">
        <f t="shared" si="228"/>
        <v/>
      </c>
      <c r="GC89" s="136">
        <f t="shared" si="229"/>
        <v>100</v>
      </c>
      <c r="GD89" s="136">
        <f t="shared" si="230"/>
        <v>0</v>
      </c>
      <c r="GE89" s="94">
        <f t="shared" si="231"/>
        <v>200</v>
      </c>
      <c r="GF89" s="94" t="str">
        <f t="shared" si="232"/>
        <v/>
      </c>
      <c r="GG89" s="94" t="str">
        <f t="shared" si="233"/>
        <v/>
      </c>
      <c r="GH89" s="94">
        <f t="shared" si="234"/>
        <v>200</v>
      </c>
      <c r="GI89" s="94" t="str">
        <f t="shared" si="235"/>
        <v/>
      </c>
      <c r="GJ89" s="94" t="str">
        <f t="shared" si="236"/>
        <v/>
      </c>
      <c r="GK89" s="152">
        <f t="shared" si="237"/>
        <v>200</v>
      </c>
      <c r="GL89" s="152" t="str">
        <f t="shared" si="238"/>
        <v/>
      </c>
      <c r="GM89" s="152" t="str">
        <f t="shared" si="239"/>
        <v/>
      </c>
      <c r="GN89" s="94" t="str">
        <f t="shared" si="240"/>
        <v/>
      </c>
      <c r="GO89" s="94" t="str">
        <f t="shared" si="241"/>
        <v/>
      </c>
      <c r="GP89" s="94" t="str">
        <f t="shared" si="242"/>
        <v/>
      </c>
      <c r="GQ89" s="94" t="str">
        <f t="shared" si="243"/>
        <v/>
      </c>
      <c r="GR89" s="94" t="str">
        <f t="shared" si="244"/>
        <v/>
      </c>
      <c r="GS89" s="94">
        <f t="shared" si="245"/>
        <v>200</v>
      </c>
      <c r="GT89" s="94" t="str">
        <f t="shared" si="246"/>
        <v/>
      </c>
      <c r="GU89" s="94" t="str">
        <f t="shared" si="247"/>
        <v/>
      </c>
      <c r="GV89" s="94">
        <f t="shared" si="248"/>
        <v>200</v>
      </c>
      <c r="GW89" s="94" t="str">
        <f t="shared" si="249"/>
        <v/>
      </c>
      <c r="GX89" s="94" t="str">
        <f t="shared" si="250"/>
        <v/>
      </c>
      <c r="GY89" s="94">
        <f t="shared" si="251"/>
        <v>200</v>
      </c>
      <c r="GZ89" s="94" t="str">
        <f t="shared" si="252"/>
        <v/>
      </c>
      <c r="HA89" s="94" t="str">
        <f t="shared" si="253"/>
        <v/>
      </c>
      <c r="HB89" s="94">
        <f t="shared" si="254"/>
        <v>100</v>
      </c>
      <c r="HC89" s="94" t="str">
        <f t="shared" si="255"/>
        <v/>
      </c>
      <c r="HD89" s="94" t="str">
        <f t="shared" si="256"/>
        <v/>
      </c>
      <c r="HE89" s="153">
        <f t="shared" si="257"/>
        <v>100</v>
      </c>
      <c r="HF89" s="153" t="str">
        <f t="shared" si="258"/>
        <v/>
      </c>
      <c r="HG89" s="153" t="str">
        <f t="shared" si="259"/>
        <v/>
      </c>
      <c r="HH89" s="153">
        <f t="shared" si="260"/>
        <v>100</v>
      </c>
      <c r="HI89" s="153" t="str">
        <f t="shared" si="261"/>
        <v/>
      </c>
      <c r="HJ89" s="153" t="str">
        <f t="shared" si="262"/>
        <v/>
      </c>
      <c r="HK89" s="255">
        <f t="shared" si="263"/>
        <v>0</v>
      </c>
      <c r="HL89" s="255">
        <f t="shared" si="264"/>
        <v>0</v>
      </c>
      <c r="HM89" s="255">
        <f t="shared" si="265"/>
        <v>23</v>
      </c>
      <c r="HN89" s="255">
        <f t="shared" si="266"/>
        <v>0</v>
      </c>
      <c r="HO89" s="64" t="str">
        <f t="shared" si="149"/>
        <v/>
      </c>
      <c r="HP89" s="91">
        <f t="shared" si="267"/>
        <v>1200</v>
      </c>
      <c r="HQ89" s="91" t="str">
        <f t="shared" si="268"/>
        <v/>
      </c>
      <c r="HR89" s="92" t="str">
        <f t="shared" si="269"/>
        <v/>
      </c>
      <c r="HS89" s="214" t="str">
        <f t="shared" si="270"/>
        <v/>
      </c>
      <c r="HT89" s="215" t="str">
        <f t="shared" si="271"/>
        <v/>
      </c>
      <c r="HU89" s="93" t="str">
        <f t="shared" si="272"/>
        <v/>
      </c>
      <c r="HV89" s="154">
        <f>details!EV89</f>
        <v>110</v>
      </c>
      <c r="HW89" s="155" t="str">
        <f>details!EW89</f>
        <v/>
      </c>
      <c r="HX89" s="218" t="str">
        <f t="shared" si="273"/>
        <v/>
      </c>
      <c r="HY89" s="100" t="str">
        <f>IF(details!CV89="","",details!CV89)</f>
        <v/>
      </c>
    </row>
    <row r="90" spans="1:233" ht="14" customHeight="1">
      <c r="A90" s="145" t="str">
        <f>IF(details!A90="","",details!A90)</f>
        <v/>
      </c>
      <c r="B90" s="64" t="str">
        <f>IF(details!B90="","",details!B90)</f>
        <v/>
      </c>
      <c r="C90" s="64" t="str">
        <f>IF(details!C90="","",details!C90)</f>
        <v/>
      </c>
      <c r="D90" s="95">
        <f>IF(details!D90="","",details!D90)</f>
        <v>884</v>
      </c>
      <c r="E90" s="95" t="str">
        <f>IF(details!E90="","",details!E90)</f>
        <v/>
      </c>
      <c r="F90" s="64" t="str">
        <f>IF(details!F90="","",details!F90)</f>
        <v/>
      </c>
      <c r="G90" s="290" t="str">
        <f>IF(details!G90="","",details!G90)</f>
        <v/>
      </c>
      <c r="H90" s="146" t="str">
        <f>IF(details!CW90="","",details!CW90)</f>
        <v/>
      </c>
      <c r="I90" s="147" t="str">
        <f>IF(details!I90="","",details!I90)</f>
        <v/>
      </c>
      <c r="J90" s="147" t="str">
        <f>IF(details!J90="","",details!J90)</f>
        <v/>
      </c>
      <c r="K90" s="147" t="str">
        <f>IF(details!K90="","",details!K90)</f>
        <v/>
      </c>
      <c r="L90" s="64" t="str">
        <f>IF(details!L90="","",details!L90)</f>
        <v/>
      </c>
      <c r="M90" s="64" t="str">
        <f>IF(details!M90="","",details!M90)</f>
        <v/>
      </c>
      <c r="N90" s="64" t="str">
        <f t="shared" si="150"/>
        <v/>
      </c>
      <c r="O90" s="64" t="str">
        <f>IF(details!N90="","",details!N90)</f>
        <v/>
      </c>
      <c r="P90" s="64" t="str">
        <f>IF(details!O90="","",details!O90)</f>
        <v/>
      </c>
      <c r="Q90" s="64" t="str">
        <f t="shared" si="151"/>
        <v/>
      </c>
      <c r="R90" s="64" t="str">
        <f>IF(details!P90="","",details!P90)</f>
        <v/>
      </c>
      <c r="S90" s="64" t="str">
        <f>IF(details!Q90="","",details!Q90)</f>
        <v/>
      </c>
      <c r="T90" s="64" t="str">
        <f t="shared" si="152"/>
        <v/>
      </c>
      <c r="U90" s="148" t="str">
        <f t="shared" si="153"/>
        <v/>
      </c>
      <c r="V90" s="64" t="str">
        <f>IF(details!R90="","",details!R90)</f>
        <v/>
      </c>
      <c r="W90" s="64" t="str">
        <f>IF(details!S90="","",details!S90)</f>
        <v/>
      </c>
      <c r="X90" s="64" t="str">
        <f>IF(details!T90="","",details!T90)</f>
        <v/>
      </c>
      <c r="Y90" s="64" t="str">
        <f>IF(details!U90="","",details!U90)</f>
        <v/>
      </c>
      <c r="Z90" s="148" t="str">
        <f t="shared" si="154"/>
        <v/>
      </c>
      <c r="AA90" s="149" t="str">
        <f t="shared" si="155"/>
        <v/>
      </c>
      <c r="AB90" s="64" t="str">
        <f>IF(details!V90="","",details!V90)</f>
        <v/>
      </c>
      <c r="AC90" s="64" t="str">
        <f>IF(details!W90="","",details!W90)</f>
        <v/>
      </c>
      <c r="AD90" s="64" t="str">
        <f>IF(details!X90="","",details!X90)</f>
        <v/>
      </c>
      <c r="AE90" s="149" t="str">
        <f t="shared" si="156"/>
        <v/>
      </c>
      <c r="AF90" s="95" t="str">
        <f t="shared" si="157"/>
        <v/>
      </c>
      <c r="AG90" s="150" t="str">
        <f t="shared" si="158"/>
        <v/>
      </c>
      <c r="AH90" s="95" t="str">
        <f t="shared" si="159"/>
        <v/>
      </c>
      <c r="AI90" s="136">
        <f t="shared" si="143"/>
        <v>200</v>
      </c>
      <c r="AJ90" s="136">
        <f t="shared" si="160"/>
        <v>0</v>
      </c>
      <c r="AK90" s="64" t="str">
        <f>IF(details!Y90="","",details!Y90)</f>
        <v/>
      </c>
      <c r="AL90" s="64" t="str">
        <f>IF(details!Z90="","",details!Z90)</f>
        <v/>
      </c>
      <c r="AM90" s="64" t="str">
        <f t="shared" si="161"/>
        <v/>
      </c>
      <c r="AN90" s="64" t="str">
        <f>IF(details!AA90="","",details!AA90)</f>
        <v/>
      </c>
      <c r="AO90" s="64" t="str">
        <f>IF(details!AB90="","",details!AB90)</f>
        <v/>
      </c>
      <c r="AP90" s="64" t="str">
        <f t="shared" si="162"/>
        <v/>
      </c>
      <c r="AQ90" s="64" t="str">
        <f>IF(details!AC90="","",details!AC90)</f>
        <v/>
      </c>
      <c r="AR90" s="64" t="str">
        <f>IF(details!AD90="","",details!AD90)</f>
        <v/>
      </c>
      <c r="AS90" s="64" t="str">
        <f t="shared" si="163"/>
        <v/>
      </c>
      <c r="AT90" s="148" t="str">
        <f t="shared" si="164"/>
        <v/>
      </c>
      <c r="AU90" s="64" t="str">
        <f>IF(details!AE90="","",details!AE90)</f>
        <v/>
      </c>
      <c r="AV90" s="64" t="str">
        <f>IF(details!AF90="","",details!AF90)</f>
        <v/>
      </c>
      <c r="AW90" s="64" t="str">
        <f>IF(details!AG90="","",details!AG90)</f>
        <v/>
      </c>
      <c r="AX90" s="64" t="str">
        <f>IF(details!AH90="","",details!AH90)</f>
        <v/>
      </c>
      <c r="AY90" s="148" t="str">
        <f t="shared" si="165"/>
        <v/>
      </c>
      <c r="AZ90" s="149" t="str">
        <f t="shared" si="166"/>
        <v/>
      </c>
      <c r="BA90" s="64" t="str">
        <f>IF(details!AI90="","",details!AI90)</f>
        <v/>
      </c>
      <c r="BB90" s="64" t="str">
        <f>IF(details!AJ90="","",details!AJ90)</f>
        <v/>
      </c>
      <c r="BC90" s="64" t="str">
        <f>IF(details!AK90="","",details!AK90)</f>
        <v/>
      </c>
      <c r="BD90" s="149" t="str">
        <f t="shared" si="167"/>
        <v/>
      </c>
      <c r="BE90" s="95" t="str">
        <f t="shared" si="168"/>
        <v/>
      </c>
      <c r="BF90" s="150" t="str">
        <f t="shared" si="169"/>
        <v/>
      </c>
      <c r="BG90" s="95" t="str">
        <f t="shared" si="170"/>
        <v/>
      </c>
      <c r="BH90" s="136">
        <f t="shared" si="144"/>
        <v>200</v>
      </c>
      <c r="BI90" s="136">
        <f t="shared" si="171"/>
        <v>0</v>
      </c>
      <c r="BJ90" s="151">
        <f>IF(D90="","",details!AL90)</f>
        <v>0</v>
      </c>
      <c r="BK90" s="64" t="str">
        <f>IF(details!AM90="","",details!AM90)</f>
        <v/>
      </c>
      <c r="BL90" s="64" t="str">
        <f>IF(details!AN90="","",details!AN90)</f>
        <v/>
      </c>
      <c r="BM90" s="64" t="str">
        <f t="shared" si="172"/>
        <v/>
      </c>
      <c r="BN90" s="64" t="str">
        <f>IF(details!AO90="","",details!AO90)</f>
        <v/>
      </c>
      <c r="BO90" s="64" t="str">
        <f>IF(details!AP90="","",details!AP90)</f>
        <v/>
      </c>
      <c r="BP90" s="64" t="str">
        <f t="shared" si="173"/>
        <v/>
      </c>
      <c r="BQ90" s="64" t="str">
        <f>IF(details!AQ90="","",details!AQ90)</f>
        <v/>
      </c>
      <c r="BR90" s="64" t="str">
        <f>IF(details!AR90="","",details!AR90)</f>
        <v/>
      </c>
      <c r="BS90" s="64" t="str">
        <f t="shared" si="174"/>
        <v/>
      </c>
      <c r="BT90" s="148" t="str">
        <f t="shared" si="175"/>
        <v/>
      </c>
      <c r="BU90" s="64" t="str">
        <f>IF(details!AS90="","",details!AS90)</f>
        <v/>
      </c>
      <c r="BV90" s="64" t="str">
        <f>IF(details!AT90="","",details!AT90)</f>
        <v/>
      </c>
      <c r="BW90" s="64" t="str">
        <f>IF(details!AU90="","",details!AU90)</f>
        <v/>
      </c>
      <c r="BX90" s="148" t="str">
        <f t="shared" si="176"/>
        <v/>
      </c>
      <c r="BY90" s="149" t="str">
        <f t="shared" si="177"/>
        <v/>
      </c>
      <c r="BZ90" s="64" t="str">
        <f>IF(details!AV90="","",details!AV90)</f>
        <v/>
      </c>
      <c r="CA90" s="64" t="str">
        <f>IF(details!AW90="","",details!AW90)</f>
        <v/>
      </c>
      <c r="CB90" s="149" t="str">
        <f t="shared" si="178"/>
        <v/>
      </c>
      <c r="CC90" s="95" t="str">
        <f t="shared" si="179"/>
        <v/>
      </c>
      <c r="CD90" s="150" t="str">
        <f t="shared" si="180"/>
        <v/>
      </c>
      <c r="CE90" s="95" t="str">
        <f t="shared" si="181"/>
        <v/>
      </c>
      <c r="CF90" s="136">
        <f t="shared" si="145"/>
        <v>200</v>
      </c>
      <c r="CG90" s="136">
        <f t="shared" si="182"/>
        <v>0</v>
      </c>
      <c r="CH90" s="64" t="str">
        <f>IF(details!AX90="","",details!AX90)</f>
        <v/>
      </c>
      <c r="CI90" s="64" t="str">
        <f>IF(details!AY90="","",details!AY90)</f>
        <v/>
      </c>
      <c r="CJ90" s="64" t="str">
        <f t="shared" si="183"/>
        <v/>
      </c>
      <c r="CK90" s="64" t="str">
        <f>IF(details!AZ90="","",details!AZ90)</f>
        <v/>
      </c>
      <c r="CL90" s="64" t="str">
        <f>IF(details!BA90="","",details!BA90)</f>
        <v/>
      </c>
      <c r="CM90" s="64" t="str">
        <f t="shared" si="184"/>
        <v/>
      </c>
      <c r="CN90" s="64" t="str">
        <f>IF(details!BB90="","",details!BB90)</f>
        <v/>
      </c>
      <c r="CO90" s="64" t="str">
        <f>IF(details!BC90="","",details!BC90)</f>
        <v/>
      </c>
      <c r="CP90" s="64" t="str">
        <f t="shared" si="185"/>
        <v/>
      </c>
      <c r="CQ90" s="148" t="str">
        <f t="shared" si="186"/>
        <v/>
      </c>
      <c r="CR90" s="64" t="str">
        <f>IF(details!BD90="","",details!BD90)</f>
        <v/>
      </c>
      <c r="CS90" s="64" t="str">
        <f>IF(details!BE90="","",details!BE90)</f>
        <v/>
      </c>
      <c r="CT90" s="64" t="str">
        <f>IF(details!BF90="","",details!BF90)</f>
        <v/>
      </c>
      <c r="CU90" s="64" t="str">
        <f>IF(details!BG90="","",details!BG90)</f>
        <v/>
      </c>
      <c r="CV90" s="148" t="str">
        <f t="shared" si="187"/>
        <v/>
      </c>
      <c r="CW90" s="149" t="str">
        <f t="shared" si="188"/>
        <v/>
      </c>
      <c r="CX90" s="64" t="str">
        <f>IF(details!BH90="","",details!BH90)</f>
        <v/>
      </c>
      <c r="CY90" s="64" t="str">
        <f>IF(details!BI90="","",details!BI90)</f>
        <v/>
      </c>
      <c r="CZ90" s="64" t="str">
        <f>IF(details!BJ90="","",details!BJ90)</f>
        <v/>
      </c>
      <c r="DA90" s="149" t="str">
        <f t="shared" si="189"/>
        <v/>
      </c>
      <c r="DB90" s="95" t="str">
        <f t="shared" si="190"/>
        <v/>
      </c>
      <c r="DC90" s="150" t="str">
        <f t="shared" si="191"/>
        <v/>
      </c>
      <c r="DD90" s="95" t="str">
        <f t="shared" si="192"/>
        <v/>
      </c>
      <c r="DE90" s="136">
        <f t="shared" si="146"/>
        <v>200</v>
      </c>
      <c r="DF90" s="136">
        <f t="shared" si="193"/>
        <v>0</v>
      </c>
      <c r="DG90" s="64" t="str">
        <f>IF(details!BK90="","",details!BK90)</f>
        <v/>
      </c>
      <c r="DH90" s="64" t="str">
        <f>IF(details!BL90="","",details!BL90)</f>
        <v/>
      </c>
      <c r="DI90" s="64" t="str">
        <f t="shared" si="194"/>
        <v/>
      </c>
      <c r="DJ90" s="64" t="str">
        <f>IF(details!BM90="","",details!BM90)</f>
        <v/>
      </c>
      <c r="DK90" s="64" t="str">
        <f>IF(details!BN90="","",details!BN90)</f>
        <v/>
      </c>
      <c r="DL90" s="64" t="str">
        <f t="shared" si="195"/>
        <v/>
      </c>
      <c r="DM90" s="64" t="str">
        <f>IF(details!BO90="","",details!BO90)</f>
        <v/>
      </c>
      <c r="DN90" s="64" t="str">
        <f>IF(details!BP90="","",details!BP90)</f>
        <v/>
      </c>
      <c r="DO90" s="64" t="str">
        <f t="shared" si="196"/>
        <v/>
      </c>
      <c r="DP90" s="148" t="str">
        <f t="shared" si="197"/>
        <v/>
      </c>
      <c r="DQ90" s="64" t="str">
        <f>IF(details!BQ90="","",details!BQ90)</f>
        <v/>
      </c>
      <c r="DR90" s="64" t="str">
        <f>IF(details!BR90="","",details!BR90)</f>
        <v/>
      </c>
      <c r="DS90" s="64" t="str">
        <f>IF(details!BS90="","",details!BS90)</f>
        <v/>
      </c>
      <c r="DT90" s="148" t="str">
        <f t="shared" si="198"/>
        <v/>
      </c>
      <c r="DU90" s="149" t="str">
        <f t="shared" si="199"/>
        <v/>
      </c>
      <c r="DV90" s="64" t="str">
        <f>IF(details!BT90="","",details!BT90)</f>
        <v/>
      </c>
      <c r="DW90" s="64" t="str">
        <f>IF(details!BU90="","",details!BU90)</f>
        <v/>
      </c>
      <c r="DX90" s="149" t="str">
        <f t="shared" si="200"/>
        <v/>
      </c>
      <c r="DY90" s="95" t="str">
        <f t="shared" si="201"/>
        <v/>
      </c>
      <c r="DZ90" s="150" t="str">
        <f t="shared" si="202"/>
        <v/>
      </c>
      <c r="EA90" s="95" t="str">
        <f t="shared" si="203"/>
        <v/>
      </c>
      <c r="EB90" s="136">
        <f t="shared" si="147"/>
        <v>200</v>
      </c>
      <c r="EC90" s="136">
        <f t="shared" si="204"/>
        <v>0</v>
      </c>
      <c r="ED90" s="64" t="str">
        <f>IF(details!BV90="","",details!BV90)</f>
        <v/>
      </c>
      <c r="EE90" s="64" t="str">
        <f>IF(details!BW90="","",details!BW90)</f>
        <v/>
      </c>
      <c r="EF90" s="64" t="str">
        <f t="shared" si="205"/>
        <v/>
      </c>
      <c r="EG90" s="64" t="str">
        <f>IF(details!BX90="","",details!BX90)</f>
        <v/>
      </c>
      <c r="EH90" s="64" t="str">
        <f>IF(details!BY90="","",details!BY90)</f>
        <v/>
      </c>
      <c r="EI90" s="64" t="str">
        <f t="shared" si="206"/>
        <v/>
      </c>
      <c r="EJ90" s="64" t="str">
        <f>IF(details!BZ90="","",details!BZ90)</f>
        <v/>
      </c>
      <c r="EK90" s="64" t="str">
        <f>IF(details!CA90="","",details!CA90)</f>
        <v/>
      </c>
      <c r="EL90" s="64" t="str">
        <f t="shared" si="207"/>
        <v/>
      </c>
      <c r="EM90" s="148" t="str">
        <f t="shared" si="208"/>
        <v/>
      </c>
      <c r="EN90" s="427" t="str">
        <f>IF(details!CB90="","",details!CB90)</f>
        <v/>
      </c>
      <c r="EO90" s="64" t="str">
        <f>IF(details!CC90="","",details!CC90)</f>
        <v/>
      </c>
      <c r="EP90" s="64" t="str">
        <f>IF(details!CD90="","",details!CD90)</f>
        <v/>
      </c>
      <c r="EQ90" s="148" t="str">
        <f t="shared" si="209"/>
        <v/>
      </c>
      <c r="ER90" s="149" t="str">
        <f t="shared" si="210"/>
        <v/>
      </c>
      <c r="ES90" s="64" t="str">
        <f>IF(details!CE90="","",details!CE90)</f>
        <v/>
      </c>
      <c r="ET90" s="64" t="str">
        <f>IF(details!CF90="","",details!CF90)</f>
        <v/>
      </c>
      <c r="EU90" s="149" t="str">
        <f t="shared" si="211"/>
        <v/>
      </c>
      <c r="EV90" s="95" t="str">
        <f t="shared" si="212"/>
        <v/>
      </c>
      <c r="EW90" s="150" t="str">
        <f t="shared" si="213"/>
        <v/>
      </c>
      <c r="EX90" s="95" t="str">
        <f t="shared" si="214"/>
        <v/>
      </c>
      <c r="EY90" s="136">
        <f t="shared" si="148"/>
        <v>200</v>
      </c>
      <c r="EZ90" s="136">
        <f t="shared" si="215"/>
        <v>0</v>
      </c>
      <c r="FA90" s="64" t="str">
        <f>IF(details!CG90="","",details!CG90)</f>
        <v/>
      </c>
      <c r="FB90" s="64" t="str">
        <f>IF(details!CH90="","",details!CH90)</f>
        <v/>
      </c>
      <c r="FC90" s="64" t="str">
        <f>IF(details!CI90="","",details!CI90)</f>
        <v/>
      </c>
      <c r="FD90" s="64" t="str">
        <f>IF(details!CJ90="","",details!CJ90)</f>
        <v/>
      </c>
      <c r="FE90" s="64" t="str">
        <f>IF(details!CK90="","",details!CK90)</f>
        <v/>
      </c>
      <c r="FF90" s="95" t="str">
        <f t="shared" si="216"/>
        <v/>
      </c>
      <c r="FG90" s="95" t="str">
        <f t="shared" si="217"/>
        <v/>
      </c>
      <c r="FH90" s="95" t="str">
        <f t="shared" si="218"/>
        <v/>
      </c>
      <c r="FI90" s="136">
        <f t="shared" si="219"/>
        <v>100</v>
      </c>
      <c r="FJ90" s="136">
        <f t="shared" si="220"/>
        <v>0</v>
      </c>
      <c r="FK90" s="64" t="str">
        <f>IF(details!CL90="","",details!CL90)</f>
        <v/>
      </c>
      <c r="FL90" s="64" t="str">
        <f>IF(details!CM90="","",details!CM90)</f>
        <v/>
      </c>
      <c r="FM90" s="64" t="str">
        <f>IF(details!CN90="","",details!CN90)</f>
        <v/>
      </c>
      <c r="FN90" s="64" t="str">
        <f>IF(details!CO90="","",details!CO90)</f>
        <v/>
      </c>
      <c r="FO90" s="64" t="str">
        <f>IF(details!CP90="","",details!CP90)</f>
        <v/>
      </c>
      <c r="FP90" s="95" t="str">
        <f t="shared" si="221"/>
        <v/>
      </c>
      <c r="FQ90" s="95" t="str">
        <f t="shared" si="222"/>
        <v/>
      </c>
      <c r="FR90" s="95" t="str">
        <f t="shared" si="223"/>
        <v/>
      </c>
      <c r="FS90" s="136">
        <f t="shared" si="224"/>
        <v>100</v>
      </c>
      <c r="FT90" s="136">
        <f t="shared" si="225"/>
        <v>0</v>
      </c>
      <c r="FU90" s="64" t="str">
        <f>IF(details!CQ90="","",details!CQ90)</f>
        <v/>
      </c>
      <c r="FV90" s="64" t="str">
        <f>IF(details!CR90="","",details!CR90)</f>
        <v/>
      </c>
      <c r="FW90" s="64" t="str">
        <f>IF(details!CS90="","",details!CS90)</f>
        <v/>
      </c>
      <c r="FX90" s="64" t="str">
        <f>IF(details!CT90="","",details!CT90)</f>
        <v/>
      </c>
      <c r="FY90" s="64" t="str">
        <f>IF(details!CU90="","",details!CU90)</f>
        <v/>
      </c>
      <c r="FZ90" s="95" t="str">
        <f t="shared" si="226"/>
        <v/>
      </c>
      <c r="GA90" s="95" t="str">
        <f t="shared" si="227"/>
        <v/>
      </c>
      <c r="GB90" s="95" t="str">
        <f t="shared" si="228"/>
        <v/>
      </c>
      <c r="GC90" s="136">
        <f t="shared" si="229"/>
        <v>100</v>
      </c>
      <c r="GD90" s="136">
        <f t="shared" si="230"/>
        <v>0</v>
      </c>
      <c r="GE90" s="94">
        <f t="shared" si="231"/>
        <v>200</v>
      </c>
      <c r="GF90" s="94" t="str">
        <f t="shared" si="232"/>
        <v/>
      </c>
      <c r="GG90" s="94" t="str">
        <f t="shared" si="233"/>
        <v/>
      </c>
      <c r="GH90" s="94">
        <f t="shared" si="234"/>
        <v>200</v>
      </c>
      <c r="GI90" s="94" t="str">
        <f t="shared" si="235"/>
        <v/>
      </c>
      <c r="GJ90" s="94" t="str">
        <f t="shared" si="236"/>
        <v/>
      </c>
      <c r="GK90" s="152">
        <f t="shared" si="237"/>
        <v>200</v>
      </c>
      <c r="GL90" s="152" t="str">
        <f t="shared" si="238"/>
        <v/>
      </c>
      <c r="GM90" s="152" t="str">
        <f t="shared" si="239"/>
        <v/>
      </c>
      <c r="GN90" s="94" t="str">
        <f t="shared" si="240"/>
        <v/>
      </c>
      <c r="GO90" s="94" t="str">
        <f t="shared" si="241"/>
        <v/>
      </c>
      <c r="GP90" s="94" t="str">
        <f t="shared" si="242"/>
        <v/>
      </c>
      <c r="GQ90" s="94" t="str">
        <f t="shared" si="243"/>
        <v/>
      </c>
      <c r="GR90" s="94" t="str">
        <f t="shared" si="244"/>
        <v/>
      </c>
      <c r="GS90" s="94">
        <f t="shared" si="245"/>
        <v>200</v>
      </c>
      <c r="GT90" s="94" t="str">
        <f t="shared" si="246"/>
        <v/>
      </c>
      <c r="GU90" s="94" t="str">
        <f t="shared" si="247"/>
        <v/>
      </c>
      <c r="GV90" s="94">
        <f t="shared" si="248"/>
        <v>200</v>
      </c>
      <c r="GW90" s="94" t="str">
        <f t="shared" si="249"/>
        <v/>
      </c>
      <c r="GX90" s="94" t="str">
        <f t="shared" si="250"/>
        <v/>
      </c>
      <c r="GY90" s="94">
        <f t="shared" si="251"/>
        <v>200</v>
      </c>
      <c r="GZ90" s="94" t="str">
        <f t="shared" si="252"/>
        <v/>
      </c>
      <c r="HA90" s="94" t="str">
        <f t="shared" si="253"/>
        <v/>
      </c>
      <c r="HB90" s="94">
        <f t="shared" si="254"/>
        <v>100</v>
      </c>
      <c r="HC90" s="94" t="str">
        <f t="shared" si="255"/>
        <v/>
      </c>
      <c r="HD90" s="94" t="str">
        <f t="shared" si="256"/>
        <v/>
      </c>
      <c r="HE90" s="153">
        <f t="shared" si="257"/>
        <v>100</v>
      </c>
      <c r="HF90" s="153" t="str">
        <f t="shared" si="258"/>
        <v/>
      </c>
      <c r="HG90" s="153" t="str">
        <f t="shared" si="259"/>
        <v/>
      </c>
      <c r="HH90" s="153">
        <f t="shared" si="260"/>
        <v>100</v>
      </c>
      <c r="HI90" s="153" t="str">
        <f t="shared" si="261"/>
        <v/>
      </c>
      <c r="HJ90" s="153" t="str">
        <f t="shared" si="262"/>
        <v/>
      </c>
      <c r="HK90" s="255">
        <f t="shared" si="263"/>
        <v>0</v>
      </c>
      <c r="HL90" s="255">
        <f t="shared" si="264"/>
        <v>0</v>
      </c>
      <c r="HM90" s="255">
        <f t="shared" si="265"/>
        <v>23</v>
      </c>
      <c r="HN90" s="255">
        <f t="shared" si="266"/>
        <v>0</v>
      </c>
      <c r="HO90" s="64" t="str">
        <f t="shared" si="149"/>
        <v/>
      </c>
      <c r="HP90" s="91">
        <f t="shared" si="267"/>
        <v>1200</v>
      </c>
      <c r="HQ90" s="91" t="str">
        <f t="shared" si="268"/>
        <v/>
      </c>
      <c r="HR90" s="92" t="str">
        <f t="shared" si="269"/>
        <v/>
      </c>
      <c r="HS90" s="214" t="str">
        <f t="shared" si="270"/>
        <v/>
      </c>
      <c r="HT90" s="215" t="str">
        <f t="shared" si="271"/>
        <v/>
      </c>
      <c r="HU90" s="93" t="str">
        <f t="shared" si="272"/>
        <v/>
      </c>
      <c r="HV90" s="154">
        <f>details!EV90</f>
        <v>110</v>
      </c>
      <c r="HW90" s="155" t="str">
        <f>details!EW90</f>
        <v/>
      </c>
      <c r="HX90" s="218" t="str">
        <f t="shared" si="273"/>
        <v/>
      </c>
      <c r="HY90" s="100" t="str">
        <f>IF(details!CV90="","",details!CV90)</f>
        <v/>
      </c>
    </row>
    <row r="91" spans="1:233" ht="14" customHeight="1">
      <c r="A91" s="145" t="str">
        <f>IF(details!A91="","",details!A91)</f>
        <v/>
      </c>
      <c r="B91" s="64" t="str">
        <f>IF(details!B91="","",details!B91)</f>
        <v/>
      </c>
      <c r="C91" s="64" t="str">
        <f>IF(details!C91="","",details!C91)</f>
        <v/>
      </c>
      <c r="D91" s="95">
        <f>IF(details!D91="","",details!D91)</f>
        <v>885</v>
      </c>
      <c r="E91" s="95" t="str">
        <f>IF(details!E91="","",details!E91)</f>
        <v/>
      </c>
      <c r="F91" s="64" t="str">
        <f>IF(details!F91="","",details!F91)</f>
        <v/>
      </c>
      <c r="G91" s="290" t="str">
        <f>IF(details!G91="","",details!G91)</f>
        <v/>
      </c>
      <c r="H91" s="146" t="str">
        <f>IF(details!CW91="","",details!CW91)</f>
        <v/>
      </c>
      <c r="I91" s="147" t="str">
        <f>IF(details!I91="","",details!I91)</f>
        <v/>
      </c>
      <c r="J91" s="147" t="str">
        <f>IF(details!J91="","",details!J91)</f>
        <v/>
      </c>
      <c r="K91" s="147" t="str">
        <f>IF(details!K91="","",details!K91)</f>
        <v/>
      </c>
      <c r="L91" s="64" t="str">
        <f>IF(details!L91="","",details!L91)</f>
        <v/>
      </c>
      <c r="M91" s="64" t="str">
        <f>IF(details!M91="","",details!M91)</f>
        <v/>
      </c>
      <c r="N91" s="64" t="str">
        <f t="shared" si="150"/>
        <v/>
      </c>
      <c r="O91" s="64" t="str">
        <f>IF(details!N91="","",details!N91)</f>
        <v/>
      </c>
      <c r="P91" s="64" t="str">
        <f>IF(details!O91="","",details!O91)</f>
        <v/>
      </c>
      <c r="Q91" s="64" t="str">
        <f t="shared" si="151"/>
        <v/>
      </c>
      <c r="R91" s="64" t="str">
        <f>IF(details!P91="","",details!P91)</f>
        <v/>
      </c>
      <c r="S91" s="64" t="str">
        <f>IF(details!Q91="","",details!Q91)</f>
        <v/>
      </c>
      <c r="T91" s="64" t="str">
        <f t="shared" si="152"/>
        <v/>
      </c>
      <c r="U91" s="148" t="str">
        <f t="shared" si="153"/>
        <v/>
      </c>
      <c r="V91" s="64" t="str">
        <f>IF(details!R91="","",details!R91)</f>
        <v/>
      </c>
      <c r="W91" s="64" t="str">
        <f>IF(details!S91="","",details!S91)</f>
        <v/>
      </c>
      <c r="X91" s="64" t="str">
        <f>IF(details!T91="","",details!T91)</f>
        <v/>
      </c>
      <c r="Y91" s="64" t="str">
        <f>IF(details!U91="","",details!U91)</f>
        <v/>
      </c>
      <c r="Z91" s="148" t="str">
        <f t="shared" si="154"/>
        <v/>
      </c>
      <c r="AA91" s="149" t="str">
        <f t="shared" si="155"/>
        <v/>
      </c>
      <c r="AB91" s="64" t="str">
        <f>IF(details!V91="","",details!V91)</f>
        <v/>
      </c>
      <c r="AC91" s="64" t="str">
        <f>IF(details!W91="","",details!W91)</f>
        <v/>
      </c>
      <c r="AD91" s="64" t="str">
        <f>IF(details!X91="","",details!X91)</f>
        <v/>
      </c>
      <c r="AE91" s="149" t="str">
        <f t="shared" si="156"/>
        <v/>
      </c>
      <c r="AF91" s="95" t="str">
        <f t="shared" si="157"/>
        <v/>
      </c>
      <c r="AG91" s="150" t="str">
        <f t="shared" si="158"/>
        <v/>
      </c>
      <c r="AH91" s="95" t="str">
        <f t="shared" si="159"/>
        <v/>
      </c>
      <c r="AI91" s="136">
        <f t="shared" si="143"/>
        <v>200</v>
      </c>
      <c r="AJ91" s="136">
        <f t="shared" si="160"/>
        <v>0</v>
      </c>
      <c r="AK91" s="64" t="str">
        <f>IF(details!Y91="","",details!Y91)</f>
        <v/>
      </c>
      <c r="AL91" s="64" t="str">
        <f>IF(details!Z91="","",details!Z91)</f>
        <v/>
      </c>
      <c r="AM91" s="64" t="str">
        <f t="shared" si="161"/>
        <v/>
      </c>
      <c r="AN91" s="64" t="str">
        <f>IF(details!AA91="","",details!AA91)</f>
        <v/>
      </c>
      <c r="AO91" s="64" t="str">
        <f>IF(details!AB91="","",details!AB91)</f>
        <v/>
      </c>
      <c r="AP91" s="64" t="str">
        <f t="shared" si="162"/>
        <v/>
      </c>
      <c r="AQ91" s="64" t="str">
        <f>IF(details!AC91="","",details!AC91)</f>
        <v/>
      </c>
      <c r="AR91" s="64" t="str">
        <f>IF(details!AD91="","",details!AD91)</f>
        <v/>
      </c>
      <c r="AS91" s="64" t="str">
        <f t="shared" si="163"/>
        <v/>
      </c>
      <c r="AT91" s="148" t="str">
        <f t="shared" si="164"/>
        <v/>
      </c>
      <c r="AU91" s="64" t="str">
        <f>IF(details!AE91="","",details!AE91)</f>
        <v/>
      </c>
      <c r="AV91" s="64" t="str">
        <f>IF(details!AF91="","",details!AF91)</f>
        <v/>
      </c>
      <c r="AW91" s="64" t="str">
        <f>IF(details!AG91="","",details!AG91)</f>
        <v/>
      </c>
      <c r="AX91" s="64" t="str">
        <f>IF(details!AH91="","",details!AH91)</f>
        <v/>
      </c>
      <c r="AY91" s="148" t="str">
        <f t="shared" si="165"/>
        <v/>
      </c>
      <c r="AZ91" s="149" t="str">
        <f t="shared" si="166"/>
        <v/>
      </c>
      <c r="BA91" s="64" t="str">
        <f>IF(details!AI91="","",details!AI91)</f>
        <v/>
      </c>
      <c r="BB91" s="64" t="str">
        <f>IF(details!AJ91="","",details!AJ91)</f>
        <v/>
      </c>
      <c r="BC91" s="64" t="str">
        <f>IF(details!AK91="","",details!AK91)</f>
        <v/>
      </c>
      <c r="BD91" s="149" t="str">
        <f t="shared" si="167"/>
        <v/>
      </c>
      <c r="BE91" s="95" t="str">
        <f t="shared" si="168"/>
        <v/>
      </c>
      <c r="BF91" s="150" t="str">
        <f t="shared" si="169"/>
        <v/>
      </c>
      <c r="BG91" s="95" t="str">
        <f t="shared" si="170"/>
        <v/>
      </c>
      <c r="BH91" s="136">
        <f t="shared" si="144"/>
        <v>200</v>
      </c>
      <c r="BI91" s="136">
        <f t="shared" si="171"/>
        <v>0</v>
      </c>
      <c r="BJ91" s="151">
        <f>IF(D91="","",details!AL91)</f>
        <v>0</v>
      </c>
      <c r="BK91" s="64" t="str">
        <f>IF(details!AM91="","",details!AM91)</f>
        <v/>
      </c>
      <c r="BL91" s="64" t="str">
        <f>IF(details!AN91="","",details!AN91)</f>
        <v/>
      </c>
      <c r="BM91" s="64" t="str">
        <f t="shared" si="172"/>
        <v/>
      </c>
      <c r="BN91" s="64" t="str">
        <f>IF(details!AO91="","",details!AO91)</f>
        <v/>
      </c>
      <c r="BO91" s="64" t="str">
        <f>IF(details!AP91="","",details!AP91)</f>
        <v/>
      </c>
      <c r="BP91" s="64" t="str">
        <f t="shared" si="173"/>
        <v/>
      </c>
      <c r="BQ91" s="64" t="str">
        <f>IF(details!AQ91="","",details!AQ91)</f>
        <v/>
      </c>
      <c r="BR91" s="64" t="str">
        <f>IF(details!AR91="","",details!AR91)</f>
        <v/>
      </c>
      <c r="BS91" s="64" t="str">
        <f t="shared" si="174"/>
        <v/>
      </c>
      <c r="BT91" s="148" t="str">
        <f t="shared" si="175"/>
        <v/>
      </c>
      <c r="BU91" s="64" t="str">
        <f>IF(details!AS91="","",details!AS91)</f>
        <v/>
      </c>
      <c r="BV91" s="64" t="str">
        <f>IF(details!AT91="","",details!AT91)</f>
        <v/>
      </c>
      <c r="BW91" s="64" t="str">
        <f>IF(details!AU91="","",details!AU91)</f>
        <v/>
      </c>
      <c r="BX91" s="148" t="str">
        <f t="shared" si="176"/>
        <v/>
      </c>
      <c r="BY91" s="149" t="str">
        <f t="shared" si="177"/>
        <v/>
      </c>
      <c r="BZ91" s="64" t="str">
        <f>IF(details!AV91="","",details!AV91)</f>
        <v/>
      </c>
      <c r="CA91" s="64" t="str">
        <f>IF(details!AW91="","",details!AW91)</f>
        <v/>
      </c>
      <c r="CB91" s="149" t="str">
        <f t="shared" si="178"/>
        <v/>
      </c>
      <c r="CC91" s="95" t="str">
        <f t="shared" si="179"/>
        <v/>
      </c>
      <c r="CD91" s="150" t="str">
        <f t="shared" si="180"/>
        <v/>
      </c>
      <c r="CE91" s="95" t="str">
        <f t="shared" si="181"/>
        <v/>
      </c>
      <c r="CF91" s="136">
        <f t="shared" si="145"/>
        <v>200</v>
      </c>
      <c r="CG91" s="136">
        <f t="shared" si="182"/>
        <v>0</v>
      </c>
      <c r="CH91" s="64" t="str">
        <f>IF(details!AX91="","",details!AX91)</f>
        <v/>
      </c>
      <c r="CI91" s="64" t="str">
        <f>IF(details!AY91="","",details!AY91)</f>
        <v/>
      </c>
      <c r="CJ91" s="64" t="str">
        <f t="shared" si="183"/>
        <v/>
      </c>
      <c r="CK91" s="64" t="str">
        <f>IF(details!AZ91="","",details!AZ91)</f>
        <v/>
      </c>
      <c r="CL91" s="64" t="str">
        <f>IF(details!BA91="","",details!BA91)</f>
        <v/>
      </c>
      <c r="CM91" s="64" t="str">
        <f t="shared" si="184"/>
        <v/>
      </c>
      <c r="CN91" s="64" t="str">
        <f>IF(details!BB91="","",details!BB91)</f>
        <v/>
      </c>
      <c r="CO91" s="64" t="str">
        <f>IF(details!BC91="","",details!BC91)</f>
        <v/>
      </c>
      <c r="CP91" s="64" t="str">
        <f t="shared" si="185"/>
        <v/>
      </c>
      <c r="CQ91" s="148" t="str">
        <f t="shared" si="186"/>
        <v/>
      </c>
      <c r="CR91" s="64" t="str">
        <f>IF(details!BD91="","",details!BD91)</f>
        <v/>
      </c>
      <c r="CS91" s="64" t="str">
        <f>IF(details!BE91="","",details!BE91)</f>
        <v/>
      </c>
      <c r="CT91" s="64" t="str">
        <f>IF(details!BF91="","",details!BF91)</f>
        <v/>
      </c>
      <c r="CU91" s="64" t="str">
        <f>IF(details!BG91="","",details!BG91)</f>
        <v/>
      </c>
      <c r="CV91" s="148" t="str">
        <f t="shared" si="187"/>
        <v/>
      </c>
      <c r="CW91" s="149" t="str">
        <f t="shared" si="188"/>
        <v/>
      </c>
      <c r="CX91" s="64" t="str">
        <f>IF(details!BH91="","",details!BH91)</f>
        <v/>
      </c>
      <c r="CY91" s="64" t="str">
        <f>IF(details!BI91="","",details!BI91)</f>
        <v/>
      </c>
      <c r="CZ91" s="64" t="str">
        <f>IF(details!BJ91="","",details!BJ91)</f>
        <v/>
      </c>
      <c r="DA91" s="149" t="str">
        <f t="shared" si="189"/>
        <v/>
      </c>
      <c r="DB91" s="95" t="str">
        <f t="shared" si="190"/>
        <v/>
      </c>
      <c r="DC91" s="150" t="str">
        <f t="shared" si="191"/>
        <v/>
      </c>
      <c r="DD91" s="95" t="str">
        <f t="shared" si="192"/>
        <v/>
      </c>
      <c r="DE91" s="136">
        <f t="shared" si="146"/>
        <v>200</v>
      </c>
      <c r="DF91" s="136">
        <f t="shared" si="193"/>
        <v>0</v>
      </c>
      <c r="DG91" s="64" t="str">
        <f>IF(details!BK91="","",details!BK91)</f>
        <v/>
      </c>
      <c r="DH91" s="64" t="str">
        <f>IF(details!BL91="","",details!BL91)</f>
        <v/>
      </c>
      <c r="DI91" s="64" t="str">
        <f t="shared" si="194"/>
        <v/>
      </c>
      <c r="DJ91" s="64" t="str">
        <f>IF(details!BM91="","",details!BM91)</f>
        <v/>
      </c>
      <c r="DK91" s="64" t="str">
        <f>IF(details!BN91="","",details!BN91)</f>
        <v/>
      </c>
      <c r="DL91" s="64" t="str">
        <f t="shared" si="195"/>
        <v/>
      </c>
      <c r="DM91" s="64" t="str">
        <f>IF(details!BO91="","",details!BO91)</f>
        <v/>
      </c>
      <c r="DN91" s="64" t="str">
        <f>IF(details!BP91="","",details!BP91)</f>
        <v/>
      </c>
      <c r="DO91" s="64" t="str">
        <f t="shared" si="196"/>
        <v/>
      </c>
      <c r="DP91" s="148" t="str">
        <f t="shared" si="197"/>
        <v/>
      </c>
      <c r="DQ91" s="64" t="str">
        <f>IF(details!BQ91="","",details!BQ91)</f>
        <v/>
      </c>
      <c r="DR91" s="64" t="str">
        <f>IF(details!BR91="","",details!BR91)</f>
        <v/>
      </c>
      <c r="DS91" s="64" t="str">
        <f>IF(details!BS91="","",details!BS91)</f>
        <v/>
      </c>
      <c r="DT91" s="148" t="str">
        <f t="shared" si="198"/>
        <v/>
      </c>
      <c r="DU91" s="149" t="str">
        <f t="shared" si="199"/>
        <v/>
      </c>
      <c r="DV91" s="64" t="str">
        <f>IF(details!BT91="","",details!BT91)</f>
        <v/>
      </c>
      <c r="DW91" s="64" t="str">
        <f>IF(details!BU91="","",details!BU91)</f>
        <v/>
      </c>
      <c r="DX91" s="149" t="str">
        <f t="shared" si="200"/>
        <v/>
      </c>
      <c r="DY91" s="95" t="str">
        <f t="shared" si="201"/>
        <v/>
      </c>
      <c r="DZ91" s="150" t="str">
        <f t="shared" si="202"/>
        <v/>
      </c>
      <c r="EA91" s="95" t="str">
        <f t="shared" si="203"/>
        <v/>
      </c>
      <c r="EB91" s="136">
        <f t="shared" si="147"/>
        <v>200</v>
      </c>
      <c r="EC91" s="136">
        <f t="shared" si="204"/>
        <v>0</v>
      </c>
      <c r="ED91" s="64" t="str">
        <f>IF(details!BV91="","",details!BV91)</f>
        <v/>
      </c>
      <c r="EE91" s="64" t="str">
        <f>IF(details!BW91="","",details!BW91)</f>
        <v/>
      </c>
      <c r="EF91" s="64" t="str">
        <f t="shared" si="205"/>
        <v/>
      </c>
      <c r="EG91" s="64" t="str">
        <f>IF(details!BX91="","",details!BX91)</f>
        <v/>
      </c>
      <c r="EH91" s="64" t="str">
        <f>IF(details!BY91="","",details!BY91)</f>
        <v/>
      </c>
      <c r="EI91" s="64" t="str">
        <f t="shared" si="206"/>
        <v/>
      </c>
      <c r="EJ91" s="64" t="str">
        <f>IF(details!BZ91="","",details!BZ91)</f>
        <v/>
      </c>
      <c r="EK91" s="64" t="str">
        <f>IF(details!CA91="","",details!CA91)</f>
        <v/>
      </c>
      <c r="EL91" s="64" t="str">
        <f t="shared" si="207"/>
        <v/>
      </c>
      <c r="EM91" s="148" t="str">
        <f t="shared" si="208"/>
        <v/>
      </c>
      <c r="EN91" s="427" t="str">
        <f>IF(details!CB91="","",details!CB91)</f>
        <v/>
      </c>
      <c r="EO91" s="64" t="str">
        <f>IF(details!CC91="","",details!CC91)</f>
        <v/>
      </c>
      <c r="EP91" s="64" t="str">
        <f>IF(details!CD91="","",details!CD91)</f>
        <v/>
      </c>
      <c r="EQ91" s="148" t="str">
        <f t="shared" si="209"/>
        <v/>
      </c>
      <c r="ER91" s="149" t="str">
        <f t="shared" si="210"/>
        <v/>
      </c>
      <c r="ES91" s="64" t="str">
        <f>IF(details!CE91="","",details!CE91)</f>
        <v/>
      </c>
      <c r="ET91" s="64" t="str">
        <f>IF(details!CF91="","",details!CF91)</f>
        <v/>
      </c>
      <c r="EU91" s="149" t="str">
        <f t="shared" si="211"/>
        <v/>
      </c>
      <c r="EV91" s="95" t="str">
        <f t="shared" si="212"/>
        <v/>
      </c>
      <c r="EW91" s="150" t="str">
        <f t="shared" si="213"/>
        <v/>
      </c>
      <c r="EX91" s="95" t="str">
        <f t="shared" si="214"/>
        <v/>
      </c>
      <c r="EY91" s="136">
        <f t="shared" si="148"/>
        <v>200</v>
      </c>
      <c r="EZ91" s="136">
        <f t="shared" si="215"/>
        <v>0</v>
      </c>
      <c r="FA91" s="64" t="str">
        <f>IF(details!CG91="","",details!CG91)</f>
        <v/>
      </c>
      <c r="FB91" s="64" t="str">
        <f>IF(details!CH91="","",details!CH91)</f>
        <v/>
      </c>
      <c r="FC91" s="64" t="str">
        <f>IF(details!CI91="","",details!CI91)</f>
        <v/>
      </c>
      <c r="FD91" s="64" t="str">
        <f>IF(details!CJ91="","",details!CJ91)</f>
        <v/>
      </c>
      <c r="FE91" s="64" t="str">
        <f>IF(details!CK91="","",details!CK91)</f>
        <v/>
      </c>
      <c r="FF91" s="95" t="str">
        <f t="shared" si="216"/>
        <v/>
      </c>
      <c r="FG91" s="95" t="str">
        <f t="shared" si="217"/>
        <v/>
      </c>
      <c r="FH91" s="95" t="str">
        <f t="shared" si="218"/>
        <v/>
      </c>
      <c r="FI91" s="136">
        <f t="shared" si="219"/>
        <v>100</v>
      </c>
      <c r="FJ91" s="136">
        <f t="shared" si="220"/>
        <v>0</v>
      </c>
      <c r="FK91" s="64" t="str">
        <f>IF(details!CL91="","",details!CL91)</f>
        <v/>
      </c>
      <c r="FL91" s="64" t="str">
        <f>IF(details!CM91="","",details!CM91)</f>
        <v/>
      </c>
      <c r="FM91" s="64" t="str">
        <f>IF(details!CN91="","",details!CN91)</f>
        <v/>
      </c>
      <c r="FN91" s="64" t="str">
        <f>IF(details!CO91="","",details!CO91)</f>
        <v/>
      </c>
      <c r="FO91" s="64" t="str">
        <f>IF(details!CP91="","",details!CP91)</f>
        <v/>
      </c>
      <c r="FP91" s="95" t="str">
        <f t="shared" si="221"/>
        <v/>
      </c>
      <c r="FQ91" s="95" t="str">
        <f t="shared" si="222"/>
        <v/>
      </c>
      <c r="FR91" s="95" t="str">
        <f t="shared" si="223"/>
        <v/>
      </c>
      <c r="FS91" s="136">
        <f t="shared" si="224"/>
        <v>100</v>
      </c>
      <c r="FT91" s="136">
        <f t="shared" si="225"/>
        <v>0</v>
      </c>
      <c r="FU91" s="64" t="str">
        <f>IF(details!CQ91="","",details!CQ91)</f>
        <v/>
      </c>
      <c r="FV91" s="64" t="str">
        <f>IF(details!CR91="","",details!CR91)</f>
        <v/>
      </c>
      <c r="FW91" s="64" t="str">
        <f>IF(details!CS91="","",details!CS91)</f>
        <v/>
      </c>
      <c r="FX91" s="64" t="str">
        <f>IF(details!CT91="","",details!CT91)</f>
        <v/>
      </c>
      <c r="FY91" s="64" t="str">
        <f>IF(details!CU91="","",details!CU91)</f>
        <v/>
      </c>
      <c r="FZ91" s="95" t="str">
        <f t="shared" si="226"/>
        <v/>
      </c>
      <c r="GA91" s="95" t="str">
        <f t="shared" si="227"/>
        <v/>
      </c>
      <c r="GB91" s="95" t="str">
        <f t="shared" si="228"/>
        <v/>
      </c>
      <c r="GC91" s="136">
        <f t="shared" si="229"/>
        <v>100</v>
      </c>
      <c r="GD91" s="136">
        <f t="shared" si="230"/>
        <v>0</v>
      </c>
      <c r="GE91" s="94">
        <f t="shared" si="231"/>
        <v>200</v>
      </c>
      <c r="GF91" s="94" t="str">
        <f t="shared" si="232"/>
        <v/>
      </c>
      <c r="GG91" s="94" t="str">
        <f t="shared" si="233"/>
        <v/>
      </c>
      <c r="GH91" s="94">
        <f t="shared" si="234"/>
        <v>200</v>
      </c>
      <c r="GI91" s="94" t="str">
        <f t="shared" si="235"/>
        <v/>
      </c>
      <c r="GJ91" s="94" t="str">
        <f t="shared" si="236"/>
        <v/>
      </c>
      <c r="GK91" s="152">
        <f t="shared" si="237"/>
        <v>200</v>
      </c>
      <c r="GL91" s="152" t="str">
        <f t="shared" si="238"/>
        <v/>
      </c>
      <c r="GM91" s="152" t="str">
        <f t="shared" si="239"/>
        <v/>
      </c>
      <c r="GN91" s="94" t="str">
        <f t="shared" si="240"/>
        <v/>
      </c>
      <c r="GO91" s="94" t="str">
        <f t="shared" si="241"/>
        <v/>
      </c>
      <c r="GP91" s="94" t="str">
        <f t="shared" si="242"/>
        <v/>
      </c>
      <c r="GQ91" s="94" t="str">
        <f t="shared" si="243"/>
        <v/>
      </c>
      <c r="GR91" s="94" t="str">
        <f t="shared" si="244"/>
        <v/>
      </c>
      <c r="GS91" s="94">
        <f t="shared" si="245"/>
        <v>200</v>
      </c>
      <c r="GT91" s="94" t="str">
        <f t="shared" si="246"/>
        <v/>
      </c>
      <c r="GU91" s="94" t="str">
        <f t="shared" si="247"/>
        <v/>
      </c>
      <c r="GV91" s="94">
        <f t="shared" si="248"/>
        <v>200</v>
      </c>
      <c r="GW91" s="94" t="str">
        <f t="shared" si="249"/>
        <v/>
      </c>
      <c r="GX91" s="94" t="str">
        <f t="shared" si="250"/>
        <v/>
      </c>
      <c r="GY91" s="94">
        <f t="shared" si="251"/>
        <v>200</v>
      </c>
      <c r="GZ91" s="94" t="str">
        <f t="shared" si="252"/>
        <v/>
      </c>
      <c r="HA91" s="94" t="str">
        <f t="shared" si="253"/>
        <v/>
      </c>
      <c r="HB91" s="94">
        <f t="shared" si="254"/>
        <v>100</v>
      </c>
      <c r="HC91" s="94" t="str">
        <f t="shared" si="255"/>
        <v/>
      </c>
      <c r="HD91" s="94" t="str">
        <f t="shared" si="256"/>
        <v/>
      </c>
      <c r="HE91" s="153">
        <f t="shared" si="257"/>
        <v>100</v>
      </c>
      <c r="HF91" s="153" t="str">
        <f t="shared" si="258"/>
        <v/>
      </c>
      <c r="HG91" s="153" t="str">
        <f t="shared" si="259"/>
        <v/>
      </c>
      <c r="HH91" s="153">
        <f t="shared" si="260"/>
        <v>100</v>
      </c>
      <c r="HI91" s="153" t="str">
        <f t="shared" si="261"/>
        <v/>
      </c>
      <c r="HJ91" s="153" t="str">
        <f t="shared" si="262"/>
        <v/>
      </c>
      <c r="HK91" s="255">
        <f t="shared" si="263"/>
        <v>0</v>
      </c>
      <c r="HL91" s="255">
        <f t="shared" si="264"/>
        <v>0</v>
      </c>
      <c r="HM91" s="255">
        <f t="shared" si="265"/>
        <v>23</v>
      </c>
      <c r="HN91" s="255">
        <f t="shared" si="266"/>
        <v>0</v>
      </c>
      <c r="HO91" s="64" t="str">
        <f t="shared" si="149"/>
        <v/>
      </c>
      <c r="HP91" s="91">
        <f t="shared" si="267"/>
        <v>1200</v>
      </c>
      <c r="HQ91" s="91" t="str">
        <f t="shared" si="268"/>
        <v/>
      </c>
      <c r="HR91" s="92" t="str">
        <f t="shared" si="269"/>
        <v/>
      </c>
      <c r="HS91" s="214" t="str">
        <f t="shared" si="270"/>
        <v/>
      </c>
      <c r="HT91" s="215" t="str">
        <f t="shared" si="271"/>
        <v/>
      </c>
      <c r="HU91" s="93" t="str">
        <f t="shared" si="272"/>
        <v/>
      </c>
      <c r="HV91" s="154">
        <f>details!EV91</f>
        <v>110</v>
      </c>
      <c r="HW91" s="155" t="str">
        <f>details!EW91</f>
        <v/>
      </c>
      <c r="HX91" s="218" t="str">
        <f t="shared" si="273"/>
        <v/>
      </c>
      <c r="HY91" s="100" t="str">
        <f>IF(details!CV91="","",details!CV91)</f>
        <v/>
      </c>
    </row>
    <row r="92" spans="1:233" ht="14" customHeight="1">
      <c r="A92" s="145" t="str">
        <f>IF(details!A92="","",details!A92)</f>
        <v/>
      </c>
      <c r="B92" s="64" t="str">
        <f>IF(details!B92="","",details!B92)</f>
        <v/>
      </c>
      <c r="C92" s="64" t="str">
        <f>IF(details!C92="","",details!C92)</f>
        <v/>
      </c>
      <c r="D92" s="95">
        <f>IF(details!D92="","",details!D92)</f>
        <v>886</v>
      </c>
      <c r="E92" s="95" t="str">
        <f>IF(details!E92="","",details!E92)</f>
        <v/>
      </c>
      <c r="F92" s="64" t="str">
        <f>IF(details!F92="","",details!F92)</f>
        <v/>
      </c>
      <c r="G92" s="290" t="str">
        <f>IF(details!G92="","",details!G92)</f>
        <v/>
      </c>
      <c r="H92" s="146" t="str">
        <f>IF(details!CW92="","",details!CW92)</f>
        <v/>
      </c>
      <c r="I92" s="147" t="str">
        <f>IF(details!I92="","",details!I92)</f>
        <v/>
      </c>
      <c r="J92" s="147" t="str">
        <f>IF(details!J92="","",details!J92)</f>
        <v/>
      </c>
      <c r="K92" s="147" t="str">
        <f>IF(details!K92="","",details!K92)</f>
        <v/>
      </c>
      <c r="L92" s="64" t="str">
        <f>IF(details!L92="","",details!L92)</f>
        <v/>
      </c>
      <c r="M92" s="64" t="str">
        <f>IF(details!M92="","",details!M92)</f>
        <v/>
      </c>
      <c r="N92" s="64" t="str">
        <f t="shared" si="150"/>
        <v/>
      </c>
      <c r="O92" s="64" t="str">
        <f>IF(details!N92="","",details!N92)</f>
        <v/>
      </c>
      <c r="P92" s="64" t="str">
        <f>IF(details!O92="","",details!O92)</f>
        <v/>
      </c>
      <c r="Q92" s="64" t="str">
        <f t="shared" si="151"/>
        <v/>
      </c>
      <c r="R92" s="64" t="str">
        <f>IF(details!P92="","",details!P92)</f>
        <v/>
      </c>
      <c r="S92" s="64" t="str">
        <f>IF(details!Q92="","",details!Q92)</f>
        <v/>
      </c>
      <c r="T92" s="64" t="str">
        <f t="shared" si="152"/>
        <v/>
      </c>
      <c r="U92" s="148" t="str">
        <f t="shared" si="153"/>
        <v/>
      </c>
      <c r="V92" s="64" t="str">
        <f>IF(details!R92="","",details!R92)</f>
        <v/>
      </c>
      <c r="W92" s="64" t="str">
        <f>IF(details!S92="","",details!S92)</f>
        <v/>
      </c>
      <c r="X92" s="64" t="str">
        <f>IF(details!T92="","",details!T92)</f>
        <v/>
      </c>
      <c r="Y92" s="64" t="str">
        <f>IF(details!U92="","",details!U92)</f>
        <v/>
      </c>
      <c r="Z92" s="148" t="str">
        <f t="shared" si="154"/>
        <v/>
      </c>
      <c r="AA92" s="149" t="str">
        <f t="shared" si="155"/>
        <v/>
      </c>
      <c r="AB92" s="64" t="str">
        <f>IF(details!V92="","",details!V92)</f>
        <v/>
      </c>
      <c r="AC92" s="64" t="str">
        <f>IF(details!W92="","",details!W92)</f>
        <v/>
      </c>
      <c r="AD92" s="64" t="str">
        <f>IF(details!X92="","",details!X92)</f>
        <v/>
      </c>
      <c r="AE92" s="149" t="str">
        <f t="shared" si="156"/>
        <v/>
      </c>
      <c r="AF92" s="95" t="str">
        <f t="shared" si="157"/>
        <v/>
      </c>
      <c r="AG92" s="150" t="str">
        <f t="shared" si="158"/>
        <v/>
      </c>
      <c r="AH92" s="95" t="str">
        <f t="shared" si="159"/>
        <v/>
      </c>
      <c r="AI92" s="136">
        <f t="shared" si="143"/>
        <v>200</v>
      </c>
      <c r="AJ92" s="136">
        <f t="shared" si="160"/>
        <v>0</v>
      </c>
      <c r="AK92" s="64" t="str">
        <f>IF(details!Y92="","",details!Y92)</f>
        <v/>
      </c>
      <c r="AL92" s="64" t="str">
        <f>IF(details!Z92="","",details!Z92)</f>
        <v/>
      </c>
      <c r="AM92" s="64" t="str">
        <f t="shared" si="161"/>
        <v/>
      </c>
      <c r="AN92" s="64" t="str">
        <f>IF(details!AA92="","",details!AA92)</f>
        <v/>
      </c>
      <c r="AO92" s="64" t="str">
        <f>IF(details!AB92="","",details!AB92)</f>
        <v/>
      </c>
      <c r="AP92" s="64" t="str">
        <f t="shared" si="162"/>
        <v/>
      </c>
      <c r="AQ92" s="64" t="str">
        <f>IF(details!AC92="","",details!AC92)</f>
        <v/>
      </c>
      <c r="AR92" s="64" t="str">
        <f>IF(details!AD92="","",details!AD92)</f>
        <v/>
      </c>
      <c r="AS92" s="64" t="str">
        <f t="shared" si="163"/>
        <v/>
      </c>
      <c r="AT92" s="148" t="str">
        <f t="shared" si="164"/>
        <v/>
      </c>
      <c r="AU92" s="64" t="str">
        <f>IF(details!AE92="","",details!AE92)</f>
        <v/>
      </c>
      <c r="AV92" s="64" t="str">
        <f>IF(details!AF92="","",details!AF92)</f>
        <v/>
      </c>
      <c r="AW92" s="64" t="str">
        <f>IF(details!AG92="","",details!AG92)</f>
        <v/>
      </c>
      <c r="AX92" s="64" t="str">
        <f>IF(details!AH92="","",details!AH92)</f>
        <v/>
      </c>
      <c r="AY92" s="148" t="str">
        <f t="shared" si="165"/>
        <v/>
      </c>
      <c r="AZ92" s="149" t="str">
        <f t="shared" si="166"/>
        <v/>
      </c>
      <c r="BA92" s="64" t="str">
        <f>IF(details!AI92="","",details!AI92)</f>
        <v/>
      </c>
      <c r="BB92" s="64" t="str">
        <f>IF(details!AJ92="","",details!AJ92)</f>
        <v/>
      </c>
      <c r="BC92" s="64" t="str">
        <f>IF(details!AK92="","",details!AK92)</f>
        <v/>
      </c>
      <c r="BD92" s="149" t="str">
        <f t="shared" si="167"/>
        <v/>
      </c>
      <c r="BE92" s="95" t="str">
        <f t="shared" si="168"/>
        <v/>
      </c>
      <c r="BF92" s="150" t="str">
        <f t="shared" si="169"/>
        <v/>
      </c>
      <c r="BG92" s="95" t="str">
        <f t="shared" si="170"/>
        <v/>
      </c>
      <c r="BH92" s="136">
        <f t="shared" si="144"/>
        <v>200</v>
      </c>
      <c r="BI92" s="136">
        <f t="shared" si="171"/>
        <v>0</v>
      </c>
      <c r="BJ92" s="151">
        <f>IF(D92="","",details!AL92)</f>
        <v>0</v>
      </c>
      <c r="BK92" s="64" t="str">
        <f>IF(details!AM92="","",details!AM92)</f>
        <v/>
      </c>
      <c r="BL92" s="64" t="str">
        <f>IF(details!AN92="","",details!AN92)</f>
        <v/>
      </c>
      <c r="BM92" s="64" t="str">
        <f t="shared" si="172"/>
        <v/>
      </c>
      <c r="BN92" s="64" t="str">
        <f>IF(details!AO92="","",details!AO92)</f>
        <v/>
      </c>
      <c r="BO92" s="64" t="str">
        <f>IF(details!AP92="","",details!AP92)</f>
        <v/>
      </c>
      <c r="BP92" s="64" t="str">
        <f t="shared" si="173"/>
        <v/>
      </c>
      <c r="BQ92" s="64" t="str">
        <f>IF(details!AQ92="","",details!AQ92)</f>
        <v/>
      </c>
      <c r="BR92" s="64" t="str">
        <f>IF(details!AR92="","",details!AR92)</f>
        <v/>
      </c>
      <c r="BS92" s="64" t="str">
        <f t="shared" si="174"/>
        <v/>
      </c>
      <c r="BT92" s="148" t="str">
        <f t="shared" si="175"/>
        <v/>
      </c>
      <c r="BU92" s="64" t="str">
        <f>IF(details!AS92="","",details!AS92)</f>
        <v/>
      </c>
      <c r="BV92" s="64" t="str">
        <f>IF(details!AT92="","",details!AT92)</f>
        <v/>
      </c>
      <c r="BW92" s="64" t="str">
        <f>IF(details!AU92="","",details!AU92)</f>
        <v/>
      </c>
      <c r="BX92" s="148" t="str">
        <f t="shared" si="176"/>
        <v/>
      </c>
      <c r="BY92" s="149" t="str">
        <f t="shared" si="177"/>
        <v/>
      </c>
      <c r="BZ92" s="64" t="str">
        <f>IF(details!AV92="","",details!AV92)</f>
        <v/>
      </c>
      <c r="CA92" s="64" t="str">
        <f>IF(details!AW92="","",details!AW92)</f>
        <v/>
      </c>
      <c r="CB92" s="149" t="str">
        <f t="shared" si="178"/>
        <v/>
      </c>
      <c r="CC92" s="95" t="str">
        <f t="shared" si="179"/>
        <v/>
      </c>
      <c r="CD92" s="150" t="str">
        <f t="shared" si="180"/>
        <v/>
      </c>
      <c r="CE92" s="95" t="str">
        <f t="shared" si="181"/>
        <v/>
      </c>
      <c r="CF92" s="136">
        <f t="shared" si="145"/>
        <v>200</v>
      </c>
      <c r="CG92" s="136">
        <f t="shared" si="182"/>
        <v>0</v>
      </c>
      <c r="CH92" s="64" t="str">
        <f>IF(details!AX92="","",details!AX92)</f>
        <v/>
      </c>
      <c r="CI92" s="64" t="str">
        <f>IF(details!AY92="","",details!AY92)</f>
        <v/>
      </c>
      <c r="CJ92" s="64" t="str">
        <f t="shared" si="183"/>
        <v/>
      </c>
      <c r="CK92" s="64" t="str">
        <f>IF(details!AZ92="","",details!AZ92)</f>
        <v/>
      </c>
      <c r="CL92" s="64" t="str">
        <f>IF(details!BA92="","",details!BA92)</f>
        <v/>
      </c>
      <c r="CM92" s="64" t="str">
        <f t="shared" si="184"/>
        <v/>
      </c>
      <c r="CN92" s="64" t="str">
        <f>IF(details!BB92="","",details!BB92)</f>
        <v/>
      </c>
      <c r="CO92" s="64" t="str">
        <f>IF(details!BC92="","",details!BC92)</f>
        <v/>
      </c>
      <c r="CP92" s="64" t="str">
        <f t="shared" si="185"/>
        <v/>
      </c>
      <c r="CQ92" s="148" t="str">
        <f t="shared" si="186"/>
        <v/>
      </c>
      <c r="CR92" s="64" t="str">
        <f>IF(details!BD92="","",details!BD92)</f>
        <v/>
      </c>
      <c r="CS92" s="64" t="str">
        <f>IF(details!BE92="","",details!BE92)</f>
        <v/>
      </c>
      <c r="CT92" s="64" t="str">
        <f>IF(details!BF92="","",details!BF92)</f>
        <v/>
      </c>
      <c r="CU92" s="64" t="str">
        <f>IF(details!BG92="","",details!BG92)</f>
        <v/>
      </c>
      <c r="CV92" s="148" t="str">
        <f t="shared" si="187"/>
        <v/>
      </c>
      <c r="CW92" s="149" t="str">
        <f t="shared" si="188"/>
        <v/>
      </c>
      <c r="CX92" s="64" t="str">
        <f>IF(details!BH92="","",details!BH92)</f>
        <v/>
      </c>
      <c r="CY92" s="64" t="str">
        <f>IF(details!BI92="","",details!BI92)</f>
        <v/>
      </c>
      <c r="CZ92" s="64" t="str">
        <f>IF(details!BJ92="","",details!BJ92)</f>
        <v/>
      </c>
      <c r="DA92" s="149" t="str">
        <f t="shared" si="189"/>
        <v/>
      </c>
      <c r="DB92" s="95" t="str">
        <f t="shared" si="190"/>
        <v/>
      </c>
      <c r="DC92" s="150" t="str">
        <f t="shared" si="191"/>
        <v/>
      </c>
      <c r="DD92" s="95" t="str">
        <f t="shared" si="192"/>
        <v/>
      </c>
      <c r="DE92" s="136">
        <f t="shared" si="146"/>
        <v>200</v>
      </c>
      <c r="DF92" s="136">
        <f t="shared" si="193"/>
        <v>0</v>
      </c>
      <c r="DG92" s="64" t="str">
        <f>IF(details!BK92="","",details!BK92)</f>
        <v/>
      </c>
      <c r="DH92" s="64" t="str">
        <f>IF(details!BL92="","",details!BL92)</f>
        <v/>
      </c>
      <c r="DI92" s="64" t="str">
        <f t="shared" si="194"/>
        <v/>
      </c>
      <c r="DJ92" s="64" t="str">
        <f>IF(details!BM92="","",details!BM92)</f>
        <v/>
      </c>
      <c r="DK92" s="64" t="str">
        <f>IF(details!BN92="","",details!BN92)</f>
        <v/>
      </c>
      <c r="DL92" s="64" t="str">
        <f t="shared" si="195"/>
        <v/>
      </c>
      <c r="DM92" s="64" t="str">
        <f>IF(details!BO92="","",details!BO92)</f>
        <v/>
      </c>
      <c r="DN92" s="64" t="str">
        <f>IF(details!BP92="","",details!BP92)</f>
        <v/>
      </c>
      <c r="DO92" s="64" t="str">
        <f t="shared" si="196"/>
        <v/>
      </c>
      <c r="DP92" s="148" t="str">
        <f t="shared" si="197"/>
        <v/>
      </c>
      <c r="DQ92" s="64" t="str">
        <f>IF(details!BQ92="","",details!BQ92)</f>
        <v/>
      </c>
      <c r="DR92" s="64" t="str">
        <f>IF(details!BR92="","",details!BR92)</f>
        <v/>
      </c>
      <c r="DS92" s="64" t="str">
        <f>IF(details!BS92="","",details!BS92)</f>
        <v/>
      </c>
      <c r="DT92" s="148" t="str">
        <f t="shared" si="198"/>
        <v/>
      </c>
      <c r="DU92" s="149" t="str">
        <f t="shared" si="199"/>
        <v/>
      </c>
      <c r="DV92" s="64" t="str">
        <f>IF(details!BT92="","",details!BT92)</f>
        <v/>
      </c>
      <c r="DW92" s="64" t="str">
        <f>IF(details!BU92="","",details!BU92)</f>
        <v/>
      </c>
      <c r="DX92" s="149" t="str">
        <f t="shared" si="200"/>
        <v/>
      </c>
      <c r="DY92" s="95" t="str">
        <f t="shared" si="201"/>
        <v/>
      </c>
      <c r="DZ92" s="150" t="str">
        <f t="shared" si="202"/>
        <v/>
      </c>
      <c r="EA92" s="95" t="str">
        <f t="shared" si="203"/>
        <v/>
      </c>
      <c r="EB92" s="136">
        <f t="shared" si="147"/>
        <v>200</v>
      </c>
      <c r="EC92" s="136">
        <f t="shared" si="204"/>
        <v>0</v>
      </c>
      <c r="ED92" s="64" t="str">
        <f>IF(details!BV92="","",details!BV92)</f>
        <v/>
      </c>
      <c r="EE92" s="64" t="str">
        <f>IF(details!BW92="","",details!BW92)</f>
        <v/>
      </c>
      <c r="EF92" s="64" t="str">
        <f t="shared" si="205"/>
        <v/>
      </c>
      <c r="EG92" s="64" t="str">
        <f>IF(details!BX92="","",details!BX92)</f>
        <v/>
      </c>
      <c r="EH92" s="64" t="str">
        <f>IF(details!BY92="","",details!BY92)</f>
        <v/>
      </c>
      <c r="EI92" s="64" t="str">
        <f t="shared" si="206"/>
        <v/>
      </c>
      <c r="EJ92" s="64" t="str">
        <f>IF(details!BZ92="","",details!BZ92)</f>
        <v/>
      </c>
      <c r="EK92" s="64" t="str">
        <f>IF(details!CA92="","",details!CA92)</f>
        <v/>
      </c>
      <c r="EL92" s="64" t="str">
        <f t="shared" si="207"/>
        <v/>
      </c>
      <c r="EM92" s="148" t="str">
        <f t="shared" si="208"/>
        <v/>
      </c>
      <c r="EN92" s="427" t="str">
        <f>IF(details!CB92="","",details!CB92)</f>
        <v/>
      </c>
      <c r="EO92" s="64" t="str">
        <f>IF(details!CC92="","",details!CC92)</f>
        <v/>
      </c>
      <c r="EP92" s="64" t="str">
        <f>IF(details!CD92="","",details!CD92)</f>
        <v/>
      </c>
      <c r="EQ92" s="148" t="str">
        <f t="shared" si="209"/>
        <v/>
      </c>
      <c r="ER92" s="149" t="str">
        <f t="shared" si="210"/>
        <v/>
      </c>
      <c r="ES92" s="64" t="str">
        <f>IF(details!CE92="","",details!CE92)</f>
        <v/>
      </c>
      <c r="ET92" s="64" t="str">
        <f>IF(details!CF92="","",details!CF92)</f>
        <v/>
      </c>
      <c r="EU92" s="149" t="str">
        <f t="shared" si="211"/>
        <v/>
      </c>
      <c r="EV92" s="95" t="str">
        <f t="shared" si="212"/>
        <v/>
      </c>
      <c r="EW92" s="150" t="str">
        <f t="shared" si="213"/>
        <v/>
      </c>
      <c r="EX92" s="95" t="str">
        <f t="shared" si="214"/>
        <v/>
      </c>
      <c r="EY92" s="136">
        <f t="shared" si="148"/>
        <v>200</v>
      </c>
      <c r="EZ92" s="136">
        <f t="shared" si="215"/>
        <v>0</v>
      </c>
      <c r="FA92" s="64" t="str">
        <f>IF(details!CG92="","",details!CG92)</f>
        <v/>
      </c>
      <c r="FB92" s="64" t="str">
        <f>IF(details!CH92="","",details!CH92)</f>
        <v/>
      </c>
      <c r="FC92" s="64" t="str">
        <f>IF(details!CI92="","",details!CI92)</f>
        <v/>
      </c>
      <c r="FD92" s="64" t="str">
        <f>IF(details!CJ92="","",details!CJ92)</f>
        <v/>
      </c>
      <c r="FE92" s="64" t="str">
        <f>IF(details!CK92="","",details!CK92)</f>
        <v/>
      </c>
      <c r="FF92" s="95" t="str">
        <f t="shared" si="216"/>
        <v/>
      </c>
      <c r="FG92" s="95" t="str">
        <f t="shared" si="217"/>
        <v/>
      </c>
      <c r="FH92" s="95" t="str">
        <f t="shared" si="218"/>
        <v/>
      </c>
      <c r="FI92" s="136">
        <f t="shared" si="219"/>
        <v>100</v>
      </c>
      <c r="FJ92" s="136">
        <f t="shared" si="220"/>
        <v>0</v>
      </c>
      <c r="FK92" s="64" t="str">
        <f>IF(details!CL92="","",details!CL92)</f>
        <v/>
      </c>
      <c r="FL92" s="64" t="str">
        <f>IF(details!CM92="","",details!CM92)</f>
        <v/>
      </c>
      <c r="FM92" s="64" t="str">
        <f>IF(details!CN92="","",details!CN92)</f>
        <v/>
      </c>
      <c r="FN92" s="64" t="str">
        <f>IF(details!CO92="","",details!CO92)</f>
        <v/>
      </c>
      <c r="FO92" s="64" t="str">
        <f>IF(details!CP92="","",details!CP92)</f>
        <v/>
      </c>
      <c r="FP92" s="95" t="str">
        <f t="shared" si="221"/>
        <v/>
      </c>
      <c r="FQ92" s="95" t="str">
        <f t="shared" si="222"/>
        <v/>
      </c>
      <c r="FR92" s="95" t="str">
        <f t="shared" si="223"/>
        <v/>
      </c>
      <c r="FS92" s="136">
        <f t="shared" si="224"/>
        <v>100</v>
      </c>
      <c r="FT92" s="136">
        <f t="shared" si="225"/>
        <v>0</v>
      </c>
      <c r="FU92" s="64" t="str">
        <f>IF(details!CQ92="","",details!CQ92)</f>
        <v/>
      </c>
      <c r="FV92" s="64" t="str">
        <f>IF(details!CR92="","",details!CR92)</f>
        <v/>
      </c>
      <c r="FW92" s="64" t="str">
        <f>IF(details!CS92="","",details!CS92)</f>
        <v/>
      </c>
      <c r="FX92" s="64" t="str">
        <f>IF(details!CT92="","",details!CT92)</f>
        <v/>
      </c>
      <c r="FY92" s="64" t="str">
        <f>IF(details!CU92="","",details!CU92)</f>
        <v/>
      </c>
      <c r="FZ92" s="95" t="str">
        <f t="shared" si="226"/>
        <v/>
      </c>
      <c r="GA92" s="95" t="str">
        <f t="shared" si="227"/>
        <v/>
      </c>
      <c r="GB92" s="95" t="str">
        <f t="shared" si="228"/>
        <v/>
      </c>
      <c r="GC92" s="136">
        <f t="shared" si="229"/>
        <v>100</v>
      </c>
      <c r="GD92" s="136">
        <f t="shared" si="230"/>
        <v>0</v>
      </c>
      <c r="GE92" s="94">
        <f t="shared" si="231"/>
        <v>200</v>
      </c>
      <c r="GF92" s="94" t="str">
        <f t="shared" si="232"/>
        <v/>
      </c>
      <c r="GG92" s="94" t="str">
        <f t="shared" si="233"/>
        <v/>
      </c>
      <c r="GH92" s="94">
        <f t="shared" si="234"/>
        <v>200</v>
      </c>
      <c r="GI92" s="94" t="str">
        <f t="shared" si="235"/>
        <v/>
      </c>
      <c r="GJ92" s="94" t="str">
        <f t="shared" si="236"/>
        <v/>
      </c>
      <c r="GK92" s="152">
        <f t="shared" si="237"/>
        <v>200</v>
      </c>
      <c r="GL92" s="152" t="str">
        <f t="shared" si="238"/>
        <v/>
      </c>
      <c r="GM92" s="152" t="str">
        <f t="shared" si="239"/>
        <v/>
      </c>
      <c r="GN92" s="94" t="str">
        <f t="shared" si="240"/>
        <v/>
      </c>
      <c r="GO92" s="94" t="str">
        <f t="shared" si="241"/>
        <v/>
      </c>
      <c r="GP92" s="94" t="str">
        <f t="shared" si="242"/>
        <v/>
      </c>
      <c r="GQ92" s="94" t="str">
        <f t="shared" si="243"/>
        <v/>
      </c>
      <c r="GR92" s="94" t="str">
        <f t="shared" si="244"/>
        <v/>
      </c>
      <c r="GS92" s="94">
        <f t="shared" si="245"/>
        <v>200</v>
      </c>
      <c r="GT92" s="94" t="str">
        <f t="shared" si="246"/>
        <v/>
      </c>
      <c r="GU92" s="94" t="str">
        <f t="shared" si="247"/>
        <v/>
      </c>
      <c r="GV92" s="94">
        <f t="shared" si="248"/>
        <v>200</v>
      </c>
      <c r="GW92" s="94" t="str">
        <f t="shared" si="249"/>
        <v/>
      </c>
      <c r="GX92" s="94" t="str">
        <f t="shared" si="250"/>
        <v/>
      </c>
      <c r="GY92" s="94">
        <f t="shared" si="251"/>
        <v>200</v>
      </c>
      <c r="GZ92" s="94" t="str">
        <f t="shared" si="252"/>
        <v/>
      </c>
      <c r="HA92" s="94" t="str">
        <f t="shared" si="253"/>
        <v/>
      </c>
      <c r="HB92" s="94">
        <f t="shared" si="254"/>
        <v>100</v>
      </c>
      <c r="HC92" s="94" t="str">
        <f t="shared" si="255"/>
        <v/>
      </c>
      <c r="HD92" s="94" t="str">
        <f t="shared" si="256"/>
        <v/>
      </c>
      <c r="HE92" s="153">
        <f t="shared" si="257"/>
        <v>100</v>
      </c>
      <c r="HF92" s="153" t="str">
        <f t="shared" si="258"/>
        <v/>
      </c>
      <c r="HG92" s="153" t="str">
        <f t="shared" si="259"/>
        <v/>
      </c>
      <c r="HH92" s="153">
        <f t="shared" si="260"/>
        <v>100</v>
      </c>
      <c r="HI92" s="153" t="str">
        <f t="shared" si="261"/>
        <v/>
      </c>
      <c r="HJ92" s="153" t="str">
        <f t="shared" si="262"/>
        <v/>
      </c>
      <c r="HK92" s="255">
        <f t="shared" si="263"/>
        <v>0</v>
      </c>
      <c r="HL92" s="255">
        <f t="shared" si="264"/>
        <v>0</v>
      </c>
      <c r="HM92" s="255">
        <f t="shared" si="265"/>
        <v>23</v>
      </c>
      <c r="HN92" s="255">
        <f t="shared" si="266"/>
        <v>0</v>
      </c>
      <c r="HO92" s="64" t="str">
        <f t="shared" si="149"/>
        <v/>
      </c>
      <c r="HP92" s="91">
        <f t="shared" si="267"/>
        <v>1200</v>
      </c>
      <c r="HQ92" s="91" t="str">
        <f t="shared" si="268"/>
        <v/>
      </c>
      <c r="HR92" s="92" t="str">
        <f t="shared" si="269"/>
        <v/>
      </c>
      <c r="HS92" s="214" t="str">
        <f t="shared" si="270"/>
        <v/>
      </c>
      <c r="HT92" s="215" t="str">
        <f t="shared" si="271"/>
        <v/>
      </c>
      <c r="HU92" s="93" t="str">
        <f t="shared" si="272"/>
        <v/>
      </c>
      <c r="HV92" s="154">
        <f>details!EV92</f>
        <v>110</v>
      </c>
      <c r="HW92" s="155" t="str">
        <f>details!EW92</f>
        <v/>
      </c>
      <c r="HX92" s="218" t="str">
        <f t="shared" si="273"/>
        <v/>
      </c>
      <c r="HY92" s="100" t="str">
        <f>IF(details!CV92="","",details!CV92)</f>
        <v/>
      </c>
    </row>
    <row r="93" spans="1:233" ht="14" customHeight="1">
      <c r="A93" s="145" t="str">
        <f>IF(details!A93="","",details!A93)</f>
        <v/>
      </c>
      <c r="B93" s="64" t="str">
        <f>IF(details!B93="","",details!B93)</f>
        <v/>
      </c>
      <c r="C93" s="64" t="str">
        <f>IF(details!C93="","",details!C93)</f>
        <v/>
      </c>
      <c r="D93" s="95">
        <f>IF(details!D93="","",details!D93)</f>
        <v>887</v>
      </c>
      <c r="E93" s="95" t="str">
        <f>IF(details!E93="","",details!E93)</f>
        <v/>
      </c>
      <c r="F93" s="64" t="str">
        <f>IF(details!F93="","",details!F93)</f>
        <v/>
      </c>
      <c r="G93" s="290" t="str">
        <f>IF(details!G93="","",details!G93)</f>
        <v/>
      </c>
      <c r="H93" s="146" t="str">
        <f>IF(details!CW93="","",details!CW93)</f>
        <v/>
      </c>
      <c r="I93" s="147" t="str">
        <f>IF(details!I93="","",details!I93)</f>
        <v/>
      </c>
      <c r="J93" s="147" t="str">
        <f>IF(details!J93="","",details!J93)</f>
        <v/>
      </c>
      <c r="K93" s="147" t="str">
        <f>IF(details!K93="","",details!K93)</f>
        <v/>
      </c>
      <c r="L93" s="64" t="str">
        <f>IF(details!L93="","",details!L93)</f>
        <v/>
      </c>
      <c r="M93" s="64" t="str">
        <f>IF(details!M93="","",details!M93)</f>
        <v/>
      </c>
      <c r="N93" s="64" t="str">
        <f t="shared" si="150"/>
        <v/>
      </c>
      <c r="O93" s="64" t="str">
        <f>IF(details!N93="","",details!N93)</f>
        <v/>
      </c>
      <c r="P93" s="64" t="str">
        <f>IF(details!O93="","",details!O93)</f>
        <v/>
      </c>
      <c r="Q93" s="64" t="str">
        <f t="shared" si="151"/>
        <v/>
      </c>
      <c r="R93" s="64" t="str">
        <f>IF(details!P93="","",details!P93)</f>
        <v/>
      </c>
      <c r="S93" s="64" t="str">
        <f>IF(details!Q93="","",details!Q93)</f>
        <v/>
      </c>
      <c r="T93" s="64" t="str">
        <f t="shared" si="152"/>
        <v/>
      </c>
      <c r="U93" s="148" t="str">
        <f t="shared" si="153"/>
        <v/>
      </c>
      <c r="V93" s="64" t="str">
        <f>IF(details!R93="","",details!R93)</f>
        <v/>
      </c>
      <c r="W93" s="64" t="str">
        <f>IF(details!S93="","",details!S93)</f>
        <v/>
      </c>
      <c r="X93" s="64" t="str">
        <f>IF(details!T93="","",details!T93)</f>
        <v/>
      </c>
      <c r="Y93" s="64" t="str">
        <f>IF(details!U93="","",details!U93)</f>
        <v/>
      </c>
      <c r="Z93" s="148" t="str">
        <f t="shared" si="154"/>
        <v/>
      </c>
      <c r="AA93" s="149" t="str">
        <f t="shared" si="155"/>
        <v/>
      </c>
      <c r="AB93" s="64" t="str">
        <f>IF(details!V93="","",details!V93)</f>
        <v/>
      </c>
      <c r="AC93" s="64" t="str">
        <f>IF(details!W93="","",details!W93)</f>
        <v/>
      </c>
      <c r="AD93" s="64" t="str">
        <f>IF(details!X93="","",details!X93)</f>
        <v/>
      </c>
      <c r="AE93" s="149" t="str">
        <f t="shared" si="156"/>
        <v/>
      </c>
      <c r="AF93" s="95" t="str">
        <f t="shared" si="157"/>
        <v/>
      </c>
      <c r="AG93" s="150" t="str">
        <f t="shared" si="158"/>
        <v/>
      </c>
      <c r="AH93" s="95" t="str">
        <f t="shared" si="159"/>
        <v/>
      </c>
      <c r="AI93" s="136">
        <f t="shared" si="143"/>
        <v>200</v>
      </c>
      <c r="AJ93" s="136">
        <f t="shared" si="160"/>
        <v>0</v>
      </c>
      <c r="AK93" s="64" t="str">
        <f>IF(details!Y93="","",details!Y93)</f>
        <v/>
      </c>
      <c r="AL93" s="64" t="str">
        <f>IF(details!Z93="","",details!Z93)</f>
        <v/>
      </c>
      <c r="AM93" s="64" t="str">
        <f t="shared" si="161"/>
        <v/>
      </c>
      <c r="AN93" s="64" t="str">
        <f>IF(details!AA93="","",details!AA93)</f>
        <v/>
      </c>
      <c r="AO93" s="64" t="str">
        <f>IF(details!AB93="","",details!AB93)</f>
        <v/>
      </c>
      <c r="AP93" s="64" t="str">
        <f t="shared" si="162"/>
        <v/>
      </c>
      <c r="AQ93" s="64" t="str">
        <f>IF(details!AC93="","",details!AC93)</f>
        <v/>
      </c>
      <c r="AR93" s="64" t="str">
        <f>IF(details!AD93="","",details!AD93)</f>
        <v/>
      </c>
      <c r="AS93" s="64" t="str">
        <f t="shared" si="163"/>
        <v/>
      </c>
      <c r="AT93" s="148" t="str">
        <f t="shared" si="164"/>
        <v/>
      </c>
      <c r="AU93" s="64" t="str">
        <f>IF(details!AE93="","",details!AE93)</f>
        <v/>
      </c>
      <c r="AV93" s="64" t="str">
        <f>IF(details!AF93="","",details!AF93)</f>
        <v/>
      </c>
      <c r="AW93" s="64" t="str">
        <f>IF(details!AG93="","",details!AG93)</f>
        <v/>
      </c>
      <c r="AX93" s="64" t="str">
        <f>IF(details!AH93="","",details!AH93)</f>
        <v/>
      </c>
      <c r="AY93" s="148" t="str">
        <f t="shared" si="165"/>
        <v/>
      </c>
      <c r="AZ93" s="149" t="str">
        <f t="shared" si="166"/>
        <v/>
      </c>
      <c r="BA93" s="64" t="str">
        <f>IF(details!AI93="","",details!AI93)</f>
        <v/>
      </c>
      <c r="BB93" s="64" t="str">
        <f>IF(details!AJ93="","",details!AJ93)</f>
        <v/>
      </c>
      <c r="BC93" s="64" t="str">
        <f>IF(details!AK93="","",details!AK93)</f>
        <v/>
      </c>
      <c r="BD93" s="149" t="str">
        <f t="shared" si="167"/>
        <v/>
      </c>
      <c r="BE93" s="95" t="str">
        <f t="shared" si="168"/>
        <v/>
      </c>
      <c r="BF93" s="150" t="str">
        <f t="shared" si="169"/>
        <v/>
      </c>
      <c r="BG93" s="95" t="str">
        <f t="shared" si="170"/>
        <v/>
      </c>
      <c r="BH93" s="136">
        <f t="shared" si="144"/>
        <v>200</v>
      </c>
      <c r="BI93" s="136">
        <f t="shared" si="171"/>
        <v>0</v>
      </c>
      <c r="BJ93" s="151">
        <f>IF(D93="","",details!AL93)</f>
        <v>0</v>
      </c>
      <c r="BK93" s="64" t="str">
        <f>IF(details!AM93="","",details!AM93)</f>
        <v/>
      </c>
      <c r="BL93" s="64" t="str">
        <f>IF(details!AN93="","",details!AN93)</f>
        <v/>
      </c>
      <c r="BM93" s="64" t="str">
        <f t="shared" si="172"/>
        <v/>
      </c>
      <c r="BN93" s="64" t="str">
        <f>IF(details!AO93="","",details!AO93)</f>
        <v/>
      </c>
      <c r="BO93" s="64" t="str">
        <f>IF(details!AP93="","",details!AP93)</f>
        <v/>
      </c>
      <c r="BP93" s="64" t="str">
        <f t="shared" si="173"/>
        <v/>
      </c>
      <c r="BQ93" s="64" t="str">
        <f>IF(details!AQ93="","",details!AQ93)</f>
        <v/>
      </c>
      <c r="BR93" s="64" t="str">
        <f>IF(details!AR93="","",details!AR93)</f>
        <v/>
      </c>
      <c r="BS93" s="64" t="str">
        <f t="shared" si="174"/>
        <v/>
      </c>
      <c r="BT93" s="148" t="str">
        <f t="shared" si="175"/>
        <v/>
      </c>
      <c r="BU93" s="64" t="str">
        <f>IF(details!AS93="","",details!AS93)</f>
        <v/>
      </c>
      <c r="BV93" s="64" t="str">
        <f>IF(details!AT93="","",details!AT93)</f>
        <v/>
      </c>
      <c r="BW93" s="64" t="str">
        <f>IF(details!AU93="","",details!AU93)</f>
        <v/>
      </c>
      <c r="BX93" s="148" t="str">
        <f t="shared" si="176"/>
        <v/>
      </c>
      <c r="BY93" s="149" t="str">
        <f t="shared" si="177"/>
        <v/>
      </c>
      <c r="BZ93" s="64" t="str">
        <f>IF(details!AV93="","",details!AV93)</f>
        <v/>
      </c>
      <c r="CA93" s="64" t="str">
        <f>IF(details!AW93="","",details!AW93)</f>
        <v/>
      </c>
      <c r="CB93" s="149" t="str">
        <f t="shared" si="178"/>
        <v/>
      </c>
      <c r="CC93" s="95" t="str">
        <f t="shared" si="179"/>
        <v/>
      </c>
      <c r="CD93" s="150" t="str">
        <f t="shared" si="180"/>
        <v/>
      </c>
      <c r="CE93" s="95" t="str">
        <f t="shared" si="181"/>
        <v/>
      </c>
      <c r="CF93" s="136">
        <f t="shared" si="145"/>
        <v>200</v>
      </c>
      <c r="CG93" s="136">
        <f t="shared" si="182"/>
        <v>0</v>
      </c>
      <c r="CH93" s="64" t="str">
        <f>IF(details!AX93="","",details!AX93)</f>
        <v/>
      </c>
      <c r="CI93" s="64" t="str">
        <f>IF(details!AY93="","",details!AY93)</f>
        <v/>
      </c>
      <c r="CJ93" s="64" t="str">
        <f t="shared" si="183"/>
        <v/>
      </c>
      <c r="CK93" s="64" t="str">
        <f>IF(details!AZ93="","",details!AZ93)</f>
        <v/>
      </c>
      <c r="CL93" s="64" t="str">
        <f>IF(details!BA93="","",details!BA93)</f>
        <v/>
      </c>
      <c r="CM93" s="64" t="str">
        <f t="shared" si="184"/>
        <v/>
      </c>
      <c r="CN93" s="64" t="str">
        <f>IF(details!BB93="","",details!BB93)</f>
        <v/>
      </c>
      <c r="CO93" s="64" t="str">
        <f>IF(details!BC93="","",details!BC93)</f>
        <v/>
      </c>
      <c r="CP93" s="64" t="str">
        <f t="shared" si="185"/>
        <v/>
      </c>
      <c r="CQ93" s="148" t="str">
        <f t="shared" si="186"/>
        <v/>
      </c>
      <c r="CR93" s="64" t="str">
        <f>IF(details!BD93="","",details!BD93)</f>
        <v/>
      </c>
      <c r="CS93" s="64" t="str">
        <f>IF(details!BE93="","",details!BE93)</f>
        <v/>
      </c>
      <c r="CT93" s="64" t="str">
        <f>IF(details!BF93="","",details!BF93)</f>
        <v/>
      </c>
      <c r="CU93" s="64" t="str">
        <f>IF(details!BG93="","",details!BG93)</f>
        <v/>
      </c>
      <c r="CV93" s="148" t="str">
        <f t="shared" si="187"/>
        <v/>
      </c>
      <c r="CW93" s="149" t="str">
        <f t="shared" si="188"/>
        <v/>
      </c>
      <c r="CX93" s="64" t="str">
        <f>IF(details!BH93="","",details!BH93)</f>
        <v/>
      </c>
      <c r="CY93" s="64" t="str">
        <f>IF(details!BI93="","",details!BI93)</f>
        <v/>
      </c>
      <c r="CZ93" s="64" t="str">
        <f>IF(details!BJ93="","",details!BJ93)</f>
        <v/>
      </c>
      <c r="DA93" s="149" t="str">
        <f t="shared" si="189"/>
        <v/>
      </c>
      <c r="DB93" s="95" t="str">
        <f t="shared" si="190"/>
        <v/>
      </c>
      <c r="DC93" s="150" t="str">
        <f t="shared" si="191"/>
        <v/>
      </c>
      <c r="DD93" s="95" t="str">
        <f t="shared" si="192"/>
        <v/>
      </c>
      <c r="DE93" s="136">
        <f t="shared" si="146"/>
        <v>200</v>
      </c>
      <c r="DF93" s="136">
        <f t="shared" si="193"/>
        <v>0</v>
      </c>
      <c r="DG93" s="64" t="str">
        <f>IF(details!BK93="","",details!BK93)</f>
        <v/>
      </c>
      <c r="DH93" s="64" t="str">
        <f>IF(details!BL93="","",details!BL93)</f>
        <v/>
      </c>
      <c r="DI93" s="64" t="str">
        <f t="shared" si="194"/>
        <v/>
      </c>
      <c r="DJ93" s="64" t="str">
        <f>IF(details!BM93="","",details!BM93)</f>
        <v/>
      </c>
      <c r="DK93" s="64" t="str">
        <f>IF(details!BN93="","",details!BN93)</f>
        <v/>
      </c>
      <c r="DL93" s="64" t="str">
        <f t="shared" si="195"/>
        <v/>
      </c>
      <c r="DM93" s="64" t="str">
        <f>IF(details!BO93="","",details!BO93)</f>
        <v/>
      </c>
      <c r="DN93" s="64" t="str">
        <f>IF(details!BP93="","",details!BP93)</f>
        <v/>
      </c>
      <c r="DO93" s="64" t="str">
        <f t="shared" si="196"/>
        <v/>
      </c>
      <c r="DP93" s="148" t="str">
        <f t="shared" si="197"/>
        <v/>
      </c>
      <c r="DQ93" s="64" t="str">
        <f>IF(details!BQ93="","",details!BQ93)</f>
        <v/>
      </c>
      <c r="DR93" s="64" t="str">
        <f>IF(details!BR93="","",details!BR93)</f>
        <v/>
      </c>
      <c r="DS93" s="64" t="str">
        <f>IF(details!BS93="","",details!BS93)</f>
        <v/>
      </c>
      <c r="DT93" s="148" t="str">
        <f t="shared" si="198"/>
        <v/>
      </c>
      <c r="DU93" s="149" t="str">
        <f t="shared" si="199"/>
        <v/>
      </c>
      <c r="DV93" s="64" t="str">
        <f>IF(details!BT93="","",details!BT93)</f>
        <v/>
      </c>
      <c r="DW93" s="64" t="str">
        <f>IF(details!BU93="","",details!BU93)</f>
        <v/>
      </c>
      <c r="DX93" s="149" t="str">
        <f t="shared" si="200"/>
        <v/>
      </c>
      <c r="DY93" s="95" t="str">
        <f t="shared" si="201"/>
        <v/>
      </c>
      <c r="DZ93" s="150" t="str">
        <f t="shared" si="202"/>
        <v/>
      </c>
      <c r="EA93" s="95" t="str">
        <f t="shared" si="203"/>
        <v/>
      </c>
      <c r="EB93" s="136">
        <f t="shared" si="147"/>
        <v>200</v>
      </c>
      <c r="EC93" s="136">
        <f t="shared" si="204"/>
        <v>0</v>
      </c>
      <c r="ED93" s="64" t="str">
        <f>IF(details!BV93="","",details!BV93)</f>
        <v/>
      </c>
      <c r="EE93" s="64" t="str">
        <f>IF(details!BW93="","",details!BW93)</f>
        <v/>
      </c>
      <c r="EF93" s="64" t="str">
        <f t="shared" si="205"/>
        <v/>
      </c>
      <c r="EG93" s="64" t="str">
        <f>IF(details!BX93="","",details!BX93)</f>
        <v/>
      </c>
      <c r="EH93" s="64" t="str">
        <f>IF(details!BY93="","",details!BY93)</f>
        <v/>
      </c>
      <c r="EI93" s="64" t="str">
        <f t="shared" si="206"/>
        <v/>
      </c>
      <c r="EJ93" s="64" t="str">
        <f>IF(details!BZ93="","",details!BZ93)</f>
        <v/>
      </c>
      <c r="EK93" s="64" t="str">
        <f>IF(details!CA93="","",details!CA93)</f>
        <v/>
      </c>
      <c r="EL93" s="64" t="str">
        <f t="shared" si="207"/>
        <v/>
      </c>
      <c r="EM93" s="148" t="str">
        <f t="shared" si="208"/>
        <v/>
      </c>
      <c r="EN93" s="427" t="str">
        <f>IF(details!CB93="","",details!CB93)</f>
        <v/>
      </c>
      <c r="EO93" s="64" t="str">
        <f>IF(details!CC93="","",details!CC93)</f>
        <v/>
      </c>
      <c r="EP93" s="64" t="str">
        <f>IF(details!CD93="","",details!CD93)</f>
        <v/>
      </c>
      <c r="EQ93" s="148" t="str">
        <f t="shared" si="209"/>
        <v/>
      </c>
      <c r="ER93" s="149" t="str">
        <f t="shared" si="210"/>
        <v/>
      </c>
      <c r="ES93" s="64" t="str">
        <f>IF(details!CE93="","",details!CE93)</f>
        <v/>
      </c>
      <c r="ET93" s="64" t="str">
        <f>IF(details!CF93="","",details!CF93)</f>
        <v/>
      </c>
      <c r="EU93" s="149" t="str">
        <f t="shared" si="211"/>
        <v/>
      </c>
      <c r="EV93" s="95" t="str">
        <f t="shared" si="212"/>
        <v/>
      </c>
      <c r="EW93" s="150" t="str">
        <f t="shared" si="213"/>
        <v/>
      </c>
      <c r="EX93" s="95" t="str">
        <f t="shared" si="214"/>
        <v/>
      </c>
      <c r="EY93" s="136">
        <f t="shared" si="148"/>
        <v>200</v>
      </c>
      <c r="EZ93" s="136">
        <f t="shared" si="215"/>
        <v>0</v>
      </c>
      <c r="FA93" s="64" t="str">
        <f>IF(details!CG93="","",details!CG93)</f>
        <v/>
      </c>
      <c r="FB93" s="64" t="str">
        <f>IF(details!CH93="","",details!CH93)</f>
        <v/>
      </c>
      <c r="FC93" s="64" t="str">
        <f>IF(details!CI93="","",details!CI93)</f>
        <v/>
      </c>
      <c r="FD93" s="64" t="str">
        <f>IF(details!CJ93="","",details!CJ93)</f>
        <v/>
      </c>
      <c r="FE93" s="64" t="str">
        <f>IF(details!CK93="","",details!CK93)</f>
        <v/>
      </c>
      <c r="FF93" s="95" t="str">
        <f t="shared" si="216"/>
        <v/>
      </c>
      <c r="FG93" s="95" t="str">
        <f t="shared" si="217"/>
        <v/>
      </c>
      <c r="FH93" s="95" t="str">
        <f t="shared" si="218"/>
        <v/>
      </c>
      <c r="FI93" s="136">
        <f t="shared" si="219"/>
        <v>100</v>
      </c>
      <c r="FJ93" s="136">
        <f t="shared" si="220"/>
        <v>0</v>
      </c>
      <c r="FK93" s="64" t="str">
        <f>IF(details!CL93="","",details!CL93)</f>
        <v/>
      </c>
      <c r="FL93" s="64" t="str">
        <f>IF(details!CM93="","",details!CM93)</f>
        <v/>
      </c>
      <c r="FM93" s="64" t="str">
        <f>IF(details!CN93="","",details!CN93)</f>
        <v/>
      </c>
      <c r="FN93" s="64" t="str">
        <f>IF(details!CO93="","",details!CO93)</f>
        <v/>
      </c>
      <c r="FO93" s="64" t="str">
        <f>IF(details!CP93="","",details!CP93)</f>
        <v/>
      </c>
      <c r="FP93" s="95" t="str">
        <f t="shared" si="221"/>
        <v/>
      </c>
      <c r="FQ93" s="95" t="str">
        <f t="shared" si="222"/>
        <v/>
      </c>
      <c r="FR93" s="95" t="str">
        <f t="shared" si="223"/>
        <v/>
      </c>
      <c r="FS93" s="136">
        <f t="shared" si="224"/>
        <v>100</v>
      </c>
      <c r="FT93" s="136">
        <f t="shared" si="225"/>
        <v>0</v>
      </c>
      <c r="FU93" s="64" t="str">
        <f>IF(details!CQ93="","",details!CQ93)</f>
        <v/>
      </c>
      <c r="FV93" s="64" t="str">
        <f>IF(details!CR93="","",details!CR93)</f>
        <v/>
      </c>
      <c r="FW93" s="64" t="str">
        <f>IF(details!CS93="","",details!CS93)</f>
        <v/>
      </c>
      <c r="FX93" s="64" t="str">
        <f>IF(details!CT93="","",details!CT93)</f>
        <v/>
      </c>
      <c r="FY93" s="64" t="str">
        <f>IF(details!CU93="","",details!CU93)</f>
        <v/>
      </c>
      <c r="FZ93" s="95" t="str">
        <f t="shared" si="226"/>
        <v/>
      </c>
      <c r="GA93" s="95" t="str">
        <f t="shared" si="227"/>
        <v/>
      </c>
      <c r="GB93" s="95" t="str">
        <f t="shared" si="228"/>
        <v/>
      </c>
      <c r="GC93" s="136">
        <f t="shared" si="229"/>
        <v>100</v>
      </c>
      <c r="GD93" s="136">
        <f t="shared" si="230"/>
        <v>0</v>
      </c>
      <c r="GE93" s="94">
        <f t="shared" si="231"/>
        <v>200</v>
      </c>
      <c r="GF93" s="94" t="str">
        <f t="shared" si="232"/>
        <v/>
      </c>
      <c r="GG93" s="94" t="str">
        <f t="shared" si="233"/>
        <v/>
      </c>
      <c r="GH93" s="94">
        <f t="shared" si="234"/>
        <v>200</v>
      </c>
      <c r="GI93" s="94" t="str">
        <f t="shared" si="235"/>
        <v/>
      </c>
      <c r="GJ93" s="94" t="str">
        <f t="shared" si="236"/>
        <v/>
      </c>
      <c r="GK93" s="152">
        <f t="shared" si="237"/>
        <v>200</v>
      </c>
      <c r="GL93" s="152" t="str">
        <f t="shared" si="238"/>
        <v/>
      </c>
      <c r="GM93" s="152" t="str">
        <f t="shared" si="239"/>
        <v/>
      </c>
      <c r="GN93" s="94" t="str">
        <f t="shared" si="240"/>
        <v/>
      </c>
      <c r="GO93" s="94" t="str">
        <f t="shared" si="241"/>
        <v/>
      </c>
      <c r="GP93" s="94" t="str">
        <f t="shared" si="242"/>
        <v/>
      </c>
      <c r="GQ93" s="94" t="str">
        <f t="shared" si="243"/>
        <v/>
      </c>
      <c r="GR93" s="94" t="str">
        <f t="shared" si="244"/>
        <v/>
      </c>
      <c r="GS93" s="94">
        <f t="shared" si="245"/>
        <v>200</v>
      </c>
      <c r="GT93" s="94" t="str">
        <f t="shared" si="246"/>
        <v/>
      </c>
      <c r="GU93" s="94" t="str">
        <f t="shared" si="247"/>
        <v/>
      </c>
      <c r="GV93" s="94">
        <f t="shared" si="248"/>
        <v>200</v>
      </c>
      <c r="GW93" s="94" t="str">
        <f t="shared" si="249"/>
        <v/>
      </c>
      <c r="GX93" s="94" t="str">
        <f t="shared" si="250"/>
        <v/>
      </c>
      <c r="GY93" s="94">
        <f t="shared" si="251"/>
        <v>200</v>
      </c>
      <c r="GZ93" s="94" t="str">
        <f t="shared" si="252"/>
        <v/>
      </c>
      <c r="HA93" s="94" t="str">
        <f t="shared" si="253"/>
        <v/>
      </c>
      <c r="HB93" s="94">
        <f t="shared" si="254"/>
        <v>100</v>
      </c>
      <c r="HC93" s="94" t="str">
        <f t="shared" si="255"/>
        <v/>
      </c>
      <c r="HD93" s="94" t="str">
        <f t="shared" si="256"/>
        <v/>
      </c>
      <c r="HE93" s="153">
        <f t="shared" si="257"/>
        <v>100</v>
      </c>
      <c r="HF93" s="153" t="str">
        <f t="shared" si="258"/>
        <v/>
      </c>
      <c r="HG93" s="153" t="str">
        <f t="shared" si="259"/>
        <v/>
      </c>
      <c r="HH93" s="153">
        <f t="shared" si="260"/>
        <v>100</v>
      </c>
      <c r="HI93" s="153" t="str">
        <f t="shared" si="261"/>
        <v/>
      </c>
      <c r="HJ93" s="153" t="str">
        <f t="shared" si="262"/>
        <v/>
      </c>
      <c r="HK93" s="255">
        <f t="shared" si="263"/>
        <v>0</v>
      </c>
      <c r="HL93" s="255">
        <f t="shared" si="264"/>
        <v>0</v>
      </c>
      <c r="HM93" s="255">
        <f t="shared" si="265"/>
        <v>23</v>
      </c>
      <c r="HN93" s="255">
        <f t="shared" si="266"/>
        <v>0</v>
      </c>
      <c r="HO93" s="64" t="str">
        <f t="shared" si="149"/>
        <v/>
      </c>
      <c r="HP93" s="91">
        <f t="shared" si="267"/>
        <v>1200</v>
      </c>
      <c r="HQ93" s="91" t="str">
        <f t="shared" si="268"/>
        <v/>
      </c>
      <c r="HR93" s="92" t="str">
        <f t="shared" si="269"/>
        <v/>
      </c>
      <c r="HS93" s="214" t="str">
        <f t="shared" si="270"/>
        <v/>
      </c>
      <c r="HT93" s="215" t="str">
        <f t="shared" si="271"/>
        <v/>
      </c>
      <c r="HU93" s="93" t="str">
        <f t="shared" si="272"/>
        <v/>
      </c>
      <c r="HV93" s="154">
        <f>details!EV93</f>
        <v>110</v>
      </c>
      <c r="HW93" s="155" t="str">
        <f>details!EW93</f>
        <v/>
      </c>
      <c r="HX93" s="218" t="str">
        <f t="shared" si="273"/>
        <v/>
      </c>
      <c r="HY93" s="100" t="str">
        <f>IF(details!CV93="","",details!CV93)</f>
        <v/>
      </c>
    </row>
    <row r="94" spans="1:233" ht="14" customHeight="1">
      <c r="A94" s="145" t="str">
        <f>IF(details!A94="","",details!A94)</f>
        <v/>
      </c>
      <c r="B94" s="64" t="str">
        <f>IF(details!B94="","",details!B94)</f>
        <v/>
      </c>
      <c r="C94" s="64" t="str">
        <f>IF(details!C94="","",details!C94)</f>
        <v/>
      </c>
      <c r="D94" s="95">
        <f>IF(details!D94="","",details!D94)</f>
        <v>888</v>
      </c>
      <c r="E94" s="95" t="str">
        <f>IF(details!E94="","",details!E94)</f>
        <v/>
      </c>
      <c r="F94" s="64" t="str">
        <f>IF(details!F94="","",details!F94)</f>
        <v/>
      </c>
      <c r="G94" s="290" t="str">
        <f>IF(details!G94="","",details!G94)</f>
        <v/>
      </c>
      <c r="H94" s="146" t="str">
        <f>IF(details!CW94="","",details!CW94)</f>
        <v/>
      </c>
      <c r="I94" s="147" t="str">
        <f>IF(details!I94="","",details!I94)</f>
        <v/>
      </c>
      <c r="J94" s="147" t="str">
        <f>IF(details!J94="","",details!J94)</f>
        <v/>
      </c>
      <c r="K94" s="147" t="str">
        <f>IF(details!K94="","",details!K94)</f>
        <v/>
      </c>
      <c r="L94" s="64" t="str">
        <f>IF(details!L94="","",details!L94)</f>
        <v/>
      </c>
      <c r="M94" s="64" t="str">
        <f>IF(details!M94="","",details!M94)</f>
        <v/>
      </c>
      <c r="N94" s="64" t="str">
        <f t="shared" si="150"/>
        <v/>
      </c>
      <c r="O94" s="64" t="str">
        <f>IF(details!N94="","",details!N94)</f>
        <v/>
      </c>
      <c r="P94" s="64" t="str">
        <f>IF(details!O94="","",details!O94)</f>
        <v/>
      </c>
      <c r="Q94" s="64" t="str">
        <f t="shared" si="151"/>
        <v/>
      </c>
      <c r="R94" s="64" t="str">
        <f>IF(details!P94="","",details!P94)</f>
        <v/>
      </c>
      <c r="S94" s="64" t="str">
        <f>IF(details!Q94="","",details!Q94)</f>
        <v/>
      </c>
      <c r="T94" s="64" t="str">
        <f t="shared" si="152"/>
        <v/>
      </c>
      <c r="U94" s="148" t="str">
        <f t="shared" si="153"/>
        <v/>
      </c>
      <c r="V94" s="64" t="str">
        <f>IF(details!R94="","",details!R94)</f>
        <v/>
      </c>
      <c r="W94" s="64" t="str">
        <f>IF(details!S94="","",details!S94)</f>
        <v/>
      </c>
      <c r="X94" s="64" t="str">
        <f>IF(details!T94="","",details!T94)</f>
        <v/>
      </c>
      <c r="Y94" s="64" t="str">
        <f>IF(details!U94="","",details!U94)</f>
        <v/>
      </c>
      <c r="Z94" s="148" t="str">
        <f t="shared" si="154"/>
        <v/>
      </c>
      <c r="AA94" s="149" t="str">
        <f t="shared" si="155"/>
        <v/>
      </c>
      <c r="AB94" s="64" t="str">
        <f>IF(details!V94="","",details!V94)</f>
        <v/>
      </c>
      <c r="AC94" s="64" t="str">
        <f>IF(details!W94="","",details!W94)</f>
        <v/>
      </c>
      <c r="AD94" s="64" t="str">
        <f>IF(details!X94="","",details!X94)</f>
        <v/>
      </c>
      <c r="AE94" s="149" t="str">
        <f t="shared" si="156"/>
        <v/>
      </c>
      <c r="AF94" s="95" t="str">
        <f t="shared" si="157"/>
        <v/>
      </c>
      <c r="AG94" s="150" t="str">
        <f t="shared" si="158"/>
        <v/>
      </c>
      <c r="AH94" s="95" t="str">
        <f t="shared" si="159"/>
        <v/>
      </c>
      <c r="AI94" s="136">
        <f t="shared" si="143"/>
        <v>200</v>
      </c>
      <c r="AJ94" s="136">
        <f t="shared" si="160"/>
        <v>0</v>
      </c>
      <c r="AK94" s="64" t="str">
        <f>IF(details!Y94="","",details!Y94)</f>
        <v/>
      </c>
      <c r="AL94" s="64" t="str">
        <f>IF(details!Z94="","",details!Z94)</f>
        <v/>
      </c>
      <c r="AM94" s="64" t="str">
        <f t="shared" si="161"/>
        <v/>
      </c>
      <c r="AN94" s="64" t="str">
        <f>IF(details!AA94="","",details!AA94)</f>
        <v/>
      </c>
      <c r="AO94" s="64" t="str">
        <f>IF(details!AB94="","",details!AB94)</f>
        <v/>
      </c>
      <c r="AP94" s="64" t="str">
        <f t="shared" si="162"/>
        <v/>
      </c>
      <c r="AQ94" s="64" t="str">
        <f>IF(details!AC94="","",details!AC94)</f>
        <v/>
      </c>
      <c r="AR94" s="64" t="str">
        <f>IF(details!AD94="","",details!AD94)</f>
        <v/>
      </c>
      <c r="AS94" s="64" t="str">
        <f t="shared" si="163"/>
        <v/>
      </c>
      <c r="AT94" s="148" t="str">
        <f t="shared" si="164"/>
        <v/>
      </c>
      <c r="AU94" s="64" t="str">
        <f>IF(details!AE94="","",details!AE94)</f>
        <v/>
      </c>
      <c r="AV94" s="64" t="str">
        <f>IF(details!AF94="","",details!AF94)</f>
        <v/>
      </c>
      <c r="AW94" s="64" t="str">
        <f>IF(details!AG94="","",details!AG94)</f>
        <v/>
      </c>
      <c r="AX94" s="64" t="str">
        <f>IF(details!AH94="","",details!AH94)</f>
        <v/>
      </c>
      <c r="AY94" s="148" t="str">
        <f t="shared" si="165"/>
        <v/>
      </c>
      <c r="AZ94" s="149" t="str">
        <f t="shared" si="166"/>
        <v/>
      </c>
      <c r="BA94" s="64" t="str">
        <f>IF(details!AI94="","",details!AI94)</f>
        <v/>
      </c>
      <c r="BB94" s="64" t="str">
        <f>IF(details!AJ94="","",details!AJ94)</f>
        <v/>
      </c>
      <c r="BC94" s="64" t="str">
        <f>IF(details!AK94="","",details!AK94)</f>
        <v/>
      </c>
      <c r="BD94" s="149" t="str">
        <f t="shared" si="167"/>
        <v/>
      </c>
      <c r="BE94" s="95" t="str">
        <f t="shared" si="168"/>
        <v/>
      </c>
      <c r="BF94" s="150" t="str">
        <f t="shared" si="169"/>
        <v/>
      </c>
      <c r="BG94" s="95" t="str">
        <f t="shared" si="170"/>
        <v/>
      </c>
      <c r="BH94" s="136">
        <f t="shared" si="144"/>
        <v>200</v>
      </c>
      <c r="BI94" s="136">
        <f t="shared" si="171"/>
        <v>0</v>
      </c>
      <c r="BJ94" s="151">
        <f>IF(D94="","",details!AL94)</f>
        <v>0</v>
      </c>
      <c r="BK94" s="64" t="str">
        <f>IF(details!AM94="","",details!AM94)</f>
        <v/>
      </c>
      <c r="BL94" s="64" t="str">
        <f>IF(details!AN94="","",details!AN94)</f>
        <v/>
      </c>
      <c r="BM94" s="64" t="str">
        <f t="shared" si="172"/>
        <v/>
      </c>
      <c r="BN94" s="64" t="str">
        <f>IF(details!AO94="","",details!AO94)</f>
        <v/>
      </c>
      <c r="BO94" s="64" t="str">
        <f>IF(details!AP94="","",details!AP94)</f>
        <v/>
      </c>
      <c r="BP94" s="64" t="str">
        <f t="shared" si="173"/>
        <v/>
      </c>
      <c r="BQ94" s="64" t="str">
        <f>IF(details!AQ94="","",details!AQ94)</f>
        <v/>
      </c>
      <c r="BR94" s="64" t="str">
        <f>IF(details!AR94="","",details!AR94)</f>
        <v/>
      </c>
      <c r="BS94" s="64" t="str">
        <f t="shared" si="174"/>
        <v/>
      </c>
      <c r="BT94" s="148" t="str">
        <f t="shared" si="175"/>
        <v/>
      </c>
      <c r="BU94" s="64" t="str">
        <f>IF(details!AS94="","",details!AS94)</f>
        <v/>
      </c>
      <c r="BV94" s="64" t="str">
        <f>IF(details!AT94="","",details!AT94)</f>
        <v/>
      </c>
      <c r="BW94" s="64" t="str">
        <f>IF(details!AU94="","",details!AU94)</f>
        <v/>
      </c>
      <c r="BX94" s="148" t="str">
        <f t="shared" si="176"/>
        <v/>
      </c>
      <c r="BY94" s="149" t="str">
        <f t="shared" si="177"/>
        <v/>
      </c>
      <c r="BZ94" s="64" t="str">
        <f>IF(details!AV94="","",details!AV94)</f>
        <v/>
      </c>
      <c r="CA94" s="64" t="str">
        <f>IF(details!AW94="","",details!AW94)</f>
        <v/>
      </c>
      <c r="CB94" s="149" t="str">
        <f t="shared" si="178"/>
        <v/>
      </c>
      <c r="CC94" s="95" t="str">
        <f t="shared" si="179"/>
        <v/>
      </c>
      <c r="CD94" s="150" t="str">
        <f t="shared" si="180"/>
        <v/>
      </c>
      <c r="CE94" s="95" t="str">
        <f t="shared" si="181"/>
        <v/>
      </c>
      <c r="CF94" s="136">
        <f t="shared" si="145"/>
        <v>200</v>
      </c>
      <c r="CG94" s="136">
        <f t="shared" si="182"/>
        <v>0</v>
      </c>
      <c r="CH94" s="64" t="str">
        <f>IF(details!AX94="","",details!AX94)</f>
        <v/>
      </c>
      <c r="CI94" s="64" t="str">
        <f>IF(details!AY94="","",details!AY94)</f>
        <v/>
      </c>
      <c r="CJ94" s="64" t="str">
        <f t="shared" si="183"/>
        <v/>
      </c>
      <c r="CK94" s="64" t="str">
        <f>IF(details!AZ94="","",details!AZ94)</f>
        <v/>
      </c>
      <c r="CL94" s="64" t="str">
        <f>IF(details!BA94="","",details!BA94)</f>
        <v/>
      </c>
      <c r="CM94" s="64" t="str">
        <f t="shared" si="184"/>
        <v/>
      </c>
      <c r="CN94" s="64" t="str">
        <f>IF(details!BB94="","",details!BB94)</f>
        <v/>
      </c>
      <c r="CO94" s="64" t="str">
        <f>IF(details!BC94="","",details!BC94)</f>
        <v/>
      </c>
      <c r="CP94" s="64" t="str">
        <f t="shared" si="185"/>
        <v/>
      </c>
      <c r="CQ94" s="148" t="str">
        <f t="shared" si="186"/>
        <v/>
      </c>
      <c r="CR94" s="64" t="str">
        <f>IF(details!BD94="","",details!BD94)</f>
        <v/>
      </c>
      <c r="CS94" s="64" t="str">
        <f>IF(details!BE94="","",details!BE94)</f>
        <v/>
      </c>
      <c r="CT94" s="64" t="str">
        <f>IF(details!BF94="","",details!BF94)</f>
        <v/>
      </c>
      <c r="CU94" s="64" t="str">
        <f>IF(details!BG94="","",details!BG94)</f>
        <v/>
      </c>
      <c r="CV94" s="148" t="str">
        <f t="shared" si="187"/>
        <v/>
      </c>
      <c r="CW94" s="149" t="str">
        <f t="shared" si="188"/>
        <v/>
      </c>
      <c r="CX94" s="64" t="str">
        <f>IF(details!BH94="","",details!BH94)</f>
        <v/>
      </c>
      <c r="CY94" s="64" t="str">
        <f>IF(details!BI94="","",details!BI94)</f>
        <v/>
      </c>
      <c r="CZ94" s="64" t="str">
        <f>IF(details!BJ94="","",details!BJ94)</f>
        <v/>
      </c>
      <c r="DA94" s="149" t="str">
        <f t="shared" si="189"/>
        <v/>
      </c>
      <c r="DB94" s="95" t="str">
        <f t="shared" si="190"/>
        <v/>
      </c>
      <c r="DC94" s="150" t="str">
        <f t="shared" si="191"/>
        <v/>
      </c>
      <c r="DD94" s="95" t="str">
        <f t="shared" si="192"/>
        <v/>
      </c>
      <c r="DE94" s="136">
        <f t="shared" si="146"/>
        <v>200</v>
      </c>
      <c r="DF94" s="136">
        <f t="shared" si="193"/>
        <v>0</v>
      </c>
      <c r="DG94" s="64" t="str">
        <f>IF(details!BK94="","",details!BK94)</f>
        <v/>
      </c>
      <c r="DH94" s="64" t="str">
        <f>IF(details!BL94="","",details!BL94)</f>
        <v/>
      </c>
      <c r="DI94" s="64" t="str">
        <f t="shared" si="194"/>
        <v/>
      </c>
      <c r="DJ94" s="64" t="str">
        <f>IF(details!BM94="","",details!BM94)</f>
        <v/>
      </c>
      <c r="DK94" s="64" t="str">
        <f>IF(details!BN94="","",details!BN94)</f>
        <v/>
      </c>
      <c r="DL94" s="64" t="str">
        <f t="shared" si="195"/>
        <v/>
      </c>
      <c r="DM94" s="64" t="str">
        <f>IF(details!BO94="","",details!BO94)</f>
        <v/>
      </c>
      <c r="DN94" s="64" t="str">
        <f>IF(details!BP94="","",details!BP94)</f>
        <v/>
      </c>
      <c r="DO94" s="64" t="str">
        <f t="shared" si="196"/>
        <v/>
      </c>
      <c r="DP94" s="148" t="str">
        <f t="shared" si="197"/>
        <v/>
      </c>
      <c r="DQ94" s="64" t="str">
        <f>IF(details!BQ94="","",details!BQ94)</f>
        <v/>
      </c>
      <c r="DR94" s="64" t="str">
        <f>IF(details!BR94="","",details!BR94)</f>
        <v/>
      </c>
      <c r="DS94" s="64" t="str">
        <f>IF(details!BS94="","",details!BS94)</f>
        <v/>
      </c>
      <c r="DT94" s="148" t="str">
        <f t="shared" si="198"/>
        <v/>
      </c>
      <c r="DU94" s="149" t="str">
        <f t="shared" si="199"/>
        <v/>
      </c>
      <c r="DV94" s="64" t="str">
        <f>IF(details!BT94="","",details!BT94)</f>
        <v/>
      </c>
      <c r="DW94" s="64" t="str">
        <f>IF(details!BU94="","",details!BU94)</f>
        <v/>
      </c>
      <c r="DX94" s="149" t="str">
        <f t="shared" si="200"/>
        <v/>
      </c>
      <c r="DY94" s="95" t="str">
        <f t="shared" si="201"/>
        <v/>
      </c>
      <c r="DZ94" s="150" t="str">
        <f t="shared" si="202"/>
        <v/>
      </c>
      <c r="EA94" s="95" t="str">
        <f t="shared" si="203"/>
        <v/>
      </c>
      <c r="EB94" s="136">
        <f t="shared" si="147"/>
        <v>200</v>
      </c>
      <c r="EC94" s="136">
        <f t="shared" si="204"/>
        <v>0</v>
      </c>
      <c r="ED94" s="64" t="str">
        <f>IF(details!BV94="","",details!BV94)</f>
        <v/>
      </c>
      <c r="EE94" s="64" t="str">
        <f>IF(details!BW94="","",details!BW94)</f>
        <v/>
      </c>
      <c r="EF94" s="64" t="str">
        <f t="shared" si="205"/>
        <v/>
      </c>
      <c r="EG94" s="64" t="str">
        <f>IF(details!BX94="","",details!BX94)</f>
        <v/>
      </c>
      <c r="EH94" s="64" t="str">
        <f>IF(details!BY94="","",details!BY94)</f>
        <v/>
      </c>
      <c r="EI94" s="64" t="str">
        <f t="shared" si="206"/>
        <v/>
      </c>
      <c r="EJ94" s="64" t="str">
        <f>IF(details!BZ94="","",details!BZ94)</f>
        <v/>
      </c>
      <c r="EK94" s="64" t="str">
        <f>IF(details!CA94="","",details!CA94)</f>
        <v/>
      </c>
      <c r="EL94" s="64" t="str">
        <f t="shared" si="207"/>
        <v/>
      </c>
      <c r="EM94" s="148" t="str">
        <f t="shared" si="208"/>
        <v/>
      </c>
      <c r="EN94" s="427" t="str">
        <f>IF(details!CB94="","",details!CB94)</f>
        <v/>
      </c>
      <c r="EO94" s="64" t="str">
        <f>IF(details!CC94="","",details!CC94)</f>
        <v/>
      </c>
      <c r="EP94" s="64" t="str">
        <f>IF(details!CD94="","",details!CD94)</f>
        <v/>
      </c>
      <c r="EQ94" s="148" t="str">
        <f t="shared" si="209"/>
        <v/>
      </c>
      <c r="ER94" s="149" t="str">
        <f t="shared" si="210"/>
        <v/>
      </c>
      <c r="ES94" s="64" t="str">
        <f>IF(details!CE94="","",details!CE94)</f>
        <v/>
      </c>
      <c r="ET94" s="64" t="str">
        <f>IF(details!CF94="","",details!CF94)</f>
        <v/>
      </c>
      <c r="EU94" s="149" t="str">
        <f t="shared" si="211"/>
        <v/>
      </c>
      <c r="EV94" s="95" t="str">
        <f t="shared" si="212"/>
        <v/>
      </c>
      <c r="EW94" s="150" t="str">
        <f t="shared" si="213"/>
        <v/>
      </c>
      <c r="EX94" s="95" t="str">
        <f t="shared" si="214"/>
        <v/>
      </c>
      <c r="EY94" s="136">
        <f t="shared" si="148"/>
        <v>200</v>
      </c>
      <c r="EZ94" s="136">
        <f t="shared" si="215"/>
        <v>0</v>
      </c>
      <c r="FA94" s="64" t="str">
        <f>IF(details!CG94="","",details!CG94)</f>
        <v/>
      </c>
      <c r="FB94" s="64" t="str">
        <f>IF(details!CH94="","",details!CH94)</f>
        <v/>
      </c>
      <c r="FC94" s="64" t="str">
        <f>IF(details!CI94="","",details!CI94)</f>
        <v/>
      </c>
      <c r="FD94" s="64" t="str">
        <f>IF(details!CJ94="","",details!CJ94)</f>
        <v/>
      </c>
      <c r="FE94" s="64" t="str">
        <f>IF(details!CK94="","",details!CK94)</f>
        <v/>
      </c>
      <c r="FF94" s="95" t="str">
        <f t="shared" si="216"/>
        <v/>
      </c>
      <c r="FG94" s="95" t="str">
        <f t="shared" si="217"/>
        <v/>
      </c>
      <c r="FH94" s="95" t="str">
        <f t="shared" si="218"/>
        <v/>
      </c>
      <c r="FI94" s="136">
        <f t="shared" si="219"/>
        <v>100</v>
      </c>
      <c r="FJ94" s="136">
        <f t="shared" si="220"/>
        <v>0</v>
      </c>
      <c r="FK94" s="64" t="str">
        <f>IF(details!CL94="","",details!CL94)</f>
        <v/>
      </c>
      <c r="FL94" s="64" t="str">
        <f>IF(details!CM94="","",details!CM94)</f>
        <v/>
      </c>
      <c r="FM94" s="64" t="str">
        <f>IF(details!CN94="","",details!CN94)</f>
        <v/>
      </c>
      <c r="FN94" s="64" t="str">
        <f>IF(details!CO94="","",details!CO94)</f>
        <v/>
      </c>
      <c r="FO94" s="64" t="str">
        <f>IF(details!CP94="","",details!CP94)</f>
        <v/>
      </c>
      <c r="FP94" s="95" t="str">
        <f t="shared" si="221"/>
        <v/>
      </c>
      <c r="FQ94" s="95" t="str">
        <f t="shared" si="222"/>
        <v/>
      </c>
      <c r="FR94" s="95" t="str">
        <f t="shared" si="223"/>
        <v/>
      </c>
      <c r="FS94" s="136">
        <f t="shared" si="224"/>
        <v>100</v>
      </c>
      <c r="FT94" s="136">
        <f t="shared" si="225"/>
        <v>0</v>
      </c>
      <c r="FU94" s="64" t="str">
        <f>IF(details!CQ94="","",details!CQ94)</f>
        <v/>
      </c>
      <c r="FV94" s="64" t="str">
        <f>IF(details!CR94="","",details!CR94)</f>
        <v/>
      </c>
      <c r="FW94" s="64" t="str">
        <f>IF(details!CS94="","",details!CS94)</f>
        <v/>
      </c>
      <c r="FX94" s="64" t="str">
        <f>IF(details!CT94="","",details!CT94)</f>
        <v/>
      </c>
      <c r="FY94" s="64" t="str">
        <f>IF(details!CU94="","",details!CU94)</f>
        <v/>
      </c>
      <c r="FZ94" s="95" t="str">
        <f t="shared" si="226"/>
        <v/>
      </c>
      <c r="GA94" s="95" t="str">
        <f t="shared" si="227"/>
        <v/>
      </c>
      <c r="GB94" s="95" t="str">
        <f t="shared" si="228"/>
        <v/>
      </c>
      <c r="GC94" s="136">
        <f t="shared" si="229"/>
        <v>100</v>
      </c>
      <c r="GD94" s="136">
        <f t="shared" si="230"/>
        <v>0</v>
      </c>
      <c r="GE94" s="94">
        <f t="shared" si="231"/>
        <v>200</v>
      </c>
      <c r="GF94" s="94" t="str">
        <f t="shared" si="232"/>
        <v/>
      </c>
      <c r="GG94" s="94" t="str">
        <f t="shared" si="233"/>
        <v/>
      </c>
      <c r="GH94" s="94">
        <f t="shared" si="234"/>
        <v>200</v>
      </c>
      <c r="GI94" s="94" t="str">
        <f t="shared" si="235"/>
        <v/>
      </c>
      <c r="GJ94" s="94" t="str">
        <f t="shared" si="236"/>
        <v/>
      </c>
      <c r="GK94" s="152">
        <f t="shared" si="237"/>
        <v>200</v>
      </c>
      <c r="GL94" s="152" t="str">
        <f t="shared" si="238"/>
        <v/>
      </c>
      <c r="GM94" s="152" t="str">
        <f t="shared" si="239"/>
        <v/>
      </c>
      <c r="GN94" s="94" t="str">
        <f t="shared" si="240"/>
        <v/>
      </c>
      <c r="GO94" s="94" t="str">
        <f t="shared" si="241"/>
        <v/>
      </c>
      <c r="GP94" s="94" t="str">
        <f t="shared" si="242"/>
        <v/>
      </c>
      <c r="GQ94" s="94" t="str">
        <f t="shared" si="243"/>
        <v/>
      </c>
      <c r="GR94" s="94" t="str">
        <f t="shared" si="244"/>
        <v/>
      </c>
      <c r="GS94" s="94">
        <f t="shared" si="245"/>
        <v>200</v>
      </c>
      <c r="GT94" s="94" t="str">
        <f t="shared" si="246"/>
        <v/>
      </c>
      <c r="GU94" s="94" t="str">
        <f t="shared" si="247"/>
        <v/>
      </c>
      <c r="GV94" s="94">
        <f t="shared" si="248"/>
        <v>200</v>
      </c>
      <c r="GW94" s="94" t="str">
        <f t="shared" si="249"/>
        <v/>
      </c>
      <c r="GX94" s="94" t="str">
        <f t="shared" si="250"/>
        <v/>
      </c>
      <c r="GY94" s="94">
        <f t="shared" si="251"/>
        <v>200</v>
      </c>
      <c r="GZ94" s="94" t="str">
        <f t="shared" si="252"/>
        <v/>
      </c>
      <c r="HA94" s="94" t="str">
        <f t="shared" si="253"/>
        <v/>
      </c>
      <c r="HB94" s="94">
        <f t="shared" si="254"/>
        <v>100</v>
      </c>
      <c r="HC94" s="94" t="str">
        <f t="shared" si="255"/>
        <v/>
      </c>
      <c r="HD94" s="94" t="str">
        <f t="shared" si="256"/>
        <v/>
      </c>
      <c r="HE94" s="153">
        <f t="shared" si="257"/>
        <v>100</v>
      </c>
      <c r="HF94" s="153" t="str">
        <f t="shared" si="258"/>
        <v/>
      </c>
      <c r="HG94" s="153" t="str">
        <f t="shared" si="259"/>
        <v/>
      </c>
      <c r="HH94" s="153">
        <f t="shared" si="260"/>
        <v>100</v>
      </c>
      <c r="HI94" s="153" t="str">
        <f t="shared" si="261"/>
        <v/>
      </c>
      <c r="HJ94" s="153" t="str">
        <f t="shared" si="262"/>
        <v/>
      </c>
      <c r="HK94" s="255">
        <f t="shared" si="263"/>
        <v>0</v>
      </c>
      <c r="HL94" s="255">
        <f t="shared" si="264"/>
        <v>0</v>
      </c>
      <c r="HM94" s="255">
        <f t="shared" si="265"/>
        <v>23</v>
      </c>
      <c r="HN94" s="255">
        <f t="shared" si="266"/>
        <v>0</v>
      </c>
      <c r="HO94" s="64" t="str">
        <f t="shared" si="149"/>
        <v/>
      </c>
      <c r="HP94" s="91">
        <f t="shared" si="267"/>
        <v>1200</v>
      </c>
      <c r="HQ94" s="91" t="str">
        <f t="shared" si="268"/>
        <v/>
      </c>
      <c r="HR94" s="92" t="str">
        <f t="shared" si="269"/>
        <v/>
      </c>
      <c r="HS94" s="214" t="str">
        <f t="shared" si="270"/>
        <v/>
      </c>
      <c r="HT94" s="215" t="str">
        <f t="shared" si="271"/>
        <v/>
      </c>
      <c r="HU94" s="93" t="str">
        <f t="shared" si="272"/>
        <v/>
      </c>
      <c r="HV94" s="154">
        <f>details!EV94</f>
        <v>110</v>
      </c>
      <c r="HW94" s="155" t="str">
        <f>details!EW94</f>
        <v/>
      </c>
      <c r="HX94" s="218" t="str">
        <f t="shared" si="273"/>
        <v/>
      </c>
      <c r="HY94" s="100" t="str">
        <f>IF(details!CV94="","",details!CV94)</f>
        <v/>
      </c>
    </row>
    <row r="95" spans="1:233" ht="14" customHeight="1">
      <c r="A95" s="145" t="str">
        <f>IF(details!A95="","",details!A95)</f>
        <v/>
      </c>
      <c r="B95" s="64" t="str">
        <f>IF(details!B95="","",details!B95)</f>
        <v/>
      </c>
      <c r="C95" s="64" t="str">
        <f>IF(details!C95="","",details!C95)</f>
        <v/>
      </c>
      <c r="D95" s="95">
        <f>IF(details!D95="","",details!D95)</f>
        <v>889</v>
      </c>
      <c r="E95" s="95" t="str">
        <f>IF(details!E95="","",details!E95)</f>
        <v/>
      </c>
      <c r="F95" s="64" t="str">
        <f>IF(details!F95="","",details!F95)</f>
        <v/>
      </c>
      <c r="G95" s="290" t="str">
        <f>IF(details!G95="","",details!G95)</f>
        <v/>
      </c>
      <c r="H95" s="146" t="str">
        <f>IF(details!CW95="","",details!CW95)</f>
        <v/>
      </c>
      <c r="I95" s="147" t="str">
        <f>IF(details!I95="","",details!I95)</f>
        <v/>
      </c>
      <c r="J95" s="147" t="str">
        <f>IF(details!J95="","",details!J95)</f>
        <v/>
      </c>
      <c r="K95" s="147" t="str">
        <f>IF(details!K95="","",details!K95)</f>
        <v/>
      </c>
      <c r="L95" s="64" t="str">
        <f>IF(details!L95="","",details!L95)</f>
        <v/>
      </c>
      <c r="M95" s="64" t="str">
        <f>IF(details!M95="","",details!M95)</f>
        <v/>
      </c>
      <c r="N95" s="64" t="str">
        <f t="shared" si="150"/>
        <v/>
      </c>
      <c r="O95" s="64" t="str">
        <f>IF(details!N95="","",details!N95)</f>
        <v/>
      </c>
      <c r="P95" s="64" t="str">
        <f>IF(details!O95="","",details!O95)</f>
        <v/>
      </c>
      <c r="Q95" s="64" t="str">
        <f t="shared" si="151"/>
        <v/>
      </c>
      <c r="R95" s="64" t="str">
        <f>IF(details!P95="","",details!P95)</f>
        <v/>
      </c>
      <c r="S95" s="64" t="str">
        <f>IF(details!Q95="","",details!Q95)</f>
        <v/>
      </c>
      <c r="T95" s="64" t="str">
        <f t="shared" si="152"/>
        <v/>
      </c>
      <c r="U95" s="148" t="str">
        <f t="shared" si="153"/>
        <v/>
      </c>
      <c r="V95" s="64" t="str">
        <f>IF(details!R95="","",details!R95)</f>
        <v/>
      </c>
      <c r="W95" s="64" t="str">
        <f>IF(details!S95="","",details!S95)</f>
        <v/>
      </c>
      <c r="X95" s="64" t="str">
        <f>IF(details!T95="","",details!T95)</f>
        <v/>
      </c>
      <c r="Y95" s="64" t="str">
        <f>IF(details!U95="","",details!U95)</f>
        <v/>
      </c>
      <c r="Z95" s="148" t="str">
        <f t="shared" si="154"/>
        <v/>
      </c>
      <c r="AA95" s="149" t="str">
        <f t="shared" si="155"/>
        <v/>
      </c>
      <c r="AB95" s="64" t="str">
        <f>IF(details!V95="","",details!V95)</f>
        <v/>
      </c>
      <c r="AC95" s="64" t="str">
        <f>IF(details!W95="","",details!W95)</f>
        <v/>
      </c>
      <c r="AD95" s="64" t="str">
        <f>IF(details!X95="","",details!X95)</f>
        <v/>
      </c>
      <c r="AE95" s="149" t="str">
        <f t="shared" si="156"/>
        <v/>
      </c>
      <c r="AF95" s="95" t="str">
        <f t="shared" si="157"/>
        <v/>
      </c>
      <c r="AG95" s="150" t="str">
        <f t="shared" si="158"/>
        <v/>
      </c>
      <c r="AH95" s="95" t="str">
        <f t="shared" si="159"/>
        <v/>
      </c>
      <c r="AI95" s="136">
        <f t="shared" si="143"/>
        <v>200</v>
      </c>
      <c r="AJ95" s="136">
        <f t="shared" si="160"/>
        <v>0</v>
      </c>
      <c r="AK95" s="64" t="str">
        <f>IF(details!Y95="","",details!Y95)</f>
        <v/>
      </c>
      <c r="AL95" s="64" t="str">
        <f>IF(details!Z95="","",details!Z95)</f>
        <v/>
      </c>
      <c r="AM95" s="64" t="str">
        <f t="shared" si="161"/>
        <v/>
      </c>
      <c r="AN95" s="64" t="str">
        <f>IF(details!AA95="","",details!AA95)</f>
        <v/>
      </c>
      <c r="AO95" s="64" t="str">
        <f>IF(details!AB95="","",details!AB95)</f>
        <v/>
      </c>
      <c r="AP95" s="64" t="str">
        <f t="shared" si="162"/>
        <v/>
      </c>
      <c r="AQ95" s="64" t="str">
        <f>IF(details!AC95="","",details!AC95)</f>
        <v/>
      </c>
      <c r="AR95" s="64" t="str">
        <f>IF(details!AD95="","",details!AD95)</f>
        <v/>
      </c>
      <c r="AS95" s="64" t="str">
        <f t="shared" si="163"/>
        <v/>
      </c>
      <c r="AT95" s="148" t="str">
        <f t="shared" si="164"/>
        <v/>
      </c>
      <c r="AU95" s="64" t="str">
        <f>IF(details!AE95="","",details!AE95)</f>
        <v/>
      </c>
      <c r="AV95" s="64" t="str">
        <f>IF(details!AF95="","",details!AF95)</f>
        <v/>
      </c>
      <c r="AW95" s="64" t="str">
        <f>IF(details!AG95="","",details!AG95)</f>
        <v/>
      </c>
      <c r="AX95" s="64" t="str">
        <f>IF(details!AH95="","",details!AH95)</f>
        <v/>
      </c>
      <c r="AY95" s="148" t="str">
        <f t="shared" si="165"/>
        <v/>
      </c>
      <c r="AZ95" s="149" t="str">
        <f t="shared" si="166"/>
        <v/>
      </c>
      <c r="BA95" s="64" t="str">
        <f>IF(details!AI95="","",details!AI95)</f>
        <v/>
      </c>
      <c r="BB95" s="64" t="str">
        <f>IF(details!AJ95="","",details!AJ95)</f>
        <v/>
      </c>
      <c r="BC95" s="64" t="str">
        <f>IF(details!AK95="","",details!AK95)</f>
        <v/>
      </c>
      <c r="BD95" s="149" t="str">
        <f t="shared" si="167"/>
        <v/>
      </c>
      <c r="BE95" s="95" t="str">
        <f t="shared" si="168"/>
        <v/>
      </c>
      <c r="BF95" s="150" t="str">
        <f t="shared" si="169"/>
        <v/>
      </c>
      <c r="BG95" s="95" t="str">
        <f t="shared" si="170"/>
        <v/>
      </c>
      <c r="BH95" s="136">
        <f t="shared" si="144"/>
        <v>200</v>
      </c>
      <c r="BI95" s="136">
        <f t="shared" si="171"/>
        <v>0</v>
      </c>
      <c r="BJ95" s="151">
        <f>IF(D95="","",details!AL95)</f>
        <v>0</v>
      </c>
      <c r="BK95" s="64" t="str">
        <f>IF(details!AM95="","",details!AM95)</f>
        <v/>
      </c>
      <c r="BL95" s="64" t="str">
        <f>IF(details!AN95="","",details!AN95)</f>
        <v/>
      </c>
      <c r="BM95" s="64" t="str">
        <f t="shared" si="172"/>
        <v/>
      </c>
      <c r="BN95" s="64" t="str">
        <f>IF(details!AO95="","",details!AO95)</f>
        <v/>
      </c>
      <c r="BO95" s="64" t="str">
        <f>IF(details!AP95="","",details!AP95)</f>
        <v/>
      </c>
      <c r="BP95" s="64" t="str">
        <f t="shared" si="173"/>
        <v/>
      </c>
      <c r="BQ95" s="64" t="str">
        <f>IF(details!AQ95="","",details!AQ95)</f>
        <v/>
      </c>
      <c r="BR95" s="64" t="str">
        <f>IF(details!AR95="","",details!AR95)</f>
        <v/>
      </c>
      <c r="BS95" s="64" t="str">
        <f t="shared" si="174"/>
        <v/>
      </c>
      <c r="BT95" s="148" t="str">
        <f t="shared" si="175"/>
        <v/>
      </c>
      <c r="BU95" s="64" t="str">
        <f>IF(details!AS95="","",details!AS95)</f>
        <v/>
      </c>
      <c r="BV95" s="64" t="str">
        <f>IF(details!AT95="","",details!AT95)</f>
        <v/>
      </c>
      <c r="BW95" s="64" t="str">
        <f>IF(details!AU95="","",details!AU95)</f>
        <v/>
      </c>
      <c r="BX95" s="148" t="str">
        <f t="shared" si="176"/>
        <v/>
      </c>
      <c r="BY95" s="149" t="str">
        <f t="shared" si="177"/>
        <v/>
      </c>
      <c r="BZ95" s="64" t="str">
        <f>IF(details!AV95="","",details!AV95)</f>
        <v/>
      </c>
      <c r="CA95" s="64" t="str">
        <f>IF(details!AW95="","",details!AW95)</f>
        <v/>
      </c>
      <c r="CB95" s="149" t="str">
        <f t="shared" si="178"/>
        <v/>
      </c>
      <c r="CC95" s="95" t="str">
        <f t="shared" si="179"/>
        <v/>
      </c>
      <c r="CD95" s="150" t="str">
        <f t="shared" si="180"/>
        <v/>
      </c>
      <c r="CE95" s="95" t="str">
        <f t="shared" si="181"/>
        <v/>
      </c>
      <c r="CF95" s="136">
        <f t="shared" si="145"/>
        <v>200</v>
      </c>
      <c r="CG95" s="136">
        <f t="shared" si="182"/>
        <v>0</v>
      </c>
      <c r="CH95" s="64" t="str">
        <f>IF(details!AX95="","",details!AX95)</f>
        <v/>
      </c>
      <c r="CI95" s="64" t="str">
        <f>IF(details!AY95="","",details!AY95)</f>
        <v/>
      </c>
      <c r="CJ95" s="64" t="str">
        <f t="shared" si="183"/>
        <v/>
      </c>
      <c r="CK95" s="64" t="str">
        <f>IF(details!AZ95="","",details!AZ95)</f>
        <v/>
      </c>
      <c r="CL95" s="64" t="str">
        <f>IF(details!BA95="","",details!BA95)</f>
        <v/>
      </c>
      <c r="CM95" s="64" t="str">
        <f t="shared" si="184"/>
        <v/>
      </c>
      <c r="CN95" s="64" t="str">
        <f>IF(details!BB95="","",details!BB95)</f>
        <v/>
      </c>
      <c r="CO95" s="64" t="str">
        <f>IF(details!BC95="","",details!BC95)</f>
        <v/>
      </c>
      <c r="CP95" s="64" t="str">
        <f t="shared" si="185"/>
        <v/>
      </c>
      <c r="CQ95" s="148" t="str">
        <f t="shared" si="186"/>
        <v/>
      </c>
      <c r="CR95" s="64" t="str">
        <f>IF(details!BD95="","",details!BD95)</f>
        <v/>
      </c>
      <c r="CS95" s="64" t="str">
        <f>IF(details!BE95="","",details!BE95)</f>
        <v/>
      </c>
      <c r="CT95" s="64" t="str">
        <f>IF(details!BF95="","",details!BF95)</f>
        <v/>
      </c>
      <c r="CU95" s="64" t="str">
        <f>IF(details!BG95="","",details!BG95)</f>
        <v/>
      </c>
      <c r="CV95" s="148" t="str">
        <f t="shared" si="187"/>
        <v/>
      </c>
      <c r="CW95" s="149" t="str">
        <f t="shared" si="188"/>
        <v/>
      </c>
      <c r="CX95" s="64" t="str">
        <f>IF(details!BH95="","",details!BH95)</f>
        <v/>
      </c>
      <c r="CY95" s="64" t="str">
        <f>IF(details!BI95="","",details!BI95)</f>
        <v/>
      </c>
      <c r="CZ95" s="64" t="str">
        <f>IF(details!BJ95="","",details!BJ95)</f>
        <v/>
      </c>
      <c r="DA95" s="149" t="str">
        <f t="shared" si="189"/>
        <v/>
      </c>
      <c r="DB95" s="95" t="str">
        <f t="shared" si="190"/>
        <v/>
      </c>
      <c r="DC95" s="150" t="str">
        <f t="shared" si="191"/>
        <v/>
      </c>
      <c r="DD95" s="95" t="str">
        <f t="shared" si="192"/>
        <v/>
      </c>
      <c r="DE95" s="136">
        <f t="shared" si="146"/>
        <v>200</v>
      </c>
      <c r="DF95" s="136">
        <f t="shared" si="193"/>
        <v>0</v>
      </c>
      <c r="DG95" s="64" t="str">
        <f>IF(details!BK95="","",details!BK95)</f>
        <v/>
      </c>
      <c r="DH95" s="64" t="str">
        <f>IF(details!BL95="","",details!BL95)</f>
        <v/>
      </c>
      <c r="DI95" s="64" t="str">
        <f t="shared" si="194"/>
        <v/>
      </c>
      <c r="DJ95" s="64" t="str">
        <f>IF(details!BM95="","",details!BM95)</f>
        <v/>
      </c>
      <c r="DK95" s="64" t="str">
        <f>IF(details!BN95="","",details!BN95)</f>
        <v/>
      </c>
      <c r="DL95" s="64" t="str">
        <f t="shared" si="195"/>
        <v/>
      </c>
      <c r="DM95" s="64" t="str">
        <f>IF(details!BO95="","",details!BO95)</f>
        <v/>
      </c>
      <c r="DN95" s="64" t="str">
        <f>IF(details!BP95="","",details!BP95)</f>
        <v/>
      </c>
      <c r="DO95" s="64" t="str">
        <f t="shared" si="196"/>
        <v/>
      </c>
      <c r="DP95" s="148" t="str">
        <f t="shared" si="197"/>
        <v/>
      </c>
      <c r="DQ95" s="64" t="str">
        <f>IF(details!BQ95="","",details!BQ95)</f>
        <v/>
      </c>
      <c r="DR95" s="64" t="str">
        <f>IF(details!BR95="","",details!BR95)</f>
        <v/>
      </c>
      <c r="DS95" s="64" t="str">
        <f>IF(details!BS95="","",details!BS95)</f>
        <v/>
      </c>
      <c r="DT95" s="148" t="str">
        <f t="shared" si="198"/>
        <v/>
      </c>
      <c r="DU95" s="149" t="str">
        <f t="shared" si="199"/>
        <v/>
      </c>
      <c r="DV95" s="64" t="str">
        <f>IF(details!BT95="","",details!BT95)</f>
        <v/>
      </c>
      <c r="DW95" s="64" t="str">
        <f>IF(details!BU95="","",details!BU95)</f>
        <v/>
      </c>
      <c r="DX95" s="149" t="str">
        <f t="shared" si="200"/>
        <v/>
      </c>
      <c r="DY95" s="95" t="str">
        <f t="shared" si="201"/>
        <v/>
      </c>
      <c r="DZ95" s="150" t="str">
        <f t="shared" si="202"/>
        <v/>
      </c>
      <c r="EA95" s="95" t="str">
        <f t="shared" si="203"/>
        <v/>
      </c>
      <c r="EB95" s="136">
        <f t="shared" si="147"/>
        <v>200</v>
      </c>
      <c r="EC95" s="136">
        <f t="shared" si="204"/>
        <v>0</v>
      </c>
      <c r="ED95" s="64" t="str">
        <f>IF(details!BV95="","",details!BV95)</f>
        <v/>
      </c>
      <c r="EE95" s="64" t="str">
        <f>IF(details!BW95="","",details!BW95)</f>
        <v/>
      </c>
      <c r="EF95" s="64" t="str">
        <f t="shared" si="205"/>
        <v/>
      </c>
      <c r="EG95" s="64" t="str">
        <f>IF(details!BX95="","",details!BX95)</f>
        <v/>
      </c>
      <c r="EH95" s="64" t="str">
        <f>IF(details!BY95="","",details!BY95)</f>
        <v/>
      </c>
      <c r="EI95" s="64" t="str">
        <f t="shared" si="206"/>
        <v/>
      </c>
      <c r="EJ95" s="64" t="str">
        <f>IF(details!BZ95="","",details!BZ95)</f>
        <v/>
      </c>
      <c r="EK95" s="64" t="str">
        <f>IF(details!CA95="","",details!CA95)</f>
        <v/>
      </c>
      <c r="EL95" s="64" t="str">
        <f t="shared" si="207"/>
        <v/>
      </c>
      <c r="EM95" s="148" t="str">
        <f t="shared" si="208"/>
        <v/>
      </c>
      <c r="EN95" s="427" t="str">
        <f>IF(details!CB95="","",details!CB95)</f>
        <v/>
      </c>
      <c r="EO95" s="64" t="str">
        <f>IF(details!CC95="","",details!CC95)</f>
        <v/>
      </c>
      <c r="EP95" s="64" t="str">
        <f>IF(details!CD95="","",details!CD95)</f>
        <v/>
      </c>
      <c r="EQ95" s="148" t="str">
        <f t="shared" si="209"/>
        <v/>
      </c>
      <c r="ER95" s="149" t="str">
        <f t="shared" si="210"/>
        <v/>
      </c>
      <c r="ES95" s="64" t="str">
        <f>IF(details!CE95="","",details!CE95)</f>
        <v/>
      </c>
      <c r="ET95" s="64" t="str">
        <f>IF(details!CF95="","",details!CF95)</f>
        <v/>
      </c>
      <c r="EU95" s="149" t="str">
        <f t="shared" si="211"/>
        <v/>
      </c>
      <c r="EV95" s="95" t="str">
        <f t="shared" si="212"/>
        <v/>
      </c>
      <c r="EW95" s="150" t="str">
        <f t="shared" si="213"/>
        <v/>
      </c>
      <c r="EX95" s="95" t="str">
        <f t="shared" si="214"/>
        <v/>
      </c>
      <c r="EY95" s="136">
        <f t="shared" si="148"/>
        <v>200</v>
      </c>
      <c r="EZ95" s="136">
        <f t="shared" si="215"/>
        <v>0</v>
      </c>
      <c r="FA95" s="64" t="str">
        <f>IF(details!CG95="","",details!CG95)</f>
        <v/>
      </c>
      <c r="FB95" s="64" t="str">
        <f>IF(details!CH95="","",details!CH95)</f>
        <v/>
      </c>
      <c r="FC95" s="64" t="str">
        <f>IF(details!CI95="","",details!CI95)</f>
        <v/>
      </c>
      <c r="FD95" s="64" t="str">
        <f>IF(details!CJ95="","",details!CJ95)</f>
        <v/>
      </c>
      <c r="FE95" s="64" t="str">
        <f>IF(details!CK95="","",details!CK95)</f>
        <v/>
      </c>
      <c r="FF95" s="95" t="str">
        <f t="shared" si="216"/>
        <v/>
      </c>
      <c r="FG95" s="95" t="str">
        <f t="shared" si="217"/>
        <v/>
      </c>
      <c r="FH95" s="95" t="str">
        <f t="shared" si="218"/>
        <v/>
      </c>
      <c r="FI95" s="136">
        <f t="shared" si="219"/>
        <v>100</v>
      </c>
      <c r="FJ95" s="136">
        <f t="shared" si="220"/>
        <v>0</v>
      </c>
      <c r="FK95" s="64" t="str">
        <f>IF(details!CL95="","",details!CL95)</f>
        <v/>
      </c>
      <c r="FL95" s="64" t="str">
        <f>IF(details!CM95="","",details!CM95)</f>
        <v/>
      </c>
      <c r="FM95" s="64" t="str">
        <f>IF(details!CN95="","",details!CN95)</f>
        <v/>
      </c>
      <c r="FN95" s="64" t="str">
        <f>IF(details!CO95="","",details!CO95)</f>
        <v/>
      </c>
      <c r="FO95" s="64" t="str">
        <f>IF(details!CP95="","",details!CP95)</f>
        <v/>
      </c>
      <c r="FP95" s="95" t="str">
        <f t="shared" si="221"/>
        <v/>
      </c>
      <c r="FQ95" s="95" t="str">
        <f t="shared" si="222"/>
        <v/>
      </c>
      <c r="FR95" s="95" t="str">
        <f t="shared" si="223"/>
        <v/>
      </c>
      <c r="FS95" s="136">
        <f t="shared" si="224"/>
        <v>100</v>
      </c>
      <c r="FT95" s="136">
        <f t="shared" si="225"/>
        <v>0</v>
      </c>
      <c r="FU95" s="64" t="str">
        <f>IF(details!CQ95="","",details!CQ95)</f>
        <v/>
      </c>
      <c r="FV95" s="64" t="str">
        <f>IF(details!CR95="","",details!CR95)</f>
        <v/>
      </c>
      <c r="FW95" s="64" t="str">
        <f>IF(details!CS95="","",details!CS95)</f>
        <v/>
      </c>
      <c r="FX95" s="64" t="str">
        <f>IF(details!CT95="","",details!CT95)</f>
        <v/>
      </c>
      <c r="FY95" s="64" t="str">
        <f>IF(details!CU95="","",details!CU95)</f>
        <v/>
      </c>
      <c r="FZ95" s="95" t="str">
        <f t="shared" si="226"/>
        <v/>
      </c>
      <c r="GA95" s="95" t="str">
        <f t="shared" si="227"/>
        <v/>
      </c>
      <c r="GB95" s="95" t="str">
        <f t="shared" si="228"/>
        <v/>
      </c>
      <c r="GC95" s="136">
        <f t="shared" si="229"/>
        <v>100</v>
      </c>
      <c r="GD95" s="136">
        <f t="shared" si="230"/>
        <v>0</v>
      </c>
      <c r="GE95" s="94">
        <f t="shared" si="231"/>
        <v>200</v>
      </c>
      <c r="GF95" s="94" t="str">
        <f t="shared" si="232"/>
        <v/>
      </c>
      <c r="GG95" s="94" t="str">
        <f t="shared" si="233"/>
        <v/>
      </c>
      <c r="GH95" s="94">
        <f t="shared" si="234"/>
        <v>200</v>
      </c>
      <c r="GI95" s="94" t="str">
        <f t="shared" si="235"/>
        <v/>
      </c>
      <c r="GJ95" s="94" t="str">
        <f t="shared" si="236"/>
        <v/>
      </c>
      <c r="GK95" s="152">
        <f t="shared" si="237"/>
        <v>200</v>
      </c>
      <c r="GL95" s="152" t="str">
        <f t="shared" si="238"/>
        <v/>
      </c>
      <c r="GM95" s="152" t="str">
        <f t="shared" si="239"/>
        <v/>
      </c>
      <c r="GN95" s="94" t="str">
        <f t="shared" si="240"/>
        <v/>
      </c>
      <c r="GO95" s="94" t="str">
        <f t="shared" si="241"/>
        <v/>
      </c>
      <c r="GP95" s="94" t="str">
        <f t="shared" si="242"/>
        <v/>
      </c>
      <c r="GQ95" s="94" t="str">
        <f t="shared" si="243"/>
        <v/>
      </c>
      <c r="GR95" s="94" t="str">
        <f t="shared" si="244"/>
        <v/>
      </c>
      <c r="GS95" s="94">
        <f t="shared" si="245"/>
        <v>200</v>
      </c>
      <c r="GT95" s="94" t="str">
        <f t="shared" si="246"/>
        <v/>
      </c>
      <c r="GU95" s="94" t="str">
        <f t="shared" si="247"/>
        <v/>
      </c>
      <c r="GV95" s="94">
        <f t="shared" si="248"/>
        <v>200</v>
      </c>
      <c r="GW95" s="94" t="str">
        <f t="shared" si="249"/>
        <v/>
      </c>
      <c r="GX95" s="94" t="str">
        <f t="shared" si="250"/>
        <v/>
      </c>
      <c r="GY95" s="94">
        <f t="shared" si="251"/>
        <v>200</v>
      </c>
      <c r="GZ95" s="94" t="str">
        <f t="shared" si="252"/>
        <v/>
      </c>
      <c r="HA95" s="94" t="str">
        <f t="shared" si="253"/>
        <v/>
      </c>
      <c r="HB95" s="94">
        <f t="shared" si="254"/>
        <v>100</v>
      </c>
      <c r="HC95" s="94" t="str">
        <f t="shared" si="255"/>
        <v/>
      </c>
      <c r="HD95" s="94" t="str">
        <f t="shared" si="256"/>
        <v/>
      </c>
      <c r="HE95" s="153">
        <f t="shared" si="257"/>
        <v>100</v>
      </c>
      <c r="HF95" s="153" t="str">
        <f t="shared" si="258"/>
        <v/>
      </c>
      <c r="HG95" s="153" t="str">
        <f t="shared" si="259"/>
        <v/>
      </c>
      <c r="HH95" s="153">
        <f t="shared" si="260"/>
        <v>100</v>
      </c>
      <c r="HI95" s="153" t="str">
        <f t="shared" si="261"/>
        <v/>
      </c>
      <c r="HJ95" s="153" t="str">
        <f t="shared" si="262"/>
        <v/>
      </c>
      <c r="HK95" s="255">
        <f t="shared" si="263"/>
        <v>0</v>
      </c>
      <c r="HL95" s="255">
        <f t="shared" si="264"/>
        <v>0</v>
      </c>
      <c r="HM95" s="255">
        <f t="shared" si="265"/>
        <v>23</v>
      </c>
      <c r="HN95" s="255">
        <f t="shared" si="266"/>
        <v>0</v>
      </c>
      <c r="HO95" s="64" t="str">
        <f t="shared" si="149"/>
        <v/>
      </c>
      <c r="HP95" s="91">
        <f t="shared" si="267"/>
        <v>1200</v>
      </c>
      <c r="HQ95" s="91" t="str">
        <f t="shared" si="268"/>
        <v/>
      </c>
      <c r="HR95" s="92" t="str">
        <f t="shared" si="269"/>
        <v/>
      </c>
      <c r="HS95" s="214" t="str">
        <f t="shared" si="270"/>
        <v/>
      </c>
      <c r="HT95" s="215" t="str">
        <f t="shared" si="271"/>
        <v/>
      </c>
      <c r="HU95" s="93" t="str">
        <f t="shared" si="272"/>
        <v/>
      </c>
      <c r="HV95" s="154">
        <f>details!EV95</f>
        <v>110</v>
      </c>
      <c r="HW95" s="155" t="str">
        <f>details!EW95</f>
        <v/>
      </c>
      <c r="HX95" s="218" t="str">
        <f t="shared" si="273"/>
        <v/>
      </c>
      <c r="HY95" s="100" t="str">
        <f>IF(details!CV95="","",details!CV95)</f>
        <v/>
      </c>
    </row>
    <row r="96" spans="1:233" ht="14" customHeight="1">
      <c r="A96" s="145" t="str">
        <f>IF(details!A96="","",details!A96)</f>
        <v/>
      </c>
      <c r="B96" s="64" t="str">
        <f>IF(details!B96="","",details!B96)</f>
        <v/>
      </c>
      <c r="C96" s="64" t="str">
        <f>IF(details!C96="","",details!C96)</f>
        <v/>
      </c>
      <c r="D96" s="95">
        <f>IF(details!D96="","",details!D96)</f>
        <v>890</v>
      </c>
      <c r="E96" s="95" t="str">
        <f>IF(details!E96="","",details!E96)</f>
        <v/>
      </c>
      <c r="F96" s="64" t="str">
        <f>IF(details!F96="","",details!F96)</f>
        <v/>
      </c>
      <c r="G96" s="290" t="str">
        <f>IF(details!G96="","",details!G96)</f>
        <v/>
      </c>
      <c r="H96" s="146" t="str">
        <f>IF(details!CW96="","",details!CW96)</f>
        <v/>
      </c>
      <c r="I96" s="147" t="str">
        <f>IF(details!I96="","",details!I96)</f>
        <v/>
      </c>
      <c r="J96" s="147" t="str">
        <f>IF(details!J96="","",details!J96)</f>
        <v/>
      </c>
      <c r="K96" s="147" t="str">
        <f>IF(details!K96="","",details!K96)</f>
        <v/>
      </c>
      <c r="L96" s="64" t="str">
        <f>IF(details!L96="","",details!L96)</f>
        <v/>
      </c>
      <c r="M96" s="64" t="str">
        <f>IF(details!M96="","",details!M96)</f>
        <v/>
      </c>
      <c r="N96" s="64" t="str">
        <f t="shared" si="150"/>
        <v/>
      </c>
      <c r="O96" s="64" t="str">
        <f>IF(details!N96="","",details!N96)</f>
        <v/>
      </c>
      <c r="P96" s="64" t="str">
        <f>IF(details!O96="","",details!O96)</f>
        <v/>
      </c>
      <c r="Q96" s="64" t="str">
        <f t="shared" si="151"/>
        <v/>
      </c>
      <c r="R96" s="64" t="str">
        <f>IF(details!P96="","",details!P96)</f>
        <v/>
      </c>
      <c r="S96" s="64" t="str">
        <f>IF(details!Q96="","",details!Q96)</f>
        <v/>
      </c>
      <c r="T96" s="64" t="str">
        <f t="shared" si="152"/>
        <v/>
      </c>
      <c r="U96" s="148" t="str">
        <f t="shared" si="153"/>
        <v/>
      </c>
      <c r="V96" s="64" t="str">
        <f>IF(details!R96="","",details!R96)</f>
        <v/>
      </c>
      <c r="W96" s="64" t="str">
        <f>IF(details!S96="","",details!S96)</f>
        <v/>
      </c>
      <c r="X96" s="64" t="str">
        <f>IF(details!T96="","",details!T96)</f>
        <v/>
      </c>
      <c r="Y96" s="64" t="str">
        <f>IF(details!U96="","",details!U96)</f>
        <v/>
      </c>
      <c r="Z96" s="148" t="str">
        <f t="shared" si="154"/>
        <v/>
      </c>
      <c r="AA96" s="149" t="str">
        <f t="shared" si="155"/>
        <v/>
      </c>
      <c r="AB96" s="64" t="str">
        <f>IF(details!V96="","",details!V96)</f>
        <v/>
      </c>
      <c r="AC96" s="64" t="str">
        <f>IF(details!W96="","",details!W96)</f>
        <v/>
      </c>
      <c r="AD96" s="64" t="str">
        <f>IF(details!X96="","",details!X96)</f>
        <v/>
      </c>
      <c r="AE96" s="149" t="str">
        <f t="shared" si="156"/>
        <v/>
      </c>
      <c r="AF96" s="95" t="str">
        <f t="shared" si="157"/>
        <v/>
      </c>
      <c r="AG96" s="150" t="str">
        <f t="shared" si="158"/>
        <v/>
      </c>
      <c r="AH96" s="95" t="str">
        <f t="shared" si="159"/>
        <v/>
      </c>
      <c r="AI96" s="136">
        <f t="shared" si="143"/>
        <v>200</v>
      </c>
      <c r="AJ96" s="136">
        <f t="shared" si="160"/>
        <v>0</v>
      </c>
      <c r="AK96" s="64" t="str">
        <f>IF(details!Y96="","",details!Y96)</f>
        <v/>
      </c>
      <c r="AL96" s="64" t="str">
        <f>IF(details!Z96="","",details!Z96)</f>
        <v/>
      </c>
      <c r="AM96" s="64" t="str">
        <f t="shared" si="161"/>
        <v/>
      </c>
      <c r="AN96" s="64" t="str">
        <f>IF(details!AA96="","",details!AA96)</f>
        <v/>
      </c>
      <c r="AO96" s="64" t="str">
        <f>IF(details!AB96="","",details!AB96)</f>
        <v/>
      </c>
      <c r="AP96" s="64" t="str">
        <f t="shared" si="162"/>
        <v/>
      </c>
      <c r="AQ96" s="64" t="str">
        <f>IF(details!AC96="","",details!AC96)</f>
        <v/>
      </c>
      <c r="AR96" s="64" t="str">
        <f>IF(details!AD96="","",details!AD96)</f>
        <v/>
      </c>
      <c r="AS96" s="64" t="str">
        <f t="shared" si="163"/>
        <v/>
      </c>
      <c r="AT96" s="148" t="str">
        <f t="shared" si="164"/>
        <v/>
      </c>
      <c r="AU96" s="64" t="str">
        <f>IF(details!AE96="","",details!AE96)</f>
        <v/>
      </c>
      <c r="AV96" s="64" t="str">
        <f>IF(details!AF96="","",details!AF96)</f>
        <v/>
      </c>
      <c r="AW96" s="64" t="str">
        <f>IF(details!AG96="","",details!AG96)</f>
        <v/>
      </c>
      <c r="AX96" s="64" t="str">
        <f>IF(details!AH96="","",details!AH96)</f>
        <v/>
      </c>
      <c r="AY96" s="148" t="str">
        <f t="shared" si="165"/>
        <v/>
      </c>
      <c r="AZ96" s="149" t="str">
        <f t="shared" si="166"/>
        <v/>
      </c>
      <c r="BA96" s="64" t="str">
        <f>IF(details!AI96="","",details!AI96)</f>
        <v/>
      </c>
      <c r="BB96" s="64" t="str">
        <f>IF(details!AJ96="","",details!AJ96)</f>
        <v/>
      </c>
      <c r="BC96" s="64" t="str">
        <f>IF(details!AK96="","",details!AK96)</f>
        <v/>
      </c>
      <c r="BD96" s="149" t="str">
        <f t="shared" si="167"/>
        <v/>
      </c>
      <c r="BE96" s="95" t="str">
        <f t="shared" si="168"/>
        <v/>
      </c>
      <c r="BF96" s="150" t="str">
        <f t="shared" si="169"/>
        <v/>
      </c>
      <c r="BG96" s="95" t="str">
        <f t="shared" si="170"/>
        <v/>
      </c>
      <c r="BH96" s="136">
        <f t="shared" si="144"/>
        <v>200</v>
      </c>
      <c r="BI96" s="136">
        <f t="shared" si="171"/>
        <v>0</v>
      </c>
      <c r="BJ96" s="151">
        <f>IF(D96="","",details!AL96)</f>
        <v>0</v>
      </c>
      <c r="BK96" s="64" t="str">
        <f>IF(details!AM96="","",details!AM96)</f>
        <v/>
      </c>
      <c r="BL96" s="64" t="str">
        <f>IF(details!AN96="","",details!AN96)</f>
        <v/>
      </c>
      <c r="BM96" s="64" t="str">
        <f t="shared" si="172"/>
        <v/>
      </c>
      <c r="BN96" s="64" t="str">
        <f>IF(details!AO96="","",details!AO96)</f>
        <v/>
      </c>
      <c r="BO96" s="64" t="str">
        <f>IF(details!AP96="","",details!AP96)</f>
        <v/>
      </c>
      <c r="BP96" s="64" t="str">
        <f t="shared" si="173"/>
        <v/>
      </c>
      <c r="BQ96" s="64" t="str">
        <f>IF(details!AQ96="","",details!AQ96)</f>
        <v/>
      </c>
      <c r="BR96" s="64" t="str">
        <f>IF(details!AR96="","",details!AR96)</f>
        <v/>
      </c>
      <c r="BS96" s="64" t="str">
        <f t="shared" si="174"/>
        <v/>
      </c>
      <c r="BT96" s="148" t="str">
        <f t="shared" si="175"/>
        <v/>
      </c>
      <c r="BU96" s="64" t="str">
        <f>IF(details!AS96="","",details!AS96)</f>
        <v/>
      </c>
      <c r="BV96" s="64" t="str">
        <f>IF(details!AT96="","",details!AT96)</f>
        <v/>
      </c>
      <c r="BW96" s="64" t="str">
        <f>IF(details!AU96="","",details!AU96)</f>
        <v/>
      </c>
      <c r="BX96" s="148" t="str">
        <f t="shared" si="176"/>
        <v/>
      </c>
      <c r="BY96" s="149" t="str">
        <f t="shared" si="177"/>
        <v/>
      </c>
      <c r="BZ96" s="64" t="str">
        <f>IF(details!AV96="","",details!AV96)</f>
        <v/>
      </c>
      <c r="CA96" s="64" t="str">
        <f>IF(details!AW96="","",details!AW96)</f>
        <v/>
      </c>
      <c r="CB96" s="149" t="str">
        <f t="shared" si="178"/>
        <v/>
      </c>
      <c r="CC96" s="95" t="str">
        <f t="shared" si="179"/>
        <v/>
      </c>
      <c r="CD96" s="150" t="str">
        <f t="shared" si="180"/>
        <v/>
      </c>
      <c r="CE96" s="95" t="str">
        <f t="shared" si="181"/>
        <v/>
      </c>
      <c r="CF96" s="136">
        <f t="shared" si="145"/>
        <v>200</v>
      </c>
      <c r="CG96" s="136">
        <f t="shared" si="182"/>
        <v>0</v>
      </c>
      <c r="CH96" s="64" t="str">
        <f>IF(details!AX96="","",details!AX96)</f>
        <v/>
      </c>
      <c r="CI96" s="64" t="str">
        <f>IF(details!AY96="","",details!AY96)</f>
        <v/>
      </c>
      <c r="CJ96" s="64" t="str">
        <f t="shared" si="183"/>
        <v/>
      </c>
      <c r="CK96" s="64" t="str">
        <f>IF(details!AZ96="","",details!AZ96)</f>
        <v/>
      </c>
      <c r="CL96" s="64" t="str">
        <f>IF(details!BA96="","",details!BA96)</f>
        <v/>
      </c>
      <c r="CM96" s="64" t="str">
        <f t="shared" si="184"/>
        <v/>
      </c>
      <c r="CN96" s="64" t="str">
        <f>IF(details!BB96="","",details!BB96)</f>
        <v/>
      </c>
      <c r="CO96" s="64" t="str">
        <f>IF(details!BC96="","",details!BC96)</f>
        <v/>
      </c>
      <c r="CP96" s="64" t="str">
        <f t="shared" si="185"/>
        <v/>
      </c>
      <c r="CQ96" s="148" t="str">
        <f t="shared" si="186"/>
        <v/>
      </c>
      <c r="CR96" s="64" t="str">
        <f>IF(details!BD96="","",details!BD96)</f>
        <v/>
      </c>
      <c r="CS96" s="64" t="str">
        <f>IF(details!BE96="","",details!BE96)</f>
        <v/>
      </c>
      <c r="CT96" s="64" t="str">
        <f>IF(details!BF96="","",details!BF96)</f>
        <v/>
      </c>
      <c r="CU96" s="64" t="str">
        <f>IF(details!BG96="","",details!BG96)</f>
        <v/>
      </c>
      <c r="CV96" s="148" t="str">
        <f t="shared" si="187"/>
        <v/>
      </c>
      <c r="CW96" s="149" t="str">
        <f t="shared" si="188"/>
        <v/>
      </c>
      <c r="CX96" s="64" t="str">
        <f>IF(details!BH96="","",details!BH96)</f>
        <v/>
      </c>
      <c r="CY96" s="64" t="str">
        <f>IF(details!BI96="","",details!BI96)</f>
        <v/>
      </c>
      <c r="CZ96" s="64" t="str">
        <f>IF(details!BJ96="","",details!BJ96)</f>
        <v/>
      </c>
      <c r="DA96" s="149" t="str">
        <f t="shared" si="189"/>
        <v/>
      </c>
      <c r="DB96" s="95" t="str">
        <f t="shared" si="190"/>
        <v/>
      </c>
      <c r="DC96" s="150" t="str">
        <f t="shared" si="191"/>
        <v/>
      </c>
      <c r="DD96" s="95" t="str">
        <f t="shared" si="192"/>
        <v/>
      </c>
      <c r="DE96" s="136">
        <f t="shared" si="146"/>
        <v>200</v>
      </c>
      <c r="DF96" s="136">
        <f t="shared" si="193"/>
        <v>0</v>
      </c>
      <c r="DG96" s="64" t="str">
        <f>IF(details!BK96="","",details!BK96)</f>
        <v/>
      </c>
      <c r="DH96" s="64" t="str">
        <f>IF(details!BL96="","",details!BL96)</f>
        <v/>
      </c>
      <c r="DI96" s="64" t="str">
        <f t="shared" si="194"/>
        <v/>
      </c>
      <c r="DJ96" s="64" t="str">
        <f>IF(details!BM96="","",details!BM96)</f>
        <v/>
      </c>
      <c r="DK96" s="64" t="str">
        <f>IF(details!BN96="","",details!BN96)</f>
        <v/>
      </c>
      <c r="DL96" s="64" t="str">
        <f t="shared" si="195"/>
        <v/>
      </c>
      <c r="DM96" s="64" t="str">
        <f>IF(details!BO96="","",details!BO96)</f>
        <v/>
      </c>
      <c r="DN96" s="64" t="str">
        <f>IF(details!BP96="","",details!BP96)</f>
        <v/>
      </c>
      <c r="DO96" s="64" t="str">
        <f t="shared" si="196"/>
        <v/>
      </c>
      <c r="DP96" s="148" t="str">
        <f t="shared" si="197"/>
        <v/>
      </c>
      <c r="DQ96" s="64" t="str">
        <f>IF(details!BQ96="","",details!BQ96)</f>
        <v/>
      </c>
      <c r="DR96" s="64" t="str">
        <f>IF(details!BR96="","",details!BR96)</f>
        <v/>
      </c>
      <c r="DS96" s="64" t="str">
        <f>IF(details!BS96="","",details!BS96)</f>
        <v/>
      </c>
      <c r="DT96" s="148" t="str">
        <f t="shared" si="198"/>
        <v/>
      </c>
      <c r="DU96" s="149" t="str">
        <f t="shared" si="199"/>
        <v/>
      </c>
      <c r="DV96" s="64" t="str">
        <f>IF(details!BT96="","",details!BT96)</f>
        <v/>
      </c>
      <c r="DW96" s="64" t="str">
        <f>IF(details!BU96="","",details!BU96)</f>
        <v/>
      </c>
      <c r="DX96" s="149" t="str">
        <f t="shared" si="200"/>
        <v/>
      </c>
      <c r="DY96" s="95" t="str">
        <f t="shared" si="201"/>
        <v/>
      </c>
      <c r="DZ96" s="150" t="str">
        <f t="shared" si="202"/>
        <v/>
      </c>
      <c r="EA96" s="95" t="str">
        <f t="shared" si="203"/>
        <v/>
      </c>
      <c r="EB96" s="136">
        <f t="shared" si="147"/>
        <v>200</v>
      </c>
      <c r="EC96" s="136">
        <f t="shared" si="204"/>
        <v>0</v>
      </c>
      <c r="ED96" s="64" t="str">
        <f>IF(details!BV96="","",details!BV96)</f>
        <v/>
      </c>
      <c r="EE96" s="64" t="str">
        <f>IF(details!BW96="","",details!BW96)</f>
        <v/>
      </c>
      <c r="EF96" s="64" t="str">
        <f t="shared" si="205"/>
        <v/>
      </c>
      <c r="EG96" s="64" t="str">
        <f>IF(details!BX96="","",details!BX96)</f>
        <v/>
      </c>
      <c r="EH96" s="64" t="str">
        <f>IF(details!BY96="","",details!BY96)</f>
        <v/>
      </c>
      <c r="EI96" s="64" t="str">
        <f t="shared" si="206"/>
        <v/>
      </c>
      <c r="EJ96" s="64" t="str">
        <f>IF(details!BZ96="","",details!BZ96)</f>
        <v/>
      </c>
      <c r="EK96" s="64" t="str">
        <f>IF(details!CA96="","",details!CA96)</f>
        <v/>
      </c>
      <c r="EL96" s="64" t="str">
        <f t="shared" si="207"/>
        <v/>
      </c>
      <c r="EM96" s="148" t="str">
        <f t="shared" si="208"/>
        <v/>
      </c>
      <c r="EN96" s="427" t="str">
        <f>IF(details!CB96="","",details!CB96)</f>
        <v/>
      </c>
      <c r="EO96" s="64" t="str">
        <f>IF(details!CC96="","",details!CC96)</f>
        <v/>
      </c>
      <c r="EP96" s="64" t="str">
        <f>IF(details!CD96="","",details!CD96)</f>
        <v/>
      </c>
      <c r="EQ96" s="148" t="str">
        <f t="shared" si="209"/>
        <v/>
      </c>
      <c r="ER96" s="149" t="str">
        <f t="shared" si="210"/>
        <v/>
      </c>
      <c r="ES96" s="64" t="str">
        <f>IF(details!CE96="","",details!CE96)</f>
        <v/>
      </c>
      <c r="ET96" s="64" t="str">
        <f>IF(details!CF96="","",details!CF96)</f>
        <v/>
      </c>
      <c r="EU96" s="149" t="str">
        <f t="shared" si="211"/>
        <v/>
      </c>
      <c r="EV96" s="95" t="str">
        <f t="shared" si="212"/>
        <v/>
      </c>
      <c r="EW96" s="150" t="str">
        <f t="shared" si="213"/>
        <v/>
      </c>
      <c r="EX96" s="95" t="str">
        <f t="shared" si="214"/>
        <v/>
      </c>
      <c r="EY96" s="136">
        <f t="shared" si="148"/>
        <v>200</v>
      </c>
      <c r="EZ96" s="136">
        <f t="shared" si="215"/>
        <v>0</v>
      </c>
      <c r="FA96" s="64" t="str">
        <f>IF(details!CG96="","",details!CG96)</f>
        <v/>
      </c>
      <c r="FB96" s="64" t="str">
        <f>IF(details!CH96="","",details!CH96)</f>
        <v/>
      </c>
      <c r="FC96" s="64" t="str">
        <f>IF(details!CI96="","",details!CI96)</f>
        <v/>
      </c>
      <c r="FD96" s="64" t="str">
        <f>IF(details!CJ96="","",details!CJ96)</f>
        <v/>
      </c>
      <c r="FE96" s="64" t="str">
        <f>IF(details!CK96="","",details!CK96)</f>
        <v/>
      </c>
      <c r="FF96" s="95" t="str">
        <f t="shared" si="216"/>
        <v/>
      </c>
      <c r="FG96" s="95" t="str">
        <f t="shared" si="217"/>
        <v/>
      </c>
      <c r="FH96" s="95" t="str">
        <f t="shared" si="218"/>
        <v/>
      </c>
      <c r="FI96" s="136">
        <f t="shared" si="219"/>
        <v>100</v>
      </c>
      <c r="FJ96" s="136">
        <f t="shared" si="220"/>
        <v>0</v>
      </c>
      <c r="FK96" s="64" t="str">
        <f>IF(details!CL96="","",details!CL96)</f>
        <v/>
      </c>
      <c r="FL96" s="64" t="str">
        <f>IF(details!CM96="","",details!CM96)</f>
        <v/>
      </c>
      <c r="FM96" s="64" t="str">
        <f>IF(details!CN96="","",details!CN96)</f>
        <v/>
      </c>
      <c r="FN96" s="64" t="str">
        <f>IF(details!CO96="","",details!CO96)</f>
        <v/>
      </c>
      <c r="FO96" s="64" t="str">
        <f>IF(details!CP96="","",details!CP96)</f>
        <v/>
      </c>
      <c r="FP96" s="95" t="str">
        <f t="shared" si="221"/>
        <v/>
      </c>
      <c r="FQ96" s="95" t="str">
        <f t="shared" si="222"/>
        <v/>
      </c>
      <c r="FR96" s="95" t="str">
        <f t="shared" si="223"/>
        <v/>
      </c>
      <c r="FS96" s="136">
        <f t="shared" si="224"/>
        <v>100</v>
      </c>
      <c r="FT96" s="136">
        <f t="shared" si="225"/>
        <v>0</v>
      </c>
      <c r="FU96" s="64" t="str">
        <f>IF(details!CQ96="","",details!CQ96)</f>
        <v/>
      </c>
      <c r="FV96" s="64" t="str">
        <f>IF(details!CR96="","",details!CR96)</f>
        <v/>
      </c>
      <c r="FW96" s="64" t="str">
        <f>IF(details!CS96="","",details!CS96)</f>
        <v/>
      </c>
      <c r="FX96" s="64" t="str">
        <f>IF(details!CT96="","",details!CT96)</f>
        <v/>
      </c>
      <c r="FY96" s="64" t="str">
        <f>IF(details!CU96="","",details!CU96)</f>
        <v/>
      </c>
      <c r="FZ96" s="95" t="str">
        <f t="shared" si="226"/>
        <v/>
      </c>
      <c r="GA96" s="95" t="str">
        <f t="shared" si="227"/>
        <v/>
      </c>
      <c r="GB96" s="95" t="str">
        <f t="shared" si="228"/>
        <v/>
      </c>
      <c r="GC96" s="136">
        <f t="shared" si="229"/>
        <v>100</v>
      </c>
      <c r="GD96" s="136">
        <f t="shared" si="230"/>
        <v>0</v>
      </c>
      <c r="GE96" s="94">
        <f t="shared" si="231"/>
        <v>200</v>
      </c>
      <c r="GF96" s="94" t="str">
        <f t="shared" si="232"/>
        <v/>
      </c>
      <c r="GG96" s="94" t="str">
        <f t="shared" si="233"/>
        <v/>
      </c>
      <c r="GH96" s="94">
        <f t="shared" si="234"/>
        <v>200</v>
      </c>
      <c r="GI96" s="94" t="str">
        <f t="shared" si="235"/>
        <v/>
      </c>
      <c r="GJ96" s="94" t="str">
        <f t="shared" si="236"/>
        <v/>
      </c>
      <c r="GK96" s="152">
        <f t="shared" si="237"/>
        <v>200</v>
      </c>
      <c r="GL96" s="152" t="str">
        <f t="shared" si="238"/>
        <v/>
      </c>
      <c r="GM96" s="152" t="str">
        <f t="shared" si="239"/>
        <v/>
      </c>
      <c r="GN96" s="94" t="str">
        <f t="shared" si="240"/>
        <v/>
      </c>
      <c r="GO96" s="94" t="str">
        <f t="shared" si="241"/>
        <v/>
      </c>
      <c r="GP96" s="94" t="str">
        <f t="shared" si="242"/>
        <v/>
      </c>
      <c r="GQ96" s="94" t="str">
        <f t="shared" si="243"/>
        <v/>
      </c>
      <c r="GR96" s="94" t="str">
        <f t="shared" si="244"/>
        <v/>
      </c>
      <c r="GS96" s="94">
        <f t="shared" si="245"/>
        <v>200</v>
      </c>
      <c r="GT96" s="94" t="str">
        <f t="shared" si="246"/>
        <v/>
      </c>
      <c r="GU96" s="94" t="str">
        <f t="shared" si="247"/>
        <v/>
      </c>
      <c r="GV96" s="94">
        <f t="shared" si="248"/>
        <v>200</v>
      </c>
      <c r="GW96" s="94" t="str">
        <f t="shared" si="249"/>
        <v/>
      </c>
      <c r="GX96" s="94" t="str">
        <f t="shared" si="250"/>
        <v/>
      </c>
      <c r="GY96" s="94">
        <f t="shared" si="251"/>
        <v>200</v>
      </c>
      <c r="GZ96" s="94" t="str">
        <f t="shared" si="252"/>
        <v/>
      </c>
      <c r="HA96" s="94" t="str">
        <f t="shared" si="253"/>
        <v/>
      </c>
      <c r="HB96" s="94">
        <f t="shared" si="254"/>
        <v>100</v>
      </c>
      <c r="HC96" s="94" t="str">
        <f t="shared" si="255"/>
        <v/>
      </c>
      <c r="HD96" s="94" t="str">
        <f t="shared" si="256"/>
        <v/>
      </c>
      <c r="HE96" s="153">
        <f t="shared" si="257"/>
        <v>100</v>
      </c>
      <c r="HF96" s="153" t="str">
        <f t="shared" si="258"/>
        <v/>
      </c>
      <c r="HG96" s="153" t="str">
        <f t="shared" si="259"/>
        <v/>
      </c>
      <c r="HH96" s="153">
        <f t="shared" si="260"/>
        <v>100</v>
      </c>
      <c r="HI96" s="153" t="str">
        <f t="shared" si="261"/>
        <v/>
      </c>
      <c r="HJ96" s="153" t="str">
        <f t="shared" si="262"/>
        <v/>
      </c>
      <c r="HK96" s="255">
        <f t="shared" si="263"/>
        <v>0</v>
      </c>
      <c r="HL96" s="255">
        <f t="shared" si="264"/>
        <v>0</v>
      </c>
      <c r="HM96" s="255">
        <f t="shared" si="265"/>
        <v>23</v>
      </c>
      <c r="HN96" s="255">
        <f t="shared" si="266"/>
        <v>0</v>
      </c>
      <c r="HO96" s="64" t="str">
        <f t="shared" si="149"/>
        <v/>
      </c>
      <c r="HP96" s="91">
        <f t="shared" si="267"/>
        <v>1200</v>
      </c>
      <c r="HQ96" s="91" t="str">
        <f t="shared" si="268"/>
        <v/>
      </c>
      <c r="HR96" s="92" t="str">
        <f t="shared" si="269"/>
        <v/>
      </c>
      <c r="HS96" s="214" t="str">
        <f t="shared" si="270"/>
        <v/>
      </c>
      <c r="HT96" s="215" t="str">
        <f t="shared" si="271"/>
        <v/>
      </c>
      <c r="HU96" s="93" t="str">
        <f t="shared" si="272"/>
        <v/>
      </c>
      <c r="HV96" s="154">
        <f>details!EV96</f>
        <v>110</v>
      </c>
      <c r="HW96" s="155" t="str">
        <f>details!EW96</f>
        <v/>
      </c>
      <c r="HX96" s="218" t="str">
        <f t="shared" si="273"/>
        <v/>
      </c>
      <c r="HY96" s="100" t="str">
        <f>IF(details!CV96="","",details!CV96)</f>
        <v/>
      </c>
    </row>
    <row r="97" spans="1:244" ht="14" customHeight="1">
      <c r="A97" s="145" t="str">
        <f>IF(details!A97="","",details!A97)</f>
        <v/>
      </c>
      <c r="B97" s="64" t="str">
        <f>IF(details!B97="","",details!B97)</f>
        <v/>
      </c>
      <c r="C97" s="64" t="str">
        <f>IF(details!C97="","",details!C97)</f>
        <v/>
      </c>
      <c r="D97" s="95">
        <f>IF(details!D97="","",details!D97)</f>
        <v>891</v>
      </c>
      <c r="E97" s="95" t="str">
        <f>IF(details!E97="","",details!E97)</f>
        <v/>
      </c>
      <c r="F97" s="64" t="str">
        <f>IF(details!F97="","",details!F97)</f>
        <v/>
      </c>
      <c r="G97" s="290" t="str">
        <f>IF(details!G97="","",details!G97)</f>
        <v/>
      </c>
      <c r="H97" s="146" t="str">
        <f>IF(details!CW97="","",details!CW97)</f>
        <v/>
      </c>
      <c r="I97" s="147" t="str">
        <f>IF(details!I97="","",details!I97)</f>
        <v/>
      </c>
      <c r="J97" s="147" t="str">
        <f>IF(details!J97="","",details!J97)</f>
        <v/>
      </c>
      <c r="K97" s="147" t="str">
        <f>IF(details!K97="","",details!K97)</f>
        <v/>
      </c>
      <c r="L97" s="64" t="str">
        <f>IF(details!L97="","",details!L97)</f>
        <v/>
      </c>
      <c r="M97" s="64" t="str">
        <f>IF(details!M97="","",details!M97)</f>
        <v/>
      </c>
      <c r="N97" s="64" t="str">
        <f t="shared" si="150"/>
        <v/>
      </c>
      <c r="O97" s="64" t="str">
        <f>IF(details!N97="","",details!N97)</f>
        <v/>
      </c>
      <c r="P97" s="64" t="str">
        <f>IF(details!O97="","",details!O97)</f>
        <v/>
      </c>
      <c r="Q97" s="64" t="str">
        <f t="shared" si="151"/>
        <v/>
      </c>
      <c r="R97" s="64" t="str">
        <f>IF(details!P97="","",details!P97)</f>
        <v/>
      </c>
      <c r="S97" s="64" t="str">
        <f>IF(details!Q97="","",details!Q97)</f>
        <v/>
      </c>
      <c r="T97" s="64" t="str">
        <f t="shared" si="152"/>
        <v/>
      </c>
      <c r="U97" s="148" t="str">
        <f t="shared" si="153"/>
        <v/>
      </c>
      <c r="V97" s="64" t="str">
        <f>IF(details!R97="","",details!R97)</f>
        <v/>
      </c>
      <c r="W97" s="64" t="str">
        <f>IF(details!S97="","",details!S97)</f>
        <v/>
      </c>
      <c r="X97" s="64" t="str">
        <f>IF(details!T97="","",details!T97)</f>
        <v/>
      </c>
      <c r="Y97" s="64" t="str">
        <f>IF(details!U97="","",details!U97)</f>
        <v/>
      </c>
      <c r="Z97" s="148" t="str">
        <f t="shared" si="154"/>
        <v/>
      </c>
      <c r="AA97" s="149" t="str">
        <f t="shared" si="155"/>
        <v/>
      </c>
      <c r="AB97" s="64" t="str">
        <f>IF(details!V97="","",details!V97)</f>
        <v/>
      </c>
      <c r="AC97" s="64" t="str">
        <f>IF(details!W97="","",details!W97)</f>
        <v/>
      </c>
      <c r="AD97" s="64" t="str">
        <f>IF(details!X97="","",details!X97)</f>
        <v/>
      </c>
      <c r="AE97" s="149" t="str">
        <f t="shared" si="156"/>
        <v/>
      </c>
      <c r="AF97" s="95" t="str">
        <f t="shared" si="157"/>
        <v/>
      </c>
      <c r="AG97" s="150" t="str">
        <f t="shared" si="158"/>
        <v/>
      </c>
      <c r="AH97" s="95" t="str">
        <f t="shared" si="159"/>
        <v/>
      </c>
      <c r="AI97" s="136">
        <f t="shared" si="143"/>
        <v>200</v>
      </c>
      <c r="AJ97" s="136">
        <f t="shared" si="160"/>
        <v>0</v>
      </c>
      <c r="AK97" s="64" t="str">
        <f>IF(details!Y97="","",details!Y97)</f>
        <v/>
      </c>
      <c r="AL97" s="64" t="str">
        <f>IF(details!Z97="","",details!Z97)</f>
        <v/>
      </c>
      <c r="AM97" s="64" t="str">
        <f t="shared" si="161"/>
        <v/>
      </c>
      <c r="AN97" s="64" t="str">
        <f>IF(details!AA97="","",details!AA97)</f>
        <v/>
      </c>
      <c r="AO97" s="64" t="str">
        <f>IF(details!AB97="","",details!AB97)</f>
        <v/>
      </c>
      <c r="AP97" s="64" t="str">
        <f t="shared" si="162"/>
        <v/>
      </c>
      <c r="AQ97" s="64" t="str">
        <f>IF(details!AC97="","",details!AC97)</f>
        <v/>
      </c>
      <c r="AR97" s="64" t="str">
        <f>IF(details!AD97="","",details!AD97)</f>
        <v/>
      </c>
      <c r="AS97" s="64" t="str">
        <f t="shared" si="163"/>
        <v/>
      </c>
      <c r="AT97" s="148" t="str">
        <f t="shared" si="164"/>
        <v/>
      </c>
      <c r="AU97" s="64" t="str">
        <f>IF(details!AE97="","",details!AE97)</f>
        <v/>
      </c>
      <c r="AV97" s="64" t="str">
        <f>IF(details!AF97="","",details!AF97)</f>
        <v/>
      </c>
      <c r="AW97" s="64" t="str">
        <f>IF(details!AG97="","",details!AG97)</f>
        <v/>
      </c>
      <c r="AX97" s="64" t="str">
        <f>IF(details!AH97="","",details!AH97)</f>
        <v/>
      </c>
      <c r="AY97" s="148" t="str">
        <f t="shared" si="165"/>
        <v/>
      </c>
      <c r="AZ97" s="149" t="str">
        <f t="shared" si="166"/>
        <v/>
      </c>
      <c r="BA97" s="64" t="str">
        <f>IF(details!AI97="","",details!AI97)</f>
        <v/>
      </c>
      <c r="BB97" s="64" t="str">
        <f>IF(details!AJ97="","",details!AJ97)</f>
        <v/>
      </c>
      <c r="BC97" s="64" t="str">
        <f>IF(details!AK97="","",details!AK97)</f>
        <v/>
      </c>
      <c r="BD97" s="149" t="str">
        <f t="shared" si="167"/>
        <v/>
      </c>
      <c r="BE97" s="95" t="str">
        <f t="shared" si="168"/>
        <v/>
      </c>
      <c r="BF97" s="150" t="str">
        <f t="shared" si="169"/>
        <v/>
      </c>
      <c r="BG97" s="95" t="str">
        <f t="shared" si="170"/>
        <v/>
      </c>
      <c r="BH97" s="136">
        <f t="shared" si="144"/>
        <v>200</v>
      </c>
      <c r="BI97" s="136">
        <f t="shared" si="171"/>
        <v>0</v>
      </c>
      <c r="BJ97" s="151">
        <f>IF(D97="","",details!AL97)</f>
        <v>0</v>
      </c>
      <c r="BK97" s="64" t="str">
        <f>IF(details!AM97="","",details!AM97)</f>
        <v/>
      </c>
      <c r="BL97" s="64" t="str">
        <f>IF(details!AN97="","",details!AN97)</f>
        <v/>
      </c>
      <c r="BM97" s="64" t="str">
        <f t="shared" si="172"/>
        <v/>
      </c>
      <c r="BN97" s="64" t="str">
        <f>IF(details!AO97="","",details!AO97)</f>
        <v/>
      </c>
      <c r="BO97" s="64" t="str">
        <f>IF(details!AP97="","",details!AP97)</f>
        <v/>
      </c>
      <c r="BP97" s="64" t="str">
        <f t="shared" si="173"/>
        <v/>
      </c>
      <c r="BQ97" s="64" t="str">
        <f>IF(details!AQ97="","",details!AQ97)</f>
        <v/>
      </c>
      <c r="BR97" s="64" t="str">
        <f>IF(details!AR97="","",details!AR97)</f>
        <v/>
      </c>
      <c r="BS97" s="64" t="str">
        <f t="shared" si="174"/>
        <v/>
      </c>
      <c r="BT97" s="148" t="str">
        <f t="shared" si="175"/>
        <v/>
      </c>
      <c r="BU97" s="64" t="str">
        <f>IF(details!AS97="","",details!AS97)</f>
        <v/>
      </c>
      <c r="BV97" s="64" t="str">
        <f>IF(details!AT97="","",details!AT97)</f>
        <v/>
      </c>
      <c r="BW97" s="64" t="str">
        <f>IF(details!AU97="","",details!AU97)</f>
        <v/>
      </c>
      <c r="BX97" s="148" t="str">
        <f t="shared" si="176"/>
        <v/>
      </c>
      <c r="BY97" s="149" t="str">
        <f t="shared" si="177"/>
        <v/>
      </c>
      <c r="BZ97" s="64" t="str">
        <f>IF(details!AV97="","",details!AV97)</f>
        <v/>
      </c>
      <c r="CA97" s="64" t="str">
        <f>IF(details!AW97="","",details!AW97)</f>
        <v/>
      </c>
      <c r="CB97" s="149" t="str">
        <f t="shared" si="178"/>
        <v/>
      </c>
      <c r="CC97" s="95" t="str">
        <f t="shared" si="179"/>
        <v/>
      </c>
      <c r="CD97" s="150" t="str">
        <f t="shared" si="180"/>
        <v/>
      </c>
      <c r="CE97" s="95" t="str">
        <f t="shared" si="181"/>
        <v/>
      </c>
      <c r="CF97" s="136">
        <f t="shared" si="145"/>
        <v>200</v>
      </c>
      <c r="CG97" s="136">
        <f t="shared" si="182"/>
        <v>0</v>
      </c>
      <c r="CH97" s="64" t="str">
        <f>IF(details!AX97="","",details!AX97)</f>
        <v/>
      </c>
      <c r="CI97" s="64" t="str">
        <f>IF(details!AY97="","",details!AY97)</f>
        <v/>
      </c>
      <c r="CJ97" s="64" t="str">
        <f t="shared" si="183"/>
        <v/>
      </c>
      <c r="CK97" s="64" t="str">
        <f>IF(details!AZ97="","",details!AZ97)</f>
        <v/>
      </c>
      <c r="CL97" s="64" t="str">
        <f>IF(details!BA97="","",details!BA97)</f>
        <v/>
      </c>
      <c r="CM97" s="64" t="str">
        <f t="shared" si="184"/>
        <v/>
      </c>
      <c r="CN97" s="64" t="str">
        <f>IF(details!BB97="","",details!BB97)</f>
        <v/>
      </c>
      <c r="CO97" s="64" t="str">
        <f>IF(details!BC97="","",details!BC97)</f>
        <v/>
      </c>
      <c r="CP97" s="64" t="str">
        <f t="shared" si="185"/>
        <v/>
      </c>
      <c r="CQ97" s="148" t="str">
        <f t="shared" si="186"/>
        <v/>
      </c>
      <c r="CR97" s="64" t="str">
        <f>IF(details!BD97="","",details!BD97)</f>
        <v/>
      </c>
      <c r="CS97" s="64" t="str">
        <f>IF(details!BE97="","",details!BE97)</f>
        <v/>
      </c>
      <c r="CT97" s="64" t="str">
        <f>IF(details!BF97="","",details!BF97)</f>
        <v/>
      </c>
      <c r="CU97" s="64" t="str">
        <f>IF(details!BG97="","",details!BG97)</f>
        <v/>
      </c>
      <c r="CV97" s="148" t="str">
        <f t="shared" si="187"/>
        <v/>
      </c>
      <c r="CW97" s="149" t="str">
        <f t="shared" si="188"/>
        <v/>
      </c>
      <c r="CX97" s="64" t="str">
        <f>IF(details!BH97="","",details!BH97)</f>
        <v/>
      </c>
      <c r="CY97" s="64" t="str">
        <f>IF(details!BI97="","",details!BI97)</f>
        <v/>
      </c>
      <c r="CZ97" s="64" t="str">
        <f>IF(details!BJ97="","",details!BJ97)</f>
        <v/>
      </c>
      <c r="DA97" s="149" t="str">
        <f t="shared" si="189"/>
        <v/>
      </c>
      <c r="DB97" s="95" t="str">
        <f t="shared" si="190"/>
        <v/>
      </c>
      <c r="DC97" s="150" t="str">
        <f t="shared" si="191"/>
        <v/>
      </c>
      <c r="DD97" s="95" t="str">
        <f t="shared" si="192"/>
        <v/>
      </c>
      <c r="DE97" s="136">
        <f t="shared" si="146"/>
        <v>200</v>
      </c>
      <c r="DF97" s="136">
        <f t="shared" si="193"/>
        <v>0</v>
      </c>
      <c r="DG97" s="64" t="str">
        <f>IF(details!BK97="","",details!BK97)</f>
        <v/>
      </c>
      <c r="DH97" s="64" t="str">
        <f>IF(details!BL97="","",details!BL97)</f>
        <v/>
      </c>
      <c r="DI97" s="64" t="str">
        <f t="shared" si="194"/>
        <v/>
      </c>
      <c r="DJ97" s="64" t="str">
        <f>IF(details!BM97="","",details!BM97)</f>
        <v/>
      </c>
      <c r="DK97" s="64" t="str">
        <f>IF(details!BN97="","",details!BN97)</f>
        <v/>
      </c>
      <c r="DL97" s="64" t="str">
        <f t="shared" si="195"/>
        <v/>
      </c>
      <c r="DM97" s="64" t="str">
        <f>IF(details!BO97="","",details!BO97)</f>
        <v/>
      </c>
      <c r="DN97" s="64" t="str">
        <f>IF(details!BP97="","",details!BP97)</f>
        <v/>
      </c>
      <c r="DO97" s="64" t="str">
        <f t="shared" si="196"/>
        <v/>
      </c>
      <c r="DP97" s="148" t="str">
        <f t="shared" si="197"/>
        <v/>
      </c>
      <c r="DQ97" s="64" t="str">
        <f>IF(details!BQ97="","",details!BQ97)</f>
        <v/>
      </c>
      <c r="DR97" s="64" t="str">
        <f>IF(details!BR97="","",details!BR97)</f>
        <v/>
      </c>
      <c r="DS97" s="64" t="str">
        <f>IF(details!BS97="","",details!BS97)</f>
        <v/>
      </c>
      <c r="DT97" s="148" t="str">
        <f t="shared" si="198"/>
        <v/>
      </c>
      <c r="DU97" s="149" t="str">
        <f t="shared" si="199"/>
        <v/>
      </c>
      <c r="DV97" s="64" t="str">
        <f>IF(details!BT97="","",details!BT97)</f>
        <v/>
      </c>
      <c r="DW97" s="64" t="str">
        <f>IF(details!BU97="","",details!BU97)</f>
        <v/>
      </c>
      <c r="DX97" s="149" t="str">
        <f t="shared" si="200"/>
        <v/>
      </c>
      <c r="DY97" s="95" t="str">
        <f t="shared" si="201"/>
        <v/>
      </c>
      <c r="DZ97" s="150" t="str">
        <f t="shared" si="202"/>
        <v/>
      </c>
      <c r="EA97" s="95" t="str">
        <f t="shared" si="203"/>
        <v/>
      </c>
      <c r="EB97" s="136">
        <f t="shared" si="147"/>
        <v>200</v>
      </c>
      <c r="EC97" s="136">
        <f t="shared" si="204"/>
        <v>0</v>
      </c>
      <c r="ED97" s="64" t="str">
        <f>IF(details!BV97="","",details!BV97)</f>
        <v/>
      </c>
      <c r="EE97" s="64" t="str">
        <f>IF(details!BW97="","",details!BW97)</f>
        <v/>
      </c>
      <c r="EF97" s="64" t="str">
        <f t="shared" si="205"/>
        <v/>
      </c>
      <c r="EG97" s="64" t="str">
        <f>IF(details!BX97="","",details!BX97)</f>
        <v/>
      </c>
      <c r="EH97" s="64" t="str">
        <f>IF(details!BY97="","",details!BY97)</f>
        <v/>
      </c>
      <c r="EI97" s="64" t="str">
        <f t="shared" si="206"/>
        <v/>
      </c>
      <c r="EJ97" s="64" t="str">
        <f>IF(details!BZ97="","",details!BZ97)</f>
        <v/>
      </c>
      <c r="EK97" s="64" t="str">
        <f>IF(details!CA97="","",details!CA97)</f>
        <v/>
      </c>
      <c r="EL97" s="64" t="str">
        <f t="shared" si="207"/>
        <v/>
      </c>
      <c r="EM97" s="148" t="str">
        <f t="shared" si="208"/>
        <v/>
      </c>
      <c r="EN97" s="427" t="str">
        <f>IF(details!CB97="","",details!CB97)</f>
        <v/>
      </c>
      <c r="EO97" s="64" t="str">
        <f>IF(details!CC97="","",details!CC97)</f>
        <v/>
      </c>
      <c r="EP97" s="64" t="str">
        <f>IF(details!CD97="","",details!CD97)</f>
        <v/>
      </c>
      <c r="EQ97" s="148" t="str">
        <f t="shared" si="209"/>
        <v/>
      </c>
      <c r="ER97" s="149" t="str">
        <f t="shared" si="210"/>
        <v/>
      </c>
      <c r="ES97" s="64" t="str">
        <f>IF(details!CE97="","",details!CE97)</f>
        <v/>
      </c>
      <c r="ET97" s="64" t="str">
        <f>IF(details!CF97="","",details!CF97)</f>
        <v/>
      </c>
      <c r="EU97" s="149" t="str">
        <f t="shared" si="211"/>
        <v/>
      </c>
      <c r="EV97" s="95" t="str">
        <f t="shared" si="212"/>
        <v/>
      </c>
      <c r="EW97" s="150" t="str">
        <f t="shared" si="213"/>
        <v/>
      </c>
      <c r="EX97" s="95" t="str">
        <f t="shared" si="214"/>
        <v/>
      </c>
      <c r="EY97" s="136">
        <f t="shared" si="148"/>
        <v>200</v>
      </c>
      <c r="EZ97" s="136">
        <f t="shared" si="215"/>
        <v>0</v>
      </c>
      <c r="FA97" s="64" t="str">
        <f>IF(details!CG97="","",details!CG97)</f>
        <v/>
      </c>
      <c r="FB97" s="64" t="str">
        <f>IF(details!CH97="","",details!CH97)</f>
        <v/>
      </c>
      <c r="FC97" s="64" t="str">
        <f>IF(details!CI97="","",details!CI97)</f>
        <v/>
      </c>
      <c r="FD97" s="64" t="str">
        <f>IF(details!CJ97="","",details!CJ97)</f>
        <v/>
      </c>
      <c r="FE97" s="64" t="str">
        <f>IF(details!CK97="","",details!CK97)</f>
        <v/>
      </c>
      <c r="FF97" s="95" t="str">
        <f t="shared" si="216"/>
        <v/>
      </c>
      <c r="FG97" s="95" t="str">
        <f t="shared" si="217"/>
        <v/>
      </c>
      <c r="FH97" s="95" t="str">
        <f t="shared" si="218"/>
        <v/>
      </c>
      <c r="FI97" s="136">
        <f t="shared" si="219"/>
        <v>100</v>
      </c>
      <c r="FJ97" s="136">
        <f t="shared" si="220"/>
        <v>0</v>
      </c>
      <c r="FK97" s="64" t="str">
        <f>IF(details!CL97="","",details!CL97)</f>
        <v/>
      </c>
      <c r="FL97" s="64" t="str">
        <f>IF(details!CM97="","",details!CM97)</f>
        <v/>
      </c>
      <c r="FM97" s="64" t="str">
        <f>IF(details!CN97="","",details!CN97)</f>
        <v/>
      </c>
      <c r="FN97" s="64" t="str">
        <f>IF(details!CO97="","",details!CO97)</f>
        <v/>
      </c>
      <c r="FO97" s="64" t="str">
        <f>IF(details!CP97="","",details!CP97)</f>
        <v/>
      </c>
      <c r="FP97" s="95" t="str">
        <f t="shared" si="221"/>
        <v/>
      </c>
      <c r="FQ97" s="95" t="str">
        <f t="shared" si="222"/>
        <v/>
      </c>
      <c r="FR97" s="95" t="str">
        <f t="shared" si="223"/>
        <v/>
      </c>
      <c r="FS97" s="136">
        <f t="shared" si="224"/>
        <v>100</v>
      </c>
      <c r="FT97" s="136">
        <f t="shared" si="225"/>
        <v>0</v>
      </c>
      <c r="FU97" s="64" t="str">
        <f>IF(details!CQ97="","",details!CQ97)</f>
        <v/>
      </c>
      <c r="FV97" s="64" t="str">
        <f>IF(details!CR97="","",details!CR97)</f>
        <v/>
      </c>
      <c r="FW97" s="64" t="str">
        <f>IF(details!CS97="","",details!CS97)</f>
        <v/>
      </c>
      <c r="FX97" s="64" t="str">
        <f>IF(details!CT97="","",details!CT97)</f>
        <v/>
      </c>
      <c r="FY97" s="64" t="str">
        <f>IF(details!CU97="","",details!CU97)</f>
        <v/>
      </c>
      <c r="FZ97" s="95" t="str">
        <f t="shared" si="226"/>
        <v/>
      </c>
      <c r="GA97" s="95" t="str">
        <f t="shared" si="227"/>
        <v/>
      </c>
      <c r="GB97" s="95" t="str">
        <f t="shared" si="228"/>
        <v/>
      </c>
      <c r="GC97" s="136">
        <f t="shared" si="229"/>
        <v>100</v>
      </c>
      <c r="GD97" s="136">
        <f t="shared" si="230"/>
        <v>0</v>
      </c>
      <c r="GE97" s="94">
        <f t="shared" si="231"/>
        <v>200</v>
      </c>
      <c r="GF97" s="94" t="str">
        <f t="shared" si="232"/>
        <v/>
      </c>
      <c r="GG97" s="94" t="str">
        <f t="shared" si="233"/>
        <v/>
      </c>
      <c r="GH97" s="94">
        <f t="shared" si="234"/>
        <v>200</v>
      </c>
      <c r="GI97" s="94" t="str">
        <f t="shared" si="235"/>
        <v/>
      </c>
      <c r="GJ97" s="94" t="str">
        <f t="shared" si="236"/>
        <v/>
      </c>
      <c r="GK97" s="152">
        <f t="shared" si="237"/>
        <v>200</v>
      </c>
      <c r="GL97" s="152" t="str">
        <f t="shared" si="238"/>
        <v/>
      </c>
      <c r="GM97" s="152" t="str">
        <f t="shared" si="239"/>
        <v/>
      </c>
      <c r="GN97" s="94" t="str">
        <f t="shared" si="240"/>
        <v/>
      </c>
      <c r="GO97" s="94" t="str">
        <f t="shared" si="241"/>
        <v/>
      </c>
      <c r="GP97" s="94" t="str">
        <f t="shared" si="242"/>
        <v/>
      </c>
      <c r="GQ97" s="94" t="str">
        <f t="shared" si="243"/>
        <v/>
      </c>
      <c r="GR97" s="94" t="str">
        <f t="shared" si="244"/>
        <v/>
      </c>
      <c r="GS97" s="94">
        <f t="shared" si="245"/>
        <v>200</v>
      </c>
      <c r="GT97" s="94" t="str">
        <f t="shared" si="246"/>
        <v/>
      </c>
      <c r="GU97" s="94" t="str">
        <f t="shared" si="247"/>
        <v/>
      </c>
      <c r="GV97" s="94">
        <f t="shared" si="248"/>
        <v>200</v>
      </c>
      <c r="GW97" s="94" t="str">
        <f t="shared" si="249"/>
        <v/>
      </c>
      <c r="GX97" s="94" t="str">
        <f t="shared" si="250"/>
        <v/>
      </c>
      <c r="GY97" s="94">
        <f t="shared" si="251"/>
        <v>200</v>
      </c>
      <c r="GZ97" s="94" t="str">
        <f t="shared" si="252"/>
        <v/>
      </c>
      <c r="HA97" s="94" t="str">
        <f t="shared" si="253"/>
        <v/>
      </c>
      <c r="HB97" s="94">
        <f t="shared" si="254"/>
        <v>100</v>
      </c>
      <c r="HC97" s="94" t="str">
        <f t="shared" si="255"/>
        <v/>
      </c>
      <c r="HD97" s="94" t="str">
        <f t="shared" si="256"/>
        <v/>
      </c>
      <c r="HE97" s="153">
        <f t="shared" si="257"/>
        <v>100</v>
      </c>
      <c r="HF97" s="153" t="str">
        <f t="shared" si="258"/>
        <v/>
      </c>
      <c r="HG97" s="153" t="str">
        <f t="shared" si="259"/>
        <v/>
      </c>
      <c r="HH97" s="153">
        <f t="shared" si="260"/>
        <v>100</v>
      </c>
      <c r="HI97" s="153" t="str">
        <f t="shared" si="261"/>
        <v/>
      </c>
      <c r="HJ97" s="153" t="str">
        <f t="shared" si="262"/>
        <v/>
      </c>
      <c r="HK97" s="255">
        <f t="shared" si="263"/>
        <v>0</v>
      </c>
      <c r="HL97" s="255">
        <f t="shared" si="264"/>
        <v>0</v>
      </c>
      <c r="HM97" s="255">
        <f t="shared" si="265"/>
        <v>23</v>
      </c>
      <c r="HN97" s="255">
        <f t="shared" si="266"/>
        <v>0</v>
      </c>
      <c r="HO97" s="64" t="str">
        <f t="shared" si="149"/>
        <v/>
      </c>
      <c r="HP97" s="91">
        <f t="shared" si="267"/>
        <v>1200</v>
      </c>
      <c r="HQ97" s="91" t="str">
        <f t="shared" si="268"/>
        <v/>
      </c>
      <c r="HR97" s="92" t="str">
        <f t="shared" si="269"/>
        <v/>
      </c>
      <c r="HS97" s="214" t="str">
        <f t="shared" si="270"/>
        <v/>
      </c>
      <c r="HT97" s="215" t="str">
        <f t="shared" si="271"/>
        <v/>
      </c>
      <c r="HU97" s="93" t="str">
        <f t="shared" si="272"/>
        <v/>
      </c>
      <c r="HV97" s="154">
        <f>details!EV97</f>
        <v>110</v>
      </c>
      <c r="HW97" s="155" t="str">
        <f>details!EW97</f>
        <v/>
      </c>
      <c r="HX97" s="218" t="str">
        <f t="shared" si="273"/>
        <v/>
      </c>
      <c r="HY97" s="100" t="str">
        <f>IF(details!CV97="","",details!CV97)</f>
        <v/>
      </c>
    </row>
    <row r="98" spans="1:244" ht="14" customHeight="1">
      <c r="A98" s="145" t="str">
        <f>IF(details!A98="","",details!A98)</f>
        <v/>
      </c>
      <c r="B98" s="64" t="str">
        <f>IF(details!B98="","",details!B98)</f>
        <v/>
      </c>
      <c r="C98" s="64" t="str">
        <f>IF(details!C98="","",details!C98)</f>
        <v/>
      </c>
      <c r="D98" s="95">
        <f>IF(details!D98="","",details!D98)</f>
        <v>892</v>
      </c>
      <c r="E98" s="95" t="str">
        <f>IF(details!E98="","",details!E98)</f>
        <v/>
      </c>
      <c r="F98" s="64" t="str">
        <f>IF(details!F98="","",details!F98)</f>
        <v/>
      </c>
      <c r="G98" s="290" t="str">
        <f>IF(details!G98="","",details!G98)</f>
        <v/>
      </c>
      <c r="H98" s="146" t="str">
        <f>IF(details!CW98="","",details!CW98)</f>
        <v/>
      </c>
      <c r="I98" s="147" t="str">
        <f>IF(details!I98="","",details!I98)</f>
        <v/>
      </c>
      <c r="J98" s="147" t="str">
        <f>IF(details!J98="","",details!J98)</f>
        <v/>
      </c>
      <c r="K98" s="147" t="str">
        <f>IF(details!K98="","",details!K98)</f>
        <v/>
      </c>
      <c r="L98" s="64" t="str">
        <f>IF(details!L98="","",details!L98)</f>
        <v/>
      </c>
      <c r="M98" s="64" t="str">
        <f>IF(details!M98="","",details!M98)</f>
        <v/>
      </c>
      <c r="N98" s="64" t="str">
        <f t="shared" si="150"/>
        <v/>
      </c>
      <c r="O98" s="64" t="str">
        <f>IF(details!N98="","",details!N98)</f>
        <v/>
      </c>
      <c r="P98" s="64" t="str">
        <f>IF(details!O98="","",details!O98)</f>
        <v/>
      </c>
      <c r="Q98" s="64" t="str">
        <f t="shared" si="151"/>
        <v/>
      </c>
      <c r="R98" s="64" t="str">
        <f>IF(details!P98="","",details!P98)</f>
        <v/>
      </c>
      <c r="S98" s="64" t="str">
        <f>IF(details!Q98="","",details!Q98)</f>
        <v/>
      </c>
      <c r="T98" s="64" t="str">
        <f t="shared" si="152"/>
        <v/>
      </c>
      <c r="U98" s="148" t="str">
        <f t="shared" si="153"/>
        <v/>
      </c>
      <c r="V98" s="64" t="str">
        <f>IF(details!R98="","",details!R98)</f>
        <v/>
      </c>
      <c r="W98" s="64" t="str">
        <f>IF(details!S98="","",details!S98)</f>
        <v/>
      </c>
      <c r="X98" s="64" t="str">
        <f>IF(details!T98="","",details!T98)</f>
        <v/>
      </c>
      <c r="Y98" s="64" t="str">
        <f>IF(details!U98="","",details!U98)</f>
        <v/>
      </c>
      <c r="Z98" s="148" t="str">
        <f t="shared" si="154"/>
        <v/>
      </c>
      <c r="AA98" s="149" t="str">
        <f t="shared" si="155"/>
        <v/>
      </c>
      <c r="AB98" s="64" t="str">
        <f>IF(details!V98="","",details!V98)</f>
        <v/>
      </c>
      <c r="AC98" s="64" t="str">
        <f>IF(details!W98="","",details!W98)</f>
        <v/>
      </c>
      <c r="AD98" s="64" t="str">
        <f>IF(details!X98="","",details!X98)</f>
        <v/>
      </c>
      <c r="AE98" s="149" t="str">
        <f t="shared" si="156"/>
        <v/>
      </c>
      <c r="AF98" s="95" t="str">
        <f t="shared" si="157"/>
        <v/>
      </c>
      <c r="AG98" s="150" t="str">
        <f t="shared" si="158"/>
        <v/>
      </c>
      <c r="AH98" s="95" t="str">
        <f t="shared" si="159"/>
        <v/>
      </c>
      <c r="AI98" s="136">
        <f t="shared" si="143"/>
        <v>200</v>
      </c>
      <c r="AJ98" s="136">
        <f t="shared" si="160"/>
        <v>0</v>
      </c>
      <c r="AK98" s="64" t="str">
        <f>IF(details!Y98="","",details!Y98)</f>
        <v/>
      </c>
      <c r="AL98" s="64" t="str">
        <f>IF(details!Z98="","",details!Z98)</f>
        <v/>
      </c>
      <c r="AM98" s="64" t="str">
        <f t="shared" si="161"/>
        <v/>
      </c>
      <c r="AN98" s="64" t="str">
        <f>IF(details!AA98="","",details!AA98)</f>
        <v/>
      </c>
      <c r="AO98" s="64" t="str">
        <f>IF(details!AB98="","",details!AB98)</f>
        <v/>
      </c>
      <c r="AP98" s="64" t="str">
        <f t="shared" si="162"/>
        <v/>
      </c>
      <c r="AQ98" s="64" t="str">
        <f>IF(details!AC98="","",details!AC98)</f>
        <v/>
      </c>
      <c r="AR98" s="64" t="str">
        <f>IF(details!AD98="","",details!AD98)</f>
        <v/>
      </c>
      <c r="AS98" s="64" t="str">
        <f t="shared" si="163"/>
        <v/>
      </c>
      <c r="AT98" s="148" t="str">
        <f t="shared" si="164"/>
        <v/>
      </c>
      <c r="AU98" s="64" t="str">
        <f>IF(details!AE98="","",details!AE98)</f>
        <v/>
      </c>
      <c r="AV98" s="64" t="str">
        <f>IF(details!AF98="","",details!AF98)</f>
        <v/>
      </c>
      <c r="AW98" s="64" t="str">
        <f>IF(details!AG98="","",details!AG98)</f>
        <v/>
      </c>
      <c r="AX98" s="64" t="str">
        <f>IF(details!AH98="","",details!AH98)</f>
        <v/>
      </c>
      <c r="AY98" s="148" t="str">
        <f t="shared" si="165"/>
        <v/>
      </c>
      <c r="AZ98" s="149" t="str">
        <f t="shared" si="166"/>
        <v/>
      </c>
      <c r="BA98" s="64" t="str">
        <f>IF(details!AI98="","",details!AI98)</f>
        <v/>
      </c>
      <c r="BB98" s="64" t="str">
        <f>IF(details!AJ98="","",details!AJ98)</f>
        <v/>
      </c>
      <c r="BC98" s="64" t="str">
        <f>IF(details!AK98="","",details!AK98)</f>
        <v/>
      </c>
      <c r="BD98" s="149" t="str">
        <f t="shared" si="167"/>
        <v/>
      </c>
      <c r="BE98" s="95" t="str">
        <f t="shared" si="168"/>
        <v/>
      </c>
      <c r="BF98" s="150" t="str">
        <f t="shared" si="169"/>
        <v/>
      </c>
      <c r="BG98" s="95" t="str">
        <f t="shared" si="170"/>
        <v/>
      </c>
      <c r="BH98" s="136">
        <f t="shared" si="144"/>
        <v>200</v>
      </c>
      <c r="BI98" s="136">
        <f t="shared" si="171"/>
        <v>0</v>
      </c>
      <c r="BJ98" s="151">
        <f>IF(D98="","",details!AL98)</f>
        <v>0</v>
      </c>
      <c r="BK98" s="64" t="str">
        <f>IF(details!AM98="","",details!AM98)</f>
        <v/>
      </c>
      <c r="BL98" s="64" t="str">
        <f>IF(details!AN98="","",details!AN98)</f>
        <v/>
      </c>
      <c r="BM98" s="64" t="str">
        <f t="shared" si="172"/>
        <v/>
      </c>
      <c r="BN98" s="64" t="str">
        <f>IF(details!AO98="","",details!AO98)</f>
        <v/>
      </c>
      <c r="BO98" s="64" t="str">
        <f>IF(details!AP98="","",details!AP98)</f>
        <v/>
      </c>
      <c r="BP98" s="64" t="str">
        <f t="shared" si="173"/>
        <v/>
      </c>
      <c r="BQ98" s="64" t="str">
        <f>IF(details!AQ98="","",details!AQ98)</f>
        <v/>
      </c>
      <c r="BR98" s="64" t="str">
        <f>IF(details!AR98="","",details!AR98)</f>
        <v/>
      </c>
      <c r="BS98" s="64" t="str">
        <f t="shared" si="174"/>
        <v/>
      </c>
      <c r="BT98" s="148" t="str">
        <f t="shared" si="175"/>
        <v/>
      </c>
      <c r="BU98" s="64" t="str">
        <f>IF(details!AS98="","",details!AS98)</f>
        <v/>
      </c>
      <c r="BV98" s="64" t="str">
        <f>IF(details!AT98="","",details!AT98)</f>
        <v/>
      </c>
      <c r="BW98" s="64" t="str">
        <f>IF(details!AU98="","",details!AU98)</f>
        <v/>
      </c>
      <c r="BX98" s="148" t="str">
        <f t="shared" si="176"/>
        <v/>
      </c>
      <c r="BY98" s="149" t="str">
        <f t="shared" si="177"/>
        <v/>
      </c>
      <c r="BZ98" s="64" t="str">
        <f>IF(details!AV98="","",details!AV98)</f>
        <v/>
      </c>
      <c r="CA98" s="64" t="str">
        <f>IF(details!AW98="","",details!AW98)</f>
        <v/>
      </c>
      <c r="CB98" s="149" t="str">
        <f t="shared" si="178"/>
        <v/>
      </c>
      <c r="CC98" s="95" t="str">
        <f t="shared" si="179"/>
        <v/>
      </c>
      <c r="CD98" s="150" t="str">
        <f t="shared" si="180"/>
        <v/>
      </c>
      <c r="CE98" s="95" t="str">
        <f t="shared" si="181"/>
        <v/>
      </c>
      <c r="CF98" s="136">
        <f t="shared" si="145"/>
        <v>200</v>
      </c>
      <c r="CG98" s="136">
        <f t="shared" si="182"/>
        <v>0</v>
      </c>
      <c r="CH98" s="64" t="str">
        <f>IF(details!AX98="","",details!AX98)</f>
        <v/>
      </c>
      <c r="CI98" s="64" t="str">
        <f>IF(details!AY98="","",details!AY98)</f>
        <v/>
      </c>
      <c r="CJ98" s="64" t="str">
        <f t="shared" si="183"/>
        <v/>
      </c>
      <c r="CK98" s="64" t="str">
        <f>IF(details!AZ98="","",details!AZ98)</f>
        <v/>
      </c>
      <c r="CL98" s="64" t="str">
        <f>IF(details!BA98="","",details!BA98)</f>
        <v/>
      </c>
      <c r="CM98" s="64" t="str">
        <f t="shared" si="184"/>
        <v/>
      </c>
      <c r="CN98" s="64" t="str">
        <f>IF(details!BB98="","",details!BB98)</f>
        <v/>
      </c>
      <c r="CO98" s="64" t="str">
        <f>IF(details!BC98="","",details!BC98)</f>
        <v/>
      </c>
      <c r="CP98" s="64" t="str">
        <f t="shared" si="185"/>
        <v/>
      </c>
      <c r="CQ98" s="148" t="str">
        <f t="shared" si="186"/>
        <v/>
      </c>
      <c r="CR98" s="64" t="str">
        <f>IF(details!BD98="","",details!BD98)</f>
        <v/>
      </c>
      <c r="CS98" s="64" t="str">
        <f>IF(details!BE98="","",details!BE98)</f>
        <v/>
      </c>
      <c r="CT98" s="64" t="str">
        <f>IF(details!BF98="","",details!BF98)</f>
        <v/>
      </c>
      <c r="CU98" s="64" t="str">
        <f>IF(details!BG98="","",details!BG98)</f>
        <v/>
      </c>
      <c r="CV98" s="148" t="str">
        <f t="shared" si="187"/>
        <v/>
      </c>
      <c r="CW98" s="149" t="str">
        <f t="shared" si="188"/>
        <v/>
      </c>
      <c r="CX98" s="64" t="str">
        <f>IF(details!BH98="","",details!BH98)</f>
        <v/>
      </c>
      <c r="CY98" s="64" t="str">
        <f>IF(details!BI98="","",details!BI98)</f>
        <v/>
      </c>
      <c r="CZ98" s="64" t="str">
        <f>IF(details!BJ98="","",details!BJ98)</f>
        <v/>
      </c>
      <c r="DA98" s="149" t="str">
        <f t="shared" si="189"/>
        <v/>
      </c>
      <c r="DB98" s="95" t="str">
        <f t="shared" si="190"/>
        <v/>
      </c>
      <c r="DC98" s="150" t="str">
        <f t="shared" si="191"/>
        <v/>
      </c>
      <c r="DD98" s="95" t="str">
        <f t="shared" si="192"/>
        <v/>
      </c>
      <c r="DE98" s="136">
        <f t="shared" si="146"/>
        <v>200</v>
      </c>
      <c r="DF98" s="136">
        <f t="shared" si="193"/>
        <v>0</v>
      </c>
      <c r="DG98" s="64" t="str">
        <f>IF(details!BK98="","",details!BK98)</f>
        <v/>
      </c>
      <c r="DH98" s="64" t="str">
        <f>IF(details!BL98="","",details!BL98)</f>
        <v/>
      </c>
      <c r="DI98" s="64" t="str">
        <f t="shared" si="194"/>
        <v/>
      </c>
      <c r="DJ98" s="64" t="str">
        <f>IF(details!BM98="","",details!BM98)</f>
        <v/>
      </c>
      <c r="DK98" s="64" t="str">
        <f>IF(details!BN98="","",details!BN98)</f>
        <v/>
      </c>
      <c r="DL98" s="64" t="str">
        <f t="shared" si="195"/>
        <v/>
      </c>
      <c r="DM98" s="64" t="str">
        <f>IF(details!BO98="","",details!BO98)</f>
        <v/>
      </c>
      <c r="DN98" s="64" t="str">
        <f>IF(details!BP98="","",details!BP98)</f>
        <v/>
      </c>
      <c r="DO98" s="64" t="str">
        <f t="shared" si="196"/>
        <v/>
      </c>
      <c r="DP98" s="148" t="str">
        <f t="shared" si="197"/>
        <v/>
      </c>
      <c r="DQ98" s="64" t="str">
        <f>IF(details!BQ98="","",details!BQ98)</f>
        <v/>
      </c>
      <c r="DR98" s="64" t="str">
        <f>IF(details!BR98="","",details!BR98)</f>
        <v/>
      </c>
      <c r="DS98" s="64" t="str">
        <f>IF(details!BS98="","",details!BS98)</f>
        <v/>
      </c>
      <c r="DT98" s="148" t="str">
        <f t="shared" si="198"/>
        <v/>
      </c>
      <c r="DU98" s="149" t="str">
        <f t="shared" si="199"/>
        <v/>
      </c>
      <c r="DV98" s="64" t="str">
        <f>IF(details!BT98="","",details!BT98)</f>
        <v/>
      </c>
      <c r="DW98" s="64" t="str">
        <f>IF(details!BU98="","",details!BU98)</f>
        <v/>
      </c>
      <c r="DX98" s="149" t="str">
        <f t="shared" si="200"/>
        <v/>
      </c>
      <c r="DY98" s="95" t="str">
        <f t="shared" si="201"/>
        <v/>
      </c>
      <c r="DZ98" s="150" t="str">
        <f t="shared" si="202"/>
        <v/>
      </c>
      <c r="EA98" s="95" t="str">
        <f t="shared" si="203"/>
        <v/>
      </c>
      <c r="EB98" s="136">
        <f t="shared" si="147"/>
        <v>200</v>
      </c>
      <c r="EC98" s="136">
        <f t="shared" si="204"/>
        <v>0</v>
      </c>
      <c r="ED98" s="64" t="str">
        <f>IF(details!BV98="","",details!BV98)</f>
        <v/>
      </c>
      <c r="EE98" s="64" t="str">
        <f>IF(details!BW98="","",details!BW98)</f>
        <v/>
      </c>
      <c r="EF98" s="64" t="str">
        <f t="shared" si="205"/>
        <v/>
      </c>
      <c r="EG98" s="64" t="str">
        <f>IF(details!BX98="","",details!BX98)</f>
        <v/>
      </c>
      <c r="EH98" s="64" t="str">
        <f>IF(details!BY98="","",details!BY98)</f>
        <v/>
      </c>
      <c r="EI98" s="64" t="str">
        <f t="shared" si="206"/>
        <v/>
      </c>
      <c r="EJ98" s="64" t="str">
        <f>IF(details!BZ98="","",details!BZ98)</f>
        <v/>
      </c>
      <c r="EK98" s="64" t="str">
        <f>IF(details!CA98="","",details!CA98)</f>
        <v/>
      </c>
      <c r="EL98" s="64" t="str">
        <f t="shared" si="207"/>
        <v/>
      </c>
      <c r="EM98" s="148" t="str">
        <f t="shared" si="208"/>
        <v/>
      </c>
      <c r="EN98" s="427" t="str">
        <f>IF(details!CB98="","",details!CB98)</f>
        <v/>
      </c>
      <c r="EO98" s="64" t="str">
        <f>IF(details!CC98="","",details!CC98)</f>
        <v/>
      </c>
      <c r="EP98" s="64" t="str">
        <f>IF(details!CD98="","",details!CD98)</f>
        <v/>
      </c>
      <c r="EQ98" s="148" t="str">
        <f t="shared" si="209"/>
        <v/>
      </c>
      <c r="ER98" s="149" t="str">
        <f t="shared" si="210"/>
        <v/>
      </c>
      <c r="ES98" s="64" t="str">
        <f>IF(details!CE98="","",details!CE98)</f>
        <v/>
      </c>
      <c r="ET98" s="64" t="str">
        <f>IF(details!CF98="","",details!CF98)</f>
        <v/>
      </c>
      <c r="EU98" s="149" t="str">
        <f t="shared" si="211"/>
        <v/>
      </c>
      <c r="EV98" s="95" t="str">
        <f t="shared" si="212"/>
        <v/>
      </c>
      <c r="EW98" s="150" t="str">
        <f t="shared" si="213"/>
        <v/>
      </c>
      <c r="EX98" s="95" t="str">
        <f t="shared" si="214"/>
        <v/>
      </c>
      <c r="EY98" s="136">
        <f t="shared" si="148"/>
        <v>200</v>
      </c>
      <c r="EZ98" s="136">
        <f t="shared" si="215"/>
        <v>0</v>
      </c>
      <c r="FA98" s="64" t="str">
        <f>IF(details!CG98="","",details!CG98)</f>
        <v/>
      </c>
      <c r="FB98" s="64" t="str">
        <f>IF(details!CH98="","",details!CH98)</f>
        <v/>
      </c>
      <c r="FC98" s="64" t="str">
        <f>IF(details!CI98="","",details!CI98)</f>
        <v/>
      </c>
      <c r="FD98" s="64" t="str">
        <f>IF(details!CJ98="","",details!CJ98)</f>
        <v/>
      </c>
      <c r="FE98" s="64" t="str">
        <f>IF(details!CK98="","",details!CK98)</f>
        <v/>
      </c>
      <c r="FF98" s="95" t="str">
        <f t="shared" si="216"/>
        <v/>
      </c>
      <c r="FG98" s="95" t="str">
        <f t="shared" si="217"/>
        <v/>
      </c>
      <c r="FH98" s="95" t="str">
        <f t="shared" si="218"/>
        <v/>
      </c>
      <c r="FI98" s="136">
        <f t="shared" si="219"/>
        <v>100</v>
      </c>
      <c r="FJ98" s="136">
        <f t="shared" si="220"/>
        <v>0</v>
      </c>
      <c r="FK98" s="64" t="str">
        <f>IF(details!CL98="","",details!CL98)</f>
        <v/>
      </c>
      <c r="FL98" s="64" t="str">
        <f>IF(details!CM98="","",details!CM98)</f>
        <v/>
      </c>
      <c r="FM98" s="64" t="str">
        <f>IF(details!CN98="","",details!CN98)</f>
        <v/>
      </c>
      <c r="FN98" s="64" t="str">
        <f>IF(details!CO98="","",details!CO98)</f>
        <v/>
      </c>
      <c r="FO98" s="64" t="str">
        <f>IF(details!CP98="","",details!CP98)</f>
        <v/>
      </c>
      <c r="FP98" s="95" t="str">
        <f t="shared" si="221"/>
        <v/>
      </c>
      <c r="FQ98" s="95" t="str">
        <f t="shared" si="222"/>
        <v/>
      </c>
      <c r="FR98" s="95" t="str">
        <f t="shared" si="223"/>
        <v/>
      </c>
      <c r="FS98" s="136">
        <f t="shared" si="224"/>
        <v>100</v>
      </c>
      <c r="FT98" s="136">
        <f t="shared" si="225"/>
        <v>0</v>
      </c>
      <c r="FU98" s="64" t="str">
        <f>IF(details!CQ98="","",details!CQ98)</f>
        <v/>
      </c>
      <c r="FV98" s="64" t="str">
        <f>IF(details!CR98="","",details!CR98)</f>
        <v/>
      </c>
      <c r="FW98" s="64" t="str">
        <f>IF(details!CS98="","",details!CS98)</f>
        <v/>
      </c>
      <c r="FX98" s="64" t="str">
        <f>IF(details!CT98="","",details!CT98)</f>
        <v/>
      </c>
      <c r="FY98" s="64" t="str">
        <f>IF(details!CU98="","",details!CU98)</f>
        <v/>
      </c>
      <c r="FZ98" s="95" t="str">
        <f t="shared" si="226"/>
        <v/>
      </c>
      <c r="GA98" s="95" t="str">
        <f t="shared" si="227"/>
        <v/>
      </c>
      <c r="GB98" s="95" t="str">
        <f t="shared" si="228"/>
        <v/>
      </c>
      <c r="GC98" s="136">
        <f t="shared" si="229"/>
        <v>100</v>
      </c>
      <c r="GD98" s="136">
        <f t="shared" si="230"/>
        <v>0</v>
      </c>
      <c r="GE98" s="94">
        <f t="shared" si="231"/>
        <v>200</v>
      </c>
      <c r="GF98" s="94" t="str">
        <f t="shared" si="232"/>
        <v/>
      </c>
      <c r="GG98" s="94" t="str">
        <f t="shared" si="233"/>
        <v/>
      </c>
      <c r="GH98" s="94">
        <f t="shared" si="234"/>
        <v>200</v>
      </c>
      <c r="GI98" s="94" t="str">
        <f t="shared" si="235"/>
        <v/>
      </c>
      <c r="GJ98" s="94" t="str">
        <f t="shared" si="236"/>
        <v/>
      </c>
      <c r="GK98" s="152">
        <f t="shared" si="237"/>
        <v>200</v>
      </c>
      <c r="GL98" s="152" t="str">
        <f t="shared" si="238"/>
        <v/>
      </c>
      <c r="GM98" s="152" t="str">
        <f t="shared" si="239"/>
        <v/>
      </c>
      <c r="GN98" s="94" t="str">
        <f t="shared" si="240"/>
        <v/>
      </c>
      <c r="GO98" s="94" t="str">
        <f t="shared" si="241"/>
        <v/>
      </c>
      <c r="GP98" s="94" t="str">
        <f t="shared" si="242"/>
        <v/>
      </c>
      <c r="GQ98" s="94" t="str">
        <f t="shared" si="243"/>
        <v/>
      </c>
      <c r="GR98" s="94" t="str">
        <f t="shared" si="244"/>
        <v/>
      </c>
      <c r="GS98" s="94">
        <f t="shared" si="245"/>
        <v>200</v>
      </c>
      <c r="GT98" s="94" t="str">
        <f t="shared" si="246"/>
        <v/>
      </c>
      <c r="GU98" s="94" t="str">
        <f t="shared" si="247"/>
        <v/>
      </c>
      <c r="GV98" s="94">
        <f t="shared" si="248"/>
        <v>200</v>
      </c>
      <c r="GW98" s="94" t="str">
        <f t="shared" si="249"/>
        <v/>
      </c>
      <c r="GX98" s="94" t="str">
        <f t="shared" si="250"/>
        <v/>
      </c>
      <c r="GY98" s="94">
        <f t="shared" si="251"/>
        <v>200</v>
      </c>
      <c r="GZ98" s="94" t="str">
        <f t="shared" si="252"/>
        <v/>
      </c>
      <c r="HA98" s="94" t="str">
        <f t="shared" si="253"/>
        <v/>
      </c>
      <c r="HB98" s="94">
        <f t="shared" si="254"/>
        <v>100</v>
      </c>
      <c r="HC98" s="94" t="str">
        <f t="shared" si="255"/>
        <v/>
      </c>
      <c r="HD98" s="94" t="str">
        <f t="shared" si="256"/>
        <v/>
      </c>
      <c r="HE98" s="153">
        <f t="shared" si="257"/>
        <v>100</v>
      </c>
      <c r="HF98" s="153" t="str">
        <f t="shared" si="258"/>
        <v/>
      </c>
      <c r="HG98" s="153" t="str">
        <f t="shared" si="259"/>
        <v/>
      </c>
      <c r="HH98" s="153">
        <f t="shared" si="260"/>
        <v>100</v>
      </c>
      <c r="HI98" s="153" t="str">
        <f t="shared" si="261"/>
        <v/>
      </c>
      <c r="HJ98" s="153" t="str">
        <f t="shared" si="262"/>
        <v/>
      </c>
      <c r="HK98" s="255">
        <f t="shared" si="263"/>
        <v>0</v>
      </c>
      <c r="HL98" s="255">
        <f t="shared" si="264"/>
        <v>0</v>
      </c>
      <c r="HM98" s="255">
        <f t="shared" si="265"/>
        <v>23</v>
      </c>
      <c r="HN98" s="255">
        <f t="shared" si="266"/>
        <v>0</v>
      </c>
      <c r="HO98" s="64" t="str">
        <f t="shared" si="149"/>
        <v/>
      </c>
      <c r="HP98" s="91">
        <f t="shared" si="267"/>
        <v>1200</v>
      </c>
      <c r="HQ98" s="91" t="str">
        <f t="shared" si="268"/>
        <v/>
      </c>
      <c r="HR98" s="92" t="str">
        <f t="shared" si="269"/>
        <v/>
      </c>
      <c r="HS98" s="214" t="str">
        <f t="shared" si="270"/>
        <v/>
      </c>
      <c r="HT98" s="215" t="str">
        <f t="shared" si="271"/>
        <v/>
      </c>
      <c r="HU98" s="93" t="str">
        <f t="shared" si="272"/>
        <v/>
      </c>
      <c r="HV98" s="154">
        <f>details!EV98</f>
        <v>110</v>
      </c>
      <c r="HW98" s="155" t="str">
        <f>details!EW98</f>
        <v/>
      </c>
      <c r="HX98" s="218" t="str">
        <f t="shared" si="273"/>
        <v/>
      </c>
      <c r="HY98" s="100" t="str">
        <f>IF(details!CV98="","",details!CV98)</f>
        <v/>
      </c>
    </row>
    <row r="99" spans="1:244" ht="14" customHeight="1">
      <c r="A99" s="145" t="str">
        <f>IF(details!A99="","",details!A99)</f>
        <v/>
      </c>
      <c r="B99" s="64" t="str">
        <f>IF(details!B99="","",details!B99)</f>
        <v/>
      </c>
      <c r="C99" s="64" t="str">
        <f>IF(details!C99="","",details!C99)</f>
        <v/>
      </c>
      <c r="D99" s="95">
        <f>IF(details!D99="","",details!D99)</f>
        <v>893</v>
      </c>
      <c r="E99" s="95" t="str">
        <f>IF(details!E99="","",details!E99)</f>
        <v/>
      </c>
      <c r="F99" s="64" t="str">
        <f>IF(details!F99="","",details!F99)</f>
        <v/>
      </c>
      <c r="G99" s="290" t="str">
        <f>IF(details!G99="","",details!G99)</f>
        <v/>
      </c>
      <c r="H99" s="146" t="str">
        <f>IF(details!CW99="","",details!CW99)</f>
        <v/>
      </c>
      <c r="I99" s="147" t="str">
        <f>IF(details!I99="","",details!I99)</f>
        <v/>
      </c>
      <c r="J99" s="147" t="str">
        <f>IF(details!J99="","",details!J99)</f>
        <v/>
      </c>
      <c r="K99" s="147" t="str">
        <f>IF(details!K99="","",details!K99)</f>
        <v/>
      </c>
      <c r="L99" s="64" t="str">
        <f>IF(details!L99="","",details!L99)</f>
        <v/>
      </c>
      <c r="M99" s="64" t="str">
        <f>IF(details!M99="","",details!M99)</f>
        <v/>
      </c>
      <c r="N99" s="64" t="str">
        <f t="shared" si="150"/>
        <v/>
      </c>
      <c r="O99" s="64" t="str">
        <f>IF(details!N99="","",details!N99)</f>
        <v/>
      </c>
      <c r="P99" s="64" t="str">
        <f>IF(details!O99="","",details!O99)</f>
        <v/>
      </c>
      <c r="Q99" s="64" t="str">
        <f t="shared" si="151"/>
        <v/>
      </c>
      <c r="R99" s="64" t="str">
        <f>IF(details!P99="","",details!P99)</f>
        <v/>
      </c>
      <c r="S99" s="64" t="str">
        <f>IF(details!Q99="","",details!Q99)</f>
        <v/>
      </c>
      <c r="T99" s="64" t="str">
        <f t="shared" si="152"/>
        <v/>
      </c>
      <c r="U99" s="148" t="str">
        <f t="shared" si="153"/>
        <v/>
      </c>
      <c r="V99" s="64" t="str">
        <f>IF(details!R99="","",details!R99)</f>
        <v/>
      </c>
      <c r="W99" s="64" t="str">
        <f>IF(details!S99="","",details!S99)</f>
        <v/>
      </c>
      <c r="X99" s="64" t="str">
        <f>IF(details!T99="","",details!T99)</f>
        <v/>
      </c>
      <c r="Y99" s="64" t="str">
        <f>IF(details!U99="","",details!U99)</f>
        <v/>
      </c>
      <c r="Z99" s="148" t="str">
        <f t="shared" si="154"/>
        <v/>
      </c>
      <c r="AA99" s="149" t="str">
        <f t="shared" si="155"/>
        <v/>
      </c>
      <c r="AB99" s="64" t="str">
        <f>IF(details!V99="","",details!V99)</f>
        <v/>
      </c>
      <c r="AC99" s="64" t="str">
        <f>IF(details!W99="","",details!W99)</f>
        <v/>
      </c>
      <c r="AD99" s="64" t="str">
        <f>IF(details!X99="","",details!X99)</f>
        <v/>
      </c>
      <c r="AE99" s="149" t="str">
        <f t="shared" si="156"/>
        <v/>
      </c>
      <c r="AF99" s="95" t="str">
        <f t="shared" si="157"/>
        <v/>
      </c>
      <c r="AG99" s="150" t="str">
        <f t="shared" si="158"/>
        <v/>
      </c>
      <c r="AH99" s="95" t="str">
        <f t="shared" si="159"/>
        <v/>
      </c>
      <c r="AI99" s="136">
        <f t="shared" si="143"/>
        <v>200</v>
      </c>
      <c r="AJ99" s="136">
        <f t="shared" si="160"/>
        <v>0</v>
      </c>
      <c r="AK99" s="64" t="str">
        <f>IF(details!Y99="","",details!Y99)</f>
        <v/>
      </c>
      <c r="AL99" s="64" t="str">
        <f>IF(details!Z99="","",details!Z99)</f>
        <v/>
      </c>
      <c r="AM99" s="64" t="str">
        <f t="shared" si="161"/>
        <v/>
      </c>
      <c r="AN99" s="64" t="str">
        <f>IF(details!AA99="","",details!AA99)</f>
        <v/>
      </c>
      <c r="AO99" s="64" t="str">
        <f>IF(details!AB99="","",details!AB99)</f>
        <v/>
      </c>
      <c r="AP99" s="64" t="str">
        <f t="shared" si="162"/>
        <v/>
      </c>
      <c r="AQ99" s="64" t="str">
        <f>IF(details!AC99="","",details!AC99)</f>
        <v/>
      </c>
      <c r="AR99" s="64" t="str">
        <f>IF(details!AD99="","",details!AD99)</f>
        <v/>
      </c>
      <c r="AS99" s="64" t="str">
        <f t="shared" si="163"/>
        <v/>
      </c>
      <c r="AT99" s="148" t="str">
        <f t="shared" si="164"/>
        <v/>
      </c>
      <c r="AU99" s="64" t="str">
        <f>IF(details!AE99="","",details!AE99)</f>
        <v/>
      </c>
      <c r="AV99" s="64" t="str">
        <f>IF(details!AF99="","",details!AF99)</f>
        <v/>
      </c>
      <c r="AW99" s="64" t="str">
        <f>IF(details!AG99="","",details!AG99)</f>
        <v/>
      </c>
      <c r="AX99" s="64" t="str">
        <f>IF(details!AH99="","",details!AH99)</f>
        <v/>
      </c>
      <c r="AY99" s="148" t="str">
        <f t="shared" si="165"/>
        <v/>
      </c>
      <c r="AZ99" s="149" t="str">
        <f t="shared" si="166"/>
        <v/>
      </c>
      <c r="BA99" s="64" t="str">
        <f>IF(details!AI99="","",details!AI99)</f>
        <v/>
      </c>
      <c r="BB99" s="64" t="str">
        <f>IF(details!AJ99="","",details!AJ99)</f>
        <v/>
      </c>
      <c r="BC99" s="64" t="str">
        <f>IF(details!AK99="","",details!AK99)</f>
        <v/>
      </c>
      <c r="BD99" s="149" t="str">
        <f t="shared" si="167"/>
        <v/>
      </c>
      <c r="BE99" s="95" t="str">
        <f t="shared" si="168"/>
        <v/>
      </c>
      <c r="BF99" s="150" t="str">
        <f t="shared" si="169"/>
        <v/>
      </c>
      <c r="BG99" s="95" t="str">
        <f t="shared" si="170"/>
        <v/>
      </c>
      <c r="BH99" s="136">
        <f t="shared" si="144"/>
        <v>200</v>
      </c>
      <c r="BI99" s="136">
        <f t="shared" si="171"/>
        <v>0</v>
      </c>
      <c r="BJ99" s="151">
        <f>IF(D99="","",details!AL99)</f>
        <v>0</v>
      </c>
      <c r="BK99" s="64" t="str">
        <f>IF(details!AM99="","",details!AM99)</f>
        <v/>
      </c>
      <c r="BL99" s="64" t="str">
        <f>IF(details!AN99="","",details!AN99)</f>
        <v/>
      </c>
      <c r="BM99" s="64" t="str">
        <f t="shared" si="172"/>
        <v/>
      </c>
      <c r="BN99" s="64" t="str">
        <f>IF(details!AO99="","",details!AO99)</f>
        <v/>
      </c>
      <c r="BO99" s="64" t="str">
        <f>IF(details!AP99="","",details!AP99)</f>
        <v/>
      </c>
      <c r="BP99" s="64" t="str">
        <f t="shared" si="173"/>
        <v/>
      </c>
      <c r="BQ99" s="64" t="str">
        <f>IF(details!AQ99="","",details!AQ99)</f>
        <v/>
      </c>
      <c r="BR99" s="64" t="str">
        <f>IF(details!AR99="","",details!AR99)</f>
        <v/>
      </c>
      <c r="BS99" s="64" t="str">
        <f t="shared" si="174"/>
        <v/>
      </c>
      <c r="BT99" s="148" t="str">
        <f t="shared" si="175"/>
        <v/>
      </c>
      <c r="BU99" s="64" t="str">
        <f>IF(details!AS99="","",details!AS99)</f>
        <v/>
      </c>
      <c r="BV99" s="64" t="str">
        <f>IF(details!AT99="","",details!AT99)</f>
        <v/>
      </c>
      <c r="BW99" s="64" t="str">
        <f>IF(details!AU99="","",details!AU99)</f>
        <v/>
      </c>
      <c r="BX99" s="148" t="str">
        <f t="shared" si="176"/>
        <v/>
      </c>
      <c r="BY99" s="149" t="str">
        <f t="shared" si="177"/>
        <v/>
      </c>
      <c r="BZ99" s="64" t="str">
        <f>IF(details!AV99="","",details!AV99)</f>
        <v/>
      </c>
      <c r="CA99" s="64" t="str">
        <f>IF(details!AW99="","",details!AW99)</f>
        <v/>
      </c>
      <c r="CB99" s="149" t="str">
        <f t="shared" si="178"/>
        <v/>
      </c>
      <c r="CC99" s="95" t="str">
        <f t="shared" si="179"/>
        <v/>
      </c>
      <c r="CD99" s="150" t="str">
        <f t="shared" si="180"/>
        <v/>
      </c>
      <c r="CE99" s="95" t="str">
        <f t="shared" si="181"/>
        <v/>
      </c>
      <c r="CF99" s="136">
        <f t="shared" si="145"/>
        <v>200</v>
      </c>
      <c r="CG99" s="136">
        <f t="shared" si="182"/>
        <v>0</v>
      </c>
      <c r="CH99" s="64" t="str">
        <f>IF(details!AX99="","",details!AX99)</f>
        <v/>
      </c>
      <c r="CI99" s="64" t="str">
        <f>IF(details!AY99="","",details!AY99)</f>
        <v/>
      </c>
      <c r="CJ99" s="64" t="str">
        <f t="shared" si="183"/>
        <v/>
      </c>
      <c r="CK99" s="64" t="str">
        <f>IF(details!AZ99="","",details!AZ99)</f>
        <v/>
      </c>
      <c r="CL99" s="64" t="str">
        <f>IF(details!BA99="","",details!BA99)</f>
        <v/>
      </c>
      <c r="CM99" s="64" t="str">
        <f t="shared" si="184"/>
        <v/>
      </c>
      <c r="CN99" s="64" t="str">
        <f>IF(details!BB99="","",details!BB99)</f>
        <v/>
      </c>
      <c r="CO99" s="64" t="str">
        <f>IF(details!BC99="","",details!BC99)</f>
        <v/>
      </c>
      <c r="CP99" s="64" t="str">
        <f t="shared" si="185"/>
        <v/>
      </c>
      <c r="CQ99" s="148" t="str">
        <f t="shared" si="186"/>
        <v/>
      </c>
      <c r="CR99" s="64" t="str">
        <f>IF(details!BD99="","",details!BD99)</f>
        <v/>
      </c>
      <c r="CS99" s="64" t="str">
        <f>IF(details!BE99="","",details!BE99)</f>
        <v/>
      </c>
      <c r="CT99" s="64" t="str">
        <f>IF(details!BF99="","",details!BF99)</f>
        <v/>
      </c>
      <c r="CU99" s="64" t="str">
        <f>IF(details!BG99="","",details!BG99)</f>
        <v/>
      </c>
      <c r="CV99" s="148" t="str">
        <f t="shared" si="187"/>
        <v/>
      </c>
      <c r="CW99" s="149" t="str">
        <f t="shared" si="188"/>
        <v/>
      </c>
      <c r="CX99" s="64" t="str">
        <f>IF(details!BH99="","",details!BH99)</f>
        <v/>
      </c>
      <c r="CY99" s="64" t="str">
        <f>IF(details!BI99="","",details!BI99)</f>
        <v/>
      </c>
      <c r="CZ99" s="64" t="str">
        <f>IF(details!BJ99="","",details!BJ99)</f>
        <v/>
      </c>
      <c r="DA99" s="149" t="str">
        <f t="shared" si="189"/>
        <v/>
      </c>
      <c r="DB99" s="95" t="str">
        <f t="shared" si="190"/>
        <v/>
      </c>
      <c r="DC99" s="150" t="str">
        <f t="shared" si="191"/>
        <v/>
      </c>
      <c r="DD99" s="95" t="str">
        <f t="shared" si="192"/>
        <v/>
      </c>
      <c r="DE99" s="136">
        <f t="shared" si="146"/>
        <v>200</v>
      </c>
      <c r="DF99" s="136">
        <f t="shared" si="193"/>
        <v>0</v>
      </c>
      <c r="DG99" s="64" t="str">
        <f>IF(details!BK99="","",details!BK99)</f>
        <v/>
      </c>
      <c r="DH99" s="64" t="str">
        <f>IF(details!BL99="","",details!BL99)</f>
        <v/>
      </c>
      <c r="DI99" s="64" t="str">
        <f t="shared" si="194"/>
        <v/>
      </c>
      <c r="DJ99" s="64" t="str">
        <f>IF(details!BM99="","",details!BM99)</f>
        <v/>
      </c>
      <c r="DK99" s="64" t="str">
        <f>IF(details!BN99="","",details!BN99)</f>
        <v/>
      </c>
      <c r="DL99" s="64" t="str">
        <f t="shared" si="195"/>
        <v/>
      </c>
      <c r="DM99" s="64" t="str">
        <f>IF(details!BO99="","",details!BO99)</f>
        <v/>
      </c>
      <c r="DN99" s="64" t="str">
        <f>IF(details!BP99="","",details!BP99)</f>
        <v/>
      </c>
      <c r="DO99" s="64" t="str">
        <f t="shared" si="196"/>
        <v/>
      </c>
      <c r="DP99" s="148" t="str">
        <f t="shared" si="197"/>
        <v/>
      </c>
      <c r="DQ99" s="64" t="str">
        <f>IF(details!BQ99="","",details!BQ99)</f>
        <v/>
      </c>
      <c r="DR99" s="64" t="str">
        <f>IF(details!BR99="","",details!BR99)</f>
        <v/>
      </c>
      <c r="DS99" s="64" t="str">
        <f>IF(details!BS99="","",details!BS99)</f>
        <v/>
      </c>
      <c r="DT99" s="148" t="str">
        <f t="shared" si="198"/>
        <v/>
      </c>
      <c r="DU99" s="149" t="str">
        <f t="shared" si="199"/>
        <v/>
      </c>
      <c r="DV99" s="64" t="str">
        <f>IF(details!BT99="","",details!BT99)</f>
        <v/>
      </c>
      <c r="DW99" s="64" t="str">
        <f>IF(details!BU99="","",details!BU99)</f>
        <v/>
      </c>
      <c r="DX99" s="149" t="str">
        <f t="shared" si="200"/>
        <v/>
      </c>
      <c r="DY99" s="95" t="str">
        <f t="shared" si="201"/>
        <v/>
      </c>
      <c r="DZ99" s="150" t="str">
        <f t="shared" si="202"/>
        <v/>
      </c>
      <c r="EA99" s="95" t="str">
        <f t="shared" si="203"/>
        <v/>
      </c>
      <c r="EB99" s="136">
        <f t="shared" si="147"/>
        <v>200</v>
      </c>
      <c r="EC99" s="136">
        <f t="shared" si="204"/>
        <v>0</v>
      </c>
      <c r="ED99" s="64" t="str">
        <f>IF(details!BV99="","",details!BV99)</f>
        <v/>
      </c>
      <c r="EE99" s="64" t="str">
        <f>IF(details!BW99="","",details!BW99)</f>
        <v/>
      </c>
      <c r="EF99" s="64" t="str">
        <f t="shared" si="205"/>
        <v/>
      </c>
      <c r="EG99" s="64" t="str">
        <f>IF(details!BX99="","",details!BX99)</f>
        <v/>
      </c>
      <c r="EH99" s="64" t="str">
        <f>IF(details!BY99="","",details!BY99)</f>
        <v/>
      </c>
      <c r="EI99" s="64" t="str">
        <f t="shared" si="206"/>
        <v/>
      </c>
      <c r="EJ99" s="64" t="str">
        <f>IF(details!BZ99="","",details!BZ99)</f>
        <v/>
      </c>
      <c r="EK99" s="64" t="str">
        <f>IF(details!CA99="","",details!CA99)</f>
        <v/>
      </c>
      <c r="EL99" s="64" t="str">
        <f t="shared" si="207"/>
        <v/>
      </c>
      <c r="EM99" s="148" t="str">
        <f t="shared" si="208"/>
        <v/>
      </c>
      <c r="EN99" s="427" t="str">
        <f>IF(details!CB99="","",details!CB99)</f>
        <v/>
      </c>
      <c r="EO99" s="64" t="str">
        <f>IF(details!CC99="","",details!CC99)</f>
        <v/>
      </c>
      <c r="EP99" s="64" t="str">
        <f>IF(details!CD99="","",details!CD99)</f>
        <v/>
      </c>
      <c r="EQ99" s="148" t="str">
        <f t="shared" si="209"/>
        <v/>
      </c>
      <c r="ER99" s="149" t="str">
        <f t="shared" si="210"/>
        <v/>
      </c>
      <c r="ES99" s="64" t="str">
        <f>IF(details!CE99="","",details!CE99)</f>
        <v/>
      </c>
      <c r="ET99" s="64" t="str">
        <f>IF(details!CF99="","",details!CF99)</f>
        <v/>
      </c>
      <c r="EU99" s="149" t="str">
        <f t="shared" si="211"/>
        <v/>
      </c>
      <c r="EV99" s="95" t="str">
        <f t="shared" si="212"/>
        <v/>
      </c>
      <c r="EW99" s="150" t="str">
        <f t="shared" si="213"/>
        <v/>
      </c>
      <c r="EX99" s="95" t="str">
        <f t="shared" si="214"/>
        <v/>
      </c>
      <c r="EY99" s="136">
        <f t="shared" si="148"/>
        <v>200</v>
      </c>
      <c r="EZ99" s="136">
        <f t="shared" si="215"/>
        <v>0</v>
      </c>
      <c r="FA99" s="64" t="str">
        <f>IF(details!CG99="","",details!CG99)</f>
        <v/>
      </c>
      <c r="FB99" s="64" t="str">
        <f>IF(details!CH99="","",details!CH99)</f>
        <v/>
      </c>
      <c r="FC99" s="64" t="str">
        <f>IF(details!CI99="","",details!CI99)</f>
        <v/>
      </c>
      <c r="FD99" s="64" t="str">
        <f>IF(details!CJ99="","",details!CJ99)</f>
        <v/>
      </c>
      <c r="FE99" s="64" t="str">
        <f>IF(details!CK99="","",details!CK99)</f>
        <v/>
      </c>
      <c r="FF99" s="95" t="str">
        <f t="shared" si="216"/>
        <v/>
      </c>
      <c r="FG99" s="95" t="str">
        <f t="shared" si="217"/>
        <v/>
      </c>
      <c r="FH99" s="95" t="str">
        <f t="shared" si="218"/>
        <v/>
      </c>
      <c r="FI99" s="136">
        <f t="shared" si="219"/>
        <v>100</v>
      </c>
      <c r="FJ99" s="136">
        <f t="shared" si="220"/>
        <v>0</v>
      </c>
      <c r="FK99" s="64" t="str">
        <f>IF(details!CL99="","",details!CL99)</f>
        <v/>
      </c>
      <c r="FL99" s="64" t="str">
        <f>IF(details!CM99="","",details!CM99)</f>
        <v/>
      </c>
      <c r="FM99" s="64" t="str">
        <f>IF(details!CN99="","",details!CN99)</f>
        <v/>
      </c>
      <c r="FN99" s="64" t="str">
        <f>IF(details!CO99="","",details!CO99)</f>
        <v/>
      </c>
      <c r="FO99" s="64" t="str">
        <f>IF(details!CP99="","",details!CP99)</f>
        <v/>
      </c>
      <c r="FP99" s="95" t="str">
        <f t="shared" si="221"/>
        <v/>
      </c>
      <c r="FQ99" s="95" t="str">
        <f t="shared" si="222"/>
        <v/>
      </c>
      <c r="FR99" s="95" t="str">
        <f t="shared" si="223"/>
        <v/>
      </c>
      <c r="FS99" s="136">
        <f t="shared" si="224"/>
        <v>100</v>
      </c>
      <c r="FT99" s="136">
        <f t="shared" si="225"/>
        <v>0</v>
      </c>
      <c r="FU99" s="64" t="str">
        <f>IF(details!CQ99="","",details!CQ99)</f>
        <v/>
      </c>
      <c r="FV99" s="64" t="str">
        <f>IF(details!CR99="","",details!CR99)</f>
        <v/>
      </c>
      <c r="FW99" s="64" t="str">
        <f>IF(details!CS99="","",details!CS99)</f>
        <v/>
      </c>
      <c r="FX99" s="64" t="str">
        <f>IF(details!CT99="","",details!CT99)</f>
        <v/>
      </c>
      <c r="FY99" s="64" t="str">
        <f>IF(details!CU99="","",details!CU99)</f>
        <v/>
      </c>
      <c r="FZ99" s="95" t="str">
        <f t="shared" si="226"/>
        <v/>
      </c>
      <c r="GA99" s="95" t="str">
        <f t="shared" si="227"/>
        <v/>
      </c>
      <c r="GB99" s="95" t="str">
        <f t="shared" si="228"/>
        <v/>
      </c>
      <c r="GC99" s="136">
        <f t="shared" si="229"/>
        <v>100</v>
      </c>
      <c r="GD99" s="136">
        <f t="shared" si="230"/>
        <v>0</v>
      </c>
      <c r="GE99" s="94">
        <f t="shared" si="231"/>
        <v>200</v>
      </c>
      <c r="GF99" s="94" t="str">
        <f t="shared" si="232"/>
        <v/>
      </c>
      <c r="GG99" s="94" t="str">
        <f t="shared" si="233"/>
        <v/>
      </c>
      <c r="GH99" s="94">
        <f t="shared" si="234"/>
        <v>200</v>
      </c>
      <c r="GI99" s="94" t="str">
        <f t="shared" si="235"/>
        <v/>
      </c>
      <c r="GJ99" s="94" t="str">
        <f t="shared" si="236"/>
        <v/>
      </c>
      <c r="GK99" s="152">
        <f t="shared" si="237"/>
        <v>200</v>
      </c>
      <c r="GL99" s="152" t="str">
        <f t="shared" si="238"/>
        <v/>
      </c>
      <c r="GM99" s="152" t="str">
        <f t="shared" si="239"/>
        <v/>
      </c>
      <c r="GN99" s="94" t="str">
        <f t="shared" si="240"/>
        <v/>
      </c>
      <c r="GO99" s="94" t="str">
        <f t="shared" si="241"/>
        <v/>
      </c>
      <c r="GP99" s="94" t="str">
        <f t="shared" si="242"/>
        <v/>
      </c>
      <c r="GQ99" s="94" t="str">
        <f t="shared" si="243"/>
        <v/>
      </c>
      <c r="GR99" s="94" t="str">
        <f t="shared" si="244"/>
        <v/>
      </c>
      <c r="GS99" s="94">
        <f t="shared" si="245"/>
        <v>200</v>
      </c>
      <c r="GT99" s="94" t="str">
        <f t="shared" si="246"/>
        <v/>
      </c>
      <c r="GU99" s="94" t="str">
        <f t="shared" si="247"/>
        <v/>
      </c>
      <c r="GV99" s="94">
        <f t="shared" si="248"/>
        <v>200</v>
      </c>
      <c r="GW99" s="94" t="str">
        <f t="shared" si="249"/>
        <v/>
      </c>
      <c r="GX99" s="94" t="str">
        <f t="shared" si="250"/>
        <v/>
      </c>
      <c r="GY99" s="94">
        <f t="shared" si="251"/>
        <v>200</v>
      </c>
      <c r="GZ99" s="94" t="str">
        <f t="shared" si="252"/>
        <v/>
      </c>
      <c r="HA99" s="94" t="str">
        <f t="shared" si="253"/>
        <v/>
      </c>
      <c r="HB99" s="94">
        <f t="shared" si="254"/>
        <v>100</v>
      </c>
      <c r="HC99" s="94" t="str">
        <f t="shared" si="255"/>
        <v/>
      </c>
      <c r="HD99" s="94" t="str">
        <f t="shared" si="256"/>
        <v/>
      </c>
      <c r="HE99" s="153">
        <f t="shared" si="257"/>
        <v>100</v>
      </c>
      <c r="HF99" s="153" t="str">
        <f t="shared" si="258"/>
        <v/>
      </c>
      <c r="HG99" s="153" t="str">
        <f t="shared" si="259"/>
        <v/>
      </c>
      <c r="HH99" s="153">
        <f t="shared" si="260"/>
        <v>100</v>
      </c>
      <c r="HI99" s="153" t="str">
        <f t="shared" si="261"/>
        <v/>
      </c>
      <c r="HJ99" s="153" t="str">
        <f t="shared" si="262"/>
        <v/>
      </c>
      <c r="HK99" s="255">
        <f t="shared" si="263"/>
        <v>0</v>
      </c>
      <c r="HL99" s="255">
        <f t="shared" si="264"/>
        <v>0</v>
      </c>
      <c r="HM99" s="255">
        <f t="shared" si="265"/>
        <v>23</v>
      </c>
      <c r="HN99" s="255">
        <f t="shared" si="266"/>
        <v>0</v>
      </c>
      <c r="HO99" s="64" t="str">
        <f t="shared" si="149"/>
        <v/>
      </c>
      <c r="HP99" s="91">
        <f t="shared" si="267"/>
        <v>1200</v>
      </c>
      <c r="HQ99" s="91" t="str">
        <f t="shared" si="268"/>
        <v/>
      </c>
      <c r="HR99" s="92" t="str">
        <f t="shared" si="269"/>
        <v/>
      </c>
      <c r="HS99" s="214" t="str">
        <f t="shared" si="270"/>
        <v/>
      </c>
      <c r="HT99" s="215" t="str">
        <f t="shared" si="271"/>
        <v/>
      </c>
      <c r="HU99" s="93" t="str">
        <f t="shared" si="272"/>
        <v/>
      </c>
      <c r="HV99" s="154">
        <f>details!EV99</f>
        <v>110</v>
      </c>
      <c r="HW99" s="155" t="str">
        <f>details!EW99</f>
        <v/>
      </c>
      <c r="HX99" s="218" t="str">
        <f t="shared" si="273"/>
        <v/>
      </c>
      <c r="HY99" s="100" t="str">
        <f>IF(details!CV99="","",details!CV99)</f>
        <v/>
      </c>
    </row>
    <row r="100" spans="1:244" ht="14" customHeight="1">
      <c r="A100" s="145" t="str">
        <f>IF(details!A100="","",details!A100)</f>
        <v/>
      </c>
      <c r="B100" s="64" t="str">
        <f>IF(details!B100="","",details!B100)</f>
        <v/>
      </c>
      <c r="C100" s="64" t="str">
        <f>IF(details!C100="","",details!C100)</f>
        <v/>
      </c>
      <c r="D100" s="95">
        <f>IF(details!D100="","",details!D100)</f>
        <v>894</v>
      </c>
      <c r="E100" s="95" t="str">
        <f>IF(details!E100="","",details!E100)</f>
        <v/>
      </c>
      <c r="F100" s="64" t="str">
        <f>IF(details!F100="","",details!F100)</f>
        <v/>
      </c>
      <c r="G100" s="290" t="str">
        <f>IF(details!G100="","",details!G100)</f>
        <v/>
      </c>
      <c r="H100" s="146" t="str">
        <f>IF(details!CW100="","",details!CW100)</f>
        <v/>
      </c>
      <c r="I100" s="147" t="str">
        <f>IF(details!I100="","",details!I100)</f>
        <v/>
      </c>
      <c r="J100" s="147" t="str">
        <f>IF(details!J100="","",details!J100)</f>
        <v/>
      </c>
      <c r="K100" s="147" t="str">
        <f>IF(details!K100="","",details!K100)</f>
        <v/>
      </c>
      <c r="L100" s="64" t="str">
        <f>IF(details!L100="","",details!L100)</f>
        <v/>
      </c>
      <c r="M100" s="64" t="str">
        <f>IF(details!M100="","",details!M100)</f>
        <v/>
      </c>
      <c r="N100" s="64" t="str">
        <f t="shared" si="150"/>
        <v/>
      </c>
      <c r="O100" s="64" t="str">
        <f>IF(details!N100="","",details!N100)</f>
        <v/>
      </c>
      <c r="P100" s="64" t="str">
        <f>IF(details!O100="","",details!O100)</f>
        <v/>
      </c>
      <c r="Q100" s="64" t="str">
        <f t="shared" si="151"/>
        <v/>
      </c>
      <c r="R100" s="64" t="str">
        <f>IF(details!P100="","",details!P100)</f>
        <v/>
      </c>
      <c r="S100" s="64" t="str">
        <f>IF(details!Q100="","",details!Q100)</f>
        <v/>
      </c>
      <c r="T100" s="64" t="str">
        <f t="shared" si="152"/>
        <v/>
      </c>
      <c r="U100" s="148" t="str">
        <f t="shared" si="153"/>
        <v/>
      </c>
      <c r="V100" s="64" t="str">
        <f>IF(details!R100="","",details!R100)</f>
        <v/>
      </c>
      <c r="W100" s="64" t="str">
        <f>IF(details!S100="","",details!S100)</f>
        <v/>
      </c>
      <c r="X100" s="64" t="str">
        <f>IF(details!T100="","",details!T100)</f>
        <v/>
      </c>
      <c r="Y100" s="64" t="str">
        <f>IF(details!U100="","",details!U100)</f>
        <v/>
      </c>
      <c r="Z100" s="148" t="str">
        <f t="shared" si="154"/>
        <v/>
      </c>
      <c r="AA100" s="149" t="str">
        <f t="shared" si="155"/>
        <v/>
      </c>
      <c r="AB100" s="64" t="str">
        <f>IF(details!V100="","",details!V100)</f>
        <v/>
      </c>
      <c r="AC100" s="64" t="str">
        <f>IF(details!W100="","",details!W100)</f>
        <v/>
      </c>
      <c r="AD100" s="64" t="str">
        <f>IF(details!X100="","",details!X100)</f>
        <v/>
      </c>
      <c r="AE100" s="149" t="str">
        <f t="shared" si="156"/>
        <v/>
      </c>
      <c r="AF100" s="95" t="str">
        <f t="shared" si="157"/>
        <v/>
      </c>
      <c r="AG100" s="150" t="str">
        <f t="shared" si="158"/>
        <v/>
      </c>
      <c r="AH100" s="95" t="str">
        <f t="shared" si="159"/>
        <v/>
      </c>
      <c r="AI100" s="136">
        <f t="shared" si="143"/>
        <v>200</v>
      </c>
      <c r="AJ100" s="136">
        <f t="shared" si="160"/>
        <v>0</v>
      </c>
      <c r="AK100" s="64" t="str">
        <f>IF(details!Y100="","",details!Y100)</f>
        <v/>
      </c>
      <c r="AL100" s="64" t="str">
        <f>IF(details!Z100="","",details!Z100)</f>
        <v/>
      </c>
      <c r="AM100" s="64" t="str">
        <f t="shared" si="161"/>
        <v/>
      </c>
      <c r="AN100" s="64" t="str">
        <f>IF(details!AA100="","",details!AA100)</f>
        <v/>
      </c>
      <c r="AO100" s="64" t="str">
        <f>IF(details!AB100="","",details!AB100)</f>
        <v/>
      </c>
      <c r="AP100" s="64" t="str">
        <f t="shared" si="162"/>
        <v/>
      </c>
      <c r="AQ100" s="64" t="str">
        <f>IF(details!AC100="","",details!AC100)</f>
        <v/>
      </c>
      <c r="AR100" s="64" t="str">
        <f>IF(details!AD100="","",details!AD100)</f>
        <v/>
      </c>
      <c r="AS100" s="64" t="str">
        <f t="shared" si="163"/>
        <v/>
      </c>
      <c r="AT100" s="148" t="str">
        <f t="shared" si="164"/>
        <v/>
      </c>
      <c r="AU100" s="64" t="str">
        <f>IF(details!AE100="","",details!AE100)</f>
        <v/>
      </c>
      <c r="AV100" s="64" t="str">
        <f>IF(details!AF100="","",details!AF100)</f>
        <v/>
      </c>
      <c r="AW100" s="64" t="str">
        <f>IF(details!AG100="","",details!AG100)</f>
        <v/>
      </c>
      <c r="AX100" s="64" t="str">
        <f>IF(details!AH100="","",details!AH100)</f>
        <v/>
      </c>
      <c r="AY100" s="148" t="str">
        <f t="shared" si="165"/>
        <v/>
      </c>
      <c r="AZ100" s="149" t="str">
        <f t="shared" si="166"/>
        <v/>
      </c>
      <c r="BA100" s="64" t="str">
        <f>IF(details!AI100="","",details!AI100)</f>
        <v/>
      </c>
      <c r="BB100" s="64" t="str">
        <f>IF(details!AJ100="","",details!AJ100)</f>
        <v/>
      </c>
      <c r="BC100" s="64" t="str">
        <f>IF(details!AK100="","",details!AK100)</f>
        <v/>
      </c>
      <c r="BD100" s="149" t="str">
        <f t="shared" si="167"/>
        <v/>
      </c>
      <c r="BE100" s="95" t="str">
        <f t="shared" si="168"/>
        <v/>
      </c>
      <c r="BF100" s="150" t="str">
        <f t="shared" si="169"/>
        <v/>
      </c>
      <c r="BG100" s="95" t="str">
        <f t="shared" si="170"/>
        <v/>
      </c>
      <c r="BH100" s="136">
        <f t="shared" si="144"/>
        <v>200</v>
      </c>
      <c r="BI100" s="136">
        <f t="shared" si="171"/>
        <v>0</v>
      </c>
      <c r="BJ100" s="151">
        <f>IF(D100="","",details!AL100)</f>
        <v>0</v>
      </c>
      <c r="BK100" s="64" t="str">
        <f>IF(details!AM100="","",details!AM100)</f>
        <v/>
      </c>
      <c r="BL100" s="64" t="str">
        <f>IF(details!AN100="","",details!AN100)</f>
        <v/>
      </c>
      <c r="BM100" s="64" t="str">
        <f t="shared" si="172"/>
        <v/>
      </c>
      <c r="BN100" s="64" t="str">
        <f>IF(details!AO100="","",details!AO100)</f>
        <v/>
      </c>
      <c r="BO100" s="64" t="str">
        <f>IF(details!AP100="","",details!AP100)</f>
        <v/>
      </c>
      <c r="BP100" s="64" t="str">
        <f t="shared" si="173"/>
        <v/>
      </c>
      <c r="BQ100" s="64" t="str">
        <f>IF(details!AQ100="","",details!AQ100)</f>
        <v/>
      </c>
      <c r="BR100" s="64" t="str">
        <f>IF(details!AR100="","",details!AR100)</f>
        <v/>
      </c>
      <c r="BS100" s="64" t="str">
        <f t="shared" si="174"/>
        <v/>
      </c>
      <c r="BT100" s="148" t="str">
        <f t="shared" si="175"/>
        <v/>
      </c>
      <c r="BU100" s="64" t="str">
        <f>IF(details!AS100="","",details!AS100)</f>
        <v/>
      </c>
      <c r="BV100" s="64" t="str">
        <f>IF(details!AT100="","",details!AT100)</f>
        <v/>
      </c>
      <c r="BW100" s="64" t="str">
        <f>IF(details!AU100="","",details!AU100)</f>
        <v/>
      </c>
      <c r="BX100" s="148" t="str">
        <f t="shared" si="176"/>
        <v/>
      </c>
      <c r="BY100" s="149" t="str">
        <f t="shared" si="177"/>
        <v/>
      </c>
      <c r="BZ100" s="64" t="str">
        <f>IF(details!AV100="","",details!AV100)</f>
        <v/>
      </c>
      <c r="CA100" s="64" t="str">
        <f>IF(details!AW100="","",details!AW100)</f>
        <v/>
      </c>
      <c r="CB100" s="149" t="str">
        <f t="shared" si="178"/>
        <v/>
      </c>
      <c r="CC100" s="95" t="str">
        <f t="shared" si="179"/>
        <v/>
      </c>
      <c r="CD100" s="150" t="str">
        <f t="shared" si="180"/>
        <v/>
      </c>
      <c r="CE100" s="95" t="str">
        <f t="shared" si="181"/>
        <v/>
      </c>
      <c r="CF100" s="136">
        <f t="shared" si="145"/>
        <v>200</v>
      </c>
      <c r="CG100" s="136">
        <f t="shared" si="182"/>
        <v>0</v>
      </c>
      <c r="CH100" s="64" t="str">
        <f>IF(details!AX100="","",details!AX100)</f>
        <v/>
      </c>
      <c r="CI100" s="64" t="str">
        <f>IF(details!AY100="","",details!AY100)</f>
        <v/>
      </c>
      <c r="CJ100" s="64" t="str">
        <f t="shared" si="183"/>
        <v/>
      </c>
      <c r="CK100" s="64" t="str">
        <f>IF(details!AZ100="","",details!AZ100)</f>
        <v/>
      </c>
      <c r="CL100" s="64" t="str">
        <f>IF(details!BA100="","",details!BA100)</f>
        <v/>
      </c>
      <c r="CM100" s="64" t="str">
        <f t="shared" si="184"/>
        <v/>
      </c>
      <c r="CN100" s="64" t="str">
        <f>IF(details!BB100="","",details!BB100)</f>
        <v/>
      </c>
      <c r="CO100" s="64" t="str">
        <f>IF(details!BC100="","",details!BC100)</f>
        <v/>
      </c>
      <c r="CP100" s="64" t="str">
        <f t="shared" si="185"/>
        <v/>
      </c>
      <c r="CQ100" s="148" t="str">
        <f t="shared" si="186"/>
        <v/>
      </c>
      <c r="CR100" s="64" t="str">
        <f>IF(details!BD100="","",details!BD100)</f>
        <v/>
      </c>
      <c r="CS100" s="64" t="str">
        <f>IF(details!BE100="","",details!BE100)</f>
        <v/>
      </c>
      <c r="CT100" s="64" t="str">
        <f>IF(details!BF100="","",details!BF100)</f>
        <v/>
      </c>
      <c r="CU100" s="64" t="str">
        <f>IF(details!BG100="","",details!BG100)</f>
        <v/>
      </c>
      <c r="CV100" s="148" t="str">
        <f t="shared" si="187"/>
        <v/>
      </c>
      <c r="CW100" s="149" t="str">
        <f t="shared" si="188"/>
        <v/>
      </c>
      <c r="CX100" s="64" t="str">
        <f>IF(details!BH100="","",details!BH100)</f>
        <v/>
      </c>
      <c r="CY100" s="64" t="str">
        <f>IF(details!BI100="","",details!BI100)</f>
        <v/>
      </c>
      <c r="CZ100" s="64" t="str">
        <f>IF(details!BJ100="","",details!BJ100)</f>
        <v/>
      </c>
      <c r="DA100" s="149" t="str">
        <f t="shared" si="189"/>
        <v/>
      </c>
      <c r="DB100" s="95" t="str">
        <f t="shared" si="190"/>
        <v/>
      </c>
      <c r="DC100" s="150" t="str">
        <f t="shared" si="191"/>
        <v/>
      </c>
      <c r="DD100" s="95" t="str">
        <f t="shared" si="192"/>
        <v/>
      </c>
      <c r="DE100" s="136">
        <f t="shared" si="146"/>
        <v>200</v>
      </c>
      <c r="DF100" s="136">
        <f t="shared" si="193"/>
        <v>0</v>
      </c>
      <c r="DG100" s="64" t="str">
        <f>IF(details!BK100="","",details!BK100)</f>
        <v/>
      </c>
      <c r="DH100" s="64" t="str">
        <f>IF(details!BL100="","",details!BL100)</f>
        <v/>
      </c>
      <c r="DI100" s="64" t="str">
        <f t="shared" si="194"/>
        <v/>
      </c>
      <c r="DJ100" s="64" t="str">
        <f>IF(details!BM100="","",details!BM100)</f>
        <v/>
      </c>
      <c r="DK100" s="64" t="str">
        <f>IF(details!BN100="","",details!BN100)</f>
        <v/>
      </c>
      <c r="DL100" s="64" t="str">
        <f t="shared" si="195"/>
        <v/>
      </c>
      <c r="DM100" s="64" t="str">
        <f>IF(details!BO100="","",details!BO100)</f>
        <v/>
      </c>
      <c r="DN100" s="64" t="str">
        <f>IF(details!BP100="","",details!BP100)</f>
        <v/>
      </c>
      <c r="DO100" s="64" t="str">
        <f t="shared" si="196"/>
        <v/>
      </c>
      <c r="DP100" s="148" t="str">
        <f t="shared" si="197"/>
        <v/>
      </c>
      <c r="DQ100" s="64" t="str">
        <f>IF(details!BQ100="","",details!BQ100)</f>
        <v/>
      </c>
      <c r="DR100" s="64" t="str">
        <f>IF(details!BR100="","",details!BR100)</f>
        <v/>
      </c>
      <c r="DS100" s="64" t="str">
        <f>IF(details!BS100="","",details!BS100)</f>
        <v/>
      </c>
      <c r="DT100" s="148" t="str">
        <f t="shared" si="198"/>
        <v/>
      </c>
      <c r="DU100" s="149" t="str">
        <f t="shared" si="199"/>
        <v/>
      </c>
      <c r="DV100" s="64" t="str">
        <f>IF(details!BT100="","",details!BT100)</f>
        <v/>
      </c>
      <c r="DW100" s="64" t="str">
        <f>IF(details!BU100="","",details!BU100)</f>
        <v/>
      </c>
      <c r="DX100" s="149" t="str">
        <f t="shared" si="200"/>
        <v/>
      </c>
      <c r="DY100" s="95" t="str">
        <f t="shared" si="201"/>
        <v/>
      </c>
      <c r="DZ100" s="150" t="str">
        <f t="shared" si="202"/>
        <v/>
      </c>
      <c r="EA100" s="95" t="str">
        <f t="shared" si="203"/>
        <v/>
      </c>
      <c r="EB100" s="136">
        <f t="shared" si="147"/>
        <v>200</v>
      </c>
      <c r="EC100" s="136">
        <f t="shared" si="204"/>
        <v>0</v>
      </c>
      <c r="ED100" s="64" t="str">
        <f>IF(details!BV100="","",details!BV100)</f>
        <v/>
      </c>
      <c r="EE100" s="64" t="str">
        <f>IF(details!BW100="","",details!BW100)</f>
        <v/>
      </c>
      <c r="EF100" s="64" t="str">
        <f t="shared" si="205"/>
        <v/>
      </c>
      <c r="EG100" s="64" t="str">
        <f>IF(details!BX100="","",details!BX100)</f>
        <v/>
      </c>
      <c r="EH100" s="64" t="str">
        <f>IF(details!BY100="","",details!BY100)</f>
        <v/>
      </c>
      <c r="EI100" s="64" t="str">
        <f t="shared" si="206"/>
        <v/>
      </c>
      <c r="EJ100" s="64" t="str">
        <f>IF(details!BZ100="","",details!BZ100)</f>
        <v/>
      </c>
      <c r="EK100" s="64" t="str">
        <f>IF(details!CA100="","",details!CA100)</f>
        <v/>
      </c>
      <c r="EL100" s="64" t="str">
        <f t="shared" si="207"/>
        <v/>
      </c>
      <c r="EM100" s="148" t="str">
        <f t="shared" si="208"/>
        <v/>
      </c>
      <c r="EN100" s="427" t="str">
        <f>IF(details!CB100="","",details!CB100)</f>
        <v/>
      </c>
      <c r="EO100" s="64" t="str">
        <f>IF(details!CC100="","",details!CC100)</f>
        <v/>
      </c>
      <c r="EP100" s="64" t="str">
        <f>IF(details!CD100="","",details!CD100)</f>
        <v/>
      </c>
      <c r="EQ100" s="148" t="str">
        <f t="shared" si="209"/>
        <v/>
      </c>
      <c r="ER100" s="149" t="str">
        <f t="shared" si="210"/>
        <v/>
      </c>
      <c r="ES100" s="64" t="str">
        <f>IF(details!CE100="","",details!CE100)</f>
        <v/>
      </c>
      <c r="ET100" s="64" t="str">
        <f>IF(details!CF100="","",details!CF100)</f>
        <v/>
      </c>
      <c r="EU100" s="149" t="str">
        <f t="shared" si="211"/>
        <v/>
      </c>
      <c r="EV100" s="95" t="str">
        <f t="shared" si="212"/>
        <v/>
      </c>
      <c r="EW100" s="150" t="str">
        <f t="shared" si="213"/>
        <v/>
      </c>
      <c r="EX100" s="95" t="str">
        <f t="shared" si="214"/>
        <v/>
      </c>
      <c r="EY100" s="136">
        <f t="shared" si="148"/>
        <v>200</v>
      </c>
      <c r="EZ100" s="136">
        <f t="shared" si="215"/>
        <v>0</v>
      </c>
      <c r="FA100" s="64" t="str">
        <f>IF(details!CG100="","",details!CG100)</f>
        <v/>
      </c>
      <c r="FB100" s="64" t="str">
        <f>IF(details!CH100="","",details!CH100)</f>
        <v/>
      </c>
      <c r="FC100" s="64" t="str">
        <f>IF(details!CI100="","",details!CI100)</f>
        <v/>
      </c>
      <c r="FD100" s="64" t="str">
        <f>IF(details!CJ100="","",details!CJ100)</f>
        <v/>
      </c>
      <c r="FE100" s="64" t="str">
        <f>IF(details!CK100="","",details!CK100)</f>
        <v/>
      </c>
      <c r="FF100" s="95" t="str">
        <f t="shared" si="216"/>
        <v/>
      </c>
      <c r="FG100" s="95" t="str">
        <f t="shared" si="217"/>
        <v/>
      </c>
      <c r="FH100" s="95" t="str">
        <f t="shared" si="218"/>
        <v/>
      </c>
      <c r="FI100" s="136">
        <f t="shared" si="219"/>
        <v>100</v>
      </c>
      <c r="FJ100" s="136">
        <f t="shared" si="220"/>
        <v>0</v>
      </c>
      <c r="FK100" s="64" t="str">
        <f>IF(details!CL100="","",details!CL100)</f>
        <v/>
      </c>
      <c r="FL100" s="64" t="str">
        <f>IF(details!CM100="","",details!CM100)</f>
        <v/>
      </c>
      <c r="FM100" s="64" t="str">
        <f>IF(details!CN100="","",details!CN100)</f>
        <v/>
      </c>
      <c r="FN100" s="64" t="str">
        <f>IF(details!CO100="","",details!CO100)</f>
        <v/>
      </c>
      <c r="FO100" s="64" t="str">
        <f>IF(details!CP100="","",details!CP100)</f>
        <v/>
      </c>
      <c r="FP100" s="95" t="str">
        <f t="shared" si="221"/>
        <v/>
      </c>
      <c r="FQ100" s="95" t="str">
        <f t="shared" si="222"/>
        <v/>
      </c>
      <c r="FR100" s="95" t="str">
        <f t="shared" si="223"/>
        <v/>
      </c>
      <c r="FS100" s="136">
        <f t="shared" si="224"/>
        <v>100</v>
      </c>
      <c r="FT100" s="136">
        <f t="shared" si="225"/>
        <v>0</v>
      </c>
      <c r="FU100" s="64" t="str">
        <f>IF(details!CQ100="","",details!CQ100)</f>
        <v/>
      </c>
      <c r="FV100" s="64" t="str">
        <f>IF(details!CR100="","",details!CR100)</f>
        <v/>
      </c>
      <c r="FW100" s="64" t="str">
        <f>IF(details!CS100="","",details!CS100)</f>
        <v/>
      </c>
      <c r="FX100" s="64" t="str">
        <f>IF(details!CT100="","",details!CT100)</f>
        <v/>
      </c>
      <c r="FY100" s="64" t="str">
        <f>IF(details!CU100="","",details!CU100)</f>
        <v/>
      </c>
      <c r="FZ100" s="95" t="str">
        <f t="shared" si="226"/>
        <v/>
      </c>
      <c r="GA100" s="95" t="str">
        <f t="shared" si="227"/>
        <v/>
      </c>
      <c r="GB100" s="95" t="str">
        <f t="shared" si="228"/>
        <v/>
      </c>
      <c r="GC100" s="136">
        <f t="shared" si="229"/>
        <v>100</v>
      </c>
      <c r="GD100" s="136">
        <f t="shared" si="230"/>
        <v>0</v>
      </c>
      <c r="GE100" s="94">
        <f t="shared" si="231"/>
        <v>200</v>
      </c>
      <c r="GF100" s="94" t="str">
        <f t="shared" si="232"/>
        <v/>
      </c>
      <c r="GG100" s="94" t="str">
        <f t="shared" si="233"/>
        <v/>
      </c>
      <c r="GH100" s="94">
        <f t="shared" si="234"/>
        <v>200</v>
      </c>
      <c r="GI100" s="94" t="str">
        <f t="shared" si="235"/>
        <v/>
      </c>
      <c r="GJ100" s="94" t="str">
        <f t="shared" si="236"/>
        <v/>
      </c>
      <c r="GK100" s="152">
        <f t="shared" si="237"/>
        <v>200</v>
      </c>
      <c r="GL100" s="152" t="str">
        <f t="shared" si="238"/>
        <v/>
      </c>
      <c r="GM100" s="152" t="str">
        <f t="shared" si="239"/>
        <v/>
      </c>
      <c r="GN100" s="94" t="str">
        <f t="shared" si="240"/>
        <v/>
      </c>
      <c r="GO100" s="94" t="str">
        <f t="shared" si="241"/>
        <v/>
      </c>
      <c r="GP100" s="94" t="str">
        <f t="shared" si="242"/>
        <v/>
      </c>
      <c r="GQ100" s="94" t="str">
        <f t="shared" si="243"/>
        <v/>
      </c>
      <c r="GR100" s="94" t="str">
        <f t="shared" si="244"/>
        <v/>
      </c>
      <c r="GS100" s="94">
        <f t="shared" si="245"/>
        <v>200</v>
      </c>
      <c r="GT100" s="94" t="str">
        <f t="shared" si="246"/>
        <v/>
      </c>
      <c r="GU100" s="94" t="str">
        <f t="shared" si="247"/>
        <v/>
      </c>
      <c r="GV100" s="94">
        <f t="shared" si="248"/>
        <v>200</v>
      </c>
      <c r="GW100" s="94" t="str">
        <f t="shared" si="249"/>
        <v/>
      </c>
      <c r="GX100" s="94" t="str">
        <f t="shared" si="250"/>
        <v/>
      </c>
      <c r="GY100" s="94">
        <f t="shared" si="251"/>
        <v>200</v>
      </c>
      <c r="GZ100" s="94" t="str">
        <f t="shared" si="252"/>
        <v/>
      </c>
      <c r="HA100" s="94" t="str">
        <f t="shared" si="253"/>
        <v/>
      </c>
      <c r="HB100" s="94">
        <f t="shared" si="254"/>
        <v>100</v>
      </c>
      <c r="HC100" s="94" t="str">
        <f t="shared" si="255"/>
        <v/>
      </c>
      <c r="HD100" s="94" t="str">
        <f t="shared" si="256"/>
        <v/>
      </c>
      <c r="HE100" s="153">
        <f t="shared" si="257"/>
        <v>100</v>
      </c>
      <c r="HF100" s="153" t="str">
        <f t="shared" si="258"/>
        <v/>
      </c>
      <c r="HG100" s="153" t="str">
        <f t="shared" si="259"/>
        <v/>
      </c>
      <c r="HH100" s="153">
        <f t="shared" si="260"/>
        <v>100</v>
      </c>
      <c r="HI100" s="153" t="str">
        <f t="shared" si="261"/>
        <v/>
      </c>
      <c r="HJ100" s="153" t="str">
        <f t="shared" si="262"/>
        <v/>
      </c>
      <c r="HK100" s="255">
        <f t="shared" si="263"/>
        <v>0</v>
      </c>
      <c r="HL100" s="255">
        <f t="shared" si="264"/>
        <v>0</v>
      </c>
      <c r="HM100" s="255">
        <f t="shared" si="265"/>
        <v>23</v>
      </c>
      <c r="HN100" s="255">
        <f t="shared" si="266"/>
        <v>0</v>
      </c>
      <c r="HO100" s="64" t="str">
        <f t="shared" si="149"/>
        <v/>
      </c>
      <c r="HP100" s="91">
        <f t="shared" si="267"/>
        <v>1200</v>
      </c>
      <c r="HQ100" s="91" t="str">
        <f t="shared" si="268"/>
        <v/>
      </c>
      <c r="HR100" s="92" t="str">
        <f t="shared" si="269"/>
        <v/>
      </c>
      <c r="HS100" s="214" t="str">
        <f t="shared" si="270"/>
        <v/>
      </c>
      <c r="HT100" s="215" t="str">
        <f t="shared" si="271"/>
        <v/>
      </c>
      <c r="HU100" s="93" t="str">
        <f t="shared" si="272"/>
        <v/>
      </c>
      <c r="HV100" s="154">
        <f>details!EV100</f>
        <v>110</v>
      </c>
      <c r="HW100" s="155" t="str">
        <f>details!EW100</f>
        <v/>
      </c>
      <c r="HX100" s="218" t="str">
        <f t="shared" si="273"/>
        <v/>
      </c>
      <c r="HY100" s="100" t="str">
        <f>IF(details!CV100="","",details!CV100)</f>
        <v/>
      </c>
    </row>
    <row r="101" spans="1:244" ht="14" customHeight="1">
      <c r="A101" s="145" t="str">
        <f>IF(details!A101="","",details!A101)</f>
        <v/>
      </c>
      <c r="B101" s="64" t="str">
        <f>IF(details!B101="","",details!B101)</f>
        <v/>
      </c>
      <c r="C101" s="64" t="str">
        <f>IF(details!C101="","",details!C101)</f>
        <v/>
      </c>
      <c r="D101" s="95">
        <f>IF(details!D101="","",details!D101)</f>
        <v>895</v>
      </c>
      <c r="E101" s="95" t="str">
        <f>IF(details!E101="","",details!E101)</f>
        <v/>
      </c>
      <c r="F101" s="64" t="str">
        <f>IF(details!F101="","",details!F101)</f>
        <v/>
      </c>
      <c r="G101" s="290" t="str">
        <f>IF(details!G101="","",details!G101)</f>
        <v/>
      </c>
      <c r="H101" s="146" t="str">
        <f>IF(details!CW101="","",details!CW101)</f>
        <v/>
      </c>
      <c r="I101" s="147" t="str">
        <f>IF(details!I101="","",details!I101)</f>
        <v/>
      </c>
      <c r="J101" s="147" t="str">
        <f>IF(details!J101="","",details!J101)</f>
        <v/>
      </c>
      <c r="K101" s="147" t="str">
        <f>IF(details!K101="","",details!K101)</f>
        <v/>
      </c>
      <c r="L101" s="64" t="str">
        <f>IF(details!L101="","",details!L101)</f>
        <v/>
      </c>
      <c r="M101" s="64" t="str">
        <f>IF(details!M101="","",details!M101)</f>
        <v/>
      </c>
      <c r="N101" s="64" t="str">
        <f t="shared" si="150"/>
        <v/>
      </c>
      <c r="O101" s="64" t="str">
        <f>IF(details!N101="","",details!N101)</f>
        <v/>
      </c>
      <c r="P101" s="64" t="str">
        <f>IF(details!O101="","",details!O101)</f>
        <v/>
      </c>
      <c r="Q101" s="64" t="str">
        <f t="shared" si="151"/>
        <v/>
      </c>
      <c r="R101" s="64" t="str">
        <f>IF(details!P101="","",details!P101)</f>
        <v/>
      </c>
      <c r="S101" s="64" t="str">
        <f>IF(details!Q101="","",details!Q101)</f>
        <v/>
      </c>
      <c r="T101" s="64" t="str">
        <f t="shared" si="152"/>
        <v/>
      </c>
      <c r="U101" s="148" t="str">
        <f t="shared" si="153"/>
        <v/>
      </c>
      <c r="V101" s="64" t="str">
        <f>IF(details!R101="","",details!R101)</f>
        <v/>
      </c>
      <c r="W101" s="64" t="str">
        <f>IF(details!S101="","",details!S101)</f>
        <v/>
      </c>
      <c r="X101" s="64" t="str">
        <f>IF(details!T101="","",details!T101)</f>
        <v/>
      </c>
      <c r="Y101" s="64" t="str">
        <f>IF(details!U101="","",details!U101)</f>
        <v/>
      </c>
      <c r="Z101" s="148" t="str">
        <f t="shared" si="154"/>
        <v/>
      </c>
      <c r="AA101" s="149" t="str">
        <f t="shared" si="155"/>
        <v/>
      </c>
      <c r="AB101" s="64" t="str">
        <f>IF(details!V101="","",details!V101)</f>
        <v/>
      </c>
      <c r="AC101" s="64" t="str">
        <f>IF(details!W101="","",details!W101)</f>
        <v/>
      </c>
      <c r="AD101" s="64" t="str">
        <f>IF(details!X101="","",details!X101)</f>
        <v/>
      </c>
      <c r="AE101" s="149" t="str">
        <f t="shared" si="156"/>
        <v/>
      </c>
      <c r="AF101" s="95" t="str">
        <f t="shared" si="157"/>
        <v/>
      </c>
      <c r="AG101" s="150" t="str">
        <f t="shared" si="158"/>
        <v/>
      </c>
      <c r="AH101" s="95" t="str">
        <f t="shared" si="159"/>
        <v/>
      </c>
      <c r="AI101" s="136">
        <f t="shared" si="143"/>
        <v>200</v>
      </c>
      <c r="AJ101" s="136">
        <f t="shared" si="160"/>
        <v>0</v>
      </c>
      <c r="AK101" s="64" t="str">
        <f>IF(details!Y101="","",details!Y101)</f>
        <v/>
      </c>
      <c r="AL101" s="64" t="str">
        <f>IF(details!Z101="","",details!Z101)</f>
        <v/>
      </c>
      <c r="AM101" s="64" t="str">
        <f t="shared" si="161"/>
        <v/>
      </c>
      <c r="AN101" s="64" t="str">
        <f>IF(details!AA101="","",details!AA101)</f>
        <v/>
      </c>
      <c r="AO101" s="64" t="str">
        <f>IF(details!AB101="","",details!AB101)</f>
        <v/>
      </c>
      <c r="AP101" s="64" t="str">
        <f t="shared" si="162"/>
        <v/>
      </c>
      <c r="AQ101" s="64" t="str">
        <f>IF(details!AC101="","",details!AC101)</f>
        <v/>
      </c>
      <c r="AR101" s="64" t="str">
        <f>IF(details!AD101="","",details!AD101)</f>
        <v/>
      </c>
      <c r="AS101" s="64" t="str">
        <f t="shared" si="163"/>
        <v/>
      </c>
      <c r="AT101" s="148" t="str">
        <f t="shared" si="164"/>
        <v/>
      </c>
      <c r="AU101" s="64" t="str">
        <f>IF(details!AE101="","",details!AE101)</f>
        <v/>
      </c>
      <c r="AV101" s="64" t="str">
        <f>IF(details!AF101="","",details!AF101)</f>
        <v/>
      </c>
      <c r="AW101" s="64" t="str">
        <f>IF(details!AG101="","",details!AG101)</f>
        <v/>
      </c>
      <c r="AX101" s="64" t="str">
        <f>IF(details!AH101="","",details!AH101)</f>
        <v/>
      </c>
      <c r="AY101" s="148" t="str">
        <f t="shared" si="165"/>
        <v/>
      </c>
      <c r="AZ101" s="149" t="str">
        <f t="shared" si="166"/>
        <v/>
      </c>
      <c r="BA101" s="64" t="str">
        <f>IF(details!AI101="","",details!AI101)</f>
        <v/>
      </c>
      <c r="BB101" s="64" t="str">
        <f>IF(details!AJ101="","",details!AJ101)</f>
        <v/>
      </c>
      <c r="BC101" s="64" t="str">
        <f>IF(details!AK101="","",details!AK101)</f>
        <v/>
      </c>
      <c r="BD101" s="149" t="str">
        <f t="shared" si="167"/>
        <v/>
      </c>
      <c r="BE101" s="95" t="str">
        <f t="shared" si="168"/>
        <v/>
      </c>
      <c r="BF101" s="150" t="str">
        <f t="shared" si="169"/>
        <v/>
      </c>
      <c r="BG101" s="95" t="str">
        <f t="shared" si="170"/>
        <v/>
      </c>
      <c r="BH101" s="136">
        <f t="shared" si="144"/>
        <v>200</v>
      </c>
      <c r="BI101" s="136">
        <f t="shared" si="171"/>
        <v>0</v>
      </c>
      <c r="BJ101" s="151">
        <f>IF(D101="","",details!AL101)</f>
        <v>0</v>
      </c>
      <c r="BK101" s="64" t="str">
        <f>IF(details!AM101="","",details!AM101)</f>
        <v/>
      </c>
      <c r="BL101" s="64" t="str">
        <f>IF(details!AN101="","",details!AN101)</f>
        <v/>
      </c>
      <c r="BM101" s="64" t="str">
        <f t="shared" si="172"/>
        <v/>
      </c>
      <c r="BN101" s="64" t="str">
        <f>IF(details!AO101="","",details!AO101)</f>
        <v/>
      </c>
      <c r="BO101" s="64" t="str">
        <f>IF(details!AP101="","",details!AP101)</f>
        <v/>
      </c>
      <c r="BP101" s="64" t="str">
        <f t="shared" si="173"/>
        <v/>
      </c>
      <c r="BQ101" s="64" t="str">
        <f>IF(details!AQ101="","",details!AQ101)</f>
        <v/>
      </c>
      <c r="BR101" s="64" t="str">
        <f>IF(details!AR101="","",details!AR101)</f>
        <v/>
      </c>
      <c r="BS101" s="64" t="str">
        <f t="shared" si="174"/>
        <v/>
      </c>
      <c r="BT101" s="148" t="str">
        <f t="shared" si="175"/>
        <v/>
      </c>
      <c r="BU101" s="64" t="str">
        <f>IF(details!AS101="","",details!AS101)</f>
        <v/>
      </c>
      <c r="BV101" s="64" t="str">
        <f>IF(details!AT101="","",details!AT101)</f>
        <v/>
      </c>
      <c r="BW101" s="64" t="str">
        <f>IF(details!AU101="","",details!AU101)</f>
        <v/>
      </c>
      <c r="BX101" s="148" t="str">
        <f t="shared" si="176"/>
        <v/>
      </c>
      <c r="BY101" s="149" t="str">
        <f t="shared" si="177"/>
        <v/>
      </c>
      <c r="BZ101" s="64" t="str">
        <f>IF(details!AV101="","",details!AV101)</f>
        <v/>
      </c>
      <c r="CA101" s="64" t="str">
        <f>IF(details!AW101="","",details!AW101)</f>
        <v/>
      </c>
      <c r="CB101" s="149" t="str">
        <f t="shared" si="178"/>
        <v/>
      </c>
      <c r="CC101" s="95" t="str">
        <f t="shared" si="179"/>
        <v/>
      </c>
      <c r="CD101" s="150" t="str">
        <f t="shared" si="180"/>
        <v/>
      </c>
      <c r="CE101" s="95" t="str">
        <f t="shared" si="181"/>
        <v/>
      </c>
      <c r="CF101" s="136">
        <f t="shared" si="145"/>
        <v>200</v>
      </c>
      <c r="CG101" s="136">
        <f t="shared" si="182"/>
        <v>0</v>
      </c>
      <c r="CH101" s="64" t="str">
        <f>IF(details!AX101="","",details!AX101)</f>
        <v/>
      </c>
      <c r="CI101" s="64" t="str">
        <f>IF(details!AY101="","",details!AY101)</f>
        <v/>
      </c>
      <c r="CJ101" s="64" t="str">
        <f t="shared" si="183"/>
        <v/>
      </c>
      <c r="CK101" s="64" t="str">
        <f>IF(details!AZ101="","",details!AZ101)</f>
        <v/>
      </c>
      <c r="CL101" s="64" t="str">
        <f>IF(details!BA101="","",details!BA101)</f>
        <v/>
      </c>
      <c r="CM101" s="64" t="str">
        <f t="shared" si="184"/>
        <v/>
      </c>
      <c r="CN101" s="64" t="str">
        <f>IF(details!BB101="","",details!BB101)</f>
        <v/>
      </c>
      <c r="CO101" s="64" t="str">
        <f>IF(details!BC101="","",details!BC101)</f>
        <v/>
      </c>
      <c r="CP101" s="64" t="str">
        <f t="shared" si="185"/>
        <v/>
      </c>
      <c r="CQ101" s="148" t="str">
        <f t="shared" si="186"/>
        <v/>
      </c>
      <c r="CR101" s="64" t="str">
        <f>IF(details!BD101="","",details!BD101)</f>
        <v/>
      </c>
      <c r="CS101" s="64" t="str">
        <f>IF(details!BE101="","",details!BE101)</f>
        <v/>
      </c>
      <c r="CT101" s="64" t="str">
        <f>IF(details!BF101="","",details!BF101)</f>
        <v/>
      </c>
      <c r="CU101" s="64" t="str">
        <f>IF(details!BG101="","",details!BG101)</f>
        <v/>
      </c>
      <c r="CV101" s="148" t="str">
        <f t="shared" si="187"/>
        <v/>
      </c>
      <c r="CW101" s="149" t="str">
        <f t="shared" si="188"/>
        <v/>
      </c>
      <c r="CX101" s="64" t="str">
        <f>IF(details!BH101="","",details!BH101)</f>
        <v/>
      </c>
      <c r="CY101" s="64" t="str">
        <f>IF(details!BI101="","",details!BI101)</f>
        <v/>
      </c>
      <c r="CZ101" s="64" t="str">
        <f>IF(details!BJ101="","",details!BJ101)</f>
        <v/>
      </c>
      <c r="DA101" s="149" t="str">
        <f t="shared" si="189"/>
        <v/>
      </c>
      <c r="DB101" s="95" t="str">
        <f t="shared" si="190"/>
        <v/>
      </c>
      <c r="DC101" s="150" t="str">
        <f t="shared" si="191"/>
        <v/>
      </c>
      <c r="DD101" s="95" t="str">
        <f t="shared" si="192"/>
        <v/>
      </c>
      <c r="DE101" s="136">
        <f t="shared" si="146"/>
        <v>200</v>
      </c>
      <c r="DF101" s="136">
        <f t="shared" si="193"/>
        <v>0</v>
      </c>
      <c r="DG101" s="64" t="str">
        <f>IF(details!BK101="","",details!BK101)</f>
        <v/>
      </c>
      <c r="DH101" s="64" t="str">
        <f>IF(details!BL101="","",details!BL101)</f>
        <v/>
      </c>
      <c r="DI101" s="64" t="str">
        <f t="shared" si="194"/>
        <v/>
      </c>
      <c r="DJ101" s="64" t="str">
        <f>IF(details!BM101="","",details!BM101)</f>
        <v/>
      </c>
      <c r="DK101" s="64" t="str">
        <f>IF(details!BN101="","",details!BN101)</f>
        <v/>
      </c>
      <c r="DL101" s="64" t="str">
        <f t="shared" si="195"/>
        <v/>
      </c>
      <c r="DM101" s="64" t="str">
        <f>IF(details!BO101="","",details!BO101)</f>
        <v/>
      </c>
      <c r="DN101" s="64" t="str">
        <f>IF(details!BP101="","",details!BP101)</f>
        <v/>
      </c>
      <c r="DO101" s="64" t="str">
        <f t="shared" si="196"/>
        <v/>
      </c>
      <c r="DP101" s="148" t="str">
        <f t="shared" si="197"/>
        <v/>
      </c>
      <c r="DQ101" s="64" t="str">
        <f>IF(details!BQ101="","",details!BQ101)</f>
        <v/>
      </c>
      <c r="DR101" s="64" t="str">
        <f>IF(details!BR101="","",details!BR101)</f>
        <v/>
      </c>
      <c r="DS101" s="64" t="str">
        <f>IF(details!BS101="","",details!BS101)</f>
        <v/>
      </c>
      <c r="DT101" s="148" t="str">
        <f t="shared" si="198"/>
        <v/>
      </c>
      <c r="DU101" s="149" t="str">
        <f t="shared" si="199"/>
        <v/>
      </c>
      <c r="DV101" s="64" t="str">
        <f>IF(details!BT101="","",details!BT101)</f>
        <v/>
      </c>
      <c r="DW101" s="64" t="str">
        <f>IF(details!BU101="","",details!BU101)</f>
        <v/>
      </c>
      <c r="DX101" s="149" t="str">
        <f t="shared" si="200"/>
        <v/>
      </c>
      <c r="DY101" s="95" t="str">
        <f t="shared" si="201"/>
        <v/>
      </c>
      <c r="DZ101" s="150" t="str">
        <f t="shared" si="202"/>
        <v/>
      </c>
      <c r="EA101" s="95" t="str">
        <f t="shared" si="203"/>
        <v/>
      </c>
      <c r="EB101" s="136">
        <f t="shared" si="147"/>
        <v>200</v>
      </c>
      <c r="EC101" s="136">
        <f t="shared" si="204"/>
        <v>0</v>
      </c>
      <c r="ED101" s="64" t="str">
        <f>IF(details!BV101="","",details!BV101)</f>
        <v/>
      </c>
      <c r="EE101" s="64" t="str">
        <f>IF(details!BW101="","",details!BW101)</f>
        <v/>
      </c>
      <c r="EF101" s="64" t="str">
        <f t="shared" si="205"/>
        <v/>
      </c>
      <c r="EG101" s="64" t="str">
        <f>IF(details!BX101="","",details!BX101)</f>
        <v/>
      </c>
      <c r="EH101" s="64" t="str">
        <f>IF(details!BY101="","",details!BY101)</f>
        <v/>
      </c>
      <c r="EI101" s="64" t="str">
        <f t="shared" si="206"/>
        <v/>
      </c>
      <c r="EJ101" s="64" t="str">
        <f>IF(details!BZ101="","",details!BZ101)</f>
        <v/>
      </c>
      <c r="EK101" s="64" t="str">
        <f>IF(details!CA101="","",details!CA101)</f>
        <v/>
      </c>
      <c r="EL101" s="64" t="str">
        <f t="shared" si="207"/>
        <v/>
      </c>
      <c r="EM101" s="148" t="str">
        <f t="shared" si="208"/>
        <v/>
      </c>
      <c r="EN101" s="427" t="str">
        <f>IF(details!CB101="","",details!CB101)</f>
        <v/>
      </c>
      <c r="EO101" s="64" t="str">
        <f>IF(details!CC101="","",details!CC101)</f>
        <v/>
      </c>
      <c r="EP101" s="64" t="str">
        <f>IF(details!CD101="","",details!CD101)</f>
        <v/>
      </c>
      <c r="EQ101" s="148" t="str">
        <f t="shared" si="209"/>
        <v/>
      </c>
      <c r="ER101" s="149" t="str">
        <f t="shared" si="210"/>
        <v/>
      </c>
      <c r="ES101" s="64" t="str">
        <f>IF(details!CE101="","",details!CE101)</f>
        <v/>
      </c>
      <c r="ET101" s="64" t="str">
        <f>IF(details!CF101="","",details!CF101)</f>
        <v/>
      </c>
      <c r="EU101" s="149" t="str">
        <f t="shared" si="211"/>
        <v/>
      </c>
      <c r="EV101" s="95" t="str">
        <f t="shared" si="212"/>
        <v/>
      </c>
      <c r="EW101" s="150" t="str">
        <f t="shared" si="213"/>
        <v/>
      </c>
      <c r="EX101" s="95" t="str">
        <f t="shared" si="214"/>
        <v/>
      </c>
      <c r="EY101" s="136">
        <f t="shared" si="148"/>
        <v>200</v>
      </c>
      <c r="EZ101" s="136">
        <f t="shared" si="215"/>
        <v>0</v>
      </c>
      <c r="FA101" s="64" t="str">
        <f>IF(details!CG101="","",details!CG101)</f>
        <v/>
      </c>
      <c r="FB101" s="64" t="str">
        <f>IF(details!CH101="","",details!CH101)</f>
        <v/>
      </c>
      <c r="FC101" s="64" t="str">
        <f>IF(details!CI101="","",details!CI101)</f>
        <v/>
      </c>
      <c r="FD101" s="64" t="str">
        <f>IF(details!CJ101="","",details!CJ101)</f>
        <v/>
      </c>
      <c r="FE101" s="64" t="str">
        <f>IF(details!CK101="","",details!CK101)</f>
        <v/>
      </c>
      <c r="FF101" s="95" t="str">
        <f t="shared" si="216"/>
        <v/>
      </c>
      <c r="FG101" s="95" t="str">
        <f t="shared" si="217"/>
        <v/>
      </c>
      <c r="FH101" s="95" t="str">
        <f t="shared" si="218"/>
        <v/>
      </c>
      <c r="FI101" s="136">
        <f t="shared" si="219"/>
        <v>100</v>
      </c>
      <c r="FJ101" s="136">
        <f t="shared" si="220"/>
        <v>0</v>
      </c>
      <c r="FK101" s="64" t="str">
        <f>IF(details!CL101="","",details!CL101)</f>
        <v/>
      </c>
      <c r="FL101" s="64" t="str">
        <f>IF(details!CM101="","",details!CM101)</f>
        <v/>
      </c>
      <c r="FM101" s="64" t="str">
        <f>IF(details!CN101="","",details!CN101)</f>
        <v/>
      </c>
      <c r="FN101" s="64" t="str">
        <f>IF(details!CO101="","",details!CO101)</f>
        <v/>
      </c>
      <c r="FO101" s="64" t="str">
        <f>IF(details!CP101="","",details!CP101)</f>
        <v/>
      </c>
      <c r="FP101" s="95" t="str">
        <f t="shared" si="221"/>
        <v/>
      </c>
      <c r="FQ101" s="95" t="str">
        <f t="shared" si="222"/>
        <v/>
      </c>
      <c r="FR101" s="95" t="str">
        <f t="shared" si="223"/>
        <v/>
      </c>
      <c r="FS101" s="136">
        <f t="shared" si="224"/>
        <v>100</v>
      </c>
      <c r="FT101" s="136">
        <f t="shared" si="225"/>
        <v>0</v>
      </c>
      <c r="FU101" s="64" t="str">
        <f>IF(details!CQ101="","",details!CQ101)</f>
        <v/>
      </c>
      <c r="FV101" s="64" t="str">
        <f>IF(details!CR101="","",details!CR101)</f>
        <v/>
      </c>
      <c r="FW101" s="64" t="str">
        <f>IF(details!CS101="","",details!CS101)</f>
        <v/>
      </c>
      <c r="FX101" s="64" t="str">
        <f>IF(details!CT101="","",details!CT101)</f>
        <v/>
      </c>
      <c r="FY101" s="64" t="str">
        <f>IF(details!CU101="","",details!CU101)</f>
        <v/>
      </c>
      <c r="FZ101" s="95" t="str">
        <f t="shared" si="226"/>
        <v/>
      </c>
      <c r="GA101" s="95" t="str">
        <f t="shared" si="227"/>
        <v/>
      </c>
      <c r="GB101" s="95" t="str">
        <f t="shared" si="228"/>
        <v/>
      </c>
      <c r="GC101" s="136">
        <f t="shared" si="229"/>
        <v>100</v>
      </c>
      <c r="GD101" s="136">
        <f t="shared" si="230"/>
        <v>0</v>
      </c>
      <c r="GE101" s="94">
        <f t="shared" si="231"/>
        <v>200</v>
      </c>
      <c r="GF101" s="94" t="str">
        <f t="shared" si="232"/>
        <v/>
      </c>
      <c r="GG101" s="94" t="str">
        <f t="shared" si="233"/>
        <v/>
      </c>
      <c r="GH101" s="94">
        <f t="shared" si="234"/>
        <v>200</v>
      </c>
      <c r="GI101" s="94" t="str">
        <f t="shared" si="235"/>
        <v/>
      </c>
      <c r="GJ101" s="94" t="str">
        <f t="shared" si="236"/>
        <v/>
      </c>
      <c r="GK101" s="152">
        <f t="shared" si="237"/>
        <v>200</v>
      </c>
      <c r="GL101" s="152" t="str">
        <f t="shared" si="238"/>
        <v/>
      </c>
      <c r="GM101" s="152" t="str">
        <f t="shared" si="239"/>
        <v/>
      </c>
      <c r="GN101" s="94" t="str">
        <f t="shared" si="240"/>
        <v/>
      </c>
      <c r="GO101" s="94" t="str">
        <f t="shared" si="241"/>
        <v/>
      </c>
      <c r="GP101" s="94" t="str">
        <f t="shared" si="242"/>
        <v/>
      </c>
      <c r="GQ101" s="94" t="str">
        <f t="shared" si="243"/>
        <v/>
      </c>
      <c r="GR101" s="94" t="str">
        <f t="shared" si="244"/>
        <v/>
      </c>
      <c r="GS101" s="94">
        <f t="shared" si="245"/>
        <v>200</v>
      </c>
      <c r="GT101" s="94" t="str">
        <f t="shared" si="246"/>
        <v/>
      </c>
      <c r="GU101" s="94" t="str">
        <f t="shared" si="247"/>
        <v/>
      </c>
      <c r="GV101" s="94">
        <f t="shared" si="248"/>
        <v>200</v>
      </c>
      <c r="GW101" s="94" t="str">
        <f t="shared" si="249"/>
        <v/>
      </c>
      <c r="GX101" s="94" t="str">
        <f t="shared" si="250"/>
        <v/>
      </c>
      <c r="GY101" s="94">
        <f t="shared" si="251"/>
        <v>200</v>
      </c>
      <c r="GZ101" s="94" t="str">
        <f t="shared" si="252"/>
        <v/>
      </c>
      <c r="HA101" s="94" t="str">
        <f t="shared" si="253"/>
        <v/>
      </c>
      <c r="HB101" s="94">
        <f t="shared" si="254"/>
        <v>100</v>
      </c>
      <c r="HC101" s="94" t="str">
        <f t="shared" si="255"/>
        <v/>
      </c>
      <c r="HD101" s="94" t="str">
        <f t="shared" si="256"/>
        <v/>
      </c>
      <c r="HE101" s="153">
        <f t="shared" si="257"/>
        <v>100</v>
      </c>
      <c r="HF101" s="153" t="str">
        <f t="shared" si="258"/>
        <v/>
      </c>
      <c r="HG101" s="153" t="str">
        <f t="shared" si="259"/>
        <v/>
      </c>
      <c r="HH101" s="153">
        <f t="shared" si="260"/>
        <v>100</v>
      </c>
      <c r="HI101" s="153" t="str">
        <f t="shared" si="261"/>
        <v/>
      </c>
      <c r="HJ101" s="153" t="str">
        <f t="shared" si="262"/>
        <v/>
      </c>
      <c r="HK101" s="255">
        <f t="shared" si="263"/>
        <v>0</v>
      </c>
      <c r="HL101" s="255">
        <f t="shared" si="264"/>
        <v>0</v>
      </c>
      <c r="HM101" s="255">
        <f t="shared" si="265"/>
        <v>23</v>
      </c>
      <c r="HN101" s="255">
        <f t="shared" si="266"/>
        <v>0</v>
      </c>
      <c r="HO101" s="64" t="str">
        <f t="shared" si="149"/>
        <v/>
      </c>
      <c r="HP101" s="91">
        <f t="shared" si="267"/>
        <v>1200</v>
      </c>
      <c r="HQ101" s="91" t="str">
        <f t="shared" si="268"/>
        <v/>
      </c>
      <c r="HR101" s="92" t="str">
        <f t="shared" si="269"/>
        <v/>
      </c>
      <c r="HS101" s="214" t="str">
        <f t="shared" si="270"/>
        <v/>
      </c>
      <c r="HT101" s="215" t="str">
        <f t="shared" si="271"/>
        <v/>
      </c>
      <c r="HU101" s="93" t="str">
        <f t="shared" si="272"/>
        <v/>
      </c>
      <c r="HV101" s="154">
        <f>details!EV101</f>
        <v>110</v>
      </c>
      <c r="HW101" s="155" t="str">
        <f>details!EW101</f>
        <v/>
      </c>
      <c r="HX101" s="218" t="str">
        <f t="shared" si="273"/>
        <v/>
      </c>
      <c r="HY101" s="100" t="str">
        <f>IF(details!CV101="","",details!CV101)</f>
        <v/>
      </c>
    </row>
    <row r="102" spans="1:244" ht="14" customHeight="1">
      <c r="A102" s="145" t="str">
        <f>IF(details!A102="","",details!A102)</f>
        <v/>
      </c>
      <c r="B102" s="64" t="str">
        <f>IF(details!B102="","",details!B102)</f>
        <v/>
      </c>
      <c r="C102" s="64" t="str">
        <f>IF(details!C102="","",details!C102)</f>
        <v/>
      </c>
      <c r="D102" s="95">
        <f>IF(details!D102="","",details!D102)</f>
        <v>896</v>
      </c>
      <c r="E102" s="95" t="str">
        <f>IF(details!E102="","",details!E102)</f>
        <v/>
      </c>
      <c r="F102" s="64" t="str">
        <f>IF(details!F102="","",details!F102)</f>
        <v/>
      </c>
      <c r="G102" s="290" t="str">
        <f>IF(details!G102="","",details!G102)</f>
        <v/>
      </c>
      <c r="H102" s="146" t="str">
        <f>IF(details!CW102="","",details!CW102)</f>
        <v/>
      </c>
      <c r="I102" s="147" t="str">
        <f>IF(details!I102="","",details!I102)</f>
        <v/>
      </c>
      <c r="J102" s="147" t="str">
        <f>IF(details!J102="","",details!J102)</f>
        <v/>
      </c>
      <c r="K102" s="147" t="str">
        <f>IF(details!K102="","",details!K102)</f>
        <v/>
      </c>
      <c r="L102" s="64" t="str">
        <f>IF(details!L102="","",details!L102)</f>
        <v/>
      </c>
      <c r="M102" s="64" t="str">
        <f>IF(details!M102="","",details!M102)</f>
        <v/>
      </c>
      <c r="N102" s="64" t="str">
        <f t="shared" si="150"/>
        <v/>
      </c>
      <c r="O102" s="64" t="str">
        <f>IF(details!N102="","",details!N102)</f>
        <v/>
      </c>
      <c r="P102" s="64" t="str">
        <f>IF(details!O102="","",details!O102)</f>
        <v/>
      </c>
      <c r="Q102" s="64" t="str">
        <f t="shared" si="151"/>
        <v/>
      </c>
      <c r="R102" s="64" t="str">
        <f>IF(details!P102="","",details!P102)</f>
        <v/>
      </c>
      <c r="S102" s="64" t="str">
        <f>IF(details!Q102="","",details!Q102)</f>
        <v/>
      </c>
      <c r="T102" s="64" t="str">
        <f t="shared" si="152"/>
        <v/>
      </c>
      <c r="U102" s="148" t="str">
        <f t="shared" si="153"/>
        <v/>
      </c>
      <c r="V102" s="64" t="str">
        <f>IF(details!R102="","",details!R102)</f>
        <v/>
      </c>
      <c r="W102" s="64" t="str">
        <f>IF(details!S102="","",details!S102)</f>
        <v/>
      </c>
      <c r="X102" s="64" t="str">
        <f>IF(details!T102="","",details!T102)</f>
        <v/>
      </c>
      <c r="Y102" s="64" t="str">
        <f>IF(details!U102="","",details!U102)</f>
        <v/>
      </c>
      <c r="Z102" s="148" t="str">
        <f t="shared" si="154"/>
        <v/>
      </c>
      <c r="AA102" s="149" t="str">
        <f t="shared" si="155"/>
        <v/>
      </c>
      <c r="AB102" s="64" t="str">
        <f>IF(details!V102="","",details!V102)</f>
        <v/>
      </c>
      <c r="AC102" s="64" t="str">
        <f>IF(details!W102="","",details!W102)</f>
        <v/>
      </c>
      <c r="AD102" s="64" t="str">
        <f>IF(details!X102="","",details!X102)</f>
        <v/>
      </c>
      <c r="AE102" s="149" t="str">
        <f t="shared" si="156"/>
        <v/>
      </c>
      <c r="AF102" s="95" t="str">
        <f t="shared" si="157"/>
        <v/>
      </c>
      <c r="AG102" s="150" t="str">
        <f t="shared" si="158"/>
        <v/>
      </c>
      <c r="AH102" s="95" t="str">
        <f t="shared" si="159"/>
        <v/>
      </c>
      <c r="AI102" s="136">
        <f t="shared" si="143"/>
        <v>200</v>
      </c>
      <c r="AJ102" s="136">
        <f t="shared" si="160"/>
        <v>0</v>
      </c>
      <c r="AK102" s="64" t="str">
        <f>IF(details!Y102="","",details!Y102)</f>
        <v/>
      </c>
      <c r="AL102" s="64" t="str">
        <f>IF(details!Z102="","",details!Z102)</f>
        <v/>
      </c>
      <c r="AM102" s="64" t="str">
        <f t="shared" si="161"/>
        <v/>
      </c>
      <c r="AN102" s="64" t="str">
        <f>IF(details!AA102="","",details!AA102)</f>
        <v/>
      </c>
      <c r="AO102" s="64" t="str">
        <f>IF(details!AB102="","",details!AB102)</f>
        <v/>
      </c>
      <c r="AP102" s="64" t="str">
        <f t="shared" si="162"/>
        <v/>
      </c>
      <c r="AQ102" s="64" t="str">
        <f>IF(details!AC102="","",details!AC102)</f>
        <v/>
      </c>
      <c r="AR102" s="64" t="str">
        <f>IF(details!AD102="","",details!AD102)</f>
        <v/>
      </c>
      <c r="AS102" s="64" t="str">
        <f t="shared" si="163"/>
        <v/>
      </c>
      <c r="AT102" s="148" t="str">
        <f t="shared" si="164"/>
        <v/>
      </c>
      <c r="AU102" s="64" t="str">
        <f>IF(details!AE102="","",details!AE102)</f>
        <v/>
      </c>
      <c r="AV102" s="64" t="str">
        <f>IF(details!AF102="","",details!AF102)</f>
        <v/>
      </c>
      <c r="AW102" s="64" t="str">
        <f>IF(details!AG102="","",details!AG102)</f>
        <v/>
      </c>
      <c r="AX102" s="64" t="str">
        <f>IF(details!AH102="","",details!AH102)</f>
        <v/>
      </c>
      <c r="AY102" s="148" t="str">
        <f t="shared" si="165"/>
        <v/>
      </c>
      <c r="AZ102" s="149" t="str">
        <f t="shared" si="166"/>
        <v/>
      </c>
      <c r="BA102" s="64" t="str">
        <f>IF(details!AI102="","",details!AI102)</f>
        <v/>
      </c>
      <c r="BB102" s="64" t="str">
        <f>IF(details!AJ102="","",details!AJ102)</f>
        <v/>
      </c>
      <c r="BC102" s="64" t="str">
        <f>IF(details!AK102="","",details!AK102)</f>
        <v/>
      </c>
      <c r="BD102" s="149" t="str">
        <f t="shared" si="167"/>
        <v/>
      </c>
      <c r="BE102" s="95" t="str">
        <f t="shared" si="168"/>
        <v/>
      </c>
      <c r="BF102" s="150" t="str">
        <f t="shared" si="169"/>
        <v/>
      </c>
      <c r="BG102" s="95" t="str">
        <f t="shared" si="170"/>
        <v/>
      </c>
      <c r="BH102" s="136">
        <f t="shared" si="144"/>
        <v>200</v>
      </c>
      <c r="BI102" s="136">
        <f t="shared" si="171"/>
        <v>0</v>
      </c>
      <c r="BJ102" s="151">
        <f>IF(D102="","",details!AL102)</f>
        <v>0</v>
      </c>
      <c r="BK102" s="64" t="str">
        <f>IF(details!AM102="","",details!AM102)</f>
        <v/>
      </c>
      <c r="BL102" s="64" t="str">
        <f>IF(details!AN102="","",details!AN102)</f>
        <v/>
      </c>
      <c r="BM102" s="64" t="str">
        <f t="shared" si="172"/>
        <v/>
      </c>
      <c r="BN102" s="64" t="str">
        <f>IF(details!AO102="","",details!AO102)</f>
        <v/>
      </c>
      <c r="BO102" s="64" t="str">
        <f>IF(details!AP102="","",details!AP102)</f>
        <v/>
      </c>
      <c r="BP102" s="64" t="str">
        <f t="shared" si="173"/>
        <v/>
      </c>
      <c r="BQ102" s="64" t="str">
        <f>IF(details!AQ102="","",details!AQ102)</f>
        <v/>
      </c>
      <c r="BR102" s="64" t="str">
        <f>IF(details!AR102="","",details!AR102)</f>
        <v/>
      </c>
      <c r="BS102" s="64" t="str">
        <f t="shared" si="174"/>
        <v/>
      </c>
      <c r="BT102" s="148" t="str">
        <f t="shared" si="175"/>
        <v/>
      </c>
      <c r="BU102" s="64" t="str">
        <f>IF(details!AS102="","",details!AS102)</f>
        <v/>
      </c>
      <c r="BV102" s="64" t="str">
        <f>IF(details!AT102="","",details!AT102)</f>
        <v/>
      </c>
      <c r="BW102" s="64" t="str">
        <f>IF(details!AU102="","",details!AU102)</f>
        <v/>
      </c>
      <c r="BX102" s="148" t="str">
        <f t="shared" si="176"/>
        <v/>
      </c>
      <c r="BY102" s="149" t="str">
        <f t="shared" si="177"/>
        <v/>
      </c>
      <c r="BZ102" s="64" t="str">
        <f>IF(details!AV102="","",details!AV102)</f>
        <v/>
      </c>
      <c r="CA102" s="64" t="str">
        <f>IF(details!AW102="","",details!AW102)</f>
        <v/>
      </c>
      <c r="CB102" s="149" t="str">
        <f t="shared" si="178"/>
        <v/>
      </c>
      <c r="CC102" s="95" t="str">
        <f t="shared" si="179"/>
        <v/>
      </c>
      <c r="CD102" s="150" t="str">
        <f t="shared" si="180"/>
        <v/>
      </c>
      <c r="CE102" s="95" t="str">
        <f t="shared" si="181"/>
        <v/>
      </c>
      <c r="CF102" s="136">
        <f t="shared" si="145"/>
        <v>200</v>
      </c>
      <c r="CG102" s="136">
        <f t="shared" si="182"/>
        <v>0</v>
      </c>
      <c r="CH102" s="64" t="str">
        <f>IF(details!AX102="","",details!AX102)</f>
        <v/>
      </c>
      <c r="CI102" s="64" t="str">
        <f>IF(details!AY102="","",details!AY102)</f>
        <v/>
      </c>
      <c r="CJ102" s="64" t="str">
        <f t="shared" si="183"/>
        <v/>
      </c>
      <c r="CK102" s="64" t="str">
        <f>IF(details!AZ102="","",details!AZ102)</f>
        <v/>
      </c>
      <c r="CL102" s="64" t="str">
        <f>IF(details!BA102="","",details!BA102)</f>
        <v/>
      </c>
      <c r="CM102" s="64" t="str">
        <f t="shared" si="184"/>
        <v/>
      </c>
      <c r="CN102" s="64" t="str">
        <f>IF(details!BB102="","",details!BB102)</f>
        <v/>
      </c>
      <c r="CO102" s="64" t="str">
        <f>IF(details!BC102="","",details!BC102)</f>
        <v/>
      </c>
      <c r="CP102" s="64" t="str">
        <f t="shared" si="185"/>
        <v/>
      </c>
      <c r="CQ102" s="148" t="str">
        <f t="shared" si="186"/>
        <v/>
      </c>
      <c r="CR102" s="64" t="str">
        <f>IF(details!BD102="","",details!BD102)</f>
        <v/>
      </c>
      <c r="CS102" s="64" t="str">
        <f>IF(details!BE102="","",details!BE102)</f>
        <v/>
      </c>
      <c r="CT102" s="64" t="str">
        <f>IF(details!BF102="","",details!BF102)</f>
        <v/>
      </c>
      <c r="CU102" s="64" t="str">
        <f>IF(details!BG102="","",details!BG102)</f>
        <v/>
      </c>
      <c r="CV102" s="148" t="str">
        <f t="shared" si="187"/>
        <v/>
      </c>
      <c r="CW102" s="149" t="str">
        <f t="shared" si="188"/>
        <v/>
      </c>
      <c r="CX102" s="64" t="str">
        <f>IF(details!BH102="","",details!BH102)</f>
        <v/>
      </c>
      <c r="CY102" s="64" t="str">
        <f>IF(details!BI102="","",details!BI102)</f>
        <v/>
      </c>
      <c r="CZ102" s="64" t="str">
        <f>IF(details!BJ102="","",details!BJ102)</f>
        <v/>
      </c>
      <c r="DA102" s="149" t="str">
        <f t="shared" si="189"/>
        <v/>
      </c>
      <c r="DB102" s="95" t="str">
        <f t="shared" si="190"/>
        <v/>
      </c>
      <c r="DC102" s="150" t="str">
        <f t="shared" si="191"/>
        <v/>
      </c>
      <c r="DD102" s="95" t="str">
        <f t="shared" si="192"/>
        <v/>
      </c>
      <c r="DE102" s="136">
        <f t="shared" si="146"/>
        <v>200</v>
      </c>
      <c r="DF102" s="136">
        <f t="shared" si="193"/>
        <v>0</v>
      </c>
      <c r="DG102" s="64" t="str">
        <f>IF(details!BK102="","",details!BK102)</f>
        <v/>
      </c>
      <c r="DH102" s="64" t="str">
        <f>IF(details!BL102="","",details!BL102)</f>
        <v/>
      </c>
      <c r="DI102" s="64" t="str">
        <f t="shared" si="194"/>
        <v/>
      </c>
      <c r="DJ102" s="64" t="str">
        <f>IF(details!BM102="","",details!BM102)</f>
        <v/>
      </c>
      <c r="DK102" s="64" t="str">
        <f>IF(details!BN102="","",details!BN102)</f>
        <v/>
      </c>
      <c r="DL102" s="64" t="str">
        <f t="shared" si="195"/>
        <v/>
      </c>
      <c r="DM102" s="64" t="str">
        <f>IF(details!BO102="","",details!BO102)</f>
        <v/>
      </c>
      <c r="DN102" s="64" t="str">
        <f>IF(details!BP102="","",details!BP102)</f>
        <v/>
      </c>
      <c r="DO102" s="64" t="str">
        <f t="shared" si="196"/>
        <v/>
      </c>
      <c r="DP102" s="148" t="str">
        <f t="shared" si="197"/>
        <v/>
      </c>
      <c r="DQ102" s="64" t="str">
        <f>IF(details!BQ102="","",details!BQ102)</f>
        <v/>
      </c>
      <c r="DR102" s="64" t="str">
        <f>IF(details!BR102="","",details!BR102)</f>
        <v/>
      </c>
      <c r="DS102" s="64" t="str">
        <f>IF(details!BS102="","",details!BS102)</f>
        <v/>
      </c>
      <c r="DT102" s="148" t="str">
        <f t="shared" si="198"/>
        <v/>
      </c>
      <c r="DU102" s="149" t="str">
        <f t="shared" si="199"/>
        <v/>
      </c>
      <c r="DV102" s="64" t="str">
        <f>IF(details!BT102="","",details!BT102)</f>
        <v/>
      </c>
      <c r="DW102" s="64" t="str">
        <f>IF(details!BU102="","",details!BU102)</f>
        <v/>
      </c>
      <c r="DX102" s="149" t="str">
        <f t="shared" si="200"/>
        <v/>
      </c>
      <c r="DY102" s="95" t="str">
        <f t="shared" si="201"/>
        <v/>
      </c>
      <c r="DZ102" s="150" t="str">
        <f t="shared" si="202"/>
        <v/>
      </c>
      <c r="EA102" s="95" t="str">
        <f t="shared" si="203"/>
        <v/>
      </c>
      <c r="EB102" s="136">
        <f t="shared" si="147"/>
        <v>200</v>
      </c>
      <c r="EC102" s="136">
        <f t="shared" si="204"/>
        <v>0</v>
      </c>
      <c r="ED102" s="64" t="str">
        <f>IF(details!BV102="","",details!BV102)</f>
        <v/>
      </c>
      <c r="EE102" s="64" t="str">
        <f>IF(details!BW102="","",details!BW102)</f>
        <v/>
      </c>
      <c r="EF102" s="64" t="str">
        <f t="shared" si="205"/>
        <v/>
      </c>
      <c r="EG102" s="64" t="str">
        <f>IF(details!BX102="","",details!BX102)</f>
        <v/>
      </c>
      <c r="EH102" s="64" t="str">
        <f>IF(details!BY102="","",details!BY102)</f>
        <v/>
      </c>
      <c r="EI102" s="64" t="str">
        <f t="shared" si="206"/>
        <v/>
      </c>
      <c r="EJ102" s="64" t="str">
        <f>IF(details!BZ102="","",details!BZ102)</f>
        <v/>
      </c>
      <c r="EK102" s="64" t="str">
        <f>IF(details!CA102="","",details!CA102)</f>
        <v/>
      </c>
      <c r="EL102" s="64" t="str">
        <f t="shared" si="207"/>
        <v/>
      </c>
      <c r="EM102" s="148" t="str">
        <f t="shared" si="208"/>
        <v/>
      </c>
      <c r="EN102" s="427" t="str">
        <f>IF(details!CB102="","",details!CB102)</f>
        <v/>
      </c>
      <c r="EO102" s="64" t="str">
        <f>IF(details!CC102="","",details!CC102)</f>
        <v/>
      </c>
      <c r="EP102" s="64" t="str">
        <f>IF(details!CD102="","",details!CD102)</f>
        <v/>
      </c>
      <c r="EQ102" s="148" t="str">
        <f t="shared" si="209"/>
        <v/>
      </c>
      <c r="ER102" s="149" t="str">
        <f t="shared" si="210"/>
        <v/>
      </c>
      <c r="ES102" s="64" t="str">
        <f>IF(details!CE102="","",details!CE102)</f>
        <v/>
      </c>
      <c r="ET102" s="64" t="str">
        <f>IF(details!CF102="","",details!CF102)</f>
        <v/>
      </c>
      <c r="EU102" s="149" t="str">
        <f t="shared" si="211"/>
        <v/>
      </c>
      <c r="EV102" s="95" t="str">
        <f t="shared" si="212"/>
        <v/>
      </c>
      <c r="EW102" s="150" t="str">
        <f t="shared" si="213"/>
        <v/>
      </c>
      <c r="EX102" s="95" t="str">
        <f t="shared" si="214"/>
        <v/>
      </c>
      <c r="EY102" s="136">
        <f t="shared" si="148"/>
        <v>200</v>
      </c>
      <c r="EZ102" s="136">
        <f t="shared" si="215"/>
        <v>0</v>
      </c>
      <c r="FA102" s="64" t="str">
        <f>IF(details!CG102="","",details!CG102)</f>
        <v/>
      </c>
      <c r="FB102" s="64" t="str">
        <f>IF(details!CH102="","",details!CH102)</f>
        <v/>
      </c>
      <c r="FC102" s="64" t="str">
        <f>IF(details!CI102="","",details!CI102)</f>
        <v/>
      </c>
      <c r="FD102" s="64" t="str">
        <f>IF(details!CJ102="","",details!CJ102)</f>
        <v/>
      </c>
      <c r="FE102" s="64" t="str">
        <f>IF(details!CK102="","",details!CK102)</f>
        <v/>
      </c>
      <c r="FF102" s="95" t="str">
        <f t="shared" si="216"/>
        <v/>
      </c>
      <c r="FG102" s="95" t="str">
        <f t="shared" si="217"/>
        <v/>
      </c>
      <c r="FH102" s="95" t="str">
        <f t="shared" si="218"/>
        <v/>
      </c>
      <c r="FI102" s="136">
        <f t="shared" si="219"/>
        <v>100</v>
      </c>
      <c r="FJ102" s="136">
        <f t="shared" si="220"/>
        <v>0</v>
      </c>
      <c r="FK102" s="64" t="str">
        <f>IF(details!CL102="","",details!CL102)</f>
        <v/>
      </c>
      <c r="FL102" s="64" t="str">
        <f>IF(details!CM102="","",details!CM102)</f>
        <v/>
      </c>
      <c r="FM102" s="64" t="str">
        <f>IF(details!CN102="","",details!CN102)</f>
        <v/>
      </c>
      <c r="FN102" s="64" t="str">
        <f>IF(details!CO102="","",details!CO102)</f>
        <v/>
      </c>
      <c r="FO102" s="64" t="str">
        <f>IF(details!CP102="","",details!CP102)</f>
        <v/>
      </c>
      <c r="FP102" s="95" t="str">
        <f t="shared" si="221"/>
        <v/>
      </c>
      <c r="FQ102" s="95" t="str">
        <f t="shared" si="222"/>
        <v/>
      </c>
      <c r="FR102" s="95" t="str">
        <f t="shared" si="223"/>
        <v/>
      </c>
      <c r="FS102" s="136">
        <f t="shared" si="224"/>
        <v>100</v>
      </c>
      <c r="FT102" s="136">
        <f t="shared" si="225"/>
        <v>0</v>
      </c>
      <c r="FU102" s="64" t="str">
        <f>IF(details!CQ102="","",details!CQ102)</f>
        <v/>
      </c>
      <c r="FV102" s="64" t="str">
        <f>IF(details!CR102="","",details!CR102)</f>
        <v/>
      </c>
      <c r="FW102" s="64" t="str">
        <f>IF(details!CS102="","",details!CS102)</f>
        <v/>
      </c>
      <c r="FX102" s="64" t="str">
        <f>IF(details!CT102="","",details!CT102)</f>
        <v/>
      </c>
      <c r="FY102" s="64" t="str">
        <f>IF(details!CU102="","",details!CU102)</f>
        <v/>
      </c>
      <c r="FZ102" s="95" t="str">
        <f t="shared" si="226"/>
        <v/>
      </c>
      <c r="GA102" s="95" t="str">
        <f t="shared" si="227"/>
        <v/>
      </c>
      <c r="GB102" s="95" t="str">
        <f t="shared" si="228"/>
        <v/>
      </c>
      <c r="GC102" s="136">
        <f t="shared" si="229"/>
        <v>100</v>
      </c>
      <c r="GD102" s="136">
        <f t="shared" si="230"/>
        <v>0</v>
      </c>
      <c r="GE102" s="94">
        <f t="shared" si="231"/>
        <v>200</v>
      </c>
      <c r="GF102" s="94" t="str">
        <f t="shared" si="232"/>
        <v/>
      </c>
      <c r="GG102" s="94" t="str">
        <f t="shared" si="233"/>
        <v/>
      </c>
      <c r="GH102" s="94">
        <f t="shared" si="234"/>
        <v>200</v>
      </c>
      <c r="GI102" s="94" t="str">
        <f t="shared" si="235"/>
        <v/>
      </c>
      <c r="GJ102" s="94" t="str">
        <f t="shared" si="236"/>
        <v/>
      </c>
      <c r="GK102" s="152">
        <f t="shared" si="237"/>
        <v>200</v>
      </c>
      <c r="GL102" s="152" t="str">
        <f t="shared" si="238"/>
        <v/>
      </c>
      <c r="GM102" s="152" t="str">
        <f t="shared" si="239"/>
        <v/>
      </c>
      <c r="GN102" s="94" t="str">
        <f t="shared" si="240"/>
        <v/>
      </c>
      <c r="GO102" s="94" t="str">
        <f t="shared" si="241"/>
        <v/>
      </c>
      <c r="GP102" s="94" t="str">
        <f t="shared" si="242"/>
        <v/>
      </c>
      <c r="GQ102" s="94" t="str">
        <f t="shared" si="243"/>
        <v/>
      </c>
      <c r="GR102" s="94" t="str">
        <f t="shared" si="244"/>
        <v/>
      </c>
      <c r="GS102" s="94">
        <f t="shared" si="245"/>
        <v>200</v>
      </c>
      <c r="GT102" s="94" t="str">
        <f t="shared" si="246"/>
        <v/>
      </c>
      <c r="GU102" s="94" t="str">
        <f t="shared" si="247"/>
        <v/>
      </c>
      <c r="GV102" s="94">
        <f t="shared" si="248"/>
        <v>200</v>
      </c>
      <c r="GW102" s="94" t="str">
        <f t="shared" si="249"/>
        <v/>
      </c>
      <c r="GX102" s="94" t="str">
        <f t="shared" si="250"/>
        <v/>
      </c>
      <c r="GY102" s="94">
        <f t="shared" si="251"/>
        <v>200</v>
      </c>
      <c r="GZ102" s="94" t="str">
        <f t="shared" si="252"/>
        <v/>
      </c>
      <c r="HA102" s="94" t="str">
        <f t="shared" si="253"/>
        <v/>
      </c>
      <c r="HB102" s="94">
        <f t="shared" si="254"/>
        <v>100</v>
      </c>
      <c r="HC102" s="94" t="str">
        <f t="shared" si="255"/>
        <v/>
      </c>
      <c r="HD102" s="94" t="str">
        <f t="shared" si="256"/>
        <v/>
      </c>
      <c r="HE102" s="153">
        <f t="shared" si="257"/>
        <v>100</v>
      </c>
      <c r="HF102" s="153" t="str">
        <f t="shared" si="258"/>
        <v/>
      </c>
      <c r="HG102" s="153" t="str">
        <f t="shared" si="259"/>
        <v/>
      </c>
      <c r="HH102" s="153">
        <f t="shared" si="260"/>
        <v>100</v>
      </c>
      <c r="HI102" s="153" t="str">
        <f t="shared" si="261"/>
        <v/>
      </c>
      <c r="HJ102" s="153" t="str">
        <f t="shared" si="262"/>
        <v/>
      </c>
      <c r="HK102" s="255">
        <f t="shared" si="263"/>
        <v>0</v>
      </c>
      <c r="HL102" s="255">
        <f t="shared" si="264"/>
        <v>0</v>
      </c>
      <c r="HM102" s="255">
        <f t="shared" si="265"/>
        <v>23</v>
      </c>
      <c r="HN102" s="255">
        <f t="shared" si="266"/>
        <v>0</v>
      </c>
      <c r="HO102" s="64" t="str">
        <f t="shared" si="149"/>
        <v/>
      </c>
      <c r="HP102" s="91">
        <f t="shared" si="267"/>
        <v>1200</v>
      </c>
      <c r="HQ102" s="91" t="str">
        <f t="shared" si="268"/>
        <v/>
      </c>
      <c r="HR102" s="92" t="str">
        <f t="shared" si="269"/>
        <v/>
      </c>
      <c r="HS102" s="214" t="str">
        <f t="shared" si="270"/>
        <v/>
      </c>
      <c r="HT102" s="215" t="str">
        <f t="shared" si="271"/>
        <v/>
      </c>
      <c r="HU102" s="93" t="str">
        <f t="shared" si="272"/>
        <v/>
      </c>
      <c r="HV102" s="154">
        <f>details!EV102</f>
        <v>110</v>
      </c>
      <c r="HW102" s="155" t="str">
        <f>details!EW102</f>
        <v/>
      </c>
      <c r="HX102" s="218" t="str">
        <f t="shared" si="273"/>
        <v/>
      </c>
      <c r="HY102" s="100" t="str">
        <f>IF(details!CV102="","",details!CV102)</f>
        <v/>
      </c>
    </row>
    <row r="103" spans="1:244" ht="14" customHeight="1">
      <c r="A103" s="145" t="str">
        <f>IF(details!A103="","",details!A103)</f>
        <v/>
      </c>
      <c r="B103" s="64" t="str">
        <f>IF(details!B103="","",details!B103)</f>
        <v/>
      </c>
      <c r="C103" s="64" t="str">
        <f>IF(details!C103="","",details!C103)</f>
        <v/>
      </c>
      <c r="D103" s="95">
        <f>IF(details!D103="","",details!D103)</f>
        <v>897</v>
      </c>
      <c r="E103" s="95" t="str">
        <f>IF(details!E103="","",details!E103)</f>
        <v/>
      </c>
      <c r="F103" s="64" t="str">
        <f>IF(details!F103="","",details!F103)</f>
        <v/>
      </c>
      <c r="G103" s="290" t="str">
        <f>IF(details!G103="","",details!G103)</f>
        <v/>
      </c>
      <c r="H103" s="146" t="str">
        <f>IF(details!CW103="","",details!CW103)</f>
        <v/>
      </c>
      <c r="I103" s="147" t="str">
        <f>IF(details!I103="","",details!I103)</f>
        <v/>
      </c>
      <c r="J103" s="147" t="str">
        <f>IF(details!J103="","",details!J103)</f>
        <v/>
      </c>
      <c r="K103" s="147" t="str">
        <f>IF(details!K103="","",details!K103)</f>
        <v/>
      </c>
      <c r="L103" s="64" t="str">
        <f>IF(details!L103="","",details!L103)</f>
        <v/>
      </c>
      <c r="M103" s="64" t="str">
        <f>IF(details!M103="","",details!M103)</f>
        <v/>
      </c>
      <c r="N103" s="64" t="str">
        <f t="shared" si="150"/>
        <v/>
      </c>
      <c r="O103" s="64" t="str">
        <f>IF(details!N103="","",details!N103)</f>
        <v/>
      </c>
      <c r="P103" s="64" t="str">
        <f>IF(details!O103="","",details!O103)</f>
        <v/>
      </c>
      <c r="Q103" s="64" t="str">
        <f t="shared" si="151"/>
        <v/>
      </c>
      <c r="R103" s="64" t="str">
        <f>IF(details!P103="","",details!P103)</f>
        <v/>
      </c>
      <c r="S103" s="64" t="str">
        <f>IF(details!Q103="","",details!Q103)</f>
        <v/>
      </c>
      <c r="T103" s="64" t="str">
        <f t="shared" si="152"/>
        <v/>
      </c>
      <c r="U103" s="148" t="str">
        <f t="shared" si="153"/>
        <v/>
      </c>
      <c r="V103" s="64" t="str">
        <f>IF(details!R103="","",details!R103)</f>
        <v/>
      </c>
      <c r="W103" s="64" t="str">
        <f>IF(details!S103="","",details!S103)</f>
        <v/>
      </c>
      <c r="X103" s="64" t="str">
        <f>IF(details!T103="","",details!T103)</f>
        <v/>
      </c>
      <c r="Y103" s="64" t="str">
        <f>IF(details!U103="","",details!U103)</f>
        <v/>
      </c>
      <c r="Z103" s="148" t="str">
        <f t="shared" si="154"/>
        <v/>
      </c>
      <c r="AA103" s="149" t="str">
        <f t="shared" si="155"/>
        <v/>
      </c>
      <c r="AB103" s="64" t="str">
        <f>IF(details!V103="","",details!V103)</f>
        <v/>
      </c>
      <c r="AC103" s="64" t="str">
        <f>IF(details!W103="","",details!W103)</f>
        <v/>
      </c>
      <c r="AD103" s="64" t="str">
        <f>IF(details!X103="","",details!X103)</f>
        <v/>
      </c>
      <c r="AE103" s="149" t="str">
        <f t="shared" si="156"/>
        <v/>
      </c>
      <c r="AF103" s="95" t="str">
        <f t="shared" si="157"/>
        <v/>
      </c>
      <c r="AG103" s="150" t="str">
        <f t="shared" si="158"/>
        <v/>
      </c>
      <c r="AH103" s="95" t="str">
        <f t="shared" si="159"/>
        <v/>
      </c>
      <c r="AI103" s="136">
        <f t="shared" si="143"/>
        <v>200</v>
      </c>
      <c r="AJ103" s="136">
        <f t="shared" si="160"/>
        <v>0</v>
      </c>
      <c r="AK103" s="64" t="str">
        <f>IF(details!Y103="","",details!Y103)</f>
        <v/>
      </c>
      <c r="AL103" s="64" t="str">
        <f>IF(details!Z103="","",details!Z103)</f>
        <v/>
      </c>
      <c r="AM103" s="64" t="str">
        <f t="shared" si="161"/>
        <v/>
      </c>
      <c r="AN103" s="64" t="str">
        <f>IF(details!AA103="","",details!AA103)</f>
        <v/>
      </c>
      <c r="AO103" s="64" t="str">
        <f>IF(details!AB103="","",details!AB103)</f>
        <v/>
      </c>
      <c r="AP103" s="64" t="str">
        <f t="shared" si="162"/>
        <v/>
      </c>
      <c r="AQ103" s="64" t="str">
        <f>IF(details!AC103="","",details!AC103)</f>
        <v/>
      </c>
      <c r="AR103" s="64" t="str">
        <f>IF(details!AD103="","",details!AD103)</f>
        <v/>
      </c>
      <c r="AS103" s="64" t="str">
        <f t="shared" si="163"/>
        <v/>
      </c>
      <c r="AT103" s="148" t="str">
        <f t="shared" si="164"/>
        <v/>
      </c>
      <c r="AU103" s="64" t="str">
        <f>IF(details!AE103="","",details!AE103)</f>
        <v/>
      </c>
      <c r="AV103" s="64" t="str">
        <f>IF(details!AF103="","",details!AF103)</f>
        <v/>
      </c>
      <c r="AW103" s="64" t="str">
        <f>IF(details!AG103="","",details!AG103)</f>
        <v/>
      </c>
      <c r="AX103" s="64" t="str">
        <f>IF(details!AH103="","",details!AH103)</f>
        <v/>
      </c>
      <c r="AY103" s="148" t="str">
        <f t="shared" si="165"/>
        <v/>
      </c>
      <c r="AZ103" s="149" t="str">
        <f t="shared" si="166"/>
        <v/>
      </c>
      <c r="BA103" s="64" t="str">
        <f>IF(details!AI103="","",details!AI103)</f>
        <v/>
      </c>
      <c r="BB103" s="64" t="str">
        <f>IF(details!AJ103="","",details!AJ103)</f>
        <v/>
      </c>
      <c r="BC103" s="64" t="str">
        <f>IF(details!AK103="","",details!AK103)</f>
        <v/>
      </c>
      <c r="BD103" s="149" t="str">
        <f t="shared" si="167"/>
        <v/>
      </c>
      <c r="BE103" s="95" t="str">
        <f t="shared" si="168"/>
        <v/>
      </c>
      <c r="BF103" s="150" t="str">
        <f t="shared" si="169"/>
        <v/>
      </c>
      <c r="BG103" s="95" t="str">
        <f t="shared" si="170"/>
        <v/>
      </c>
      <c r="BH103" s="136">
        <f t="shared" si="144"/>
        <v>200</v>
      </c>
      <c r="BI103" s="136">
        <f t="shared" si="171"/>
        <v>0</v>
      </c>
      <c r="BJ103" s="151">
        <f>IF(D103="","",details!AL103)</f>
        <v>0</v>
      </c>
      <c r="BK103" s="64" t="str">
        <f>IF(details!AM103="","",details!AM103)</f>
        <v/>
      </c>
      <c r="BL103" s="64" t="str">
        <f>IF(details!AN103="","",details!AN103)</f>
        <v/>
      </c>
      <c r="BM103" s="64" t="str">
        <f t="shared" si="172"/>
        <v/>
      </c>
      <c r="BN103" s="64" t="str">
        <f>IF(details!AO103="","",details!AO103)</f>
        <v/>
      </c>
      <c r="BO103" s="64" t="str">
        <f>IF(details!AP103="","",details!AP103)</f>
        <v/>
      </c>
      <c r="BP103" s="64" t="str">
        <f t="shared" si="173"/>
        <v/>
      </c>
      <c r="BQ103" s="64" t="str">
        <f>IF(details!AQ103="","",details!AQ103)</f>
        <v/>
      </c>
      <c r="BR103" s="64" t="str">
        <f>IF(details!AR103="","",details!AR103)</f>
        <v/>
      </c>
      <c r="BS103" s="64" t="str">
        <f t="shared" si="174"/>
        <v/>
      </c>
      <c r="BT103" s="148" t="str">
        <f t="shared" si="175"/>
        <v/>
      </c>
      <c r="BU103" s="64" t="str">
        <f>IF(details!AS103="","",details!AS103)</f>
        <v/>
      </c>
      <c r="BV103" s="64" t="str">
        <f>IF(details!AT103="","",details!AT103)</f>
        <v/>
      </c>
      <c r="BW103" s="64" t="str">
        <f>IF(details!AU103="","",details!AU103)</f>
        <v/>
      </c>
      <c r="BX103" s="148" t="str">
        <f t="shared" si="176"/>
        <v/>
      </c>
      <c r="BY103" s="149" t="str">
        <f t="shared" si="177"/>
        <v/>
      </c>
      <c r="BZ103" s="64" t="str">
        <f>IF(details!AV103="","",details!AV103)</f>
        <v/>
      </c>
      <c r="CA103" s="64" t="str">
        <f>IF(details!AW103="","",details!AW103)</f>
        <v/>
      </c>
      <c r="CB103" s="149" t="str">
        <f t="shared" si="178"/>
        <v/>
      </c>
      <c r="CC103" s="95" t="str">
        <f t="shared" si="179"/>
        <v/>
      </c>
      <c r="CD103" s="150" t="str">
        <f t="shared" si="180"/>
        <v/>
      </c>
      <c r="CE103" s="95" t="str">
        <f t="shared" si="181"/>
        <v/>
      </c>
      <c r="CF103" s="136">
        <f t="shared" si="145"/>
        <v>200</v>
      </c>
      <c r="CG103" s="136">
        <f t="shared" si="182"/>
        <v>0</v>
      </c>
      <c r="CH103" s="64" t="str">
        <f>IF(details!AX103="","",details!AX103)</f>
        <v/>
      </c>
      <c r="CI103" s="64" t="str">
        <f>IF(details!AY103="","",details!AY103)</f>
        <v/>
      </c>
      <c r="CJ103" s="64" t="str">
        <f t="shared" si="183"/>
        <v/>
      </c>
      <c r="CK103" s="64" t="str">
        <f>IF(details!AZ103="","",details!AZ103)</f>
        <v/>
      </c>
      <c r="CL103" s="64" t="str">
        <f>IF(details!BA103="","",details!BA103)</f>
        <v/>
      </c>
      <c r="CM103" s="64" t="str">
        <f t="shared" si="184"/>
        <v/>
      </c>
      <c r="CN103" s="64" t="str">
        <f>IF(details!BB103="","",details!BB103)</f>
        <v/>
      </c>
      <c r="CO103" s="64" t="str">
        <f>IF(details!BC103="","",details!BC103)</f>
        <v/>
      </c>
      <c r="CP103" s="64" t="str">
        <f t="shared" si="185"/>
        <v/>
      </c>
      <c r="CQ103" s="148" t="str">
        <f t="shared" si="186"/>
        <v/>
      </c>
      <c r="CR103" s="64" t="str">
        <f>IF(details!BD103="","",details!BD103)</f>
        <v/>
      </c>
      <c r="CS103" s="64" t="str">
        <f>IF(details!BE103="","",details!BE103)</f>
        <v/>
      </c>
      <c r="CT103" s="64" t="str">
        <f>IF(details!BF103="","",details!BF103)</f>
        <v/>
      </c>
      <c r="CU103" s="64" t="str">
        <f>IF(details!BG103="","",details!BG103)</f>
        <v/>
      </c>
      <c r="CV103" s="148" t="str">
        <f t="shared" si="187"/>
        <v/>
      </c>
      <c r="CW103" s="149" t="str">
        <f t="shared" si="188"/>
        <v/>
      </c>
      <c r="CX103" s="64" t="str">
        <f>IF(details!BH103="","",details!BH103)</f>
        <v/>
      </c>
      <c r="CY103" s="64" t="str">
        <f>IF(details!BI103="","",details!BI103)</f>
        <v/>
      </c>
      <c r="CZ103" s="64" t="str">
        <f>IF(details!BJ103="","",details!BJ103)</f>
        <v/>
      </c>
      <c r="DA103" s="149" t="str">
        <f t="shared" si="189"/>
        <v/>
      </c>
      <c r="DB103" s="95" t="str">
        <f t="shared" si="190"/>
        <v/>
      </c>
      <c r="DC103" s="150" t="str">
        <f t="shared" si="191"/>
        <v/>
      </c>
      <c r="DD103" s="95" t="str">
        <f t="shared" si="192"/>
        <v/>
      </c>
      <c r="DE103" s="136">
        <f t="shared" si="146"/>
        <v>200</v>
      </c>
      <c r="DF103" s="136">
        <f t="shared" si="193"/>
        <v>0</v>
      </c>
      <c r="DG103" s="64" t="str">
        <f>IF(details!BK103="","",details!BK103)</f>
        <v/>
      </c>
      <c r="DH103" s="64" t="str">
        <f>IF(details!BL103="","",details!BL103)</f>
        <v/>
      </c>
      <c r="DI103" s="64" t="str">
        <f t="shared" si="194"/>
        <v/>
      </c>
      <c r="DJ103" s="64" t="str">
        <f>IF(details!BM103="","",details!BM103)</f>
        <v/>
      </c>
      <c r="DK103" s="64" t="str">
        <f>IF(details!BN103="","",details!BN103)</f>
        <v/>
      </c>
      <c r="DL103" s="64" t="str">
        <f t="shared" si="195"/>
        <v/>
      </c>
      <c r="DM103" s="64" t="str">
        <f>IF(details!BO103="","",details!BO103)</f>
        <v/>
      </c>
      <c r="DN103" s="64" t="str">
        <f>IF(details!BP103="","",details!BP103)</f>
        <v/>
      </c>
      <c r="DO103" s="64" t="str">
        <f t="shared" si="196"/>
        <v/>
      </c>
      <c r="DP103" s="148" t="str">
        <f t="shared" si="197"/>
        <v/>
      </c>
      <c r="DQ103" s="64" t="str">
        <f>IF(details!BQ103="","",details!BQ103)</f>
        <v/>
      </c>
      <c r="DR103" s="64" t="str">
        <f>IF(details!BR103="","",details!BR103)</f>
        <v/>
      </c>
      <c r="DS103" s="64" t="str">
        <f>IF(details!BS103="","",details!BS103)</f>
        <v/>
      </c>
      <c r="DT103" s="148" t="str">
        <f t="shared" si="198"/>
        <v/>
      </c>
      <c r="DU103" s="149" t="str">
        <f t="shared" si="199"/>
        <v/>
      </c>
      <c r="DV103" s="64" t="str">
        <f>IF(details!BT103="","",details!BT103)</f>
        <v/>
      </c>
      <c r="DW103" s="64" t="str">
        <f>IF(details!BU103="","",details!BU103)</f>
        <v/>
      </c>
      <c r="DX103" s="149" t="str">
        <f t="shared" si="200"/>
        <v/>
      </c>
      <c r="DY103" s="95" t="str">
        <f t="shared" si="201"/>
        <v/>
      </c>
      <c r="DZ103" s="150" t="str">
        <f t="shared" si="202"/>
        <v/>
      </c>
      <c r="EA103" s="95" t="str">
        <f t="shared" si="203"/>
        <v/>
      </c>
      <c r="EB103" s="136">
        <f t="shared" si="147"/>
        <v>200</v>
      </c>
      <c r="EC103" s="136">
        <f t="shared" si="204"/>
        <v>0</v>
      </c>
      <c r="ED103" s="64" t="str">
        <f>IF(details!BV103="","",details!BV103)</f>
        <v/>
      </c>
      <c r="EE103" s="64" t="str">
        <f>IF(details!BW103="","",details!BW103)</f>
        <v/>
      </c>
      <c r="EF103" s="64" t="str">
        <f t="shared" si="205"/>
        <v/>
      </c>
      <c r="EG103" s="64" t="str">
        <f>IF(details!BX103="","",details!BX103)</f>
        <v/>
      </c>
      <c r="EH103" s="64" t="str">
        <f>IF(details!BY103="","",details!BY103)</f>
        <v/>
      </c>
      <c r="EI103" s="64" t="str">
        <f t="shared" si="206"/>
        <v/>
      </c>
      <c r="EJ103" s="64" t="str">
        <f>IF(details!BZ103="","",details!BZ103)</f>
        <v/>
      </c>
      <c r="EK103" s="64" t="str">
        <f>IF(details!CA103="","",details!CA103)</f>
        <v/>
      </c>
      <c r="EL103" s="64" t="str">
        <f t="shared" si="207"/>
        <v/>
      </c>
      <c r="EM103" s="148" t="str">
        <f t="shared" si="208"/>
        <v/>
      </c>
      <c r="EN103" s="427" t="str">
        <f>IF(details!CB103="","",details!CB103)</f>
        <v/>
      </c>
      <c r="EO103" s="64" t="str">
        <f>IF(details!CC103="","",details!CC103)</f>
        <v/>
      </c>
      <c r="EP103" s="64" t="str">
        <f>IF(details!CD103="","",details!CD103)</f>
        <v/>
      </c>
      <c r="EQ103" s="148" t="str">
        <f t="shared" si="209"/>
        <v/>
      </c>
      <c r="ER103" s="149" t="str">
        <f t="shared" si="210"/>
        <v/>
      </c>
      <c r="ES103" s="64" t="str">
        <f>IF(details!CE103="","",details!CE103)</f>
        <v/>
      </c>
      <c r="ET103" s="64" t="str">
        <f>IF(details!CF103="","",details!CF103)</f>
        <v/>
      </c>
      <c r="EU103" s="149" t="str">
        <f t="shared" si="211"/>
        <v/>
      </c>
      <c r="EV103" s="95" t="str">
        <f t="shared" si="212"/>
        <v/>
      </c>
      <c r="EW103" s="150" t="str">
        <f t="shared" si="213"/>
        <v/>
      </c>
      <c r="EX103" s="95" t="str">
        <f t="shared" si="214"/>
        <v/>
      </c>
      <c r="EY103" s="136">
        <f t="shared" si="148"/>
        <v>200</v>
      </c>
      <c r="EZ103" s="136">
        <f t="shared" si="215"/>
        <v>0</v>
      </c>
      <c r="FA103" s="64" t="str">
        <f>IF(details!CG103="","",details!CG103)</f>
        <v/>
      </c>
      <c r="FB103" s="64" t="str">
        <f>IF(details!CH103="","",details!CH103)</f>
        <v/>
      </c>
      <c r="FC103" s="64" t="str">
        <f>IF(details!CI103="","",details!CI103)</f>
        <v/>
      </c>
      <c r="FD103" s="64" t="str">
        <f>IF(details!CJ103="","",details!CJ103)</f>
        <v/>
      </c>
      <c r="FE103" s="64" t="str">
        <f>IF(details!CK103="","",details!CK103)</f>
        <v/>
      </c>
      <c r="FF103" s="95" t="str">
        <f t="shared" si="216"/>
        <v/>
      </c>
      <c r="FG103" s="95" t="str">
        <f t="shared" si="217"/>
        <v/>
      </c>
      <c r="FH103" s="95" t="str">
        <f t="shared" si="218"/>
        <v/>
      </c>
      <c r="FI103" s="136">
        <f t="shared" si="219"/>
        <v>100</v>
      </c>
      <c r="FJ103" s="136">
        <f t="shared" si="220"/>
        <v>0</v>
      </c>
      <c r="FK103" s="64" t="str">
        <f>IF(details!CL103="","",details!CL103)</f>
        <v/>
      </c>
      <c r="FL103" s="64" t="str">
        <f>IF(details!CM103="","",details!CM103)</f>
        <v/>
      </c>
      <c r="FM103" s="64" t="str">
        <f>IF(details!CN103="","",details!CN103)</f>
        <v/>
      </c>
      <c r="FN103" s="64" t="str">
        <f>IF(details!CO103="","",details!CO103)</f>
        <v/>
      </c>
      <c r="FO103" s="64" t="str">
        <f>IF(details!CP103="","",details!CP103)</f>
        <v/>
      </c>
      <c r="FP103" s="95" t="str">
        <f t="shared" si="221"/>
        <v/>
      </c>
      <c r="FQ103" s="95" t="str">
        <f t="shared" si="222"/>
        <v/>
      </c>
      <c r="FR103" s="95" t="str">
        <f t="shared" si="223"/>
        <v/>
      </c>
      <c r="FS103" s="136">
        <f t="shared" si="224"/>
        <v>100</v>
      </c>
      <c r="FT103" s="136">
        <f t="shared" si="225"/>
        <v>0</v>
      </c>
      <c r="FU103" s="64" t="str">
        <f>IF(details!CQ103="","",details!CQ103)</f>
        <v/>
      </c>
      <c r="FV103" s="64" t="str">
        <f>IF(details!CR103="","",details!CR103)</f>
        <v/>
      </c>
      <c r="FW103" s="64" t="str">
        <f>IF(details!CS103="","",details!CS103)</f>
        <v/>
      </c>
      <c r="FX103" s="64" t="str">
        <f>IF(details!CT103="","",details!CT103)</f>
        <v/>
      </c>
      <c r="FY103" s="64" t="str">
        <f>IF(details!CU103="","",details!CU103)</f>
        <v/>
      </c>
      <c r="FZ103" s="95" t="str">
        <f t="shared" si="226"/>
        <v/>
      </c>
      <c r="GA103" s="95" t="str">
        <f t="shared" si="227"/>
        <v/>
      </c>
      <c r="GB103" s="95" t="str">
        <f t="shared" si="228"/>
        <v/>
      </c>
      <c r="GC103" s="136">
        <f t="shared" si="229"/>
        <v>100</v>
      </c>
      <c r="GD103" s="136">
        <f t="shared" si="230"/>
        <v>0</v>
      </c>
      <c r="GE103" s="94">
        <f t="shared" si="231"/>
        <v>200</v>
      </c>
      <c r="GF103" s="94" t="str">
        <f t="shared" si="232"/>
        <v/>
      </c>
      <c r="GG103" s="94" t="str">
        <f t="shared" si="233"/>
        <v/>
      </c>
      <c r="GH103" s="94">
        <f t="shared" si="234"/>
        <v>200</v>
      </c>
      <c r="GI103" s="94" t="str">
        <f t="shared" si="235"/>
        <v/>
      </c>
      <c r="GJ103" s="94" t="str">
        <f t="shared" si="236"/>
        <v/>
      </c>
      <c r="GK103" s="152">
        <f t="shared" si="237"/>
        <v>200</v>
      </c>
      <c r="GL103" s="152" t="str">
        <f t="shared" si="238"/>
        <v/>
      </c>
      <c r="GM103" s="152" t="str">
        <f t="shared" si="239"/>
        <v/>
      </c>
      <c r="GN103" s="94" t="str">
        <f t="shared" si="240"/>
        <v/>
      </c>
      <c r="GO103" s="94" t="str">
        <f t="shared" si="241"/>
        <v/>
      </c>
      <c r="GP103" s="94" t="str">
        <f t="shared" si="242"/>
        <v/>
      </c>
      <c r="GQ103" s="94" t="str">
        <f t="shared" si="243"/>
        <v/>
      </c>
      <c r="GR103" s="94" t="str">
        <f t="shared" si="244"/>
        <v/>
      </c>
      <c r="GS103" s="94">
        <f t="shared" si="245"/>
        <v>200</v>
      </c>
      <c r="GT103" s="94" t="str">
        <f t="shared" si="246"/>
        <v/>
      </c>
      <c r="GU103" s="94" t="str">
        <f t="shared" si="247"/>
        <v/>
      </c>
      <c r="GV103" s="94">
        <f t="shared" si="248"/>
        <v>200</v>
      </c>
      <c r="GW103" s="94" t="str">
        <f t="shared" si="249"/>
        <v/>
      </c>
      <c r="GX103" s="94" t="str">
        <f t="shared" si="250"/>
        <v/>
      </c>
      <c r="GY103" s="94">
        <f t="shared" si="251"/>
        <v>200</v>
      </c>
      <c r="GZ103" s="94" t="str">
        <f t="shared" si="252"/>
        <v/>
      </c>
      <c r="HA103" s="94" t="str">
        <f t="shared" si="253"/>
        <v/>
      </c>
      <c r="HB103" s="94">
        <f t="shared" si="254"/>
        <v>100</v>
      </c>
      <c r="HC103" s="94" t="str">
        <f t="shared" si="255"/>
        <v/>
      </c>
      <c r="HD103" s="94" t="str">
        <f t="shared" si="256"/>
        <v/>
      </c>
      <c r="HE103" s="153">
        <f t="shared" si="257"/>
        <v>100</v>
      </c>
      <c r="HF103" s="153" t="str">
        <f t="shared" si="258"/>
        <v/>
      </c>
      <c r="HG103" s="153" t="str">
        <f t="shared" si="259"/>
        <v/>
      </c>
      <c r="HH103" s="153">
        <f t="shared" si="260"/>
        <v>100</v>
      </c>
      <c r="HI103" s="153" t="str">
        <f t="shared" si="261"/>
        <v/>
      </c>
      <c r="HJ103" s="153" t="str">
        <f t="shared" si="262"/>
        <v/>
      </c>
      <c r="HK103" s="255">
        <f t="shared" si="263"/>
        <v>0</v>
      </c>
      <c r="HL103" s="255">
        <f t="shared" si="264"/>
        <v>0</v>
      </c>
      <c r="HM103" s="255">
        <f t="shared" si="265"/>
        <v>23</v>
      </c>
      <c r="HN103" s="255">
        <f t="shared" si="266"/>
        <v>0</v>
      </c>
      <c r="HO103" s="64" t="str">
        <f>IF(OR(D103=0,D103=""),"",IF(D103="TC","TRANSFERRED",IF(D103="DROP","DROP",IF(HK103&gt;0,"ABSENT",IF(HL103&gt;0,"LEAVE",IF(HM103&gt;4,"",IF(AND(HN103&gt;0,$C$3=8),"",IF(HN103&gt;0,"PROMOTED","PASSED"))))))))</f>
        <v/>
      </c>
      <c r="HP103" s="91">
        <f t="shared" si="267"/>
        <v>1200</v>
      </c>
      <c r="HQ103" s="91" t="str">
        <f t="shared" si="268"/>
        <v/>
      </c>
      <c r="HR103" s="92" t="str">
        <f t="shared" si="269"/>
        <v/>
      </c>
      <c r="HS103" s="214" t="str">
        <f t="shared" si="270"/>
        <v/>
      </c>
      <c r="HT103" s="215" t="str">
        <f t="shared" si="271"/>
        <v/>
      </c>
      <c r="HU103" s="93" t="str">
        <f t="shared" si="272"/>
        <v/>
      </c>
      <c r="HV103" s="154">
        <f>details!EV103</f>
        <v>110</v>
      </c>
      <c r="HW103" s="155" t="str">
        <f>details!EW103</f>
        <v/>
      </c>
      <c r="HX103" s="218" t="str">
        <f t="shared" si="273"/>
        <v/>
      </c>
      <c r="HY103" s="100" t="str">
        <f>IF(details!CV103="","",details!CV103)</f>
        <v/>
      </c>
    </row>
    <row r="104" spans="1:244" ht="14" customHeight="1">
      <c r="A104" s="145" t="str">
        <f>IF(details!A104="","",details!A104)</f>
        <v/>
      </c>
      <c r="B104" s="64" t="str">
        <f>IF(details!B104="","",details!B104)</f>
        <v/>
      </c>
      <c r="C104" s="64" t="str">
        <f>IF(details!C104="","",details!C104)</f>
        <v/>
      </c>
      <c r="D104" s="95">
        <f>IF(details!D104="","",details!D104)</f>
        <v>898</v>
      </c>
      <c r="E104" s="95" t="str">
        <f>IF(details!E104="","",details!E104)</f>
        <v/>
      </c>
      <c r="F104" s="64" t="str">
        <f>IF(details!F104="","",details!F104)</f>
        <v/>
      </c>
      <c r="G104" s="290" t="str">
        <f>IF(details!G104="","",details!G104)</f>
        <v/>
      </c>
      <c r="H104" s="146" t="str">
        <f>IF(details!CW104="","",details!CW104)</f>
        <v/>
      </c>
      <c r="I104" s="147" t="str">
        <f>IF(details!I104="","",details!I104)</f>
        <v/>
      </c>
      <c r="J104" s="147" t="str">
        <f>IF(details!J104="","",details!J104)</f>
        <v/>
      </c>
      <c r="K104" s="147" t="str">
        <f>IF(details!K104="","",details!K104)</f>
        <v/>
      </c>
      <c r="L104" s="64" t="str">
        <f>IF(details!L104="","",details!L104)</f>
        <v/>
      </c>
      <c r="M104" s="64" t="str">
        <f>IF(details!M104="","",details!M104)</f>
        <v/>
      </c>
      <c r="N104" s="64" t="str">
        <f t="shared" si="150"/>
        <v/>
      </c>
      <c r="O104" s="64" t="str">
        <f>IF(details!N104="","",details!N104)</f>
        <v/>
      </c>
      <c r="P104" s="64" t="str">
        <f>IF(details!O104="","",details!O104)</f>
        <v/>
      </c>
      <c r="Q104" s="64" t="str">
        <f t="shared" si="151"/>
        <v/>
      </c>
      <c r="R104" s="64" t="str">
        <f>IF(details!P104="","",details!P104)</f>
        <v/>
      </c>
      <c r="S104" s="64" t="str">
        <f>IF(details!Q104="","",details!Q104)</f>
        <v/>
      </c>
      <c r="T104" s="64" t="str">
        <f t="shared" si="152"/>
        <v/>
      </c>
      <c r="U104" s="148" t="str">
        <f t="shared" si="153"/>
        <v/>
      </c>
      <c r="V104" s="64" t="str">
        <f>IF(details!R104="","",details!R104)</f>
        <v/>
      </c>
      <c r="W104" s="64" t="str">
        <f>IF(details!S104="","",details!S104)</f>
        <v/>
      </c>
      <c r="X104" s="64" t="str">
        <f>IF(details!T104="","",details!T104)</f>
        <v/>
      </c>
      <c r="Y104" s="64" t="str">
        <f>IF(details!U104="","",details!U104)</f>
        <v/>
      </c>
      <c r="Z104" s="148" t="str">
        <f t="shared" si="154"/>
        <v/>
      </c>
      <c r="AA104" s="149" t="str">
        <f t="shared" si="155"/>
        <v/>
      </c>
      <c r="AB104" s="64" t="str">
        <f>IF(details!V104="","",details!V104)</f>
        <v/>
      </c>
      <c r="AC104" s="64" t="str">
        <f>IF(details!W104="","",details!W104)</f>
        <v/>
      </c>
      <c r="AD104" s="64" t="str">
        <f>IF(details!X104="","",details!X104)</f>
        <v/>
      </c>
      <c r="AE104" s="149" t="str">
        <f t="shared" si="156"/>
        <v/>
      </c>
      <c r="AF104" s="95" t="str">
        <f t="shared" si="157"/>
        <v/>
      </c>
      <c r="AG104" s="150" t="str">
        <f t="shared" si="158"/>
        <v/>
      </c>
      <c r="AH104" s="95" t="str">
        <f t="shared" si="159"/>
        <v/>
      </c>
      <c r="AI104" s="136">
        <f t="shared" si="143"/>
        <v>200</v>
      </c>
      <c r="AJ104" s="136">
        <f t="shared" si="160"/>
        <v>0</v>
      </c>
      <c r="AK104" s="64" t="str">
        <f>IF(details!Y104="","",details!Y104)</f>
        <v/>
      </c>
      <c r="AL104" s="64" t="str">
        <f>IF(details!Z104="","",details!Z104)</f>
        <v/>
      </c>
      <c r="AM104" s="64" t="str">
        <f t="shared" si="161"/>
        <v/>
      </c>
      <c r="AN104" s="64" t="str">
        <f>IF(details!AA104="","",details!AA104)</f>
        <v/>
      </c>
      <c r="AO104" s="64" t="str">
        <f>IF(details!AB104="","",details!AB104)</f>
        <v/>
      </c>
      <c r="AP104" s="64" t="str">
        <f t="shared" si="162"/>
        <v/>
      </c>
      <c r="AQ104" s="64" t="str">
        <f>IF(details!AC104="","",details!AC104)</f>
        <v/>
      </c>
      <c r="AR104" s="64" t="str">
        <f>IF(details!AD104="","",details!AD104)</f>
        <v/>
      </c>
      <c r="AS104" s="64" t="str">
        <f t="shared" si="163"/>
        <v/>
      </c>
      <c r="AT104" s="148" t="str">
        <f t="shared" si="164"/>
        <v/>
      </c>
      <c r="AU104" s="64" t="str">
        <f>IF(details!AE104="","",details!AE104)</f>
        <v/>
      </c>
      <c r="AV104" s="64" t="str">
        <f>IF(details!AF104="","",details!AF104)</f>
        <v/>
      </c>
      <c r="AW104" s="64" t="str">
        <f>IF(details!AG104="","",details!AG104)</f>
        <v/>
      </c>
      <c r="AX104" s="64" t="str">
        <f>IF(details!AH104="","",details!AH104)</f>
        <v/>
      </c>
      <c r="AY104" s="148" t="str">
        <f t="shared" si="165"/>
        <v/>
      </c>
      <c r="AZ104" s="149" t="str">
        <f t="shared" si="166"/>
        <v/>
      </c>
      <c r="BA104" s="64" t="str">
        <f>IF(details!AI104="","",details!AI104)</f>
        <v/>
      </c>
      <c r="BB104" s="64" t="str">
        <f>IF(details!AJ104="","",details!AJ104)</f>
        <v/>
      </c>
      <c r="BC104" s="64" t="str">
        <f>IF(details!AK104="","",details!AK104)</f>
        <v/>
      </c>
      <c r="BD104" s="149" t="str">
        <f t="shared" si="167"/>
        <v/>
      </c>
      <c r="BE104" s="95" t="str">
        <f t="shared" si="168"/>
        <v/>
      </c>
      <c r="BF104" s="150" t="str">
        <f t="shared" si="169"/>
        <v/>
      </c>
      <c r="BG104" s="95" t="str">
        <f t="shared" si="170"/>
        <v/>
      </c>
      <c r="BH104" s="136">
        <f t="shared" si="144"/>
        <v>200</v>
      </c>
      <c r="BI104" s="136">
        <f t="shared" si="171"/>
        <v>0</v>
      </c>
      <c r="BJ104" s="151">
        <f>IF(D104="","",details!AL104)</f>
        <v>0</v>
      </c>
      <c r="BK104" s="64" t="str">
        <f>IF(details!AM104="","",details!AM104)</f>
        <v/>
      </c>
      <c r="BL104" s="64" t="str">
        <f>IF(details!AN104="","",details!AN104)</f>
        <v/>
      </c>
      <c r="BM104" s="64" t="str">
        <f t="shared" si="172"/>
        <v/>
      </c>
      <c r="BN104" s="64" t="str">
        <f>IF(details!AO104="","",details!AO104)</f>
        <v/>
      </c>
      <c r="BO104" s="64" t="str">
        <f>IF(details!AP104="","",details!AP104)</f>
        <v/>
      </c>
      <c r="BP104" s="64" t="str">
        <f t="shared" si="173"/>
        <v/>
      </c>
      <c r="BQ104" s="64" t="str">
        <f>IF(details!AQ104="","",details!AQ104)</f>
        <v/>
      </c>
      <c r="BR104" s="64" t="str">
        <f>IF(details!AR104="","",details!AR104)</f>
        <v/>
      </c>
      <c r="BS104" s="64" t="str">
        <f t="shared" si="174"/>
        <v/>
      </c>
      <c r="BT104" s="148" t="str">
        <f t="shared" si="175"/>
        <v/>
      </c>
      <c r="BU104" s="64" t="str">
        <f>IF(details!AS104="","",details!AS104)</f>
        <v/>
      </c>
      <c r="BV104" s="64" t="str">
        <f>IF(details!AT104="","",details!AT104)</f>
        <v/>
      </c>
      <c r="BW104" s="64" t="str">
        <f>IF(details!AU104="","",details!AU104)</f>
        <v/>
      </c>
      <c r="BX104" s="148" t="str">
        <f t="shared" si="176"/>
        <v/>
      </c>
      <c r="BY104" s="149" t="str">
        <f t="shared" si="177"/>
        <v/>
      </c>
      <c r="BZ104" s="64" t="str">
        <f>IF(details!AV104="","",details!AV104)</f>
        <v/>
      </c>
      <c r="CA104" s="64" t="str">
        <f>IF(details!AW104="","",details!AW104)</f>
        <v/>
      </c>
      <c r="CB104" s="149" t="str">
        <f t="shared" si="178"/>
        <v/>
      </c>
      <c r="CC104" s="95" t="str">
        <f t="shared" si="179"/>
        <v/>
      </c>
      <c r="CD104" s="150" t="str">
        <f t="shared" si="180"/>
        <v/>
      </c>
      <c r="CE104" s="95" t="str">
        <f t="shared" si="181"/>
        <v/>
      </c>
      <c r="CF104" s="136">
        <f t="shared" si="145"/>
        <v>200</v>
      </c>
      <c r="CG104" s="136">
        <f t="shared" si="182"/>
        <v>0</v>
      </c>
      <c r="CH104" s="64" t="str">
        <f>IF(details!AX104="","",details!AX104)</f>
        <v/>
      </c>
      <c r="CI104" s="64" t="str">
        <f>IF(details!AY104="","",details!AY104)</f>
        <v/>
      </c>
      <c r="CJ104" s="64" t="str">
        <f t="shared" si="183"/>
        <v/>
      </c>
      <c r="CK104" s="64" t="str">
        <f>IF(details!AZ104="","",details!AZ104)</f>
        <v/>
      </c>
      <c r="CL104" s="64" t="str">
        <f>IF(details!BA104="","",details!BA104)</f>
        <v/>
      </c>
      <c r="CM104" s="64" t="str">
        <f t="shared" si="184"/>
        <v/>
      </c>
      <c r="CN104" s="64" t="str">
        <f>IF(details!BB104="","",details!BB104)</f>
        <v/>
      </c>
      <c r="CO104" s="64" t="str">
        <f>IF(details!BC104="","",details!BC104)</f>
        <v/>
      </c>
      <c r="CP104" s="64" t="str">
        <f t="shared" si="185"/>
        <v/>
      </c>
      <c r="CQ104" s="148" t="str">
        <f t="shared" si="186"/>
        <v/>
      </c>
      <c r="CR104" s="64" t="str">
        <f>IF(details!BD104="","",details!BD104)</f>
        <v/>
      </c>
      <c r="CS104" s="64" t="str">
        <f>IF(details!BE104="","",details!BE104)</f>
        <v/>
      </c>
      <c r="CT104" s="64" t="str">
        <f>IF(details!BF104="","",details!BF104)</f>
        <v/>
      </c>
      <c r="CU104" s="64" t="str">
        <f>IF(details!BG104="","",details!BG104)</f>
        <v/>
      </c>
      <c r="CV104" s="148" t="str">
        <f t="shared" si="187"/>
        <v/>
      </c>
      <c r="CW104" s="149" t="str">
        <f t="shared" si="188"/>
        <v/>
      </c>
      <c r="CX104" s="64" t="str">
        <f>IF(details!BH104="","",details!BH104)</f>
        <v/>
      </c>
      <c r="CY104" s="64" t="str">
        <f>IF(details!BI104="","",details!BI104)</f>
        <v/>
      </c>
      <c r="CZ104" s="64" t="str">
        <f>IF(details!BJ104="","",details!BJ104)</f>
        <v/>
      </c>
      <c r="DA104" s="149" t="str">
        <f t="shared" si="189"/>
        <v/>
      </c>
      <c r="DB104" s="95" t="str">
        <f t="shared" si="190"/>
        <v/>
      </c>
      <c r="DC104" s="150" t="str">
        <f t="shared" si="191"/>
        <v/>
      </c>
      <c r="DD104" s="95" t="str">
        <f t="shared" si="192"/>
        <v/>
      </c>
      <c r="DE104" s="136">
        <f t="shared" si="146"/>
        <v>200</v>
      </c>
      <c r="DF104" s="136">
        <f t="shared" si="193"/>
        <v>0</v>
      </c>
      <c r="DG104" s="64" t="str">
        <f>IF(details!BK104="","",details!BK104)</f>
        <v/>
      </c>
      <c r="DH104" s="64" t="str">
        <f>IF(details!BL104="","",details!BL104)</f>
        <v/>
      </c>
      <c r="DI104" s="64" t="str">
        <f t="shared" si="194"/>
        <v/>
      </c>
      <c r="DJ104" s="64" t="str">
        <f>IF(details!BM104="","",details!BM104)</f>
        <v/>
      </c>
      <c r="DK104" s="64" t="str">
        <f>IF(details!BN104="","",details!BN104)</f>
        <v/>
      </c>
      <c r="DL104" s="64" t="str">
        <f t="shared" si="195"/>
        <v/>
      </c>
      <c r="DM104" s="64" t="str">
        <f>IF(details!BO104="","",details!BO104)</f>
        <v/>
      </c>
      <c r="DN104" s="64" t="str">
        <f>IF(details!BP104="","",details!BP104)</f>
        <v/>
      </c>
      <c r="DO104" s="64" t="str">
        <f t="shared" si="196"/>
        <v/>
      </c>
      <c r="DP104" s="148" t="str">
        <f t="shared" si="197"/>
        <v/>
      </c>
      <c r="DQ104" s="64" t="str">
        <f>IF(details!BQ104="","",details!BQ104)</f>
        <v/>
      </c>
      <c r="DR104" s="64" t="str">
        <f>IF(details!BR104="","",details!BR104)</f>
        <v/>
      </c>
      <c r="DS104" s="64" t="str">
        <f>IF(details!BS104="","",details!BS104)</f>
        <v/>
      </c>
      <c r="DT104" s="148" t="str">
        <f t="shared" si="198"/>
        <v/>
      </c>
      <c r="DU104" s="149" t="str">
        <f t="shared" si="199"/>
        <v/>
      </c>
      <c r="DV104" s="64" t="str">
        <f>IF(details!BT104="","",details!BT104)</f>
        <v/>
      </c>
      <c r="DW104" s="64" t="str">
        <f>IF(details!BU104="","",details!BU104)</f>
        <v/>
      </c>
      <c r="DX104" s="149" t="str">
        <f t="shared" si="200"/>
        <v/>
      </c>
      <c r="DY104" s="95" t="str">
        <f t="shared" si="201"/>
        <v/>
      </c>
      <c r="DZ104" s="150" t="str">
        <f t="shared" si="202"/>
        <v/>
      </c>
      <c r="EA104" s="95" t="str">
        <f t="shared" si="203"/>
        <v/>
      </c>
      <c r="EB104" s="136">
        <f t="shared" si="147"/>
        <v>200</v>
      </c>
      <c r="EC104" s="136">
        <f t="shared" si="204"/>
        <v>0</v>
      </c>
      <c r="ED104" s="64" t="str">
        <f>IF(details!BV104="","",details!BV104)</f>
        <v/>
      </c>
      <c r="EE104" s="64" t="str">
        <f>IF(details!BW104="","",details!BW104)</f>
        <v/>
      </c>
      <c r="EF104" s="64" t="str">
        <f t="shared" si="205"/>
        <v/>
      </c>
      <c r="EG104" s="64" t="str">
        <f>IF(details!BX104="","",details!BX104)</f>
        <v/>
      </c>
      <c r="EH104" s="64" t="str">
        <f>IF(details!BY104="","",details!BY104)</f>
        <v/>
      </c>
      <c r="EI104" s="64" t="str">
        <f t="shared" si="206"/>
        <v/>
      </c>
      <c r="EJ104" s="64" t="str">
        <f>IF(details!BZ104="","",details!BZ104)</f>
        <v/>
      </c>
      <c r="EK104" s="64" t="str">
        <f>IF(details!CA104="","",details!CA104)</f>
        <v/>
      </c>
      <c r="EL104" s="64" t="str">
        <f t="shared" si="207"/>
        <v/>
      </c>
      <c r="EM104" s="148" t="str">
        <f t="shared" si="208"/>
        <v/>
      </c>
      <c r="EN104" s="427" t="str">
        <f>IF(details!CB104="","",details!CB104)</f>
        <v/>
      </c>
      <c r="EO104" s="64" t="str">
        <f>IF(details!CC104="","",details!CC104)</f>
        <v/>
      </c>
      <c r="EP104" s="64" t="str">
        <f>IF(details!CD104="","",details!CD104)</f>
        <v/>
      </c>
      <c r="EQ104" s="148" t="str">
        <f t="shared" si="209"/>
        <v/>
      </c>
      <c r="ER104" s="149" t="str">
        <f t="shared" si="210"/>
        <v/>
      </c>
      <c r="ES104" s="64" t="str">
        <f>IF(details!CE104="","",details!CE104)</f>
        <v/>
      </c>
      <c r="ET104" s="64" t="str">
        <f>IF(details!CF104="","",details!CF104)</f>
        <v/>
      </c>
      <c r="EU104" s="149" t="str">
        <f t="shared" si="211"/>
        <v/>
      </c>
      <c r="EV104" s="95" t="str">
        <f t="shared" si="212"/>
        <v/>
      </c>
      <c r="EW104" s="150" t="str">
        <f t="shared" si="213"/>
        <v/>
      </c>
      <c r="EX104" s="95" t="str">
        <f t="shared" si="214"/>
        <v/>
      </c>
      <c r="EY104" s="136">
        <f t="shared" si="148"/>
        <v>200</v>
      </c>
      <c r="EZ104" s="136">
        <f t="shared" si="215"/>
        <v>0</v>
      </c>
      <c r="FA104" s="64" t="str">
        <f>IF(details!CG104="","",details!CG104)</f>
        <v/>
      </c>
      <c r="FB104" s="64" t="str">
        <f>IF(details!CH104="","",details!CH104)</f>
        <v/>
      </c>
      <c r="FC104" s="64" t="str">
        <f>IF(details!CI104="","",details!CI104)</f>
        <v/>
      </c>
      <c r="FD104" s="64" t="str">
        <f>IF(details!CJ104="","",details!CJ104)</f>
        <v/>
      </c>
      <c r="FE104" s="64" t="str">
        <f>IF(details!CK104="","",details!CK104)</f>
        <v/>
      </c>
      <c r="FF104" s="95" t="str">
        <f t="shared" si="216"/>
        <v/>
      </c>
      <c r="FG104" s="95" t="str">
        <f t="shared" si="217"/>
        <v/>
      </c>
      <c r="FH104" s="95" t="str">
        <f t="shared" si="218"/>
        <v/>
      </c>
      <c r="FI104" s="136">
        <f t="shared" si="219"/>
        <v>100</v>
      </c>
      <c r="FJ104" s="136">
        <f t="shared" si="220"/>
        <v>0</v>
      </c>
      <c r="FK104" s="64" t="str">
        <f>IF(details!CL104="","",details!CL104)</f>
        <v/>
      </c>
      <c r="FL104" s="64" t="str">
        <f>IF(details!CM104="","",details!CM104)</f>
        <v/>
      </c>
      <c r="FM104" s="64" t="str">
        <f>IF(details!CN104="","",details!CN104)</f>
        <v/>
      </c>
      <c r="FN104" s="64" t="str">
        <f>IF(details!CO104="","",details!CO104)</f>
        <v/>
      </c>
      <c r="FO104" s="64" t="str">
        <f>IF(details!CP104="","",details!CP104)</f>
        <v/>
      </c>
      <c r="FP104" s="95" t="str">
        <f t="shared" si="221"/>
        <v/>
      </c>
      <c r="FQ104" s="95" t="str">
        <f t="shared" si="222"/>
        <v/>
      </c>
      <c r="FR104" s="95" t="str">
        <f t="shared" si="223"/>
        <v/>
      </c>
      <c r="FS104" s="136">
        <f t="shared" si="224"/>
        <v>100</v>
      </c>
      <c r="FT104" s="136">
        <f t="shared" si="225"/>
        <v>0</v>
      </c>
      <c r="FU104" s="64" t="str">
        <f>IF(details!CQ104="","",details!CQ104)</f>
        <v/>
      </c>
      <c r="FV104" s="64" t="str">
        <f>IF(details!CR104="","",details!CR104)</f>
        <v/>
      </c>
      <c r="FW104" s="64" t="str">
        <f>IF(details!CS104="","",details!CS104)</f>
        <v/>
      </c>
      <c r="FX104" s="64" t="str">
        <f>IF(details!CT104="","",details!CT104)</f>
        <v/>
      </c>
      <c r="FY104" s="64" t="str">
        <f>IF(details!CU104="","",details!CU104)</f>
        <v/>
      </c>
      <c r="FZ104" s="95" t="str">
        <f t="shared" si="226"/>
        <v/>
      </c>
      <c r="GA104" s="95" t="str">
        <f t="shared" si="227"/>
        <v/>
      </c>
      <c r="GB104" s="95" t="str">
        <f t="shared" si="228"/>
        <v/>
      </c>
      <c r="GC104" s="136">
        <f t="shared" si="229"/>
        <v>100</v>
      </c>
      <c r="GD104" s="136">
        <f t="shared" si="230"/>
        <v>0</v>
      </c>
      <c r="GE104" s="94">
        <f t="shared" si="231"/>
        <v>200</v>
      </c>
      <c r="GF104" s="94" t="str">
        <f t="shared" si="232"/>
        <v/>
      </c>
      <c r="GG104" s="94" t="str">
        <f t="shared" si="233"/>
        <v/>
      </c>
      <c r="GH104" s="94">
        <f t="shared" si="234"/>
        <v>200</v>
      </c>
      <c r="GI104" s="94" t="str">
        <f t="shared" si="235"/>
        <v/>
      </c>
      <c r="GJ104" s="94" t="str">
        <f t="shared" si="236"/>
        <v/>
      </c>
      <c r="GK104" s="152">
        <f t="shared" si="237"/>
        <v>200</v>
      </c>
      <c r="GL104" s="152" t="str">
        <f t="shared" si="238"/>
        <v/>
      </c>
      <c r="GM104" s="152" t="str">
        <f t="shared" si="239"/>
        <v/>
      </c>
      <c r="GN104" s="94" t="str">
        <f t="shared" si="240"/>
        <v/>
      </c>
      <c r="GO104" s="94" t="str">
        <f t="shared" si="241"/>
        <v/>
      </c>
      <c r="GP104" s="94" t="str">
        <f t="shared" si="242"/>
        <v/>
      </c>
      <c r="GQ104" s="94" t="str">
        <f t="shared" si="243"/>
        <v/>
      </c>
      <c r="GR104" s="94" t="str">
        <f t="shared" si="244"/>
        <v/>
      </c>
      <c r="GS104" s="94">
        <f t="shared" si="245"/>
        <v>200</v>
      </c>
      <c r="GT104" s="94" t="str">
        <f t="shared" si="246"/>
        <v/>
      </c>
      <c r="GU104" s="94" t="str">
        <f t="shared" si="247"/>
        <v/>
      </c>
      <c r="GV104" s="94">
        <f t="shared" si="248"/>
        <v>200</v>
      </c>
      <c r="GW104" s="94" t="str">
        <f t="shared" si="249"/>
        <v/>
      </c>
      <c r="GX104" s="94" t="str">
        <f t="shared" si="250"/>
        <v/>
      </c>
      <c r="GY104" s="94">
        <f t="shared" si="251"/>
        <v>200</v>
      </c>
      <c r="GZ104" s="94" t="str">
        <f t="shared" si="252"/>
        <v/>
      </c>
      <c r="HA104" s="94" t="str">
        <f t="shared" si="253"/>
        <v/>
      </c>
      <c r="HB104" s="94">
        <f t="shared" si="254"/>
        <v>100</v>
      </c>
      <c r="HC104" s="94" t="str">
        <f t="shared" si="255"/>
        <v/>
      </c>
      <c r="HD104" s="94" t="str">
        <f t="shared" si="256"/>
        <v/>
      </c>
      <c r="HE104" s="153">
        <f t="shared" si="257"/>
        <v>100</v>
      </c>
      <c r="HF104" s="153" t="str">
        <f t="shared" si="258"/>
        <v/>
      </c>
      <c r="HG104" s="153" t="str">
        <f t="shared" si="259"/>
        <v/>
      </c>
      <c r="HH104" s="153">
        <f t="shared" si="260"/>
        <v>100</v>
      </c>
      <c r="HI104" s="153" t="str">
        <f t="shared" si="261"/>
        <v/>
      </c>
      <c r="HJ104" s="153" t="str">
        <f t="shared" si="262"/>
        <v/>
      </c>
      <c r="HK104" s="255">
        <f t="shared" si="263"/>
        <v>0</v>
      </c>
      <c r="HL104" s="255">
        <f t="shared" si="264"/>
        <v>0</v>
      </c>
      <c r="HM104" s="255">
        <f t="shared" si="265"/>
        <v>23</v>
      </c>
      <c r="HN104" s="255">
        <f t="shared" si="266"/>
        <v>0</v>
      </c>
      <c r="HO104" s="64" t="str">
        <f>IF(OR(D104=0,D104=""),"",IF(D104="TC","TRANSFERRED",IF(D104="DROP","DROP",IF(HK104&gt;0,"ABSENT",IF(HL104&gt;0,"LEAVE",IF(HM104&gt;4,"",IF(AND(HN104&gt;0,$C$3=8),"",IF(HN104&gt;0,"PROMOTED","PASSED"))))))))</f>
        <v/>
      </c>
      <c r="HP104" s="91">
        <f t="shared" si="267"/>
        <v>1200</v>
      </c>
      <c r="HQ104" s="91" t="str">
        <f t="shared" si="268"/>
        <v/>
      </c>
      <c r="HR104" s="92" t="str">
        <f t="shared" si="269"/>
        <v/>
      </c>
      <c r="HS104" s="214" t="str">
        <f t="shared" si="270"/>
        <v/>
      </c>
      <c r="HT104" s="215" t="str">
        <f t="shared" si="271"/>
        <v/>
      </c>
      <c r="HU104" s="93" t="str">
        <f t="shared" si="272"/>
        <v/>
      </c>
      <c r="HV104" s="154">
        <f>details!EV104</f>
        <v>110</v>
      </c>
      <c r="HW104" s="155" t="str">
        <f>details!EW104</f>
        <v/>
      </c>
      <c r="HX104" s="218" t="str">
        <f t="shared" si="273"/>
        <v/>
      </c>
      <c r="HY104" s="100" t="str">
        <f>IF(details!CV104="","",details!CV104)</f>
        <v/>
      </c>
    </row>
    <row r="105" spans="1:244" ht="14" customHeight="1">
      <c r="A105" s="145" t="str">
        <f>IF(details!A105="","",details!A105)</f>
        <v/>
      </c>
      <c r="B105" s="64" t="str">
        <f>IF(details!B105="","",details!B105)</f>
        <v/>
      </c>
      <c r="C105" s="64" t="str">
        <f>IF(details!C105="","",details!C105)</f>
        <v/>
      </c>
      <c r="D105" s="95">
        <f>IF(details!D105="","",details!D105)</f>
        <v>899</v>
      </c>
      <c r="E105" s="95" t="str">
        <f>IF(details!E105="","",details!E105)</f>
        <v/>
      </c>
      <c r="F105" s="64" t="str">
        <f>IF(details!F105="","",details!F105)</f>
        <v/>
      </c>
      <c r="G105" s="290" t="str">
        <f>IF(details!G105="","",details!G105)</f>
        <v/>
      </c>
      <c r="H105" s="146" t="str">
        <f>IF(details!CW105="","",details!CW105)</f>
        <v/>
      </c>
      <c r="I105" s="147" t="str">
        <f>IF(details!I105="","",details!I105)</f>
        <v/>
      </c>
      <c r="J105" s="147" t="str">
        <f>IF(details!J105="","",details!J105)</f>
        <v/>
      </c>
      <c r="K105" s="147" t="str">
        <f>IF(details!K105="","",details!K105)</f>
        <v/>
      </c>
      <c r="L105" s="64" t="str">
        <f>IF(details!L105="","",details!L105)</f>
        <v/>
      </c>
      <c r="M105" s="64" t="str">
        <f>IF(details!M105="","",details!M105)</f>
        <v/>
      </c>
      <c r="N105" s="64" t="str">
        <f t="shared" si="150"/>
        <v/>
      </c>
      <c r="O105" s="64" t="str">
        <f>IF(details!N105="","",details!N105)</f>
        <v/>
      </c>
      <c r="P105" s="64" t="str">
        <f>IF(details!O105="","",details!O105)</f>
        <v/>
      </c>
      <c r="Q105" s="64" t="str">
        <f t="shared" si="151"/>
        <v/>
      </c>
      <c r="R105" s="64" t="str">
        <f>IF(details!P105="","",details!P105)</f>
        <v/>
      </c>
      <c r="S105" s="64" t="str">
        <f>IF(details!Q105="","",details!Q105)</f>
        <v/>
      </c>
      <c r="T105" s="64" t="str">
        <f t="shared" si="152"/>
        <v/>
      </c>
      <c r="U105" s="148" t="str">
        <f t="shared" si="153"/>
        <v/>
      </c>
      <c r="V105" s="64" t="str">
        <f>IF(details!R105="","",details!R105)</f>
        <v/>
      </c>
      <c r="W105" s="64" t="str">
        <f>IF(details!S105="","",details!S105)</f>
        <v/>
      </c>
      <c r="X105" s="64" t="str">
        <f>IF(details!T105="","",details!T105)</f>
        <v/>
      </c>
      <c r="Y105" s="64" t="str">
        <f>IF(details!U105="","",details!U105)</f>
        <v/>
      </c>
      <c r="Z105" s="148" t="str">
        <f t="shared" si="154"/>
        <v/>
      </c>
      <c r="AA105" s="149" t="str">
        <f t="shared" si="155"/>
        <v/>
      </c>
      <c r="AB105" s="64" t="str">
        <f>IF(details!V105="","",details!V105)</f>
        <v/>
      </c>
      <c r="AC105" s="64" t="str">
        <f>IF(details!W105="","",details!W105)</f>
        <v/>
      </c>
      <c r="AD105" s="64" t="str">
        <f>IF(details!X105="","",details!X105)</f>
        <v/>
      </c>
      <c r="AE105" s="149" t="str">
        <f t="shared" si="156"/>
        <v/>
      </c>
      <c r="AF105" s="95" t="str">
        <f t="shared" si="157"/>
        <v/>
      </c>
      <c r="AG105" s="150" t="str">
        <f t="shared" si="158"/>
        <v/>
      </c>
      <c r="AH105" s="95" t="str">
        <f t="shared" si="159"/>
        <v/>
      </c>
      <c r="AI105" s="136">
        <f t="shared" si="143"/>
        <v>200</v>
      </c>
      <c r="AJ105" s="136">
        <f t="shared" si="160"/>
        <v>0</v>
      </c>
      <c r="AK105" s="64" t="str">
        <f>IF(details!Y105="","",details!Y105)</f>
        <v/>
      </c>
      <c r="AL105" s="64" t="str">
        <f>IF(details!Z105="","",details!Z105)</f>
        <v/>
      </c>
      <c r="AM105" s="64" t="str">
        <f t="shared" si="161"/>
        <v/>
      </c>
      <c r="AN105" s="64" t="str">
        <f>IF(details!AA105="","",details!AA105)</f>
        <v/>
      </c>
      <c r="AO105" s="64" t="str">
        <f>IF(details!AB105="","",details!AB105)</f>
        <v/>
      </c>
      <c r="AP105" s="64" t="str">
        <f t="shared" si="162"/>
        <v/>
      </c>
      <c r="AQ105" s="64" t="str">
        <f>IF(details!AC105="","",details!AC105)</f>
        <v/>
      </c>
      <c r="AR105" s="64" t="str">
        <f>IF(details!AD105="","",details!AD105)</f>
        <v/>
      </c>
      <c r="AS105" s="64" t="str">
        <f t="shared" si="163"/>
        <v/>
      </c>
      <c r="AT105" s="148" t="str">
        <f t="shared" si="164"/>
        <v/>
      </c>
      <c r="AU105" s="64" t="str">
        <f>IF(details!AE105="","",details!AE105)</f>
        <v/>
      </c>
      <c r="AV105" s="64" t="str">
        <f>IF(details!AF105="","",details!AF105)</f>
        <v/>
      </c>
      <c r="AW105" s="64" t="str">
        <f>IF(details!AG105="","",details!AG105)</f>
        <v/>
      </c>
      <c r="AX105" s="64" t="str">
        <f>IF(details!AH105="","",details!AH105)</f>
        <v/>
      </c>
      <c r="AY105" s="148" t="str">
        <f t="shared" si="165"/>
        <v/>
      </c>
      <c r="AZ105" s="149" t="str">
        <f t="shared" si="166"/>
        <v/>
      </c>
      <c r="BA105" s="64" t="str">
        <f>IF(details!AI105="","",details!AI105)</f>
        <v/>
      </c>
      <c r="BB105" s="64" t="str">
        <f>IF(details!AJ105="","",details!AJ105)</f>
        <v/>
      </c>
      <c r="BC105" s="64" t="str">
        <f>IF(details!AK105="","",details!AK105)</f>
        <v/>
      </c>
      <c r="BD105" s="149" t="str">
        <f t="shared" si="167"/>
        <v/>
      </c>
      <c r="BE105" s="95" t="str">
        <f t="shared" si="168"/>
        <v/>
      </c>
      <c r="BF105" s="150" t="str">
        <f t="shared" si="169"/>
        <v/>
      </c>
      <c r="BG105" s="95" t="str">
        <f t="shared" si="170"/>
        <v/>
      </c>
      <c r="BH105" s="136">
        <f t="shared" si="144"/>
        <v>200</v>
      </c>
      <c r="BI105" s="136">
        <f t="shared" si="171"/>
        <v>0</v>
      </c>
      <c r="BJ105" s="151">
        <f>IF(D105="","",details!AL105)</f>
        <v>0</v>
      </c>
      <c r="BK105" s="64" t="str">
        <f>IF(details!AM105="","",details!AM105)</f>
        <v/>
      </c>
      <c r="BL105" s="64" t="str">
        <f>IF(details!AN105="","",details!AN105)</f>
        <v/>
      </c>
      <c r="BM105" s="64" t="str">
        <f t="shared" si="172"/>
        <v/>
      </c>
      <c r="BN105" s="64" t="str">
        <f>IF(details!AO105="","",details!AO105)</f>
        <v/>
      </c>
      <c r="BO105" s="64" t="str">
        <f>IF(details!AP105="","",details!AP105)</f>
        <v/>
      </c>
      <c r="BP105" s="64" t="str">
        <f t="shared" si="173"/>
        <v/>
      </c>
      <c r="BQ105" s="64" t="str">
        <f>IF(details!AQ105="","",details!AQ105)</f>
        <v/>
      </c>
      <c r="BR105" s="64" t="str">
        <f>IF(details!AR105="","",details!AR105)</f>
        <v/>
      </c>
      <c r="BS105" s="64" t="str">
        <f t="shared" si="174"/>
        <v/>
      </c>
      <c r="BT105" s="148" t="str">
        <f t="shared" si="175"/>
        <v/>
      </c>
      <c r="BU105" s="64" t="str">
        <f>IF(details!AS105="","",details!AS105)</f>
        <v/>
      </c>
      <c r="BV105" s="64" t="str">
        <f>IF(details!AT105="","",details!AT105)</f>
        <v/>
      </c>
      <c r="BW105" s="64" t="str">
        <f>IF(details!AU105="","",details!AU105)</f>
        <v/>
      </c>
      <c r="BX105" s="148" t="str">
        <f t="shared" si="176"/>
        <v/>
      </c>
      <c r="BY105" s="149" t="str">
        <f t="shared" si="177"/>
        <v/>
      </c>
      <c r="BZ105" s="64" t="str">
        <f>IF(details!AV105="","",details!AV105)</f>
        <v/>
      </c>
      <c r="CA105" s="64" t="str">
        <f>IF(details!AW105="","",details!AW105)</f>
        <v/>
      </c>
      <c r="CB105" s="149" t="str">
        <f t="shared" si="178"/>
        <v/>
      </c>
      <c r="CC105" s="95" t="str">
        <f t="shared" si="179"/>
        <v/>
      </c>
      <c r="CD105" s="150" t="str">
        <f t="shared" si="180"/>
        <v/>
      </c>
      <c r="CE105" s="95" t="str">
        <f t="shared" si="181"/>
        <v/>
      </c>
      <c r="CF105" s="136">
        <f t="shared" si="145"/>
        <v>200</v>
      </c>
      <c r="CG105" s="136">
        <f t="shared" si="182"/>
        <v>0</v>
      </c>
      <c r="CH105" s="64" t="str">
        <f>IF(details!AX105="","",details!AX105)</f>
        <v/>
      </c>
      <c r="CI105" s="64" t="str">
        <f>IF(details!AY105="","",details!AY105)</f>
        <v/>
      </c>
      <c r="CJ105" s="64" t="str">
        <f t="shared" si="183"/>
        <v/>
      </c>
      <c r="CK105" s="64" t="str">
        <f>IF(details!AZ105="","",details!AZ105)</f>
        <v/>
      </c>
      <c r="CL105" s="64" t="str">
        <f>IF(details!BA105="","",details!BA105)</f>
        <v/>
      </c>
      <c r="CM105" s="64" t="str">
        <f t="shared" si="184"/>
        <v/>
      </c>
      <c r="CN105" s="64" t="str">
        <f>IF(details!BB105="","",details!BB105)</f>
        <v/>
      </c>
      <c r="CO105" s="64" t="str">
        <f>IF(details!BC105="","",details!BC105)</f>
        <v/>
      </c>
      <c r="CP105" s="64" t="str">
        <f t="shared" si="185"/>
        <v/>
      </c>
      <c r="CQ105" s="148" t="str">
        <f t="shared" si="186"/>
        <v/>
      </c>
      <c r="CR105" s="64" t="str">
        <f>IF(details!BD105="","",details!BD105)</f>
        <v/>
      </c>
      <c r="CS105" s="64" t="str">
        <f>IF(details!BE105="","",details!BE105)</f>
        <v/>
      </c>
      <c r="CT105" s="64" t="str">
        <f>IF(details!BF105="","",details!BF105)</f>
        <v/>
      </c>
      <c r="CU105" s="64" t="str">
        <f>IF(details!BG105="","",details!BG105)</f>
        <v/>
      </c>
      <c r="CV105" s="148" t="str">
        <f t="shared" si="187"/>
        <v/>
      </c>
      <c r="CW105" s="149" t="str">
        <f t="shared" si="188"/>
        <v/>
      </c>
      <c r="CX105" s="64" t="str">
        <f>IF(details!BH105="","",details!BH105)</f>
        <v/>
      </c>
      <c r="CY105" s="64" t="str">
        <f>IF(details!BI105="","",details!BI105)</f>
        <v/>
      </c>
      <c r="CZ105" s="64" t="str">
        <f>IF(details!BJ105="","",details!BJ105)</f>
        <v/>
      </c>
      <c r="DA105" s="149" t="str">
        <f t="shared" si="189"/>
        <v/>
      </c>
      <c r="DB105" s="95" t="str">
        <f t="shared" si="190"/>
        <v/>
      </c>
      <c r="DC105" s="150" t="str">
        <f t="shared" si="191"/>
        <v/>
      </c>
      <c r="DD105" s="95" t="str">
        <f t="shared" si="192"/>
        <v/>
      </c>
      <c r="DE105" s="136">
        <f t="shared" si="146"/>
        <v>200</v>
      </c>
      <c r="DF105" s="136">
        <f t="shared" si="193"/>
        <v>0</v>
      </c>
      <c r="DG105" s="64" t="str">
        <f>IF(details!BK105="","",details!BK105)</f>
        <v/>
      </c>
      <c r="DH105" s="64" t="str">
        <f>IF(details!BL105="","",details!BL105)</f>
        <v/>
      </c>
      <c r="DI105" s="64" t="str">
        <f t="shared" si="194"/>
        <v/>
      </c>
      <c r="DJ105" s="64" t="str">
        <f>IF(details!BM105="","",details!BM105)</f>
        <v/>
      </c>
      <c r="DK105" s="64" t="str">
        <f>IF(details!BN105="","",details!BN105)</f>
        <v/>
      </c>
      <c r="DL105" s="64" t="str">
        <f t="shared" si="195"/>
        <v/>
      </c>
      <c r="DM105" s="64" t="str">
        <f>IF(details!BO105="","",details!BO105)</f>
        <v/>
      </c>
      <c r="DN105" s="64" t="str">
        <f>IF(details!BP105="","",details!BP105)</f>
        <v/>
      </c>
      <c r="DO105" s="64" t="str">
        <f t="shared" si="196"/>
        <v/>
      </c>
      <c r="DP105" s="148" t="str">
        <f t="shared" si="197"/>
        <v/>
      </c>
      <c r="DQ105" s="64" t="str">
        <f>IF(details!BQ105="","",details!BQ105)</f>
        <v/>
      </c>
      <c r="DR105" s="64" t="str">
        <f>IF(details!BR105="","",details!BR105)</f>
        <v/>
      </c>
      <c r="DS105" s="64" t="str">
        <f>IF(details!BS105="","",details!BS105)</f>
        <v/>
      </c>
      <c r="DT105" s="148" t="str">
        <f t="shared" si="198"/>
        <v/>
      </c>
      <c r="DU105" s="149" t="str">
        <f t="shared" si="199"/>
        <v/>
      </c>
      <c r="DV105" s="64" t="str">
        <f>IF(details!BT105="","",details!BT105)</f>
        <v/>
      </c>
      <c r="DW105" s="64" t="str">
        <f>IF(details!BU105="","",details!BU105)</f>
        <v/>
      </c>
      <c r="DX105" s="149" t="str">
        <f t="shared" si="200"/>
        <v/>
      </c>
      <c r="DY105" s="95" t="str">
        <f t="shared" si="201"/>
        <v/>
      </c>
      <c r="DZ105" s="150" t="str">
        <f t="shared" si="202"/>
        <v/>
      </c>
      <c r="EA105" s="95" t="str">
        <f t="shared" si="203"/>
        <v/>
      </c>
      <c r="EB105" s="136">
        <f t="shared" si="147"/>
        <v>200</v>
      </c>
      <c r="EC105" s="136">
        <f t="shared" si="204"/>
        <v>0</v>
      </c>
      <c r="ED105" s="64" t="str">
        <f>IF(details!BV105="","",details!BV105)</f>
        <v/>
      </c>
      <c r="EE105" s="64" t="str">
        <f>IF(details!BW105="","",details!BW105)</f>
        <v/>
      </c>
      <c r="EF105" s="64" t="str">
        <f t="shared" si="205"/>
        <v/>
      </c>
      <c r="EG105" s="64" t="str">
        <f>IF(details!BX105="","",details!BX105)</f>
        <v/>
      </c>
      <c r="EH105" s="64" t="str">
        <f>IF(details!BY105="","",details!BY105)</f>
        <v/>
      </c>
      <c r="EI105" s="64" t="str">
        <f t="shared" si="206"/>
        <v/>
      </c>
      <c r="EJ105" s="64" t="str">
        <f>IF(details!BZ105="","",details!BZ105)</f>
        <v/>
      </c>
      <c r="EK105" s="64" t="str">
        <f>IF(details!CA105="","",details!CA105)</f>
        <v/>
      </c>
      <c r="EL105" s="64" t="str">
        <f t="shared" si="207"/>
        <v/>
      </c>
      <c r="EM105" s="148" t="str">
        <f t="shared" si="208"/>
        <v/>
      </c>
      <c r="EN105" s="427" t="str">
        <f>IF(details!CB105="","",details!CB105)</f>
        <v/>
      </c>
      <c r="EO105" s="64" t="str">
        <f>IF(details!CC105="","",details!CC105)</f>
        <v/>
      </c>
      <c r="EP105" s="64" t="str">
        <f>IF(details!CD105="","",details!CD105)</f>
        <v/>
      </c>
      <c r="EQ105" s="148" t="str">
        <f t="shared" si="209"/>
        <v/>
      </c>
      <c r="ER105" s="149" t="str">
        <f t="shared" si="210"/>
        <v/>
      </c>
      <c r="ES105" s="64" t="str">
        <f>IF(details!CE105="","",details!CE105)</f>
        <v/>
      </c>
      <c r="ET105" s="64" t="str">
        <f>IF(details!CF105="","",details!CF105)</f>
        <v/>
      </c>
      <c r="EU105" s="149" t="str">
        <f t="shared" si="211"/>
        <v/>
      </c>
      <c r="EV105" s="95" t="str">
        <f t="shared" si="212"/>
        <v/>
      </c>
      <c r="EW105" s="150" t="str">
        <f t="shared" si="213"/>
        <v/>
      </c>
      <c r="EX105" s="95" t="str">
        <f t="shared" si="214"/>
        <v/>
      </c>
      <c r="EY105" s="136">
        <f t="shared" si="148"/>
        <v>200</v>
      </c>
      <c r="EZ105" s="136">
        <f t="shared" si="215"/>
        <v>0</v>
      </c>
      <c r="FA105" s="64" t="str">
        <f>IF(details!CG105="","",details!CG105)</f>
        <v/>
      </c>
      <c r="FB105" s="64" t="str">
        <f>IF(details!CH105="","",details!CH105)</f>
        <v/>
      </c>
      <c r="FC105" s="64" t="str">
        <f>IF(details!CI105="","",details!CI105)</f>
        <v/>
      </c>
      <c r="FD105" s="64" t="str">
        <f>IF(details!CJ105="","",details!CJ105)</f>
        <v/>
      </c>
      <c r="FE105" s="64" t="str">
        <f>IF(details!CK105="","",details!CK105)</f>
        <v/>
      </c>
      <c r="FF105" s="95" t="str">
        <f t="shared" si="216"/>
        <v/>
      </c>
      <c r="FG105" s="95" t="str">
        <f t="shared" si="217"/>
        <v/>
      </c>
      <c r="FH105" s="95" t="str">
        <f t="shared" si="218"/>
        <v/>
      </c>
      <c r="FI105" s="136">
        <f t="shared" si="219"/>
        <v>100</v>
      </c>
      <c r="FJ105" s="136">
        <f t="shared" si="220"/>
        <v>0</v>
      </c>
      <c r="FK105" s="64" t="str">
        <f>IF(details!CL105="","",details!CL105)</f>
        <v/>
      </c>
      <c r="FL105" s="64" t="str">
        <f>IF(details!CM105="","",details!CM105)</f>
        <v/>
      </c>
      <c r="FM105" s="64" t="str">
        <f>IF(details!CN105="","",details!CN105)</f>
        <v/>
      </c>
      <c r="FN105" s="64" t="str">
        <f>IF(details!CO105="","",details!CO105)</f>
        <v/>
      </c>
      <c r="FO105" s="64" t="str">
        <f>IF(details!CP105="","",details!CP105)</f>
        <v/>
      </c>
      <c r="FP105" s="95" t="str">
        <f t="shared" si="221"/>
        <v/>
      </c>
      <c r="FQ105" s="95" t="str">
        <f t="shared" si="222"/>
        <v/>
      </c>
      <c r="FR105" s="95" t="str">
        <f t="shared" si="223"/>
        <v/>
      </c>
      <c r="FS105" s="136">
        <f t="shared" si="224"/>
        <v>100</v>
      </c>
      <c r="FT105" s="136">
        <f t="shared" si="225"/>
        <v>0</v>
      </c>
      <c r="FU105" s="64" t="str">
        <f>IF(details!CQ105="","",details!CQ105)</f>
        <v/>
      </c>
      <c r="FV105" s="64" t="str">
        <f>IF(details!CR105="","",details!CR105)</f>
        <v/>
      </c>
      <c r="FW105" s="64" t="str">
        <f>IF(details!CS105="","",details!CS105)</f>
        <v/>
      </c>
      <c r="FX105" s="64" t="str">
        <f>IF(details!CT105="","",details!CT105)</f>
        <v/>
      </c>
      <c r="FY105" s="64" t="str">
        <f>IF(details!CU105="","",details!CU105)</f>
        <v/>
      </c>
      <c r="FZ105" s="95" t="str">
        <f t="shared" si="226"/>
        <v/>
      </c>
      <c r="GA105" s="95" t="str">
        <f t="shared" si="227"/>
        <v/>
      </c>
      <c r="GB105" s="95" t="str">
        <f t="shared" si="228"/>
        <v/>
      </c>
      <c r="GC105" s="136">
        <f t="shared" si="229"/>
        <v>100</v>
      </c>
      <c r="GD105" s="136">
        <f t="shared" si="230"/>
        <v>0</v>
      </c>
      <c r="GE105" s="94">
        <f t="shared" si="231"/>
        <v>200</v>
      </c>
      <c r="GF105" s="94" t="str">
        <f t="shared" si="232"/>
        <v/>
      </c>
      <c r="GG105" s="94" t="str">
        <f t="shared" si="233"/>
        <v/>
      </c>
      <c r="GH105" s="94">
        <f t="shared" si="234"/>
        <v>200</v>
      </c>
      <c r="GI105" s="94" t="str">
        <f t="shared" si="235"/>
        <v/>
      </c>
      <c r="GJ105" s="94" t="str">
        <f t="shared" si="236"/>
        <v/>
      </c>
      <c r="GK105" s="152">
        <f t="shared" si="237"/>
        <v>200</v>
      </c>
      <c r="GL105" s="152" t="str">
        <f t="shared" si="238"/>
        <v/>
      </c>
      <c r="GM105" s="152" t="str">
        <f t="shared" si="239"/>
        <v/>
      </c>
      <c r="GN105" s="94" t="str">
        <f t="shared" si="240"/>
        <v/>
      </c>
      <c r="GO105" s="94" t="str">
        <f t="shared" si="241"/>
        <v/>
      </c>
      <c r="GP105" s="94" t="str">
        <f t="shared" si="242"/>
        <v/>
      </c>
      <c r="GQ105" s="94" t="str">
        <f t="shared" si="243"/>
        <v/>
      </c>
      <c r="GR105" s="94" t="str">
        <f t="shared" si="244"/>
        <v/>
      </c>
      <c r="GS105" s="94">
        <f t="shared" si="245"/>
        <v>200</v>
      </c>
      <c r="GT105" s="94" t="str">
        <f t="shared" si="246"/>
        <v/>
      </c>
      <c r="GU105" s="94" t="str">
        <f t="shared" si="247"/>
        <v/>
      </c>
      <c r="GV105" s="94">
        <f t="shared" si="248"/>
        <v>200</v>
      </c>
      <c r="GW105" s="94" t="str">
        <f t="shared" si="249"/>
        <v/>
      </c>
      <c r="GX105" s="94" t="str">
        <f t="shared" si="250"/>
        <v/>
      </c>
      <c r="GY105" s="94">
        <f t="shared" si="251"/>
        <v>200</v>
      </c>
      <c r="GZ105" s="94" t="str">
        <f t="shared" si="252"/>
        <v/>
      </c>
      <c r="HA105" s="94" t="str">
        <f t="shared" si="253"/>
        <v/>
      </c>
      <c r="HB105" s="94">
        <f t="shared" si="254"/>
        <v>100</v>
      </c>
      <c r="HC105" s="94" t="str">
        <f t="shared" si="255"/>
        <v/>
      </c>
      <c r="HD105" s="94" t="str">
        <f t="shared" si="256"/>
        <v/>
      </c>
      <c r="HE105" s="153">
        <f t="shared" si="257"/>
        <v>100</v>
      </c>
      <c r="HF105" s="153" t="str">
        <f t="shared" si="258"/>
        <v/>
      </c>
      <c r="HG105" s="153" t="str">
        <f t="shared" si="259"/>
        <v/>
      </c>
      <c r="HH105" s="153">
        <f t="shared" si="260"/>
        <v>100</v>
      </c>
      <c r="HI105" s="153" t="str">
        <f t="shared" si="261"/>
        <v/>
      </c>
      <c r="HJ105" s="153" t="str">
        <f t="shared" si="262"/>
        <v/>
      </c>
      <c r="HK105" s="255">
        <f t="shared" si="263"/>
        <v>0</v>
      </c>
      <c r="HL105" s="255">
        <f t="shared" si="264"/>
        <v>0</v>
      </c>
      <c r="HM105" s="255">
        <f t="shared" si="265"/>
        <v>23</v>
      </c>
      <c r="HN105" s="255">
        <f t="shared" si="266"/>
        <v>0</v>
      </c>
      <c r="HO105" s="64" t="str">
        <f>IF(OR(D105=0,D105=""),"",IF(D105="TC","TRANSFERRED",IF(D105="DROP","DROP",IF(HK105&gt;0,"ABSENT",IF(HL105&gt;0,"LEAVE",IF(HM105&gt;4,"",IF(AND(HN105&gt;0,$C$3=8),"",IF(HN105&gt;0,"PROMOTED","PASSED"))))))))</f>
        <v/>
      </c>
      <c r="HP105" s="91">
        <f t="shared" si="267"/>
        <v>1200</v>
      </c>
      <c r="HQ105" s="91" t="str">
        <f t="shared" si="268"/>
        <v/>
      </c>
      <c r="HR105" s="92" t="str">
        <f t="shared" si="269"/>
        <v/>
      </c>
      <c r="HS105" s="214" t="str">
        <f t="shared" si="270"/>
        <v/>
      </c>
      <c r="HT105" s="215" t="str">
        <f t="shared" si="271"/>
        <v/>
      </c>
      <c r="HU105" s="93" t="str">
        <f t="shared" si="272"/>
        <v/>
      </c>
      <c r="HV105" s="154">
        <f>details!EV105</f>
        <v>110</v>
      </c>
      <c r="HW105" s="155" t="str">
        <f>details!EW105</f>
        <v/>
      </c>
      <c r="HX105" s="218" t="str">
        <f t="shared" si="273"/>
        <v/>
      </c>
      <c r="HY105" s="100" t="str">
        <f>IF(details!CV105="","",details!CV105)</f>
        <v/>
      </c>
    </row>
    <row r="106" spans="1:244" ht="14" customHeight="1" thickBot="1">
      <c r="A106" s="233" t="str">
        <f>IF(details!A106="","",details!A106)</f>
        <v/>
      </c>
      <c r="B106" s="234" t="str">
        <f>IF(details!B106="","",details!B106)</f>
        <v/>
      </c>
      <c r="C106" s="234" t="str">
        <f>IF(details!C106="","",details!C106)</f>
        <v/>
      </c>
      <c r="D106" s="235">
        <f>IF(details!D106="","",details!D106)</f>
        <v>900</v>
      </c>
      <c r="E106" s="235" t="str">
        <f>IF(details!E106="","",details!E106)</f>
        <v/>
      </c>
      <c r="F106" s="234" t="str">
        <f>IF(details!F106="","",details!F106)</f>
        <v/>
      </c>
      <c r="G106" s="291" t="str">
        <f>IF(details!G106="","",details!G106)</f>
        <v/>
      </c>
      <c r="H106" s="236" t="str">
        <f>IF(details!CW106="","",details!CW106)</f>
        <v/>
      </c>
      <c r="I106" s="237" t="str">
        <f>IF(details!I106="","",details!I106)</f>
        <v/>
      </c>
      <c r="J106" s="237" t="str">
        <f>IF(details!J106="","",details!J106)</f>
        <v/>
      </c>
      <c r="K106" s="237" t="str">
        <f>IF(details!K106="","",details!K106)</f>
        <v/>
      </c>
      <c r="L106" s="234" t="str">
        <f>IF(details!L106="","",details!L106)</f>
        <v/>
      </c>
      <c r="M106" s="234" t="str">
        <f>IF(details!M106="","",details!M106)</f>
        <v/>
      </c>
      <c r="N106" s="234" t="str">
        <f t="shared" si="150"/>
        <v/>
      </c>
      <c r="O106" s="234" t="str">
        <f>IF(details!N106="","",details!N106)</f>
        <v/>
      </c>
      <c r="P106" s="234" t="str">
        <f>IF(details!O106="","",details!O106)</f>
        <v/>
      </c>
      <c r="Q106" s="234" t="str">
        <f t="shared" si="151"/>
        <v/>
      </c>
      <c r="R106" s="234" t="str">
        <f>IF(details!P106="","",details!P106)</f>
        <v/>
      </c>
      <c r="S106" s="234" t="str">
        <f>IF(details!Q106="","",details!Q106)</f>
        <v/>
      </c>
      <c r="T106" s="234" t="str">
        <f t="shared" si="152"/>
        <v/>
      </c>
      <c r="U106" s="238" t="str">
        <f t="shared" si="153"/>
        <v/>
      </c>
      <c r="V106" s="64" t="str">
        <f>IF(details!R106="","",details!R106)</f>
        <v/>
      </c>
      <c r="W106" s="234" t="str">
        <f>IF(details!S106="","",details!S106)</f>
        <v/>
      </c>
      <c r="X106" s="234" t="str">
        <f>IF(details!T106="","",details!T106)</f>
        <v/>
      </c>
      <c r="Y106" s="234" t="str">
        <f>IF(details!U106="","",details!U106)</f>
        <v/>
      </c>
      <c r="Z106" s="238" t="str">
        <f t="shared" si="154"/>
        <v/>
      </c>
      <c r="AA106" s="149" t="str">
        <f t="shared" si="155"/>
        <v/>
      </c>
      <c r="AB106" s="234" t="str">
        <f>IF(details!V106="","",details!V106)</f>
        <v/>
      </c>
      <c r="AC106" s="234" t="str">
        <f>IF(details!W106="","",details!W106)</f>
        <v/>
      </c>
      <c r="AD106" s="234" t="str">
        <f>IF(details!X106="","",details!X106)</f>
        <v/>
      </c>
      <c r="AE106" s="239" t="str">
        <f t="shared" si="156"/>
        <v/>
      </c>
      <c r="AF106" s="235" t="str">
        <f t="shared" si="157"/>
        <v/>
      </c>
      <c r="AG106" s="240" t="str">
        <f t="shared" si="158"/>
        <v/>
      </c>
      <c r="AH106" s="235" t="str">
        <f t="shared" si="159"/>
        <v/>
      </c>
      <c r="AI106" s="289">
        <f t="shared" si="143"/>
        <v>200</v>
      </c>
      <c r="AJ106" s="241">
        <f t="shared" si="160"/>
        <v>0</v>
      </c>
      <c r="AK106" s="234" t="str">
        <f>IF(details!Y106="","",details!Y106)</f>
        <v/>
      </c>
      <c r="AL106" s="234" t="str">
        <f>IF(details!Z106="","",details!Z106)</f>
        <v/>
      </c>
      <c r="AM106" s="234" t="str">
        <f t="shared" si="161"/>
        <v/>
      </c>
      <c r="AN106" s="234" t="str">
        <f>IF(details!AA106="","",details!AA106)</f>
        <v/>
      </c>
      <c r="AO106" s="234" t="str">
        <f>IF(details!AB106="","",details!AB106)</f>
        <v/>
      </c>
      <c r="AP106" s="234" t="str">
        <f t="shared" si="162"/>
        <v/>
      </c>
      <c r="AQ106" s="234" t="str">
        <f>IF(details!AC106="","",details!AC106)</f>
        <v/>
      </c>
      <c r="AR106" s="234" t="str">
        <f>IF(details!AD106="","",details!AD106)</f>
        <v/>
      </c>
      <c r="AS106" s="234" t="str">
        <f t="shared" si="163"/>
        <v/>
      </c>
      <c r="AT106" s="238" t="str">
        <f t="shared" si="164"/>
        <v/>
      </c>
      <c r="AU106" s="64" t="str">
        <f>IF(details!AE106="","",details!AE106)</f>
        <v/>
      </c>
      <c r="AV106" s="234" t="str">
        <f>IF(details!AF106="","",details!AF106)</f>
        <v/>
      </c>
      <c r="AW106" s="234" t="str">
        <f>IF(details!AG106="","",details!AG106)</f>
        <v/>
      </c>
      <c r="AX106" s="234" t="str">
        <f>IF(details!AH106="","",details!AH106)</f>
        <v/>
      </c>
      <c r="AY106" s="238" t="str">
        <f t="shared" si="165"/>
        <v/>
      </c>
      <c r="AZ106" s="149" t="str">
        <f t="shared" si="166"/>
        <v/>
      </c>
      <c r="BA106" s="234" t="str">
        <f>IF(details!AI106="","",details!AI106)</f>
        <v/>
      </c>
      <c r="BB106" s="234" t="str">
        <f>IF(details!AJ106="","",details!AJ106)</f>
        <v/>
      </c>
      <c r="BC106" s="234" t="str">
        <f>IF(details!AK106="","",details!AK106)</f>
        <v/>
      </c>
      <c r="BD106" s="239" t="str">
        <f t="shared" si="167"/>
        <v/>
      </c>
      <c r="BE106" s="235" t="str">
        <f t="shared" si="168"/>
        <v/>
      </c>
      <c r="BF106" s="240" t="str">
        <f t="shared" si="169"/>
        <v/>
      </c>
      <c r="BG106" s="235" t="str">
        <f t="shared" si="170"/>
        <v/>
      </c>
      <c r="BH106" s="289">
        <f t="shared" si="144"/>
        <v>200</v>
      </c>
      <c r="BI106" s="241">
        <f t="shared" si="171"/>
        <v>0</v>
      </c>
      <c r="BJ106" s="242">
        <f>IF(D106="","",details!AL106)</f>
        <v>0</v>
      </c>
      <c r="BK106" s="234" t="str">
        <f>IF(details!AM106="","",details!AM106)</f>
        <v/>
      </c>
      <c r="BL106" s="234" t="str">
        <f>IF(details!AN106="","",details!AN106)</f>
        <v/>
      </c>
      <c r="BM106" s="234" t="str">
        <f t="shared" si="172"/>
        <v/>
      </c>
      <c r="BN106" s="234" t="str">
        <f>IF(details!AO106="","",details!AO106)</f>
        <v/>
      </c>
      <c r="BO106" s="234" t="str">
        <f>IF(details!AP106="","",details!AP106)</f>
        <v/>
      </c>
      <c r="BP106" s="234" t="str">
        <f t="shared" si="173"/>
        <v/>
      </c>
      <c r="BQ106" s="234" t="str">
        <f>IF(details!AQ106="","",details!AQ106)</f>
        <v/>
      </c>
      <c r="BR106" s="234" t="str">
        <f>IF(details!AR106="","",details!AR106)</f>
        <v/>
      </c>
      <c r="BS106" s="234" t="str">
        <f t="shared" si="174"/>
        <v/>
      </c>
      <c r="BT106" s="238" t="str">
        <f t="shared" si="175"/>
        <v/>
      </c>
      <c r="BU106" s="64" t="str">
        <f>IF(details!AS106="","",details!AS106)</f>
        <v/>
      </c>
      <c r="BV106" s="234" t="str">
        <f>IF(details!AT106="","",details!AT106)</f>
        <v/>
      </c>
      <c r="BW106" s="234" t="str">
        <f>IF(details!AU106="","",details!AU106)</f>
        <v/>
      </c>
      <c r="BX106" s="238" t="str">
        <f t="shared" si="176"/>
        <v/>
      </c>
      <c r="BY106" s="149" t="str">
        <f t="shared" si="177"/>
        <v/>
      </c>
      <c r="BZ106" s="234" t="str">
        <f>IF(details!AV106="","",details!AV106)</f>
        <v/>
      </c>
      <c r="CA106" s="234" t="str">
        <f>IF(details!AW106="","",details!AW106)</f>
        <v/>
      </c>
      <c r="CB106" s="239" t="str">
        <f t="shared" si="178"/>
        <v/>
      </c>
      <c r="CC106" s="235" t="str">
        <f t="shared" si="179"/>
        <v/>
      </c>
      <c r="CD106" s="240" t="str">
        <f t="shared" si="180"/>
        <v/>
      </c>
      <c r="CE106" s="235" t="str">
        <f t="shared" si="181"/>
        <v/>
      </c>
      <c r="CF106" s="289">
        <f t="shared" si="145"/>
        <v>200</v>
      </c>
      <c r="CG106" s="136">
        <f t="shared" si="182"/>
        <v>0</v>
      </c>
      <c r="CH106" s="234" t="str">
        <f>IF(details!AX106="","",details!AX106)</f>
        <v/>
      </c>
      <c r="CI106" s="234" t="str">
        <f>IF(details!AY106="","",details!AY106)</f>
        <v/>
      </c>
      <c r="CJ106" s="234" t="str">
        <f t="shared" si="183"/>
        <v/>
      </c>
      <c r="CK106" s="234" t="str">
        <f>IF(details!AZ106="","",details!AZ106)</f>
        <v/>
      </c>
      <c r="CL106" s="234" t="str">
        <f>IF(details!BA106="","",details!BA106)</f>
        <v/>
      </c>
      <c r="CM106" s="234" t="str">
        <f t="shared" si="184"/>
        <v/>
      </c>
      <c r="CN106" s="234" t="str">
        <f>IF(details!BB106="","",details!BB106)</f>
        <v/>
      </c>
      <c r="CO106" s="234" t="str">
        <f>IF(details!BC106="","",details!BC106)</f>
        <v/>
      </c>
      <c r="CP106" s="234" t="str">
        <f t="shared" si="185"/>
        <v/>
      </c>
      <c r="CQ106" s="238" t="str">
        <f t="shared" si="186"/>
        <v/>
      </c>
      <c r="CR106" s="64" t="str">
        <f>IF(details!BD106="","",details!BD106)</f>
        <v/>
      </c>
      <c r="CS106" s="234" t="str">
        <f>IF(details!BE106="","",details!BE106)</f>
        <v/>
      </c>
      <c r="CT106" s="234" t="str">
        <f>IF(details!BF106="","",details!BF106)</f>
        <v/>
      </c>
      <c r="CU106" s="234" t="str">
        <f>IF(details!BG106="","",details!BG106)</f>
        <v/>
      </c>
      <c r="CV106" s="238" t="str">
        <f t="shared" si="187"/>
        <v/>
      </c>
      <c r="CW106" s="149" t="str">
        <f t="shared" si="188"/>
        <v/>
      </c>
      <c r="CX106" s="234" t="str">
        <f>IF(details!BH106="","",details!BH106)</f>
        <v/>
      </c>
      <c r="CY106" s="234" t="str">
        <f>IF(details!BI106="","",details!BI106)</f>
        <v/>
      </c>
      <c r="CZ106" s="234" t="str">
        <f>IF(details!BJ106="","",details!BJ106)</f>
        <v/>
      </c>
      <c r="DA106" s="239" t="str">
        <f t="shared" si="189"/>
        <v/>
      </c>
      <c r="DB106" s="235" t="str">
        <f t="shared" si="190"/>
        <v/>
      </c>
      <c r="DC106" s="240" t="str">
        <f t="shared" si="191"/>
        <v/>
      </c>
      <c r="DD106" s="235" t="str">
        <f t="shared" si="192"/>
        <v/>
      </c>
      <c r="DE106" s="289">
        <f t="shared" si="146"/>
        <v>200</v>
      </c>
      <c r="DF106" s="241">
        <f t="shared" si="193"/>
        <v>0</v>
      </c>
      <c r="DG106" s="234" t="str">
        <f>IF(details!BK106="","",details!BK106)</f>
        <v/>
      </c>
      <c r="DH106" s="234" t="str">
        <f>IF(details!BL106="","",details!BL106)</f>
        <v/>
      </c>
      <c r="DI106" s="234" t="str">
        <f t="shared" si="194"/>
        <v/>
      </c>
      <c r="DJ106" s="234" t="str">
        <f>IF(details!BM106="","",details!BM106)</f>
        <v/>
      </c>
      <c r="DK106" s="234" t="str">
        <f>IF(details!BN106="","",details!BN106)</f>
        <v/>
      </c>
      <c r="DL106" s="234" t="str">
        <f t="shared" si="195"/>
        <v/>
      </c>
      <c r="DM106" s="234" t="str">
        <f>IF(details!BO106="","",details!BO106)</f>
        <v/>
      </c>
      <c r="DN106" s="234" t="str">
        <f>IF(details!BP106="","",details!BP106)</f>
        <v/>
      </c>
      <c r="DO106" s="234" t="str">
        <f t="shared" si="196"/>
        <v/>
      </c>
      <c r="DP106" s="238" t="str">
        <f t="shared" si="197"/>
        <v/>
      </c>
      <c r="DQ106" s="64" t="str">
        <f>IF(details!BQ106="","",details!BQ106)</f>
        <v/>
      </c>
      <c r="DR106" s="234" t="str">
        <f>IF(details!BR106="","",details!BR106)</f>
        <v/>
      </c>
      <c r="DS106" s="234" t="str">
        <f>IF(details!BS106="","",details!BS106)</f>
        <v/>
      </c>
      <c r="DT106" s="238" t="str">
        <f t="shared" si="198"/>
        <v/>
      </c>
      <c r="DU106" s="149" t="str">
        <f t="shared" si="199"/>
        <v/>
      </c>
      <c r="DV106" s="234" t="str">
        <f>IF(details!BT106="","",details!BT106)</f>
        <v/>
      </c>
      <c r="DW106" s="234" t="str">
        <f>IF(details!BU106="","",details!BU106)</f>
        <v/>
      </c>
      <c r="DX106" s="239" t="str">
        <f t="shared" si="200"/>
        <v/>
      </c>
      <c r="DY106" s="235" t="str">
        <f t="shared" si="201"/>
        <v/>
      </c>
      <c r="DZ106" s="240" t="str">
        <f t="shared" si="202"/>
        <v/>
      </c>
      <c r="EA106" s="235" t="str">
        <f t="shared" si="203"/>
        <v/>
      </c>
      <c r="EB106" s="289">
        <f t="shared" si="147"/>
        <v>200</v>
      </c>
      <c r="EC106" s="136">
        <f t="shared" si="204"/>
        <v>0</v>
      </c>
      <c r="ED106" s="234" t="str">
        <f>IF(details!BV106="","",details!BV106)</f>
        <v/>
      </c>
      <c r="EE106" s="234" t="str">
        <f>IF(details!BW106="","",details!BW106)</f>
        <v/>
      </c>
      <c r="EF106" s="234" t="str">
        <f t="shared" si="205"/>
        <v/>
      </c>
      <c r="EG106" s="234" t="str">
        <f>IF(details!BX106="","",details!BX106)</f>
        <v/>
      </c>
      <c r="EH106" s="234" t="str">
        <f>IF(details!BY106="","",details!BY106)</f>
        <v/>
      </c>
      <c r="EI106" s="234" t="str">
        <f t="shared" si="206"/>
        <v/>
      </c>
      <c r="EJ106" s="234" t="str">
        <f>IF(details!BZ106="","",details!BZ106)</f>
        <v/>
      </c>
      <c r="EK106" s="234" t="str">
        <f>IF(details!CA106="","",details!CA106)</f>
        <v/>
      </c>
      <c r="EL106" s="234" t="str">
        <f t="shared" si="207"/>
        <v/>
      </c>
      <c r="EM106" s="238" t="str">
        <f t="shared" si="208"/>
        <v/>
      </c>
      <c r="EN106" s="427" t="str">
        <f>IF(details!CB106="","",details!CB106)</f>
        <v/>
      </c>
      <c r="EO106" s="234" t="str">
        <f>IF(details!CC106="","",details!CC106)</f>
        <v/>
      </c>
      <c r="EP106" s="234" t="str">
        <f>IF(details!CD106="","",details!CD106)</f>
        <v/>
      </c>
      <c r="EQ106" s="238" t="str">
        <f t="shared" si="209"/>
        <v/>
      </c>
      <c r="ER106" s="149" t="str">
        <f t="shared" si="210"/>
        <v/>
      </c>
      <c r="ES106" s="234" t="str">
        <f>IF(details!CE106="","",details!CE106)</f>
        <v/>
      </c>
      <c r="ET106" s="234" t="str">
        <f>IF(details!CF106="","",details!CF106)</f>
        <v/>
      </c>
      <c r="EU106" s="239" t="str">
        <f t="shared" si="211"/>
        <v/>
      </c>
      <c r="EV106" s="235" t="str">
        <f t="shared" si="212"/>
        <v/>
      </c>
      <c r="EW106" s="240" t="str">
        <f t="shared" si="213"/>
        <v/>
      </c>
      <c r="EX106" s="235" t="str">
        <f t="shared" si="214"/>
        <v/>
      </c>
      <c r="EY106" s="289">
        <f t="shared" si="148"/>
        <v>200</v>
      </c>
      <c r="EZ106" s="136">
        <f t="shared" si="215"/>
        <v>0</v>
      </c>
      <c r="FA106" s="234" t="str">
        <f>IF(details!CG106="","",details!CG106)</f>
        <v/>
      </c>
      <c r="FB106" s="234" t="str">
        <f>IF(details!CH106="","",details!CH106)</f>
        <v/>
      </c>
      <c r="FC106" s="234" t="str">
        <f>IF(details!CI106="","",details!CI106)</f>
        <v/>
      </c>
      <c r="FD106" s="234" t="str">
        <f>IF(details!CJ106="","",details!CJ106)</f>
        <v/>
      </c>
      <c r="FE106" s="234" t="str">
        <f>IF(details!CK106="","",details!CK106)</f>
        <v/>
      </c>
      <c r="FF106" s="95" t="str">
        <f t="shared" si="216"/>
        <v/>
      </c>
      <c r="FG106" s="95" t="str">
        <f t="shared" si="217"/>
        <v/>
      </c>
      <c r="FH106" s="95" t="str">
        <f t="shared" si="218"/>
        <v/>
      </c>
      <c r="FI106" s="288">
        <f t="shared" si="219"/>
        <v>100</v>
      </c>
      <c r="FJ106" s="241">
        <f t="shared" si="220"/>
        <v>0</v>
      </c>
      <c r="FK106" s="234" t="str">
        <f>IF(details!CL106="","",details!CL106)</f>
        <v/>
      </c>
      <c r="FL106" s="234" t="str">
        <f>IF(details!CM106="","",details!CM106)</f>
        <v/>
      </c>
      <c r="FM106" s="234" t="str">
        <f>IF(details!CN106="","",details!CN106)</f>
        <v/>
      </c>
      <c r="FN106" s="234" t="str">
        <f>IF(details!CO106="","",details!CO106)</f>
        <v/>
      </c>
      <c r="FO106" s="234" t="str">
        <f>IF(details!CP106="","",details!CP106)</f>
        <v/>
      </c>
      <c r="FP106" s="95" t="str">
        <f t="shared" si="221"/>
        <v/>
      </c>
      <c r="FQ106" s="95" t="str">
        <f t="shared" si="222"/>
        <v/>
      </c>
      <c r="FR106" s="95" t="str">
        <f t="shared" si="223"/>
        <v/>
      </c>
      <c r="FS106" s="288">
        <f t="shared" si="224"/>
        <v>100</v>
      </c>
      <c r="FT106" s="241">
        <f t="shared" si="225"/>
        <v>0</v>
      </c>
      <c r="FU106" s="234" t="str">
        <f>IF(details!CQ106="","",details!CQ106)</f>
        <v/>
      </c>
      <c r="FV106" s="234" t="str">
        <f>IF(details!CR106="","",details!CR106)</f>
        <v/>
      </c>
      <c r="FW106" s="234" t="str">
        <f>IF(details!CS106="","",details!CS106)</f>
        <v/>
      </c>
      <c r="FX106" s="234" t="str">
        <f>IF(details!CT106="","",details!CT106)</f>
        <v/>
      </c>
      <c r="FY106" s="234" t="str">
        <f>IF(details!CU106="","",details!CU106)</f>
        <v/>
      </c>
      <c r="FZ106" s="95" t="str">
        <f t="shared" si="226"/>
        <v/>
      </c>
      <c r="GA106" s="95" t="str">
        <f t="shared" si="227"/>
        <v/>
      </c>
      <c r="GB106" s="95" t="str">
        <f t="shared" si="228"/>
        <v/>
      </c>
      <c r="GC106" s="288">
        <f t="shared" si="229"/>
        <v>100</v>
      </c>
      <c r="GD106" s="241">
        <f t="shared" si="230"/>
        <v>0</v>
      </c>
      <c r="GE106" s="243">
        <f t="shared" si="231"/>
        <v>200</v>
      </c>
      <c r="GF106" s="243" t="str">
        <f t="shared" si="232"/>
        <v/>
      </c>
      <c r="GG106" s="243" t="str">
        <f t="shared" si="233"/>
        <v/>
      </c>
      <c r="GH106" s="243">
        <f t="shared" si="234"/>
        <v>200</v>
      </c>
      <c r="GI106" s="243" t="str">
        <f t="shared" si="235"/>
        <v/>
      </c>
      <c r="GJ106" s="243" t="str">
        <f t="shared" si="236"/>
        <v/>
      </c>
      <c r="GK106" s="244">
        <f t="shared" si="237"/>
        <v>200</v>
      </c>
      <c r="GL106" s="244" t="str">
        <f t="shared" si="238"/>
        <v/>
      </c>
      <c r="GM106" s="244" t="str">
        <f t="shared" si="239"/>
        <v/>
      </c>
      <c r="GN106" s="243" t="str">
        <f t="shared" si="240"/>
        <v/>
      </c>
      <c r="GO106" s="243" t="str">
        <f t="shared" si="241"/>
        <v/>
      </c>
      <c r="GP106" s="243" t="str">
        <f t="shared" si="242"/>
        <v/>
      </c>
      <c r="GQ106" s="243" t="str">
        <f t="shared" si="243"/>
        <v/>
      </c>
      <c r="GR106" s="243" t="str">
        <f t="shared" si="244"/>
        <v/>
      </c>
      <c r="GS106" s="243">
        <f t="shared" si="245"/>
        <v>200</v>
      </c>
      <c r="GT106" s="243" t="str">
        <f t="shared" si="246"/>
        <v/>
      </c>
      <c r="GU106" s="243" t="str">
        <f t="shared" si="247"/>
        <v/>
      </c>
      <c r="GV106" s="243">
        <f t="shared" si="248"/>
        <v>200</v>
      </c>
      <c r="GW106" s="243" t="str">
        <f t="shared" si="249"/>
        <v/>
      </c>
      <c r="GX106" s="243" t="str">
        <f t="shared" si="250"/>
        <v/>
      </c>
      <c r="GY106" s="243">
        <f t="shared" si="251"/>
        <v>200</v>
      </c>
      <c r="GZ106" s="243" t="str">
        <f t="shared" si="252"/>
        <v/>
      </c>
      <c r="HA106" s="243" t="str">
        <f t="shared" si="253"/>
        <v/>
      </c>
      <c r="HB106" s="243">
        <f t="shared" si="254"/>
        <v>100</v>
      </c>
      <c r="HC106" s="94" t="str">
        <f t="shared" si="255"/>
        <v/>
      </c>
      <c r="HD106" s="94" t="str">
        <f t="shared" si="256"/>
        <v/>
      </c>
      <c r="HE106" s="245">
        <f t="shared" si="257"/>
        <v>100</v>
      </c>
      <c r="HF106" s="153" t="str">
        <f t="shared" si="258"/>
        <v/>
      </c>
      <c r="HG106" s="153" t="str">
        <f t="shared" si="259"/>
        <v/>
      </c>
      <c r="HH106" s="245">
        <f t="shared" si="260"/>
        <v>100</v>
      </c>
      <c r="HI106" s="153" t="str">
        <f t="shared" si="261"/>
        <v/>
      </c>
      <c r="HJ106" s="153" t="str">
        <f t="shared" si="262"/>
        <v/>
      </c>
      <c r="HK106" s="256">
        <f t="shared" si="263"/>
        <v>0</v>
      </c>
      <c r="HL106" s="256">
        <f t="shared" si="264"/>
        <v>0</v>
      </c>
      <c r="HM106" s="256">
        <f t="shared" si="265"/>
        <v>23</v>
      </c>
      <c r="HN106" s="256">
        <f t="shared" si="266"/>
        <v>0</v>
      </c>
      <c r="HO106" s="234" t="str">
        <f>IF(OR(D106=0,D106=""),"",IF(D106="TC","TRANSFERRED",IF(D106="DROP","DROP",IF(HK106&gt;0,"ABSENT",IF(HL106&gt;0,"LEAVE",IF(HM106&gt;4,"",IF(AND(HN106&gt;0,$C$3=8),"",IF(HN106&gt;0,"PROMOTED","PASSED"))))))))</f>
        <v/>
      </c>
      <c r="HP106" s="246">
        <f t="shared" si="267"/>
        <v>1200</v>
      </c>
      <c r="HQ106" s="246" t="str">
        <f t="shared" si="268"/>
        <v/>
      </c>
      <c r="HR106" s="247" t="str">
        <f t="shared" si="269"/>
        <v/>
      </c>
      <c r="HS106" s="248" t="str">
        <f t="shared" si="270"/>
        <v/>
      </c>
      <c r="HT106" s="249" t="str">
        <f t="shared" si="271"/>
        <v/>
      </c>
      <c r="HU106" s="276" t="str">
        <f t="shared" si="272"/>
        <v/>
      </c>
      <c r="HV106" s="250">
        <f>details!EV106</f>
        <v>110</v>
      </c>
      <c r="HW106" s="251" t="str">
        <f>details!EW106</f>
        <v/>
      </c>
      <c r="HX106" s="252" t="str">
        <f t="shared" si="273"/>
        <v/>
      </c>
      <c r="HY106" s="253" t="str">
        <f>IF(details!CV106="","",details!CV106)</f>
        <v/>
      </c>
    </row>
    <row r="107" spans="1:244" s="177" customFormat="1" ht="18" customHeight="1">
      <c r="A107" s="739" t="s">
        <v>136</v>
      </c>
      <c r="B107" s="740"/>
      <c r="C107" s="740"/>
      <c r="D107" s="740"/>
      <c r="E107" s="740"/>
      <c r="F107" s="740"/>
      <c r="G107" s="740"/>
      <c r="H107" s="740"/>
      <c r="I107" s="740"/>
      <c r="J107" s="740"/>
      <c r="K107" s="173" t="s">
        <v>143</v>
      </c>
      <c r="L107" s="173"/>
      <c r="M107" s="707" t="str">
        <f>L3</f>
        <v>HINDI</v>
      </c>
      <c r="N107" s="707"/>
      <c r="O107" s="707"/>
      <c r="P107" s="707"/>
      <c r="Q107" s="707"/>
      <c r="R107" s="707"/>
      <c r="S107" s="707"/>
      <c r="T107" s="707"/>
      <c r="U107" s="707"/>
      <c r="V107" s="707"/>
      <c r="W107" s="707"/>
      <c r="X107" s="707"/>
      <c r="Y107" s="707"/>
      <c r="Z107" s="707"/>
      <c r="AA107" s="707"/>
      <c r="AB107" s="707"/>
      <c r="AC107" s="707"/>
      <c r="AD107" s="707"/>
      <c r="AE107" s="707"/>
      <c r="AF107" s="707"/>
      <c r="AG107" s="707"/>
      <c r="AH107" s="707"/>
      <c r="AI107" s="707"/>
      <c r="AJ107" s="707"/>
      <c r="AK107" s="707" t="str">
        <f>AK3</f>
        <v>ENGLISH</v>
      </c>
      <c r="AL107" s="707"/>
      <c r="AM107" s="707"/>
      <c r="AN107" s="707"/>
      <c r="AO107" s="707"/>
      <c r="AP107" s="707"/>
      <c r="AQ107" s="707"/>
      <c r="AR107" s="707"/>
      <c r="AS107" s="707"/>
      <c r="AT107" s="707"/>
      <c r="AU107" s="707"/>
      <c r="AV107" s="707"/>
      <c r="AW107" s="707"/>
      <c r="AX107" s="707"/>
      <c r="AY107" s="707"/>
      <c r="AZ107" s="707"/>
      <c r="BA107" s="707"/>
      <c r="BB107" s="707"/>
      <c r="BC107" s="707"/>
      <c r="BD107" s="707"/>
      <c r="BE107" s="707"/>
      <c r="BF107" s="707"/>
      <c r="BG107" s="707"/>
      <c r="BH107" s="707"/>
      <c r="BI107" s="707"/>
      <c r="BJ107" s="737" t="s">
        <v>84</v>
      </c>
      <c r="BK107" s="737"/>
      <c r="BL107" s="719" t="s">
        <v>145</v>
      </c>
      <c r="BM107" s="719"/>
      <c r="BN107" s="735" t="s">
        <v>146</v>
      </c>
      <c r="BO107" s="735"/>
      <c r="BP107" s="735"/>
      <c r="BQ107" s="735"/>
      <c r="BR107" s="735"/>
      <c r="BS107" s="722" t="s">
        <v>15</v>
      </c>
      <c r="BT107" s="722"/>
      <c r="BU107" s="64" t="str">
        <f>IF(details!AS107="","",details!AS107)</f>
        <v/>
      </c>
      <c r="BV107" s="722" t="s">
        <v>14</v>
      </c>
      <c r="BW107" s="722"/>
      <c r="BX107" s="722" t="s">
        <v>16</v>
      </c>
      <c r="BY107" s="722"/>
      <c r="BZ107" s="722" t="s">
        <v>1</v>
      </c>
      <c r="CA107" s="722"/>
      <c r="CB107" s="722" t="s">
        <v>32</v>
      </c>
      <c r="CC107" s="722"/>
      <c r="CD107" s="720" t="s">
        <v>183</v>
      </c>
      <c r="CE107" s="720"/>
      <c r="CF107" s="720" t="s">
        <v>147</v>
      </c>
      <c r="CG107" s="720"/>
      <c r="CH107" s="707" t="str">
        <f>CH3</f>
        <v>MATHEMATICS</v>
      </c>
      <c r="CI107" s="707"/>
      <c r="CJ107" s="707"/>
      <c r="CK107" s="707"/>
      <c r="CL107" s="707"/>
      <c r="CM107" s="707"/>
      <c r="CN107" s="707"/>
      <c r="CO107" s="707"/>
      <c r="CP107" s="707"/>
      <c r="CQ107" s="707"/>
      <c r="CR107" s="707"/>
      <c r="CS107" s="707"/>
      <c r="CT107" s="707"/>
      <c r="CU107" s="707"/>
      <c r="CV107" s="707"/>
      <c r="CW107" s="707"/>
      <c r="CX107" s="707"/>
      <c r="CY107" s="707"/>
      <c r="CZ107" s="707"/>
      <c r="DA107" s="707"/>
      <c r="DB107" s="707"/>
      <c r="DC107" s="707"/>
      <c r="DD107" s="707"/>
      <c r="DE107" s="707"/>
      <c r="DF107" s="707"/>
      <c r="DG107" s="707" t="str">
        <f>DG3</f>
        <v>SCIENCE</v>
      </c>
      <c r="DH107" s="707"/>
      <c r="DI107" s="707"/>
      <c r="DJ107" s="707"/>
      <c r="DK107" s="707"/>
      <c r="DL107" s="707"/>
      <c r="DM107" s="707"/>
      <c r="DN107" s="707"/>
      <c r="DO107" s="707"/>
      <c r="DP107" s="707"/>
      <c r="DQ107" s="707"/>
      <c r="DR107" s="707"/>
      <c r="DS107" s="707"/>
      <c r="DT107" s="707"/>
      <c r="DU107" s="707"/>
      <c r="DV107" s="707"/>
      <c r="DW107" s="707"/>
      <c r="DX107" s="707"/>
      <c r="DY107" s="707"/>
      <c r="DZ107" s="707"/>
      <c r="EA107" s="707"/>
      <c r="EB107" s="707"/>
      <c r="EC107" s="707"/>
      <c r="ED107" s="707" t="str">
        <f>ED3</f>
        <v>SOCIAL STUDIES</v>
      </c>
      <c r="EE107" s="707"/>
      <c r="EF107" s="707"/>
      <c r="EG107" s="707"/>
      <c r="EH107" s="707"/>
      <c r="EI107" s="707"/>
      <c r="EJ107" s="707"/>
      <c r="EK107" s="707"/>
      <c r="EL107" s="707"/>
      <c r="EM107" s="707"/>
      <c r="EN107" s="707"/>
      <c r="EO107" s="707"/>
      <c r="EP107" s="707"/>
      <c r="EQ107" s="707"/>
      <c r="ER107" s="707"/>
      <c r="ES107" s="707"/>
      <c r="ET107" s="707"/>
      <c r="EU107" s="707"/>
      <c r="EV107" s="707"/>
      <c r="EW107" s="707"/>
      <c r="EX107" s="707"/>
      <c r="EY107" s="707"/>
      <c r="EZ107" s="707"/>
      <c r="FA107" s="707" t="str">
        <f>FA3</f>
        <v>WORK EXPERIENCE</v>
      </c>
      <c r="FB107" s="707"/>
      <c r="FC107" s="707"/>
      <c r="FD107" s="707"/>
      <c r="FE107" s="707"/>
      <c r="FF107" s="707"/>
      <c r="FG107" s="707"/>
      <c r="FH107" s="707"/>
      <c r="FI107" s="707"/>
      <c r="FJ107" s="707"/>
      <c r="FK107" s="707" t="str">
        <f>FK3</f>
        <v>ART EDUCATION</v>
      </c>
      <c r="FL107" s="707"/>
      <c r="FM107" s="707"/>
      <c r="FN107" s="707"/>
      <c r="FO107" s="707"/>
      <c r="FP107" s="707"/>
      <c r="FQ107" s="707"/>
      <c r="FR107" s="707"/>
      <c r="FS107" s="707"/>
      <c r="FT107" s="707"/>
      <c r="FU107" s="707" t="str">
        <f>FU3</f>
        <v>PHYSICIAL EDUCATION</v>
      </c>
      <c r="FV107" s="707"/>
      <c r="FW107" s="707"/>
      <c r="FX107" s="707"/>
      <c r="FY107" s="707"/>
      <c r="FZ107" s="707"/>
      <c r="GA107" s="707"/>
      <c r="GB107" s="707"/>
      <c r="GC107" s="707"/>
      <c r="GD107" s="707"/>
      <c r="GE107" s="703" t="s">
        <v>131</v>
      </c>
      <c r="GF107" s="704"/>
      <c r="GG107" s="174">
        <f>COUNTA(GG$7:GG$106)-COUNTIF(GG$7:GG$106,"")-((COUNTIF(GG$7:GG$106,"ML")+(COUNTIF(GG$7:GG$106,"AB"))))</f>
        <v>30</v>
      </c>
      <c r="GH107" s="668">
        <f>COUNTA(GJ$7:GJ$106)-COUNTIF(GJ$7:GJ$106,"")-((COUNTIF(GJ$7:GJ$106,"ML")+(COUNTIF(GJ$7:GJ$106,"AB"))))</f>
        <v>30</v>
      </c>
      <c r="GI107" s="669"/>
      <c r="GJ107" s="670"/>
      <c r="GK107" s="668">
        <f>COUNTA(GM$7:GM$106)-COUNTIF(GM$7:GM$106,"")-((COUNTIF(GM$7:GM$106,"ML")+(COUNTIF(GM$7:GM$106,"AB"))))</f>
        <v>30</v>
      </c>
      <c r="GL107" s="669"/>
      <c r="GM107" s="670"/>
      <c r="GN107" s="174">
        <f>COUNTA(GN$7:GN$106)-COUNTIF(GN$7:GN$106,"")-COUNTIF(GN$7:GN$106,"ml")-COUNTIF(GN$7:GN$106,"ab")</f>
        <v>30</v>
      </c>
      <c r="GO107" s="174">
        <f>COUNTA(GO$7:GO$106)-COUNTIF(GO$7:GO$106,"")-COUNTIF(GO$7:GO$106,"ml")-COUNTIF(GO$7:GO$106,"ab")</f>
        <v>0</v>
      </c>
      <c r="GP107" s="174">
        <f>COUNTA(GP$7:GP$106)-COUNTIF(GP$7:GP$106,"")-COUNTIF(GP$7:GP$106,"ml")-COUNTIF(GP$7:GP$106,"ab")</f>
        <v>0</v>
      </c>
      <c r="GQ107" s="174">
        <f>COUNTA(GQ$7:GQ$106)-COUNTIF(GQ$7:GQ$106,"")-COUNTIF(GQ$7:GQ$106,"ml")-COUNTIF(GQ$7:GQ$106,"ab")</f>
        <v>0</v>
      </c>
      <c r="GR107" s="174">
        <f>COUNTA(GR$7:GR$106)-COUNTIF(GR$7:GR$106,"")-COUNTIF(GR$7:GR$106,"ml")-COUNTIF(GR$7:GR$106,"ab")</f>
        <v>0</v>
      </c>
      <c r="GS107" s="668">
        <f>COUNTA(GU$7:GU$106)-COUNTIF(GU$7:GU$106,"")-((COUNTIF(GU$7:GU$106,"ML")+(COUNTIF(GU$7:GU$106,"AB"))))</f>
        <v>30</v>
      </c>
      <c r="GT107" s="669"/>
      <c r="GU107" s="670"/>
      <c r="GV107" s="668">
        <f>COUNTA(GX$7:GX$106)-COUNTIF(GX$7:GX$106,"")-((COUNTIF(GX$7:GX$106,"ML")+(COUNTIF(GX$7:GX$106,"AB"))))</f>
        <v>30</v>
      </c>
      <c r="GW107" s="669"/>
      <c r="GX107" s="670"/>
      <c r="GY107" s="668">
        <f>COUNTA(HA$7:HA$106)-COUNTIF(HA$7:HA$106,"")-((COUNTIF(HA$7:HA$106,"ML")+(COUNTIF(HA$7:HA$106,"AB"))))</f>
        <v>30</v>
      </c>
      <c r="GZ107" s="669"/>
      <c r="HA107" s="670"/>
      <c r="HB107" s="668">
        <f>COUNTA(HD$7:HD$106)-COUNTIF(HD$7:HD$106,"")-((COUNTIF(HD$7:HD$106,"ML")+(COUNTIF(HD$7:HD$106,"AB"))))</f>
        <v>30</v>
      </c>
      <c r="HC107" s="669"/>
      <c r="HD107" s="670"/>
      <c r="HE107" s="668">
        <f>COUNTA(HG$7:HG$106)-COUNTIF(HG$7:HG$106,"")-((COUNTIF(HG$7:HG$106,"ML")+(COUNTIF(HG$7:HG$106,"AB"))))</f>
        <v>30</v>
      </c>
      <c r="HF107" s="669"/>
      <c r="HG107" s="670"/>
      <c r="HH107" s="668">
        <f>COUNTA(HJ$7:HJ$106)-COUNTIF(HJ$7:HJ$106,"")-((COUNTIF(HJ$7:HJ$106,"ML")+(COUNTIF(HJ$7:HJ$106,"AB"))))</f>
        <v>30</v>
      </c>
      <c r="HI107" s="669"/>
      <c r="HJ107" s="670"/>
      <c r="HK107" s="277"/>
      <c r="HL107" s="277"/>
      <c r="HM107" s="278" t="s">
        <v>194</v>
      </c>
      <c r="HN107" s="279">
        <f>COUNTIF(D7:D106,"DROP")</f>
        <v>0</v>
      </c>
      <c r="HO107" s="175" t="s">
        <v>131</v>
      </c>
      <c r="HP107" s="174">
        <f>COUNTA(D7:D106)-HN112</f>
        <v>100</v>
      </c>
      <c r="HR107" s="672" t="str">
        <f>IF(details!J4="","",details!J4)</f>
        <v>DATE OF RESULT DECLARATION</v>
      </c>
      <c r="HS107" s="673"/>
      <c r="HT107" s="673"/>
      <c r="HU107" s="673"/>
      <c r="HV107" s="673"/>
      <c r="HW107" s="673"/>
      <c r="HX107" s="674"/>
      <c r="HY107" s="176"/>
      <c r="HZ107" s="157"/>
      <c r="IA107" s="157"/>
      <c r="IB107" s="157"/>
      <c r="IC107" s="157"/>
    </row>
    <row r="108" spans="1:244" s="178" customFormat="1" ht="14" customHeight="1">
      <c r="B108" s="745" t="s">
        <v>132</v>
      </c>
      <c r="C108" s="746"/>
      <c r="D108" s="746"/>
      <c r="E108" s="746"/>
      <c r="F108" s="746"/>
      <c r="G108" s="231" t="s">
        <v>26</v>
      </c>
      <c r="H108" s="230">
        <f>COUNTA(D7:D106)</f>
        <v>100</v>
      </c>
      <c r="I108" s="180" t="s">
        <v>137</v>
      </c>
      <c r="J108" s="179">
        <f>H108-H109-H110-H111-H112</f>
        <v>100</v>
      </c>
      <c r="K108" s="741" t="s">
        <v>142</v>
      </c>
      <c r="L108" s="742"/>
      <c r="M108" s="702" t="str">
        <f>details!L3</f>
        <v>BHANWAR LAL THANNA</v>
      </c>
      <c r="N108" s="702"/>
      <c r="O108" s="702"/>
      <c r="P108" s="702"/>
      <c r="Q108" s="702"/>
      <c r="R108" s="702"/>
      <c r="S108" s="702"/>
      <c r="T108" s="702"/>
      <c r="U108" s="702"/>
      <c r="V108" s="702"/>
      <c r="W108" s="702"/>
      <c r="X108" s="702"/>
      <c r="Y108" s="702"/>
      <c r="Z108" s="702"/>
      <c r="AA108" s="702"/>
      <c r="AB108" s="702"/>
      <c r="AC108" s="702"/>
      <c r="AD108" s="702"/>
      <c r="AE108" s="702"/>
      <c r="AF108" s="702"/>
      <c r="AG108" s="702"/>
      <c r="AH108" s="702"/>
      <c r="AI108" s="702"/>
      <c r="AJ108" s="702"/>
      <c r="AK108" s="702" t="str">
        <f>details!Y3</f>
        <v>ASHOK KUMAR SHREEMALI</v>
      </c>
      <c r="AL108" s="702"/>
      <c r="AM108" s="702"/>
      <c r="AN108" s="702"/>
      <c r="AO108" s="702"/>
      <c r="AP108" s="702"/>
      <c r="AQ108" s="702"/>
      <c r="AR108" s="702"/>
      <c r="AS108" s="702"/>
      <c r="AT108" s="702"/>
      <c r="AU108" s="702"/>
      <c r="AV108" s="702"/>
      <c r="AW108" s="702"/>
      <c r="AX108" s="702"/>
      <c r="AY108" s="702"/>
      <c r="AZ108" s="702"/>
      <c r="BA108" s="702"/>
      <c r="BB108" s="702"/>
      <c r="BC108" s="702"/>
      <c r="BD108" s="702"/>
      <c r="BE108" s="702"/>
      <c r="BF108" s="702"/>
      <c r="BG108" s="702"/>
      <c r="BH108" s="702"/>
      <c r="BI108" s="702"/>
      <c r="BJ108" s="726" t="s">
        <v>126</v>
      </c>
      <c r="BK108" s="726"/>
      <c r="BL108" s="702">
        <f>COUNTA(GN7:GN106)-COUNTIF(GN7:GN106,"")-COUNTIF(GN7:GN106,"ML")-COUNTIF(GN7:GN106,"AB")</f>
        <v>30</v>
      </c>
      <c r="BM108" s="702"/>
      <c r="BN108" s="736" t="str">
        <f>details!AL3</f>
        <v>SAROJ PORWAL</v>
      </c>
      <c r="BO108" s="736"/>
      <c r="BP108" s="736"/>
      <c r="BQ108" s="736"/>
      <c r="BR108" s="736"/>
      <c r="BS108" s="667">
        <f>$GN$108</f>
        <v>30</v>
      </c>
      <c r="BT108" s="667"/>
      <c r="BU108" s="64" t="str">
        <f>IF(details!AS108="","",details!AS108)</f>
        <v/>
      </c>
      <c r="BV108" s="667">
        <f>$GN$109</f>
        <v>0</v>
      </c>
      <c r="BW108" s="667"/>
      <c r="BX108" s="667">
        <f>$GN$110</f>
        <v>0</v>
      </c>
      <c r="BY108" s="667"/>
      <c r="BZ108" s="667">
        <f>$GN$111</f>
        <v>0</v>
      </c>
      <c r="CA108" s="667"/>
      <c r="CB108" s="667">
        <f>$GN$112</f>
        <v>0</v>
      </c>
      <c r="CC108" s="667"/>
      <c r="CD108" s="721">
        <f>SUM(BS108:CA108)</f>
        <v>30</v>
      </c>
      <c r="CE108" s="721"/>
      <c r="CF108" s="725">
        <f>IF(BL108=0,"",CD108/BL108*100)</f>
        <v>100</v>
      </c>
      <c r="CG108" s="725"/>
      <c r="CH108" s="702" t="str">
        <f>details!AX3</f>
        <v>BHAGGA LAL RAWAT</v>
      </c>
      <c r="CI108" s="702"/>
      <c r="CJ108" s="702"/>
      <c r="CK108" s="702"/>
      <c r="CL108" s="702"/>
      <c r="CM108" s="702"/>
      <c r="CN108" s="702"/>
      <c r="CO108" s="702"/>
      <c r="CP108" s="702"/>
      <c r="CQ108" s="702"/>
      <c r="CR108" s="702"/>
      <c r="CS108" s="702"/>
      <c r="CT108" s="702"/>
      <c r="CU108" s="702"/>
      <c r="CV108" s="702"/>
      <c r="CW108" s="702"/>
      <c r="CX108" s="702"/>
      <c r="CY108" s="702"/>
      <c r="CZ108" s="702"/>
      <c r="DA108" s="702"/>
      <c r="DB108" s="702"/>
      <c r="DC108" s="702"/>
      <c r="DD108" s="702"/>
      <c r="DE108" s="702"/>
      <c r="DF108" s="702"/>
      <c r="DG108" s="702" t="str">
        <f>details!BK3</f>
        <v>RADHE SHYAM DHAKER</v>
      </c>
      <c r="DH108" s="702"/>
      <c r="DI108" s="702"/>
      <c r="DJ108" s="702"/>
      <c r="DK108" s="702"/>
      <c r="DL108" s="702"/>
      <c r="DM108" s="702"/>
      <c r="DN108" s="702"/>
      <c r="DO108" s="702"/>
      <c r="DP108" s="702"/>
      <c r="DQ108" s="702"/>
      <c r="DR108" s="702"/>
      <c r="DS108" s="702"/>
      <c r="DT108" s="702"/>
      <c r="DU108" s="702"/>
      <c r="DV108" s="702"/>
      <c r="DW108" s="702"/>
      <c r="DX108" s="702"/>
      <c r="DY108" s="702"/>
      <c r="DZ108" s="702"/>
      <c r="EA108" s="702"/>
      <c r="EB108" s="702"/>
      <c r="EC108" s="702"/>
      <c r="ED108" s="702" t="str">
        <f>details!BV3</f>
        <v>SHREE RAM RAWAT</v>
      </c>
      <c r="EE108" s="702"/>
      <c r="EF108" s="702"/>
      <c r="EG108" s="702"/>
      <c r="EH108" s="702"/>
      <c r="EI108" s="702"/>
      <c r="EJ108" s="702"/>
      <c r="EK108" s="702"/>
      <c r="EL108" s="702"/>
      <c r="EM108" s="702"/>
      <c r="EN108" s="702"/>
      <c r="EO108" s="702"/>
      <c r="EP108" s="702"/>
      <c r="EQ108" s="702"/>
      <c r="ER108" s="702"/>
      <c r="ES108" s="702"/>
      <c r="ET108" s="702"/>
      <c r="EU108" s="702"/>
      <c r="EV108" s="702"/>
      <c r="EW108" s="702"/>
      <c r="EX108" s="702"/>
      <c r="EY108" s="702"/>
      <c r="EZ108" s="702"/>
      <c r="FA108" s="702" t="str">
        <f>details!CG3</f>
        <v>BHAGGA LAL RAWAT</v>
      </c>
      <c r="FB108" s="702"/>
      <c r="FC108" s="702"/>
      <c r="FD108" s="702"/>
      <c r="FE108" s="702"/>
      <c r="FF108" s="702"/>
      <c r="FG108" s="702"/>
      <c r="FH108" s="702"/>
      <c r="FI108" s="702"/>
      <c r="FJ108" s="702"/>
      <c r="FK108" s="702" t="str">
        <f>details!CL3</f>
        <v>BHAGGA LAL RAWAT</v>
      </c>
      <c r="FL108" s="702"/>
      <c r="FM108" s="702"/>
      <c r="FN108" s="702"/>
      <c r="FO108" s="702"/>
      <c r="FP108" s="702"/>
      <c r="FQ108" s="702"/>
      <c r="FR108" s="702"/>
      <c r="FS108" s="702"/>
      <c r="FT108" s="702"/>
      <c r="FU108" s="702" t="str">
        <f>details!CQ3</f>
        <v>SURAJ KUMAR MEENA</v>
      </c>
      <c r="FV108" s="702"/>
      <c r="FW108" s="702"/>
      <c r="FX108" s="702"/>
      <c r="FY108" s="702"/>
      <c r="FZ108" s="702"/>
      <c r="GA108" s="702"/>
      <c r="GB108" s="702"/>
      <c r="GC108" s="702"/>
      <c r="GD108" s="702"/>
      <c r="GE108" s="705" t="s">
        <v>64</v>
      </c>
      <c r="GF108" s="706"/>
      <c r="GG108" s="94">
        <f>COUNTIF(GG$7:GG$106,"A")</f>
        <v>30</v>
      </c>
      <c r="GH108" s="667">
        <f>COUNTIF(GJ$7:GJ$106,"A")</f>
        <v>30</v>
      </c>
      <c r="GI108" s="667"/>
      <c r="GJ108" s="667"/>
      <c r="GK108" s="667">
        <f>COUNTIF(GM$7:GM$106,"A")</f>
        <v>30</v>
      </c>
      <c r="GL108" s="667"/>
      <c r="GM108" s="667"/>
      <c r="GN108" s="94">
        <f>COUNTIF(GN$7:GN$106,"A")</f>
        <v>30</v>
      </c>
      <c r="GO108" s="94">
        <f>COUNTIF(GO$7:GO$106,"A")</f>
        <v>0</v>
      </c>
      <c r="GP108" s="94">
        <f>COUNTIF(GP$7:GP$106,"A")</f>
        <v>0</v>
      </c>
      <c r="GQ108" s="94">
        <f>COUNTIF(GQ$7:GQ$106,"A")</f>
        <v>0</v>
      </c>
      <c r="GR108" s="94">
        <f>COUNTIF(GR$7:GR$106,"A")</f>
        <v>0</v>
      </c>
      <c r="GS108" s="667">
        <f>COUNTIF(GU$7:GU$106,"A")</f>
        <v>30</v>
      </c>
      <c r="GT108" s="667"/>
      <c r="GU108" s="667"/>
      <c r="GV108" s="667">
        <f>COUNTIF(GX$7:GX$106,"A")</f>
        <v>30</v>
      </c>
      <c r="GW108" s="667"/>
      <c r="GX108" s="667"/>
      <c r="GY108" s="667">
        <f>COUNTIF(HA$7:HA$106,"A")</f>
        <v>30</v>
      </c>
      <c r="GZ108" s="667"/>
      <c r="HA108" s="667"/>
      <c r="HB108" s="667">
        <f>COUNTIF(HD$7:HD$106,"A")</f>
        <v>30</v>
      </c>
      <c r="HC108" s="667"/>
      <c r="HD108" s="667"/>
      <c r="HE108" s="667">
        <f>COUNTIF(HG$7:HG$106,"A")</f>
        <v>30</v>
      </c>
      <c r="HF108" s="667"/>
      <c r="HG108" s="667"/>
      <c r="HH108" s="667">
        <f>COUNTIF(HJ$7:HJ$106,"A")</f>
        <v>30</v>
      </c>
      <c r="HI108" s="667"/>
      <c r="HJ108" s="667"/>
      <c r="HK108" s="280"/>
      <c r="HL108" s="280"/>
      <c r="HM108" s="281" t="s">
        <v>164</v>
      </c>
      <c r="HN108" s="281">
        <f>COUNTIF(D7:D106,"TC")</f>
        <v>0</v>
      </c>
      <c r="HO108" s="64" t="s">
        <v>64</v>
      </c>
      <c r="HP108" s="94">
        <f>COUNTIF(HU$7:HU$106,"A")</f>
        <v>30</v>
      </c>
      <c r="HR108" s="675">
        <f>IF(details!K4="","",details!K4)</f>
        <v>45777</v>
      </c>
      <c r="HS108" s="675"/>
      <c r="HT108" s="675"/>
      <c r="HU108" s="675"/>
      <c r="HV108" s="675"/>
      <c r="HW108" s="675"/>
      <c r="HX108" s="675"/>
      <c r="HY108" s="181"/>
      <c r="IA108" s="182"/>
      <c r="IB108" s="182"/>
      <c r="IC108" s="182"/>
    </row>
    <row r="109" spans="1:244" s="177" customFormat="1" ht="14" customHeight="1">
      <c r="B109" s="661" t="s">
        <v>133</v>
      </c>
      <c r="C109" s="662"/>
      <c r="D109" s="662"/>
      <c r="E109" s="662"/>
      <c r="F109" s="662"/>
      <c r="G109" s="229" t="s">
        <v>194</v>
      </c>
      <c r="H109" s="230">
        <f>COUNTIF(D7:D106,"DROP")</f>
        <v>0</v>
      </c>
      <c r="I109" s="180" t="s">
        <v>138</v>
      </c>
      <c r="J109" s="179">
        <f>COUNTIF(HO5:HO106,"PASSED")</f>
        <v>30</v>
      </c>
      <c r="K109" s="743" t="s">
        <v>137</v>
      </c>
      <c r="L109" s="744"/>
      <c r="M109" s="701">
        <f>COUNTA(GG7:GG106)-COUNTIF(GG7:GG106,"")-COUNTIF(GG7:GG106,"ML")-COUNTIF(GG7:GG106,"AB")</f>
        <v>30</v>
      </c>
      <c r="N109" s="701"/>
      <c r="O109" s="701"/>
      <c r="P109" s="701"/>
      <c r="Q109" s="701"/>
      <c r="R109" s="701"/>
      <c r="S109" s="701"/>
      <c r="T109" s="701"/>
      <c r="U109" s="701"/>
      <c r="V109" s="701"/>
      <c r="W109" s="701"/>
      <c r="X109" s="701"/>
      <c r="Y109" s="701"/>
      <c r="Z109" s="701"/>
      <c r="AA109" s="701"/>
      <c r="AB109" s="701"/>
      <c r="AC109" s="701"/>
      <c r="AD109" s="701"/>
      <c r="AE109" s="701"/>
      <c r="AF109" s="701"/>
      <c r="AG109" s="701"/>
      <c r="AH109" s="701"/>
      <c r="AI109" s="701"/>
      <c r="AJ109" s="701"/>
      <c r="AK109" s="701">
        <f>COUNTA(GJ7:GJ106)-COUNTIF(GJ7:GJ106,"")-COUNTIF(GJ7:GJ106,"ML")-COUNTIF(GJ7:GJ106,"AB")</f>
        <v>30</v>
      </c>
      <c r="AL109" s="701"/>
      <c r="AM109" s="701"/>
      <c r="AN109" s="701"/>
      <c r="AO109" s="701"/>
      <c r="AP109" s="701"/>
      <c r="AQ109" s="701"/>
      <c r="AR109" s="701"/>
      <c r="AS109" s="701"/>
      <c r="AT109" s="701"/>
      <c r="AU109" s="701"/>
      <c r="AV109" s="701"/>
      <c r="AW109" s="701"/>
      <c r="AX109" s="701"/>
      <c r="AY109" s="701"/>
      <c r="AZ109" s="701"/>
      <c r="BA109" s="701"/>
      <c r="BB109" s="701"/>
      <c r="BC109" s="701"/>
      <c r="BD109" s="701"/>
      <c r="BE109" s="701"/>
      <c r="BF109" s="701"/>
      <c r="BG109" s="701"/>
      <c r="BH109" s="701"/>
      <c r="BI109" s="701"/>
      <c r="BJ109" s="726" t="s">
        <v>127</v>
      </c>
      <c r="BK109" s="726"/>
      <c r="BL109" s="702">
        <f>COUNTA(GO7:GO106)-COUNTIF(GO7:GO106,"")</f>
        <v>0</v>
      </c>
      <c r="BM109" s="702"/>
      <c r="BN109" s="736">
        <f>details!AO3</f>
        <v>0</v>
      </c>
      <c r="BO109" s="736"/>
      <c r="BP109" s="736"/>
      <c r="BQ109" s="736"/>
      <c r="BR109" s="736"/>
      <c r="BS109" s="667">
        <f>$GO$108</f>
        <v>0</v>
      </c>
      <c r="BT109" s="667"/>
      <c r="BU109" s="64" t="str">
        <f>IF(details!AS109="","",details!AS109)</f>
        <v/>
      </c>
      <c r="BV109" s="667">
        <f>$GO$109</f>
        <v>0</v>
      </c>
      <c r="BW109" s="667"/>
      <c r="BX109" s="667">
        <f>$GO$110</f>
        <v>0</v>
      </c>
      <c r="BY109" s="667"/>
      <c r="BZ109" s="667">
        <f>$GO$111</f>
        <v>0</v>
      </c>
      <c r="CA109" s="667"/>
      <c r="CB109" s="667">
        <f>$GO$112</f>
        <v>0</v>
      </c>
      <c r="CC109" s="667"/>
      <c r="CD109" s="721">
        <f>SUM(BS109:CA109)</f>
        <v>0</v>
      </c>
      <c r="CE109" s="721"/>
      <c r="CF109" s="725" t="str">
        <f>IF(BL109=0,"",CD109/BL109*100)</f>
        <v/>
      </c>
      <c r="CG109" s="725"/>
      <c r="CH109" s="701">
        <f>COUNTA(GU7:GU106)-COUNTIF(GU7:GU106,"")-COUNTIF(GU7:GU106,"ML")-COUNTIF(GU7:GU106,"AB")</f>
        <v>30</v>
      </c>
      <c r="CI109" s="701"/>
      <c r="CJ109" s="701"/>
      <c r="CK109" s="701"/>
      <c r="CL109" s="701"/>
      <c r="CM109" s="701"/>
      <c r="CN109" s="701"/>
      <c r="CO109" s="701"/>
      <c r="CP109" s="701"/>
      <c r="CQ109" s="701"/>
      <c r="CR109" s="701"/>
      <c r="CS109" s="701"/>
      <c r="CT109" s="701"/>
      <c r="CU109" s="701"/>
      <c r="CV109" s="701"/>
      <c r="CW109" s="701"/>
      <c r="CX109" s="701"/>
      <c r="CY109" s="701"/>
      <c r="CZ109" s="701"/>
      <c r="DA109" s="701"/>
      <c r="DB109" s="701"/>
      <c r="DC109" s="701"/>
      <c r="DD109" s="701"/>
      <c r="DE109" s="701"/>
      <c r="DF109" s="701"/>
      <c r="DG109" s="701">
        <f>COUNTA(GX7:GX106)-COUNTIF(GX7:GX106,"")-COUNTIF(GX7:GX106,"ML")-COUNTIF(GX7:GX106,"AB")</f>
        <v>30</v>
      </c>
      <c r="DH109" s="701"/>
      <c r="DI109" s="701"/>
      <c r="DJ109" s="701"/>
      <c r="DK109" s="701"/>
      <c r="DL109" s="701"/>
      <c r="DM109" s="701"/>
      <c r="DN109" s="701"/>
      <c r="DO109" s="701"/>
      <c r="DP109" s="701"/>
      <c r="DQ109" s="701"/>
      <c r="DR109" s="701"/>
      <c r="DS109" s="701"/>
      <c r="DT109" s="701"/>
      <c r="DU109" s="701"/>
      <c r="DV109" s="701"/>
      <c r="DW109" s="701"/>
      <c r="DX109" s="701"/>
      <c r="DY109" s="701"/>
      <c r="DZ109" s="701"/>
      <c r="EA109" s="701"/>
      <c r="EB109" s="701"/>
      <c r="EC109" s="701"/>
      <c r="ED109" s="701">
        <f>COUNTA(HA7:HA106)-COUNTIF(HA7:HA106,"")-COUNTIF(HA7:HA106,"ML")-COUNTIF(HA7:HA106,"AB")</f>
        <v>30</v>
      </c>
      <c r="EE109" s="701"/>
      <c r="EF109" s="701"/>
      <c r="EG109" s="701"/>
      <c r="EH109" s="701"/>
      <c r="EI109" s="701"/>
      <c r="EJ109" s="701"/>
      <c r="EK109" s="701"/>
      <c r="EL109" s="701"/>
      <c r="EM109" s="701"/>
      <c r="EN109" s="701"/>
      <c r="EO109" s="701"/>
      <c r="EP109" s="701"/>
      <c r="EQ109" s="701"/>
      <c r="ER109" s="701"/>
      <c r="ES109" s="701"/>
      <c r="ET109" s="701"/>
      <c r="EU109" s="701"/>
      <c r="EV109" s="701"/>
      <c r="EW109" s="701"/>
      <c r="EX109" s="701"/>
      <c r="EY109" s="701"/>
      <c r="EZ109" s="701"/>
      <c r="FA109" s="701">
        <f>COUNTA(HD7:HD106)-COUNTIF(HD7:HD106,"")</f>
        <v>30</v>
      </c>
      <c r="FB109" s="701"/>
      <c r="FC109" s="701"/>
      <c r="FD109" s="701"/>
      <c r="FE109" s="701"/>
      <c r="FF109" s="701"/>
      <c r="FG109" s="701"/>
      <c r="FH109" s="701"/>
      <c r="FI109" s="701"/>
      <c r="FJ109" s="701"/>
      <c r="FK109" s="700">
        <f>COUNTA(HG7:HG106)-COUNTIF(HG7:HG106,"")</f>
        <v>30</v>
      </c>
      <c r="FL109" s="701"/>
      <c r="FM109" s="701"/>
      <c r="FN109" s="701"/>
      <c r="FO109" s="701"/>
      <c r="FP109" s="701"/>
      <c r="FQ109" s="701"/>
      <c r="FR109" s="701"/>
      <c r="FS109" s="701"/>
      <c r="FT109" s="701"/>
      <c r="FU109" s="700">
        <f>COUNTA(HJ7:HJ106)-COUNTIF(HJ7:HJ106,"")</f>
        <v>30</v>
      </c>
      <c r="FV109" s="701"/>
      <c r="FW109" s="701"/>
      <c r="FX109" s="701"/>
      <c r="FY109" s="701"/>
      <c r="FZ109" s="701"/>
      <c r="GA109" s="701"/>
      <c r="GB109" s="701"/>
      <c r="GC109" s="701"/>
      <c r="GD109" s="701"/>
      <c r="GE109" s="705" t="s">
        <v>65</v>
      </c>
      <c r="GF109" s="706"/>
      <c r="GG109" s="94">
        <f>COUNTIF(GG$7:GG$106,"B")</f>
        <v>0</v>
      </c>
      <c r="GH109" s="667">
        <f>COUNTIF(GJ$7:GJ$106,"B")</f>
        <v>0</v>
      </c>
      <c r="GI109" s="667"/>
      <c r="GJ109" s="667"/>
      <c r="GK109" s="667">
        <f>COUNTIF(GM$7:GM$106,"B")</f>
        <v>0</v>
      </c>
      <c r="GL109" s="667"/>
      <c r="GM109" s="667"/>
      <c r="GN109" s="94">
        <f>COUNTIF(GN$7:GN$106,"B")</f>
        <v>0</v>
      </c>
      <c r="GO109" s="94">
        <f>COUNTIF(GO$7:GO$106,"B")</f>
        <v>0</v>
      </c>
      <c r="GP109" s="94">
        <f>COUNTIF(GP$7:GP$106,"B")</f>
        <v>0</v>
      </c>
      <c r="GQ109" s="94">
        <f>COUNTIF(GQ$7:GQ$106,"B")</f>
        <v>0</v>
      </c>
      <c r="GR109" s="94">
        <f>COUNTIF(GR$7:GR$106,"B")</f>
        <v>0</v>
      </c>
      <c r="GS109" s="667">
        <f>COUNTIF(GU$7:GU$106,"B")</f>
        <v>0</v>
      </c>
      <c r="GT109" s="667"/>
      <c r="GU109" s="667"/>
      <c r="GV109" s="667">
        <f>COUNTIF(GX$7:GX$106,"B")</f>
        <v>0</v>
      </c>
      <c r="GW109" s="667"/>
      <c r="GX109" s="667"/>
      <c r="GY109" s="667">
        <f>COUNTIF(HA$7:HA$106,"B")</f>
        <v>0</v>
      </c>
      <c r="GZ109" s="667"/>
      <c r="HA109" s="667"/>
      <c r="HB109" s="667">
        <f>COUNTIF(HD$7:HD$106,"B")</f>
        <v>0</v>
      </c>
      <c r="HC109" s="667"/>
      <c r="HD109" s="667"/>
      <c r="HE109" s="667">
        <f>COUNTIF(HG$7:HG$106,"B")</f>
        <v>0</v>
      </c>
      <c r="HF109" s="667"/>
      <c r="HG109" s="667"/>
      <c r="HH109" s="667">
        <f>COUNTIF(HJ$7:HJ$106,"B")</f>
        <v>0</v>
      </c>
      <c r="HI109" s="667"/>
      <c r="HJ109" s="667"/>
      <c r="HK109" s="282"/>
      <c r="HL109" s="282"/>
      <c r="HM109" s="284" t="s">
        <v>210</v>
      </c>
      <c r="HN109" s="284">
        <f>COUNTIF(HO7:HO106,"LEAVE")</f>
        <v>0</v>
      </c>
      <c r="HO109" s="64" t="s">
        <v>65</v>
      </c>
      <c r="HP109" s="94">
        <f>COUNTIF(HU$7:HU$106,"B")</f>
        <v>0</v>
      </c>
      <c r="HR109" s="676" t="s">
        <v>132</v>
      </c>
      <c r="HS109" s="676"/>
      <c r="HT109" s="676"/>
      <c r="HU109" s="676"/>
      <c r="HV109" s="676"/>
      <c r="HW109" s="676"/>
      <c r="HX109" s="676"/>
      <c r="HY109" s="183"/>
      <c r="HZ109" s="182"/>
      <c r="IA109" s="182"/>
      <c r="IB109" s="182"/>
      <c r="IC109" s="182"/>
    </row>
    <row r="110" spans="1:244" s="177" customFormat="1" ht="14" customHeight="1">
      <c r="B110" s="663" t="s">
        <v>134</v>
      </c>
      <c r="C110" s="664"/>
      <c r="D110" s="664"/>
      <c r="E110" s="664"/>
      <c r="F110" s="664"/>
      <c r="G110" s="229" t="s">
        <v>164</v>
      </c>
      <c r="H110" s="230">
        <f>COUNTIF(D7:D106,"TC")</f>
        <v>0</v>
      </c>
      <c r="I110" s="184" t="s">
        <v>139</v>
      </c>
      <c r="J110" s="179">
        <f>COUNTIF(HO5:HO106,"PROMOTED")</f>
        <v>0</v>
      </c>
      <c r="K110" s="743" t="s">
        <v>138</v>
      </c>
      <c r="L110" s="744"/>
      <c r="M110" s="667" t="s">
        <v>15</v>
      </c>
      <c r="N110" s="667"/>
      <c r="O110" s="723">
        <f>$GG$108</f>
        <v>30</v>
      </c>
      <c r="P110" s="723"/>
      <c r="Q110" s="667" t="s">
        <v>14</v>
      </c>
      <c r="R110" s="667"/>
      <c r="S110" s="723">
        <f>$GG$109</f>
        <v>0</v>
      </c>
      <c r="T110" s="723"/>
      <c r="U110" s="667" t="s">
        <v>16</v>
      </c>
      <c r="V110" s="667"/>
      <c r="W110" s="667"/>
      <c r="X110" s="94"/>
      <c r="Y110" s="723">
        <f>$GG$110</f>
        <v>0</v>
      </c>
      <c r="Z110" s="723"/>
      <c r="AA110" s="723" t="s">
        <v>1</v>
      </c>
      <c r="AB110" s="723"/>
      <c r="AC110" s="179"/>
      <c r="AD110" s="723">
        <f>$GG$111</f>
        <v>0</v>
      </c>
      <c r="AE110" s="723"/>
      <c r="AF110" s="723" t="s">
        <v>32</v>
      </c>
      <c r="AG110" s="723"/>
      <c r="AH110" s="723">
        <f>$GG$112</f>
        <v>0</v>
      </c>
      <c r="AI110" s="723"/>
      <c r="AJ110" s="180"/>
      <c r="AK110" s="667" t="s">
        <v>15</v>
      </c>
      <c r="AL110" s="667"/>
      <c r="AM110" s="723">
        <f>$GH$108</f>
        <v>30</v>
      </c>
      <c r="AN110" s="723"/>
      <c r="AO110" s="667" t="s">
        <v>14</v>
      </c>
      <c r="AP110" s="667"/>
      <c r="AQ110" s="723">
        <f>$GH$109</f>
        <v>0</v>
      </c>
      <c r="AR110" s="723"/>
      <c r="AS110" s="667" t="s">
        <v>16</v>
      </c>
      <c r="AT110" s="667"/>
      <c r="AU110" s="94"/>
      <c r="AV110" s="723">
        <f>$GH$110</f>
        <v>0</v>
      </c>
      <c r="AW110" s="723"/>
      <c r="AX110" s="723"/>
      <c r="AY110" s="723" t="s">
        <v>1</v>
      </c>
      <c r="AZ110" s="723"/>
      <c r="BA110" s="723">
        <f>$GH$111</f>
        <v>0</v>
      </c>
      <c r="BB110" s="723"/>
      <c r="BC110" s="723"/>
      <c r="BD110" s="723" t="s">
        <v>32</v>
      </c>
      <c r="BE110" s="723"/>
      <c r="BF110" s="723">
        <f>$GH$112</f>
        <v>0</v>
      </c>
      <c r="BG110" s="723"/>
      <c r="BH110" s="723"/>
      <c r="BI110" s="723"/>
      <c r="BJ110" s="726" t="s">
        <v>128</v>
      </c>
      <c r="BK110" s="726"/>
      <c r="BL110" s="702">
        <f>COUNTA(GP7:GP106)-COUNTIF(GP7:GP106,"")</f>
        <v>0</v>
      </c>
      <c r="BM110" s="702"/>
      <c r="BN110" s="736">
        <f>details!AQ3</f>
        <v>0</v>
      </c>
      <c r="BO110" s="736"/>
      <c r="BP110" s="736"/>
      <c r="BQ110" s="736"/>
      <c r="BR110" s="736"/>
      <c r="BS110" s="667">
        <f>$GP$108</f>
        <v>0</v>
      </c>
      <c r="BT110" s="667"/>
      <c r="BU110" s="64" t="str">
        <f>IF(details!AS110="","",details!AS110)</f>
        <v/>
      </c>
      <c r="BV110" s="667">
        <f>$GP$109</f>
        <v>0</v>
      </c>
      <c r="BW110" s="667"/>
      <c r="BX110" s="667">
        <f>$GP$110</f>
        <v>0</v>
      </c>
      <c r="BY110" s="667"/>
      <c r="BZ110" s="667">
        <f>$GP$111</f>
        <v>0</v>
      </c>
      <c r="CA110" s="667"/>
      <c r="CB110" s="667">
        <f>$GP$112</f>
        <v>0</v>
      </c>
      <c r="CC110" s="667"/>
      <c r="CD110" s="721">
        <f>SUM(BS110:CA110)</f>
        <v>0</v>
      </c>
      <c r="CE110" s="721"/>
      <c r="CF110" s="725" t="str">
        <f>IF(BL110=0,"",CD110/BL110*100)</f>
        <v/>
      </c>
      <c r="CG110" s="725"/>
      <c r="CH110" s="667" t="s">
        <v>15</v>
      </c>
      <c r="CI110" s="667"/>
      <c r="CJ110" s="723">
        <f>$GS$108</f>
        <v>30</v>
      </c>
      <c r="CK110" s="723"/>
      <c r="CL110" s="667" t="s">
        <v>14</v>
      </c>
      <c r="CM110" s="667"/>
      <c r="CN110" s="723">
        <f>$GS$109</f>
        <v>0</v>
      </c>
      <c r="CO110" s="723"/>
      <c r="CP110" s="667" t="s">
        <v>16</v>
      </c>
      <c r="CQ110" s="667"/>
      <c r="CR110" s="94"/>
      <c r="CS110" s="723">
        <f>$GS$110</f>
        <v>0</v>
      </c>
      <c r="CT110" s="723"/>
      <c r="CU110" s="723"/>
      <c r="CV110" s="723" t="s">
        <v>1</v>
      </c>
      <c r="CW110" s="723"/>
      <c r="CX110" s="723">
        <f>$GS$111</f>
        <v>0</v>
      </c>
      <c r="CY110" s="723"/>
      <c r="CZ110" s="723"/>
      <c r="DA110" s="723" t="s">
        <v>32</v>
      </c>
      <c r="DB110" s="723"/>
      <c r="DC110" s="723">
        <f>$GS$112</f>
        <v>0</v>
      </c>
      <c r="DD110" s="723"/>
      <c r="DE110" s="667"/>
      <c r="DF110" s="667"/>
      <c r="DG110" s="667" t="s">
        <v>15</v>
      </c>
      <c r="DH110" s="667"/>
      <c r="DI110" s="723">
        <f>$GV$108</f>
        <v>30</v>
      </c>
      <c r="DJ110" s="723"/>
      <c r="DK110" s="667" t="s">
        <v>14</v>
      </c>
      <c r="DL110" s="667"/>
      <c r="DM110" s="723">
        <f>$GV$109</f>
        <v>0</v>
      </c>
      <c r="DN110" s="723"/>
      <c r="DO110" s="667" t="s">
        <v>16</v>
      </c>
      <c r="DP110" s="667"/>
      <c r="DQ110" s="94"/>
      <c r="DR110" s="723">
        <f>$GV$110</f>
        <v>0</v>
      </c>
      <c r="DS110" s="723"/>
      <c r="DT110" s="723" t="s">
        <v>1</v>
      </c>
      <c r="DU110" s="723"/>
      <c r="DV110" s="723">
        <f>$GV$111</f>
        <v>0</v>
      </c>
      <c r="DW110" s="723"/>
      <c r="DX110" s="723" t="s">
        <v>32</v>
      </c>
      <c r="DY110" s="723"/>
      <c r="DZ110" s="723">
        <f>$GV$112</f>
        <v>0</v>
      </c>
      <c r="EA110" s="723"/>
      <c r="EB110" s="723"/>
      <c r="EC110" s="723"/>
      <c r="ED110" s="667" t="s">
        <v>15</v>
      </c>
      <c r="EE110" s="667"/>
      <c r="EF110" s="723">
        <f>$GY$108</f>
        <v>30</v>
      </c>
      <c r="EG110" s="723"/>
      <c r="EH110" s="667" t="s">
        <v>14</v>
      </c>
      <c r="EI110" s="667"/>
      <c r="EJ110" s="723">
        <f>$GY$109</f>
        <v>0</v>
      </c>
      <c r="EK110" s="723"/>
      <c r="EL110" s="667" t="s">
        <v>16</v>
      </c>
      <c r="EM110" s="667"/>
      <c r="EN110" s="94"/>
      <c r="EO110" s="723">
        <f>$GY$110</f>
        <v>0</v>
      </c>
      <c r="EP110" s="723"/>
      <c r="EQ110" s="723" t="s">
        <v>1</v>
      </c>
      <c r="ER110" s="723"/>
      <c r="ES110" s="723">
        <f>$GY$111</f>
        <v>0</v>
      </c>
      <c r="ET110" s="723"/>
      <c r="EU110" s="723" t="s">
        <v>32</v>
      </c>
      <c r="EV110" s="723"/>
      <c r="EW110" s="723">
        <f>$GY$112</f>
        <v>0</v>
      </c>
      <c r="EX110" s="723"/>
      <c r="EY110" s="724"/>
      <c r="EZ110" s="724"/>
      <c r="FA110" s="94" t="s">
        <v>15</v>
      </c>
      <c r="FB110" s="179">
        <f>$HB$108</f>
        <v>30</v>
      </c>
      <c r="FC110" s="94" t="s">
        <v>14</v>
      </c>
      <c r="FD110" s="179">
        <f>$HB$109</f>
        <v>0</v>
      </c>
      <c r="FE110" s="94" t="s">
        <v>16</v>
      </c>
      <c r="FF110" s="179">
        <f>$HB$110</f>
        <v>0</v>
      </c>
      <c r="FG110" s="94" t="s">
        <v>1</v>
      </c>
      <c r="FH110" s="179">
        <f>$HB$111</f>
        <v>0</v>
      </c>
      <c r="FI110" s="185" t="s">
        <v>32</v>
      </c>
      <c r="FJ110" s="179">
        <f>$HB$112</f>
        <v>0</v>
      </c>
      <c r="FK110" s="94" t="s">
        <v>15</v>
      </c>
      <c r="FL110" s="179">
        <f>$HE$108</f>
        <v>30</v>
      </c>
      <c r="FM110" s="94" t="s">
        <v>14</v>
      </c>
      <c r="FN110" s="179">
        <f>$HE$109</f>
        <v>0</v>
      </c>
      <c r="FO110" s="94" t="s">
        <v>16</v>
      </c>
      <c r="FP110" s="179">
        <f>$HE$110</f>
        <v>0</v>
      </c>
      <c r="FQ110" s="94" t="s">
        <v>1</v>
      </c>
      <c r="FR110" s="179">
        <f>$HE$111</f>
        <v>0</v>
      </c>
      <c r="FS110" s="185" t="s">
        <v>32</v>
      </c>
      <c r="FT110" s="179">
        <f>$HE$112</f>
        <v>0</v>
      </c>
      <c r="FU110" s="94" t="s">
        <v>15</v>
      </c>
      <c r="FV110" s="179">
        <f>$HH$108</f>
        <v>30</v>
      </c>
      <c r="FW110" s="94" t="s">
        <v>14</v>
      </c>
      <c r="FX110" s="179">
        <f>$HH$109</f>
        <v>0</v>
      </c>
      <c r="FY110" s="94" t="s">
        <v>16</v>
      </c>
      <c r="FZ110" s="179">
        <f>$HH$110</f>
        <v>0</v>
      </c>
      <c r="GA110" s="94" t="s">
        <v>1</v>
      </c>
      <c r="GB110" s="179">
        <f>$HH$111</f>
        <v>0</v>
      </c>
      <c r="GC110" s="185" t="s">
        <v>32</v>
      </c>
      <c r="GD110" s="179">
        <f>$HH$112</f>
        <v>0</v>
      </c>
      <c r="GE110" s="705" t="s">
        <v>66</v>
      </c>
      <c r="GF110" s="706"/>
      <c r="GG110" s="94">
        <f>COUNTIF(GG$7:GG$106,"C")</f>
        <v>0</v>
      </c>
      <c r="GH110" s="667">
        <f>COUNTIF(GJ$7:GJ$106,"C")</f>
        <v>0</v>
      </c>
      <c r="GI110" s="667"/>
      <c r="GJ110" s="667"/>
      <c r="GK110" s="667">
        <f>COUNTIF(GM$7:GM$106,"C")</f>
        <v>0</v>
      </c>
      <c r="GL110" s="667"/>
      <c r="GM110" s="667"/>
      <c r="GN110" s="94">
        <f>COUNTIF(GN$7:GN$106,"C")</f>
        <v>0</v>
      </c>
      <c r="GO110" s="94">
        <f>COUNTIF(GO$7:GO$106,"C")</f>
        <v>0</v>
      </c>
      <c r="GP110" s="94">
        <f>COUNTIF(GP$7:GP$106,"C")</f>
        <v>0</v>
      </c>
      <c r="GQ110" s="94">
        <f>COUNTIF(GQ$7:GQ$106,"C")</f>
        <v>0</v>
      </c>
      <c r="GR110" s="94">
        <f>COUNTIF(GR$7:GR$106,"C")</f>
        <v>0</v>
      </c>
      <c r="GS110" s="667">
        <f>COUNTIF(GU$7:GU$106,"C")</f>
        <v>0</v>
      </c>
      <c r="GT110" s="667"/>
      <c r="GU110" s="667"/>
      <c r="GV110" s="667">
        <f>COUNTIF(GX$7:GX$106,"C")</f>
        <v>0</v>
      </c>
      <c r="GW110" s="667"/>
      <c r="GX110" s="667"/>
      <c r="GY110" s="667">
        <f>COUNTIF(HA$7:HA$106,"C")</f>
        <v>0</v>
      </c>
      <c r="GZ110" s="667"/>
      <c r="HA110" s="667"/>
      <c r="HB110" s="667">
        <f>COUNTIF(HD$7:HD$106,"C")</f>
        <v>0</v>
      </c>
      <c r="HC110" s="667"/>
      <c r="HD110" s="667"/>
      <c r="HE110" s="667">
        <f>COUNTIF(HG$7:HG$106,"C")</f>
        <v>0</v>
      </c>
      <c r="HF110" s="667"/>
      <c r="HG110" s="667"/>
      <c r="HH110" s="667">
        <f>COUNTIF(HJ$7:HJ$106,"C")</f>
        <v>0</v>
      </c>
      <c r="HI110" s="667"/>
      <c r="HJ110" s="667"/>
      <c r="HK110" s="280"/>
      <c r="HL110" s="280"/>
      <c r="HM110" s="281" t="s">
        <v>208</v>
      </c>
      <c r="HN110" s="279">
        <f>COUNTIF(HO7:HO106,"ABSENT")</f>
        <v>0</v>
      </c>
      <c r="HO110" s="64" t="s">
        <v>66</v>
      </c>
      <c r="HP110" s="94">
        <f>COUNTIF(HU$7:HU$106,"C")</f>
        <v>0</v>
      </c>
      <c r="HR110" s="676" t="s">
        <v>133</v>
      </c>
      <c r="HS110" s="676"/>
      <c r="HT110" s="676"/>
      <c r="HU110" s="676"/>
      <c r="HV110" s="676"/>
      <c r="HW110" s="676"/>
      <c r="HX110" s="676"/>
      <c r="HY110" s="183"/>
      <c r="IA110" s="182"/>
      <c r="IB110" s="182"/>
      <c r="IC110" s="182"/>
    </row>
    <row r="111" spans="1:244" s="177" customFormat="1" ht="14" customHeight="1">
      <c r="B111" s="665" t="s">
        <v>135</v>
      </c>
      <c r="C111" s="666"/>
      <c r="D111" s="666"/>
      <c r="E111" s="666"/>
      <c r="F111" s="666"/>
      <c r="G111" s="229" t="s">
        <v>213</v>
      </c>
      <c r="H111" s="230">
        <f>COUNTIF(HO7:HO106,"ABSENT")+COUNTIF(HO7:HO106,"LEAVE")</f>
        <v>0</v>
      </c>
      <c r="I111" s="186" t="s">
        <v>140</v>
      </c>
      <c r="J111" s="187">
        <f>COUNTIF(HO5:HO106,"TRANSFERRED")</f>
        <v>0</v>
      </c>
      <c r="K111" s="743" t="s">
        <v>184</v>
      </c>
      <c r="L111" s="744"/>
      <c r="M111" s="667">
        <f>SUM(O110,S110,Y110,AD110)</f>
        <v>30</v>
      </c>
      <c r="N111" s="667"/>
      <c r="O111" s="667"/>
      <c r="P111" s="667"/>
      <c r="Q111" s="667"/>
      <c r="R111" s="667"/>
      <c r="S111" s="667"/>
      <c r="T111" s="667"/>
      <c r="U111" s="667"/>
      <c r="V111" s="667"/>
      <c r="W111" s="667"/>
      <c r="X111" s="667"/>
      <c r="Y111" s="667"/>
      <c r="Z111" s="667"/>
      <c r="AA111" s="667"/>
      <c r="AB111" s="667"/>
      <c r="AC111" s="667"/>
      <c r="AD111" s="667"/>
      <c r="AE111" s="667"/>
      <c r="AF111" s="667"/>
      <c r="AG111" s="667"/>
      <c r="AH111" s="667"/>
      <c r="AI111" s="667"/>
      <c r="AJ111" s="667"/>
      <c r="AK111" s="667">
        <f>SUM(AM110,AQ110,AV110,BA110)</f>
        <v>30</v>
      </c>
      <c r="AL111" s="667"/>
      <c r="AM111" s="667"/>
      <c r="AN111" s="667"/>
      <c r="AO111" s="667"/>
      <c r="AP111" s="667"/>
      <c r="AQ111" s="667"/>
      <c r="AR111" s="667"/>
      <c r="AS111" s="667"/>
      <c r="AT111" s="667"/>
      <c r="AU111" s="667"/>
      <c r="AV111" s="667"/>
      <c r="AW111" s="667"/>
      <c r="AX111" s="667"/>
      <c r="AY111" s="667"/>
      <c r="AZ111" s="667"/>
      <c r="BA111" s="667"/>
      <c r="BB111" s="667"/>
      <c r="BC111" s="667"/>
      <c r="BD111" s="667"/>
      <c r="BE111" s="667"/>
      <c r="BF111" s="667"/>
      <c r="BG111" s="667"/>
      <c r="BH111" s="667"/>
      <c r="BI111" s="667"/>
      <c r="BJ111" s="726" t="s">
        <v>129</v>
      </c>
      <c r="BK111" s="726"/>
      <c r="BL111" s="778">
        <f>COUNTA(GQ7:GQ106)-COUNTIF(GQ7:GQ106,"")</f>
        <v>0</v>
      </c>
      <c r="BM111" s="778"/>
      <c r="BN111" s="736">
        <f>details!AT3</f>
        <v>0</v>
      </c>
      <c r="BO111" s="736"/>
      <c r="BP111" s="736"/>
      <c r="BQ111" s="736"/>
      <c r="BR111" s="736"/>
      <c r="BS111" s="667">
        <f>$GQ$108</f>
        <v>0</v>
      </c>
      <c r="BT111" s="667"/>
      <c r="BU111" s="64" t="str">
        <f>IF(details!AS111="","",details!AS111)</f>
        <v/>
      </c>
      <c r="BV111" s="667">
        <f>$GQ$109</f>
        <v>0</v>
      </c>
      <c r="BW111" s="667"/>
      <c r="BX111" s="667">
        <f>$GQ$110</f>
        <v>0</v>
      </c>
      <c r="BY111" s="667"/>
      <c r="BZ111" s="667">
        <f>$GQ$111</f>
        <v>0</v>
      </c>
      <c r="CA111" s="667"/>
      <c r="CB111" s="667">
        <f>$GQ$112</f>
        <v>0</v>
      </c>
      <c r="CC111" s="667"/>
      <c r="CD111" s="721">
        <f>SUM(BS111:CA111)</f>
        <v>0</v>
      </c>
      <c r="CE111" s="721"/>
      <c r="CF111" s="725" t="str">
        <f>IF(BL111=0,"",CD111/BL111*100)</f>
        <v/>
      </c>
      <c r="CG111" s="725"/>
      <c r="CH111" s="667">
        <f>SUM(CJ110,CN110,CS110,CX110)</f>
        <v>30</v>
      </c>
      <c r="CI111" s="667"/>
      <c r="CJ111" s="667"/>
      <c r="CK111" s="667"/>
      <c r="CL111" s="667"/>
      <c r="CM111" s="667"/>
      <c r="CN111" s="667"/>
      <c r="CO111" s="667"/>
      <c r="CP111" s="667"/>
      <c r="CQ111" s="667"/>
      <c r="CR111" s="667"/>
      <c r="CS111" s="667"/>
      <c r="CT111" s="667"/>
      <c r="CU111" s="667"/>
      <c r="CV111" s="667"/>
      <c r="CW111" s="667"/>
      <c r="CX111" s="667"/>
      <c r="CY111" s="667"/>
      <c r="CZ111" s="667"/>
      <c r="DA111" s="667"/>
      <c r="DB111" s="667"/>
      <c r="DC111" s="667"/>
      <c r="DD111" s="667"/>
      <c r="DE111" s="667"/>
      <c r="DF111" s="667"/>
      <c r="DG111" s="667">
        <f>SUM(DI110,DM110,DR110,DV110)</f>
        <v>30</v>
      </c>
      <c r="DH111" s="667"/>
      <c r="DI111" s="667"/>
      <c r="DJ111" s="667"/>
      <c r="DK111" s="667"/>
      <c r="DL111" s="667"/>
      <c r="DM111" s="667"/>
      <c r="DN111" s="667"/>
      <c r="DO111" s="667"/>
      <c r="DP111" s="667"/>
      <c r="DQ111" s="667"/>
      <c r="DR111" s="667"/>
      <c r="DS111" s="667"/>
      <c r="DT111" s="667"/>
      <c r="DU111" s="667"/>
      <c r="DV111" s="667"/>
      <c r="DW111" s="667"/>
      <c r="DX111" s="667"/>
      <c r="DY111" s="667"/>
      <c r="DZ111" s="667"/>
      <c r="EA111" s="667"/>
      <c r="EB111" s="667"/>
      <c r="EC111" s="667"/>
      <c r="ED111" s="667">
        <f>SUM(EF110,EJ110,EO110,ES110)</f>
        <v>30</v>
      </c>
      <c r="EE111" s="667"/>
      <c r="EF111" s="667"/>
      <c r="EG111" s="667"/>
      <c r="EH111" s="667"/>
      <c r="EI111" s="667"/>
      <c r="EJ111" s="667"/>
      <c r="EK111" s="667"/>
      <c r="EL111" s="667"/>
      <c r="EM111" s="667"/>
      <c r="EN111" s="667"/>
      <c r="EO111" s="667"/>
      <c r="EP111" s="667"/>
      <c r="EQ111" s="667"/>
      <c r="ER111" s="667"/>
      <c r="ES111" s="667"/>
      <c r="ET111" s="667"/>
      <c r="EU111" s="667"/>
      <c r="EV111" s="667"/>
      <c r="EW111" s="667"/>
      <c r="EX111" s="667"/>
      <c r="EY111" s="667"/>
      <c r="EZ111" s="667"/>
      <c r="FA111" s="667">
        <f>SUM(FB110,FD110,FF110,FH110)</f>
        <v>30</v>
      </c>
      <c r="FB111" s="667"/>
      <c r="FC111" s="667"/>
      <c r="FD111" s="667"/>
      <c r="FE111" s="667"/>
      <c r="FF111" s="667"/>
      <c r="FG111" s="667"/>
      <c r="FH111" s="667"/>
      <c r="FI111" s="667"/>
      <c r="FJ111" s="667"/>
      <c r="FK111" s="667">
        <f>SUM(FL110,FN110,FP110,FR110)</f>
        <v>30</v>
      </c>
      <c r="FL111" s="667"/>
      <c r="FM111" s="667"/>
      <c r="FN111" s="667"/>
      <c r="FO111" s="667"/>
      <c r="FP111" s="667"/>
      <c r="FQ111" s="667"/>
      <c r="FR111" s="667"/>
      <c r="FS111" s="667"/>
      <c r="FT111" s="667"/>
      <c r="FU111" s="667">
        <f>SUM(FV110,FX110,FZ110,GB110)</f>
        <v>30</v>
      </c>
      <c r="FV111" s="667"/>
      <c r="FW111" s="667"/>
      <c r="FX111" s="667"/>
      <c r="FY111" s="667"/>
      <c r="FZ111" s="667"/>
      <c r="GA111" s="667"/>
      <c r="GB111" s="667"/>
      <c r="GC111" s="667"/>
      <c r="GD111" s="667"/>
      <c r="GE111" s="705" t="s">
        <v>67</v>
      </c>
      <c r="GF111" s="706"/>
      <c r="GG111" s="94">
        <f>COUNTIF(GG$7:GG$106,"D")</f>
        <v>0</v>
      </c>
      <c r="GH111" s="667">
        <f>COUNTIF(GJ$7:GJ$106,"D")</f>
        <v>0</v>
      </c>
      <c r="GI111" s="667"/>
      <c r="GJ111" s="667"/>
      <c r="GK111" s="667">
        <f>COUNTIF(GM$7:GM$106,"D")</f>
        <v>0</v>
      </c>
      <c r="GL111" s="667"/>
      <c r="GM111" s="667"/>
      <c r="GN111" s="94">
        <f>COUNTIF(GN$7:GN$106,"D")</f>
        <v>0</v>
      </c>
      <c r="GO111" s="94">
        <f>COUNTIF(GO$7:GO$106,"D")</f>
        <v>0</v>
      </c>
      <c r="GP111" s="94">
        <f>COUNTIF(GP$7:GP$106,"D")</f>
        <v>0</v>
      </c>
      <c r="GQ111" s="94">
        <f>COUNTIF(GQ$7:GQ$106,"D")</f>
        <v>0</v>
      </c>
      <c r="GR111" s="94">
        <f>COUNTIF(GR$7:GR$106,"D")</f>
        <v>0</v>
      </c>
      <c r="GS111" s="667">
        <f>COUNTIF(GU$7:GU$106,"D")</f>
        <v>0</v>
      </c>
      <c r="GT111" s="667"/>
      <c r="GU111" s="667"/>
      <c r="GV111" s="667">
        <f>COUNTIF(GX$7:GX$106,"D")</f>
        <v>0</v>
      </c>
      <c r="GW111" s="667"/>
      <c r="GX111" s="667"/>
      <c r="GY111" s="667">
        <f>COUNTIF(HA$7:HA$106,"D")</f>
        <v>0</v>
      </c>
      <c r="GZ111" s="667"/>
      <c r="HA111" s="667"/>
      <c r="HB111" s="667">
        <f>COUNTIF(HD$7:HD$106,"D")</f>
        <v>0</v>
      </c>
      <c r="HC111" s="667"/>
      <c r="HD111" s="667"/>
      <c r="HE111" s="667">
        <f>COUNTIF(HG$7:HG$106,"D")</f>
        <v>0</v>
      </c>
      <c r="HF111" s="667"/>
      <c r="HG111" s="667"/>
      <c r="HH111" s="667">
        <f>COUNTIF(HJ$7:HJ$106,"D")</f>
        <v>0</v>
      </c>
      <c r="HI111" s="667"/>
      <c r="HJ111" s="667"/>
      <c r="HK111" s="282"/>
      <c r="HL111" s="282"/>
      <c r="HM111" s="287" t="s">
        <v>206</v>
      </c>
      <c r="HN111" s="136">
        <f>COUNTBLANK(D7:D106)</f>
        <v>0</v>
      </c>
      <c r="HO111" s="64" t="s">
        <v>67</v>
      </c>
      <c r="HP111" s="94">
        <f>COUNTIF(HU$7:HU$106,"D")</f>
        <v>0</v>
      </c>
      <c r="HR111" s="677" t="s">
        <v>134</v>
      </c>
      <c r="HS111" s="677"/>
      <c r="HT111" s="677"/>
      <c r="HU111" s="677"/>
      <c r="HV111" s="677"/>
      <c r="HW111" s="677"/>
      <c r="HX111" s="677"/>
      <c r="HY111" s="183"/>
      <c r="IA111" s="182"/>
      <c r="IB111" s="182"/>
      <c r="IC111" s="182"/>
      <c r="ID111" s="188"/>
      <c r="IE111" s="188"/>
      <c r="IF111" s="188"/>
      <c r="IG111" s="188"/>
      <c r="IH111" s="188"/>
      <c r="II111" s="188"/>
      <c r="IJ111" s="188"/>
    </row>
    <row r="112" spans="1:244" s="177" customFormat="1" ht="14" customHeight="1" thickBot="1">
      <c r="A112" s="189"/>
      <c r="B112" s="275" t="s">
        <v>224</v>
      </c>
      <c r="C112" s="226"/>
      <c r="D112" s="227"/>
      <c r="E112" s="226"/>
      <c r="F112" s="228"/>
      <c r="G112" s="257" t="s">
        <v>206</v>
      </c>
      <c r="H112" s="258">
        <f>COUNTBLANK(D7:D106)</f>
        <v>0</v>
      </c>
      <c r="I112" s="190" t="s">
        <v>182</v>
      </c>
      <c r="J112" s="191">
        <f>J109/J108*100</f>
        <v>30</v>
      </c>
      <c r="K112" s="747" t="s">
        <v>182</v>
      </c>
      <c r="L112" s="748"/>
      <c r="M112" s="699">
        <f>M111/M109*100</f>
        <v>100</v>
      </c>
      <c r="N112" s="699"/>
      <c r="O112" s="699"/>
      <c r="P112" s="699"/>
      <c r="Q112" s="699"/>
      <c r="R112" s="699"/>
      <c r="S112" s="699"/>
      <c r="T112" s="699"/>
      <c r="U112" s="699"/>
      <c r="V112" s="699"/>
      <c r="W112" s="699"/>
      <c r="X112" s="699"/>
      <c r="Y112" s="699"/>
      <c r="Z112" s="699"/>
      <c r="AA112" s="699"/>
      <c r="AB112" s="699"/>
      <c r="AC112" s="699"/>
      <c r="AD112" s="699"/>
      <c r="AE112" s="699"/>
      <c r="AF112" s="699"/>
      <c r="AG112" s="699"/>
      <c r="AH112" s="699"/>
      <c r="AI112" s="699"/>
      <c r="AJ112" s="699"/>
      <c r="AK112" s="699">
        <f>AK111/AK109*100</f>
        <v>100</v>
      </c>
      <c r="AL112" s="699"/>
      <c r="AM112" s="699"/>
      <c r="AN112" s="699"/>
      <c r="AO112" s="699"/>
      <c r="AP112" s="699"/>
      <c r="AQ112" s="699"/>
      <c r="AR112" s="699"/>
      <c r="AS112" s="699"/>
      <c r="AT112" s="699"/>
      <c r="AU112" s="699"/>
      <c r="AV112" s="699"/>
      <c r="AW112" s="699"/>
      <c r="AX112" s="699"/>
      <c r="AY112" s="699"/>
      <c r="AZ112" s="699"/>
      <c r="BA112" s="699"/>
      <c r="BB112" s="699"/>
      <c r="BC112" s="699"/>
      <c r="BD112" s="699"/>
      <c r="BE112" s="699"/>
      <c r="BF112" s="699"/>
      <c r="BG112" s="699"/>
      <c r="BH112" s="699"/>
      <c r="BI112" s="699"/>
      <c r="BJ112" s="780" t="s">
        <v>144</v>
      </c>
      <c r="BK112" s="780"/>
      <c r="BL112" s="781">
        <f>COUNTA(GR7:GR106)-COUNTIF(GR7:GR106,"")</f>
        <v>0</v>
      </c>
      <c r="BM112" s="781"/>
      <c r="BN112" s="782">
        <f>details!AV3</f>
        <v>0</v>
      </c>
      <c r="BO112" s="782"/>
      <c r="BP112" s="782"/>
      <c r="BQ112" s="782"/>
      <c r="BR112" s="782"/>
      <c r="BS112" s="679">
        <f>$GR$108</f>
        <v>0</v>
      </c>
      <c r="BT112" s="679"/>
      <c r="BU112" s="192"/>
      <c r="BV112" s="679">
        <f>$GR$109</f>
        <v>0</v>
      </c>
      <c r="BW112" s="679"/>
      <c r="BX112" s="679">
        <f>$GR$110</f>
        <v>0</v>
      </c>
      <c r="BY112" s="679"/>
      <c r="BZ112" s="679">
        <f>$GR$111</f>
        <v>0</v>
      </c>
      <c r="CA112" s="679"/>
      <c r="CB112" s="679">
        <f>$GR$112</f>
        <v>0</v>
      </c>
      <c r="CC112" s="679"/>
      <c r="CD112" s="779">
        <f>SUM(BS112:CA112)</f>
        <v>0</v>
      </c>
      <c r="CE112" s="779"/>
      <c r="CF112" s="785" t="str">
        <f>IF(BL112=0,"",CD112/BL112*100)</f>
        <v/>
      </c>
      <c r="CG112" s="785"/>
      <c r="CH112" s="699">
        <f>IF(CH109=0,"",CH111/CH109*100)</f>
        <v>100</v>
      </c>
      <c r="CI112" s="699"/>
      <c r="CJ112" s="699"/>
      <c r="CK112" s="699"/>
      <c r="CL112" s="699"/>
      <c r="CM112" s="699"/>
      <c r="CN112" s="699"/>
      <c r="CO112" s="699"/>
      <c r="CP112" s="699"/>
      <c r="CQ112" s="699"/>
      <c r="CR112" s="699"/>
      <c r="CS112" s="699"/>
      <c r="CT112" s="699"/>
      <c r="CU112" s="699"/>
      <c r="CV112" s="699"/>
      <c r="CW112" s="699"/>
      <c r="CX112" s="699"/>
      <c r="CY112" s="699"/>
      <c r="CZ112" s="699"/>
      <c r="DA112" s="699"/>
      <c r="DB112" s="699"/>
      <c r="DC112" s="699"/>
      <c r="DD112" s="699"/>
      <c r="DE112" s="699"/>
      <c r="DF112" s="699"/>
      <c r="DG112" s="699">
        <f>IF(DG109=0,"",DG111/DG109*100)</f>
        <v>100</v>
      </c>
      <c r="DH112" s="699"/>
      <c r="DI112" s="699"/>
      <c r="DJ112" s="699"/>
      <c r="DK112" s="699"/>
      <c r="DL112" s="699"/>
      <c r="DM112" s="699"/>
      <c r="DN112" s="699"/>
      <c r="DO112" s="699"/>
      <c r="DP112" s="699"/>
      <c r="DQ112" s="699"/>
      <c r="DR112" s="699"/>
      <c r="DS112" s="699"/>
      <c r="DT112" s="699"/>
      <c r="DU112" s="699"/>
      <c r="DV112" s="699"/>
      <c r="DW112" s="699"/>
      <c r="DX112" s="699"/>
      <c r="DY112" s="699"/>
      <c r="DZ112" s="699"/>
      <c r="EA112" s="699"/>
      <c r="EB112" s="699"/>
      <c r="EC112" s="699"/>
      <c r="ED112" s="699">
        <f>IF(ED109=0,"",ED111/ED109*100)</f>
        <v>100</v>
      </c>
      <c r="EE112" s="699"/>
      <c r="EF112" s="699"/>
      <c r="EG112" s="699"/>
      <c r="EH112" s="699"/>
      <c r="EI112" s="699"/>
      <c r="EJ112" s="699"/>
      <c r="EK112" s="699"/>
      <c r="EL112" s="699"/>
      <c r="EM112" s="699"/>
      <c r="EN112" s="699"/>
      <c r="EO112" s="699"/>
      <c r="EP112" s="699"/>
      <c r="EQ112" s="699"/>
      <c r="ER112" s="699"/>
      <c r="ES112" s="699"/>
      <c r="ET112" s="699"/>
      <c r="EU112" s="699"/>
      <c r="EV112" s="699"/>
      <c r="EW112" s="699"/>
      <c r="EX112" s="699"/>
      <c r="EY112" s="699"/>
      <c r="EZ112" s="699"/>
      <c r="FA112" s="699">
        <f>IF(FA109=0,"",FA111/FA109*100)</f>
        <v>100</v>
      </c>
      <c r="FB112" s="699"/>
      <c r="FC112" s="699"/>
      <c r="FD112" s="699"/>
      <c r="FE112" s="699"/>
      <c r="FF112" s="699"/>
      <c r="FG112" s="699"/>
      <c r="FH112" s="699"/>
      <c r="FI112" s="699"/>
      <c r="FJ112" s="699"/>
      <c r="FK112" s="699">
        <f>IF(FK109=0,"",FK111/FK109*100)</f>
        <v>100</v>
      </c>
      <c r="FL112" s="699"/>
      <c r="FM112" s="699"/>
      <c r="FN112" s="699"/>
      <c r="FO112" s="699"/>
      <c r="FP112" s="699"/>
      <c r="FQ112" s="699"/>
      <c r="FR112" s="699"/>
      <c r="FS112" s="699"/>
      <c r="FT112" s="699"/>
      <c r="FU112" s="699">
        <f>IF(FU109=0,"",FU111/FU109*100)</f>
        <v>100</v>
      </c>
      <c r="FV112" s="699"/>
      <c r="FW112" s="699"/>
      <c r="FX112" s="699"/>
      <c r="FY112" s="699"/>
      <c r="FZ112" s="699"/>
      <c r="GA112" s="699"/>
      <c r="GB112" s="699"/>
      <c r="GC112" s="699"/>
      <c r="GD112" s="699"/>
      <c r="GE112" s="708" t="s">
        <v>68</v>
      </c>
      <c r="GF112" s="709"/>
      <c r="GG112" s="192">
        <f>COUNTIF(GG$7:GG$106,"E")</f>
        <v>0</v>
      </c>
      <c r="GH112" s="679">
        <f>COUNTIF(GJ$7:GJ$106,"E")</f>
        <v>0</v>
      </c>
      <c r="GI112" s="679"/>
      <c r="GJ112" s="679"/>
      <c r="GK112" s="679">
        <f>COUNTIF(GM$7:GM$106,"E")</f>
        <v>0</v>
      </c>
      <c r="GL112" s="679"/>
      <c r="GM112" s="679"/>
      <c r="GN112" s="192">
        <f>COUNTIF(GN$7:GN$106,"E")</f>
        <v>0</v>
      </c>
      <c r="GO112" s="192">
        <f>COUNTIF(GO$7:GO$106,"E")</f>
        <v>0</v>
      </c>
      <c r="GP112" s="192">
        <f>COUNTIF(GP$7:GP$106,"E")</f>
        <v>0</v>
      </c>
      <c r="GQ112" s="192">
        <f>COUNTIF(GQ$7:GQ$106,"E")</f>
        <v>0</v>
      </c>
      <c r="GR112" s="192">
        <f>COUNTIF(GR$7:GR$106,"E")</f>
        <v>0</v>
      </c>
      <c r="GS112" s="679">
        <f>COUNTIF(GU$7:GU$106,"E")</f>
        <v>0</v>
      </c>
      <c r="GT112" s="679"/>
      <c r="GU112" s="679"/>
      <c r="GV112" s="679">
        <f>COUNTIF(GX$7:GX$106,"E")</f>
        <v>0</v>
      </c>
      <c r="GW112" s="679"/>
      <c r="GX112" s="679"/>
      <c r="GY112" s="679">
        <f>COUNTIF(HA$7:HA$106,"E")</f>
        <v>0</v>
      </c>
      <c r="GZ112" s="679"/>
      <c r="HA112" s="679"/>
      <c r="HB112" s="679">
        <f>COUNTIF(HD$7:HD$106,"E")</f>
        <v>0</v>
      </c>
      <c r="HC112" s="679"/>
      <c r="HD112" s="679"/>
      <c r="HE112" s="679">
        <f>COUNTIF(HG$7:HG$106,"E")</f>
        <v>0</v>
      </c>
      <c r="HF112" s="679"/>
      <c r="HG112" s="679"/>
      <c r="HH112" s="679">
        <f>COUNTIF(HJ$7:HJ$106,"E")</f>
        <v>0</v>
      </c>
      <c r="HI112" s="679"/>
      <c r="HJ112" s="679"/>
      <c r="HK112" s="283"/>
      <c r="HL112" s="283"/>
      <c r="HM112" s="285" t="s">
        <v>26</v>
      </c>
      <c r="HN112" s="286">
        <f>SUM(HN107:HN111)</f>
        <v>0</v>
      </c>
      <c r="HO112" s="193" t="s">
        <v>68</v>
      </c>
      <c r="HP112" s="192">
        <f>COUNTIF(HU$7:HU$106,"E")</f>
        <v>0</v>
      </c>
      <c r="HQ112" s="192"/>
      <c r="HR112" s="678" t="s">
        <v>135</v>
      </c>
      <c r="HS112" s="678"/>
      <c r="HT112" s="678"/>
      <c r="HU112" s="678"/>
      <c r="HV112" s="678"/>
      <c r="HW112" s="678"/>
      <c r="HX112" s="678"/>
      <c r="HY112" s="194"/>
      <c r="IA112" s="182"/>
      <c r="IB112" s="182"/>
      <c r="IC112" s="182"/>
      <c r="ID112" s="188"/>
      <c r="IE112" s="188"/>
      <c r="IF112" s="188"/>
      <c r="IG112" s="188"/>
      <c r="IH112" s="188"/>
      <c r="II112" s="188"/>
      <c r="IJ112" s="188"/>
    </row>
    <row r="113" spans="1:239" s="177" customFormat="1" ht="12" customHeight="1">
      <c r="A113" s="195"/>
      <c r="B113" s="195"/>
      <c r="C113" s="195"/>
      <c r="D113" s="195"/>
      <c r="E113" s="195"/>
      <c r="F113" s="195"/>
      <c r="G113" s="196"/>
      <c r="H113" s="196"/>
      <c r="I113" s="195"/>
      <c r="K113" s="195"/>
      <c r="L113" s="195"/>
      <c r="M113" s="196"/>
      <c r="N113" s="196"/>
      <c r="O113" s="196"/>
      <c r="P113" s="196"/>
      <c r="Q113" s="196"/>
      <c r="R113" s="196"/>
      <c r="S113" s="196"/>
      <c r="T113" s="196"/>
      <c r="U113" s="196"/>
      <c r="V113" s="196"/>
      <c r="W113" s="196"/>
      <c r="X113" s="196"/>
      <c r="Y113" s="196"/>
      <c r="Z113" s="196"/>
      <c r="AA113" s="196"/>
      <c r="AB113" s="196"/>
      <c r="AC113" s="196"/>
      <c r="AD113" s="196"/>
      <c r="AE113" s="196"/>
      <c r="AF113" s="196"/>
      <c r="AG113" s="196"/>
      <c r="AH113" s="196"/>
      <c r="AI113" s="196"/>
      <c r="AJ113" s="196"/>
      <c r="AK113" s="196"/>
      <c r="AL113" s="196"/>
      <c r="AM113" s="196"/>
      <c r="AN113" s="196"/>
      <c r="AO113" s="196"/>
      <c r="AP113" s="196"/>
      <c r="AQ113" s="196"/>
      <c r="AR113" s="196"/>
      <c r="AS113" s="196"/>
      <c r="AT113" s="196"/>
      <c r="AU113" s="196"/>
      <c r="AV113" s="196"/>
      <c r="AW113" s="196"/>
      <c r="AX113" s="196"/>
      <c r="AY113" s="196"/>
      <c r="AZ113" s="196"/>
      <c r="BA113" s="196"/>
      <c r="BB113" s="196"/>
      <c r="BC113" s="196"/>
      <c r="BD113" s="196"/>
      <c r="BE113" s="196"/>
      <c r="BF113" s="196"/>
      <c r="BG113" s="196"/>
      <c r="BH113" s="196"/>
      <c r="BI113" s="196"/>
      <c r="BJ113" s="196"/>
      <c r="BK113" s="196"/>
      <c r="BL113" s="196"/>
      <c r="BM113" s="196"/>
      <c r="BN113" s="196"/>
      <c r="BO113" s="196"/>
      <c r="BP113" s="196"/>
      <c r="BQ113" s="196"/>
      <c r="BR113" s="196"/>
      <c r="BS113" s="196"/>
      <c r="BT113" s="196"/>
      <c r="BU113" s="196"/>
      <c r="BV113" s="196"/>
      <c r="BW113" s="196"/>
      <c r="BX113" s="196"/>
      <c r="BY113" s="196"/>
      <c r="BZ113" s="196"/>
      <c r="CA113" s="196"/>
      <c r="CB113" s="196"/>
      <c r="CC113" s="196"/>
      <c r="CD113" s="196"/>
      <c r="CE113" s="196"/>
      <c r="CF113" s="196"/>
      <c r="CG113" s="196"/>
      <c r="CH113" s="196"/>
      <c r="CI113" s="196"/>
      <c r="CJ113" s="196"/>
      <c r="CK113" s="196"/>
      <c r="CL113" s="196"/>
      <c r="CM113" s="196"/>
      <c r="CN113" s="196"/>
      <c r="CO113" s="196"/>
      <c r="CP113" s="196"/>
      <c r="CQ113" s="196"/>
      <c r="CR113" s="196"/>
      <c r="CS113" s="196"/>
      <c r="CT113" s="196"/>
      <c r="CU113" s="196"/>
      <c r="CV113" s="196"/>
      <c r="CW113" s="196"/>
      <c r="CX113" s="196"/>
      <c r="CY113" s="196"/>
      <c r="CZ113" s="196"/>
      <c r="DA113" s="196"/>
      <c r="DB113" s="196"/>
      <c r="DC113" s="196"/>
      <c r="DD113" s="196"/>
      <c r="DE113" s="196"/>
      <c r="DF113" s="196"/>
      <c r="DG113" s="196"/>
      <c r="DH113" s="196"/>
      <c r="DI113" s="196"/>
      <c r="DJ113" s="196"/>
      <c r="DK113" s="196"/>
      <c r="DL113" s="196"/>
      <c r="DM113" s="196"/>
      <c r="DN113" s="196"/>
      <c r="DO113" s="196"/>
      <c r="DP113" s="196"/>
      <c r="DQ113" s="196"/>
      <c r="DR113" s="196"/>
      <c r="DS113" s="196"/>
      <c r="DT113" s="196"/>
      <c r="DU113" s="196"/>
      <c r="DV113" s="196"/>
      <c r="DW113" s="196"/>
      <c r="DX113" s="196"/>
      <c r="DY113" s="196"/>
      <c r="DZ113" s="196"/>
      <c r="EA113" s="196"/>
      <c r="EB113" s="196"/>
      <c r="EC113" s="196"/>
      <c r="ED113" s="196"/>
      <c r="EE113" s="196"/>
      <c r="EF113" s="196"/>
      <c r="EG113" s="196"/>
      <c r="EH113" s="196"/>
      <c r="EI113" s="196"/>
      <c r="EJ113" s="196"/>
      <c r="EK113" s="196"/>
      <c r="EL113" s="196"/>
      <c r="EM113" s="196"/>
      <c r="EN113" s="196"/>
      <c r="EO113" s="196"/>
      <c r="EP113" s="196"/>
      <c r="EQ113" s="196"/>
      <c r="ER113" s="196"/>
      <c r="ES113" s="196"/>
      <c r="ET113" s="196"/>
      <c r="EU113" s="196"/>
      <c r="EV113" s="196"/>
      <c r="EW113" s="196"/>
      <c r="EX113" s="196"/>
      <c r="EY113" s="196"/>
      <c r="EZ113" s="196"/>
      <c r="FA113" s="196"/>
      <c r="FB113" s="196"/>
      <c r="FC113" s="196"/>
      <c r="FD113" s="196"/>
      <c r="FE113" s="196"/>
      <c r="FF113" s="196"/>
      <c r="FG113" s="196"/>
      <c r="FH113" s="196"/>
      <c r="FI113" s="196"/>
      <c r="FJ113" s="196"/>
      <c r="FK113" s="196"/>
      <c r="FL113" s="196"/>
      <c r="FM113" s="196"/>
      <c r="FN113" s="196"/>
      <c r="FO113" s="196"/>
      <c r="FP113" s="196"/>
      <c r="FQ113" s="196"/>
      <c r="FR113" s="196"/>
      <c r="FS113" s="196"/>
      <c r="FT113" s="196"/>
      <c r="FU113" s="196"/>
      <c r="FV113" s="196"/>
      <c r="FW113" s="196"/>
      <c r="FX113" s="196"/>
      <c r="FY113" s="196"/>
      <c r="FZ113" s="196"/>
      <c r="GA113" s="196"/>
      <c r="GB113" s="196"/>
      <c r="GC113" s="196"/>
      <c r="GD113" s="196"/>
      <c r="IA113" s="197"/>
      <c r="IB113" s="197"/>
      <c r="IC113" s="197"/>
      <c r="ID113" s="197"/>
      <c r="IE113" s="197"/>
    </row>
    <row r="114" spans="1:239" s="201" customFormat="1" ht="12" customHeight="1">
      <c r="A114" s="198"/>
      <c r="B114" s="198"/>
      <c r="C114" s="198"/>
      <c r="D114" s="198"/>
      <c r="E114" s="198"/>
      <c r="F114" s="198"/>
      <c r="G114" s="199"/>
      <c r="H114" s="199"/>
      <c r="I114" s="198"/>
      <c r="J114" s="198"/>
      <c r="K114" s="198"/>
      <c r="L114" s="198"/>
      <c r="M114" s="199"/>
      <c r="N114" s="199"/>
      <c r="O114" s="199"/>
      <c r="P114" s="199"/>
      <c r="Q114" s="199"/>
      <c r="R114" s="199"/>
      <c r="S114" s="199"/>
      <c r="T114" s="199"/>
      <c r="U114" s="199"/>
      <c r="V114" s="199"/>
      <c r="W114" s="199"/>
      <c r="X114" s="199"/>
      <c r="Y114" s="199"/>
      <c r="Z114" s="199"/>
      <c r="AA114" s="199"/>
      <c r="AB114" s="199"/>
      <c r="AC114" s="199"/>
      <c r="AD114" s="199"/>
      <c r="AE114" s="199"/>
      <c r="AF114" s="199"/>
      <c r="AG114" s="199"/>
      <c r="AH114" s="199"/>
      <c r="AI114" s="199"/>
      <c r="AJ114" s="199"/>
      <c r="AK114" s="199"/>
      <c r="AL114" s="199"/>
      <c r="AM114" s="199"/>
      <c r="AN114" s="199"/>
      <c r="AO114" s="199"/>
      <c r="AP114" s="199"/>
      <c r="AQ114" s="199"/>
      <c r="AR114" s="199"/>
      <c r="AS114" s="199"/>
      <c r="AT114" s="199"/>
      <c r="AU114" s="199"/>
      <c r="AV114" s="199"/>
      <c r="AW114" s="199"/>
      <c r="AX114" s="199"/>
      <c r="AY114" s="199"/>
      <c r="AZ114" s="199"/>
      <c r="BA114" s="199"/>
      <c r="BB114" s="199"/>
      <c r="BC114" s="199"/>
      <c r="BD114" s="199"/>
      <c r="BE114" s="199"/>
      <c r="BF114" s="199"/>
      <c r="BG114" s="199"/>
      <c r="BH114" s="199"/>
      <c r="BI114" s="199"/>
      <c r="BJ114" s="200"/>
      <c r="BO114" s="199"/>
      <c r="BP114" s="199"/>
      <c r="BQ114" s="199"/>
      <c r="BR114" s="199"/>
      <c r="BS114" s="199"/>
      <c r="BT114" s="199"/>
      <c r="BU114" s="199"/>
      <c r="BV114" s="199"/>
      <c r="BW114" s="199"/>
      <c r="BX114" s="199"/>
      <c r="BY114" s="199"/>
      <c r="BZ114" s="199"/>
      <c r="CA114" s="199"/>
      <c r="CB114" s="199"/>
      <c r="CC114" s="199"/>
      <c r="CD114" s="199"/>
      <c r="CE114" s="199"/>
      <c r="CF114" s="199"/>
      <c r="CG114" s="199"/>
      <c r="CH114" s="199"/>
      <c r="CI114" s="199"/>
      <c r="CJ114" s="199"/>
      <c r="CK114" s="199"/>
      <c r="CL114" s="199"/>
      <c r="CM114" s="199"/>
      <c r="CN114" s="199"/>
      <c r="CO114" s="199"/>
      <c r="CP114" s="199"/>
      <c r="CQ114" s="199"/>
      <c r="CR114" s="199"/>
      <c r="CS114" s="199"/>
      <c r="CT114" s="199"/>
      <c r="CU114" s="199"/>
      <c r="CV114" s="199"/>
      <c r="CW114" s="199"/>
      <c r="CX114" s="199"/>
      <c r="CY114" s="199"/>
      <c r="CZ114" s="199"/>
      <c r="DA114" s="199"/>
      <c r="DB114" s="199"/>
      <c r="DC114" s="199"/>
      <c r="DD114" s="199"/>
      <c r="DE114" s="199"/>
      <c r="DF114" s="199"/>
      <c r="DG114" s="199"/>
      <c r="DH114" s="199"/>
      <c r="DI114" s="199"/>
      <c r="DJ114" s="199"/>
      <c r="DK114" s="199"/>
      <c r="DL114" s="199"/>
      <c r="DM114" s="199"/>
      <c r="DN114" s="199"/>
      <c r="DO114" s="199"/>
      <c r="DP114" s="199"/>
      <c r="DQ114" s="199"/>
      <c r="DR114" s="199"/>
      <c r="DS114" s="199"/>
      <c r="DT114" s="199"/>
      <c r="DU114" s="199"/>
      <c r="DV114" s="199"/>
      <c r="DW114" s="199"/>
      <c r="DX114" s="199"/>
      <c r="DY114" s="199"/>
      <c r="DZ114" s="199"/>
      <c r="EA114" s="199"/>
      <c r="EB114" s="199"/>
      <c r="EC114" s="199"/>
      <c r="ED114" s="199"/>
      <c r="EE114" s="199"/>
      <c r="EF114" s="199"/>
      <c r="EG114" s="199"/>
      <c r="EH114" s="199"/>
      <c r="EI114" s="199"/>
      <c r="EJ114" s="199"/>
      <c r="EK114" s="199"/>
      <c r="EL114" s="199"/>
      <c r="EM114" s="199"/>
      <c r="EN114" s="199"/>
      <c r="EO114" s="199"/>
      <c r="EP114" s="199"/>
      <c r="EQ114" s="199"/>
      <c r="ER114" s="199"/>
      <c r="ES114" s="199"/>
      <c r="ET114" s="199"/>
      <c r="EU114" s="199"/>
      <c r="EV114" s="199"/>
      <c r="EW114" s="199"/>
      <c r="EX114" s="199"/>
      <c r="EY114" s="199"/>
      <c r="EZ114" s="199"/>
      <c r="FA114" s="199"/>
      <c r="FB114" s="199"/>
      <c r="FC114" s="199"/>
      <c r="FD114" s="199"/>
      <c r="FE114" s="199"/>
      <c r="FF114" s="199"/>
      <c r="FG114" s="199"/>
      <c r="FH114" s="199"/>
      <c r="FI114" s="199"/>
      <c r="FJ114" s="199"/>
      <c r="FK114" s="199"/>
      <c r="FL114" s="199"/>
      <c r="FM114" s="199"/>
      <c r="FN114" s="199"/>
      <c r="FO114" s="199"/>
      <c r="FP114" s="199"/>
      <c r="FQ114" s="199"/>
      <c r="FR114" s="199"/>
      <c r="FS114" s="199"/>
      <c r="FT114" s="199"/>
      <c r="FU114" s="199"/>
      <c r="FV114" s="199"/>
      <c r="FW114" s="199"/>
      <c r="FX114" s="199"/>
      <c r="FY114" s="199"/>
      <c r="FZ114" s="199"/>
      <c r="GA114" s="199"/>
      <c r="GB114" s="199"/>
      <c r="GC114" s="199"/>
      <c r="GD114" s="199"/>
      <c r="GE114" s="202"/>
      <c r="GF114" s="202"/>
      <c r="GG114" s="202"/>
      <c r="GH114" s="202"/>
      <c r="GI114" s="202"/>
      <c r="GJ114" s="202"/>
      <c r="GK114" s="202"/>
      <c r="GL114" s="202"/>
      <c r="GM114" s="202"/>
      <c r="GN114" s="202"/>
      <c r="GO114" s="202"/>
      <c r="GP114" s="202"/>
      <c r="GQ114" s="202"/>
      <c r="GR114" s="202"/>
      <c r="GS114" s="202"/>
      <c r="GT114" s="202"/>
      <c r="GU114" s="202"/>
      <c r="GV114" s="202"/>
      <c r="GW114" s="202"/>
      <c r="GX114" s="202"/>
      <c r="GY114" s="202"/>
      <c r="GZ114" s="202"/>
      <c r="HA114" s="202"/>
      <c r="HB114" s="202"/>
      <c r="HC114" s="202"/>
      <c r="HD114" s="202"/>
      <c r="HE114" s="202"/>
      <c r="HF114" s="202"/>
      <c r="HG114" s="202"/>
      <c r="HH114" s="202"/>
      <c r="HI114" s="202"/>
      <c r="HJ114" s="202"/>
      <c r="HK114" s="202"/>
      <c r="HL114" s="202"/>
      <c r="HM114" s="202"/>
      <c r="HN114" s="202"/>
      <c r="HO114" s="202"/>
      <c r="HP114" s="202"/>
      <c r="HQ114" s="202"/>
      <c r="HR114" s="202"/>
      <c r="HS114" s="202"/>
      <c r="HT114" s="202"/>
      <c r="HU114" s="202"/>
      <c r="HZ114" s="197"/>
      <c r="IA114" s="197"/>
      <c r="IB114" s="197"/>
      <c r="IC114" s="197"/>
      <c r="ID114" s="197"/>
      <c r="IE114" s="197"/>
    </row>
    <row r="115" spans="1:239" s="201" customFormat="1" ht="20" customHeight="1">
      <c r="A115" s="198"/>
      <c r="B115" s="198"/>
      <c r="C115" s="198"/>
      <c r="AI115" s="199"/>
      <c r="AJ115" s="199"/>
      <c r="AK115" s="199"/>
      <c r="AL115" s="199"/>
      <c r="AM115" s="199"/>
      <c r="AN115" s="199"/>
      <c r="AO115" s="199"/>
      <c r="AP115" s="199"/>
      <c r="AQ115" s="199"/>
      <c r="AR115" s="199"/>
      <c r="AS115" s="199"/>
      <c r="AT115" s="199"/>
      <c r="AU115" s="199"/>
      <c r="AV115" s="199"/>
      <c r="AW115" s="199"/>
      <c r="AX115" s="199"/>
      <c r="AY115" s="199"/>
      <c r="AZ115" s="199"/>
      <c r="BA115" s="199"/>
      <c r="BB115" s="199"/>
      <c r="BC115" s="199"/>
      <c r="BD115" s="199"/>
      <c r="BE115" s="199"/>
      <c r="BF115" s="199"/>
      <c r="BG115" s="199"/>
      <c r="BH115" s="199"/>
      <c r="BI115" s="199"/>
      <c r="BJ115" s="199"/>
      <c r="BK115" s="199"/>
      <c r="BL115" s="199"/>
      <c r="BM115" s="199"/>
      <c r="BN115" s="199"/>
      <c r="BO115" s="199"/>
      <c r="BP115" s="199"/>
      <c r="BQ115" s="199"/>
      <c r="BR115" s="199"/>
      <c r="BS115" s="199"/>
      <c r="BT115" s="199"/>
      <c r="BU115" s="199"/>
      <c r="BV115" s="199"/>
      <c r="BW115" s="199"/>
      <c r="BX115" s="199"/>
      <c r="BY115" s="199"/>
      <c r="BZ115" s="199"/>
      <c r="CA115" s="199"/>
      <c r="CB115" s="199"/>
      <c r="CC115" s="199"/>
      <c r="CD115" s="199"/>
      <c r="CE115" s="199"/>
      <c r="CF115" s="199"/>
      <c r="CG115" s="199"/>
      <c r="CH115" s="199"/>
      <c r="CI115" s="199"/>
      <c r="CJ115" s="199"/>
      <c r="CK115" s="199"/>
      <c r="CL115" s="199"/>
      <c r="CM115" s="199"/>
      <c r="CN115" s="199"/>
      <c r="CO115" s="199"/>
      <c r="CP115" s="199"/>
      <c r="CQ115" s="199"/>
      <c r="CR115" s="199"/>
      <c r="CS115" s="199"/>
      <c r="CT115" s="199"/>
      <c r="CU115" s="199"/>
      <c r="CV115" s="199"/>
      <c r="CW115" s="199"/>
      <c r="CX115" s="199"/>
      <c r="CY115" s="199"/>
      <c r="CZ115" s="199"/>
      <c r="DA115" s="199"/>
      <c r="DB115" s="199"/>
      <c r="DC115" s="199"/>
      <c r="DD115" s="199"/>
      <c r="DE115" s="199"/>
      <c r="DF115" s="199"/>
      <c r="FH115" s="199"/>
      <c r="FI115" s="199"/>
      <c r="FJ115" s="199"/>
      <c r="FK115" s="199"/>
      <c r="FL115" s="199"/>
      <c r="FM115" s="199"/>
      <c r="FN115" s="199"/>
      <c r="FO115" s="199"/>
      <c r="FP115" s="199"/>
      <c r="FQ115" s="199"/>
      <c r="FR115" s="199"/>
      <c r="FS115" s="199"/>
      <c r="FT115" s="199"/>
      <c r="FU115" s="199"/>
      <c r="FV115" s="199"/>
      <c r="FW115" s="199"/>
      <c r="FX115" s="199"/>
      <c r="FY115" s="199"/>
      <c r="FZ115" s="199"/>
      <c r="GA115" s="199"/>
      <c r="GB115" s="199"/>
      <c r="GC115" s="199"/>
      <c r="GD115" s="199"/>
      <c r="HZ115" s="197"/>
      <c r="IA115" s="197"/>
      <c r="IB115" s="197"/>
      <c r="IC115" s="197"/>
      <c r="ID115" s="197"/>
      <c r="IE115" s="197"/>
    </row>
    <row r="116" spans="1:239" s="201" customFormat="1" ht="20" customHeight="1">
      <c r="AV116" s="199"/>
      <c r="AW116" s="199"/>
      <c r="AX116" s="199"/>
      <c r="AY116" s="199"/>
      <c r="AZ116" s="199"/>
      <c r="BA116" s="199"/>
      <c r="BB116" s="199"/>
      <c r="BC116" s="199"/>
      <c r="BD116" s="199"/>
      <c r="BE116" s="199"/>
      <c r="BF116" s="199"/>
      <c r="BG116" s="199"/>
      <c r="BH116" s="199"/>
      <c r="BI116" s="199"/>
      <c r="BJ116" s="199"/>
      <c r="BK116" s="199"/>
      <c r="BL116" s="199"/>
      <c r="BM116" s="199"/>
      <c r="BN116" s="199"/>
      <c r="BO116" s="199"/>
      <c r="BP116" s="199"/>
      <c r="BQ116" s="199"/>
      <c r="BR116" s="199"/>
      <c r="BS116" s="199"/>
      <c r="BT116" s="199"/>
      <c r="BU116" s="199"/>
      <c r="BV116" s="199"/>
      <c r="BW116" s="199"/>
      <c r="BX116" s="199"/>
      <c r="BY116" s="199"/>
      <c r="BZ116" s="199"/>
      <c r="CA116" s="199"/>
      <c r="CB116" s="199"/>
      <c r="CC116" s="199"/>
      <c r="CD116" s="199"/>
      <c r="CE116" s="199"/>
      <c r="CF116" s="199"/>
      <c r="CG116" s="199"/>
      <c r="CH116" s="199"/>
      <c r="CI116" s="199"/>
      <c r="CJ116" s="199"/>
      <c r="CK116" s="199"/>
      <c r="CL116" s="199"/>
      <c r="CM116" s="199"/>
      <c r="CN116" s="199"/>
      <c r="CO116" s="199"/>
      <c r="CP116" s="199"/>
      <c r="CQ116" s="199"/>
      <c r="CR116" s="199"/>
      <c r="CS116" s="199"/>
      <c r="CT116" s="199"/>
      <c r="CU116" s="199"/>
      <c r="CV116" s="199"/>
      <c r="CW116" s="199"/>
      <c r="CX116" s="199"/>
      <c r="CY116" s="199"/>
      <c r="CZ116" s="199"/>
      <c r="DA116" s="199"/>
      <c r="DB116" s="199"/>
      <c r="DC116" s="199"/>
      <c r="DD116" s="199"/>
      <c r="DE116" s="199"/>
      <c r="DF116" s="199"/>
      <c r="FH116" s="199"/>
      <c r="FI116" s="199"/>
      <c r="FJ116" s="199"/>
      <c r="FK116" s="199"/>
      <c r="FL116" s="199"/>
      <c r="FM116" s="199"/>
      <c r="FN116" s="199"/>
      <c r="FO116" s="199"/>
      <c r="FP116" s="199"/>
      <c r="FQ116" s="199"/>
      <c r="FR116" s="199"/>
      <c r="FS116" s="199"/>
      <c r="FT116" s="199"/>
      <c r="FU116" s="199"/>
      <c r="FV116" s="199"/>
      <c r="FW116" s="199"/>
      <c r="FX116" s="199"/>
      <c r="FY116" s="199"/>
      <c r="FZ116" s="199"/>
      <c r="GA116" s="199"/>
      <c r="GB116" s="199"/>
      <c r="GC116" s="199"/>
      <c r="GD116" s="199"/>
      <c r="GE116" s="203"/>
      <c r="GF116" s="203"/>
      <c r="GG116" s="203"/>
      <c r="GH116" s="203"/>
      <c r="GI116" s="203"/>
      <c r="GJ116" s="203"/>
      <c r="GK116" s="203"/>
      <c r="GL116" s="203"/>
      <c r="GM116" s="203"/>
      <c r="GN116" s="203"/>
      <c r="GO116" s="203"/>
      <c r="GP116" s="203"/>
      <c r="GQ116" s="203"/>
      <c r="GR116" s="203"/>
      <c r="GS116" s="203"/>
      <c r="GT116" s="203"/>
      <c r="GU116" s="203"/>
      <c r="GY116" s="203"/>
      <c r="GZ116" s="203"/>
      <c r="HA116" s="203"/>
      <c r="HB116" s="203"/>
      <c r="HC116" s="203"/>
      <c r="HD116" s="203"/>
      <c r="HE116" s="203"/>
      <c r="HF116" s="203"/>
      <c r="HG116" s="203"/>
      <c r="HH116" s="203"/>
      <c r="HI116" s="203"/>
      <c r="HJ116" s="203"/>
      <c r="HK116" s="203"/>
      <c r="HL116" s="203"/>
      <c r="HM116" s="203"/>
      <c r="HN116" s="203"/>
      <c r="HO116" s="203"/>
      <c r="HP116" s="203"/>
      <c r="HQ116" s="203"/>
      <c r="HR116" s="203"/>
      <c r="HS116" s="203"/>
      <c r="HT116" s="203"/>
      <c r="HU116" s="203"/>
      <c r="HV116" s="203"/>
      <c r="HW116" s="203"/>
      <c r="HX116" s="203"/>
      <c r="HY116" s="203"/>
      <c r="HZ116" s="203"/>
    </row>
    <row r="117" spans="1:239" s="201" customFormat="1" ht="26" customHeight="1">
      <c r="DB117" s="204"/>
      <c r="DC117" s="204"/>
      <c r="DD117" s="204"/>
      <c r="DE117" s="204"/>
      <c r="DF117" s="204"/>
      <c r="FH117" s="199"/>
      <c r="FI117" s="199"/>
      <c r="FJ117" s="199"/>
      <c r="FK117" s="199"/>
      <c r="FL117" s="199"/>
      <c r="FM117" s="199"/>
      <c r="FN117" s="199"/>
      <c r="FO117" s="199"/>
      <c r="FP117" s="199"/>
      <c r="FQ117" s="199"/>
      <c r="FR117" s="199"/>
      <c r="FS117" s="199"/>
      <c r="FT117" s="199"/>
      <c r="FU117" s="199"/>
      <c r="FV117" s="199"/>
      <c r="FW117" s="199"/>
      <c r="FX117" s="199"/>
      <c r="FY117" s="199"/>
      <c r="FZ117" s="199"/>
      <c r="GA117" s="199"/>
      <c r="GB117" s="199"/>
      <c r="GC117" s="199"/>
      <c r="GD117" s="199"/>
    </row>
    <row r="118" spans="1:239" s="201" customFormat="1" ht="20" customHeight="1">
      <c r="FH118" s="199"/>
      <c r="FI118" s="199"/>
      <c r="FJ118" s="199"/>
      <c r="FK118" s="199"/>
      <c r="FL118" s="199"/>
      <c r="FM118" s="199"/>
      <c r="FN118" s="199"/>
      <c r="FO118" s="199"/>
      <c r="FT118" s="199"/>
      <c r="FU118" s="199"/>
      <c r="FV118" s="199"/>
      <c r="FW118" s="199"/>
      <c r="FX118" s="199"/>
      <c r="FY118" s="199"/>
      <c r="FZ118" s="199"/>
      <c r="GA118" s="199"/>
      <c r="GB118" s="199"/>
      <c r="GC118" s="199"/>
      <c r="GD118" s="199"/>
    </row>
    <row r="119" spans="1:239" s="177" customFormat="1" ht="20" customHeight="1">
      <c r="FH119" s="196"/>
      <c r="FI119" s="196"/>
      <c r="FJ119" s="196"/>
      <c r="FK119" s="196"/>
      <c r="FL119" s="196"/>
      <c r="FM119" s="196"/>
      <c r="FN119" s="196"/>
      <c r="FO119" s="196"/>
      <c r="FT119" s="196"/>
      <c r="FU119" s="196"/>
      <c r="FV119" s="196"/>
      <c r="FW119" s="196"/>
      <c r="FX119" s="196"/>
      <c r="FY119" s="196"/>
      <c r="FZ119" s="196"/>
      <c r="GA119" s="196"/>
      <c r="GB119" s="196"/>
      <c r="GC119" s="196"/>
      <c r="GD119" s="196"/>
    </row>
    <row r="120" spans="1:239" s="177" customFormat="1" ht="20" customHeight="1">
      <c r="FH120" s="196"/>
      <c r="FI120" s="196"/>
      <c r="FJ120" s="196"/>
      <c r="FK120" s="196"/>
      <c r="FL120" s="196"/>
      <c r="FM120" s="196"/>
      <c r="FN120" s="196"/>
      <c r="FO120" s="196"/>
      <c r="FT120" s="196"/>
      <c r="FU120" s="196"/>
      <c r="FV120" s="196"/>
      <c r="FW120" s="196"/>
      <c r="FX120" s="196"/>
      <c r="FY120" s="196"/>
      <c r="FZ120" s="196"/>
      <c r="GA120" s="196"/>
      <c r="GB120" s="196"/>
      <c r="GC120" s="196"/>
      <c r="GD120" s="196"/>
    </row>
    <row r="121" spans="1:239" s="177" customFormat="1" ht="20" customHeight="1">
      <c r="FH121" s="196"/>
      <c r="FI121" s="196"/>
      <c r="FJ121" s="196"/>
      <c r="FK121" s="196"/>
      <c r="FL121" s="196"/>
      <c r="FM121" s="196"/>
      <c r="FN121" s="196"/>
      <c r="FO121" s="196"/>
      <c r="FT121" s="196"/>
      <c r="FU121" s="196"/>
      <c r="FV121" s="196"/>
      <c r="FW121" s="196"/>
      <c r="FX121" s="196"/>
      <c r="FY121" s="196"/>
      <c r="FZ121" s="196"/>
      <c r="GA121" s="196"/>
      <c r="GB121" s="196"/>
      <c r="GC121" s="196"/>
      <c r="GD121" s="196"/>
    </row>
    <row r="122" spans="1:239" s="177" customFormat="1" ht="20" customHeight="1">
      <c r="FH122" s="196"/>
      <c r="FI122" s="196"/>
      <c r="FJ122" s="196"/>
      <c r="FK122" s="196"/>
      <c r="FL122" s="196"/>
      <c r="FM122" s="196"/>
      <c r="FN122" s="196"/>
      <c r="FO122" s="196"/>
      <c r="FT122" s="196"/>
      <c r="FU122" s="196"/>
      <c r="FV122" s="196"/>
      <c r="FW122" s="196"/>
      <c r="FX122" s="196"/>
      <c r="FY122" s="196"/>
      <c r="FZ122" s="196"/>
      <c r="GA122" s="196"/>
      <c r="GB122" s="196"/>
      <c r="GC122" s="196"/>
      <c r="GD122" s="196"/>
    </row>
    <row r="123" spans="1:239" s="177" customFormat="1" ht="20" customHeight="1">
      <c r="DG123" s="196"/>
      <c r="DH123" s="196"/>
      <c r="DI123" s="196"/>
      <c r="DJ123" s="196"/>
      <c r="DO123" s="196"/>
      <c r="DP123" s="196"/>
      <c r="DQ123" s="196"/>
      <c r="DR123" s="196"/>
      <c r="DS123" s="196"/>
      <c r="DT123" s="196"/>
      <c r="DU123" s="196"/>
      <c r="DV123" s="196"/>
      <c r="DW123" s="196"/>
      <c r="DX123" s="196"/>
      <c r="DY123" s="196"/>
      <c r="DZ123" s="196"/>
      <c r="EA123" s="196"/>
      <c r="EB123" s="196"/>
      <c r="EC123" s="196"/>
      <c r="ED123" s="196"/>
      <c r="EE123" s="196"/>
      <c r="EF123" s="196"/>
      <c r="EG123" s="196"/>
      <c r="EH123" s="196"/>
      <c r="EI123" s="196"/>
      <c r="EJ123" s="196"/>
      <c r="EK123" s="196"/>
      <c r="EP123" s="196"/>
      <c r="EQ123" s="196"/>
      <c r="ER123" s="196"/>
      <c r="ES123" s="196"/>
      <c r="ET123" s="196"/>
      <c r="EU123" s="196"/>
      <c r="EV123" s="196"/>
      <c r="EW123" s="196"/>
      <c r="EX123" s="196"/>
      <c r="EY123" s="196"/>
      <c r="EZ123" s="196"/>
      <c r="FA123" s="196"/>
      <c r="FB123" s="196"/>
      <c r="FC123" s="196"/>
      <c r="FD123" s="196"/>
      <c r="FE123" s="196"/>
      <c r="FF123" s="196"/>
      <c r="FG123" s="196"/>
      <c r="FH123" s="196"/>
      <c r="FI123" s="196"/>
      <c r="FJ123" s="196"/>
      <c r="FK123" s="196"/>
      <c r="FL123" s="196"/>
      <c r="FM123" s="196"/>
      <c r="FN123" s="196"/>
      <c r="FO123" s="196"/>
      <c r="FT123" s="196"/>
      <c r="FU123" s="196"/>
      <c r="FV123" s="196"/>
      <c r="FW123" s="196"/>
      <c r="FX123" s="196"/>
      <c r="FY123" s="196"/>
      <c r="FZ123" s="196"/>
      <c r="GA123" s="196"/>
      <c r="GB123" s="196"/>
      <c r="GC123" s="196"/>
      <c r="GD123" s="196"/>
    </row>
    <row r="124" spans="1:239" s="177" customFormat="1" ht="20" customHeight="1">
      <c r="DG124" s="196"/>
      <c r="DH124" s="196"/>
      <c r="DI124" s="196"/>
      <c r="DJ124" s="196"/>
      <c r="DO124" s="196"/>
      <c r="DP124" s="196"/>
      <c r="DQ124" s="196"/>
      <c r="DR124" s="196"/>
      <c r="DS124" s="196"/>
      <c r="DT124" s="196"/>
      <c r="DU124" s="196"/>
      <c r="DV124" s="196"/>
      <c r="DW124" s="196"/>
      <c r="DX124" s="196"/>
      <c r="DY124" s="196"/>
      <c r="DZ124" s="196"/>
      <c r="EA124" s="196"/>
      <c r="EB124" s="196"/>
      <c r="EC124" s="196"/>
      <c r="ED124" s="196"/>
      <c r="EE124" s="196"/>
      <c r="EF124" s="196"/>
      <c r="EG124" s="196"/>
      <c r="EH124" s="196"/>
      <c r="EI124" s="196"/>
      <c r="EJ124" s="196"/>
      <c r="EK124" s="196"/>
      <c r="EP124" s="196"/>
      <c r="EQ124" s="196"/>
      <c r="ER124" s="196"/>
      <c r="ES124" s="196"/>
      <c r="ET124" s="196"/>
      <c r="EU124" s="196"/>
      <c r="EV124" s="196"/>
      <c r="EW124" s="196"/>
      <c r="EX124" s="196"/>
      <c r="EY124" s="196"/>
      <c r="EZ124" s="196"/>
      <c r="FA124" s="196"/>
      <c r="FB124" s="196"/>
      <c r="FC124" s="196"/>
      <c r="FD124" s="196"/>
      <c r="FE124" s="196"/>
      <c r="FF124" s="196"/>
      <c r="FG124" s="196"/>
      <c r="FH124" s="196"/>
      <c r="FI124" s="196"/>
      <c r="FJ124" s="196"/>
      <c r="FK124" s="196"/>
      <c r="FL124" s="196"/>
      <c r="FM124" s="196"/>
      <c r="FN124" s="196"/>
      <c r="FO124" s="196"/>
      <c r="FT124" s="196"/>
      <c r="FU124" s="196"/>
      <c r="FV124" s="196"/>
      <c r="FW124" s="196"/>
      <c r="FX124" s="196"/>
      <c r="FY124" s="196"/>
      <c r="FZ124" s="196"/>
      <c r="GA124" s="196"/>
      <c r="GB124" s="196"/>
      <c r="GC124" s="196"/>
      <c r="GD124" s="196"/>
    </row>
    <row r="125" spans="1:239" s="177" customFormat="1" ht="20" customHeight="1">
      <c r="BF125" s="205"/>
      <c r="BG125" s="205"/>
      <c r="BH125" s="156"/>
      <c r="BI125" s="156"/>
      <c r="BJ125" s="205"/>
      <c r="BK125" s="205"/>
      <c r="BL125" s="205"/>
      <c r="BM125" s="205"/>
      <c r="BN125" s="205"/>
      <c r="BO125" s="205"/>
      <c r="BP125" s="205"/>
      <c r="BQ125" s="205"/>
      <c r="BR125" s="205"/>
      <c r="BS125" s="205"/>
      <c r="BT125" s="205"/>
      <c r="BU125" s="205"/>
      <c r="BV125" s="205"/>
      <c r="BW125" s="205"/>
      <c r="BX125" s="205"/>
      <c r="BY125" s="205"/>
      <c r="BZ125" s="205"/>
      <c r="CA125" s="205"/>
      <c r="CB125" s="205"/>
      <c r="CC125" s="205"/>
      <c r="CD125" s="205"/>
      <c r="CE125" s="205"/>
      <c r="CF125" s="205"/>
      <c r="CG125" s="205"/>
      <c r="CH125" s="205"/>
      <c r="CI125" s="205"/>
      <c r="CJ125" s="205"/>
      <c r="CK125" s="205"/>
      <c r="CL125" s="205"/>
      <c r="CM125" s="205"/>
      <c r="CN125" s="205"/>
      <c r="CO125" s="205"/>
      <c r="CP125" s="205"/>
      <c r="CS125" s="196"/>
      <c r="CT125" s="196"/>
      <c r="CU125" s="196"/>
      <c r="CV125" s="196"/>
      <c r="CW125" s="196"/>
      <c r="CX125" s="196"/>
      <c r="CY125" s="196"/>
      <c r="CZ125" s="196"/>
      <c r="DA125" s="196"/>
      <c r="DB125" s="196"/>
      <c r="DC125" s="196"/>
      <c r="DD125" s="196"/>
      <c r="DE125" s="196"/>
      <c r="DF125" s="196"/>
      <c r="DG125" s="196"/>
      <c r="DH125" s="196"/>
      <c r="DI125" s="196"/>
      <c r="DJ125" s="196"/>
      <c r="DO125" s="196"/>
      <c r="DP125" s="196"/>
      <c r="DQ125" s="196"/>
      <c r="DR125" s="196"/>
      <c r="DS125" s="196"/>
      <c r="DT125" s="196"/>
      <c r="DU125" s="196"/>
      <c r="DV125" s="196"/>
      <c r="DW125" s="196"/>
      <c r="DX125" s="196"/>
      <c r="DY125" s="196"/>
      <c r="DZ125" s="196"/>
      <c r="EA125" s="196"/>
      <c r="EB125" s="196"/>
      <c r="EC125" s="196"/>
      <c r="ED125" s="196"/>
      <c r="EE125" s="196"/>
      <c r="EF125" s="196"/>
      <c r="EG125" s="196"/>
      <c r="EH125" s="196"/>
      <c r="EI125" s="196"/>
      <c r="EJ125" s="196"/>
      <c r="EK125" s="196"/>
      <c r="EP125" s="196"/>
      <c r="EQ125" s="196"/>
      <c r="ER125" s="196"/>
      <c r="ES125" s="196"/>
      <c r="ET125" s="196"/>
      <c r="EU125" s="196"/>
      <c r="EV125" s="196"/>
      <c r="EW125" s="196"/>
      <c r="EX125" s="196"/>
      <c r="EY125" s="196"/>
      <c r="EZ125" s="196"/>
      <c r="FA125" s="196"/>
      <c r="FB125" s="196"/>
      <c r="FC125" s="196"/>
      <c r="FD125" s="196"/>
      <c r="FE125" s="196"/>
      <c r="FF125" s="196"/>
      <c r="FG125" s="196"/>
      <c r="FH125" s="196"/>
      <c r="FI125" s="196"/>
      <c r="FJ125" s="196"/>
      <c r="FK125" s="196"/>
      <c r="FL125" s="196"/>
      <c r="FM125" s="196"/>
      <c r="FN125" s="196"/>
      <c r="FO125" s="196"/>
      <c r="FT125" s="196"/>
      <c r="FU125" s="196"/>
      <c r="FV125" s="196"/>
      <c r="FW125" s="196"/>
      <c r="FX125" s="196"/>
      <c r="FY125" s="196"/>
      <c r="FZ125" s="196"/>
      <c r="GA125" s="196"/>
      <c r="GB125" s="196"/>
      <c r="GC125" s="196"/>
      <c r="GD125" s="196"/>
    </row>
    <row r="126" spans="1:239" s="177" customFormat="1" ht="20" customHeight="1">
      <c r="BF126" s="205"/>
      <c r="BG126" s="205"/>
      <c r="BH126" s="156"/>
      <c r="BI126" s="156"/>
      <c r="BJ126" s="205"/>
      <c r="BK126" s="205"/>
      <c r="BL126" s="205"/>
      <c r="BM126" s="205"/>
      <c r="BN126" s="205"/>
      <c r="BO126" s="205"/>
      <c r="BP126" s="205"/>
      <c r="BQ126" s="205"/>
      <c r="BR126" s="205"/>
      <c r="BS126" s="205"/>
      <c r="BT126" s="205"/>
      <c r="BU126" s="205"/>
      <c r="BV126" s="205"/>
      <c r="BW126" s="205"/>
      <c r="BX126" s="205"/>
      <c r="BY126" s="205"/>
      <c r="BZ126" s="205"/>
      <c r="CA126" s="205"/>
      <c r="CB126" s="205"/>
      <c r="CC126" s="205"/>
      <c r="CD126" s="205"/>
      <c r="CE126" s="205"/>
      <c r="CF126" s="205"/>
      <c r="CG126" s="205"/>
      <c r="CH126" s="205"/>
      <c r="CI126" s="205"/>
      <c r="CJ126" s="205"/>
      <c r="CK126" s="205"/>
      <c r="CL126" s="205"/>
      <c r="CM126" s="205"/>
      <c r="CN126" s="205"/>
      <c r="CO126" s="205"/>
      <c r="CP126" s="205"/>
      <c r="CS126" s="196"/>
      <c r="CT126" s="196"/>
      <c r="CU126" s="196"/>
      <c r="CV126" s="196"/>
      <c r="CW126" s="196"/>
      <c r="CX126" s="196"/>
      <c r="CY126" s="196"/>
      <c r="CZ126" s="196"/>
      <c r="DA126" s="196"/>
      <c r="DB126" s="196"/>
      <c r="DC126" s="196"/>
      <c r="DD126" s="196"/>
      <c r="DE126" s="196"/>
      <c r="DF126" s="196"/>
      <c r="DG126" s="196"/>
      <c r="DH126" s="196"/>
      <c r="DI126" s="196"/>
      <c r="DJ126" s="156"/>
      <c r="DO126" s="196"/>
      <c r="DP126" s="196"/>
      <c r="DQ126" s="196"/>
      <c r="FI126" s="196"/>
      <c r="FJ126" s="196"/>
      <c r="FK126" s="196"/>
      <c r="FL126" s="196"/>
      <c r="FM126" s="196"/>
      <c r="FN126" s="196"/>
      <c r="FO126" s="196"/>
      <c r="FT126" s="196"/>
      <c r="FU126" s="196"/>
      <c r="FV126" s="156"/>
      <c r="FW126" s="196"/>
      <c r="FX126" s="196"/>
      <c r="FY126" s="196"/>
      <c r="FZ126" s="196"/>
      <c r="GA126" s="196"/>
      <c r="GB126" s="196"/>
      <c r="GC126" s="196"/>
      <c r="GD126" s="196"/>
    </row>
    <row r="127" spans="1:239" s="177" customFormat="1" ht="20" customHeight="1">
      <c r="BF127" s="206"/>
      <c r="BG127" s="206"/>
      <c r="BH127" s="206"/>
      <c r="BI127" s="206"/>
      <c r="BJ127" s="206"/>
      <c r="BK127" s="206"/>
      <c r="BL127" s="206"/>
      <c r="BM127" s="206"/>
      <c r="BN127" s="207"/>
      <c r="BO127" s="207"/>
      <c r="FI127" s="196"/>
      <c r="FJ127" s="196"/>
      <c r="FK127" s="196"/>
      <c r="FL127" s="196"/>
      <c r="FM127" s="196"/>
      <c r="FN127" s="196"/>
      <c r="FO127" s="196"/>
      <c r="FT127" s="196"/>
      <c r="FU127" s="196"/>
      <c r="FV127" s="207"/>
      <c r="FW127" s="196"/>
      <c r="FX127" s="196"/>
      <c r="FY127" s="196"/>
      <c r="FZ127" s="196"/>
      <c r="GA127" s="196"/>
      <c r="GB127" s="196"/>
      <c r="GC127" s="196"/>
      <c r="GD127" s="196"/>
      <c r="GE127" s="98"/>
      <c r="GF127" s="98"/>
      <c r="GG127" s="98"/>
      <c r="GH127" s="98"/>
      <c r="GI127" s="98"/>
      <c r="GJ127" s="98"/>
      <c r="GK127" s="98"/>
      <c r="GL127" s="98"/>
      <c r="GM127" s="98"/>
      <c r="GN127" s="98"/>
      <c r="GO127" s="98"/>
      <c r="GP127" s="98"/>
      <c r="GQ127" s="98"/>
      <c r="GR127" s="98"/>
      <c r="GS127" s="98"/>
      <c r="GT127" s="98"/>
      <c r="GU127" s="98"/>
      <c r="GV127" s="98"/>
      <c r="GW127" s="98"/>
      <c r="GX127" s="98"/>
      <c r="GY127" s="98"/>
      <c r="GZ127" s="98"/>
      <c r="HA127" s="98"/>
      <c r="HB127" s="98"/>
      <c r="HC127" s="98"/>
      <c r="HD127" s="98"/>
      <c r="HE127" s="98"/>
      <c r="HF127" s="98"/>
      <c r="HG127" s="98"/>
      <c r="HH127" s="98"/>
      <c r="HI127" s="98"/>
      <c r="HJ127" s="98"/>
      <c r="HK127" s="98"/>
      <c r="HL127" s="98"/>
      <c r="HM127" s="98"/>
      <c r="HN127" s="98"/>
      <c r="HO127" s="98"/>
      <c r="HP127" s="98"/>
      <c r="HQ127" s="98"/>
      <c r="HR127" s="98"/>
      <c r="HS127" s="98"/>
      <c r="HT127" s="98"/>
      <c r="HU127" s="98"/>
      <c r="HV127" s="98"/>
      <c r="HW127" s="98"/>
      <c r="HX127" s="98"/>
    </row>
    <row r="128" spans="1:239" s="177" customFormat="1" ht="20" customHeight="1">
      <c r="AV128" s="206"/>
      <c r="AW128" s="206"/>
      <c r="AX128" s="206"/>
      <c r="AY128" s="206"/>
      <c r="AZ128" s="206"/>
      <c r="BA128" s="206"/>
      <c r="BB128" s="206"/>
      <c r="BC128" s="206"/>
      <c r="BD128" s="206"/>
      <c r="BE128" s="206"/>
      <c r="BF128" s="206"/>
      <c r="BG128" s="206"/>
      <c r="BH128" s="206"/>
      <c r="BI128" s="206"/>
      <c r="BJ128" s="206"/>
      <c r="BK128" s="206"/>
      <c r="BL128" s="206"/>
      <c r="BM128" s="206"/>
      <c r="BN128" s="207"/>
      <c r="BO128" s="207"/>
      <c r="FI128" s="196"/>
      <c r="FJ128" s="196"/>
      <c r="FK128" s="196"/>
      <c r="FL128" s="196"/>
      <c r="FM128" s="196"/>
      <c r="FN128" s="196"/>
      <c r="FO128" s="196"/>
      <c r="FT128" s="196"/>
      <c r="FU128" s="196"/>
      <c r="FV128" s="207"/>
      <c r="FW128" s="196"/>
      <c r="FX128" s="196"/>
      <c r="FY128" s="196"/>
      <c r="FZ128" s="196"/>
      <c r="GA128" s="196"/>
      <c r="GB128" s="196"/>
      <c r="GC128" s="196"/>
      <c r="GD128" s="196"/>
      <c r="GE128" s="98"/>
      <c r="GF128" s="98"/>
      <c r="GG128" s="98"/>
      <c r="GH128" s="98"/>
      <c r="GI128" s="98"/>
      <c r="GJ128" s="98"/>
      <c r="GK128" s="98"/>
      <c r="GL128" s="98"/>
      <c r="GM128" s="98"/>
      <c r="GN128" s="98"/>
      <c r="GO128" s="98"/>
      <c r="GP128" s="98"/>
      <c r="GQ128" s="98"/>
      <c r="GR128" s="98"/>
      <c r="GS128" s="98"/>
      <c r="GT128" s="98"/>
      <c r="GU128" s="98"/>
      <c r="GV128" s="98"/>
      <c r="GW128" s="98"/>
      <c r="GX128" s="98"/>
      <c r="GY128" s="98"/>
      <c r="GZ128" s="98"/>
      <c r="HA128" s="98"/>
      <c r="HB128" s="98"/>
      <c r="HC128" s="98"/>
      <c r="HD128" s="98"/>
      <c r="HE128" s="98"/>
      <c r="HF128" s="98"/>
      <c r="HG128" s="98"/>
      <c r="HH128" s="98"/>
      <c r="HI128" s="98"/>
      <c r="HJ128" s="98"/>
      <c r="HK128" s="98"/>
      <c r="HL128" s="98"/>
      <c r="HM128" s="98"/>
      <c r="HN128" s="98"/>
      <c r="HO128" s="98"/>
      <c r="HP128" s="98"/>
      <c r="HQ128" s="98"/>
      <c r="HR128" s="98"/>
      <c r="HS128" s="98"/>
      <c r="HT128" s="98"/>
      <c r="HU128" s="98"/>
      <c r="HV128" s="98"/>
      <c r="HW128" s="98"/>
      <c r="HX128" s="98"/>
    </row>
    <row r="129" spans="1:178" ht="20" customHeight="1">
      <c r="C129" s="156"/>
      <c r="D129" s="156"/>
      <c r="E129" s="156"/>
      <c r="F129" s="156"/>
      <c r="G129" s="156"/>
      <c r="H129" s="156"/>
      <c r="I129" s="156"/>
      <c r="J129" s="156"/>
      <c r="K129" s="156"/>
      <c r="AV129" s="167"/>
      <c r="AW129" s="167"/>
      <c r="FP129" s="156"/>
      <c r="FQ129" s="156"/>
      <c r="FR129" s="156"/>
      <c r="FS129" s="156"/>
      <c r="FV129" s="156"/>
    </row>
    <row r="130" spans="1:178" ht="26" customHeight="1">
      <c r="C130" s="156"/>
      <c r="D130" s="156"/>
      <c r="E130" s="156"/>
      <c r="F130" s="156"/>
      <c r="G130" s="156"/>
      <c r="H130" s="156"/>
      <c r="I130" s="156"/>
      <c r="J130" s="156"/>
      <c r="K130" s="156"/>
      <c r="AV130" s="169"/>
      <c r="AW130" s="169"/>
      <c r="BI130" s="169"/>
      <c r="BJ130" s="169"/>
      <c r="FP130" s="156"/>
      <c r="FQ130" s="156"/>
      <c r="FR130" s="156"/>
      <c r="FS130" s="156"/>
      <c r="FV130" s="156"/>
    </row>
    <row r="131" spans="1:178" ht="14" customHeight="1">
      <c r="C131" s="156"/>
      <c r="D131" s="156"/>
      <c r="E131" s="156"/>
      <c r="F131" s="156"/>
      <c r="G131" s="156"/>
      <c r="H131" s="156"/>
      <c r="I131" s="156"/>
      <c r="J131" s="156"/>
      <c r="K131" s="156"/>
      <c r="AV131" s="171"/>
      <c r="AW131" s="171"/>
      <c r="BI131" s="209"/>
      <c r="BJ131" s="209"/>
      <c r="FP131" s="156"/>
      <c r="FQ131" s="156"/>
      <c r="FR131" s="156"/>
      <c r="FS131" s="156"/>
      <c r="FV131" s="156"/>
    </row>
    <row r="132" spans="1:178" ht="14" customHeight="1">
      <c r="C132" s="156"/>
      <c r="D132" s="156"/>
      <c r="E132" s="156"/>
      <c r="F132" s="156"/>
      <c r="G132" s="156"/>
      <c r="H132" s="156"/>
      <c r="I132" s="156"/>
      <c r="J132" s="156"/>
      <c r="K132" s="156"/>
      <c r="AV132" s="171"/>
      <c r="AW132" s="171"/>
      <c r="BI132" s="209"/>
      <c r="BJ132" s="209"/>
      <c r="FP132" s="156"/>
      <c r="FQ132" s="156"/>
      <c r="FR132" s="156"/>
      <c r="FS132" s="156"/>
      <c r="FV132" s="156"/>
    </row>
    <row r="133" spans="1:178" ht="14" customHeight="1">
      <c r="C133" s="156"/>
      <c r="D133" s="156"/>
      <c r="E133" s="156"/>
      <c r="F133" s="156"/>
      <c r="G133" s="156"/>
      <c r="H133" s="156"/>
      <c r="I133" s="156"/>
      <c r="J133" s="156"/>
      <c r="K133" s="156"/>
      <c r="AV133" s="171"/>
      <c r="AW133" s="171"/>
      <c r="BI133" s="209"/>
      <c r="BJ133" s="209"/>
    </row>
    <row r="134" spans="1:178" ht="14" customHeight="1">
      <c r="C134" s="156"/>
      <c r="D134" s="156"/>
      <c r="E134" s="156"/>
      <c r="F134" s="156"/>
      <c r="G134" s="156"/>
      <c r="H134" s="156"/>
      <c r="I134" s="156"/>
      <c r="J134" s="156"/>
      <c r="K134" s="156"/>
      <c r="AV134" s="171"/>
      <c r="AW134" s="171"/>
      <c r="BI134" s="209"/>
      <c r="BJ134" s="209"/>
    </row>
    <row r="135" spans="1:178" ht="14" customHeight="1">
      <c r="C135" s="156"/>
      <c r="D135" s="156"/>
      <c r="E135" s="156"/>
      <c r="F135" s="156"/>
      <c r="G135" s="156"/>
      <c r="H135" s="156"/>
      <c r="I135" s="156"/>
      <c r="J135" s="156"/>
      <c r="K135" s="156"/>
      <c r="AV135" s="171"/>
      <c r="AW135" s="171"/>
      <c r="BI135" s="209"/>
      <c r="BJ135" s="209"/>
    </row>
    <row r="136" spans="1:178" ht="12" customHeight="1">
      <c r="A136" s="210"/>
      <c r="B136" s="210"/>
      <c r="C136" s="210"/>
      <c r="D136" s="156"/>
      <c r="E136" s="156"/>
      <c r="F136" s="25"/>
      <c r="G136" s="25"/>
      <c r="H136" s="25"/>
      <c r="I136" s="25"/>
      <c r="J136" s="211"/>
      <c r="K136" s="211"/>
      <c r="L136" s="212"/>
      <c r="M136" s="212"/>
      <c r="N136" s="212"/>
      <c r="O136" s="212"/>
      <c r="P136" s="212"/>
      <c r="Q136" s="212"/>
      <c r="R136" s="212"/>
      <c r="S136" s="212"/>
      <c r="T136" s="212"/>
      <c r="U136" s="212"/>
      <c r="V136" s="212"/>
      <c r="W136" s="212"/>
      <c r="X136" s="212"/>
      <c r="Y136" s="212"/>
      <c r="Z136" s="212"/>
      <c r="AA136" s="212"/>
      <c r="AB136" s="212"/>
      <c r="AC136" s="212"/>
      <c r="AD136" s="212"/>
      <c r="AE136" s="212"/>
      <c r="AF136" s="212"/>
      <c r="AG136" s="212"/>
      <c r="AH136" s="212"/>
      <c r="AI136" s="212"/>
      <c r="AJ136" s="212"/>
      <c r="AK136" s="212"/>
      <c r="AL136" s="212"/>
      <c r="AM136" s="212"/>
      <c r="AN136" s="212"/>
      <c r="AO136" s="212"/>
      <c r="AP136" s="212"/>
      <c r="AQ136" s="212"/>
      <c r="AR136" s="212"/>
      <c r="AS136" s="212"/>
      <c r="AT136" s="212"/>
      <c r="AU136" s="212"/>
      <c r="AV136" s="212"/>
      <c r="AW136" s="212"/>
      <c r="BI136" s="209"/>
      <c r="BJ136" s="209"/>
    </row>
    <row r="137" spans="1:178" ht="12" customHeight="1">
      <c r="A137" s="210"/>
      <c r="B137" s="210"/>
      <c r="C137" s="210"/>
      <c r="D137" s="210"/>
      <c r="E137" s="210"/>
      <c r="F137" s="210"/>
      <c r="G137" s="210"/>
      <c r="H137" s="210"/>
      <c r="I137" s="210"/>
      <c r="J137" s="210"/>
      <c r="K137" s="210"/>
      <c r="L137" s="210"/>
      <c r="M137" s="210"/>
      <c r="N137" s="210"/>
      <c r="O137" s="210"/>
      <c r="P137" s="210"/>
      <c r="Q137" s="210"/>
      <c r="R137" s="210"/>
      <c r="S137" s="210"/>
    </row>
    <row r="138" spans="1:178" ht="20" customHeight="1"/>
    <row r="139" spans="1:178" ht="20" customHeight="1"/>
    <row r="140" spans="1:178" ht="20" customHeight="1"/>
  </sheetData>
  <sheetProtection algorithmName="SHA-512" hashValue="dEPpPBFsJ5rHUdncoSibkDn8DJ2ABmR85PGXk29sDVttxY+QJK4gQ/MxrZNiaz2Slg9f3w+nepz/GAZMAwdK1w==" saltValue="4q9Qpsya358R5Npz1/Bc9A==" spinCount="100000" sheet="1" formatCells="0" formatColumns="0" formatRows="0" autoFilter="0"/>
  <protectedRanges>
    <protectedRange password="EA02" sqref="B6 A1:A6 IC113 HV1:HX3 GD110 FG107:GD109 IE111:II111 B108:B111 AB111:BH112 AD110:AF110 CH111:EV112 AH110:AY110 BA110:BD110 BF110:BG110 CH110:CV110 CX110:DA110 DC110:DT110 DV110:DX110 CH107:EV109 EW107:FF112 DZ110:EQ110 ES110:EU110 FG111:GD112 FG110:FH110 FJ110:FR110 FT110:GB110 BJ108:BQ108 BO112:BQ112 IE113:IE115 HZ107:IC107 IA113:IA115 IJ111:IJ112 HU107 HZ109 HZ114:HZ115 ID114:ID115 ID112:II112 BI107:BI112 G112:H112 BM109:BM112 B1:C5 HO1:HO3 GF108:GL112 HR108:HT112 HX108:HX112 K107:AA112 AB107:BH109 HP108:HP112 GN108:HL112 HQ112 HM108 HO107:HO112 HN107:HN108 HM110:HN111 GE1:HJ4 HN1:HN4 HK1:HM3 HK4:HL4 I108:J112 G108:H110 HP1:HU106 F3:GD3 D1:GD2 A107:I107 HV5:HX106 BU8:BU111 A7:AT7 D4:AT6 BV8:HO106 A8:BT106 AU6:HO7 AU4:EM5 EN5:HO5 EN4:GD4" name="mark sheet"/>
  </protectedRanges>
  <autoFilter ref="B7:B112" xr:uid="{00000000-0009-0000-0000-000003000000}"/>
  <mergeCells count="383">
    <mergeCell ref="A3:B3"/>
    <mergeCell ref="DG111:EC111"/>
    <mergeCell ref="CD109:CE109"/>
    <mergeCell ref="CF110:CG110"/>
    <mergeCell ref="CF112:CG112"/>
    <mergeCell ref="BV110:BW110"/>
    <mergeCell ref="BX110:BY110"/>
    <mergeCell ref="BS111:BT111"/>
    <mergeCell ref="BV111:BW111"/>
    <mergeCell ref="BX111:BY111"/>
    <mergeCell ref="BZ111:CA111"/>
    <mergeCell ref="CV110:CW110"/>
    <mergeCell ref="DC110:DD110"/>
    <mergeCell ref="BX112:BY112"/>
    <mergeCell ref="BZ112:CA112"/>
    <mergeCell ref="CB112:CC112"/>
    <mergeCell ref="BS110:BT110"/>
    <mergeCell ref="CF111:CG111"/>
    <mergeCell ref="CN110:CO110"/>
    <mergeCell ref="CP110:CQ110"/>
    <mergeCell ref="BZ110:CA110"/>
    <mergeCell ref="DZ110:EA110"/>
    <mergeCell ref="DK110:DL110"/>
    <mergeCell ref="CF109:CG109"/>
    <mergeCell ref="BL111:BM111"/>
    <mergeCell ref="M112:AJ112"/>
    <mergeCell ref="S110:T110"/>
    <mergeCell ref="M110:N110"/>
    <mergeCell ref="M111:AJ111"/>
    <mergeCell ref="AK111:BI111"/>
    <mergeCell ref="AK112:BI112"/>
    <mergeCell ref="BL110:BM110"/>
    <mergeCell ref="CD111:CE111"/>
    <mergeCell ref="CD112:CE112"/>
    <mergeCell ref="CD110:CE110"/>
    <mergeCell ref="BS112:BT112"/>
    <mergeCell ref="BV112:BW112"/>
    <mergeCell ref="AA110:AB110"/>
    <mergeCell ref="AD110:AE110"/>
    <mergeCell ref="BJ112:BK112"/>
    <mergeCell ref="CB110:CC110"/>
    <mergeCell ref="CB111:CC111"/>
    <mergeCell ref="BN110:BR110"/>
    <mergeCell ref="BN111:BR111"/>
    <mergeCell ref="BL112:BM112"/>
    <mergeCell ref="BN112:BR112"/>
    <mergeCell ref="IL1:IM3"/>
    <mergeCell ref="IN1:IR3"/>
    <mergeCell ref="ID17:IJ18"/>
    <mergeCell ref="IK17:IN18"/>
    <mergeCell ref="IO17:IO18"/>
    <mergeCell ref="IP17:IQ18"/>
    <mergeCell ref="ID16:IR16"/>
    <mergeCell ref="ID15:IR15"/>
    <mergeCell ref="HV1:HW3"/>
    <mergeCell ref="ID1:IJ3"/>
    <mergeCell ref="IK1:IK3"/>
    <mergeCell ref="HV4:HX4"/>
    <mergeCell ref="K110:L110"/>
    <mergeCell ref="K111:L111"/>
    <mergeCell ref="K112:L112"/>
    <mergeCell ref="BJ110:BK110"/>
    <mergeCell ref="Q110:R110"/>
    <mergeCell ref="Y110:Z110"/>
    <mergeCell ref="O110:P110"/>
    <mergeCell ref="U110:W110"/>
    <mergeCell ref="BH110:BI110"/>
    <mergeCell ref="AF110:AG110"/>
    <mergeCell ref="AH110:AI110"/>
    <mergeCell ref="AM110:AN110"/>
    <mergeCell ref="AK110:AL110"/>
    <mergeCell ref="AO110:AP110"/>
    <mergeCell ref="BJ111:BK111"/>
    <mergeCell ref="AQ110:AR110"/>
    <mergeCell ref="AS110:AT110"/>
    <mergeCell ref="AV110:AX110"/>
    <mergeCell ref="AY110:AZ110"/>
    <mergeCell ref="BA110:BC110"/>
    <mergeCell ref="BD110:BE110"/>
    <mergeCell ref="BF110:BG110"/>
    <mergeCell ref="B6:J6"/>
    <mergeCell ref="AK107:BI107"/>
    <mergeCell ref="AK109:BI109"/>
    <mergeCell ref="AK3:BI3"/>
    <mergeCell ref="AK4:AM4"/>
    <mergeCell ref="AN4:AP4"/>
    <mergeCell ref="AV4:AY4"/>
    <mergeCell ref="BF4:BF5"/>
    <mergeCell ref="BG4:BG5"/>
    <mergeCell ref="A107:J107"/>
    <mergeCell ref="AA4:AA5"/>
    <mergeCell ref="AZ4:AZ5"/>
    <mergeCell ref="O4:Q4"/>
    <mergeCell ref="W4:Z4"/>
    <mergeCell ref="AB4:AE4"/>
    <mergeCell ref="U4:U5"/>
    <mergeCell ref="AI4:AI5"/>
    <mergeCell ref="AQ4:AS4"/>
    <mergeCell ref="BI4:BI5"/>
    <mergeCell ref="K108:L108"/>
    <mergeCell ref="K109:L109"/>
    <mergeCell ref="M109:AJ109"/>
    <mergeCell ref="M108:AJ108"/>
    <mergeCell ref="B108:F108"/>
    <mergeCell ref="AF4:AF5"/>
    <mergeCell ref="AG4:AG5"/>
    <mergeCell ref="BJ4:BJ5"/>
    <mergeCell ref="BN107:BR107"/>
    <mergeCell ref="BN108:BR108"/>
    <mergeCell ref="BN109:BR109"/>
    <mergeCell ref="AT4:AT5"/>
    <mergeCell ref="BJ108:BK108"/>
    <mergeCell ref="BJ107:BK107"/>
    <mergeCell ref="M107:AJ107"/>
    <mergeCell ref="BL109:BM109"/>
    <mergeCell ref="AK108:BI108"/>
    <mergeCell ref="R4:T4"/>
    <mergeCell ref="V4:V5"/>
    <mergeCell ref="AU4:AU5"/>
    <mergeCell ref="FK111:FT111"/>
    <mergeCell ref="ED111:EZ111"/>
    <mergeCell ref="FE4:FE5"/>
    <mergeCell ref="FK109:FT109"/>
    <mergeCell ref="EA4:EA5"/>
    <mergeCell ref="CH4:CJ4"/>
    <mergeCell ref="DY4:DY5"/>
    <mergeCell ref="EC4:EC5"/>
    <mergeCell ref="EB4:EB5"/>
    <mergeCell ref="DP4:DP5"/>
    <mergeCell ref="CH108:DF108"/>
    <mergeCell ref="DA110:DB110"/>
    <mergeCell ref="FA111:FJ111"/>
    <mergeCell ref="FK107:FT107"/>
    <mergeCell ref="FA108:FJ108"/>
    <mergeCell ref="DE4:DE5"/>
    <mergeCell ref="DU4:DU5"/>
    <mergeCell ref="FA4:FA5"/>
    <mergeCell ref="FB4:FB5"/>
    <mergeCell ref="FA109:FJ109"/>
    <mergeCell ref="CH107:DF107"/>
    <mergeCell ref="CN4:CP4"/>
    <mergeCell ref="FN4:FN5"/>
    <mergeCell ref="CX110:CZ110"/>
    <mergeCell ref="EO4:EQ4"/>
    <mergeCell ref="ES4:EU4"/>
    <mergeCell ref="FL4:FL5"/>
    <mergeCell ref="FK108:FT108"/>
    <mergeCell ref="ED3:EZ3"/>
    <mergeCell ref="EM4:EM5"/>
    <mergeCell ref="EW4:EW5"/>
    <mergeCell ref="FG4:FG5"/>
    <mergeCell ref="FH4:FH5"/>
    <mergeCell ref="FA3:FJ3"/>
    <mergeCell ref="FA107:FJ107"/>
    <mergeCell ref="FP4:FP5"/>
    <mergeCell ref="EN4:EN5"/>
    <mergeCell ref="FK112:FT112"/>
    <mergeCell ref="FA112:FJ112"/>
    <mergeCell ref="CB108:CC108"/>
    <mergeCell ref="BJ109:BK109"/>
    <mergeCell ref="BS108:BT108"/>
    <mergeCell ref="A1:AT1"/>
    <mergeCell ref="AV1:DI1"/>
    <mergeCell ref="AH4:AH5"/>
    <mergeCell ref="AJ4:AJ5"/>
    <mergeCell ref="BA4:BD4"/>
    <mergeCell ref="BE4:BE5"/>
    <mergeCell ref="I4:I5"/>
    <mergeCell ref="BH4:BH5"/>
    <mergeCell ref="A4:A5"/>
    <mergeCell ref="B4:B5"/>
    <mergeCell ref="J4:J5"/>
    <mergeCell ref="K4:K5"/>
    <mergeCell ref="C4:C5"/>
    <mergeCell ref="D4:D5"/>
    <mergeCell ref="G4:G5"/>
    <mergeCell ref="F4:F5"/>
    <mergeCell ref="L4:N4"/>
    <mergeCell ref="H4:H5"/>
    <mergeCell ref="L3:AJ3"/>
    <mergeCell ref="CH112:DF112"/>
    <mergeCell ref="CH111:DF111"/>
    <mergeCell ref="EB110:EC110"/>
    <mergeCell ref="ES110:ET110"/>
    <mergeCell ref="EU110:EV110"/>
    <mergeCell ref="DV110:DW110"/>
    <mergeCell ref="DX110:DY110"/>
    <mergeCell ref="DM110:DN110"/>
    <mergeCell ref="DI110:DJ110"/>
    <mergeCell ref="DR110:DS110"/>
    <mergeCell ref="DT110:DU110"/>
    <mergeCell ref="DG112:EC112"/>
    <mergeCell ref="ED112:EZ112"/>
    <mergeCell ref="CL110:CM110"/>
    <mergeCell ref="CH110:CI110"/>
    <mergeCell ref="CJ110:CK110"/>
    <mergeCell ref="CS110:CU110"/>
    <mergeCell ref="DG110:DH110"/>
    <mergeCell ref="DE110:DF110"/>
    <mergeCell ref="EQ110:ER110"/>
    <mergeCell ref="ED109:EZ109"/>
    <mergeCell ref="BZ108:CA108"/>
    <mergeCell ref="BX109:BY109"/>
    <mergeCell ref="BZ109:CA109"/>
    <mergeCell ref="EJ110:EK110"/>
    <mergeCell ref="DG107:EC107"/>
    <mergeCell ref="EH110:EI110"/>
    <mergeCell ref="EO110:EP110"/>
    <mergeCell ref="ED110:EE110"/>
    <mergeCell ref="ED107:EZ107"/>
    <mergeCell ref="EF110:EG110"/>
    <mergeCell ref="DG109:EC109"/>
    <mergeCell ref="ED108:EZ108"/>
    <mergeCell ref="DG108:EC108"/>
    <mergeCell ref="EL110:EM110"/>
    <mergeCell ref="EY110:EZ110"/>
    <mergeCell ref="DO110:DP110"/>
    <mergeCell ref="EW110:EX110"/>
    <mergeCell ref="CH109:DF109"/>
    <mergeCell ref="CF108:CG108"/>
    <mergeCell ref="BX108:BY108"/>
    <mergeCell ref="BS109:BT109"/>
    <mergeCell ref="BV109:BW109"/>
    <mergeCell ref="BL107:BM107"/>
    <mergeCell ref="BL108:BM108"/>
    <mergeCell ref="FF4:FF5"/>
    <mergeCell ref="CD107:CE107"/>
    <mergeCell ref="CD108:CE108"/>
    <mergeCell ref="CB109:CC109"/>
    <mergeCell ref="BV108:BW108"/>
    <mergeCell ref="ER4:ER5"/>
    <mergeCell ref="BS107:BT107"/>
    <mergeCell ref="BV107:BW107"/>
    <mergeCell ref="BX107:BY107"/>
    <mergeCell ref="BZ107:CA107"/>
    <mergeCell ref="CB107:CC107"/>
    <mergeCell ref="BQ4:BS4"/>
    <mergeCell ref="CK4:CM4"/>
    <mergeCell ref="DF4:DF5"/>
    <mergeCell ref="CD4:CD5"/>
    <mergeCell ref="CF107:CG107"/>
    <mergeCell ref="BN4:BP4"/>
    <mergeCell ref="BT4:BT5"/>
    <mergeCell ref="EJ4:EL4"/>
    <mergeCell ref="EY4:EY5"/>
    <mergeCell ref="CE4:CE5"/>
    <mergeCell ref="DC4:DC5"/>
    <mergeCell ref="DD4:DD5"/>
    <mergeCell ref="DB4:DB5"/>
    <mergeCell ref="DR4:DT4"/>
    <mergeCell ref="DV4:DX4"/>
    <mergeCell ref="DJ4:DL4"/>
    <mergeCell ref="DM4:DO4"/>
    <mergeCell ref="BJ3:CG3"/>
    <mergeCell ref="BY4:BY5"/>
    <mergeCell ref="CW4:CW5"/>
    <mergeCell ref="BK4:BM4"/>
    <mergeCell ref="BV4:BX4"/>
    <mergeCell ref="BZ4:CB4"/>
    <mergeCell ref="CC4:CC5"/>
    <mergeCell ref="CS4:CV4"/>
    <mergeCell ref="CQ4:CQ5"/>
    <mergeCell ref="CF4:CF5"/>
    <mergeCell ref="CX4:DA4"/>
    <mergeCell ref="CG4:CG5"/>
    <mergeCell ref="CH3:DF3"/>
    <mergeCell ref="BU4:BU5"/>
    <mergeCell ref="CR4:CR5"/>
    <mergeCell ref="DQ4:DQ5"/>
    <mergeCell ref="DJ1:FD1"/>
    <mergeCell ref="DG3:EC3"/>
    <mergeCell ref="DG4:DI4"/>
    <mergeCell ref="DZ4:DZ5"/>
    <mergeCell ref="FE1:GD1"/>
    <mergeCell ref="FZ4:FZ5"/>
    <mergeCell ref="FK4:FK5"/>
    <mergeCell ref="FT4:FT5"/>
    <mergeCell ref="FS4:FS5"/>
    <mergeCell ref="FU3:GD3"/>
    <mergeCell ref="FQ4:FQ5"/>
    <mergeCell ref="FR4:FR5"/>
    <mergeCell ref="FM4:FM5"/>
    <mergeCell ref="FO4:FO5"/>
    <mergeCell ref="EZ4:EZ5"/>
    <mergeCell ref="EV4:EV5"/>
    <mergeCell ref="FI4:FI5"/>
    <mergeCell ref="ED4:EF4"/>
    <mergeCell ref="FJ4:FJ5"/>
    <mergeCell ref="FK3:FT3"/>
    <mergeCell ref="EX4:EX5"/>
    <mergeCell ref="FC4:FC5"/>
    <mergeCell ref="FD4:FD5"/>
    <mergeCell ref="EG4:EI4"/>
    <mergeCell ref="GE107:GF107"/>
    <mergeCell ref="GE108:GF108"/>
    <mergeCell ref="GH107:GJ107"/>
    <mergeCell ref="GE109:GF109"/>
    <mergeCell ref="GE110:GF110"/>
    <mergeCell ref="FU111:GD111"/>
    <mergeCell ref="FU107:GD107"/>
    <mergeCell ref="GE111:GF111"/>
    <mergeCell ref="GE112:GF112"/>
    <mergeCell ref="GH108:GJ108"/>
    <mergeCell ref="GH109:GJ109"/>
    <mergeCell ref="GH110:GJ110"/>
    <mergeCell ref="GH111:GJ111"/>
    <mergeCell ref="GH112:GJ112"/>
    <mergeCell ref="FU4:FU5"/>
    <mergeCell ref="FV4:FV5"/>
    <mergeCell ref="FW4:FW5"/>
    <mergeCell ref="FX4:FX5"/>
    <mergeCell ref="FY4:FY5"/>
    <mergeCell ref="GA4:GA5"/>
    <mergeCell ref="GB4:GB5"/>
    <mergeCell ref="GC4:GC5"/>
    <mergeCell ref="FU112:GD112"/>
    <mergeCell ref="FU109:GD109"/>
    <mergeCell ref="FU108:GD108"/>
    <mergeCell ref="HO1:HU3"/>
    <mergeCell ref="HE110:HG110"/>
    <mergeCell ref="HH110:HJ110"/>
    <mergeCell ref="HE112:HG112"/>
    <mergeCell ref="HH112:HJ112"/>
    <mergeCell ref="GE1:HN3"/>
    <mergeCell ref="GE4:GG4"/>
    <mergeCell ref="GH4:GJ4"/>
    <mergeCell ref="GK4:GM4"/>
    <mergeCell ref="GS4:GU4"/>
    <mergeCell ref="GV4:GX4"/>
    <mergeCell ref="GY4:HA4"/>
    <mergeCell ref="HB4:HD4"/>
    <mergeCell ref="HE4:HG4"/>
    <mergeCell ref="HH4:HJ4"/>
    <mergeCell ref="HE109:HG109"/>
    <mergeCell ref="GS107:GU107"/>
    <mergeCell ref="GS112:GU112"/>
    <mergeCell ref="GV112:GX112"/>
    <mergeCell ref="GY112:HA112"/>
    <mergeCell ref="HB112:HD112"/>
    <mergeCell ref="GK108:GM108"/>
    <mergeCell ref="GK109:GM109"/>
    <mergeCell ref="GK110:GM110"/>
    <mergeCell ref="HR107:HX107"/>
    <mergeCell ref="HR108:HX108"/>
    <mergeCell ref="HR109:HX109"/>
    <mergeCell ref="HR110:HX110"/>
    <mergeCell ref="HR111:HX111"/>
    <mergeCell ref="HR112:HX112"/>
    <mergeCell ref="GK111:GM111"/>
    <mergeCell ref="GK112:GM112"/>
    <mergeCell ref="GS109:GU109"/>
    <mergeCell ref="GV109:GX109"/>
    <mergeCell ref="GY109:HA109"/>
    <mergeCell ref="HB109:HD109"/>
    <mergeCell ref="GS111:GU111"/>
    <mergeCell ref="GV111:GX111"/>
    <mergeCell ref="GY111:HA111"/>
    <mergeCell ref="HB111:HD111"/>
    <mergeCell ref="HH109:HJ109"/>
    <mergeCell ref="E4:E5"/>
    <mergeCell ref="HK4:HN4"/>
    <mergeCell ref="B109:F109"/>
    <mergeCell ref="B110:F110"/>
    <mergeCell ref="B111:F111"/>
    <mergeCell ref="HE111:HG111"/>
    <mergeCell ref="HH111:HJ111"/>
    <mergeCell ref="HE107:HG107"/>
    <mergeCell ref="HH107:HJ107"/>
    <mergeCell ref="GS108:GU108"/>
    <mergeCell ref="GV108:GX108"/>
    <mergeCell ref="GY108:HA108"/>
    <mergeCell ref="HB108:HD108"/>
    <mergeCell ref="HE108:HG108"/>
    <mergeCell ref="HH108:HJ108"/>
    <mergeCell ref="GS110:GU110"/>
    <mergeCell ref="GV110:GX110"/>
    <mergeCell ref="GY110:HA110"/>
    <mergeCell ref="HB110:HD110"/>
    <mergeCell ref="GK107:GM107"/>
    <mergeCell ref="GV107:GX107"/>
    <mergeCell ref="GY107:HA107"/>
    <mergeCell ref="HB107:HD107"/>
    <mergeCell ref="GD4:GD5"/>
  </mergeCells>
  <phoneticPr fontId="0" type="noConversion"/>
  <conditionalFormatting sqref="L6:AH6">
    <cfRule type="cellIs" dxfId="655" priority="17" operator="equal">
      <formula>0</formula>
    </cfRule>
  </conditionalFormatting>
  <conditionalFormatting sqref="V6:EZ6">
    <cfRule type="cellIs" dxfId="654" priority="10" operator="equal">
      <formula>0</formula>
    </cfRule>
  </conditionalFormatting>
  <conditionalFormatting sqref="AJ6 AM6 AP6 AS6:AT6 BD6:BG6 BI6 CG6 CJ6 CM6 CP6:CQ6 DA6:DD6 DF6 DI6 DL6 DO6:DP6 DX6:EA6 EC6 EF6 EI6 EL6:EN6 EU6:EX6 EZ6 FF6:FH6 FJ6 FP6:FR6 FT6 FZ6:GB6 GD6:GD106">
    <cfRule type="cellIs" dxfId="653" priority="459" operator="equal">
      <formula>0</formula>
    </cfRule>
  </conditionalFormatting>
  <conditionalFormatting sqref="AY6:AZ6">
    <cfRule type="cellIs" dxfId="652" priority="23" operator="equal">
      <formula>0</formula>
    </cfRule>
  </conditionalFormatting>
  <conditionalFormatting sqref="BJ6">
    <cfRule type="containsText" dxfId="651" priority="211" stopIfTrue="1" operator="containsText" text="s">
      <formula>NOT(ISERROR(SEARCH("s",BJ6)))</formula>
    </cfRule>
    <cfRule type="containsText" dxfId="650" priority="212" stopIfTrue="1" operator="containsText" text="u">
      <formula>NOT(ISERROR(SEARCH("u",BJ6)))</formula>
    </cfRule>
    <cfRule type="containsText" dxfId="649" priority="206" stopIfTrue="1" operator="containsText" text="p">
      <formula>NOT(ISERROR(SEARCH("p",BJ6)))</formula>
    </cfRule>
    <cfRule type="containsText" dxfId="648" priority="210" stopIfTrue="1" operator="containsText" text="u">
      <formula>NOT(ISERROR(SEARCH("u",BJ6)))</formula>
    </cfRule>
    <cfRule type="containsText" dxfId="647" priority="205" stopIfTrue="1" operator="containsText" text="sd">
      <formula>NOT(ISERROR(SEARCH("sd",BJ6)))</formula>
    </cfRule>
    <cfRule type="containsText" dxfId="646" priority="207" stopIfTrue="1" operator="containsText" text="g">
      <formula>NOT(ISERROR(SEARCH("g",BJ6)))</formula>
    </cfRule>
    <cfRule type="containsText" dxfId="645" priority="213" stopIfTrue="1" operator="containsText" text="s">
      <formula>NOT(ISERROR(SEARCH("s",BJ6)))</formula>
    </cfRule>
    <cfRule type="containsText" dxfId="644" priority="209" stopIfTrue="1" operator="containsText" text="s">
      <formula>NOT(ISERROR(SEARCH("s",BJ6)))</formula>
    </cfRule>
    <cfRule type="containsText" dxfId="643" priority="208" stopIfTrue="1" operator="containsText" text="u">
      <formula>NOT(ISERROR(SEARCH("u",BJ6)))</formula>
    </cfRule>
  </conditionalFormatting>
  <conditionalFormatting sqref="BK6:CE6">
    <cfRule type="cellIs" dxfId="642" priority="22" operator="equal">
      <formula>0</formula>
    </cfRule>
  </conditionalFormatting>
  <conditionalFormatting sqref="CV6:CW6">
    <cfRule type="cellIs" dxfId="641" priority="21" operator="equal">
      <formula>0</formula>
    </cfRule>
  </conditionalFormatting>
  <conditionalFormatting sqref="DT6:DU6">
    <cfRule type="cellIs" dxfId="640" priority="18" operator="equal">
      <formula>0</formula>
    </cfRule>
  </conditionalFormatting>
  <conditionalFormatting sqref="EN4">
    <cfRule type="cellIs" dxfId="639" priority="5" operator="equal">
      <formula>0</formula>
    </cfRule>
  </conditionalFormatting>
  <conditionalFormatting sqref="EN4:EZ4 L3:EZ3 L4:AS4 AU4:BS4 BU4:CP4 CR4:DO4 DQ4:EL4 AT4:AT5 BT4:BT5 CQ4:CQ5 DP4:DP5 EM4:EM5 W5:AS5 AV5:BS5 BV5:CP5 CS5:DO5 DR5:EL5 EO5:EZ5 L5:U6">
    <cfRule type="cellIs" dxfId="638" priority="12" operator="equal">
      <formula>0</formula>
    </cfRule>
  </conditionalFormatting>
  <conditionalFormatting sqref="EQ6:ER6">
    <cfRule type="cellIs" dxfId="637" priority="19" operator="equal">
      <formula>0</formula>
    </cfRule>
  </conditionalFormatting>
  <conditionalFormatting sqref="GE107:GE112">
    <cfRule type="expression" dxfId="636" priority="53">
      <formula>ISERROR(GE107)</formula>
    </cfRule>
  </conditionalFormatting>
  <conditionalFormatting sqref="GE7:HN106">
    <cfRule type="containsText" dxfId="635" priority="57" operator="containsText" text="PR">
      <formula>NOT(ISERROR(SEARCH("PR",GE7)))</formula>
    </cfRule>
    <cfRule type="containsText" dxfId="634" priority="55" operator="containsText" text="D">
      <formula>NOT(ISERROR(SEARCH("D",GE7)))</formula>
    </cfRule>
    <cfRule type="containsText" dxfId="633" priority="56" operator="containsText" text="G">
      <formula>NOT(ISERROR(SEARCH("G",GE7)))</formula>
    </cfRule>
  </conditionalFormatting>
  <conditionalFormatting sqref="HM7:HM106">
    <cfRule type="cellIs" dxfId="632" priority="24" operator="greaterThan">
      <formula>4</formula>
    </cfRule>
  </conditionalFormatting>
  <conditionalFormatting sqref="HO5 HO7:HO106">
    <cfRule type="containsText" dxfId="631" priority="97" operator="containsText" text="FAILED">
      <formula>NOT(ISERROR(SEARCH("FAILED",HO5)))</formula>
    </cfRule>
  </conditionalFormatting>
  <conditionalFormatting sqref="HO5:HO106">
    <cfRule type="containsText" dxfId="630" priority="125" operator="containsText" text="PASSED">
      <formula>NOT(ISERROR(SEARCH("PASSED",HO5)))</formula>
    </cfRule>
    <cfRule type="containsText" dxfId="629" priority="124" operator="containsText" text="PROMOTED">
      <formula>NOT(ISERROR(SEARCH("PROMOTED",HO5)))</formula>
    </cfRule>
  </conditionalFormatting>
  <conditionalFormatting sqref="HP7:HS106">
    <cfRule type="containsText" dxfId="628" priority="47" operator="containsText" text="mRrh.kZ">
      <formula>NOT(ISERROR(SEARCH("mRrh.kZ",HP7)))</formula>
    </cfRule>
    <cfRule type="containsText" dxfId="627" priority="46" operator="containsText" text="d{kksUur">
      <formula>NOT(ISERROR(SEARCH("d{kksUur",HP7)))</formula>
    </cfRule>
    <cfRule type="containsText" dxfId="626" priority="45" operator="containsText" text="lk- mRrh.kZ">
      <formula>NOT(ISERROR(SEARCH("lk- mRrh.kZ",HP7)))</formula>
    </cfRule>
    <cfRule type="containsText" dxfId="625" priority="43" operator="containsText" text="vuqRrh.kZ">
      <formula>NOT(ISERROR(SEARCH("vuqRrh.kZ",HP7)))</formula>
    </cfRule>
    <cfRule type="containsText" dxfId="624" priority="44" operator="containsText" text="d{kksUur">
      <formula>NOT(ISERROR(SEARCH("d{kksUur",HP7)))</formula>
    </cfRule>
  </conditionalFormatting>
  <conditionalFormatting sqref="HT7:HT106">
    <cfRule type="cellIs" dxfId="623" priority="35" operator="lessThan">
      <formula>11</formula>
    </cfRule>
    <cfRule type="cellIs" dxfId="622" priority="34" stopIfTrue="1" operator="greaterThan">
      <formula>0</formula>
    </cfRule>
    <cfRule type="containsText" dxfId="621" priority="33" stopIfTrue="1" operator="containsText" text="f">
      <formula>NOT(ISERROR(SEARCH("f",HT7)))</formula>
    </cfRule>
    <cfRule type="containsText" dxfId="620" priority="32" stopIfTrue="1" operator="containsText" text="s">
      <formula>NOT(ISERROR(SEARCH("s",HT7)))</formula>
    </cfRule>
    <cfRule type="containsText" dxfId="619" priority="31" stopIfTrue="1" operator="containsText" text="g">
      <formula>NOT(ISERROR(SEARCH("g",HT7)))</formula>
    </cfRule>
    <cfRule type="containsText" dxfId="618" priority="39" stopIfTrue="1" operator="containsText" text="NA">
      <formula>NOT(ISERROR(SEARCH("NA",HT7)))</formula>
    </cfRule>
    <cfRule type="containsText" dxfId="617" priority="38" operator="containsText" text="D">
      <formula>NOT(ISERROR(SEARCH("D",HT7)))</formula>
    </cfRule>
    <cfRule type="containsText" dxfId="616" priority="37" operator="containsText" text="NA">
      <formula>NOT(ISERROR(SEARCH("NA",HT7)))</formula>
    </cfRule>
    <cfRule type="cellIs" dxfId="615" priority="36" stopIfTrue="1" operator="greaterThan">
      <formula>10</formula>
    </cfRule>
  </conditionalFormatting>
  <conditionalFormatting sqref="HX7:HX106">
    <cfRule type="expression" dxfId="614" priority="14">
      <formula>ISERROR(J1)</formula>
    </cfRule>
    <cfRule type="cellIs" dxfId="613" priority="13" operator="lessThan">
      <formula>75</formula>
    </cfRule>
  </conditionalFormatting>
  <hyperlinks>
    <hyperlink ref="B6:J6" location="'statement of marks'!GQ1:HE24" display="CICK HERE TO VIEW THE RESULT AT A GLANCE" xr:uid="{00000000-0004-0000-0300-000000000000}"/>
  </hyperlinks>
  <pageMargins left="0.5" right="0.5" top="0.5" bottom="0.5" header="0" footer="0"/>
  <pageSetup paperSize="5" orientation="landscape" horizontalDpi="4294967292" verticalDpi="4294967292"/>
  <headerFooter alignWithMargins="0"/>
  <rowBreaks count="1" manualBreakCount="1">
    <brk id="113" max="16383" man="1"/>
  </rowBreaks>
  <ignoredErrors>
    <ignoredError sqref="FK108" formula="1"/>
  </ignoredErrors>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8000"/>
  </sheetPr>
  <dimension ref="A1:AA3200"/>
  <sheetViews>
    <sheetView topLeftCell="B1" zoomScale="123" zoomScaleNormal="123" workbookViewId="0">
      <selection activeCell="AA1" sqref="AA1:AA1048576"/>
    </sheetView>
  </sheetViews>
  <sheetFormatPr baseColWidth="10" defaultColWidth="11.5" defaultRowHeight="15.5" customHeight="1"/>
  <cols>
    <col min="1" max="1" width="0.83203125" customWidth="1"/>
    <col min="2" max="2" width="11.83203125" customWidth="1"/>
    <col min="3" max="3" width="13" customWidth="1"/>
    <col min="4" max="4" width="4.6640625" customWidth="1"/>
    <col min="5" max="5" width="4.83203125" customWidth="1"/>
    <col min="6" max="7" width="4.33203125" customWidth="1"/>
    <col min="8" max="8" width="4.83203125" customWidth="1"/>
    <col min="9" max="10" width="4.5" customWidth="1"/>
    <col min="11" max="11" width="4.83203125" customWidth="1"/>
    <col min="12" max="12" width="4.1640625" customWidth="1"/>
    <col min="13" max="13" width="4.33203125" customWidth="1"/>
    <col min="14" max="14" width="3.33203125" customWidth="1"/>
    <col min="15" max="15" width="4.83203125" customWidth="1"/>
    <col min="16" max="16" width="5.33203125" customWidth="1"/>
    <col min="17" max="19" width="4.83203125" customWidth="1"/>
    <col min="20" max="20" width="4.33203125" customWidth="1"/>
    <col min="21" max="21" width="5.33203125" customWidth="1"/>
    <col min="22" max="22" width="4.83203125" customWidth="1"/>
    <col min="23" max="23" width="4.5" customWidth="1"/>
    <col min="24" max="24" width="4.1640625" customWidth="1"/>
    <col min="25" max="25" width="5.6640625" customWidth="1"/>
    <col min="26" max="26" width="5.33203125" customWidth="1"/>
    <col min="27" max="27" width="5.1640625" customWidth="1"/>
  </cols>
  <sheetData>
    <row r="1" spans="1:27" ht="15.5" customHeight="1">
      <c r="A1" s="263"/>
      <c r="B1" s="839" t="s">
        <v>178</v>
      </c>
      <c r="C1" s="840"/>
      <c r="D1" s="840"/>
      <c r="E1" s="840"/>
      <c r="F1" s="840"/>
      <c r="G1" s="840"/>
      <c r="H1" s="840"/>
      <c r="I1" s="840"/>
      <c r="J1" s="840"/>
      <c r="K1" s="840"/>
      <c r="L1" s="840"/>
      <c r="M1" s="840"/>
      <c r="N1" s="840"/>
      <c r="O1" s="840"/>
      <c r="P1" s="840"/>
      <c r="Q1" s="840"/>
      <c r="R1" s="840"/>
      <c r="S1" s="840"/>
      <c r="T1" s="840"/>
      <c r="U1" s="840"/>
      <c r="V1" s="840"/>
      <c r="W1" s="840"/>
      <c r="X1" s="840"/>
      <c r="Y1" s="840"/>
      <c r="Z1" s="841"/>
    </row>
    <row r="2" spans="1:27" ht="15.5" customHeight="1">
      <c r="A2" s="261"/>
      <c r="B2" s="842" t="str">
        <f>IF('statement of marks'!$A$1="","",'statement of marks'!$A$1)</f>
        <v>GOVT. HR. SEC. SCHOOL, _________________</v>
      </c>
      <c r="C2" s="843"/>
      <c r="D2" s="843"/>
      <c r="E2" s="843"/>
      <c r="F2" s="843"/>
      <c r="G2" s="843"/>
      <c r="H2" s="843"/>
      <c r="I2" s="843"/>
      <c r="J2" s="843"/>
      <c r="K2" s="843"/>
      <c r="L2" s="843"/>
      <c r="M2" s="843"/>
      <c r="N2" s="843"/>
      <c r="O2" s="843"/>
      <c r="P2" s="843"/>
      <c r="Q2" s="843"/>
      <c r="R2" s="843"/>
      <c r="S2" s="843"/>
      <c r="T2" s="843"/>
      <c r="U2" s="843"/>
      <c r="V2" s="843"/>
      <c r="W2" s="843"/>
      <c r="X2" s="843"/>
      <c r="Y2" s="843"/>
      <c r="Z2" s="844"/>
    </row>
    <row r="3" spans="1:27" ht="15.5" customHeight="1">
      <c r="A3" s="261"/>
      <c r="B3" s="813" t="s">
        <v>117</v>
      </c>
      <c r="C3" s="814"/>
      <c r="D3" s="814" t="str">
        <f>IF('statement of marks'!$H$3="","",'statement of marks'!$H$3)</f>
        <v>2024-25</v>
      </c>
      <c r="E3" s="814"/>
      <c r="F3" s="814"/>
      <c r="G3" s="814"/>
      <c r="H3" s="814"/>
      <c r="I3" s="814"/>
      <c r="J3" s="814"/>
      <c r="K3" s="814"/>
      <c r="L3" s="814"/>
      <c r="M3" s="814"/>
      <c r="N3" s="814"/>
      <c r="O3" s="814"/>
      <c r="P3" s="814"/>
      <c r="Q3" s="814"/>
      <c r="R3" s="814"/>
      <c r="S3" s="814"/>
      <c r="T3" s="814"/>
      <c r="U3" s="814"/>
      <c r="V3" s="814"/>
      <c r="W3" s="814"/>
      <c r="X3" s="814"/>
      <c r="Y3" s="814"/>
      <c r="Z3" s="832"/>
    </row>
    <row r="4" spans="1:27" ht="15.5" customHeight="1">
      <c r="A4" s="261"/>
      <c r="B4" s="813" t="s">
        <v>157</v>
      </c>
      <c r="C4" s="814"/>
      <c r="D4" s="814" t="str">
        <f>IF('statement of marks'!I7="","",'statement of marks'!I7)</f>
        <v>A1</v>
      </c>
      <c r="E4" s="814"/>
      <c r="F4" s="814"/>
      <c r="G4" s="814"/>
      <c r="H4" s="814"/>
      <c r="I4" s="814"/>
      <c r="J4" s="814"/>
      <c r="K4" s="814"/>
      <c r="L4" s="814"/>
      <c r="M4" s="814"/>
      <c r="N4" s="814"/>
      <c r="O4" s="814"/>
      <c r="P4" s="814"/>
      <c r="Q4" s="814"/>
      <c r="R4" s="814"/>
      <c r="S4" s="814"/>
      <c r="T4" s="814"/>
      <c r="U4" s="814"/>
      <c r="V4" s="814"/>
      <c r="W4" s="814"/>
      <c r="X4" s="814"/>
      <c r="Y4" s="814"/>
      <c r="Z4" s="832"/>
    </row>
    <row r="5" spans="1:27" ht="15.5" customHeight="1">
      <c r="A5" s="261"/>
      <c r="B5" s="813" t="s">
        <v>20</v>
      </c>
      <c r="C5" s="814"/>
      <c r="D5" s="814" t="str">
        <f>IF('statement of marks'!J7="","",'statement of marks'!J7)</f>
        <v>B1</v>
      </c>
      <c r="E5" s="814"/>
      <c r="F5" s="814"/>
      <c r="G5" s="814"/>
      <c r="H5" s="814"/>
      <c r="I5" s="814"/>
      <c r="J5" s="814"/>
      <c r="K5" s="814"/>
      <c r="L5" s="814"/>
      <c r="M5" s="814"/>
      <c r="N5" s="814"/>
      <c r="O5" s="814"/>
      <c r="P5" s="814"/>
      <c r="Q5" s="814"/>
      <c r="R5" s="814"/>
      <c r="S5" s="814"/>
      <c r="T5" s="814"/>
      <c r="U5" s="814"/>
      <c r="V5" s="814"/>
      <c r="W5" s="814"/>
      <c r="X5" s="814"/>
      <c r="Y5" s="814"/>
      <c r="Z5" s="832"/>
    </row>
    <row r="6" spans="1:27" ht="15.5" customHeight="1">
      <c r="A6" s="261"/>
      <c r="B6" s="813" t="s">
        <v>21</v>
      </c>
      <c r="C6" s="814"/>
      <c r="D6" s="814" t="str">
        <f>IF('statement of marks'!K7="","",'statement of marks'!K7)</f>
        <v>C1</v>
      </c>
      <c r="E6" s="814"/>
      <c r="F6" s="814"/>
      <c r="G6" s="814"/>
      <c r="H6" s="814"/>
      <c r="I6" s="814"/>
      <c r="J6" s="814"/>
      <c r="K6" s="814"/>
      <c r="L6" s="814"/>
      <c r="M6" s="814"/>
      <c r="N6" s="814"/>
      <c r="O6" s="814"/>
      <c r="P6" s="814"/>
      <c r="Q6" s="814"/>
      <c r="R6" s="814"/>
      <c r="S6" s="814"/>
      <c r="T6" s="814"/>
      <c r="U6" s="814"/>
      <c r="V6" s="814"/>
      <c r="W6" s="814"/>
      <c r="X6" s="814"/>
      <c r="Y6" s="814"/>
      <c r="Z6" s="832"/>
    </row>
    <row r="7" spans="1:27" ht="15.5" customHeight="1">
      <c r="A7" s="261"/>
      <c r="B7" s="813" t="s">
        <v>158</v>
      </c>
      <c r="C7" s="814"/>
      <c r="D7" s="814" t="str">
        <f>IF('statement of marks'!$G$3="","",'statement of marks'!$G$3)</f>
        <v>6 A</v>
      </c>
      <c r="E7" s="814"/>
      <c r="F7" s="814"/>
      <c r="G7" s="814" t="s">
        <v>159</v>
      </c>
      <c r="H7" s="814"/>
      <c r="I7" s="814"/>
      <c r="J7" s="836">
        <f>IF('statement of marks'!D7="","",'statement of marks'!D7)</f>
        <v>801</v>
      </c>
      <c r="K7" s="837"/>
      <c r="L7" s="837"/>
      <c r="M7" s="837"/>
      <c r="N7" s="838"/>
      <c r="O7" s="814" t="s">
        <v>79</v>
      </c>
      <c r="P7" s="814"/>
      <c r="Q7" s="814"/>
      <c r="R7" s="814"/>
      <c r="S7" s="814">
        <f>IF('statement of marks'!F7="","",'statement of marks'!F7)</f>
        <v>2491</v>
      </c>
      <c r="T7" s="814"/>
      <c r="U7" s="814"/>
      <c r="V7" s="814"/>
      <c r="W7" s="814" t="str">
        <f>IF('statement of marks'!$I$3="","",'statement of marks'!$I$3)</f>
        <v>SCHOOL DISE CODE</v>
      </c>
      <c r="X7" s="814"/>
      <c r="Y7" s="814"/>
      <c r="Z7" s="832"/>
    </row>
    <row r="8" spans="1:27" ht="15.5" customHeight="1">
      <c r="A8" s="261"/>
      <c r="B8" s="449" t="s">
        <v>171</v>
      </c>
      <c r="C8" s="428"/>
      <c r="D8" s="830">
        <f>IF('statement of marks'!G7="","",'statement of marks'!G7)</f>
        <v>37466</v>
      </c>
      <c r="E8" s="830"/>
      <c r="F8" s="830"/>
      <c r="G8" s="831" t="str">
        <f>IF('statement of marks'!H7="","",'statement of marks'!H7)</f>
        <v>Twenty Nine July Two Thousand Two</v>
      </c>
      <c r="H8" s="831"/>
      <c r="I8" s="831"/>
      <c r="J8" s="831"/>
      <c r="K8" s="831"/>
      <c r="L8" s="831"/>
      <c r="M8" s="831"/>
      <c r="N8" s="831"/>
      <c r="O8" s="831"/>
      <c r="P8" s="831"/>
      <c r="Q8" s="831"/>
      <c r="R8" s="831"/>
      <c r="S8" s="831"/>
      <c r="T8" s="831"/>
      <c r="U8" s="831"/>
      <c r="V8" s="831"/>
      <c r="W8" s="814" t="str">
        <f>IF('statement of marks'!$J$3="","",'statement of marks'!$J$3)</f>
        <v>08291009401</v>
      </c>
      <c r="X8" s="814"/>
      <c r="Y8" s="814"/>
      <c r="Z8" s="832"/>
    </row>
    <row r="9" spans="1:27" ht="15.5" customHeight="1">
      <c r="A9" s="261"/>
      <c r="B9" s="450" t="s">
        <v>160</v>
      </c>
      <c r="C9" s="429" t="s">
        <v>165</v>
      </c>
      <c r="D9" s="794" t="s">
        <v>167</v>
      </c>
      <c r="E9" s="794"/>
      <c r="F9" s="794"/>
      <c r="G9" s="794" t="s">
        <v>168</v>
      </c>
      <c r="H9" s="794"/>
      <c r="I9" s="794"/>
      <c r="J9" s="794" t="s">
        <v>169</v>
      </c>
      <c r="K9" s="794"/>
      <c r="L9" s="794"/>
      <c r="M9" s="833" t="str">
        <f>IF('statement of marks'!U$4="","",'statement of marks'!U$4)</f>
        <v>TOTAL OF ALL TESTS</v>
      </c>
      <c r="N9" s="834" t="str">
        <f>IF('statement of marks'!V$4="","",'statement of marks'!V$4)</f>
        <v>VRUKSHAROPAN</v>
      </c>
      <c r="O9" s="795" t="s">
        <v>170</v>
      </c>
      <c r="P9" s="795"/>
      <c r="Q9" s="795"/>
      <c r="R9" s="795"/>
      <c r="S9" s="835" t="s">
        <v>216</v>
      </c>
      <c r="T9" s="816" t="s">
        <v>90</v>
      </c>
      <c r="U9" s="816"/>
      <c r="V9" s="816"/>
      <c r="W9" s="816"/>
      <c r="X9" s="823" t="s">
        <v>425</v>
      </c>
      <c r="Y9" s="823"/>
      <c r="Z9" s="824"/>
    </row>
    <row r="10" spans="1:27" ht="15.5" customHeight="1">
      <c r="A10" s="261"/>
      <c r="B10" s="450"/>
      <c r="C10" s="429"/>
      <c r="D10" s="431" t="s">
        <v>217</v>
      </c>
      <c r="E10" s="431" t="s">
        <v>218</v>
      </c>
      <c r="F10" s="432" t="s">
        <v>219</v>
      </c>
      <c r="G10" s="431" t="s">
        <v>217</v>
      </c>
      <c r="H10" s="431" t="s">
        <v>218</v>
      </c>
      <c r="I10" s="433" t="s">
        <v>219</v>
      </c>
      <c r="J10" s="431" t="s">
        <v>217</v>
      </c>
      <c r="K10" s="431" t="s">
        <v>218</v>
      </c>
      <c r="L10" s="433" t="s">
        <v>219</v>
      </c>
      <c r="M10" s="833"/>
      <c r="N10" s="834"/>
      <c r="O10" s="431" t="s">
        <v>217</v>
      </c>
      <c r="P10" s="431" t="s">
        <v>218</v>
      </c>
      <c r="Q10" s="434" t="s">
        <v>421</v>
      </c>
      <c r="R10" s="433" t="s">
        <v>219</v>
      </c>
      <c r="S10" s="835"/>
      <c r="T10" s="431" t="s">
        <v>217</v>
      </c>
      <c r="U10" s="431" t="s">
        <v>218</v>
      </c>
      <c r="V10" s="434" t="s">
        <v>422</v>
      </c>
      <c r="W10" s="433" t="s">
        <v>219</v>
      </c>
      <c r="X10" s="435" t="s">
        <v>423</v>
      </c>
      <c r="Y10" s="431" t="s">
        <v>220</v>
      </c>
      <c r="Z10" s="451" t="s">
        <v>69</v>
      </c>
    </row>
    <row r="11" spans="1:27" ht="15.5" customHeight="1">
      <c r="A11" s="262"/>
      <c r="B11" s="828" t="s">
        <v>166</v>
      </c>
      <c r="C11" s="829"/>
      <c r="D11" s="436">
        <f>IF('statement of marks'!L$6="","",'statement of marks'!L$6)</f>
        <v>5</v>
      </c>
      <c r="E11" s="436">
        <f>IF('statement of marks'!M$6="","",'statement of marks'!M$6)</f>
        <v>5</v>
      </c>
      <c r="F11" s="437">
        <f>IF('statement of marks'!N$6="","",'statement of marks'!N$6)</f>
        <v>10</v>
      </c>
      <c r="G11" s="436">
        <f>IF('statement of marks'!O$6="","",'statement of marks'!O$6)</f>
        <v>5</v>
      </c>
      <c r="H11" s="436">
        <f>IF('statement of marks'!P$6="","",'statement of marks'!P$6)</f>
        <v>5</v>
      </c>
      <c r="I11" s="438">
        <f>IF('statement of marks'!Q$6="","",'statement of marks'!Q$6)</f>
        <v>10</v>
      </c>
      <c r="J11" s="436">
        <f>IF('statement of marks'!R$6="","",'statement of marks'!R$6)</f>
        <v>5</v>
      </c>
      <c r="K11" s="436">
        <f>IF('statement of marks'!S$6="","",'statement of marks'!S$6)</f>
        <v>4</v>
      </c>
      <c r="L11" s="438">
        <f>IF('statement of marks'!T$6="","",'statement of marks'!T$6)</f>
        <v>9</v>
      </c>
      <c r="M11" s="438">
        <f>IF('statement of marks'!U$6="","",'statement of marks'!U$6)</f>
        <v>29</v>
      </c>
      <c r="N11" s="439">
        <f>IF('statement of marks'!V$6="","",'statement of marks'!V$6)</f>
        <v>1</v>
      </c>
      <c r="O11" s="436">
        <f>IF('statement of marks'!W$6="","",'statement of marks'!W$6)</f>
        <v>40</v>
      </c>
      <c r="P11" s="436">
        <f>IF('statement of marks'!X$6="","",'statement of marks'!X$6)</f>
        <v>10</v>
      </c>
      <c r="Q11" s="436">
        <f>IF('statement of marks'!Y$6="","",'statement of marks'!Y$6)</f>
        <v>20</v>
      </c>
      <c r="R11" s="438">
        <f>IF('statement of marks'!Z$6="","",'statement of marks'!Z$6)</f>
        <v>70</v>
      </c>
      <c r="S11" s="440">
        <f>IF('statement of marks'!AA$6="","",'statement of marks'!AA$6)</f>
        <v>100</v>
      </c>
      <c r="T11" s="436">
        <f>IF('statement of marks'!AB$6="","",'statement of marks'!AB$6)</f>
        <v>65</v>
      </c>
      <c r="U11" s="436">
        <f>IF('statement of marks'!AC$6="","",'statement of marks'!AC$6)</f>
        <v>15</v>
      </c>
      <c r="V11" s="436">
        <f>IF('statement of marks'!AD$6="","",'statement of marks'!AD$6)</f>
        <v>20</v>
      </c>
      <c r="W11" s="438">
        <f>IF('statement of marks'!AE$6="","",'statement of marks'!AE$6)</f>
        <v>100</v>
      </c>
      <c r="X11" s="441">
        <f>IF('statement of marks'!AF$6="","",'statement of marks'!AF$6)</f>
        <v>200</v>
      </c>
      <c r="Y11" s="436" t="str">
        <f>IF('statement of marks'!AG$6="","",'statement of marks'!AG$6)</f>
        <v/>
      </c>
      <c r="Z11" s="452" t="str">
        <f>IF('statement of marks'!AH$6="","",'statement of marks'!AH$6)</f>
        <v/>
      </c>
    </row>
    <row r="12" spans="1:27" ht="15.5" customHeight="1">
      <c r="A12" s="261"/>
      <c r="B12" s="813" t="str">
        <f>IF('statement of marks'!$L$3="","",'statement of marks'!$L$3)</f>
        <v>HINDI</v>
      </c>
      <c r="C12" s="814"/>
      <c r="D12" s="430">
        <f>IF('statement of marks'!L7="","",'statement of marks'!L7)</f>
        <v>5</v>
      </c>
      <c r="E12" s="430">
        <f>IF('statement of marks'!M7="","",'statement of marks'!M7)</f>
        <v>5</v>
      </c>
      <c r="F12" s="442">
        <f>IF('statement of marks'!N7="","",'statement of marks'!N7)</f>
        <v>10</v>
      </c>
      <c r="G12" s="430">
        <f>IF('statement of marks'!O7="","",'statement of marks'!O7)</f>
        <v>5</v>
      </c>
      <c r="H12" s="430">
        <f>IF('statement of marks'!P7="","",'statement of marks'!P7)</f>
        <v>5</v>
      </c>
      <c r="I12" s="443">
        <f>IF('statement of marks'!Q7="","",'statement of marks'!Q7)</f>
        <v>10</v>
      </c>
      <c r="J12" s="430">
        <f>IF('statement of marks'!R7="","",'statement of marks'!R7)</f>
        <v>5</v>
      </c>
      <c r="K12" s="430">
        <f>IF('statement of marks'!S7="","",'statement of marks'!S7)</f>
        <v>4</v>
      </c>
      <c r="L12" s="443">
        <f>IF('statement of marks'!T7="","",'statement of marks'!T7)</f>
        <v>9</v>
      </c>
      <c r="M12" s="443">
        <f>IF('statement of marks'!U7="","",'statement of marks'!U7)</f>
        <v>29</v>
      </c>
      <c r="N12" s="444">
        <f>IF('statement of marks'!V7="","",'statement of marks'!V7)</f>
        <v>1</v>
      </c>
      <c r="O12" s="430">
        <f>IF('statement of marks'!W7="","",'statement of marks'!W7)</f>
        <v>40</v>
      </c>
      <c r="P12" s="430">
        <f>IF('statement of marks'!X7="","",'statement of marks'!X7)</f>
        <v>10</v>
      </c>
      <c r="Q12" s="430">
        <f>IF('statement of marks'!Y7="","",'statement of marks'!Y7)</f>
        <v>20</v>
      </c>
      <c r="R12" s="443">
        <f>IF('statement of marks'!Z7="","",'statement of marks'!Z7)</f>
        <v>70</v>
      </c>
      <c r="S12" s="445">
        <f>IF('statement of marks'!AA7="","",'statement of marks'!AA7)</f>
        <v>100</v>
      </c>
      <c r="T12" s="430">
        <f>IF('statement of marks'!AB7="","",'statement of marks'!AB7)</f>
        <v>65</v>
      </c>
      <c r="U12" s="430">
        <f>IF('statement of marks'!AC7="","",'statement of marks'!AC7)</f>
        <v>15</v>
      </c>
      <c r="V12" s="430">
        <f>IF('statement of marks'!AD7="","",'statement of marks'!AD7)</f>
        <v>20</v>
      </c>
      <c r="W12" s="443">
        <f>IF('statement of marks'!AE7="","",'statement of marks'!AE7)</f>
        <v>100</v>
      </c>
      <c r="X12" s="446">
        <f>IF('statement of marks'!AF7="","",'statement of marks'!AF7)</f>
        <v>200</v>
      </c>
      <c r="Y12" s="430">
        <f>IF('statement of marks'!AG7="","",'statement of marks'!AG7)</f>
        <v>100</v>
      </c>
      <c r="Z12" s="453" t="str">
        <f>IF('statement of marks'!AH7="","",'statement of marks'!AH7)</f>
        <v>A</v>
      </c>
    </row>
    <row r="13" spans="1:27" ht="15.5" customHeight="1">
      <c r="A13" s="261"/>
      <c r="B13" s="813" t="str">
        <f>IF('statement of marks'!$AK$3="","",'statement of marks'!$AK$3)</f>
        <v>ENGLISH</v>
      </c>
      <c r="C13" s="814"/>
      <c r="D13" s="430">
        <f>IF('statement of marks'!AK7="","",'statement of marks'!AK7)</f>
        <v>5</v>
      </c>
      <c r="E13" s="430">
        <f>IF('statement of marks'!AL7="","",'statement of marks'!AL7)</f>
        <v>5</v>
      </c>
      <c r="F13" s="442">
        <f>IF('statement of marks'!AM7="","",'statement of marks'!AM7)</f>
        <v>10</v>
      </c>
      <c r="G13" s="430">
        <f>IF('statement of marks'!AN7="","",'statement of marks'!AN7)</f>
        <v>5</v>
      </c>
      <c r="H13" s="430">
        <f>IF('statement of marks'!AO7="","",'statement of marks'!AO7)</f>
        <v>5</v>
      </c>
      <c r="I13" s="443">
        <f>IF('statement of marks'!AP7="","",'statement of marks'!AP7)</f>
        <v>10</v>
      </c>
      <c r="J13" s="430">
        <f>IF('statement of marks'!AQ7="","",'statement of marks'!AQ7)</f>
        <v>5</v>
      </c>
      <c r="K13" s="430">
        <f>IF('statement of marks'!AR7="","",'statement of marks'!AR7)</f>
        <v>4</v>
      </c>
      <c r="L13" s="443">
        <f>IF('statement of marks'!AS7="","",'statement of marks'!AS7)</f>
        <v>9</v>
      </c>
      <c r="M13" s="443">
        <f>IF('statement of marks'!AT7="","",'statement of marks'!AT7)</f>
        <v>29</v>
      </c>
      <c r="N13" s="444">
        <f>IF('statement of marks'!AU7="","",'statement of marks'!AU7)</f>
        <v>1</v>
      </c>
      <c r="O13" s="430">
        <f>IF('statement of marks'!AV7="","",'statement of marks'!AV7)</f>
        <v>40</v>
      </c>
      <c r="P13" s="430">
        <f>IF('statement of marks'!AW7="","",'statement of marks'!AW7)</f>
        <v>10</v>
      </c>
      <c r="Q13" s="430">
        <f>IF('statement of marks'!AX7="","",'statement of marks'!AX7)</f>
        <v>20</v>
      </c>
      <c r="R13" s="443">
        <f>IF('statement of marks'!AY7="","",'statement of marks'!AY7)</f>
        <v>70</v>
      </c>
      <c r="S13" s="445">
        <f>IF('statement of marks'!AZ7="","",'statement of marks'!AZ7)</f>
        <v>100</v>
      </c>
      <c r="T13" s="430">
        <f>IF('statement of marks'!BA7="","",'statement of marks'!BA7)</f>
        <v>65</v>
      </c>
      <c r="U13" s="430">
        <f>IF('statement of marks'!BB7="","",'statement of marks'!BB7)</f>
        <v>15</v>
      </c>
      <c r="V13" s="430">
        <f>IF('statement of marks'!BC7="","",'statement of marks'!BC7)</f>
        <v>20</v>
      </c>
      <c r="W13" s="443">
        <f>IF('statement of marks'!BD7="","",'statement of marks'!BD7)</f>
        <v>100</v>
      </c>
      <c r="X13" s="446">
        <f>IF('statement of marks'!BE7="","",'statement of marks'!BE7)</f>
        <v>200</v>
      </c>
      <c r="Y13" s="430">
        <f>IF('statement of marks'!BF7="","",'statement of marks'!BF7)</f>
        <v>100</v>
      </c>
      <c r="Z13" s="453" t="str">
        <f>IF('statement of marks'!BG7="","",'statement of marks'!BG7)</f>
        <v>A</v>
      </c>
    </row>
    <row r="14" spans="1:27" ht="15.5" customHeight="1">
      <c r="A14" s="261"/>
      <c r="B14" s="813" t="str">
        <f>IF('statement of marks'!BJ7="s","SANSKRIT",IF('statement of marks'!BJ7="u","URDU",IF('statement of marks'!BJ7="g","GUJRATI",IF('statement of marks'!BJ7="p","PUNJABI",IF('statement of marks'!BJ7="sd","fla/kh","THIRD LANGUAGE")))))</f>
        <v>SANSKRIT</v>
      </c>
      <c r="C14" s="814"/>
      <c r="D14" s="430">
        <f>IF('statement of marks'!BK7="","",'statement of marks'!BK7)</f>
        <v>5</v>
      </c>
      <c r="E14" s="430">
        <f>IF('statement of marks'!BL7="","",'statement of marks'!BL7)</f>
        <v>5</v>
      </c>
      <c r="F14" s="442">
        <f>IF('statement of marks'!BM7="","",'statement of marks'!BM7)</f>
        <v>10</v>
      </c>
      <c r="G14" s="430">
        <f>IF('statement of marks'!BN7="","",'statement of marks'!BN7)</f>
        <v>5</v>
      </c>
      <c r="H14" s="430">
        <f>IF('statement of marks'!BO7="","",'statement of marks'!BO7)</f>
        <v>5</v>
      </c>
      <c r="I14" s="443">
        <f>IF('statement of marks'!BP7="","",'statement of marks'!BP7)</f>
        <v>10</v>
      </c>
      <c r="J14" s="430">
        <f>IF('statement of marks'!BQ7="","",'statement of marks'!BQ7)</f>
        <v>5</v>
      </c>
      <c r="K14" s="430">
        <f>IF('statement of marks'!BR7="","",'statement of marks'!BR7)</f>
        <v>4</v>
      </c>
      <c r="L14" s="443">
        <f>IF('statement of marks'!BS7="","",'statement of marks'!BS7)</f>
        <v>9</v>
      </c>
      <c r="M14" s="443">
        <f>IF('statement of marks'!BT7="","",'statement of marks'!BT7)</f>
        <v>29</v>
      </c>
      <c r="N14" s="444">
        <f>IF('statement of marks'!BU7="","",'statement of marks'!BU7)</f>
        <v>1</v>
      </c>
      <c r="O14" s="430">
        <f>IF('statement of marks'!BV7="","",'statement of marks'!BV7)</f>
        <v>50</v>
      </c>
      <c r="P14" s="430">
        <f>IF('statement of marks'!BW7="","",'statement of marks'!BW7)</f>
        <v>20</v>
      </c>
      <c r="Q14" s="430"/>
      <c r="R14" s="443">
        <f>IF('statement of marks'!BX7="","",'statement of marks'!BX7)</f>
        <v>70</v>
      </c>
      <c r="S14" s="445">
        <f>IF('statement of marks'!BY7="","",'statement of marks'!BY7)</f>
        <v>100</v>
      </c>
      <c r="T14" s="430">
        <f>IF('statement of marks'!BZ7="","",'statement of marks'!BZ7)</f>
        <v>80</v>
      </c>
      <c r="U14" s="430">
        <f>IF('statement of marks'!CA7="","",'statement of marks'!CA7)</f>
        <v>20</v>
      </c>
      <c r="V14" s="430"/>
      <c r="W14" s="443">
        <f>IF('statement of marks'!CB7="","",'statement of marks'!CB7)</f>
        <v>100</v>
      </c>
      <c r="X14" s="446">
        <f>IF('statement of marks'!CC7="","",'statement of marks'!CC7)</f>
        <v>200</v>
      </c>
      <c r="Y14" s="430">
        <f>IF('statement of marks'!CD7="","",'statement of marks'!CD7)</f>
        <v>100</v>
      </c>
      <c r="Z14" s="453" t="str">
        <f>IF('statement of marks'!CE7="","",'statement of marks'!CE7)</f>
        <v>A</v>
      </c>
    </row>
    <row r="15" spans="1:27" ht="15.5" customHeight="1">
      <c r="A15" s="261"/>
      <c r="B15" s="813" t="str">
        <f>IF('statement of marks'!$CH$3="","",'statement of marks'!$CH$3)</f>
        <v>MATHEMATICS</v>
      </c>
      <c r="C15" s="814"/>
      <c r="D15" s="430">
        <f>IF('statement of marks'!CH7="","",'statement of marks'!CH7)</f>
        <v>5</v>
      </c>
      <c r="E15" s="430">
        <f>IF('statement of marks'!CI7="","",'statement of marks'!CI7)</f>
        <v>5</v>
      </c>
      <c r="F15" s="442">
        <f>IF('statement of marks'!CJ7="","",'statement of marks'!CJ7)</f>
        <v>10</v>
      </c>
      <c r="G15" s="430">
        <f>IF('statement of marks'!CK7="","",'statement of marks'!CK7)</f>
        <v>5</v>
      </c>
      <c r="H15" s="430">
        <f>IF('statement of marks'!CL7="","",'statement of marks'!CL7)</f>
        <v>5</v>
      </c>
      <c r="I15" s="443">
        <f>IF('statement of marks'!CM7="","",'statement of marks'!CM7)</f>
        <v>10</v>
      </c>
      <c r="J15" s="430">
        <f>IF('statement of marks'!CN7="","",'statement of marks'!CN7)</f>
        <v>5</v>
      </c>
      <c r="K15" s="430">
        <f>IF('statement of marks'!CO7="","",'statement of marks'!CO7)</f>
        <v>4</v>
      </c>
      <c r="L15" s="443">
        <f>IF('statement of marks'!CP7="","",'statement of marks'!CP7)</f>
        <v>9</v>
      </c>
      <c r="M15" s="443">
        <f>IF('statement of marks'!CQ7="","",'statement of marks'!CQ7)</f>
        <v>29</v>
      </c>
      <c r="N15" s="444">
        <f>IF('statement of marks'!CR7="","",'statement of marks'!CR7)</f>
        <v>1</v>
      </c>
      <c r="O15" s="430">
        <f>IF('statement of marks'!CS7="","",'statement of marks'!CS7)</f>
        <v>40</v>
      </c>
      <c r="P15" s="430">
        <f>IF('statement of marks'!CT7="","",'statement of marks'!CT7)</f>
        <v>10</v>
      </c>
      <c r="Q15" s="430">
        <f>IF('statement of marks'!CU7="","",'statement of marks'!CU7)</f>
        <v>20</v>
      </c>
      <c r="R15" s="443">
        <f>IF('statement of marks'!CV7="","",'statement of marks'!CV7)</f>
        <v>70</v>
      </c>
      <c r="S15" s="445">
        <f>IF('statement of marks'!CW7="","",'statement of marks'!CW7)</f>
        <v>100</v>
      </c>
      <c r="T15" s="430">
        <f>IF('statement of marks'!CX7="","",'statement of marks'!CX7)</f>
        <v>65</v>
      </c>
      <c r="U15" s="430">
        <f>IF('statement of marks'!CY7="","",'statement of marks'!CY7)</f>
        <v>15</v>
      </c>
      <c r="V15" s="430">
        <f>IF('statement of marks'!CZ7="","",'statement of marks'!CZ7)</f>
        <v>20</v>
      </c>
      <c r="W15" s="443">
        <f>IF('statement of marks'!DA7="","",'statement of marks'!DA7)</f>
        <v>100</v>
      </c>
      <c r="X15" s="446">
        <f>IF('statement of marks'!DB7="","",'statement of marks'!DB7)</f>
        <v>200</v>
      </c>
      <c r="Y15" s="430">
        <f>IF('statement of marks'!DC7="","",'statement of marks'!DC7)</f>
        <v>100</v>
      </c>
      <c r="Z15" s="453" t="str">
        <f>IF('statement of marks'!DD7="","",'statement of marks'!DD7)</f>
        <v>A</v>
      </c>
    </row>
    <row r="16" spans="1:27" ht="15.5" customHeight="1">
      <c r="A16" s="261"/>
      <c r="B16" s="813" t="str">
        <f>IF('statement of marks'!$DG$3="","",'statement of marks'!$DG$3)</f>
        <v>SCIENCE</v>
      </c>
      <c r="C16" s="814"/>
      <c r="D16" s="430">
        <f>IF('statement of marks'!DG7="","",'statement of marks'!DG7)</f>
        <v>5</v>
      </c>
      <c r="E16" s="430">
        <f>IF('statement of marks'!DH7="","",'statement of marks'!DH7)</f>
        <v>5</v>
      </c>
      <c r="F16" s="442">
        <f>IF('statement of marks'!DI7="","",'statement of marks'!DI7)</f>
        <v>10</v>
      </c>
      <c r="G16" s="430">
        <f>IF('statement of marks'!DJ7="","",'statement of marks'!DJ7)</f>
        <v>5</v>
      </c>
      <c r="H16" s="430">
        <f>IF('statement of marks'!DK7="","",'statement of marks'!DK7)</f>
        <v>5</v>
      </c>
      <c r="I16" s="443">
        <f>IF('statement of marks'!DL7="","",'statement of marks'!DL7)</f>
        <v>10</v>
      </c>
      <c r="J16" s="430">
        <f>IF('statement of marks'!DM7="","",'statement of marks'!DM7)</f>
        <v>3</v>
      </c>
      <c r="K16" s="430">
        <f>IF('statement of marks'!DN7="","",'statement of marks'!DN7)</f>
        <v>2</v>
      </c>
      <c r="L16" s="443">
        <f>IF('statement of marks'!DO7="","",'statement of marks'!DO7)</f>
        <v>5</v>
      </c>
      <c r="M16" s="443">
        <f>IF('statement of marks'!DP7="","",'statement of marks'!DP7)</f>
        <v>25</v>
      </c>
      <c r="N16" s="444">
        <f>IF('statement of marks'!DQ7="","",'statement of marks'!DQ7)</f>
        <v>5</v>
      </c>
      <c r="O16" s="430">
        <f>IF('statement of marks'!DR7="","",'statement of marks'!DR7)</f>
        <v>50</v>
      </c>
      <c r="P16" s="430">
        <f>IF('statement of marks'!DS7="","",'statement of marks'!DS7)</f>
        <v>20</v>
      </c>
      <c r="Q16" s="430"/>
      <c r="R16" s="443">
        <f>IF('statement of marks'!DT7="","",'statement of marks'!DT7)</f>
        <v>70</v>
      </c>
      <c r="S16" s="445">
        <f>IF('statement of marks'!DU7="","",'statement of marks'!DU7)</f>
        <v>100</v>
      </c>
      <c r="T16" s="430">
        <f>IF('statement of marks'!DV7="","",'statement of marks'!DV7)</f>
        <v>80</v>
      </c>
      <c r="U16" s="430">
        <f>IF('statement of marks'!DW7="","",'statement of marks'!DW7)</f>
        <v>20</v>
      </c>
      <c r="V16" s="430"/>
      <c r="W16" s="443">
        <f>IF('statement of marks'!DX7="","",'statement of marks'!DX7)</f>
        <v>100</v>
      </c>
      <c r="X16" s="446">
        <f>IF('statement of marks'!DY7="","",'statement of marks'!DY7)</f>
        <v>200</v>
      </c>
      <c r="Y16" s="430">
        <f>IF('statement of marks'!DZ7="","",'statement of marks'!DZ7)</f>
        <v>100</v>
      </c>
      <c r="Z16" s="453" t="str">
        <f>IF('statement of marks'!EA7="","",'statement of marks'!EA7)</f>
        <v>A</v>
      </c>
    </row>
    <row r="17" spans="1:26" ht="15.5" customHeight="1">
      <c r="A17" s="261"/>
      <c r="B17" s="813" t="str">
        <f>IF('statement of marks'!$ED$3="","",'statement of marks'!$ED$3)</f>
        <v>SOCIAL STUDIES</v>
      </c>
      <c r="C17" s="814"/>
      <c r="D17" s="430">
        <f>IF('statement of marks'!ED7="","",'statement of marks'!ED7)</f>
        <v>5</v>
      </c>
      <c r="E17" s="430">
        <f>IF('statement of marks'!EE7="","",'statement of marks'!EE7)</f>
        <v>5</v>
      </c>
      <c r="F17" s="442">
        <f>IF('statement of marks'!EF7="","",'statement of marks'!EF7)</f>
        <v>10</v>
      </c>
      <c r="G17" s="430">
        <f>IF('statement of marks'!EG7="","",'statement of marks'!EG7)</f>
        <v>5</v>
      </c>
      <c r="H17" s="430">
        <f>IF('statement of marks'!EH7="","",'statement of marks'!EH7)</f>
        <v>5</v>
      </c>
      <c r="I17" s="443">
        <f>IF('statement of marks'!EI7="","",'statement of marks'!EI7)</f>
        <v>10</v>
      </c>
      <c r="J17" s="430">
        <f>IF('statement of marks'!EJ7="","",'statement of marks'!EJ7)</f>
        <v>5</v>
      </c>
      <c r="K17" s="430">
        <f>IF('statement of marks'!EK7="","",'statement of marks'!EK7)</f>
        <v>4</v>
      </c>
      <c r="L17" s="443">
        <f>IF('statement of marks'!EL7="","",'statement of marks'!EL7)</f>
        <v>9</v>
      </c>
      <c r="M17" s="443">
        <f>IF('statement of marks'!EM7="","",'statement of marks'!EM7)</f>
        <v>29</v>
      </c>
      <c r="N17" s="444">
        <f>IF('statement of marks'!EN7="","",'statement of marks'!EN7)</f>
        <v>1</v>
      </c>
      <c r="O17" s="430">
        <f>IF('statement of marks'!EO7="","",'statement of marks'!EO7)</f>
        <v>50</v>
      </c>
      <c r="P17" s="430">
        <f>IF('statement of marks'!EP7="","",'statement of marks'!EP7)</f>
        <v>20</v>
      </c>
      <c r="Q17" s="430"/>
      <c r="R17" s="443">
        <f>IF('statement of marks'!EQ7="","",'statement of marks'!EQ7)</f>
        <v>70</v>
      </c>
      <c r="S17" s="445">
        <f>IF('statement of marks'!ER7="","",'statement of marks'!ER7)</f>
        <v>100</v>
      </c>
      <c r="T17" s="430">
        <f>IF('statement of marks'!ES7="","",'statement of marks'!ES7)</f>
        <v>80</v>
      </c>
      <c r="U17" s="430">
        <f>IF('statement of marks'!ET7="","",'statement of marks'!ET7)</f>
        <v>20</v>
      </c>
      <c r="V17" s="430"/>
      <c r="W17" s="443">
        <f>IF('statement of marks'!EU7="","",'statement of marks'!EU7)</f>
        <v>100</v>
      </c>
      <c r="X17" s="446">
        <f>IF('statement of marks'!EV7="","",'statement of marks'!EV7)</f>
        <v>200</v>
      </c>
      <c r="Y17" s="430">
        <f>IF('statement of marks'!EW7="","",'statement of marks'!EW7)</f>
        <v>100</v>
      </c>
      <c r="Z17" s="453" t="str">
        <f>IF('statement of marks'!EX7="","",'statement of marks'!EX7)</f>
        <v>A</v>
      </c>
    </row>
    <row r="18" spans="1:26" ht="15.5" customHeight="1">
      <c r="A18" s="261"/>
      <c r="B18" s="813" t="s">
        <v>172</v>
      </c>
      <c r="C18" s="814"/>
      <c r="D18" s="794" t="s">
        <v>167</v>
      </c>
      <c r="E18" s="794"/>
      <c r="F18" s="794"/>
      <c r="G18" s="794" t="s">
        <v>168</v>
      </c>
      <c r="H18" s="794"/>
      <c r="I18" s="794"/>
      <c r="J18" s="794" t="s">
        <v>169</v>
      </c>
      <c r="K18" s="794"/>
      <c r="L18" s="794"/>
      <c r="M18" s="794"/>
      <c r="N18" s="794"/>
      <c r="O18" s="794" t="s">
        <v>177</v>
      </c>
      <c r="P18" s="794"/>
      <c r="Q18" s="794"/>
      <c r="R18" s="794"/>
      <c r="S18" s="794" t="s">
        <v>221</v>
      </c>
      <c r="T18" s="794"/>
      <c r="U18" s="794"/>
      <c r="V18" s="794"/>
      <c r="W18" s="447"/>
      <c r="X18" s="823" t="s">
        <v>425</v>
      </c>
      <c r="Y18" s="823"/>
      <c r="Z18" s="824"/>
    </row>
    <row r="19" spans="1:26" ht="15.5" customHeight="1">
      <c r="A19" s="262"/>
      <c r="B19" s="825" t="s">
        <v>166</v>
      </c>
      <c r="C19" s="826"/>
      <c r="D19" s="827">
        <f>IF('statement of marks'!FA$6="","",'statement of marks'!FA$6)</f>
        <v>20</v>
      </c>
      <c r="E19" s="827"/>
      <c r="F19" s="827"/>
      <c r="G19" s="827">
        <f>IF('statement of marks'!FB$6="","",'statement of marks'!FB$6)</f>
        <v>20</v>
      </c>
      <c r="H19" s="827"/>
      <c r="I19" s="827"/>
      <c r="J19" s="827">
        <f>IF('statement of marks'!FC$6="","",'statement of marks'!FC$6)</f>
        <v>20</v>
      </c>
      <c r="K19" s="827"/>
      <c r="L19" s="827"/>
      <c r="M19" s="827"/>
      <c r="N19" s="827"/>
      <c r="O19" s="827">
        <f>IF('statement of marks'!FD$6="","",'statement of marks'!FD$6)</f>
        <v>20</v>
      </c>
      <c r="P19" s="827"/>
      <c r="Q19" s="827"/>
      <c r="R19" s="827"/>
      <c r="S19" s="827">
        <f>IF('statement of marks'!FE$6="","",'statement of marks'!FE$6)</f>
        <v>20</v>
      </c>
      <c r="T19" s="827"/>
      <c r="U19" s="827"/>
      <c r="V19" s="827"/>
      <c r="W19" s="448"/>
      <c r="X19" s="436">
        <f>IF('statement of marks'!FF$6="","",'statement of marks'!FF$6)</f>
        <v>100</v>
      </c>
      <c r="Y19" s="436" t="s">
        <v>220</v>
      </c>
      <c r="Z19" s="451" t="s">
        <v>69</v>
      </c>
    </row>
    <row r="20" spans="1:26" ht="15.5" customHeight="1">
      <c r="A20" s="261"/>
      <c r="B20" s="813" t="str">
        <f>IF('statement of marks'!$FA$3="","",'statement of marks'!$FA$3)</f>
        <v>WORK EXPERIENCE</v>
      </c>
      <c r="C20" s="814"/>
      <c r="D20" s="817">
        <f>IF('statement of marks'!FA7="","",'statement of marks'!FA7)</f>
        <v>20</v>
      </c>
      <c r="E20" s="817"/>
      <c r="F20" s="817"/>
      <c r="G20" s="817">
        <f>IF('statement of marks'!FB7="","",'statement of marks'!FB7)</f>
        <v>20</v>
      </c>
      <c r="H20" s="817"/>
      <c r="I20" s="817"/>
      <c r="J20" s="816">
        <f>IF('statement of marks'!FC7="","",'statement of marks'!FC7)</f>
        <v>20</v>
      </c>
      <c r="K20" s="816"/>
      <c r="L20" s="816"/>
      <c r="M20" s="816"/>
      <c r="N20" s="816"/>
      <c r="O20" s="817">
        <f>IF('statement of marks'!FD7="","",'statement of marks'!FD7)</f>
        <v>20</v>
      </c>
      <c r="P20" s="817"/>
      <c r="Q20" s="817"/>
      <c r="R20" s="817"/>
      <c r="S20" s="817">
        <f>IF('statement of marks'!FE7="","",'statement of marks'!FE7)</f>
        <v>20</v>
      </c>
      <c r="T20" s="817"/>
      <c r="U20" s="817"/>
      <c r="V20" s="817"/>
      <c r="W20" s="447"/>
      <c r="X20" s="447">
        <f>IF('statement of marks'!FF7="","",'statement of marks'!FF7)</f>
        <v>100</v>
      </c>
      <c r="Y20" s="447">
        <f>IF('statement of marks'!FG7="","",'statement of marks'!FG7)</f>
        <v>100</v>
      </c>
      <c r="Z20" s="454" t="str">
        <f>IF('statement of marks'!FH7="","",'statement of marks'!FH7)</f>
        <v>A</v>
      </c>
    </row>
    <row r="21" spans="1:26" ht="15.5" customHeight="1">
      <c r="A21" s="261"/>
      <c r="B21" s="813" t="str">
        <f>IF('statement of marks'!$FK$3="","",'statement of marks'!$FK$3)</f>
        <v>ART EDUCATION</v>
      </c>
      <c r="C21" s="814"/>
      <c r="D21" s="817">
        <f>IF('statement of marks'!FK7="","",'statement of marks'!FK7)</f>
        <v>20</v>
      </c>
      <c r="E21" s="817"/>
      <c r="F21" s="817"/>
      <c r="G21" s="817">
        <f>IF('statement of marks'!FL7="","",'statement of marks'!FL7)</f>
        <v>20</v>
      </c>
      <c r="H21" s="817"/>
      <c r="I21" s="817"/>
      <c r="J21" s="816">
        <f>IF('statement of marks'!FM7="","",'statement of marks'!FM7)</f>
        <v>20</v>
      </c>
      <c r="K21" s="816"/>
      <c r="L21" s="816"/>
      <c r="M21" s="816"/>
      <c r="N21" s="816"/>
      <c r="O21" s="817">
        <f>IF('statement of marks'!FN7="","",'statement of marks'!FN7)</f>
        <v>20</v>
      </c>
      <c r="P21" s="817"/>
      <c r="Q21" s="817"/>
      <c r="R21" s="817"/>
      <c r="S21" s="817">
        <f>IF('statement of marks'!FO7="","",'statement of marks'!FO7)</f>
        <v>20</v>
      </c>
      <c r="T21" s="817"/>
      <c r="U21" s="817"/>
      <c r="V21" s="817"/>
      <c r="W21" s="447"/>
      <c r="X21" s="447">
        <f>IF('statement of marks'!FP7="","",'statement of marks'!FP7)</f>
        <v>100</v>
      </c>
      <c r="Y21" s="447">
        <f>IF('statement of marks'!FQ7="","",'statement of marks'!FQ7)</f>
        <v>100</v>
      </c>
      <c r="Z21" s="454" t="str">
        <f>IF('statement of marks'!FR7="","",'statement of marks'!FR7)</f>
        <v>A</v>
      </c>
    </row>
    <row r="22" spans="1:26" ht="15.5" customHeight="1">
      <c r="A22" s="261"/>
      <c r="B22" s="813" t="str">
        <f>IF('statement of marks'!$FU$3="","",'statement of marks'!$FU$3)</f>
        <v>PHYSICIAL EDUCATION</v>
      </c>
      <c r="C22" s="814"/>
      <c r="D22" s="817">
        <f>IF('statement of marks'!FU7="","",'statement of marks'!FU7)</f>
        <v>20</v>
      </c>
      <c r="E22" s="817"/>
      <c r="F22" s="817"/>
      <c r="G22" s="817">
        <f>IF('statement of marks'!FV7="","",'statement of marks'!FV7)</f>
        <v>20</v>
      </c>
      <c r="H22" s="817"/>
      <c r="I22" s="817"/>
      <c r="J22" s="816">
        <f>IF('statement of marks'!FW7="","",'statement of marks'!FW7)</f>
        <v>20</v>
      </c>
      <c r="K22" s="816"/>
      <c r="L22" s="816"/>
      <c r="M22" s="816"/>
      <c r="N22" s="816"/>
      <c r="O22" s="817">
        <f>IF('statement of marks'!FX7="","",'statement of marks'!FX7)</f>
        <v>20</v>
      </c>
      <c r="P22" s="817"/>
      <c r="Q22" s="817"/>
      <c r="R22" s="817"/>
      <c r="S22" s="817">
        <f>IF('statement of marks'!FY7="","",'statement of marks'!FY7)</f>
        <v>20</v>
      </c>
      <c r="T22" s="817"/>
      <c r="U22" s="817"/>
      <c r="V22" s="817"/>
      <c r="W22" s="447"/>
      <c r="X22" s="447">
        <f>IF('statement of marks'!FZ7="","",'statement of marks'!FZ7)</f>
        <v>100</v>
      </c>
      <c r="Y22" s="447">
        <f>IF('statement of marks'!GA7="","",'statement of marks'!GA7)</f>
        <v>100</v>
      </c>
      <c r="Z22" s="454" t="str">
        <f>IF('statement of marks'!GB7="","",'statement of marks'!GB7)</f>
        <v>A</v>
      </c>
    </row>
    <row r="23" spans="1:26" ht="15.5" customHeight="1">
      <c r="A23" s="261"/>
      <c r="B23" s="813" t="s">
        <v>173</v>
      </c>
      <c r="C23" s="814"/>
      <c r="D23" s="794" t="str">
        <f>details!$EF$3</f>
        <v>AUGUST</v>
      </c>
      <c r="E23" s="794"/>
      <c r="F23" s="794"/>
      <c r="G23" s="794" t="str">
        <f>details!$EJ$3</f>
        <v>OCTOBER</v>
      </c>
      <c r="H23" s="794"/>
      <c r="I23" s="794"/>
      <c r="J23" s="816" t="str">
        <f>details!$EN$3</f>
        <v>DECEMBER</v>
      </c>
      <c r="K23" s="816"/>
      <c r="L23" s="816"/>
      <c r="M23" s="816"/>
      <c r="N23" s="816"/>
      <c r="O23" s="794" t="str">
        <f>details!$ER$3</f>
        <v>FEBURARY</v>
      </c>
      <c r="P23" s="794"/>
      <c r="Q23" s="794"/>
      <c r="R23" s="794"/>
      <c r="S23" s="794" t="str">
        <f>details!$EV$3</f>
        <v>GRAND TOAL</v>
      </c>
      <c r="T23" s="794"/>
      <c r="U23" s="794"/>
      <c r="V23" s="794"/>
      <c r="W23" s="811" t="s">
        <v>118</v>
      </c>
      <c r="X23" s="811"/>
      <c r="Y23" s="811"/>
      <c r="Z23" s="812"/>
    </row>
    <row r="24" spans="1:26" ht="15.5" customHeight="1">
      <c r="A24" s="261"/>
      <c r="B24" s="813" t="s">
        <v>175</v>
      </c>
      <c r="C24" s="814"/>
      <c r="D24" s="815">
        <f>IF(details!EI7="","",details!EI7)</f>
        <v>35</v>
      </c>
      <c r="E24" s="815"/>
      <c r="F24" s="815"/>
      <c r="G24" s="815">
        <f>IF(details!EM7="","",details!EM7)</f>
        <v>53</v>
      </c>
      <c r="H24" s="815"/>
      <c r="I24" s="815"/>
      <c r="J24" s="816">
        <f>IF(details!EQ7="","",details!EQ7)</f>
        <v>71</v>
      </c>
      <c r="K24" s="816"/>
      <c r="L24" s="816"/>
      <c r="M24" s="816"/>
      <c r="N24" s="816"/>
      <c r="O24" s="817">
        <f>IF(details!EU7="","",details!EU7)</f>
        <v>89</v>
      </c>
      <c r="P24" s="817"/>
      <c r="Q24" s="817"/>
      <c r="R24" s="817"/>
      <c r="S24" s="815">
        <f>IF(details!EW7="","",details!EW7)</f>
        <v>98</v>
      </c>
      <c r="T24" s="815"/>
      <c r="U24" s="815"/>
      <c r="V24" s="815"/>
      <c r="W24" s="811"/>
      <c r="X24" s="811"/>
      <c r="Y24" s="811"/>
      <c r="Z24" s="812"/>
    </row>
    <row r="25" spans="1:26" ht="15.5" customHeight="1">
      <c r="A25" s="261"/>
      <c r="B25" s="818" t="s">
        <v>174</v>
      </c>
      <c r="C25" s="819"/>
      <c r="D25" s="820">
        <f>IF(details!EH7="","",details!EH7)</f>
        <v>40</v>
      </c>
      <c r="E25" s="820"/>
      <c r="F25" s="820"/>
      <c r="G25" s="820">
        <f>IF(details!EL7="","",details!EL7)</f>
        <v>60</v>
      </c>
      <c r="H25" s="820"/>
      <c r="I25" s="820"/>
      <c r="J25" s="820">
        <f>IF(details!EP7="","",details!EP7)</f>
        <v>80</v>
      </c>
      <c r="K25" s="820"/>
      <c r="L25" s="820"/>
      <c r="M25" s="820"/>
      <c r="N25" s="820"/>
      <c r="O25" s="820">
        <f>IF(details!ET7="","",details!ET7)</f>
        <v>100</v>
      </c>
      <c r="P25" s="820"/>
      <c r="Q25" s="820"/>
      <c r="R25" s="820"/>
      <c r="S25" s="820">
        <f>IF(details!EV7="","",details!EV7)</f>
        <v>110</v>
      </c>
      <c r="T25" s="820"/>
      <c r="U25" s="820"/>
      <c r="V25" s="820"/>
      <c r="W25" s="821">
        <f>'statement of marks'!$HR$108</f>
        <v>45777</v>
      </c>
      <c r="X25" s="821"/>
      <c r="Y25" s="821"/>
      <c r="Z25" s="822"/>
    </row>
    <row r="26" spans="1:26" ht="15.5" customHeight="1">
      <c r="A26" s="845"/>
      <c r="B26" s="803" t="s">
        <v>232</v>
      </c>
      <c r="C26" s="804"/>
      <c r="D26" s="805" t="s">
        <v>189</v>
      </c>
      <c r="E26" s="805"/>
      <c r="F26" s="805"/>
      <c r="G26" s="805" t="s">
        <v>190</v>
      </c>
      <c r="H26" s="805"/>
      <c r="I26" s="805"/>
      <c r="J26" s="805" t="s">
        <v>222</v>
      </c>
      <c r="K26" s="805"/>
      <c r="L26" s="805"/>
      <c r="M26" s="805"/>
      <c r="N26" s="805"/>
      <c r="O26" s="805" t="s">
        <v>147</v>
      </c>
      <c r="P26" s="805"/>
      <c r="Q26" s="805"/>
      <c r="R26" s="805"/>
      <c r="S26" s="806" t="s">
        <v>195</v>
      </c>
      <c r="T26" s="806"/>
      <c r="U26" s="806"/>
      <c r="V26" s="806"/>
      <c r="W26" s="805" t="s">
        <v>230</v>
      </c>
      <c r="X26" s="805"/>
      <c r="Y26" s="805"/>
      <c r="Z26" s="807"/>
    </row>
    <row r="27" spans="1:26" ht="15.5" customHeight="1">
      <c r="A27" s="846"/>
      <c r="B27" s="803"/>
      <c r="C27" s="804"/>
      <c r="D27" s="805">
        <f>'statement of marks'!HP7</f>
        <v>1200</v>
      </c>
      <c r="E27" s="805"/>
      <c r="F27" s="805"/>
      <c r="G27" s="805">
        <f>'statement of marks'!HQ7</f>
        <v>1200</v>
      </c>
      <c r="H27" s="805"/>
      <c r="I27" s="805"/>
      <c r="J27" s="808" t="str">
        <f>'statement of marks'!HU7</f>
        <v>A</v>
      </c>
      <c r="K27" s="808"/>
      <c r="L27" s="808"/>
      <c r="M27" s="808"/>
      <c r="N27" s="808"/>
      <c r="O27" s="808">
        <f>'statement of marks'!HR7</f>
        <v>100</v>
      </c>
      <c r="P27" s="808"/>
      <c r="Q27" s="808"/>
      <c r="R27" s="808"/>
      <c r="S27" s="805">
        <f>'statement of marks'!HT7</f>
        <v>0.99999999999999833</v>
      </c>
      <c r="T27" s="805"/>
      <c r="U27" s="805"/>
      <c r="V27" s="805"/>
      <c r="W27" s="809" t="str">
        <f>'statement of marks'!HO7</f>
        <v>PASSED</v>
      </c>
      <c r="X27" s="809"/>
      <c r="Y27" s="809"/>
      <c r="Z27" s="810"/>
    </row>
    <row r="28" spans="1:26" ht="15.5" customHeight="1">
      <c r="A28" s="261"/>
      <c r="B28" s="792" t="s">
        <v>176</v>
      </c>
      <c r="C28" s="793"/>
      <c r="D28" s="794"/>
      <c r="E28" s="794"/>
      <c r="F28" s="794"/>
      <c r="G28" s="794"/>
      <c r="H28" s="794"/>
      <c r="I28" s="794"/>
      <c r="J28" s="794"/>
      <c r="K28" s="794"/>
      <c r="L28" s="794"/>
      <c r="M28" s="794"/>
      <c r="N28" s="794"/>
      <c r="O28" s="794"/>
      <c r="P28" s="794"/>
      <c r="Q28" s="794"/>
      <c r="R28" s="794"/>
      <c r="S28" s="794"/>
      <c r="T28" s="794"/>
      <c r="U28" s="794"/>
      <c r="V28" s="794"/>
      <c r="W28" s="794"/>
      <c r="X28" s="794"/>
      <c r="Y28" s="794"/>
      <c r="Z28" s="800"/>
    </row>
    <row r="29" spans="1:26" ht="15.5" customHeight="1">
      <c r="A29" s="261"/>
      <c r="B29" s="801" t="s">
        <v>161</v>
      </c>
      <c r="C29" s="802"/>
      <c r="D29" s="794"/>
      <c r="E29" s="794"/>
      <c r="F29" s="794"/>
      <c r="G29" s="794"/>
      <c r="H29" s="794"/>
      <c r="I29" s="794"/>
      <c r="J29" s="794"/>
      <c r="K29" s="794"/>
      <c r="L29" s="794"/>
      <c r="M29" s="794"/>
      <c r="N29" s="794"/>
      <c r="O29" s="794"/>
      <c r="P29" s="794"/>
      <c r="Q29" s="794"/>
      <c r="R29" s="794"/>
      <c r="S29" s="794"/>
      <c r="T29" s="794"/>
      <c r="U29" s="794"/>
      <c r="V29" s="794"/>
      <c r="W29" s="794"/>
      <c r="X29" s="794"/>
      <c r="Y29" s="794"/>
      <c r="Z29" s="800"/>
    </row>
    <row r="30" spans="1:26" ht="15.5" customHeight="1">
      <c r="A30" s="261"/>
      <c r="B30" s="792" t="s">
        <v>162</v>
      </c>
      <c r="C30" s="793"/>
      <c r="D30" s="794"/>
      <c r="E30" s="794"/>
      <c r="F30" s="794"/>
      <c r="G30" s="794"/>
      <c r="H30" s="794"/>
      <c r="I30" s="794"/>
      <c r="J30" s="794"/>
      <c r="K30" s="794"/>
      <c r="L30" s="794"/>
      <c r="M30" s="794"/>
      <c r="N30" s="794"/>
      <c r="O30" s="794"/>
      <c r="P30" s="794"/>
      <c r="Q30" s="794"/>
      <c r="R30" s="794"/>
      <c r="S30" s="795" t="s">
        <v>162</v>
      </c>
      <c r="T30" s="795"/>
      <c r="U30" s="795"/>
      <c r="V30" s="795"/>
      <c r="W30" s="796" t="s">
        <v>163</v>
      </c>
      <c r="X30" s="796"/>
      <c r="Y30" s="796"/>
      <c r="Z30" s="797"/>
    </row>
    <row r="31" spans="1:26" ht="15.5" customHeight="1">
      <c r="A31" s="261"/>
      <c r="B31" s="798" t="s">
        <v>163</v>
      </c>
      <c r="C31" s="799"/>
      <c r="D31" s="794"/>
      <c r="E31" s="794"/>
      <c r="F31" s="794"/>
      <c r="G31" s="794"/>
      <c r="H31" s="794"/>
      <c r="I31" s="794"/>
      <c r="J31" s="794"/>
      <c r="K31" s="794"/>
      <c r="L31" s="794"/>
      <c r="M31" s="794"/>
      <c r="N31" s="794"/>
      <c r="O31" s="794"/>
      <c r="P31" s="794"/>
      <c r="Q31" s="794"/>
      <c r="R31" s="794"/>
      <c r="S31" s="795"/>
      <c r="T31" s="795"/>
      <c r="U31" s="795"/>
      <c r="V31" s="795"/>
      <c r="W31" s="796"/>
      <c r="X31" s="796"/>
      <c r="Y31" s="796"/>
      <c r="Z31" s="797"/>
    </row>
    <row r="32" spans="1:26" ht="15.5" customHeight="1" thickBot="1">
      <c r="A32" s="423"/>
      <c r="B32" s="786" t="s">
        <v>223</v>
      </c>
      <c r="C32" s="787"/>
      <c r="D32" s="788"/>
      <c r="E32" s="788"/>
      <c r="F32" s="788"/>
      <c r="G32" s="788"/>
      <c r="H32" s="788"/>
      <c r="I32" s="788"/>
      <c r="J32" s="788"/>
      <c r="K32" s="788"/>
      <c r="L32" s="788"/>
      <c r="M32" s="788"/>
      <c r="N32" s="788"/>
      <c r="O32" s="788"/>
      <c r="P32" s="788"/>
      <c r="Q32" s="788"/>
      <c r="R32" s="788"/>
      <c r="S32" s="789" t="s">
        <v>179</v>
      </c>
      <c r="T32" s="789"/>
      <c r="U32" s="789"/>
      <c r="V32" s="789"/>
      <c r="W32" s="790" t="s">
        <v>179</v>
      </c>
      <c r="X32" s="790"/>
      <c r="Y32" s="790"/>
      <c r="Z32" s="791"/>
    </row>
    <row r="33" spans="1:26" ht="15.5" customHeight="1">
      <c r="A33" s="424"/>
      <c r="B33" s="839" t="s">
        <v>178</v>
      </c>
      <c r="C33" s="840"/>
      <c r="D33" s="840"/>
      <c r="E33" s="840"/>
      <c r="F33" s="840"/>
      <c r="G33" s="840"/>
      <c r="H33" s="840"/>
      <c r="I33" s="840"/>
      <c r="J33" s="840"/>
      <c r="K33" s="840"/>
      <c r="L33" s="840"/>
      <c r="M33" s="840"/>
      <c r="N33" s="840"/>
      <c r="O33" s="840"/>
      <c r="P33" s="840"/>
      <c r="Q33" s="840"/>
      <c r="R33" s="840"/>
      <c r="S33" s="840"/>
      <c r="T33" s="840"/>
      <c r="U33" s="840"/>
      <c r="V33" s="840"/>
      <c r="W33" s="840"/>
      <c r="X33" s="840"/>
      <c r="Y33" s="840"/>
      <c r="Z33" s="841"/>
    </row>
    <row r="34" spans="1:26" ht="15.5" customHeight="1">
      <c r="A34" s="424"/>
      <c r="B34" s="842" t="str">
        <f>IF('statement of marks'!$A$1="","",'statement of marks'!$A$1)</f>
        <v>GOVT. HR. SEC. SCHOOL, _________________</v>
      </c>
      <c r="C34" s="843"/>
      <c r="D34" s="843"/>
      <c r="E34" s="843"/>
      <c r="F34" s="843"/>
      <c r="G34" s="843"/>
      <c r="H34" s="843"/>
      <c r="I34" s="843"/>
      <c r="J34" s="843"/>
      <c r="K34" s="843"/>
      <c r="L34" s="843"/>
      <c r="M34" s="843"/>
      <c r="N34" s="843"/>
      <c r="O34" s="843"/>
      <c r="P34" s="843"/>
      <c r="Q34" s="843"/>
      <c r="R34" s="843"/>
      <c r="S34" s="843"/>
      <c r="T34" s="843"/>
      <c r="U34" s="843"/>
      <c r="V34" s="843"/>
      <c r="W34" s="843"/>
      <c r="X34" s="843"/>
      <c r="Y34" s="843"/>
      <c r="Z34" s="844"/>
    </row>
    <row r="35" spans="1:26" ht="15.5" customHeight="1">
      <c r="A35" s="424"/>
      <c r="B35" s="813" t="s">
        <v>117</v>
      </c>
      <c r="C35" s="814"/>
      <c r="D35" s="814" t="str">
        <f>IF('statement of marks'!$H$3="","",'statement of marks'!$H$3)</f>
        <v>2024-25</v>
      </c>
      <c r="E35" s="814"/>
      <c r="F35" s="814"/>
      <c r="G35" s="814"/>
      <c r="H35" s="814"/>
      <c r="I35" s="814"/>
      <c r="J35" s="814"/>
      <c r="K35" s="814"/>
      <c r="L35" s="814"/>
      <c r="M35" s="814"/>
      <c r="N35" s="814"/>
      <c r="O35" s="814"/>
      <c r="P35" s="814"/>
      <c r="Q35" s="814"/>
      <c r="R35" s="814"/>
      <c r="S35" s="814"/>
      <c r="T35" s="814"/>
      <c r="U35" s="814"/>
      <c r="V35" s="814"/>
      <c r="W35" s="814"/>
      <c r="X35" s="814"/>
      <c r="Y35" s="814"/>
      <c r="Z35" s="832"/>
    </row>
    <row r="36" spans="1:26" ht="15.5" customHeight="1">
      <c r="A36" s="424"/>
      <c r="B36" s="813" t="s">
        <v>157</v>
      </c>
      <c r="C36" s="814"/>
      <c r="D36" s="814" t="str">
        <f>IF('statement of marks'!I8="","",'statement of marks'!I8)</f>
        <v>A2</v>
      </c>
      <c r="E36" s="814"/>
      <c r="F36" s="814"/>
      <c r="G36" s="814"/>
      <c r="H36" s="814"/>
      <c r="I36" s="814"/>
      <c r="J36" s="814"/>
      <c r="K36" s="814"/>
      <c r="L36" s="814"/>
      <c r="M36" s="814"/>
      <c r="N36" s="814"/>
      <c r="O36" s="814"/>
      <c r="P36" s="814"/>
      <c r="Q36" s="814"/>
      <c r="R36" s="814"/>
      <c r="S36" s="814"/>
      <c r="T36" s="814"/>
      <c r="U36" s="814"/>
      <c r="V36" s="814"/>
      <c r="W36" s="814"/>
      <c r="X36" s="814"/>
      <c r="Y36" s="814"/>
      <c r="Z36" s="832"/>
    </row>
    <row r="37" spans="1:26" ht="15.5" customHeight="1">
      <c r="A37" s="424"/>
      <c r="B37" s="813" t="s">
        <v>20</v>
      </c>
      <c r="C37" s="814"/>
      <c r="D37" s="814" t="str">
        <f>IF('statement of marks'!J8="","",'statement of marks'!J8)</f>
        <v>B2</v>
      </c>
      <c r="E37" s="814"/>
      <c r="F37" s="814"/>
      <c r="G37" s="814"/>
      <c r="H37" s="814"/>
      <c r="I37" s="814"/>
      <c r="J37" s="814"/>
      <c r="K37" s="814"/>
      <c r="L37" s="814"/>
      <c r="M37" s="814"/>
      <c r="N37" s="814"/>
      <c r="O37" s="814"/>
      <c r="P37" s="814"/>
      <c r="Q37" s="814"/>
      <c r="R37" s="814"/>
      <c r="S37" s="814"/>
      <c r="T37" s="814"/>
      <c r="U37" s="814"/>
      <c r="V37" s="814"/>
      <c r="W37" s="814"/>
      <c r="X37" s="814"/>
      <c r="Y37" s="814"/>
      <c r="Z37" s="832"/>
    </row>
    <row r="38" spans="1:26" ht="15.5" customHeight="1">
      <c r="A38" s="424"/>
      <c r="B38" s="813" t="s">
        <v>21</v>
      </c>
      <c r="C38" s="814"/>
      <c r="D38" s="814" t="str">
        <f>IF('statement of marks'!K8="","",'statement of marks'!K8)</f>
        <v>C2</v>
      </c>
      <c r="E38" s="814"/>
      <c r="F38" s="814"/>
      <c r="G38" s="814"/>
      <c r="H38" s="814"/>
      <c r="I38" s="814"/>
      <c r="J38" s="814"/>
      <c r="K38" s="814"/>
      <c r="L38" s="814"/>
      <c r="M38" s="814"/>
      <c r="N38" s="814"/>
      <c r="O38" s="814"/>
      <c r="P38" s="814"/>
      <c r="Q38" s="814"/>
      <c r="R38" s="814"/>
      <c r="S38" s="814"/>
      <c r="T38" s="814"/>
      <c r="U38" s="814"/>
      <c r="V38" s="814"/>
      <c r="W38" s="814"/>
      <c r="X38" s="814"/>
      <c r="Y38" s="814"/>
      <c r="Z38" s="832"/>
    </row>
    <row r="39" spans="1:26" ht="15.5" customHeight="1">
      <c r="A39" s="424"/>
      <c r="B39" s="813" t="s">
        <v>158</v>
      </c>
      <c r="C39" s="814"/>
      <c r="D39" s="814" t="str">
        <f>IF('statement of marks'!$G$3="","",'statement of marks'!$G$3)</f>
        <v>6 A</v>
      </c>
      <c r="E39" s="814"/>
      <c r="F39" s="814"/>
      <c r="G39" s="814" t="s">
        <v>159</v>
      </c>
      <c r="H39" s="814"/>
      <c r="I39" s="814"/>
      <c r="J39" s="836">
        <f>IF('statement of marks'!D8="","",'statement of marks'!D8)</f>
        <v>802</v>
      </c>
      <c r="K39" s="837"/>
      <c r="L39" s="837"/>
      <c r="M39" s="837"/>
      <c r="N39" s="838"/>
      <c r="O39" s="814" t="s">
        <v>79</v>
      </c>
      <c r="P39" s="814"/>
      <c r="Q39" s="814"/>
      <c r="R39" s="814"/>
      <c r="S39" s="814" t="str">
        <f>IF('statement of marks'!F8="","",'statement of marks'!F8)</f>
        <v/>
      </c>
      <c r="T39" s="814"/>
      <c r="U39" s="814"/>
      <c r="V39" s="814"/>
      <c r="W39" s="814" t="str">
        <f>IF('statement of marks'!$I$3="","",'statement of marks'!$I$3)</f>
        <v>SCHOOL DISE CODE</v>
      </c>
      <c r="X39" s="814"/>
      <c r="Y39" s="814"/>
      <c r="Z39" s="832"/>
    </row>
    <row r="40" spans="1:26" ht="15.5" customHeight="1">
      <c r="A40" s="424"/>
      <c r="B40" s="449" t="s">
        <v>171</v>
      </c>
      <c r="C40" s="428"/>
      <c r="D40" s="830">
        <f>IF('statement of marks'!G8="","",'statement of marks'!G8)</f>
        <v>35887</v>
      </c>
      <c r="E40" s="830"/>
      <c r="F40" s="830"/>
      <c r="G40" s="831" t="str">
        <f>IF('statement of marks'!H8="","",'statement of marks'!H8)</f>
        <v>Two April Nineteen Hundred Ninety Eight</v>
      </c>
      <c r="H40" s="831"/>
      <c r="I40" s="831"/>
      <c r="J40" s="831"/>
      <c r="K40" s="831"/>
      <c r="L40" s="831"/>
      <c r="M40" s="831"/>
      <c r="N40" s="831"/>
      <c r="O40" s="831"/>
      <c r="P40" s="831"/>
      <c r="Q40" s="831"/>
      <c r="R40" s="831"/>
      <c r="S40" s="831"/>
      <c r="T40" s="831"/>
      <c r="U40" s="831"/>
      <c r="V40" s="831"/>
      <c r="W40" s="814" t="str">
        <f>IF('statement of marks'!$J$3="","",'statement of marks'!$J$3)</f>
        <v>08291009401</v>
      </c>
      <c r="X40" s="814"/>
      <c r="Y40" s="814"/>
      <c r="Z40" s="832"/>
    </row>
    <row r="41" spans="1:26" ht="15.5" customHeight="1">
      <c r="A41" s="424"/>
      <c r="B41" s="450" t="s">
        <v>160</v>
      </c>
      <c r="C41" s="429" t="s">
        <v>165</v>
      </c>
      <c r="D41" s="794" t="s">
        <v>167</v>
      </c>
      <c r="E41" s="794"/>
      <c r="F41" s="794"/>
      <c r="G41" s="794" t="s">
        <v>168</v>
      </c>
      <c r="H41" s="794"/>
      <c r="I41" s="794"/>
      <c r="J41" s="794" t="s">
        <v>169</v>
      </c>
      <c r="K41" s="794"/>
      <c r="L41" s="794"/>
      <c r="M41" s="833" t="str">
        <f>IF('statement of marks'!U$4="","",'statement of marks'!U$4)</f>
        <v>TOTAL OF ALL TESTS</v>
      </c>
      <c r="N41" s="834" t="str">
        <f>IF('statement of marks'!V$4="","",'statement of marks'!V$4)</f>
        <v>VRUKSHAROPAN</v>
      </c>
      <c r="O41" s="795" t="s">
        <v>170</v>
      </c>
      <c r="P41" s="795"/>
      <c r="Q41" s="795"/>
      <c r="R41" s="795"/>
      <c r="S41" s="835" t="s">
        <v>216</v>
      </c>
      <c r="T41" s="816" t="s">
        <v>90</v>
      </c>
      <c r="U41" s="816"/>
      <c r="V41" s="816"/>
      <c r="W41" s="816"/>
      <c r="X41" s="823" t="s">
        <v>425</v>
      </c>
      <c r="Y41" s="823"/>
      <c r="Z41" s="824"/>
    </row>
    <row r="42" spans="1:26" ht="15.5" customHeight="1">
      <c r="A42" s="424"/>
      <c r="B42" s="450"/>
      <c r="C42" s="429"/>
      <c r="D42" s="431" t="s">
        <v>217</v>
      </c>
      <c r="E42" s="431" t="s">
        <v>218</v>
      </c>
      <c r="F42" s="432" t="s">
        <v>219</v>
      </c>
      <c r="G42" s="431" t="s">
        <v>217</v>
      </c>
      <c r="H42" s="431" t="s">
        <v>218</v>
      </c>
      <c r="I42" s="433" t="s">
        <v>219</v>
      </c>
      <c r="J42" s="431" t="s">
        <v>217</v>
      </c>
      <c r="K42" s="431" t="s">
        <v>218</v>
      </c>
      <c r="L42" s="433" t="s">
        <v>219</v>
      </c>
      <c r="M42" s="833"/>
      <c r="N42" s="834"/>
      <c r="O42" s="431" t="s">
        <v>217</v>
      </c>
      <c r="P42" s="431" t="s">
        <v>218</v>
      </c>
      <c r="Q42" s="434" t="s">
        <v>421</v>
      </c>
      <c r="R42" s="433" t="s">
        <v>219</v>
      </c>
      <c r="S42" s="835"/>
      <c r="T42" s="431" t="s">
        <v>217</v>
      </c>
      <c r="U42" s="431" t="s">
        <v>218</v>
      </c>
      <c r="V42" s="434" t="s">
        <v>422</v>
      </c>
      <c r="W42" s="433" t="s">
        <v>219</v>
      </c>
      <c r="X42" s="435" t="s">
        <v>423</v>
      </c>
      <c r="Y42" s="431" t="s">
        <v>220</v>
      </c>
      <c r="Z42" s="451" t="s">
        <v>69</v>
      </c>
    </row>
    <row r="43" spans="1:26" ht="15.5" customHeight="1">
      <c r="A43" s="425"/>
      <c r="B43" s="828" t="s">
        <v>166</v>
      </c>
      <c r="C43" s="829"/>
      <c r="D43" s="436">
        <f>IF('statement of marks'!L$6="","",'statement of marks'!L$6)</f>
        <v>5</v>
      </c>
      <c r="E43" s="436">
        <f>IF('statement of marks'!M$6="","",'statement of marks'!M$6)</f>
        <v>5</v>
      </c>
      <c r="F43" s="437">
        <f>IF('statement of marks'!N$6="","",'statement of marks'!N$6)</f>
        <v>10</v>
      </c>
      <c r="G43" s="436">
        <f>IF('statement of marks'!O$6="","",'statement of marks'!O$6)</f>
        <v>5</v>
      </c>
      <c r="H43" s="436">
        <f>IF('statement of marks'!P$6="","",'statement of marks'!P$6)</f>
        <v>5</v>
      </c>
      <c r="I43" s="438">
        <f>IF('statement of marks'!Q$6="","",'statement of marks'!Q$6)</f>
        <v>10</v>
      </c>
      <c r="J43" s="436">
        <f>IF('statement of marks'!R$6="","",'statement of marks'!R$6)</f>
        <v>5</v>
      </c>
      <c r="K43" s="436">
        <f>IF('statement of marks'!S$6="","",'statement of marks'!S$6)</f>
        <v>4</v>
      </c>
      <c r="L43" s="438">
        <f>IF('statement of marks'!T$6="","",'statement of marks'!T$6)</f>
        <v>9</v>
      </c>
      <c r="M43" s="438">
        <f>IF('statement of marks'!U$6="","",'statement of marks'!U$6)</f>
        <v>29</v>
      </c>
      <c r="N43" s="439">
        <f>IF('statement of marks'!V$6="","",'statement of marks'!V$6)</f>
        <v>1</v>
      </c>
      <c r="O43" s="436">
        <f>IF('statement of marks'!W$6="","",'statement of marks'!W$6)</f>
        <v>40</v>
      </c>
      <c r="P43" s="436">
        <f>IF('statement of marks'!X$6="","",'statement of marks'!X$6)</f>
        <v>10</v>
      </c>
      <c r="Q43" s="436">
        <f>IF('statement of marks'!Y$6="","",'statement of marks'!Y$6)</f>
        <v>20</v>
      </c>
      <c r="R43" s="438">
        <f>IF('statement of marks'!Z$6="","",'statement of marks'!Z$6)</f>
        <v>70</v>
      </c>
      <c r="S43" s="440">
        <f>IF('statement of marks'!AA$6="","",'statement of marks'!AA$6)</f>
        <v>100</v>
      </c>
      <c r="T43" s="436">
        <f>IF('statement of marks'!AB$6="","",'statement of marks'!AB$6)</f>
        <v>65</v>
      </c>
      <c r="U43" s="436">
        <f>IF('statement of marks'!AC$6="","",'statement of marks'!AC$6)</f>
        <v>15</v>
      </c>
      <c r="V43" s="436">
        <f>IF('statement of marks'!AD$6="","",'statement of marks'!AD$6)</f>
        <v>20</v>
      </c>
      <c r="W43" s="438">
        <f>IF('statement of marks'!AE$6="","",'statement of marks'!AE$6)</f>
        <v>100</v>
      </c>
      <c r="X43" s="441">
        <f>IF('statement of marks'!AF$6="","",'statement of marks'!AF$6)</f>
        <v>200</v>
      </c>
      <c r="Y43" s="436" t="str">
        <f>IF('statement of marks'!AG$6="","",'statement of marks'!AG$6)</f>
        <v/>
      </c>
      <c r="Z43" s="452" t="str">
        <f>IF('statement of marks'!AH$6="","",'statement of marks'!AH$6)</f>
        <v/>
      </c>
    </row>
    <row r="44" spans="1:26" ht="15.5" customHeight="1">
      <c r="A44" s="424"/>
      <c r="B44" s="813" t="str">
        <f>IF('statement of marks'!$L$3="","",'statement of marks'!$L$3)</f>
        <v>HINDI</v>
      </c>
      <c r="C44" s="814"/>
      <c r="D44" s="430">
        <f>IF('statement of marks'!L8="","",'statement of marks'!L8)</f>
        <v>5</v>
      </c>
      <c r="E44" s="430">
        <f>IF('statement of marks'!M8="","",'statement of marks'!M8)</f>
        <v>5</v>
      </c>
      <c r="F44" s="442">
        <f>IF('statement of marks'!N8="","",'statement of marks'!N8)</f>
        <v>10</v>
      </c>
      <c r="G44" s="430">
        <f>IF('statement of marks'!O8="","",'statement of marks'!O8)</f>
        <v>5</v>
      </c>
      <c r="H44" s="430">
        <f>IF('statement of marks'!P8="","",'statement of marks'!P8)</f>
        <v>5</v>
      </c>
      <c r="I44" s="443">
        <f>IF('statement of marks'!Q8="","",'statement of marks'!Q8)</f>
        <v>10</v>
      </c>
      <c r="J44" s="430">
        <f>IF('statement of marks'!R8="","",'statement of marks'!R8)</f>
        <v>5</v>
      </c>
      <c r="K44" s="430">
        <f>IF('statement of marks'!S8="","",'statement of marks'!S8)</f>
        <v>4</v>
      </c>
      <c r="L44" s="443">
        <f>IF('statement of marks'!T8="","",'statement of marks'!T8)</f>
        <v>9</v>
      </c>
      <c r="M44" s="443">
        <f>IF('statement of marks'!U8="","",'statement of marks'!U8)</f>
        <v>29</v>
      </c>
      <c r="N44" s="444">
        <f>IF('statement of marks'!V8="","",'statement of marks'!V8)</f>
        <v>1</v>
      </c>
      <c r="O44" s="430">
        <f>IF('statement of marks'!W8="","",'statement of marks'!W8)</f>
        <v>40</v>
      </c>
      <c r="P44" s="430">
        <f>IF('statement of marks'!X8="","",'statement of marks'!X8)</f>
        <v>10</v>
      </c>
      <c r="Q44" s="430">
        <f>IF('statement of marks'!Y8="","",'statement of marks'!Y8)</f>
        <v>20</v>
      </c>
      <c r="R44" s="443">
        <f>IF('statement of marks'!Z8="","",'statement of marks'!Z8)</f>
        <v>70</v>
      </c>
      <c r="S44" s="445">
        <f>IF('statement of marks'!AA8="","",'statement of marks'!AA8)</f>
        <v>100</v>
      </c>
      <c r="T44" s="430">
        <f>IF('statement of marks'!AB8="","",'statement of marks'!AB8)</f>
        <v>65</v>
      </c>
      <c r="U44" s="430">
        <f>IF('statement of marks'!AC8="","",'statement of marks'!AC8)</f>
        <v>15</v>
      </c>
      <c r="V44" s="430">
        <f>IF('statement of marks'!AD8="","",'statement of marks'!AD8)</f>
        <v>20</v>
      </c>
      <c r="W44" s="443">
        <f>IF('statement of marks'!AE8="","",'statement of marks'!AE8)</f>
        <v>100</v>
      </c>
      <c r="X44" s="446">
        <f>IF('statement of marks'!AF8="","",'statement of marks'!AF8)</f>
        <v>200</v>
      </c>
      <c r="Y44" s="430">
        <f>IF('statement of marks'!AG8="","",'statement of marks'!AG8)</f>
        <v>100</v>
      </c>
      <c r="Z44" s="453" t="str">
        <f>IF('statement of marks'!AH8="","",'statement of marks'!AH8)</f>
        <v>A</v>
      </c>
    </row>
    <row r="45" spans="1:26" ht="15.5" customHeight="1">
      <c r="A45" s="424"/>
      <c r="B45" s="813" t="str">
        <f>IF('statement of marks'!$AK$3="","",'statement of marks'!$AK$3)</f>
        <v>ENGLISH</v>
      </c>
      <c r="C45" s="814"/>
      <c r="D45" s="430">
        <f>IF('statement of marks'!AK8="","",'statement of marks'!AK8)</f>
        <v>5</v>
      </c>
      <c r="E45" s="430">
        <f>IF('statement of marks'!AL8="","",'statement of marks'!AL8)</f>
        <v>5</v>
      </c>
      <c r="F45" s="442">
        <f>IF('statement of marks'!AM8="","",'statement of marks'!AM8)</f>
        <v>10</v>
      </c>
      <c r="G45" s="430">
        <f>IF('statement of marks'!AN8="","",'statement of marks'!AN8)</f>
        <v>5</v>
      </c>
      <c r="H45" s="430">
        <f>IF('statement of marks'!AO8="","",'statement of marks'!AO8)</f>
        <v>5</v>
      </c>
      <c r="I45" s="443">
        <f>IF('statement of marks'!AP8="","",'statement of marks'!AP8)</f>
        <v>10</v>
      </c>
      <c r="J45" s="430">
        <f>IF('statement of marks'!AQ8="","",'statement of marks'!AQ8)</f>
        <v>5</v>
      </c>
      <c r="K45" s="430">
        <f>IF('statement of marks'!AR8="","",'statement of marks'!AR8)</f>
        <v>4</v>
      </c>
      <c r="L45" s="443">
        <f>IF('statement of marks'!AS8="","",'statement of marks'!AS8)</f>
        <v>9</v>
      </c>
      <c r="M45" s="443">
        <f>IF('statement of marks'!AT8="","",'statement of marks'!AT8)</f>
        <v>29</v>
      </c>
      <c r="N45" s="444">
        <f>IF('statement of marks'!AU8="","",'statement of marks'!AU8)</f>
        <v>1</v>
      </c>
      <c r="O45" s="430">
        <f>IF('statement of marks'!AV8="","",'statement of marks'!AV8)</f>
        <v>40</v>
      </c>
      <c r="P45" s="430">
        <f>IF('statement of marks'!AW8="","",'statement of marks'!AW8)</f>
        <v>10</v>
      </c>
      <c r="Q45" s="430">
        <f>IF('statement of marks'!AX8="","",'statement of marks'!AX8)</f>
        <v>20</v>
      </c>
      <c r="R45" s="443">
        <f>IF('statement of marks'!AY8="","",'statement of marks'!AY8)</f>
        <v>70</v>
      </c>
      <c r="S45" s="445">
        <f>IF('statement of marks'!AZ8="","",'statement of marks'!AZ8)</f>
        <v>100</v>
      </c>
      <c r="T45" s="430">
        <f>IF('statement of marks'!BA8="","",'statement of marks'!BA8)</f>
        <v>65</v>
      </c>
      <c r="U45" s="430">
        <f>IF('statement of marks'!BB8="","",'statement of marks'!BB8)</f>
        <v>15</v>
      </c>
      <c r="V45" s="430">
        <f>IF('statement of marks'!BC8="","",'statement of marks'!BC8)</f>
        <v>20</v>
      </c>
      <c r="W45" s="443">
        <f>IF('statement of marks'!BD8="","",'statement of marks'!BD8)</f>
        <v>100</v>
      </c>
      <c r="X45" s="446">
        <f>IF('statement of marks'!BE8="","",'statement of marks'!BE8)</f>
        <v>200</v>
      </c>
      <c r="Y45" s="430">
        <f>IF('statement of marks'!BF8="","",'statement of marks'!BF8)</f>
        <v>100</v>
      </c>
      <c r="Z45" s="453" t="str">
        <f>IF('statement of marks'!BG8="","",'statement of marks'!BG8)</f>
        <v>A</v>
      </c>
    </row>
    <row r="46" spans="1:26" ht="15.5" customHeight="1">
      <c r="A46" s="424"/>
      <c r="B46" s="813" t="str">
        <f>IF('statement of marks'!BJ8="s","SANSKRIT",IF('statement of marks'!BJ8="u","URDU",IF('statement of marks'!BJ8="g","GUJRATI",IF('statement of marks'!BJ8="p","PUNJABI",IF('statement of marks'!BJ8="sd","fla/kh","THIRD LANGUAGE")))))</f>
        <v>SANSKRIT</v>
      </c>
      <c r="C46" s="814"/>
      <c r="D46" s="430">
        <f>IF('statement of marks'!BK8="","",'statement of marks'!BK8)</f>
        <v>5</v>
      </c>
      <c r="E46" s="430">
        <f>IF('statement of marks'!BL8="","",'statement of marks'!BL8)</f>
        <v>5</v>
      </c>
      <c r="F46" s="442">
        <f>IF('statement of marks'!BM8="","",'statement of marks'!BM8)</f>
        <v>10</v>
      </c>
      <c r="G46" s="430">
        <f>IF('statement of marks'!BN8="","",'statement of marks'!BN8)</f>
        <v>5</v>
      </c>
      <c r="H46" s="430">
        <f>IF('statement of marks'!BO8="","",'statement of marks'!BO8)</f>
        <v>5</v>
      </c>
      <c r="I46" s="443">
        <f>IF('statement of marks'!BP8="","",'statement of marks'!BP8)</f>
        <v>10</v>
      </c>
      <c r="J46" s="430">
        <f>IF('statement of marks'!BQ8="","",'statement of marks'!BQ8)</f>
        <v>5</v>
      </c>
      <c r="K46" s="430">
        <f>IF('statement of marks'!BR8="","",'statement of marks'!BR8)</f>
        <v>4</v>
      </c>
      <c r="L46" s="443">
        <f>IF('statement of marks'!BS8="","",'statement of marks'!BS8)</f>
        <v>9</v>
      </c>
      <c r="M46" s="443">
        <f>IF('statement of marks'!BT8="","",'statement of marks'!BT8)</f>
        <v>29</v>
      </c>
      <c r="N46" s="444">
        <f>IF('statement of marks'!BU8="","",'statement of marks'!BU8)</f>
        <v>1</v>
      </c>
      <c r="O46" s="430">
        <f>IF('statement of marks'!BV8="","",'statement of marks'!BV8)</f>
        <v>50</v>
      </c>
      <c r="P46" s="430">
        <f>IF('statement of marks'!BW8="","",'statement of marks'!BW8)</f>
        <v>20</v>
      </c>
      <c r="Q46" s="430"/>
      <c r="R46" s="443">
        <f>IF('statement of marks'!BX8="","",'statement of marks'!BX8)</f>
        <v>70</v>
      </c>
      <c r="S46" s="445">
        <f>IF('statement of marks'!BY8="","",'statement of marks'!BY8)</f>
        <v>100</v>
      </c>
      <c r="T46" s="430">
        <f>IF('statement of marks'!BZ8="","",'statement of marks'!BZ8)</f>
        <v>80</v>
      </c>
      <c r="U46" s="430">
        <f>IF('statement of marks'!CA8="","",'statement of marks'!CA8)</f>
        <v>20</v>
      </c>
      <c r="V46" s="430"/>
      <c r="W46" s="443">
        <f>IF('statement of marks'!CB8="","",'statement of marks'!CB8)</f>
        <v>100</v>
      </c>
      <c r="X46" s="446">
        <f>IF('statement of marks'!CC8="","",'statement of marks'!CC8)</f>
        <v>200</v>
      </c>
      <c r="Y46" s="430">
        <f>IF('statement of marks'!CD8="","",'statement of marks'!CD8)</f>
        <v>100</v>
      </c>
      <c r="Z46" s="453" t="str">
        <f>IF('statement of marks'!CE8="","",'statement of marks'!CE8)</f>
        <v>A</v>
      </c>
    </row>
    <row r="47" spans="1:26" ht="15.5" customHeight="1">
      <c r="A47" s="424"/>
      <c r="B47" s="813" t="str">
        <f>IF('statement of marks'!$CH$3="","",'statement of marks'!$CH$3)</f>
        <v>MATHEMATICS</v>
      </c>
      <c r="C47" s="814"/>
      <c r="D47" s="430">
        <f>IF('statement of marks'!CH8="","",'statement of marks'!CH8)</f>
        <v>5</v>
      </c>
      <c r="E47" s="430">
        <f>IF('statement of marks'!CI8="","",'statement of marks'!CI8)</f>
        <v>5</v>
      </c>
      <c r="F47" s="442">
        <f>IF('statement of marks'!CJ8="","",'statement of marks'!CJ8)</f>
        <v>10</v>
      </c>
      <c r="G47" s="430">
        <f>IF('statement of marks'!CK8="","",'statement of marks'!CK8)</f>
        <v>5</v>
      </c>
      <c r="H47" s="430">
        <f>IF('statement of marks'!CL8="","",'statement of marks'!CL8)</f>
        <v>5</v>
      </c>
      <c r="I47" s="443">
        <f>IF('statement of marks'!CM8="","",'statement of marks'!CM8)</f>
        <v>10</v>
      </c>
      <c r="J47" s="430">
        <f>IF('statement of marks'!CN8="","",'statement of marks'!CN8)</f>
        <v>5</v>
      </c>
      <c r="K47" s="430">
        <f>IF('statement of marks'!CO8="","",'statement of marks'!CO8)</f>
        <v>4</v>
      </c>
      <c r="L47" s="443">
        <f>IF('statement of marks'!CP8="","",'statement of marks'!CP8)</f>
        <v>9</v>
      </c>
      <c r="M47" s="443">
        <f>IF('statement of marks'!CQ8="","",'statement of marks'!CQ8)</f>
        <v>29</v>
      </c>
      <c r="N47" s="444">
        <f>IF('statement of marks'!CR8="","",'statement of marks'!CR8)</f>
        <v>1</v>
      </c>
      <c r="O47" s="430">
        <f>IF('statement of marks'!CS8="","",'statement of marks'!CS8)</f>
        <v>40</v>
      </c>
      <c r="P47" s="430">
        <f>IF('statement of marks'!CT8="","",'statement of marks'!CT8)</f>
        <v>10</v>
      </c>
      <c r="Q47" s="430">
        <f>IF('statement of marks'!CU8="","",'statement of marks'!CU8)</f>
        <v>20</v>
      </c>
      <c r="R47" s="443">
        <f>IF('statement of marks'!CV8="","",'statement of marks'!CV8)</f>
        <v>70</v>
      </c>
      <c r="S47" s="445">
        <f>IF('statement of marks'!CW8="","",'statement of marks'!CW8)</f>
        <v>100</v>
      </c>
      <c r="T47" s="430">
        <f>IF('statement of marks'!CX8="","",'statement of marks'!CX8)</f>
        <v>65</v>
      </c>
      <c r="U47" s="430">
        <f>IF('statement of marks'!CY8="","",'statement of marks'!CY8)</f>
        <v>15</v>
      </c>
      <c r="V47" s="430">
        <f>IF('statement of marks'!CZ8="","",'statement of marks'!CZ8)</f>
        <v>20</v>
      </c>
      <c r="W47" s="443">
        <f>IF('statement of marks'!DA8="","",'statement of marks'!DA8)</f>
        <v>100</v>
      </c>
      <c r="X47" s="446">
        <f>IF('statement of marks'!DB8="","",'statement of marks'!DB8)</f>
        <v>200</v>
      </c>
      <c r="Y47" s="430">
        <f>IF('statement of marks'!DC8="","",'statement of marks'!DC8)</f>
        <v>100</v>
      </c>
      <c r="Z47" s="453" t="str">
        <f>IF('statement of marks'!DD8="","",'statement of marks'!DD8)</f>
        <v>A</v>
      </c>
    </row>
    <row r="48" spans="1:26" ht="15.5" customHeight="1">
      <c r="A48" s="424"/>
      <c r="B48" s="813" t="str">
        <f>IF('statement of marks'!$DG$3="","",'statement of marks'!$DG$3)</f>
        <v>SCIENCE</v>
      </c>
      <c r="C48" s="814"/>
      <c r="D48" s="430">
        <f>IF('statement of marks'!DG8="","",'statement of marks'!DG8)</f>
        <v>5</v>
      </c>
      <c r="E48" s="430">
        <f>IF('statement of marks'!DH8="","",'statement of marks'!DH8)</f>
        <v>5</v>
      </c>
      <c r="F48" s="442">
        <f>IF('statement of marks'!DI8="","",'statement of marks'!DI8)</f>
        <v>10</v>
      </c>
      <c r="G48" s="430">
        <f>IF('statement of marks'!DJ8="","",'statement of marks'!DJ8)</f>
        <v>5</v>
      </c>
      <c r="H48" s="430">
        <f>IF('statement of marks'!DK8="","",'statement of marks'!DK8)</f>
        <v>5</v>
      </c>
      <c r="I48" s="443">
        <f>IF('statement of marks'!DL8="","",'statement of marks'!DL8)</f>
        <v>10</v>
      </c>
      <c r="J48" s="430">
        <f>IF('statement of marks'!DM8="","",'statement of marks'!DM8)</f>
        <v>3</v>
      </c>
      <c r="K48" s="430">
        <f>IF('statement of marks'!DN8="","",'statement of marks'!DN8)</f>
        <v>2</v>
      </c>
      <c r="L48" s="443">
        <f>IF('statement of marks'!DO8="","",'statement of marks'!DO8)</f>
        <v>5</v>
      </c>
      <c r="M48" s="443">
        <f>IF('statement of marks'!DP8="","",'statement of marks'!DP8)</f>
        <v>25</v>
      </c>
      <c r="N48" s="444">
        <f>IF('statement of marks'!DQ8="","",'statement of marks'!DQ8)</f>
        <v>5</v>
      </c>
      <c r="O48" s="430">
        <f>IF('statement of marks'!DR8="","",'statement of marks'!DR8)</f>
        <v>50</v>
      </c>
      <c r="P48" s="430">
        <f>IF('statement of marks'!DS8="","",'statement of marks'!DS8)</f>
        <v>20</v>
      </c>
      <c r="Q48" s="430"/>
      <c r="R48" s="443">
        <f>IF('statement of marks'!DT8="","",'statement of marks'!DT8)</f>
        <v>70</v>
      </c>
      <c r="S48" s="445">
        <f>IF('statement of marks'!DU8="","",'statement of marks'!DU8)</f>
        <v>100</v>
      </c>
      <c r="T48" s="430">
        <f>IF('statement of marks'!DV8="","",'statement of marks'!DV8)</f>
        <v>80</v>
      </c>
      <c r="U48" s="430">
        <f>IF('statement of marks'!DW8="","",'statement of marks'!DW8)</f>
        <v>20</v>
      </c>
      <c r="V48" s="430"/>
      <c r="W48" s="443">
        <f>IF('statement of marks'!DX8="","",'statement of marks'!DX8)</f>
        <v>100</v>
      </c>
      <c r="X48" s="446">
        <f>IF('statement of marks'!DY8="","",'statement of marks'!DY8)</f>
        <v>200</v>
      </c>
      <c r="Y48" s="430">
        <f>IF('statement of marks'!DZ8="","",'statement of marks'!DZ8)</f>
        <v>100</v>
      </c>
      <c r="Z48" s="453" t="str">
        <f>IF('statement of marks'!EA8="","",'statement of marks'!EA8)</f>
        <v>A</v>
      </c>
    </row>
    <row r="49" spans="1:26" ht="15.5" customHeight="1">
      <c r="A49" s="424"/>
      <c r="B49" s="813" t="str">
        <f>IF('statement of marks'!$ED$3="","",'statement of marks'!$ED$3)</f>
        <v>SOCIAL STUDIES</v>
      </c>
      <c r="C49" s="814"/>
      <c r="D49" s="430">
        <f>IF('statement of marks'!ED8="","",'statement of marks'!ED8)</f>
        <v>5</v>
      </c>
      <c r="E49" s="430">
        <f>IF('statement of marks'!EE8="","",'statement of marks'!EE8)</f>
        <v>5</v>
      </c>
      <c r="F49" s="442">
        <f>IF('statement of marks'!EF8="","",'statement of marks'!EF8)</f>
        <v>10</v>
      </c>
      <c r="G49" s="430">
        <f>IF('statement of marks'!EG8="","",'statement of marks'!EG8)</f>
        <v>5</v>
      </c>
      <c r="H49" s="430">
        <f>IF('statement of marks'!EH8="","",'statement of marks'!EH8)</f>
        <v>5</v>
      </c>
      <c r="I49" s="443">
        <f>IF('statement of marks'!EI8="","",'statement of marks'!EI8)</f>
        <v>10</v>
      </c>
      <c r="J49" s="430">
        <f>IF('statement of marks'!EJ8="","",'statement of marks'!EJ8)</f>
        <v>5</v>
      </c>
      <c r="K49" s="430">
        <f>IF('statement of marks'!EK8="","",'statement of marks'!EK8)</f>
        <v>4</v>
      </c>
      <c r="L49" s="443">
        <f>IF('statement of marks'!EL8="","",'statement of marks'!EL8)</f>
        <v>9</v>
      </c>
      <c r="M49" s="443">
        <f>IF('statement of marks'!EM8="","",'statement of marks'!EM8)</f>
        <v>29</v>
      </c>
      <c r="N49" s="444">
        <f>IF('statement of marks'!EN8="","",'statement of marks'!EN8)</f>
        <v>1</v>
      </c>
      <c r="O49" s="430">
        <f>IF('statement of marks'!EO8="","",'statement of marks'!EO8)</f>
        <v>50</v>
      </c>
      <c r="P49" s="430">
        <f>IF('statement of marks'!EP8="","",'statement of marks'!EP8)</f>
        <v>20</v>
      </c>
      <c r="Q49" s="430"/>
      <c r="R49" s="443">
        <f>IF('statement of marks'!EQ8="","",'statement of marks'!EQ8)</f>
        <v>70</v>
      </c>
      <c r="S49" s="445">
        <f>IF('statement of marks'!ER8="","",'statement of marks'!ER8)</f>
        <v>100</v>
      </c>
      <c r="T49" s="430">
        <f>IF('statement of marks'!ES8="","",'statement of marks'!ES8)</f>
        <v>80</v>
      </c>
      <c r="U49" s="430">
        <f>IF('statement of marks'!ET8="","",'statement of marks'!ET8)</f>
        <v>20</v>
      </c>
      <c r="V49" s="430"/>
      <c r="W49" s="443">
        <f>IF('statement of marks'!EU8="","",'statement of marks'!EU8)</f>
        <v>100</v>
      </c>
      <c r="X49" s="446">
        <f>IF('statement of marks'!EV8="","",'statement of marks'!EV8)</f>
        <v>200</v>
      </c>
      <c r="Y49" s="430">
        <f>IF('statement of marks'!EW8="","",'statement of marks'!EW8)</f>
        <v>100</v>
      </c>
      <c r="Z49" s="453" t="str">
        <f>IF('statement of marks'!EX8="","",'statement of marks'!EX8)</f>
        <v>A</v>
      </c>
    </row>
    <row r="50" spans="1:26" ht="15.5" customHeight="1">
      <c r="A50" s="424"/>
      <c r="B50" s="813" t="s">
        <v>172</v>
      </c>
      <c r="C50" s="814"/>
      <c r="D50" s="794" t="s">
        <v>167</v>
      </c>
      <c r="E50" s="794"/>
      <c r="F50" s="794"/>
      <c r="G50" s="794" t="s">
        <v>168</v>
      </c>
      <c r="H50" s="794"/>
      <c r="I50" s="794"/>
      <c r="J50" s="794" t="s">
        <v>169</v>
      </c>
      <c r="K50" s="794"/>
      <c r="L50" s="794"/>
      <c r="M50" s="794"/>
      <c r="N50" s="794"/>
      <c r="O50" s="794" t="s">
        <v>177</v>
      </c>
      <c r="P50" s="794"/>
      <c r="Q50" s="794"/>
      <c r="R50" s="794"/>
      <c r="S50" s="794" t="s">
        <v>221</v>
      </c>
      <c r="T50" s="794"/>
      <c r="U50" s="794"/>
      <c r="V50" s="794"/>
      <c r="W50" s="447"/>
      <c r="X50" s="823" t="s">
        <v>425</v>
      </c>
      <c r="Y50" s="823"/>
      <c r="Z50" s="824"/>
    </row>
    <row r="51" spans="1:26" ht="15.5" customHeight="1">
      <c r="A51" s="425"/>
      <c r="B51" s="825" t="s">
        <v>166</v>
      </c>
      <c r="C51" s="826"/>
      <c r="D51" s="827">
        <f>IF('statement of marks'!FA$6="","",'statement of marks'!FA$6)</f>
        <v>20</v>
      </c>
      <c r="E51" s="827"/>
      <c r="F51" s="827"/>
      <c r="G51" s="827">
        <f>IF('statement of marks'!FB$6="","",'statement of marks'!FB$6)</f>
        <v>20</v>
      </c>
      <c r="H51" s="827"/>
      <c r="I51" s="827"/>
      <c r="J51" s="827">
        <f>IF('statement of marks'!FC$6="","",'statement of marks'!FC$6)</f>
        <v>20</v>
      </c>
      <c r="K51" s="827"/>
      <c r="L51" s="827"/>
      <c r="M51" s="827"/>
      <c r="N51" s="827"/>
      <c r="O51" s="827">
        <f>IF('statement of marks'!FD$6="","",'statement of marks'!FD$6)</f>
        <v>20</v>
      </c>
      <c r="P51" s="827"/>
      <c r="Q51" s="827"/>
      <c r="R51" s="827"/>
      <c r="S51" s="827">
        <f>IF('statement of marks'!FE$6="","",'statement of marks'!FE$6)</f>
        <v>20</v>
      </c>
      <c r="T51" s="827"/>
      <c r="U51" s="827"/>
      <c r="V51" s="827"/>
      <c r="W51" s="448"/>
      <c r="X51" s="436">
        <f>IF('statement of marks'!FF$6="","",'statement of marks'!FF$6)</f>
        <v>100</v>
      </c>
      <c r="Y51" s="436" t="s">
        <v>220</v>
      </c>
      <c r="Z51" s="451" t="s">
        <v>69</v>
      </c>
    </row>
    <row r="52" spans="1:26" ht="15.5" customHeight="1">
      <c r="A52" s="424"/>
      <c r="B52" s="813" t="str">
        <f>IF('statement of marks'!$FA$3="","",'statement of marks'!$FA$3)</f>
        <v>WORK EXPERIENCE</v>
      </c>
      <c r="C52" s="814"/>
      <c r="D52" s="817">
        <f>IF('statement of marks'!FA8="","",'statement of marks'!FA8)</f>
        <v>20</v>
      </c>
      <c r="E52" s="817"/>
      <c r="F52" s="817"/>
      <c r="G52" s="817">
        <f>IF('statement of marks'!FB8="","",'statement of marks'!FB8)</f>
        <v>20</v>
      </c>
      <c r="H52" s="817"/>
      <c r="I52" s="817"/>
      <c r="J52" s="816">
        <f>IF('statement of marks'!FC8="","",'statement of marks'!FC8)</f>
        <v>20</v>
      </c>
      <c r="K52" s="816"/>
      <c r="L52" s="816"/>
      <c r="M52" s="816"/>
      <c r="N52" s="816"/>
      <c r="O52" s="817">
        <f>IF('statement of marks'!FD8="","",'statement of marks'!FD8)</f>
        <v>20</v>
      </c>
      <c r="P52" s="817"/>
      <c r="Q52" s="817"/>
      <c r="R52" s="817"/>
      <c r="S52" s="817">
        <f>IF('statement of marks'!FE8="","",'statement of marks'!FE8)</f>
        <v>20</v>
      </c>
      <c r="T52" s="817"/>
      <c r="U52" s="817"/>
      <c r="V52" s="817"/>
      <c r="W52" s="447"/>
      <c r="X52" s="447">
        <f>IF('statement of marks'!FF8="","",'statement of marks'!FF8)</f>
        <v>100</v>
      </c>
      <c r="Y52" s="447">
        <f>IF('statement of marks'!FG8="","",'statement of marks'!FG8)</f>
        <v>100</v>
      </c>
      <c r="Z52" s="454" t="str">
        <f>IF('statement of marks'!FH8="","",'statement of marks'!FH8)</f>
        <v>A</v>
      </c>
    </row>
    <row r="53" spans="1:26" ht="15.5" customHeight="1">
      <c r="A53" s="424"/>
      <c r="B53" s="813" t="str">
        <f>IF('statement of marks'!$FK$3="","",'statement of marks'!$FK$3)</f>
        <v>ART EDUCATION</v>
      </c>
      <c r="C53" s="814"/>
      <c r="D53" s="817">
        <f>IF('statement of marks'!FK8="","",'statement of marks'!FK8)</f>
        <v>20</v>
      </c>
      <c r="E53" s="817"/>
      <c r="F53" s="817"/>
      <c r="G53" s="817">
        <f>IF('statement of marks'!FL8="","",'statement of marks'!FL8)</f>
        <v>20</v>
      </c>
      <c r="H53" s="817"/>
      <c r="I53" s="817"/>
      <c r="J53" s="816">
        <f>IF('statement of marks'!FM8="","",'statement of marks'!FM8)</f>
        <v>20</v>
      </c>
      <c r="K53" s="816"/>
      <c r="L53" s="816"/>
      <c r="M53" s="816"/>
      <c r="N53" s="816"/>
      <c r="O53" s="817">
        <f>IF('statement of marks'!FN8="","",'statement of marks'!FN8)</f>
        <v>20</v>
      </c>
      <c r="P53" s="817"/>
      <c r="Q53" s="817"/>
      <c r="R53" s="817"/>
      <c r="S53" s="817">
        <f>IF('statement of marks'!FO8="","",'statement of marks'!FO8)</f>
        <v>20</v>
      </c>
      <c r="T53" s="817"/>
      <c r="U53" s="817"/>
      <c r="V53" s="817"/>
      <c r="W53" s="447"/>
      <c r="X53" s="447">
        <f>IF('statement of marks'!FP8="","",'statement of marks'!FP8)</f>
        <v>100</v>
      </c>
      <c r="Y53" s="447">
        <f>IF('statement of marks'!FQ8="","",'statement of marks'!FQ8)</f>
        <v>100</v>
      </c>
      <c r="Z53" s="454" t="str">
        <f>IF('statement of marks'!FR8="","",'statement of marks'!FR8)</f>
        <v>A</v>
      </c>
    </row>
    <row r="54" spans="1:26" ht="15.5" customHeight="1">
      <c r="A54" s="424"/>
      <c r="B54" s="813" t="str">
        <f>IF('statement of marks'!$FU$3="","",'statement of marks'!$FU$3)</f>
        <v>PHYSICIAL EDUCATION</v>
      </c>
      <c r="C54" s="814"/>
      <c r="D54" s="817">
        <f>IF('statement of marks'!FU8="","",'statement of marks'!FU8)</f>
        <v>20</v>
      </c>
      <c r="E54" s="817"/>
      <c r="F54" s="817"/>
      <c r="G54" s="817">
        <f>IF('statement of marks'!FV8="","",'statement of marks'!FV8)</f>
        <v>20</v>
      </c>
      <c r="H54" s="817"/>
      <c r="I54" s="817"/>
      <c r="J54" s="816">
        <f>IF('statement of marks'!FW8="","",'statement of marks'!FW8)</f>
        <v>20</v>
      </c>
      <c r="K54" s="816"/>
      <c r="L54" s="816"/>
      <c r="M54" s="816"/>
      <c r="N54" s="816"/>
      <c r="O54" s="817">
        <f>IF('statement of marks'!FX8="","",'statement of marks'!FX8)</f>
        <v>20</v>
      </c>
      <c r="P54" s="817"/>
      <c r="Q54" s="817"/>
      <c r="R54" s="817"/>
      <c r="S54" s="817">
        <f>IF('statement of marks'!FY8="","",'statement of marks'!FY8)</f>
        <v>20</v>
      </c>
      <c r="T54" s="817"/>
      <c r="U54" s="817"/>
      <c r="V54" s="817"/>
      <c r="W54" s="447"/>
      <c r="X54" s="447">
        <f>IF('statement of marks'!FZ8="","",'statement of marks'!FZ8)</f>
        <v>100</v>
      </c>
      <c r="Y54" s="447">
        <f>IF('statement of marks'!GA8="","",'statement of marks'!GA8)</f>
        <v>100</v>
      </c>
      <c r="Z54" s="454" t="str">
        <f>IF('statement of marks'!GB8="","",'statement of marks'!GB8)</f>
        <v>A</v>
      </c>
    </row>
    <row r="55" spans="1:26" ht="15.5" customHeight="1">
      <c r="A55" s="424"/>
      <c r="B55" s="813" t="s">
        <v>173</v>
      </c>
      <c r="C55" s="814"/>
      <c r="D55" s="794" t="str">
        <f>details!$EF$3</f>
        <v>AUGUST</v>
      </c>
      <c r="E55" s="794"/>
      <c r="F55" s="794"/>
      <c r="G55" s="794" t="str">
        <f>details!$EJ$3</f>
        <v>OCTOBER</v>
      </c>
      <c r="H55" s="794"/>
      <c r="I55" s="794"/>
      <c r="J55" s="816" t="str">
        <f>details!$EN$3</f>
        <v>DECEMBER</v>
      </c>
      <c r="K55" s="816"/>
      <c r="L55" s="816"/>
      <c r="M55" s="816"/>
      <c r="N55" s="816"/>
      <c r="O55" s="794" t="str">
        <f>details!$ER$3</f>
        <v>FEBURARY</v>
      </c>
      <c r="P55" s="794"/>
      <c r="Q55" s="794"/>
      <c r="R55" s="794"/>
      <c r="S55" s="794" t="str">
        <f>details!$EV$3</f>
        <v>GRAND TOAL</v>
      </c>
      <c r="T55" s="794"/>
      <c r="U55" s="794"/>
      <c r="V55" s="794"/>
      <c r="W55" s="811" t="s">
        <v>118</v>
      </c>
      <c r="X55" s="811"/>
      <c r="Y55" s="811"/>
      <c r="Z55" s="812"/>
    </row>
    <row r="56" spans="1:26" ht="15.5" customHeight="1">
      <c r="A56" s="424"/>
      <c r="B56" s="813" t="s">
        <v>175</v>
      </c>
      <c r="C56" s="814"/>
      <c r="D56" s="815" t="str">
        <f>IF(details!EI8="","",details!EI8)</f>
        <v/>
      </c>
      <c r="E56" s="815"/>
      <c r="F56" s="815"/>
      <c r="G56" s="815" t="str">
        <f>IF(details!EM8="","",details!EM8)</f>
        <v/>
      </c>
      <c r="H56" s="815"/>
      <c r="I56" s="815"/>
      <c r="J56" s="816" t="str">
        <f>IF(details!EQ8="","",details!EQ8)</f>
        <v/>
      </c>
      <c r="K56" s="816"/>
      <c r="L56" s="816"/>
      <c r="M56" s="816"/>
      <c r="N56" s="816"/>
      <c r="O56" s="817" t="str">
        <f>IF(details!EU8="","",details!EU8)</f>
        <v/>
      </c>
      <c r="P56" s="817"/>
      <c r="Q56" s="817"/>
      <c r="R56" s="817"/>
      <c r="S56" s="815" t="str">
        <f>IF(details!EW8="","",details!EW8)</f>
        <v/>
      </c>
      <c r="T56" s="815"/>
      <c r="U56" s="815"/>
      <c r="V56" s="815"/>
      <c r="W56" s="811"/>
      <c r="X56" s="811"/>
      <c r="Y56" s="811"/>
      <c r="Z56" s="812"/>
    </row>
    <row r="57" spans="1:26" ht="15.5" customHeight="1">
      <c r="A57" s="424"/>
      <c r="B57" s="818" t="s">
        <v>174</v>
      </c>
      <c r="C57" s="819"/>
      <c r="D57" s="820">
        <f>IF(details!EH8="","",details!EH8)</f>
        <v>40</v>
      </c>
      <c r="E57" s="820"/>
      <c r="F57" s="820"/>
      <c r="G57" s="820">
        <f>IF(details!EL8="","",details!EL8)</f>
        <v>60</v>
      </c>
      <c r="H57" s="820"/>
      <c r="I57" s="820"/>
      <c r="J57" s="820">
        <f>IF(details!EP8="","",details!EP8)</f>
        <v>80</v>
      </c>
      <c r="K57" s="820"/>
      <c r="L57" s="820"/>
      <c r="M57" s="820"/>
      <c r="N57" s="820"/>
      <c r="O57" s="820">
        <f>IF(details!ET8="","",details!ET8)</f>
        <v>100</v>
      </c>
      <c r="P57" s="820"/>
      <c r="Q57" s="820"/>
      <c r="R57" s="820"/>
      <c r="S57" s="820">
        <f>IF(details!EV8="","",details!EV8)</f>
        <v>110</v>
      </c>
      <c r="T57" s="820"/>
      <c r="U57" s="820"/>
      <c r="V57" s="820"/>
      <c r="W57" s="821">
        <f>'statement of marks'!$HR$108</f>
        <v>45777</v>
      </c>
      <c r="X57" s="821"/>
      <c r="Y57" s="821"/>
      <c r="Z57" s="822"/>
    </row>
    <row r="58" spans="1:26" ht="15.5" customHeight="1">
      <c r="A58" s="426"/>
      <c r="B58" s="803" t="s">
        <v>232</v>
      </c>
      <c r="C58" s="804"/>
      <c r="D58" s="805" t="s">
        <v>189</v>
      </c>
      <c r="E58" s="805"/>
      <c r="F58" s="805"/>
      <c r="G58" s="805" t="s">
        <v>190</v>
      </c>
      <c r="H58" s="805"/>
      <c r="I58" s="805"/>
      <c r="J58" s="805" t="s">
        <v>222</v>
      </c>
      <c r="K58" s="805"/>
      <c r="L58" s="805"/>
      <c r="M58" s="805"/>
      <c r="N58" s="805"/>
      <c r="O58" s="805" t="s">
        <v>147</v>
      </c>
      <c r="P58" s="805"/>
      <c r="Q58" s="805"/>
      <c r="R58" s="805"/>
      <c r="S58" s="806" t="s">
        <v>195</v>
      </c>
      <c r="T58" s="806"/>
      <c r="U58" s="806"/>
      <c r="V58" s="806"/>
      <c r="W58" s="805" t="s">
        <v>230</v>
      </c>
      <c r="X58" s="805"/>
      <c r="Y58" s="805"/>
      <c r="Z58" s="807"/>
    </row>
    <row r="59" spans="1:26" ht="15.5" customHeight="1">
      <c r="A59" s="426"/>
      <c r="B59" s="803"/>
      <c r="C59" s="804"/>
      <c r="D59" s="805">
        <f>'statement of marks'!HP8</f>
        <v>1200</v>
      </c>
      <c r="E59" s="805"/>
      <c r="F59" s="805"/>
      <c r="G59" s="805">
        <f>'statement of marks'!HQ8</f>
        <v>1200</v>
      </c>
      <c r="H59" s="805"/>
      <c r="I59" s="805"/>
      <c r="J59" s="808" t="str">
        <f>'statement of marks'!HU8</f>
        <v>A</v>
      </c>
      <c r="K59" s="808"/>
      <c r="L59" s="808"/>
      <c r="M59" s="808"/>
      <c r="N59" s="808"/>
      <c r="O59" s="808">
        <f>'statement of marks'!HR8</f>
        <v>100</v>
      </c>
      <c r="P59" s="808"/>
      <c r="Q59" s="808"/>
      <c r="R59" s="808"/>
      <c r="S59" s="805">
        <f>'statement of marks'!HT8</f>
        <v>0.99999999999999833</v>
      </c>
      <c r="T59" s="805"/>
      <c r="U59" s="805"/>
      <c r="V59" s="805"/>
      <c r="W59" s="809" t="str">
        <f>'statement of marks'!HO8</f>
        <v>PASSED</v>
      </c>
      <c r="X59" s="809"/>
      <c r="Y59" s="809"/>
      <c r="Z59" s="810"/>
    </row>
    <row r="60" spans="1:26" ht="15.5" customHeight="1">
      <c r="A60" s="424"/>
      <c r="B60" s="792" t="s">
        <v>176</v>
      </c>
      <c r="C60" s="793"/>
      <c r="D60" s="794"/>
      <c r="E60" s="794"/>
      <c r="F60" s="794"/>
      <c r="G60" s="794"/>
      <c r="H60" s="794"/>
      <c r="I60" s="794"/>
      <c r="J60" s="794"/>
      <c r="K60" s="794"/>
      <c r="L60" s="794"/>
      <c r="M60" s="794"/>
      <c r="N60" s="794"/>
      <c r="O60" s="794"/>
      <c r="P60" s="794"/>
      <c r="Q60" s="794"/>
      <c r="R60" s="794"/>
      <c r="S60" s="794"/>
      <c r="T60" s="794"/>
      <c r="U60" s="794"/>
      <c r="V60" s="794"/>
      <c r="W60" s="794"/>
      <c r="X60" s="794"/>
      <c r="Y60" s="794"/>
      <c r="Z60" s="800"/>
    </row>
    <row r="61" spans="1:26" ht="15.5" customHeight="1">
      <c r="A61" s="424"/>
      <c r="B61" s="801" t="s">
        <v>161</v>
      </c>
      <c r="C61" s="802"/>
      <c r="D61" s="794"/>
      <c r="E61" s="794"/>
      <c r="F61" s="794"/>
      <c r="G61" s="794"/>
      <c r="H61" s="794"/>
      <c r="I61" s="794"/>
      <c r="J61" s="794"/>
      <c r="K61" s="794"/>
      <c r="L61" s="794"/>
      <c r="M61" s="794"/>
      <c r="N61" s="794"/>
      <c r="O61" s="794"/>
      <c r="P61" s="794"/>
      <c r="Q61" s="794"/>
      <c r="R61" s="794"/>
      <c r="S61" s="794"/>
      <c r="T61" s="794"/>
      <c r="U61" s="794"/>
      <c r="V61" s="794"/>
      <c r="W61" s="794"/>
      <c r="X61" s="794"/>
      <c r="Y61" s="794"/>
      <c r="Z61" s="800"/>
    </row>
    <row r="62" spans="1:26" ht="15.5" customHeight="1">
      <c r="A62" s="424"/>
      <c r="B62" s="792" t="s">
        <v>162</v>
      </c>
      <c r="C62" s="793"/>
      <c r="D62" s="794"/>
      <c r="E62" s="794"/>
      <c r="F62" s="794"/>
      <c r="G62" s="794"/>
      <c r="H62" s="794"/>
      <c r="I62" s="794"/>
      <c r="J62" s="794"/>
      <c r="K62" s="794"/>
      <c r="L62" s="794"/>
      <c r="M62" s="794"/>
      <c r="N62" s="794"/>
      <c r="O62" s="794"/>
      <c r="P62" s="794"/>
      <c r="Q62" s="794"/>
      <c r="R62" s="794"/>
      <c r="S62" s="795" t="s">
        <v>162</v>
      </c>
      <c r="T62" s="795"/>
      <c r="U62" s="795"/>
      <c r="V62" s="795"/>
      <c r="W62" s="796" t="s">
        <v>163</v>
      </c>
      <c r="X62" s="796"/>
      <c r="Y62" s="796"/>
      <c r="Z62" s="797"/>
    </row>
    <row r="63" spans="1:26" ht="15.5" customHeight="1">
      <c r="A63" s="424"/>
      <c r="B63" s="798" t="s">
        <v>163</v>
      </c>
      <c r="C63" s="799"/>
      <c r="D63" s="794"/>
      <c r="E63" s="794"/>
      <c r="F63" s="794"/>
      <c r="G63" s="794"/>
      <c r="H63" s="794"/>
      <c r="I63" s="794"/>
      <c r="J63" s="794"/>
      <c r="K63" s="794"/>
      <c r="L63" s="794"/>
      <c r="M63" s="794"/>
      <c r="N63" s="794"/>
      <c r="O63" s="794"/>
      <c r="P63" s="794"/>
      <c r="Q63" s="794"/>
      <c r="R63" s="794"/>
      <c r="S63" s="795"/>
      <c r="T63" s="795"/>
      <c r="U63" s="795"/>
      <c r="V63" s="795"/>
      <c r="W63" s="796"/>
      <c r="X63" s="796"/>
      <c r="Y63" s="796"/>
      <c r="Z63" s="797"/>
    </row>
    <row r="64" spans="1:26" ht="15.5" customHeight="1" thickBot="1">
      <c r="A64" s="424"/>
      <c r="B64" s="786" t="s">
        <v>223</v>
      </c>
      <c r="C64" s="787"/>
      <c r="D64" s="788"/>
      <c r="E64" s="788"/>
      <c r="F64" s="788"/>
      <c r="G64" s="788"/>
      <c r="H64" s="788"/>
      <c r="I64" s="788"/>
      <c r="J64" s="788"/>
      <c r="K64" s="788"/>
      <c r="L64" s="788"/>
      <c r="M64" s="788"/>
      <c r="N64" s="788"/>
      <c r="O64" s="788"/>
      <c r="P64" s="788"/>
      <c r="Q64" s="788"/>
      <c r="R64" s="788"/>
      <c r="S64" s="789" t="s">
        <v>179</v>
      </c>
      <c r="T64" s="789"/>
      <c r="U64" s="789"/>
      <c r="V64" s="789"/>
      <c r="W64" s="790" t="s">
        <v>179</v>
      </c>
      <c r="X64" s="790"/>
      <c r="Y64" s="790"/>
      <c r="Z64" s="791"/>
    </row>
    <row r="65" spans="1:26" ht="15.5" customHeight="1">
      <c r="A65" s="424"/>
      <c r="B65" s="839" t="s">
        <v>178</v>
      </c>
      <c r="C65" s="840"/>
      <c r="D65" s="840"/>
      <c r="E65" s="840"/>
      <c r="F65" s="840"/>
      <c r="G65" s="840"/>
      <c r="H65" s="840"/>
      <c r="I65" s="840"/>
      <c r="J65" s="840"/>
      <c r="K65" s="840"/>
      <c r="L65" s="840"/>
      <c r="M65" s="840"/>
      <c r="N65" s="840"/>
      <c r="O65" s="840"/>
      <c r="P65" s="840"/>
      <c r="Q65" s="840"/>
      <c r="R65" s="840"/>
      <c r="S65" s="840"/>
      <c r="T65" s="840"/>
      <c r="U65" s="840"/>
      <c r="V65" s="840"/>
      <c r="W65" s="840"/>
      <c r="X65" s="840"/>
      <c r="Y65" s="840"/>
      <c r="Z65" s="841"/>
    </row>
    <row r="66" spans="1:26" ht="15.5" customHeight="1">
      <c r="A66" s="424"/>
      <c r="B66" s="842" t="str">
        <f>IF('statement of marks'!$A$1="","",'statement of marks'!$A$1)</f>
        <v>GOVT. HR. SEC. SCHOOL, _________________</v>
      </c>
      <c r="C66" s="843"/>
      <c r="D66" s="843"/>
      <c r="E66" s="843"/>
      <c r="F66" s="843"/>
      <c r="G66" s="843"/>
      <c r="H66" s="843"/>
      <c r="I66" s="843"/>
      <c r="J66" s="843"/>
      <c r="K66" s="843"/>
      <c r="L66" s="843"/>
      <c r="M66" s="843"/>
      <c r="N66" s="843"/>
      <c r="O66" s="843"/>
      <c r="P66" s="843"/>
      <c r="Q66" s="843"/>
      <c r="R66" s="843"/>
      <c r="S66" s="843"/>
      <c r="T66" s="843"/>
      <c r="U66" s="843"/>
      <c r="V66" s="843"/>
      <c r="W66" s="843"/>
      <c r="X66" s="843"/>
      <c r="Y66" s="843"/>
      <c r="Z66" s="844"/>
    </row>
    <row r="67" spans="1:26" ht="15.5" customHeight="1">
      <c r="A67" s="424"/>
      <c r="B67" s="813" t="s">
        <v>117</v>
      </c>
      <c r="C67" s="814"/>
      <c r="D67" s="814" t="str">
        <f>IF('statement of marks'!$H$3="","",'statement of marks'!$H$3)</f>
        <v>2024-25</v>
      </c>
      <c r="E67" s="814"/>
      <c r="F67" s="814"/>
      <c r="G67" s="814"/>
      <c r="H67" s="814"/>
      <c r="I67" s="814"/>
      <c r="J67" s="814"/>
      <c r="K67" s="814"/>
      <c r="L67" s="814"/>
      <c r="M67" s="814"/>
      <c r="N67" s="814"/>
      <c r="O67" s="814"/>
      <c r="P67" s="814"/>
      <c r="Q67" s="814"/>
      <c r="R67" s="814"/>
      <c r="S67" s="814"/>
      <c r="T67" s="814"/>
      <c r="U67" s="814"/>
      <c r="V67" s="814"/>
      <c r="W67" s="814"/>
      <c r="X67" s="814"/>
      <c r="Y67" s="814"/>
      <c r="Z67" s="832"/>
    </row>
    <row r="68" spans="1:26" ht="15.5" customHeight="1">
      <c r="A68" s="424"/>
      <c r="B68" s="813" t="s">
        <v>157</v>
      </c>
      <c r="C68" s="814"/>
      <c r="D68" s="814" t="str">
        <f>IF('statement of marks'!I9="","",'statement of marks'!I9)</f>
        <v>A3</v>
      </c>
      <c r="E68" s="814"/>
      <c r="F68" s="814"/>
      <c r="G68" s="814"/>
      <c r="H68" s="814"/>
      <c r="I68" s="814"/>
      <c r="J68" s="814"/>
      <c r="K68" s="814"/>
      <c r="L68" s="814"/>
      <c r="M68" s="814"/>
      <c r="N68" s="814"/>
      <c r="O68" s="814"/>
      <c r="P68" s="814"/>
      <c r="Q68" s="814"/>
      <c r="R68" s="814"/>
      <c r="S68" s="814"/>
      <c r="T68" s="814"/>
      <c r="U68" s="814"/>
      <c r="V68" s="814"/>
      <c r="W68" s="814"/>
      <c r="X68" s="814"/>
      <c r="Y68" s="814"/>
      <c r="Z68" s="832"/>
    </row>
    <row r="69" spans="1:26" ht="15.5" customHeight="1">
      <c r="A69" s="424"/>
      <c r="B69" s="813" t="s">
        <v>20</v>
      </c>
      <c r="C69" s="814"/>
      <c r="D69" s="814" t="str">
        <f>IF('statement of marks'!J9="","",'statement of marks'!J9)</f>
        <v>B3</v>
      </c>
      <c r="E69" s="814"/>
      <c r="F69" s="814"/>
      <c r="G69" s="814"/>
      <c r="H69" s="814"/>
      <c r="I69" s="814"/>
      <c r="J69" s="814"/>
      <c r="K69" s="814"/>
      <c r="L69" s="814"/>
      <c r="M69" s="814"/>
      <c r="N69" s="814"/>
      <c r="O69" s="814"/>
      <c r="P69" s="814"/>
      <c r="Q69" s="814"/>
      <c r="R69" s="814"/>
      <c r="S69" s="814"/>
      <c r="T69" s="814"/>
      <c r="U69" s="814"/>
      <c r="V69" s="814"/>
      <c r="W69" s="814"/>
      <c r="X69" s="814"/>
      <c r="Y69" s="814"/>
      <c r="Z69" s="832"/>
    </row>
    <row r="70" spans="1:26" ht="15.5" customHeight="1">
      <c r="A70" s="424"/>
      <c r="B70" s="813" t="s">
        <v>21</v>
      </c>
      <c r="C70" s="814"/>
      <c r="D70" s="814" t="str">
        <f>IF('statement of marks'!K9="","",'statement of marks'!K9)</f>
        <v>C3</v>
      </c>
      <c r="E70" s="814"/>
      <c r="F70" s="814"/>
      <c r="G70" s="814"/>
      <c r="H70" s="814"/>
      <c r="I70" s="814"/>
      <c r="J70" s="814"/>
      <c r="K70" s="814"/>
      <c r="L70" s="814"/>
      <c r="M70" s="814"/>
      <c r="N70" s="814"/>
      <c r="O70" s="814"/>
      <c r="P70" s="814"/>
      <c r="Q70" s="814"/>
      <c r="R70" s="814"/>
      <c r="S70" s="814"/>
      <c r="T70" s="814"/>
      <c r="U70" s="814"/>
      <c r="V70" s="814"/>
      <c r="W70" s="814"/>
      <c r="X70" s="814"/>
      <c r="Y70" s="814"/>
      <c r="Z70" s="832"/>
    </row>
    <row r="71" spans="1:26" ht="15.5" customHeight="1">
      <c r="A71" s="424"/>
      <c r="B71" s="813" t="s">
        <v>158</v>
      </c>
      <c r="C71" s="814"/>
      <c r="D71" s="814" t="str">
        <f>IF('statement of marks'!$G$3="","",'statement of marks'!$G$3)</f>
        <v>6 A</v>
      </c>
      <c r="E71" s="814"/>
      <c r="F71" s="814"/>
      <c r="G71" s="814" t="s">
        <v>159</v>
      </c>
      <c r="H71" s="814"/>
      <c r="I71" s="814"/>
      <c r="J71" s="836">
        <f>IF('statement of marks'!D9="","",'statement of marks'!D9)</f>
        <v>803</v>
      </c>
      <c r="K71" s="837"/>
      <c r="L71" s="837"/>
      <c r="M71" s="837"/>
      <c r="N71" s="838"/>
      <c r="O71" s="814" t="s">
        <v>79</v>
      </c>
      <c r="P71" s="814"/>
      <c r="Q71" s="814"/>
      <c r="R71" s="814"/>
      <c r="S71" s="814" t="str">
        <f>IF('statement of marks'!F9="","",'statement of marks'!F9)</f>
        <v/>
      </c>
      <c r="T71" s="814"/>
      <c r="U71" s="814"/>
      <c r="V71" s="814"/>
      <c r="W71" s="814" t="str">
        <f>IF('statement of marks'!$I$3="","",'statement of marks'!$I$3)</f>
        <v>SCHOOL DISE CODE</v>
      </c>
      <c r="X71" s="814"/>
      <c r="Y71" s="814"/>
      <c r="Z71" s="832"/>
    </row>
    <row r="72" spans="1:26" ht="15.5" customHeight="1">
      <c r="A72" s="424"/>
      <c r="B72" s="449" t="s">
        <v>171</v>
      </c>
      <c r="C72" s="428"/>
      <c r="D72" s="830" t="str">
        <f>IF('statement of marks'!G9="","",'statement of marks'!G9)</f>
        <v/>
      </c>
      <c r="E72" s="830"/>
      <c r="F72" s="830"/>
      <c r="G72" s="831" t="str">
        <f>IF('statement of marks'!H9="","",'statement of marks'!H9)</f>
        <v/>
      </c>
      <c r="H72" s="831"/>
      <c r="I72" s="831"/>
      <c r="J72" s="831"/>
      <c r="K72" s="831"/>
      <c r="L72" s="831"/>
      <c r="M72" s="831"/>
      <c r="N72" s="831"/>
      <c r="O72" s="831"/>
      <c r="P72" s="831"/>
      <c r="Q72" s="831"/>
      <c r="R72" s="831"/>
      <c r="S72" s="831"/>
      <c r="T72" s="831"/>
      <c r="U72" s="831"/>
      <c r="V72" s="831"/>
      <c r="W72" s="814" t="str">
        <f>IF('statement of marks'!$J$3="","",'statement of marks'!$J$3)</f>
        <v>08291009401</v>
      </c>
      <c r="X72" s="814"/>
      <c r="Y72" s="814"/>
      <c r="Z72" s="832"/>
    </row>
    <row r="73" spans="1:26" ht="15.5" customHeight="1">
      <c r="A73" s="424"/>
      <c r="B73" s="450" t="s">
        <v>160</v>
      </c>
      <c r="C73" s="429" t="s">
        <v>165</v>
      </c>
      <c r="D73" s="794" t="s">
        <v>167</v>
      </c>
      <c r="E73" s="794"/>
      <c r="F73" s="794"/>
      <c r="G73" s="794" t="s">
        <v>168</v>
      </c>
      <c r="H73" s="794"/>
      <c r="I73" s="794"/>
      <c r="J73" s="794" t="s">
        <v>169</v>
      </c>
      <c r="K73" s="794"/>
      <c r="L73" s="794"/>
      <c r="M73" s="833" t="str">
        <f>IF('statement of marks'!U$4="","",'statement of marks'!U$4)</f>
        <v>TOTAL OF ALL TESTS</v>
      </c>
      <c r="N73" s="834" t="str">
        <f>IF('statement of marks'!V$4="","",'statement of marks'!V$4)</f>
        <v>VRUKSHAROPAN</v>
      </c>
      <c r="O73" s="795" t="s">
        <v>170</v>
      </c>
      <c r="P73" s="795"/>
      <c r="Q73" s="795"/>
      <c r="R73" s="795"/>
      <c r="S73" s="835" t="s">
        <v>216</v>
      </c>
      <c r="T73" s="816" t="s">
        <v>90</v>
      </c>
      <c r="U73" s="816"/>
      <c r="V73" s="816"/>
      <c r="W73" s="816"/>
      <c r="X73" s="823" t="s">
        <v>425</v>
      </c>
      <c r="Y73" s="823"/>
      <c r="Z73" s="824"/>
    </row>
    <row r="74" spans="1:26" ht="15.5" customHeight="1">
      <c r="A74" s="424"/>
      <c r="B74" s="450"/>
      <c r="C74" s="429"/>
      <c r="D74" s="431" t="s">
        <v>217</v>
      </c>
      <c r="E74" s="431" t="s">
        <v>218</v>
      </c>
      <c r="F74" s="432" t="s">
        <v>219</v>
      </c>
      <c r="G74" s="431" t="s">
        <v>217</v>
      </c>
      <c r="H74" s="431" t="s">
        <v>218</v>
      </c>
      <c r="I74" s="433" t="s">
        <v>219</v>
      </c>
      <c r="J74" s="431" t="s">
        <v>217</v>
      </c>
      <c r="K74" s="431" t="s">
        <v>218</v>
      </c>
      <c r="L74" s="433" t="s">
        <v>219</v>
      </c>
      <c r="M74" s="833"/>
      <c r="N74" s="834"/>
      <c r="O74" s="431" t="s">
        <v>217</v>
      </c>
      <c r="P74" s="431" t="s">
        <v>218</v>
      </c>
      <c r="Q74" s="434" t="s">
        <v>421</v>
      </c>
      <c r="R74" s="433" t="s">
        <v>219</v>
      </c>
      <c r="S74" s="835"/>
      <c r="T74" s="431" t="s">
        <v>217</v>
      </c>
      <c r="U74" s="431" t="s">
        <v>218</v>
      </c>
      <c r="V74" s="434" t="s">
        <v>422</v>
      </c>
      <c r="W74" s="433" t="s">
        <v>219</v>
      </c>
      <c r="X74" s="435" t="s">
        <v>423</v>
      </c>
      <c r="Y74" s="431" t="s">
        <v>220</v>
      </c>
      <c r="Z74" s="451" t="s">
        <v>69</v>
      </c>
    </row>
    <row r="75" spans="1:26" ht="15.5" customHeight="1">
      <c r="A75" s="425"/>
      <c r="B75" s="828" t="s">
        <v>166</v>
      </c>
      <c r="C75" s="829"/>
      <c r="D75" s="436">
        <f>IF('statement of marks'!L$6="","",'statement of marks'!L$6)</f>
        <v>5</v>
      </c>
      <c r="E75" s="436">
        <f>IF('statement of marks'!M$6="","",'statement of marks'!M$6)</f>
        <v>5</v>
      </c>
      <c r="F75" s="437">
        <f>IF('statement of marks'!N$6="","",'statement of marks'!N$6)</f>
        <v>10</v>
      </c>
      <c r="G75" s="436">
        <f>IF('statement of marks'!O$6="","",'statement of marks'!O$6)</f>
        <v>5</v>
      </c>
      <c r="H75" s="436">
        <f>IF('statement of marks'!P$6="","",'statement of marks'!P$6)</f>
        <v>5</v>
      </c>
      <c r="I75" s="438">
        <f>IF('statement of marks'!Q$6="","",'statement of marks'!Q$6)</f>
        <v>10</v>
      </c>
      <c r="J75" s="436">
        <f>IF('statement of marks'!R$6="","",'statement of marks'!R$6)</f>
        <v>5</v>
      </c>
      <c r="K75" s="436">
        <f>IF('statement of marks'!S$6="","",'statement of marks'!S$6)</f>
        <v>4</v>
      </c>
      <c r="L75" s="438">
        <f>IF('statement of marks'!T$6="","",'statement of marks'!T$6)</f>
        <v>9</v>
      </c>
      <c r="M75" s="438">
        <f>IF('statement of marks'!U$6="","",'statement of marks'!U$6)</f>
        <v>29</v>
      </c>
      <c r="N75" s="439">
        <f>IF('statement of marks'!V$6="","",'statement of marks'!V$6)</f>
        <v>1</v>
      </c>
      <c r="O75" s="436">
        <f>IF('statement of marks'!W$6="","",'statement of marks'!W$6)</f>
        <v>40</v>
      </c>
      <c r="P75" s="436">
        <f>IF('statement of marks'!X$6="","",'statement of marks'!X$6)</f>
        <v>10</v>
      </c>
      <c r="Q75" s="436">
        <f>IF('statement of marks'!Y$6="","",'statement of marks'!Y$6)</f>
        <v>20</v>
      </c>
      <c r="R75" s="438">
        <f>IF('statement of marks'!Z$6="","",'statement of marks'!Z$6)</f>
        <v>70</v>
      </c>
      <c r="S75" s="440">
        <f>IF('statement of marks'!AA$6="","",'statement of marks'!AA$6)</f>
        <v>100</v>
      </c>
      <c r="T75" s="436">
        <f>IF('statement of marks'!AB$6="","",'statement of marks'!AB$6)</f>
        <v>65</v>
      </c>
      <c r="U75" s="436">
        <f>IF('statement of marks'!AC$6="","",'statement of marks'!AC$6)</f>
        <v>15</v>
      </c>
      <c r="V75" s="436">
        <f>IF('statement of marks'!AD$6="","",'statement of marks'!AD$6)</f>
        <v>20</v>
      </c>
      <c r="W75" s="438">
        <f>IF('statement of marks'!AE$6="","",'statement of marks'!AE$6)</f>
        <v>100</v>
      </c>
      <c r="X75" s="441">
        <f>IF('statement of marks'!AF$6="","",'statement of marks'!AF$6)</f>
        <v>200</v>
      </c>
      <c r="Y75" s="436" t="str">
        <f>IF('statement of marks'!AG$6="","",'statement of marks'!AG$6)</f>
        <v/>
      </c>
      <c r="Z75" s="452" t="str">
        <f>IF('statement of marks'!AH$6="","",'statement of marks'!AH$6)</f>
        <v/>
      </c>
    </row>
    <row r="76" spans="1:26" ht="15.5" customHeight="1">
      <c r="A76" s="424"/>
      <c r="B76" s="813" t="str">
        <f>IF('statement of marks'!$L$3="","",'statement of marks'!$L$3)</f>
        <v>HINDI</v>
      </c>
      <c r="C76" s="814"/>
      <c r="D76" s="430">
        <f>IF('statement of marks'!L9="","",'statement of marks'!L9)</f>
        <v>5</v>
      </c>
      <c r="E76" s="430">
        <f>IF('statement of marks'!M9="","",'statement of marks'!M9)</f>
        <v>5</v>
      </c>
      <c r="F76" s="442">
        <f>IF('statement of marks'!N9="","",'statement of marks'!N9)</f>
        <v>10</v>
      </c>
      <c r="G76" s="430">
        <f>IF('statement of marks'!O9="","",'statement of marks'!O9)</f>
        <v>5</v>
      </c>
      <c r="H76" s="430">
        <f>IF('statement of marks'!P9="","",'statement of marks'!P9)</f>
        <v>5</v>
      </c>
      <c r="I76" s="443">
        <f>IF('statement of marks'!Q9="","",'statement of marks'!Q9)</f>
        <v>10</v>
      </c>
      <c r="J76" s="430">
        <f>IF('statement of marks'!R9="","",'statement of marks'!R9)</f>
        <v>5</v>
      </c>
      <c r="K76" s="430">
        <f>IF('statement of marks'!S9="","",'statement of marks'!S9)</f>
        <v>4</v>
      </c>
      <c r="L76" s="443">
        <f>IF('statement of marks'!T9="","",'statement of marks'!T9)</f>
        <v>9</v>
      </c>
      <c r="M76" s="443">
        <f>IF('statement of marks'!U9="","",'statement of marks'!U9)</f>
        <v>29</v>
      </c>
      <c r="N76" s="444">
        <f>IF('statement of marks'!V9="","",'statement of marks'!V9)</f>
        <v>1</v>
      </c>
      <c r="O76" s="430">
        <f>IF('statement of marks'!W9="","",'statement of marks'!W9)</f>
        <v>40</v>
      </c>
      <c r="P76" s="430">
        <f>IF('statement of marks'!X9="","",'statement of marks'!X9)</f>
        <v>10</v>
      </c>
      <c r="Q76" s="430">
        <f>IF('statement of marks'!Y9="","",'statement of marks'!Y9)</f>
        <v>20</v>
      </c>
      <c r="R76" s="443">
        <f>IF('statement of marks'!Z9="","",'statement of marks'!Z9)</f>
        <v>70</v>
      </c>
      <c r="S76" s="445">
        <f>IF('statement of marks'!AA9="","",'statement of marks'!AA9)</f>
        <v>100</v>
      </c>
      <c r="T76" s="430">
        <f>IF('statement of marks'!AB9="","",'statement of marks'!AB9)</f>
        <v>65</v>
      </c>
      <c r="U76" s="430">
        <f>IF('statement of marks'!AC9="","",'statement of marks'!AC9)</f>
        <v>15</v>
      </c>
      <c r="V76" s="430">
        <f>IF('statement of marks'!AD9="","",'statement of marks'!AD9)</f>
        <v>20</v>
      </c>
      <c r="W76" s="443">
        <f>IF('statement of marks'!AE9="","",'statement of marks'!AE9)</f>
        <v>100</v>
      </c>
      <c r="X76" s="446">
        <f>IF('statement of marks'!AF9="","",'statement of marks'!AF9)</f>
        <v>200</v>
      </c>
      <c r="Y76" s="430">
        <f>IF('statement of marks'!AG9="","",'statement of marks'!AG9)</f>
        <v>100</v>
      </c>
      <c r="Z76" s="453" t="str">
        <f>IF('statement of marks'!AH9="","",'statement of marks'!AH9)</f>
        <v>A</v>
      </c>
    </row>
    <row r="77" spans="1:26" ht="15.5" customHeight="1">
      <c r="A77" s="424"/>
      <c r="B77" s="813" t="str">
        <f>IF('statement of marks'!$AK$3="","",'statement of marks'!$AK$3)</f>
        <v>ENGLISH</v>
      </c>
      <c r="C77" s="814"/>
      <c r="D77" s="430">
        <f>IF('statement of marks'!AK9="","",'statement of marks'!AK9)</f>
        <v>5</v>
      </c>
      <c r="E77" s="430">
        <f>IF('statement of marks'!AL9="","",'statement of marks'!AL9)</f>
        <v>5</v>
      </c>
      <c r="F77" s="442">
        <f>IF('statement of marks'!AM9="","",'statement of marks'!AM9)</f>
        <v>10</v>
      </c>
      <c r="G77" s="430">
        <f>IF('statement of marks'!AN9="","",'statement of marks'!AN9)</f>
        <v>5</v>
      </c>
      <c r="H77" s="430">
        <f>IF('statement of marks'!AO9="","",'statement of marks'!AO9)</f>
        <v>5</v>
      </c>
      <c r="I77" s="443">
        <f>IF('statement of marks'!AP9="","",'statement of marks'!AP9)</f>
        <v>10</v>
      </c>
      <c r="J77" s="430">
        <f>IF('statement of marks'!AQ9="","",'statement of marks'!AQ9)</f>
        <v>5</v>
      </c>
      <c r="K77" s="430">
        <f>IF('statement of marks'!AR9="","",'statement of marks'!AR9)</f>
        <v>4</v>
      </c>
      <c r="L77" s="443">
        <f>IF('statement of marks'!AS9="","",'statement of marks'!AS9)</f>
        <v>9</v>
      </c>
      <c r="M77" s="443">
        <f>IF('statement of marks'!AT9="","",'statement of marks'!AT9)</f>
        <v>29</v>
      </c>
      <c r="N77" s="444">
        <f>IF('statement of marks'!AU9="","",'statement of marks'!AU9)</f>
        <v>1</v>
      </c>
      <c r="O77" s="430">
        <f>IF('statement of marks'!AV9="","",'statement of marks'!AV9)</f>
        <v>40</v>
      </c>
      <c r="P77" s="430">
        <f>IF('statement of marks'!AW9="","",'statement of marks'!AW9)</f>
        <v>10</v>
      </c>
      <c r="Q77" s="430">
        <f>IF('statement of marks'!AX9="","",'statement of marks'!AX9)</f>
        <v>20</v>
      </c>
      <c r="R77" s="443">
        <f>IF('statement of marks'!AY9="","",'statement of marks'!AY9)</f>
        <v>70</v>
      </c>
      <c r="S77" s="445">
        <f>IF('statement of marks'!AZ9="","",'statement of marks'!AZ9)</f>
        <v>100</v>
      </c>
      <c r="T77" s="430">
        <f>IF('statement of marks'!BA9="","",'statement of marks'!BA9)</f>
        <v>65</v>
      </c>
      <c r="U77" s="430">
        <f>IF('statement of marks'!BB9="","",'statement of marks'!BB9)</f>
        <v>15</v>
      </c>
      <c r="V77" s="430">
        <f>IF('statement of marks'!BC9="","",'statement of marks'!BC9)</f>
        <v>20</v>
      </c>
      <c r="W77" s="443">
        <f>IF('statement of marks'!BD9="","",'statement of marks'!BD9)</f>
        <v>100</v>
      </c>
      <c r="X77" s="446">
        <f>IF('statement of marks'!BE9="","",'statement of marks'!BE9)</f>
        <v>200</v>
      </c>
      <c r="Y77" s="430">
        <f>IF('statement of marks'!BF9="","",'statement of marks'!BF9)</f>
        <v>100</v>
      </c>
      <c r="Z77" s="453" t="str">
        <f>IF('statement of marks'!BG9="","",'statement of marks'!BG9)</f>
        <v>A</v>
      </c>
    </row>
    <row r="78" spans="1:26" ht="15.5" customHeight="1">
      <c r="A78" s="424"/>
      <c r="B78" s="813" t="str">
        <f>IF('statement of marks'!BJ9="s","SANSKRIT",IF('statement of marks'!BJ9="u","URDU",IF('statement of marks'!BJ9="g","GUJRATI",IF('statement of marks'!BJ9="p","PUNJABI",IF('statement of marks'!BJ9="sd","fla/kh","THIRD LANGUAGE")))))</f>
        <v>SANSKRIT</v>
      </c>
      <c r="C78" s="814"/>
      <c r="D78" s="430">
        <f>IF('statement of marks'!BK9="","",'statement of marks'!BK9)</f>
        <v>5</v>
      </c>
      <c r="E78" s="430">
        <f>IF('statement of marks'!BL9="","",'statement of marks'!BL9)</f>
        <v>5</v>
      </c>
      <c r="F78" s="442">
        <f>IF('statement of marks'!BM9="","",'statement of marks'!BM9)</f>
        <v>10</v>
      </c>
      <c r="G78" s="430">
        <f>IF('statement of marks'!BN9="","",'statement of marks'!BN9)</f>
        <v>5</v>
      </c>
      <c r="H78" s="430">
        <f>IF('statement of marks'!BO9="","",'statement of marks'!BO9)</f>
        <v>5</v>
      </c>
      <c r="I78" s="443">
        <f>IF('statement of marks'!BP9="","",'statement of marks'!BP9)</f>
        <v>10</v>
      </c>
      <c r="J78" s="430">
        <f>IF('statement of marks'!BQ9="","",'statement of marks'!BQ9)</f>
        <v>5</v>
      </c>
      <c r="K78" s="430">
        <f>IF('statement of marks'!BR9="","",'statement of marks'!BR9)</f>
        <v>4</v>
      </c>
      <c r="L78" s="443">
        <f>IF('statement of marks'!BS9="","",'statement of marks'!BS9)</f>
        <v>9</v>
      </c>
      <c r="M78" s="443">
        <f>IF('statement of marks'!BT9="","",'statement of marks'!BT9)</f>
        <v>29</v>
      </c>
      <c r="N78" s="444">
        <f>IF('statement of marks'!BU9="","",'statement of marks'!BU9)</f>
        <v>1</v>
      </c>
      <c r="O78" s="430">
        <f>IF('statement of marks'!BV9="","",'statement of marks'!BV9)</f>
        <v>50</v>
      </c>
      <c r="P78" s="430">
        <f>IF('statement of marks'!BW9="","",'statement of marks'!BW9)</f>
        <v>20</v>
      </c>
      <c r="Q78" s="430"/>
      <c r="R78" s="443">
        <f>IF('statement of marks'!BX9="","",'statement of marks'!BX9)</f>
        <v>70</v>
      </c>
      <c r="S78" s="445">
        <f>IF('statement of marks'!BY9="","",'statement of marks'!BY9)</f>
        <v>100</v>
      </c>
      <c r="T78" s="430">
        <f>IF('statement of marks'!BZ9="","",'statement of marks'!BZ9)</f>
        <v>80</v>
      </c>
      <c r="U78" s="430">
        <f>IF('statement of marks'!CA9="","",'statement of marks'!CA9)</f>
        <v>20</v>
      </c>
      <c r="V78" s="430"/>
      <c r="W78" s="443">
        <f>IF('statement of marks'!CB9="","",'statement of marks'!CB9)</f>
        <v>100</v>
      </c>
      <c r="X78" s="446">
        <f>IF('statement of marks'!CC9="","",'statement of marks'!CC9)</f>
        <v>200</v>
      </c>
      <c r="Y78" s="430">
        <f>IF('statement of marks'!CD9="","",'statement of marks'!CD9)</f>
        <v>100</v>
      </c>
      <c r="Z78" s="453" t="str">
        <f>IF('statement of marks'!CE9="","",'statement of marks'!CE9)</f>
        <v>A</v>
      </c>
    </row>
    <row r="79" spans="1:26" ht="15.5" customHeight="1">
      <c r="A79" s="424"/>
      <c r="B79" s="813" t="str">
        <f>IF('statement of marks'!$CH$3="","",'statement of marks'!$CH$3)</f>
        <v>MATHEMATICS</v>
      </c>
      <c r="C79" s="814"/>
      <c r="D79" s="430">
        <f>IF('statement of marks'!CH9="","",'statement of marks'!CH9)</f>
        <v>5</v>
      </c>
      <c r="E79" s="430">
        <f>IF('statement of marks'!CI9="","",'statement of marks'!CI9)</f>
        <v>5</v>
      </c>
      <c r="F79" s="442">
        <f>IF('statement of marks'!CJ9="","",'statement of marks'!CJ9)</f>
        <v>10</v>
      </c>
      <c r="G79" s="430">
        <f>IF('statement of marks'!CK9="","",'statement of marks'!CK9)</f>
        <v>5</v>
      </c>
      <c r="H79" s="430">
        <f>IF('statement of marks'!CL9="","",'statement of marks'!CL9)</f>
        <v>5</v>
      </c>
      <c r="I79" s="443">
        <f>IF('statement of marks'!CM9="","",'statement of marks'!CM9)</f>
        <v>10</v>
      </c>
      <c r="J79" s="430">
        <f>IF('statement of marks'!CN9="","",'statement of marks'!CN9)</f>
        <v>5</v>
      </c>
      <c r="K79" s="430">
        <f>IF('statement of marks'!CO9="","",'statement of marks'!CO9)</f>
        <v>4</v>
      </c>
      <c r="L79" s="443">
        <f>IF('statement of marks'!CP9="","",'statement of marks'!CP9)</f>
        <v>9</v>
      </c>
      <c r="M79" s="443">
        <f>IF('statement of marks'!CQ9="","",'statement of marks'!CQ9)</f>
        <v>29</v>
      </c>
      <c r="N79" s="444">
        <f>IF('statement of marks'!CR9="","",'statement of marks'!CR9)</f>
        <v>1</v>
      </c>
      <c r="O79" s="430">
        <f>IF('statement of marks'!CS9="","",'statement of marks'!CS9)</f>
        <v>40</v>
      </c>
      <c r="P79" s="430">
        <f>IF('statement of marks'!CT9="","",'statement of marks'!CT9)</f>
        <v>10</v>
      </c>
      <c r="Q79" s="430">
        <f>IF('statement of marks'!CU9="","",'statement of marks'!CU9)</f>
        <v>20</v>
      </c>
      <c r="R79" s="443">
        <f>IF('statement of marks'!CV9="","",'statement of marks'!CV9)</f>
        <v>70</v>
      </c>
      <c r="S79" s="445">
        <f>IF('statement of marks'!CW9="","",'statement of marks'!CW9)</f>
        <v>100</v>
      </c>
      <c r="T79" s="430">
        <f>IF('statement of marks'!CX9="","",'statement of marks'!CX9)</f>
        <v>65</v>
      </c>
      <c r="U79" s="430">
        <f>IF('statement of marks'!CY9="","",'statement of marks'!CY9)</f>
        <v>15</v>
      </c>
      <c r="V79" s="430">
        <f>IF('statement of marks'!CZ9="","",'statement of marks'!CZ9)</f>
        <v>20</v>
      </c>
      <c r="W79" s="443">
        <f>IF('statement of marks'!DA9="","",'statement of marks'!DA9)</f>
        <v>100</v>
      </c>
      <c r="X79" s="446">
        <f>IF('statement of marks'!DB9="","",'statement of marks'!DB9)</f>
        <v>200</v>
      </c>
      <c r="Y79" s="430">
        <f>IF('statement of marks'!DC9="","",'statement of marks'!DC9)</f>
        <v>100</v>
      </c>
      <c r="Z79" s="453" t="str">
        <f>IF('statement of marks'!DD9="","",'statement of marks'!DD9)</f>
        <v>A</v>
      </c>
    </row>
    <row r="80" spans="1:26" ht="15.5" customHeight="1">
      <c r="A80" s="424"/>
      <c r="B80" s="813" t="str">
        <f>IF('statement of marks'!$DG$3="","",'statement of marks'!$DG$3)</f>
        <v>SCIENCE</v>
      </c>
      <c r="C80" s="814"/>
      <c r="D80" s="430">
        <f>IF('statement of marks'!DG9="","",'statement of marks'!DG9)</f>
        <v>5</v>
      </c>
      <c r="E80" s="430">
        <f>IF('statement of marks'!DH9="","",'statement of marks'!DH9)</f>
        <v>5</v>
      </c>
      <c r="F80" s="442">
        <f>IF('statement of marks'!DI9="","",'statement of marks'!DI9)</f>
        <v>10</v>
      </c>
      <c r="G80" s="430">
        <f>IF('statement of marks'!DJ9="","",'statement of marks'!DJ9)</f>
        <v>5</v>
      </c>
      <c r="H80" s="430">
        <f>IF('statement of marks'!DK9="","",'statement of marks'!DK9)</f>
        <v>5</v>
      </c>
      <c r="I80" s="443">
        <f>IF('statement of marks'!DL9="","",'statement of marks'!DL9)</f>
        <v>10</v>
      </c>
      <c r="J80" s="430">
        <f>IF('statement of marks'!DM9="","",'statement of marks'!DM9)</f>
        <v>3</v>
      </c>
      <c r="K80" s="430">
        <f>IF('statement of marks'!DN9="","",'statement of marks'!DN9)</f>
        <v>2</v>
      </c>
      <c r="L80" s="443">
        <f>IF('statement of marks'!DO9="","",'statement of marks'!DO9)</f>
        <v>5</v>
      </c>
      <c r="M80" s="443">
        <f>IF('statement of marks'!DP9="","",'statement of marks'!DP9)</f>
        <v>25</v>
      </c>
      <c r="N80" s="444">
        <f>IF('statement of marks'!DQ9="","",'statement of marks'!DQ9)</f>
        <v>5</v>
      </c>
      <c r="O80" s="430">
        <f>IF('statement of marks'!DR9="","",'statement of marks'!DR9)</f>
        <v>50</v>
      </c>
      <c r="P80" s="430">
        <f>IF('statement of marks'!DS9="","",'statement of marks'!DS9)</f>
        <v>20</v>
      </c>
      <c r="Q80" s="430"/>
      <c r="R80" s="443">
        <f>IF('statement of marks'!DT9="","",'statement of marks'!DT9)</f>
        <v>70</v>
      </c>
      <c r="S80" s="445">
        <f>IF('statement of marks'!DU9="","",'statement of marks'!DU9)</f>
        <v>100</v>
      </c>
      <c r="T80" s="430">
        <f>IF('statement of marks'!DV9="","",'statement of marks'!DV9)</f>
        <v>80</v>
      </c>
      <c r="U80" s="430">
        <f>IF('statement of marks'!DW9="","",'statement of marks'!DW9)</f>
        <v>20</v>
      </c>
      <c r="V80" s="430"/>
      <c r="W80" s="443">
        <f>IF('statement of marks'!DX9="","",'statement of marks'!DX9)</f>
        <v>100</v>
      </c>
      <c r="X80" s="446">
        <f>IF('statement of marks'!DY9="","",'statement of marks'!DY9)</f>
        <v>200</v>
      </c>
      <c r="Y80" s="430">
        <f>IF('statement of marks'!DZ9="","",'statement of marks'!DZ9)</f>
        <v>100</v>
      </c>
      <c r="Z80" s="453" t="str">
        <f>IF('statement of marks'!EA9="","",'statement of marks'!EA9)</f>
        <v>A</v>
      </c>
    </row>
    <row r="81" spans="1:26" ht="15.5" customHeight="1">
      <c r="A81" s="424"/>
      <c r="B81" s="813" t="str">
        <f>IF('statement of marks'!$ED$3="","",'statement of marks'!$ED$3)</f>
        <v>SOCIAL STUDIES</v>
      </c>
      <c r="C81" s="814"/>
      <c r="D81" s="430">
        <f>IF('statement of marks'!ED9="","",'statement of marks'!ED9)</f>
        <v>5</v>
      </c>
      <c r="E81" s="430">
        <f>IF('statement of marks'!EE9="","",'statement of marks'!EE9)</f>
        <v>5</v>
      </c>
      <c r="F81" s="442">
        <f>IF('statement of marks'!EF9="","",'statement of marks'!EF9)</f>
        <v>10</v>
      </c>
      <c r="G81" s="430">
        <f>IF('statement of marks'!EG9="","",'statement of marks'!EG9)</f>
        <v>5</v>
      </c>
      <c r="H81" s="430">
        <f>IF('statement of marks'!EH9="","",'statement of marks'!EH9)</f>
        <v>5</v>
      </c>
      <c r="I81" s="443">
        <f>IF('statement of marks'!EI9="","",'statement of marks'!EI9)</f>
        <v>10</v>
      </c>
      <c r="J81" s="430">
        <f>IF('statement of marks'!EJ9="","",'statement of marks'!EJ9)</f>
        <v>5</v>
      </c>
      <c r="K81" s="430">
        <f>IF('statement of marks'!EK9="","",'statement of marks'!EK9)</f>
        <v>4</v>
      </c>
      <c r="L81" s="443">
        <f>IF('statement of marks'!EL9="","",'statement of marks'!EL9)</f>
        <v>9</v>
      </c>
      <c r="M81" s="443">
        <f>IF('statement of marks'!EM9="","",'statement of marks'!EM9)</f>
        <v>29</v>
      </c>
      <c r="N81" s="444">
        <f>IF('statement of marks'!EN9="","",'statement of marks'!EN9)</f>
        <v>1</v>
      </c>
      <c r="O81" s="430">
        <f>IF('statement of marks'!EO9="","",'statement of marks'!EO9)</f>
        <v>50</v>
      </c>
      <c r="P81" s="430">
        <f>IF('statement of marks'!EP9="","",'statement of marks'!EP9)</f>
        <v>20</v>
      </c>
      <c r="Q81" s="430"/>
      <c r="R81" s="443">
        <f>IF('statement of marks'!EQ9="","",'statement of marks'!EQ9)</f>
        <v>70</v>
      </c>
      <c r="S81" s="445">
        <f>IF('statement of marks'!ER9="","",'statement of marks'!ER9)</f>
        <v>100</v>
      </c>
      <c r="T81" s="430">
        <f>IF('statement of marks'!ES9="","",'statement of marks'!ES9)</f>
        <v>80</v>
      </c>
      <c r="U81" s="430">
        <f>IF('statement of marks'!ET9="","",'statement of marks'!ET9)</f>
        <v>20</v>
      </c>
      <c r="V81" s="430"/>
      <c r="W81" s="443">
        <f>IF('statement of marks'!EU9="","",'statement of marks'!EU9)</f>
        <v>100</v>
      </c>
      <c r="X81" s="446">
        <f>IF('statement of marks'!EV9="","",'statement of marks'!EV9)</f>
        <v>200</v>
      </c>
      <c r="Y81" s="430">
        <f>IF('statement of marks'!EW9="","",'statement of marks'!EW9)</f>
        <v>100</v>
      </c>
      <c r="Z81" s="453" t="str">
        <f>IF('statement of marks'!EX9="","",'statement of marks'!EX9)</f>
        <v>A</v>
      </c>
    </row>
    <row r="82" spans="1:26" ht="15.5" customHeight="1">
      <c r="A82" s="424"/>
      <c r="B82" s="813" t="s">
        <v>172</v>
      </c>
      <c r="C82" s="814"/>
      <c r="D82" s="794" t="s">
        <v>167</v>
      </c>
      <c r="E82" s="794"/>
      <c r="F82" s="794"/>
      <c r="G82" s="794" t="s">
        <v>168</v>
      </c>
      <c r="H82" s="794"/>
      <c r="I82" s="794"/>
      <c r="J82" s="794" t="s">
        <v>169</v>
      </c>
      <c r="K82" s="794"/>
      <c r="L82" s="794"/>
      <c r="M82" s="794"/>
      <c r="N82" s="794"/>
      <c r="O82" s="794" t="s">
        <v>177</v>
      </c>
      <c r="P82" s="794"/>
      <c r="Q82" s="794"/>
      <c r="R82" s="794"/>
      <c r="S82" s="794" t="s">
        <v>221</v>
      </c>
      <c r="T82" s="794"/>
      <c r="U82" s="794"/>
      <c r="V82" s="794"/>
      <c r="W82" s="447"/>
      <c r="X82" s="823" t="s">
        <v>425</v>
      </c>
      <c r="Y82" s="823"/>
      <c r="Z82" s="824"/>
    </row>
    <row r="83" spans="1:26" ht="15.5" customHeight="1">
      <c r="A83" s="425"/>
      <c r="B83" s="825" t="s">
        <v>166</v>
      </c>
      <c r="C83" s="826"/>
      <c r="D83" s="827">
        <f>IF('statement of marks'!FA$6="","",'statement of marks'!FA$6)</f>
        <v>20</v>
      </c>
      <c r="E83" s="827"/>
      <c r="F83" s="827"/>
      <c r="G83" s="827">
        <f>IF('statement of marks'!FB$6="","",'statement of marks'!FB$6)</f>
        <v>20</v>
      </c>
      <c r="H83" s="827"/>
      <c r="I83" s="827"/>
      <c r="J83" s="827">
        <f>IF('statement of marks'!FC$6="","",'statement of marks'!FC$6)</f>
        <v>20</v>
      </c>
      <c r="K83" s="827"/>
      <c r="L83" s="827"/>
      <c r="M83" s="827"/>
      <c r="N83" s="827"/>
      <c r="O83" s="827">
        <f>IF('statement of marks'!FD$6="","",'statement of marks'!FD$6)</f>
        <v>20</v>
      </c>
      <c r="P83" s="827"/>
      <c r="Q83" s="827"/>
      <c r="R83" s="827"/>
      <c r="S83" s="827">
        <f>IF('statement of marks'!FE$6="","",'statement of marks'!FE$6)</f>
        <v>20</v>
      </c>
      <c r="T83" s="827"/>
      <c r="U83" s="827"/>
      <c r="V83" s="827"/>
      <c r="W83" s="448"/>
      <c r="X83" s="436">
        <f>IF('statement of marks'!FF$6="","",'statement of marks'!FF$6)</f>
        <v>100</v>
      </c>
      <c r="Y83" s="436" t="s">
        <v>220</v>
      </c>
      <c r="Z83" s="451" t="s">
        <v>69</v>
      </c>
    </row>
    <row r="84" spans="1:26" ht="15.5" customHeight="1">
      <c r="A84" s="424"/>
      <c r="B84" s="813" t="str">
        <f>IF('statement of marks'!$FA$3="","",'statement of marks'!$FA$3)</f>
        <v>WORK EXPERIENCE</v>
      </c>
      <c r="C84" s="814"/>
      <c r="D84" s="817">
        <f>IF('statement of marks'!FA9="","",'statement of marks'!FA9)</f>
        <v>20</v>
      </c>
      <c r="E84" s="817"/>
      <c r="F84" s="817"/>
      <c r="G84" s="817">
        <f>IF('statement of marks'!FB9="","",'statement of marks'!FB9)</f>
        <v>20</v>
      </c>
      <c r="H84" s="817"/>
      <c r="I84" s="817"/>
      <c r="J84" s="816">
        <f>IF('statement of marks'!FC9="","",'statement of marks'!FC9)</f>
        <v>20</v>
      </c>
      <c r="K84" s="816"/>
      <c r="L84" s="816"/>
      <c r="M84" s="816"/>
      <c r="N84" s="816"/>
      <c r="O84" s="817">
        <f>IF('statement of marks'!FD9="","",'statement of marks'!FD9)</f>
        <v>20</v>
      </c>
      <c r="P84" s="817"/>
      <c r="Q84" s="817"/>
      <c r="R84" s="817"/>
      <c r="S84" s="817">
        <f>IF('statement of marks'!FE9="","",'statement of marks'!FE9)</f>
        <v>20</v>
      </c>
      <c r="T84" s="817"/>
      <c r="U84" s="817"/>
      <c r="V84" s="817"/>
      <c r="W84" s="447"/>
      <c r="X84" s="447">
        <f>IF('statement of marks'!FF9="","",'statement of marks'!FF9)</f>
        <v>100</v>
      </c>
      <c r="Y84" s="447">
        <f>IF('statement of marks'!FG9="","",'statement of marks'!FG9)</f>
        <v>100</v>
      </c>
      <c r="Z84" s="454" t="str">
        <f>IF('statement of marks'!FH9="","",'statement of marks'!FH9)</f>
        <v>A</v>
      </c>
    </row>
    <row r="85" spans="1:26" ht="15.5" customHeight="1">
      <c r="A85" s="424"/>
      <c r="B85" s="813" t="str">
        <f>IF('statement of marks'!$FK$3="","",'statement of marks'!$FK$3)</f>
        <v>ART EDUCATION</v>
      </c>
      <c r="C85" s="814"/>
      <c r="D85" s="817">
        <f>IF('statement of marks'!FK9="","",'statement of marks'!FK9)</f>
        <v>20</v>
      </c>
      <c r="E85" s="817"/>
      <c r="F85" s="817"/>
      <c r="G85" s="817">
        <f>IF('statement of marks'!FL9="","",'statement of marks'!FL9)</f>
        <v>20</v>
      </c>
      <c r="H85" s="817"/>
      <c r="I85" s="817"/>
      <c r="J85" s="816">
        <f>IF('statement of marks'!FM9="","",'statement of marks'!FM9)</f>
        <v>20</v>
      </c>
      <c r="K85" s="816"/>
      <c r="L85" s="816"/>
      <c r="M85" s="816"/>
      <c r="N85" s="816"/>
      <c r="O85" s="817">
        <f>IF('statement of marks'!FN9="","",'statement of marks'!FN9)</f>
        <v>20</v>
      </c>
      <c r="P85" s="817"/>
      <c r="Q85" s="817"/>
      <c r="R85" s="817"/>
      <c r="S85" s="817">
        <f>IF('statement of marks'!FO9="","",'statement of marks'!FO9)</f>
        <v>20</v>
      </c>
      <c r="T85" s="817"/>
      <c r="U85" s="817"/>
      <c r="V85" s="817"/>
      <c r="W85" s="447"/>
      <c r="X85" s="447">
        <f>IF('statement of marks'!FP9="","",'statement of marks'!FP9)</f>
        <v>100</v>
      </c>
      <c r="Y85" s="447">
        <f>IF('statement of marks'!FQ9="","",'statement of marks'!FQ9)</f>
        <v>100</v>
      </c>
      <c r="Z85" s="454" t="str">
        <f>IF('statement of marks'!FR9="","",'statement of marks'!FR9)</f>
        <v>A</v>
      </c>
    </row>
    <row r="86" spans="1:26" ht="15.5" customHeight="1">
      <c r="A86" s="424"/>
      <c r="B86" s="813" t="str">
        <f>IF('statement of marks'!$FU$3="","",'statement of marks'!$FU$3)</f>
        <v>PHYSICIAL EDUCATION</v>
      </c>
      <c r="C86" s="814"/>
      <c r="D86" s="817">
        <f>IF('statement of marks'!FU9="","",'statement of marks'!FU9)</f>
        <v>20</v>
      </c>
      <c r="E86" s="817"/>
      <c r="F86" s="817"/>
      <c r="G86" s="817">
        <f>IF('statement of marks'!FV9="","",'statement of marks'!FV9)</f>
        <v>20</v>
      </c>
      <c r="H86" s="817"/>
      <c r="I86" s="817"/>
      <c r="J86" s="816">
        <f>IF('statement of marks'!FW9="","",'statement of marks'!FW9)</f>
        <v>20</v>
      </c>
      <c r="K86" s="816"/>
      <c r="L86" s="816"/>
      <c r="M86" s="816"/>
      <c r="N86" s="816"/>
      <c r="O86" s="817">
        <f>IF('statement of marks'!FX9="","",'statement of marks'!FX9)</f>
        <v>20</v>
      </c>
      <c r="P86" s="817"/>
      <c r="Q86" s="817"/>
      <c r="R86" s="817"/>
      <c r="S86" s="817">
        <f>IF('statement of marks'!FY9="","",'statement of marks'!FY9)</f>
        <v>20</v>
      </c>
      <c r="T86" s="817"/>
      <c r="U86" s="817"/>
      <c r="V86" s="817"/>
      <c r="W86" s="447"/>
      <c r="X86" s="447">
        <f>IF('statement of marks'!FZ9="","",'statement of marks'!FZ9)</f>
        <v>100</v>
      </c>
      <c r="Y86" s="447">
        <f>IF('statement of marks'!GA9="","",'statement of marks'!GA9)</f>
        <v>100</v>
      </c>
      <c r="Z86" s="454" t="str">
        <f>IF('statement of marks'!GB9="","",'statement of marks'!GB9)</f>
        <v>A</v>
      </c>
    </row>
    <row r="87" spans="1:26" ht="15.5" customHeight="1">
      <c r="A87" s="424"/>
      <c r="B87" s="813" t="s">
        <v>173</v>
      </c>
      <c r="C87" s="814"/>
      <c r="D87" s="794" t="str">
        <f>details!$EF$3</f>
        <v>AUGUST</v>
      </c>
      <c r="E87" s="794"/>
      <c r="F87" s="794"/>
      <c r="G87" s="794" t="str">
        <f>details!$EJ$3</f>
        <v>OCTOBER</v>
      </c>
      <c r="H87" s="794"/>
      <c r="I87" s="794"/>
      <c r="J87" s="816" t="str">
        <f>details!$EN$3</f>
        <v>DECEMBER</v>
      </c>
      <c r="K87" s="816"/>
      <c r="L87" s="816"/>
      <c r="M87" s="816"/>
      <c r="N87" s="816"/>
      <c r="O87" s="794" t="str">
        <f>details!$ER$3</f>
        <v>FEBURARY</v>
      </c>
      <c r="P87" s="794"/>
      <c r="Q87" s="794"/>
      <c r="R87" s="794"/>
      <c r="S87" s="794" t="str">
        <f>details!$EV$3</f>
        <v>GRAND TOAL</v>
      </c>
      <c r="T87" s="794"/>
      <c r="U87" s="794"/>
      <c r="V87" s="794"/>
      <c r="W87" s="811" t="s">
        <v>118</v>
      </c>
      <c r="X87" s="811"/>
      <c r="Y87" s="811"/>
      <c r="Z87" s="812"/>
    </row>
    <row r="88" spans="1:26" ht="15.5" customHeight="1">
      <c r="A88" s="424"/>
      <c r="B88" s="813" t="s">
        <v>175</v>
      </c>
      <c r="C88" s="814"/>
      <c r="D88" s="815" t="str">
        <f>IF(details!EI9="","",details!EI9)</f>
        <v/>
      </c>
      <c r="E88" s="815"/>
      <c r="F88" s="815"/>
      <c r="G88" s="815" t="str">
        <f>IF(details!EM9="","",details!EM9)</f>
        <v/>
      </c>
      <c r="H88" s="815"/>
      <c r="I88" s="815"/>
      <c r="J88" s="816" t="str">
        <f>IF(details!EQ9="","",details!EQ9)</f>
        <v/>
      </c>
      <c r="K88" s="816"/>
      <c r="L88" s="816"/>
      <c r="M88" s="816"/>
      <c r="N88" s="816"/>
      <c r="O88" s="817" t="str">
        <f>IF(details!EU9="","",details!EU9)</f>
        <v/>
      </c>
      <c r="P88" s="817"/>
      <c r="Q88" s="817"/>
      <c r="R88" s="817"/>
      <c r="S88" s="815" t="str">
        <f>IF(details!EW9="","",details!EW9)</f>
        <v/>
      </c>
      <c r="T88" s="815"/>
      <c r="U88" s="815"/>
      <c r="V88" s="815"/>
      <c r="W88" s="811"/>
      <c r="X88" s="811"/>
      <c r="Y88" s="811"/>
      <c r="Z88" s="812"/>
    </row>
    <row r="89" spans="1:26" ht="15.5" customHeight="1">
      <c r="A89" s="424"/>
      <c r="B89" s="818" t="s">
        <v>174</v>
      </c>
      <c r="C89" s="819"/>
      <c r="D89" s="820">
        <f>IF(details!EH9="","",details!EH9)</f>
        <v>40</v>
      </c>
      <c r="E89" s="820"/>
      <c r="F89" s="820"/>
      <c r="G89" s="820">
        <f>IF(details!EL9="","",details!EL9)</f>
        <v>60</v>
      </c>
      <c r="H89" s="820"/>
      <c r="I89" s="820"/>
      <c r="J89" s="820">
        <f>IF(details!EP9="","",details!EP9)</f>
        <v>80</v>
      </c>
      <c r="K89" s="820"/>
      <c r="L89" s="820"/>
      <c r="M89" s="820"/>
      <c r="N89" s="820"/>
      <c r="O89" s="820">
        <f>IF(details!ET9="","",details!ET9)</f>
        <v>100</v>
      </c>
      <c r="P89" s="820"/>
      <c r="Q89" s="820"/>
      <c r="R89" s="820"/>
      <c r="S89" s="820">
        <f>IF(details!EV9="","",details!EV9)</f>
        <v>110</v>
      </c>
      <c r="T89" s="820"/>
      <c r="U89" s="820"/>
      <c r="V89" s="820"/>
      <c r="W89" s="821">
        <f>'statement of marks'!$HR$108</f>
        <v>45777</v>
      </c>
      <c r="X89" s="821"/>
      <c r="Y89" s="821"/>
      <c r="Z89" s="822"/>
    </row>
    <row r="90" spans="1:26" ht="15.5" customHeight="1">
      <c r="A90" s="426"/>
      <c r="B90" s="803" t="s">
        <v>232</v>
      </c>
      <c r="C90" s="804"/>
      <c r="D90" s="805" t="s">
        <v>189</v>
      </c>
      <c r="E90" s="805"/>
      <c r="F90" s="805"/>
      <c r="G90" s="805" t="s">
        <v>190</v>
      </c>
      <c r="H90" s="805"/>
      <c r="I90" s="805"/>
      <c r="J90" s="805" t="s">
        <v>222</v>
      </c>
      <c r="K90" s="805"/>
      <c r="L90" s="805"/>
      <c r="M90" s="805"/>
      <c r="N90" s="805"/>
      <c r="O90" s="805" t="s">
        <v>147</v>
      </c>
      <c r="P90" s="805"/>
      <c r="Q90" s="805"/>
      <c r="R90" s="805"/>
      <c r="S90" s="806" t="s">
        <v>195</v>
      </c>
      <c r="T90" s="806"/>
      <c r="U90" s="806"/>
      <c r="V90" s="806"/>
      <c r="W90" s="805" t="s">
        <v>230</v>
      </c>
      <c r="X90" s="805"/>
      <c r="Y90" s="805"/>
      <c r="Z90" s="807"/>
    </row>
    <row r="91" spans="1:26" ht="15.5" customHeight="1">
      <c r="A91" s="426"/>
      <c r="B91" s="803"/>
      <c r="C91" s="804"/>
      <c r="D91" s="805">
        <f>'statement of marks'!HP9</f>
        <v>1200</v>
      </c>
      <c r="E91" s="805"/>
      <c r="F91" s="805"/>
      <c r="G91" s="805">
        <f>'statement of marks'!HQ9</f>
        <v>1200</v>
      </c>
      <c r="H91" s="805"/>
      <c r="I91" s="805"/>
      <c r="J91" s="808" t="str">
        <f>'statement of marks'!HU9</f>
        <v>A</v>
      </c>
      <c r="K91" s="808"/>
      <c r="L91" s="808"/>
      <c r="M91" s="808"/>
      <c r="N91" s="808"/>
      <c r="O91" s="808">
        <f>'statement of marks'!HR9</f>
        <v>100</v>
      </c>
      <c r="P91" s="808"/>
      <c r="Q91" s="808"/>
      <c r="R91" s="808"/>
      <c r="S91" s="805">
        <f>'statement of marks'!HT9</f>
        <v>0.99999999999999833</v>
      </c>
      <c r="T91" s="805"/>
      <c r="U91" s="805"/>
      <c r="V91" s="805"/>
      <c r="W91" s="809" t="str">
        <f>'statement of marks'!HO9</f>
        <v>PASSED</v>
      </c>
      <c r="X91" s="809"/>
      <c r="Y91" s="809"/>
      <c r="Z91" s="810"/>
    </row>
    <row r="92" spans="1:26" ht="15.5" customHeight="1">
      <c r="A92" s="424"/>
      <c r="B92" s="792" t="s">
        <v>176</v>
      </c>
      <c r="C92" s="793"/>
      <c r="D92" s="794"/>
      <c r="E92" s="794"/>
      <c r="F92" s="794"/>
      <c r="G92" s="794"/>
      <c r="H92" s="794"/>
      <c r="I92" s="794"/>
      <c r="J92" s="794"/>
      <c r="K92" s="794"/>
      <c r="L92" s="794"/>
      <c r="M92" s="794"/>
      <c r="N92" s="794"/>
      <c r="O92" s="794"/>
      <c r="P92" s="794"/>
      <c r="Q92" s="794"/>
      <c r="R92" s="794"/>
      <c r="S92" s="794"/>
      <c r="T92" s="794"/>
      <c r="U92" s="794"/>
      <c r="V92" s="794"/>
      <c r="W92" s="794"/>
      <c r="X92" s="794"/>
      <c r="Y92" s="794"/>
      <c r="Z92" s="800"/>
    </row>
    <row r="93" spans="1:26" ht="15.5" customHeight="1">
      <c r="A93" s="424"/>
      <c r="B93" s="801" t="s">
        <v>161</v>
      </c>
      <c r="C93" s="802"/>
      <c r="D93" s="794"/>
      <c r="E93" s="794"/>
      <c r="F93" s="794"/>
      <c r="G93" s="794"/>
      <c r="H93" s="794"/>
      <c r="I93" s="794"/>
      <c r="J93" s="794"/>
      <c r="K93" s="794"/>
      <c r="L93" s="794"/>
      <c r="M93" s="794"/>
      <c r="N93" s="794"/>
      <c r="O93" s="794"/>
      <c r="P93" s="794"/>
      <c r="Q93" s="794"/>
      <c r="R93" s="794"/>
      <c r="S93" s="794"/>
      <c r="T93" s="794"/>
      <c r="U93" s="794"/>
      <c r="V93" s="794"/>
      <c r="W93" s="794"/>
      <c r="X93" s="794"/>
      <c r="Y93" s="794"/>
      <c r="Z93" s="800"/>
    </row>
    <row r="94" spans="1:26" ht="15.5" customHeight="1">
      <c r="A94" s="424"/>
      <c r="B94" s="792" t="s">
        <v>162</v>
      </c>
      <c r="C94" s="793"/>
      <c r="D94" s="794"/>
      <c r="E94" s="794"/>
      <c r="F94" s="794"/>
      <c r="G94" s="794"/>
      <c r="H94" s="794"/>
      <c r="I94" s="794"/>
      <c r="J94" s="794"/>
      <c r="K94" s="794"/>
      <c r="L94" s="794"/>
      <c r="M94" s="794"/>
      <c r="N94" s="794"/>
      <c r="O94" s="794"/>
      <c r="P94" s="794"/>
      <c r="Q94" s="794"/>
      <c r="R94" s="794"/>
      <c r="S94" s="795" t="s">
        <v>162</v>
      </c>
      <c r="T94" s="795"/>
      <c r="U94" s="795"/>
      <c r="V94" s="795"/>
      <c r="W94" s="796" t="s">
        <v>163</v>
      </c>
      <c r="X94" s="796"/>
      <c r="Y94" s="796"/>
      <c r="Z94" s="797"/>
    </row>
    <row r="95" spans="1:26" ht="15.5" customHeight="1">
      <c r="A95" s="424"/>
      <c r="B95" s="798" t="s">
        <v>163</v>
      </c>
      <c r="C95" s="799"/>
      <c r="D95" s="794"/>
      <c r="E95" s="794"/>
      <c r="F95" s="794"/>
      <c r="G95" s="794"/>
      <c r="H95" s="794"/>
      <c r="I95" s="794"/>
      <c r="J95" s="794"/>
      <c r="K95" s="794"/>
      <c r="L95" s="794"/>
      <c r="M95" s="794"/>
      <c r="N95" s="794"/>
      <c r="O95" s="794"/>
      <c r="P95" s="794"/>
      <c r="Q95" s="794"/>
      <c r="R95" s="794"/>
      <c r="S95" s="795"/>
      <c r="T95" s="795"/>
      <c r="U95" s="795"/>
      <c r="V95" s="795"/>
      <c r="W95" s="796"/>
      <c r="X95" s="796"/>
      <c r="Y95" s="796"/>
      <c r="Z95" s="797"/>
    </row>
    <row r="96" spans="1:26" ht="15.5" customHeight="1" thickBot="1">
      <c r="A96" s="424"/>
      <c r="B96" s="786" t="s">
        <v>223</v>
      </c>
      <c r="C96" s="787"/>
      <c r="D96" s="788"/>
      <c r="E96" s="788"/>
      <c r="F96" s="788"/>
      <c r="G96" s="788"/>
      <c r="H96" s="788"/>
      <c r="I96" s="788"/>
      <c r="J96" s="788"/>
      <c r="K96" s="788"/>
      <c r="L96" s="788"/>
      <c r="M96" s="788"/>
      <c r="N96" s="788"/>
      <c r="O96" s="788"/>
      <c r="P96" s="788"/>
      <c r="Q96" s="788"/>
      <c r="R96" s="788"/>
      <c r="S96" s="789" t="s">
        <v>179</v>
      </c>
      <c r="T96" s="789"/>
      <c r="U96" s="789"/>
      <c r="V96" s="789"/>
      <c r="W96" s="790" t="s">
        <v>179</v>
      </c>
      <c r="X96" s="790"/>
      <c r="Y96" s="790"/>
      <c r="Z96" s="791"/>
    </row>
    <row r="97" spans="1:26" ht="15.5" customHeight="1">
      <c r="A97" s="424"/>
      <c r="B97" s="839" t="s">
        <v>178</v>
      </c>
      <c r="C97" s="840"/>
      <c r="D97" s="840"/>
      <c r="E97" s="840"/>
      <c r="F97" s="840"/>
      <c r="G97" s="840"/>
      <c r="H97" s="840"/>
      <c r="I97" s="840"/>
      <c r="J97" s="840"/>
      <c r="K97" s="840"/>
      <c r="L97" s="840"/>
      <c r="M97" s="840"/>
      <c r="N97" s="840"/>
      <c r="O97" s="840"/>
      <c r="P97" s="840"/>
      <c r="Q97" s="840"/>
      <c r="R97" s="840"/>
      <c r="S97" s="840"/>
      <c r="T97" s="840"/>
      <c r="U97" s="840"/>
      <c r="V97" s="840"/>
      <c r="W97" s="840"/>
      <c r="X97" s="840"/>
      <c r="Y97" s="840"/>
      <c r="Z97" s="841"/>
    </row>
    <row r="98" spans="1:26" ht="15.5" customHeight="1">
      <c r="A98" s="424"/>
      <c r="B98" s="842" t="str">
        <f>IF('statement of marks'!$A$1="","",'statement of marks'!$A$1)</f>
        <v>GOVT. HR. SEC. SCHOOL, _________________</v>
      </c>
      <c r="C98" s="843"/>
      <c r="D98" s="843"/>
      <c r="E98" s="843"/>
      <c r="F98" s="843"/>
      <c r="G98" s="843"/>
      <c r="H98" s="843"/>
      <c r="I98" s="843"/>
      <c r="J98" s="843"/>
      <c r="K98" s="843"/>
      <c r="L98" s="843"/>
      <c r="M98" s="843"/>
      <c r="N98" s="843"/>
      <c r="O98" s="843"/>
      <c r="P98" s="843"/>
      <c r="Q98" s="843"/>
      <c r="R98" s="843"/>
      <c r="S98" s="843"/>
      <c r="T98" s="843"/>
      <c r="U98" s="843"/>
      <c r="V98" s="843"/>
      <c r="W98" s="843"/>
      <c r="X98" s="843"/>
      <c r="Y98" s="843"/>
      <c r="Z98" s="844"/>
    </row>
    <row r="99" spans="1:26" ht="15.5" customHeight="1">
      <c r="A99" s="424"/>
      <c r="B99" s="813" t="s">
        <v>117</v>
      </c>
      <c r="C99" s="814"/>
      <c r="D99" s="814" t="str">
        <f>IF('statement of marks'!$H$3="","",'statement of marks'!$H$3)</f>
        <v>2024-25</v>
      </c>
      <c r="E99" s="814"/>
      <c r="F99" s="814"/>
      <c r="G99" s="814"/>
      <c r="H99" s="814"/>
      <c r="I99" s="814"/>
      <c r="J99" s="814"/>
      <c r="K99" s="814"/>
      <c r="L99" s="814"/>
      <c r="M99" s="814"/>
      <c r="N99" s="814"/>
      <c r="O99" s="814"/>
      <c r="P99" s="814"/>
      <c r="Q99" s="814"/>
      <c r="R99" s="814"/>
      <c r="S99" s="814"/>
      <c r="T99" s="814"/>
      <c r="U99" s="814"/>
      <c r="V99" s="814"/>
      <c r="W99" s="814"/>
      <c r="X99" s="814"/>
      <c r="Y99" s="814"/>
      <c r="Z99" s="832"/>
    </row>
    <row r="100" spans="1:26" ht="15.5" customHeight="1">
      <c r="A100" s="424"/>
      <c r="B100" s="813" t="s">
        <v>157</v>
      </c>
      <c r="C100" s="814"/>
      <c r="D100" s="814" t="str">
        <f>IF('statement of marks'!I10="","",'statement of marks'!I10)</f>
        <v>A4</v>
      </c>
      <c r="E100" s="814"/>
      <c r="F100" s="814"/>
      <c r="G100" s="814"/>
      <c r="H100" s="814"/>
      <c r="I100" s="814"/>
      <c r="J100" s="814"/>
      <c r="K100" s="814"/>
      <c r="L100" s="814"/>
      <c r="M100" s="814"/>
      <c r="N100" s="814"/>
      <c r="O100" s="814"/>
      <c r="P100" s="814"/>
      <c r="Q100" s="814"/>
      <c r="R100" s="814"/>
      <c r="S100" s="814"/>
      <c r="T100" s="814"/>
      <c r="U100" s="814"/>
      <c r="V100" s="814"/>
      <c r="W100" s="814"/>
      <c r="X100" s="814"/>
      <c r="Y100" s="814"/>
      <c r="Z100" s="832"/>
    </row>
    <row r="101" spans="1:26" ht="15.5" customHeight="1">
      <c r="A101" s="424"/>
      <c r="B101" s="813" t="s">
        <v>20</v>
      </c>
      <c r="C101" s="814"/>
      <c r="D101" s="814" t="str">
        <f>IF('statement of marks'!J10="","",'statement of marks'!J10)</f>
        <v>B4</v>
      </c>
      <c r="E101" s="814"/>
      <c r="F101" s="814"/>
      <c r="G101" s="814"/>
      <c r="H101" s="814"/>
      <c r="I101" s="814"/>
      <c r="J101" s="814"/>
      <c r="K101" s="814"/>
      <c r="L101" s="814"/>
      <c r="M101" s="814"/>
      <c r="N101" s="814"/>
      <c r="O101" s="814"/>
      <c r="P101" s="814"/>
      <c r="Q101" s="814"/>
      <c r="R101" s="814"/>
      <c r="S101" s="814"/>
      <c r="T101" s="814"/>
      <c r="U101" s="814"/>
      <c r="V101" s="814"/>
      <c r="W101" s="814"/>
      <c r="X101" s="814"/>
      <c r="Y101" s="814"/>
      <c r="Z101" s="832"/>
    </row>
    <row r="102" spans="1:26" ht="15.5" customHeight="1">
      <c r="A102" s="424"/>
      <c r="B102" s="813" t="s">
        <v>21</v>
      </c>
      <c r="C102" s="814"/>
      <c r="D102" s="814" t="str">
        <f>IF('statement of marks'!K10="","",'statement of marks'!K10)</f>
        <v>C4</v>
      </c>
      <c r="E102" s="814"/>
      <c r="F102" s="814"/>
      <c r="G102" s="814"/>
      <c r="H102" s="814"/>
      <c r="I102" s="814"/>
      <c r="J102" s="814"/>
      <c r="K102" s="814"/>
      <c r="L102" s="814"/>
      <c r="M102" s="814"/>
      <c r="N102" s="814"/>
      <c r="O102" s="814"/>
      <c r="P102" s="814"/>
      <c r="Q102" s="814"/>
      <c r="R102" s="814"/>
      <c r="S102" s="814"/>
      <c r="T102" s="814"/>
      <c r="U102" s="814"/>
      <c r="V102" s="814"/>
      <c r="W102" s="814"/>
      <c r="X102" s="814"/>
      <c r="Y102" s="814"/>
      <c r="Z102" s="832"/>
    </row>
    <row r="103" spans="1:26" ht="15.5" customHeight="1">
      <c r="A103" s="424"/>
      <c r="B103" s="813" t="s">
        <v>158</v>
      </c>
      <c r="C103" s="814"/>
      <c r="D103" s="814" t="str">
        <f>IF('statement of marks'!$G$3="","",'statement of marks'!$G$3)</f>
        <v>6 A</v>
      </c>
      <c r="E103" s="814"/>
      <c r="F103" s="814"/>
      <c r="G103" s="814" t="s">
        <v>159</v>
      </c>
      <c r="H103" s="814"/>
      <c r="I103" s="814"/>
      <c r="J103" s="836">
        <f>IF('statement of marks'!D10="","",'statement of marks'!D10)</f>
        <v>804</v>
      </c>
      <c r="K103" s="837"/>
      <c r="L103" s="837"/>
      <c r="M103" s="837"/>
      <c r="N103" s="838"/>
      <c r="O103" s="814" t="s">
        <v>79</v>
      </c>
      <c r="P103" s="814"/>
      <c r="Q103" s="814"/>
      <c r="R103" s="814"/>
      <c r="S103" s="814" t="str">
        <f>IF('statement of marks'!F10="","",'statement of marks'!F10)</f>
        <v/>
      </c>
      <c r="T103" s="814"/>
      <c r="U103" s="814"/>
      <c r="V103" s="814"/>
      <c r="W103" s="814" t="str">
        <f>IF('statement of marks'!$I$3="","",'statement of marks'!$I$3)</f>
        <v>SCHOOL DISE CODE</v>
      </c>
      <c r="X103" s="814"/>
      <c r="Y103" s="814"/>
      <c r="Z103" s="832"/>
    </row>
    <row r="104" spans="1:26" ht="15.5" customHeight="1">
      <c r="A104" s="424"/>
      <c r="B104" s="449" t="s">
        <v>171</v>
      </c>
      <c r="C104" s="428"/>
      <c r="D104" s="830" t="str">
        <f>IF('statement of marks'!G10="","",'statement of marks'!G10)</f>
        <v/>
      </c>
      <c r="E104" s="830"/>
      <c r="F104" s="830"/>
      <c r="G104" s="831" t="str">
        <f>IF('statement of marks'!H10="","",'statement of marks'!H10)</f>
        <v/>
      </c>
      <c r="H104" s="831"/>
      <c r="I104" s="831"/>
      <c r="J104" s="831"/>
      <c r="K104" s="831"/>
      <c r="L104" s="831"/>
      <c r="M104" s="831"/>
      <c r="N104" s="831"/>
      <c r="O104" s="831"/>
      <c r="P104" s="831"/>
      <c r="Q104" s="831"/>
      <c r="R104" s="831"/>
      <c r="S104" s="831"/>
      <c r="T104" s="831"/>
      <c r="U104" s="831"/>
      <c r="V104" s="831"/>
      <c r="W104" s="814" t="str">
        <f>IF('statement of marks'!$J$3="","",'statement of marks'!$J$3)</f>
        <v>08291009401</v>
      </c>
      <c r="X104" s="814"/>
      <c r="Y104" s="814"/>
      <c r="Z104" s="832"/>
    </row>
    <row r="105" spans="1:26" ht="15.5" customHeight="1">
      <c r="A105" s="424"/>
      <c r="B105" s="450" t="s">
        <v>160</v>
      </c>
      <c r="C105" s="429" t="s">
        <v>165</v>
      </c>
      <c r="D105" s="794" t="s">
        <v>167</v>
      </c>
      <c r="E105" s="794"/>
      <c r="F105" s="794"/>
      <c r="G105" s="794" t="s">
        <v>168</v>
      </c>
      <c r="H105" s="794"/>
      <c r="I105" s="794"/>
      <c r="J105" s="794" t="s">
        <v>169</v>
      </c>
      <c r="K105" s="794"/>
      <c r="L105" s="794"/>
      <c r="M105" s="833" t="str">
        <f>IF('statement of marks'!U$4="","",'statement of marks'!U$4)</f>
        <v>TOTAL OF ALL TESTS</v>
      </c>
      <c r="N105" s="834" t="str">
        <f>IF('statement of marks'!V$4="","",'statement of marks'!V$4)</f>
        <v>VRUKSHAROPAN</v>
      </c>
      <c r="O105" s="795" t="s">
        <v>170</v>
      </c>
      <c r="P105" s="795"/>
      <c r="Q105" s="795"/>
      <c r="R105" s="795"/>
      <c r="S105" s="835" t="s">
        <v>216</v>
      </c>
      <c r="T105" s="816" t="s">
        <v>90</v>
      </c>
      <c r="U105" s="816"/>
      <c r="V105" s="816"/>
      <c r="W105" s="816"/>
      <c r="X105" s="823" t="s">
        <v>425</v>
      </c>
      <c r="Y105" s="823"/>
      <c r="Z105" s="824"/>
    </row>
    <row r="106" spans="1:26" ht="15.5" customHeight="1">
      <c r="A106" s="424"/>
      <c r="B106" s="450"/>
      <c r="C106" s="429"/>
      <c r="D106" s="431" t="s">
        <v>217</v>
      </c>
      <c r="E106" s="431" t="s">
        <v>218</v>
      </c>
      <c r="F106" s="432" t="s">
        <v>219</v>
      </c>
      <c r="G106" s="431" t="s">
        <v>217</v>
      </c>
      <c r="H106" s="431" t="s">
        <v>218</v>
      </c>
      <c r="I106" s="433" t="s">
        <v>219</v>
      </c>
      <c r="J106" s="431" t="s">
        <v>217</v>
      </c>
      <c r="K106" s="431" t="s">
        <v>218</v>
      </c>
      <c r="L106" s="433" t="s">
        <v>219</v>
      </c>
      <c r="M106" s="833"/>
      <c r="N106" s="834"/>
      <c r="O106" s="431" t="s">
        <v>217</v>
      </c>
      <c r="P106" s="431" t="s">
        <v>218</v>
      </c>
      <c r="Q106" s="434" t="s">
        <v>421</v>
      </c>
      <c r="R106" s="433" t="s">
        <v>219</v>
      </c>
      <c r="S106" s="835"/>
      <c r="T106" s="431" t="s">
        <v>217</v>
      </c>
      <c r="U106" s="431" t="s">
        <v>218</v>
      </c>
      <c r="V106" s="434" t="s">
        <v>422</v>
      </c>
      <c r="W106" s="433" t="s">
        <v>219</v>
      </c>
      <c r="X106" s="435" t="s">
        <v>423</v>
      </c>
      <c r="Y106" s="431" t="s">
        <v>220</v>
      </c>
      <c r="Z106" s="451" t="s">
        <v>69</v>
      </c>
    </row>
    <row r="107" spans="1:26" ht="15.5" customHeight="1">
      <c r="A107" s="425"/>
      <c r="B107" s="828" t="s">
        <v>166</v>
      </c>
      <c r="C107" s="829"/>
      <c r="D107" s="436">
        <f>IF('statement of marks'!L$6="","",'statement of marks'!L$6)</f>
        <v>5</v>
      </c>
      <c r="E107" s="436">
        <f>IF('statement of marks'!M$6="","",'statement of marks'!M$6)</f>
        <v>5</v>
      </c>
      <c r="F107" s="437">
        <f>IF('statement of marks'!N$6="","",'statement of marks'!N$6)</f>
        <v>10</v>
      </c>
      <c r="G107" s="436">
        <f>IF('statement of marks'!O$6="","",'statement of marks'!O$6)</f>
        <v>5</v>
      </c>
      <c r="H107" s="436">
        <f>IF('statement of marks'!P$6="","",'statement of marks'!P$6)</f>
        <v>5</v>
      </c>
      <c r="I107" s="438">
        <f>IF('statement of marks'!Q$6="","",'statement of marks'!Q$6)</f>
        <v>10</v>
      </c>
      <c r="J107" s="436">
        <f>IF('statement of marks'!R$6="","",'statement of marks'!R$6)</f>
        <v>5</v>
      </c>
      <c r="K107" s="436">
        <f>IF('statement of marks'!S$6="","",'statement of marks'!S$6)</f>
        <v>4</v>
      </c>
      <c r="L107" s="438">
        <f>IF('statement of marks'!T$6="","",'statement of marks'!T$6)</f>
        <v>9</v>
      </c>
      <c r="M107" s="438">
        <f>IF('statement of marks'!U$6="","",'statement of marks'!U$6)</f>
        <v>29</v>
      </c>
      <c r="N107" s="439">
        <f>IF('statement of marks'!V$6="","",'statement of marks'!V$6)</f>
        <v>1</v>
      </c>
      <c r="O107" s="436">
        <f>IF('statement of marks'!W$6="","",'statement of marks'!W$6)</f>
        <v>40</v>
      </c>
      <c r="P107" s="436">
        <f>IF('statement of marks'!X$6="","",'statement of marks'!X$6)</f>
        <v>10</v>
      </c>
      <c r="Q107" s="436">
        <f>IF('statement of marks'!Y$6="","",'statement of marks'!Y$6)</f>
        <v>20</v>
      </c>
      <c r="R107" s="438">
        <f>IF('statement of marks'!Z$6="","",'statement of marks'!Z$6)</f>
        <v>70</v>
      </c>
      <c r="S107" s="440">
        <f>IF('statement of marks'!AA$6="","",'statement of marks'!AA$6)</f>
        <v>100</v>
      </c>
      <c r="T107" s="436">
        <f>IF('statement of marks'!AB$6="","",'statement of marks'!AB$6)</f>
        <v>65</v>
      </c>
      <c r="U107" s="436">
        <f>IF('statement of marks'!AC$6="","",'statement of marks'!AC$6)</f>
        <v>15</v>
      </c>
      <c r="V107" s="436">
        <f>IF('statement of marks'!AD$6="","",'statement of marks'!AD$6)</f>
        <v>20</v>
      </c>
      <c r="W107" s="438">
        <f>IF('statement of marks'!AE$6="","",'statement of marks'!AE$6)</f>
        <v>100</v>
      </c>
      <c r="X107" s="441">
        <f>IF('statement of marks'!AF$6="","",'statement of marks'!AF$6)</f>
        <v>200</v>
      </c>
      <c r="Y107" s="436" t="str">
        <f>IF('statement of marks'!AG$6="","",'statement of marks'!AG$6)</f>
        <v/>
      </c>
      <c r="Z107" s="452" t="str">
        <f>IF('statement of marks'!AH$6="","",'statement of marks'!AH$6)</f>
        <v/>
      </c>
    </row>
    <row r="108" spans="1:26" ht="15.5" customHeight="1">
      <c r="A108" s="424"/>
      <c r="B108" s="813" t="str">
        <f>IF('statement of marks'!$L$3="","",'statement of marks'!$L$3)</f>
        <v>HINDI</v>
      </c>
      <c r="C108" s="814"/>
      <c r="D108" s="430">
        <f>IF('statement of marks'!L10="","",'statement of marks'!L10)</f>
        <v>5</v>
      </c>
      <c r="E108" s="430">
        <f>IF('statement of marks'!M10="","",'statement of marks'!M10)</f>
        <v>5</v>
      </c>
      <c r="F108" s="442">
        <f>IF('statement of marks'!N10="","",'statement of marks'!N10)</f>
        <v>10</v>
      </c>
      <c r="G108" s="430">
        <f>IF('statement of marks'!O10="","",'statement of marks'!O10)</f>
        <v>5</v>
      </c>
      <c r="H108" s="430">
        <f>IF('statement of marks'!P10="","",'statement of marks'!P10)</f>
        <v>5</v>
      </c>
      <c r="I108" s="443">
        <f>IF('statement of marks'!Q10="","",'statement of marks'!Q10)</f>
        <v>10</v>
      </c>
      <c r="J108" s="430">
        <f>IF('statement of marks'!R10="","",'statement of marks'!R10)</f>
        <v>5</v>
      </c>
      <c r="K108" s="430">
        <f>IF('statement of marks'!S10="","",'statement of marks'!S10)</f>
        <v>4</v>
      </c>
      <c r="L108" s="443">
        <f>IF('statement of marks'!T10="","",'statement of marks'!T10)</f>
        <v>9</v>
      </c>
      <c r="M108" s="443">
        <f>IF('statement of marks'!U10="","",'statement of marks'!U10)</f>
        <v>29</v>
      </c>
      <c r="N108" s="444">
        <f>IF('statement of marks'!V10="","",'statement of marks'!V10)</f>
        <v>1</v>
      </c>
      <c r="O108" s="430">
        <f>IF('statement of marks'!W10="","",'statement of marks'!W10)</f>
        <v>40</v>
      </c>
      <c r="P108" s="430">
        <f>IF('statement of marks'!X10="","",'statement of marks'!X10)</f>
        <v>10</v>
      </c>
      <c r="Q108" s="430">
        <f>IF('statement of marks'!Y10="","",'statement of marks'!Y10)</f>
        <v>20</v>
      </c>
      <c r="R108" s="443">
        <f>IF('statement of marks'!Z10="","",'statement of marks'!Z10)</f>
        <v>70</v>
      </c>
      <c r="S108" s="445">
        <f>IF('statement of marks'!AA10="","",'statement of marks'!AA10)</f>
        <v>100</v>
      </c>
      <c r="T108" s="430">
        <f>IF('statement of marks'!AB10="","",'statement of marks'!AB10)</f>
        <v>65</v>
      </c>
      <c r="U108" s="430">
        <f>IF('statement of marks'!AC10="","",'statement of marks'!AC10)</f>
        <v>15</v>
      </c>
      <c r="V108" s="430">
        <f>IF('statement of marks'!AD10="","",'statement of marks'!AD10)</f>
        <v>20</v>
      </c>
      <c r="W108" s="443">
        <f>IF('statement of marks'!AE10="","",'statement of marks'!AE10)</f>
        <v>100</v>
      </c>
      <c r="X108" s="446">
        <f>IF('statement of marks'!AF10="","",'statement of marks'!AF10)</f>
        <v>200</v>
      </c>
      <c r="Y108" s="430">
        <f>IF('statement of marks'!AG10="","",'statement of marks'!AG10)</f>
        <v>100</v>
      </c>
      <c r="Z108" s="453" t="str">
        <f>IF('statement of marks'!AH10="","",'statement of marks'!AH10)</f>
        <v>A</v>
      </c>
    </row>
    <row r="109" spans="1:26" ht="15.5" customHeight="1">
      <c r="A109" s="424"/>
      <c r="B109" s="813" t="str">
        <f>IF('statement of marks'!$AK$3="","",'statement of marks'!$AK$3)</f>
        <v>ENGLISH</v>
      </c>
      <c r="C109" s="814"/>
      <c r="D109" s="430">
        <f>IF('statement of marks'!AK10="","",'statement of marks'!AK10)</f>
        <v>5</v>
      </c>
      <c r="E109" s="430">
        <f>IF('statement of marks'!AL10="","",'statement of marks'!AL10)</f>
        <v>5</v>
      </c>
      <c r="F109" s="442">
        <f>IF('statement of marks'!AM10="","",'statement of marks'!AM10)</f>
        <v>10</v>
      </c>
      <c r="G109" s="430">
        <f>IF('statement of marks'!AN10="","",'statement of marks'!AN10)</f>
        <v>5</v>
      </c>
      <c r="H109" s="430">
        <f>IF('statement of marks'!AO10="","",'statement of marks'!AO10)</f>
        <v>5</v>
      </c>
      <c r="I109" s="443">
        <f>IF('statement of marks'!AP10="","",'statement of marks'!AP10)</f>
        <v>10</v>
      </c>
      <c r="J109" s="430">
        <f>IF('statement of marks'!AQ10="","",'statement of marks'!AQ10)</f>
        <v>5</v>
      </c>
      <c r="K109" s="430">
        <f>IF('statement of marks'!AR10="","",'statement of marks'!AR10)</f>
        <v>4</v>
      </c>
      <c r="L109" s="443">
        <f>IF('statement of marks'!AS10="","",'statement of marks'!AS10)</f>
        <v>9</v>
      </c>
      <c r="M109" s="443">
        <f>IF('statement of marks'!AT10="","",'statement of marks'!AT10)</f>
        <v>29</v>
      </c>
      <c r="N109" s="444">
        <f>IF('statement of marks'!AU10="","",'statement of marks'!AU10)</f>
        <v>1</v>
      </c>
      <c r="O109" s="430">
        <f>IF('statement of marks'!AV10="","",'statement of marks'!AV10)</f>
        <v>40</v>
      </c>
      <c r="P109" s="430">
        <f>IF('statement of marks'!AW10="","",'statement of marks'!AW10)</f>
        <v>10</v>
      </c>
      <c r="Q109" s="430">
        <f>IF('statement of marks'!AX10="","",'statement of marks'!AX10)</f>
        <v>20</v>
      </c>
      <c r="R109" s="443">
        <f>IF('statement of marks'!AY10="","",'statement of marks'!AY10)</f>
        <v>70</v>
      </c>
      <c r="S109" s="445">
        <f>IF('statement of marks'!AZ10="","",'statement of marks'!AZ10)</f>
        <v>100</v>
      </c>
      <c r="T109" s="430">
        <f>IF('statement of marks'!BA10="","",'statement of marks'!BA10)</f>
        <v>65</v>
      </c>
      <c r="U109" s="430">
        <f>IF('statement of marks'!BB10="","",'statement of marks'!BB10)</f>
        <v>15</v>
      </c>
      <c r="V109" s="430">
        <f>IF('statement of marks'!BC10="","",'statement of marks'!BC10)</f>
        <v>20</v>
      </c>
      <c r="W109" s="443">
        <f>IF('statement of marks'!BD10="","",'statement of marks'!BD10)</f>
        <v>100</v>
      </c>
      <c r="X109" s="446">
        <f>IF('statement of marks'!BE10="","",'statement of marks'!BE10)</f>
        <v>200</v>
      </c>
      <c r="Y109" s="430">
        <f>IF('statement of marks'!BF10="","",'statement of marks'!BF10)</f>
        <v>100</v>
      </c>
      <c r="Z109" s="453" t="str">
        <f>IF('statement of marks'!BG10="","",'statement of marks'!BG10)</f>
        <v>A</v>
      </c>
    </row>
    <row r="110" spans="1:26" ht="15.5" customHeight="1">
      <c r="A110" s="424"/>
      <c r="B110" s="813" t="str">
        <f>IF('statement of marks'!BJ10="s","SANSKRIT",IF('statement of marks'!BJ10="u","URDU",IF('statement of marks'!BJ10="g","GUJRATI",IF('statement of marks'!BJ10="p","PUNJABI",IF('statement of marks'!BJ10="sd","fla/kh","THIRD LANGUAGE")))))</f>
        <v>SANSKRIT</v>
      </c>
      <c r="C110" s="814"/>
      <c r="D110" s="430">
        <f>IF('statement of marks'!BK10="","",'statement of marks'!BK10)</f>
        <v>5</v>
      </c>
      <c r="E110" s="430">
        <f>IF('statement of marks'!BL10="","",'statement of marks'!BL10)</f>
        <v>5</v>
      </c>
      <c r="F110" s="442">
        <f>IF('statement of marks'!BM10="","",'statement of marks'!BM10)</f>
        <v>10</v>
      </c>
      <c r="G110" s="430">
        <f>IF('statement of marks'!BN10="","",'statement of marks'!BN10)</f>
        <v>5</v>
      </c>
      <c r="H110" s="430">
        <f>IF('statement of marks'!BO10="","",'statement of marks'!BO10)</f>
        <v>5</v>
      </c>
      <c r="I110" s="443">
        <f>IF('statement of marks'!BP10="","",'statement of marks'!BP10)</f>
        <v>10</v>
      </c>
      <c r="J110" s="430">
        <f>IF('statement of marks'!BQ10="","",'statement of marks'!BQ10)</f>
        <v>5</v>
      </c>
      <c r="K110" s="430">
        <f>IF('statement of marks'!BR10="","",'statement of marks'!BR10)</f>
        <v>4</v>
      </c>
      <c r="L110" s="443">
        <f>IF('statement of marks'!BS10="","",'statement of marks'!BS10)</f>
        <v>9</v>
      </c>
      <c r="M110" s="443">
        <f>IF('statement of marks'!BT10="","",'statement of marks'!BT10)</f>
        <v>29</v>
      </c>
      <c r="N110" s="444">
        <f>IF('statement of marks'!BU10="","",'statement of marks'!BU10)</f>
        <v>1</v>
      </c>
      <c r="O110" s="430">
        <f>IF('statement of marks'!BV10="","",'statement of marks'!BV10)</f>
        <v>50</v>
      </c>
      <c r="P110" s="430">
        <f>IF('statement of marks'!BW10="","",'statement of marks'!BW10)</f>
        <v>20</v>
      </c>
      <c r="Q110" s="430"/>
      <c r="R110" s="443">
        <f>IF('statement of marks'!BX10="","",'statement of marks'!BX10)</f>
        <v>70</v>
      </c>
      <c r="S110" s="445">
        <f>IF('statement of marks'!BY10="","",'statement of marks'!BY10)</f>
        <v>100</v>
      </c>
      <c r="T110" s="430">
        <f>IF('statement of marks'!BZ10="","",'statement of marks'!BZ10)</f>
        <v>80</v>
      </c>
      <c r="U110" s="430">
        <f>IF('statement of marks'!CA10="","",'statement of marks'!CA10)</f>
        <v>20</v>
      </c>
      <c r="V110" s="430"/>
      <c r="W110" s="443">
        <f>IF('statement of marks'!CB10="","",'statement of marks'!CB10)</f>
        <v>100</v>
      </c>
      <c r="X110" s="446">
        <f>IF('statement of marks'!CC10="","",'statement of marks'!CC10)</f>
        <v>200</v>
      </c>
      <c r="Y110" s="430">
        <f>IF('statement of marks'!CD10="","",'statement of marks'!CD10)</f>
        <v>100</v>
      </c>
      <c r="Z110" s="453" t="str">
        <f>IF('statement of marks'!CE10="","",'statement of marks'!CE10)</f>
        <v>A</v>
      </c>
    </row>
    <row r="111" spans="1:26" ht="15.5" customHeight="1">
      <c r="A111" s="424"/>
      <c r="B111" s="813" t="str">
        <f>IF('statement of marks'!$CH$3="","",'statement of marks'!$CH$3)</f>
        <v>MATHEMATICS</v>
      </c>
      <c r="C111" s="814"/>
      <c r="D111" s="430">
        <f>IF('statement of marks'!CH10="","",'statement of marks'!CH10)</f>
        <v>5</v>
      </c>
      <c r="E111" s="430">
        <f>IF('statement of marks'!CI10="","",'statement of marks'!CI10)</f>
        <v>5</v>
      </c>
      <c r="F111" s="442">
        <f>IF('statement of marks'!CJ10="","",'statement of marks'!CJ10)</f>
        <v>10</v>
      </c>
      <c r="G111" s="430">
        <f>IF('statement of marks'!CK10="","",'statement of marks'!CK10)</f>
        <v>5</v>
      </c>
      <c r="H111" s="430">
        <f>IF('statement of marks'!CL10="","",'statement of marks'!CL10)</f>
        <v>5</v>
      </c>
      <c r="I111" s="443">
        <f>IF('statement of marks'!CM10="","",'statement of marks'!CM10)</f>
        <v>10</v>
      </c>
      <c r="J111" s="430">
        <f>IF('statement of marks'!CN10="","",'statement of marks'!CN10)</f>
        <v>5</v>
      </c>
      <c r="K111" s="430">
        <f>IF('statement of marks'!CO10="","",'statement of marks'!CO10)</f>
        <v>4</v>
      </c>
      <c r="L111" s="443">
        <f>IF('statement of marks'!CP10="","",'statement of marks'!CP10)</f>
        <v>9</v>
      </c>
      <c r="M111" s="443">
        <f>IF('statement of marks'!CQ10="","",'statement of marks'!CQ10)</f>
        <v>29</v>
      </c>
      <c r="N111" s="444">
        <f>IF('statement of marks'!CR10="","",'statement of marks'!CR10)</f>
        <v>1</v>
      </c>
      <c r="O111" s="430">
        <f>IF('statement of marks'!CS10="","",'statement of marks'!CS10)</f>
        <v>40</v>
      </c>
      <c r="P111" s="430">
        <f>IF('statement of marks'!CT10="","",'statement of marks'!CT10)</f>
        <v>10</v>
      </c>
      <c r="Q111" s="430">
        <f>IF('statement of marks'!CU10="","",'statement of marks'!CU10)</f>
        <v>20</v>
      </c>
      <c r="R111" s="443">
        <f>IF('statement of marks'!CV10="","",'statement of marks'!CV10)</f>
        <v>70</v>
      </c>
      <c r="S111" s="445">
        <f>IF('statement of marks'!CW10="","",'statement of marks'!CW10)</f>
        <v>100</v>
      </c>
      <c r="T111" s="430">
        <f>IF('statement of marks'!CX10="","",'statement of marks'!CX10)</f>
        <v>65</v>
      </c>
      <c r="U111" s="430">
        <f>IF('statement of marks'!CY10="","",'statement of marks'!CY10)</f>
        <v>15</v>
      </c>
      <c r="V111" s="430">
        <f>IF('statement of marks'!CZ10="","",'statement of marks'!CZ10)</f>
        <v>20</v>
      </c>
      <c r="W111" s="443">
        <f>IF('statement of marks'!DA10="","",'statement of marks'!DA10)</f>
        <v>100</v>
      </c>
      <c r="X111" s="446">
        <f>IF('statement of marks'!DB10="","",'statement of marks'!DB10)</f>
        <v>200</v>
      </c>
      <c r="Y111" s="430">
        <f>IF('statement of marks'!DC10="","",'statement of marks'!DC10)</f>
        <v>100</v>
      </c>
      <c r="Z111" s="453" t="str">
        <f>IF('statement of marks'!DD10="","",'statement of marks'!DD10)</f>
        <v>A</v>
      </c>
    </row>
    <row r="112" spans="1:26" ht="15.5" customHeight="1">
      <c r="A112" s="424"/>
      <c r="B112" s="813" t="str">
        <f>IF('statement of marks'!$DG$3="","",'statement of marks'!$DG$3)</f>
        <v>SCIENCE</v>
      </c>
      <c r="C112" s="814"/>
      <c r="D112" s="430">
        <f>IF('statement of marks'!DG10="","",'statement of marks'!DG10)</f>
        <v>5</v>
      </c>
      <c r="E112" s="430">
        <f>IF('statement of marks'!DH10="","",'statement of marks'!DH10)</f>
        <v>5</v>
      </c>
      <c r="F112" s="442">
        <f>IF('statement of marks'!DI10="","",'statement of marks'!DI10)</f>
        <v>10</v>
      </c>
      <c r="G112" s="430">
        <f>IF('statement of marks'!DJ10="","",'statement of marks'!DJ10)</f>
        <v>5</v>
      </c>
      <c r="H112" s="430">
        <f>IF('statement of marks'!DK10="","",'statement of marks'!DK10)</f>
        <v>5</v>
      </c>
      <c r="I112" s="443">
        <f>IF('statement of marks'!DL10="","",'statement of marks'!DL10)</f>
        <v>10</v>
      </c>
      <c r="J112" s="430">
        <f>IF('statement of marks'!DM10="","",'statement of marks'!DM10)</f>
        <v>3</v>
      </c>
      <c r="K112" s="430">
        <f>IF('statement of marks'!DN10="","",'statement of marks'!DN10)</f>
        <v>2</v>
      </c>
      <c r="L112" s="443">
        <f>IF('statement of marks'!DO10="","",'statement of marks'!DO10)</f>
        <v>5</v>
      </c>
      <c r="M112" s="443">
        <f>IF('statement of marks'!DP10="","",'statement of marks'!DP10)</f>
        <v>25</v>
      </c>
      <c r="N112" s="444">
        <f>IF('statement of marks'!DQ10="","",'statement of marks'!DQ10)</f>
        <v>5</v>
      </c>
      <c r="O112" s="430">
        <f>IF('statement of marks'!DR10="","",'statement of marks'!DR10)</f>
        <v>50</v>
      </c>
      <c r="P112" s="430">
        <f>IF('statement of marks'!DS10="","",'statement of marks'!DS10)</f>
        <v>20</v>
      </c>
      <c r="Q112" s="430"/>
      <c r="R112" s="443">
        <f>IF('statement of marks'!DT10="","",'statement of marks'!DT10)</f>
        <v>70</v>
      </c>
      <c r="S112" s="445">
        <f>IF('statement of marks'!DU10="","",'statement of marks'!DU10)</f>
        <v>100</v>
      </c>
      <c r="T112" s="430">
        <f>IF('statement of marks'!DV10="","",'statement of marks'!DV10)</f>
        <v>80</v>
      </c>
      <c r="U112" s="430">
        <f>IF('statement of marks'!DW10="","",'statement of marks'!DW10)</f>
        <v>20</v>
      </c>
      <c r="V112" s="430"/>
      <c r="W112" s="443">
        <f>IF('statement of marks'!DX10="","",'statement of marks'!DX10)</f>
        <v>100</v>
      </c>
      <c r="X112" s="446">
        <f>IF('statement of marks'!DY10="","",'statement of marks'!DY10)</f>
        <v>200</v>
      </c>
      <c r="Y112" s="430">
        <f>IF('statement of marks'!DZ10="","",'statement of marks'!DZ10)</f>
        <v>100</v>
      </c>
      <c r="Z112" s="453" t="str">
        <f>IF('statement of marks'!EA10="","",'statement of marks'!EA10)</f>
        <v>A</v>
      </c>
    </row>
    <row r="113" spans="1:26" ht="15.5" customHeight="1">
      <c r="A113" s="424"/>
      <c r="B113" s="813" t="str">
        <f>IF('statement of marks'!$ED$3="","",'statement of marks'!$ED$3)</f>
        <v>SOCIAL STUDIES</v>
      </c>
      <c r="C113" s="814"/>
      <c r="D113" s="430">
        <f>IF('statement of marks'!ED10="","",'statement of marks'!ED10)</f>
        <v>5</v>
      </c>
      <c r="E113" s="430">
        <f>IF('statement of marks'!EE10="","",'statement of marks'!EE10)</f>
        <v>5</v>
      </c>
      <c r="F113" s="442">
        <f>IF('statement of marks'!EF10="","",'statement of marks'!EF10)</f>
        <v>10</v>
      </c>
      <c r="G113" s="430">
        <f>IF('statement of marks'!EG10="","",'statement of marks'!EG10)</f>
        <v>5</v>
      </c>
      <c r="H113" s="430">
        <f>IF('statement of marks'!EH10="","",'statement of marks'!EH10)</f>
        <v>5</v>
      </c>
      <c r="I113" s="443">
        <f>IF('statement of marks'!EI10="","",'statement of marks'!EI10)</f>
        <v>10</v>
      </c>
      <c r="J113" s="430">
        <f>IF('statement of marks'!EJ10="","",'statement of marks'!EJ10)</f>
        <v>5</v>
      </c>
      <c r="K113" s="430">
        <f>IF('statement of marks'!EK10="","",'statement of marks'!EK10)</f>
        <v>4</v>
      </c>
      <c r="L113" s="443">
        <f>IF('statement of marks'!EL10="","",'statement of marks'!EL10)</f>
        <v>9</v>
      </c>
      <c r="M113" s="443">
        <f>IF('statement of marks'!EM10="","",'statement of marks'!EM10)</f>
        <v>29</v>
      </c>
      <c r="N113" s="444">
        <f>IF('statement of marks'!EN10="","",'statement of marks'!EN10)</f>
        <v>1</v>
      </c>
      <c r="O113" s="430">
        <f>IF('statement of marks'!EO10="","",'statement of marks'!EO10)</f>
        <v>50</v>
      </c>
      <c r="P113" s="430">
        <f>IF('statement of marks'!EP10="","",'statement of marks'!EP10)</f>
        <v>20</v>
      </c>
      <c r="Q113" s="430"/>
      <c r="R113" s="443">
        <f>IF('statement of marks'!EQ10="","",'statement of marks'!EQ10)</f>
        <v>70</v>
      </c>
      <c r="S113" s="445">
        <f>IF('statement of marks'!ER10="","",'statement of marks'!ER10)</f>
        <v>100</v>
      </c>
      <c r="T113" s="430">
        <f>IF('statement of marks'!ES10="","",'statement of marks'!ES10)</f>
        <v>80</v>
      </c>
      <c r="U113" s="430">
        <f>IF('statement of marks'!ET10="","",'statement of marks'!ET10)</f>
        <v>20</v>
      </c>
      <c r="V113" s="430"/>
      <c r="W113" s="443">
        <f>IF('statement of marks'!EU10="","",'statement of marks'!EU10)</f>
        <v>100</v>
      </c>
      <c r="X113" s="446">
        <f>IF('statement of marks'!EV10="","",'statement of marks'!EV10)</f>
        <v>200</v>
      </c>
      <c r="Y113" s="430">
        <f>IF('statement of marks'!EW10="","",'statement of marks'!EW10)</f>
        <v>100</v>
      </c>
      <c r="Z113" s="453" t="str">
        <f>IF('statement of marks'!EX10="","",'statement of marks'!EX10)</f>
        <v>A</v>
      </c>
    </row>
    <row r="114" spans="1:26" ht="15.5" customHeight="1">
      <c r="A114" s="424"/>
      <c r="B114" s="813" t="s">
        <v>172</v>
      </c>
      <c r="C114" s="814"/>
      <c r="D114" s="794" t="s">
        <v>167</v>
      </c>
      <c r="E114" s="794"/>
      <c r="F114" s="794"/>
      <c r="G114" s="794" t="s">
        <v>168</v>
      </c>
      <c r="H114" s="794"/>
      <c r="I114" s="794"/>
      <c r="J114" s="794" t="s">
        <v>169</v>
      </c>
      <c r="K114" s="794"/>
      <c r="L114" s="794"/>
      <c r="M114" s="794"/>
      <c r="N114" s="794"/>
      <c r="O114" s="794" t="s">
        <v>177</v>
      </c>
      <c r="P114" s="794"/>
      <c r="Q114" s="794"/>
      <c r="R114" s="794"/>
      <c r="S114" s="794" t="s">
        <v>221</v>
      </c>
      <c r="T114" s="794"/>
      <c r="U114" s="794"/>
      <c r="V114" s="794"/>
      <c r="W114" s="447"/>
      <c r="X114" s="823" t="s">
        <v>425</v>
      </c>
      <c r="Y114" s="823"/>
      <c r="Z114" s="824"/>
    </row>
    <row r="115" spans="1:26" ht="15.5" customHeight="1">
      <c r="A115" s="425"/>
      <c r="B115" s="825" t="s">
        <v>166</v>
      </c>
      <c r="C115" s="826"/>
      <c r="D115" s="827">
        <f>IF('statement of marks'!FA$6="","",'statement of marks'!FA$6)</f>
        <v>20</v>
      </c>
      <c r="E115" s="827"/>
      <c r="F115" s="827"/>
      <c r="G115" s="827">
        <f>IF('statement of marks'!FB$6="","",'statement of marks'!FB$6)</f>
        <v>20</v>
      </c>
      <c r="H115" s="827"/>
      <c r="I115" s="827"/>
      <c r="J115" s="827">
        <f>IF('statement of marks'!FC$6="","",'statement of marks'!FC$6)</f>
        <v>20</v>
      </c>
      <c r="K115" s="827"/>
      <c r="L115" s="827"/>
      <c r="M115" s="827"/>
      <c r="N115" s="827"/>
      <c r="O115" s="827">
        <f>IF('statement of marks'!FD$6="","",'statement of marks'!FD$6)</f>
        <v>20</v>
      </c>
      <c r="P115" s="827"/>
      <c r="Q115" s="827"/>
      <c r="R115" s="827"/>
      <c r="S115" s="827">
        <f>IF('statement of marks'!FE$6="","",'statement of marks'!FE$6)</f>
        <v>20</v>
      </c>
      <c r="T115" s="827"/>
      <c r="U115" s="827"/>
      <c r="V115" s="827"/>
      <c r="W115" s="448"/>
      <c r="X115" s="436">
        <f>IF('statement of marks'!FF$6="","",'statement of marks'!FF$6)</f>
        <v>100</v>
      </c>
      <c r="Y115" s="436" t="s">
        <v>220</v>
      </c>
      <c r="Z115" s="451" t="s">
        <v>69</v>
      </c>
    </row>
    <row r="116" spans="1:26" ht="15.5" customHeight="1">
      <c r="A116" s="424"/>
      <c r="B116" s="813" t="str">
        <f>IF('statement of marks'!$FA$3="","",'statement of marks'!$FA$3)</f>
        <v>WORK EXPERIENCE</v>
      </c>
      <c r="C116" s="814"/>
      <c r="D116" s="817">
        <f>IF('statement of marks'!FA10="","",'statement of marks'!FA10)</f>
        <v>20</v>
      </c>
      <c r="E116" s="817"/>
      <c r="F116" s="817"/>
      <c r="G116" s="817">
        <f>IF('statement of marks'!FB10="","",'statement of marks'!FB10)</f>
        <v>20</v>
      </c>
      <c r="H116" s="817"/>
      <c r="I116" s="817"/>
      <c r="J116" s="816">
        <f>IF('statement of marks'!FC10="","",'statement of marks'!FC10)</f>
        <v>20</v>
      </c>
      <c r="K116" s="816"/>
      <c r="L116" s="816"/>
      <c r="M116" s="816"/>
      <c r="N116" s="816"/>
      <c r="O116" s="817">
        <f>IF('statement of marks'!FD10="","",'statement of marks'!FD10)</f>
        <v>20</v>
      </c>
      <c r="P116" s="817"/>
      <c r="Q116" s="817"/>
      <c r="R116" s="817"/>
      <c r="S116" s="817">
        <f>IF('statement of marks'!FE10="","",'statement of marks'!FE10)</f>
        <v>20</v>
      </c>
      <c r="T116" s="817"/>
      <c r="U116" s="817"/>
      <c r="V116" s="817"/>
      <c r="W116" s="447"/>
      <c r="X116" s="447">
        <f>IF('statement of marks'!FF10="","",'statement of marks'!FF10)</f>
        <v>100</v>
      </c>
      <c r="Y116" s="447">
        <f>IF('statement of marks'!FG10="","",'statement of marks'!FG10)</f>
        <v>100</v>
      </c>
      <c r="Z116" s="454" t="str">
        <f>IF('statement of marks'!FH10="","",'statement of marks'!FH10)</f>
        <v>A</v>
      </c>
    </row>
    <row r="117" spans="1:26" ht="15.5" customHeight="1">
      <c r="A117" s="424"/>
      <c r="B117" s="813" t="str">
        <f>IF('statement of marks'!$FK$3="","",'statement of marks'!$FK$3)</f>
        <v>ART EDUCATION</v>
      </c>
      <c r="C117" s="814"/>
      <c r="D117" s="817">
        <f>IF('statement of marks'!FK10="","",'statement of marks'!FK10)</f>
        <v>20</v>
      </c>
      <c r="E117" s="817"/>
      <c r="F117" s="817"/>
      <c r="G117" s="817">
        <f>IF('statement of marks'!FL10="","",'statement of marks'!FL10)</f>
        <v>20</v>
      </c>
      <c r="H117" s="817"/>
      <c r="I117" s="817"/>
      <c r="J117" s="816">
        <f>IF('statement of marks'!FM10="","",'statement of marks'!FM10)</f>
        <v>20</v>
      </c>
      <c r="K117" s="816"/>
      <c r="L117" s="816"/>
      <c r="M117" s="816"/>
      <c r="N117" s="816"/>
      <c r="O117" s="817">
        <f>IF('statement of marks'!FN10="","",'statement of marks'!FN10)</f>
        <v>20</v>
      </c>
      <c r="P117" s="817"/>
      <c r="Q117" s="817"/>
      <c r="R117" s="817"/>
      <c r="S117" s="817">
        <f>IF('statement of marks'!FO10="","",'statement of marks'!FO10)</f>
        <v>20</v>
      </c>
      <c r="T117" s="817"/>
      <c r="U117" s="817"/>
      <c r="V117" s="817"/>
      <c r="W117" s="447"/>
      <c r="X117" s="447">
        <f>IF('statement of marks'!FP10="","",'statement of marks'!FP10)</f>
        <v>100</v>
      </c>
      <c r="Y117" s="447">
        <f>IF('statement of marks'!FQ10="","",'statement of marks'!FQ10)</f>
        <v>100</v>
      </c>
      <c r="Z117" s="454" t="str">
        <f>IF('statement of marks'!FR10="","",'statement of marks'!FR10)</f>
        <v>A</v>
      </c>
    </row>
    <row r="118" spans="1:26" ht="15.5" customHeight="1">
      <c r="A118" s="424"/>
      <c r="B118" s="813" t="str">
        <f>IF('statement of marks'!$FU$3="","",'statement of marks'!$FU$3)</f>
        <v>PHYSICIAL EDUCATION</v>
      </c>
      <c r="C118" s="814"/>
      <c r="D118" s="817">
        <f>IF('statement of marks'!FU10="","",'statement of marks'!FU10)</f>
        <v>20</v>
      </c>
      <c r="E118" s="817"/>
      <c r="F118" s="817"/>
      <c r="G118" s="817">
        <f>IF('statement of marks'!FV10="","",'statement of marks'!FV10)</f>
        <v>20</v>
      </c>
      <c r="H118" s="817"/>
      <c r="I118" s="817"/>
      <c r="J118" s="816">
        <f>IF('statement of marks'!FW10="","",'statement of marks'!FW10)</f>
        <v>20</v>
      </c>
      <c r="K118" s="816"/>
      <c r="L118" s="816"/>
      <c r="M118" s="816"/>
      <c r="N118" s="816"/>
      <c r="O118" s="817">
        <f>IF('statement of marks'!FX10="","",'statement of marks'!FX10)</f>
        <v>20</v>
      </c>
      <c r="P118" s="817"/>
      <c r="Q118" s="817"/>
      <c r="R118" s="817"/>
      <c r="S118" s="817">
        <f>IF('statement of marks'!FY10="","",'statement of marks'!FY10)</f>
        <v>20</v>
      </c>
      <c r="T118" s="817"/>
      <c r="U118" s="817"/>
      <c r="V118" s="817"/>
      <c r="W118" s="447"/>
      <c r="X118" s="447">
        <f>IF('statement of marks'!FZ10="","",'statement of marks'!FZ10)</f>
        <v>100</v>
      </c>
      <c r="Y118" s="447">
        <f>IF('statement of marks'!GA10="","",'statement of marks'!GA10)</f>
        <v>100</v>
      </c>
      <c r="Z118" s="454" t="str">
        <f>IF('statement of marks'!GB10="","",'statement of marks'!GB10)</f>
        <v>A</v>
      </c>
    </row>
    <row r="119" spans="1:26" ht="15.5" customHeight="1">
      <c r="A119" s="424"/>
      <c r="B119" s="813" t="s">
        <v>173</v>
      </c>
      <c r="C119" s="814"/>
      <c r="D119" s="794" t="str">
        <f>details!$EF$3</f>
        <v>AUGUST</v>
      </c>
      <c r="E119" s="794"/>
      <c r="F119" s="794"/>
      <c r="G119" s="794" t="str">
        <f>details!$EJ$3</f>
        <v>OCTOBER</v>
      </c>
      <c r="H119" s="794"/>
      <c r="I119" s="794"/>
      <c r="J119" s="816" t="str">
        <f>details!$EN$3</f>
        <v>DECEMBER</v>
      </c>
      <c r="K119" s="816"/>
      <c r="L119" s="816"/>
      <c r="M119" s="816"/>
      <c r="N119" s="816"/>
      <c r="O119" s="794" t="str">
        <f>details!$ER$3</f>
        <v>FEBURARY</v>
      </c>
      <c r="P119" s="794"/>
      <c r="Q119" s="794"/>
      <c r="R119" s="794"/>
      <c r="S119" s="794" t="str">
        <f>details!$EV$3</f>
        <v>GRAND TOAL</v>
      </c>
      <c r="T119" s="794"/>
      <c r="U119" s="794"/>
      <c r="V119" s="794"/>
      <c r="W119" s="811" t="s">
        <v>118</v>
      </c>
      <c r="X119" s="811"/>
      <c r="Y119" s="811"/>
      <c r="Z119" s="812"/>
    </row>
    <row r="120" spans="1:26" ht="15.5" customHeight="1">
      <c r="A120" s="424"/>
      <c r="B120" s="813" t="s">
        <v>175</v>
      </c>
      <c r="C120" s="814"/>
      <c r="D120" s="815" t="str">
        <f>IF(details!EI10="","",details!EI10)</f>
        <v/>
      </c>
      <c r="E120" s="815"/>
      <c r="F120" s="815"/>
      <c r="G120" s="815" t="str">
        <f>IF(details!EM10="","",details!EM10)</f>
        <v/>
      </c>
      <c r="H120" s="815"/>
      <c r="I120" s="815"/>
      <c r="J120" s="816" t="str">
        <f>IF(details!EQ10="","",details!EQ10)</f>
        <v/>
      </c>
      <c r="K120" s="816"/>
      <c r="L120" s="816"/>
      <c r="M120" s="816"/>
      <c r="N120" s="816"/>
      <c r="O120" s="817" t="str">
        <f>IF(details!EU10="","",details!EU10)</f>
        <v/>
      </c>
      <c r="P120" s="817"/>
      <c r="Q120" s="817"/>
      <c r="R120" s="817"/>
      <c r="S120" s="815" t="str">
        <f>IF(details!EW10="","",details!EW10)</f>
        <v/>
      </c>
      <c r="T120" s="815"/>
      <c r="U120" s="815"/>
      <c r="V120" s="815"/>
      <c r="W120" s="811"/>
      <c r="X120" s="811"/>
      <c r="Y120" s="811"/>
      <c r="Z120" s="812"/>
    </row>
    <row r="121" spans="1:26" ht="15.5" customHeight="1">
      <c r="A121" s="424"/>
      <c r="B121" s="818" t="s">
        <v>174</v>
      </c>
      <c r="C121" s="819"/>
      <c r="D121" s="820">
        <f>IF(details!EH10="","",details!EH10)</f>
        <v>40</v>
      </c>
      <c r="E121" s="820"/>
      <c r="F121" s="820"/>
      <c r="G121" s="820">
        <f>IF(details!EL10="","",details!EL10)</f>
        <v>60</v>
      </c>
      <c r="H121" s="820"/>
      <c r="I121" s="820"/>
      <c r="J121" s="820">
        <f>IF(details!EP10="","",details!EP10)</f>
        <v>80</v>
      </c>
      <c r="K121" s="820"/>
      <c r="L121" s="820"/>
      <c r="M121" s="820"/>
      <c r="N121" s="820"/>
      <c r="O121" s="820">
        <f>IF(details!ET10="","",details!ET10)</f>
        <v>100</v>
      </c>
      <c r="P121" s="820"/>
      <c r="Q121" s="820"/>
      <c r="R121" s="820"/>
      <c r="S121" s="820">
        <f>IF(details!EV10="","",details!EV10)</f>
        <v>110</v>
      </c>
      <c r="T121" s="820"/>
      <c r="U121" s="820"/>
      <c r="V121" s="820"/>
      <c r="W121" s="821">
        <f>'statement of marks'!$HR$108</f>
        <v>45777</v>
      </c>
      <c r="X121" s="821"/>
      <c r="Y121" s="821"/>
      <c r="Z121" s="822"/>
    </row>
    <row r="122" spans="1:26" ht="15.5" customHeight="1">
      <c r="A122" s="426"/>
      <c r="B122" s="803" t="s">
        <v>232</v>
      </c>
      <c r="C122" s="804"/>
      <c r="D122" s="805" t="s">
        <v>189</v>
      </c>
      <c r="E122" s="805"/>
      <c r="F122" s="805"/>
      <c r="G122" s="805" t="s">
        <v>190</v>
      </c>
      <c r="H122" s="805"/>
      <c r="I122" s="805"/>
      <c r="J122" s="805" t="s">
        <v>222</v>
      </c>
      <c r="K122" s="805"/>
      <c r="L122" s="805"/>
      <c r="M122" s="805"/>
      <c r="N122" s="805"/>
      <c r="O122" s="805" t="s">
        <v>147</v>
      </c>
      <c r="P122" s="805"/>
      <c r="Q122" s="805"/>
      <c r="R122" s="805"/>
      <c r="S122" s="806" t="s">
        <v>195</v>
      </c>
      <c r="T122" s="806"/>
      <c r="U122" s="806"/>
      <c r="V122" s="806"/>
      <c r="W122" s="805" t="s">
        <v>230</v>
      </c>
      <c r="X122" s="805"/>
      <c r="Y122" s="805"/>
      <c r="Z122" s="807"/>
    </row>
    <row r="123" spans="1:26" ht="15.5" customHeight="1">
      <c r="A123" s="426"/>
      <c r="B123" s="803"/>
      <c r="C123" s="804"/>
      <c r="D123" s="805">
        <f>'statement of marks'!HP10</f>
        <v>1200</v>
      </c>
      <c r="E123" s="805"/>
      <c r="F123" s="805"/>
      <c r="G123" s="805">
        <f>'statement of marks'!HQ10</f>
        <v>1200</v>
      </c>
      <c r="H123" s="805"/>
      <c r="I123" s="805"/>
      <c r="J123" s="808" t="str">
        <f>'statement of marks'!HU10</f>
        <v>A</v>
      </c>
      <c r="K123" s="808"/>
      <c r="L123" s="808"/>
      <c r="M123" s="808"/>
      <c r="N123" s="808"/>
      <c r="O123" s="808">
        <f>'statement of marks'!HR10</f>
        <v>100</v>
      </c>
      <c r="P123" s="808"/>
      <c r="Q123" s="808"/>
      <c r="R123" s="808"/>
      <c r="S123" s="805">
        <f>'statement of marks'!HT10</f>
        <v>0.99999999999999833</v>
      </c>
      <c r="T123" s="805"/>
      <c r="U123" s="805"/>
      <c r="V123" s="805"/>
      <c r="W123" s="809" t="str">
        <f>'statement of marks'!HO10</f>
        <v>PASSED</v>
      </c>
      <c r="X123" s="809"/>
      <c r="Y123" s="809"/>
      <c r="Z123" s="810"/>
    </row>
    <row r="124" spans="1:26" ht="15.5" customHeight="1">
      <c r="A124" s="424"/>
      <c r="B124" s="792" t="s">
        <v>176</v>
      </c>
      <c r="C124" s="793"/>
      <c r="D124" s="794"/>
      <c r="E124" s="794"/>
      <c r="F124" s="794"/>
      <c r="G124" s="794"/>
      <c r="H124" s="794"/>
      <c r="I124" s="794"/>
      <c r="J124" s="794"/>
      <c r="K124" s="794"/>
      <c r="L124" s="794"/>
      <c r="M124" s="794"/>
      <c r="N124" s="794"/>
      <c r="O124" s="794"/>
      <c r="P124" s="794"/>
      <c r="Q124" s="794"/>
      <c r="R124" s="794"/>
      <c r="S124" s="794"/>
      <c r="T124" s="794"/>
      <c r="U124" s="794"/>
      <c r="V124" s="794"/>
      <c r="W124" s="794"/>
      <c r="X124" s="794"/>
      <c r="Y124" s="794"/>
      <c r="Z124" s="800"/>
    </row>
    <row r="125" spans="1:26" ht="15.5" customHeight="1">
      <c r="A125" s="424"/>
      <c r="B125" s="801" t="s">
        <v>161</v>
      </c>
      <c r="C125" s="802"/>
      <c r="D125" s="794"/>
      <c r="E125" s="794"/>
      <c r="F125" s="794"/>
      <c r="G125" s="794"/>
      <c r="H125" s="794"/>
      <c r="I125" s="794"/>
      <c r="J125" s="794"/>
      <c r="K125" s="794"/>
      <c r="L125" s="794"/>
      <c r="M125" s="794"/>
      <c r="N125" s="794"/>
      <c r="O125" s="794"/>
      <c r="P125" s="794"/>
      <c r="Q125" s="794"/>
      <c r="R125" s="794"/>
      <c r="S125" s="794"/>
      <c r="T125" s="794"/>
      <c r="U125" s="794"/>
      <c r="V125" s="794"/>
      <c r="W125" s="794"/>
      <c r="X125" s="794"/>
      <c r="Y125" s="794"/>
      <c r="Z125" s="800"/>
    </row>
    <row r="126" spans="1:26" ht="15.5" customHeight="1">
      <c r="A126" s="424"/>
      <c r="B126" s="792" t="s">
        <v>162</v>
      </c>
      <c r="C126" s="793"/>
      <c r="D126" s="794"/>
      <c r="E126" s="794"/>
      <c r="F126" s="794"/>
      <c r="G126" s="794"/>
      <c r="H126" s="794"/>
      <c r="I126" s="794"/>
      <c r="J126" s="794"/>
      <c r="K126" s="794"/>
      <c r="L126" s="794"/>
      <c r="M126" s="794"/>
      <c r="N126" s="794"/>
      <c r="O126" s="794"/>
      <c r="P126" s="794"/>
      <c r="Q126" s="794"/>
      <c r="R126" s="794"/>
      <c r="S126" s="795" t="s">
        <v>162</v>
      </c>
      <c r="T126" s="795"/>
      <c r="U126" s="795"/>
      <c r="V126" s="795"/>
      <c r="W126" s="796" t="s">
        <v>163</v>
      </c>
      <c r="X126" s="796"/>
      <c r="Y126" s="796"/>
      <c r="Z126" s="797"/>
    </row>
    <row r="127" spans="1:26" ht="15.5" customHeight="1">
      <c r="A127" s="424"/>
      <c r="B127" s="798" t="s">
        <v>163</v>
      </c>
      <c r="C127" s="799"/>
      <c r="D127" s="794"/>
      <c r="E127" s="794"/>
      <c r="F127" s="794"/>
      <c r="G127" s="794"/>
      <c r="H127" s="794"/>
      <c r="I127" s="794"/>
      <c r="J127" s="794"/>
      <c r="K127" s="794"/>
      <c r="L127" s="794"/>
      <c r="M127" s="794"/>
      <c r="N127" s="794"/>
      <c r="O127" s="794"/>
      <c r="P127" s="794"/>
      <c r="Q127" s="794"/>
      <c r="R127" s="794"/>
      <c r="S127" s="795"/>
      <c r="T127" s="795"/>
      <c r="U127" s="795"/>
      <c r="V127" s="795"/>
      <c r="W127" s="796"/>
      <c r="X127" s="796"/>
      <c r="Y127" s="796"/>
      <c r="Z127" s="797"/>
    </row>
    <row r="128" spans="1:26" ht="15.5" customHeight="1" thickBot="1">
      <c r="A128" s="424"/>
      <c r="B128" s="786" t="s">
        <v>223</v>
      </c>
      <c r="C128" s="787"/>
      <c r="D128" s="788"/>
      <c r="E128" s="788"/>
      <c r="F128" s="788"/>
      <c r="G128" s="788"/>
      <c r="H128" s="788"/>
      <c r="I128" s="788"/>
      <c r="J128" s="788"/>
      <c r="K128" s="788"/>
      <c r="L128" s="788"/>
      <c r="M128" s="788"/>
      <c r="N128" s="788"/>
      <c r="O128" s="788"/>
      <c r="P128" s="788"/>
      <c r="Q128" s="788"/>
      <c r="R128" s="788"/>
      <c r="S128" s="789" t="s">
        <v>179</v>
      </c>
      <c r="T128" s="789"/>
      <c r="U128" s="789"/>
      <c r="V128" s="789"/>
      <c r="W128" s="790" t="s">
        <v>179</v>
      </c>
      <c r="X128" s="790"/>
      <c r="Y128" s="790"/>
      <c r="Z128" s="791"/>
    </row>
    <row r="129" spans="1:26" ht="15.5" customHeight="1">
      <c r="A129" s="424"/>
      <c r="B129" s="839" t="s">
        <v>178</v>
      </c>
      <c r="C129" s="840"/>
      <c r="D129" s="840"/>
      <c r="E129" s="840"/>
      <c r="F129" s="840"/>
      <c r="G129" s="840"/>
      <c r="H129" s="840"/>
      <c r="I129" s="840"/>
      <c r="J129" s="840"/>
      <c r="K129" s="840"/>
      <c r="L129" s="840"/>
      <c r="M129" s="840"/>
      <c r="N129" s="840"/>
      <c r="O129" s="840"/>
      <c r="P129" s="840"/>
      <c r="Q129" s="840"/>
      <c r="R129" s="840"/>
      <c r="S129" s="840"/>
      <c r="T129" s="840"/>
      <c r="U129" s="840"/>
      <c r="V129" s="840"/>
      <c r="W129" s="840"/>
      <c r="X129" s="840"/>
      <c r="Y129" s="840"/>
      <c r="Z129" s="841"/>
    </row>
    <row r="130" spans="1:26" ht="15.5" customHeight="1">
      <c r="A130" s="424"/>
      <c r="B130" s="842" t="str">
        <f>IF('statement of marks'!$A$1="","",'statement of marks'!$A$1)</f>
        <v>GOVT. HR. SEC. SCHOOL, _________________</v>
      </c>
      <c r="C130" s="843"/>
      <c r="D130" s="843"/>
      <c r="E130" s="843"/>
      <c r="F130" s="843"/>
      <c r="G130" s="843"/>
      <c r="H130" s="843"/>
      <c r="I130" s="843"/>
      <c r="J130" s="843"/>
      <c r="K130" s="843"/>
      <c r="L130" s="843"/>
      <c r="M130" s="843"/>
      <c r="N130" s="843"/>
      <c r="O130" s="843"/>
      <c r="P130" s="843"/>
      <c r="Q130" s="843"/>
      <c r="R130" s="843"/>
      <c r="S130" s="843"/>
      <c r="T130" s="843"/>
      <c r="U130" s="843"/>
      <c r="V130" s="843"/>
      <c r="W130" s="843"/>
      <c r="X130" s="843"/>
      <c r="Y130" s="843"/>
      <c r="Z130" s="844"/>
    </row>
    <row r="131" spans="1:26" ht="15.5" customHeight="1">
      <c r="A131" s="424"/>
      <c r="B131" s="813" t="s">
        <v>117</v>
      </c>
      <c r="C131" s="814"/>
      <c r="D131" s="814" t="str">
        <f>IF('statement of marks'!$H$3="","",'statement of marks'!$H$3)</f>
        <v>2024-25</v>
      </c>
      <c r="E131" s="814"/>
      <c r="F131" s="814"/>
      <c r="G131" s="814"/>
      <c r="H131" s="814"/>
      <c r="I131" s="814"/>
      <c r="J131" s="814"/>
      <c r="K131" s="814"/>
      <c r="L131" s="814"/>
      <c r="M131" s="814"/>
      <c r="N131" s="814"/>
      <c r="O131" s="814"/>
      <c r="P131" s="814"/>
      <c r="Q131" s="814"/>
      <c r="R131" s="814"/>
      <c r="S131" s="814"/>
      <c r="T131" s="814"/>
      <c r="U131" s="814"/>
      <c r="V131" s="814"/>
      <c r="W131" s="814"/>
      <c r="X131" s="814"/>
      <c r="Y131" s="814"/>
      <c r="Z131" s="832"/>
    </row>
    <row r="132" spans="1:26" ht="15.5" customHeight="1">
      <c r="A132" s="424"/>
      <c r="B132" s="813" t="s">
        <v>157</v>
      </c>
      <c r="C132" s="814"/>
      <c r="D132" s="814" t="str">
        <f>IF('statement of marks'!I11="","",'statement of marks'!I11)</f>
        <v>A5</v>
      </c>
      <c r="E132" s="814"/>
      <c r="F132" s="814"/>
      <c r="G132" s="814"/>
      <c r="H132" s="814"/>
      <c r="I132" s="814"/>
      <c r="J132" s="814"/>
      <c r="K132" s="814"/>
      <c r="L132" s="814"/>
      <c r="M132" s="814"/>
      <c r="N132" s="814"/>
      <c r="O132" s="814"/>
      <c r="P132" s="814"/>
      <c r="Q132" s="814"/>
      <c r="R132" s="814"/>
      <c r="S132" s="814"/>
      <c r="T132" s="814"/>
      <c r="U132" s="814"/>
      <c r="V132" s="814"/>
      <c r="W132" s="814"/>
      <c r="X132" s="814"/>
      <c r="Y132" s="814"/>
      <c r="Z132" s="832"/>
    </row>
    <row r="133" spans="1:26" ht="15.5" customHeight="1">
      <c r="A133" s="424"/>
      <c r="B133" s="813" t="s">
        <v>20</v>
      </c>
      <c r="C133" s="814"/>
      <c r="D133" s="814" t="str">
        <f>IF('statement of marks'!J11="","",'statement of marks'!J11)</f>
        <v>B5</v>
      </c>
      <c r="E133" s="814"/>
      <c r="F133" s="814"/>
      <c r="G133" s="814"/>
      <c r="H133" s="814"/>
      <c r="I133" s="814"/>
      <c r="J133" s="814"/>
      <c r="K133" s="814"/>
      <c r="L133" s="814"/>
      <c r="M133" s="814"/>
      <c r="N133" s="814"/>
      <c r="O133" s="814"/>
      <c r="P133" s="814"/>
      <c r="Q133" s="814"/>
      <c r="R133" s="814"/>
      <c r="S133" s="814"/>
      <c r="T133" s="814"/>
      <c r="U133" s="814"/>
      <c r="V133" s="814"/>
      <c r="W133" s="814"/>
      <c r="X133" s="814"/>
      <c r="Y133" s="814"/>
      <c r="Z133" s="832"/>
    </row>
    <row r="134" spans="1:26" ht="15.5" customHeight="1">
      <c r="A134" s="424"/>
      <c r="B134" s="813" t="s">
        <v>21</v>
      </c>
      <c r="C134" s="814"/>
      <c r="D134" s="814" t="str">
        <f>IF('statement of marks'!K11="","",'statement of marks'!K11)</f>
        <v>C5</v>
      </c>
      <c r="E134" s="814"/>
      <c r="F134" s="814"/>
      <c r="G134" s="814"/>
      <c r="H134" s="814"/>
      <c r="I134" s="814"/>
      <c r="J134" s="814"/>
      <c r="K134" s="814"/>
      <c r="L134" s="814"/>
      <c r="M134" s="814"/>
      <c r="N134" s="814"/>
      <c r="O134" s="814"/>
      <c r="P134" s="814"/>
      <c r="Q134" s="814"/>
      <c r="R134" s="814"/>
      <c r="S134" s="814"/>
      <c r="T134" s="814"/>
      <c r="U134" s="814"/>
      <c r="V134" s="814"/>
      <c r="W134" s="814"/>
      <c r="X134" s="814"/>
      <c r="Y134" s="814"/>
      <c r="Z134" s="832"/>
    </row>
    <row r="135" spans="1:26" ht="15.5" customHeight="1">
      <c r="A135" s="424"/>
      <c r="B135" s="813" t="s">
        <v>158</v>
      </c>
      <c r="C135" s="814"/>
      <c r="D135" s="814" t="str">
        <f>IF('statement of marks'!$G$3="","",'statement of marks'!$G$3)</f>
        <v>6 A</v>
      </c>
      <c r="E135" s="814"/>
      <c r="F135" s="814"/>
      <c r="G135" s="814" t="s">
        <v>159</v>
      </c>
      <c r="H135" s="814"/>
      <c r="I135" s="814"/>
      <c r="J135" s="836">
        <f>IF('statement of marks'!D11="","",'statement of marks'!D11)</f>
        <v>805</v>
      </c>
      <c r="K135" s="837"/>
      <c r="L135" s="837"/>
      <c r="M135" s="837"/>
      <c r="N135" s="838"/>
      <c r="O135" s="814" t="s">
        <v>79</v>
      </c>
      <c r="P135" s="814"/>
      <c r="Q135" s="814"/>
      <c r="R135" s="814"/>
      <c r="S135" s="814" t="str">
        <f>IF('statement of marks'!F11="","",'statement of marks'!F11)</f>
        <v/>
      </c>
      <c r="T135" s="814"/>
      <c r="U135" s="814"/>
      <c r="V135" s="814"/>
      <c r="W135" s="814" t="str">
        <f>IF('statement of marks'!$I$3="","",'statement of marks'!$I$3)</f>
        <v>SCHOOL DISE CODE</v>
      </c>
      <c r="X135" s="814"/>
      <c r="Y135" s="814"/>
      <c r="Z135" s="832"/>
    </row>
    <row r="136" spans="1:26" ht="15.5" customHeight="1">
      <c r="A136" s="424"/>
      <c r="B136" s="449" t="s">
        <v>171</v>
      </c>
      <c r="C136" s="428"/>
      <c r="D136" s="830" t="str">
        <f>IF('statement of marks'!G11="","",'statement of marks'!G11)</f>
        <v/>
      </c>
      <c r="E136" s="830"/>
      <c r="F136" s="830"/>
      <c r="G136" s="831" t="str">
        <f>IF('statement of marks'!H11="","",'statement of marks'!H11)</f>
        <v/>
      </c>
      <c r="H136" s="831"/>
      <c r="I136" s="831"/>
      <c r="J136" s="831"/>
      <c r="K136" s="831"/>
      <c r="L136" s="831"/>
      <c r="M136" s="831"/>
      <c r="N136" s="831"/>
      <c r="O136" s="831"/>
      <c r="P136" s="831"/>
      <c r="Q136" s="831"/>
      <c r="R136" s="831"/>
      <c r="S136" s="831"/>
      <c r="T136" s="831"/>
      <c r="U136" s="831"/>
      <c r="V136" s="831"/>
      <c r="W136" s="814" t="str">
        <f>IF('statement of marks'!$J$3="","",'statement of marks'!$J$3)</f>
        <v>08291009401</v>
      </c>
      <c r="X136" s="814"/>
      <c r="Y136" s="814"/>
      <c r="Z136" s="832"/>
    </row>
    <row r="137" spans="1:26" ht="15.5" customHeight="1">
      <c r="A137" s="424"/>
      <c r="B137" s="450" t="s">
        <v>160</v>
      </c>
      <c r="C137" s="429" t="s">
        <v>165</v>
      </c>
      <c r="D137" s="794" t="s">
        <v>167</v>
      </c>
      <c r="E137" s="794"/>
      <c r="F137" s="794"/>
      <c r="G137" s="794" t="s">
        <v>168</v>
      </c>
      <c r="H137" s="794"/>
      <c r="I137" s="794"/>
      <c r="J137" s="794" t="s">
        <v>169</v>
      </c>
      <c r="K137" s="794"/>
      <c r="L137" s="794"/>
      <c r="M137" s="833" t="str">
        <f>IF('statement of marks'!U$4="","",'statement of marks'!U$4)</f>
        <v>TOTAL OF ALL TESTS</v>
      </c>
      <c r="N137" s="834" t="str">
        <f>IF('statement of marks'!V$4="","",'statement of marks'!V$4)</f>
        <v>VRUKSHAROPAN</v>
      </c>
      <c r="O137" s="795" t="s">
        <v>170</v>
      </c>
      <c r="P137" s="795"/>
      <c r="Q137" s="795"/>
      <c r="R137" s="795"/>
      <c r="S137" s="835" t="s">
        <v>216</v>
      </c>
      <c r="T137" s="816" t="s">
        <v>90</v>
      </c>
      <c r="U137" s="816"/>
      <c r="V137" s="816"/>
      <c r="W137" s="816"/>
      <c r="X137" s="823" t="s">
        <v>425</v>
      </c>
      <c r="Y137" s="823"/>
      <c r="Z137" s="824"/>
    </row>
    <row r="138" spans="1:26" ht="15.5" customHeight="1">
      <c r="A138" s="424"/>
      <c r="B138" s="450"/>
      <c r="C138" s="429"/>
      <c r="D138" s="431" t="s">
        <v>217</v>
      </c>
      <c r="E138" s="431" t="s">
        <v>218</v>
      </c>
      <c r="F138" s="432" t="s">
        <v>219</v>
      </c>
      <c r="G138" s="431" t="s">
        <v>217</v>
      </c>
      <c r="H138" s="431" t="s">
        <v>218</v>
      </c>
      <c r="I138" s="433" t="s">
        <v>219</v>
      </c>
      <c r="J138" s="431" t="s">
        <v>217</v>
      </c>
      <c r="K138" s="431" t="s">
        <v>218</v>
      </c>
      <c r="L138" s="433" t="s">
        <v>219</v>
      </c>
      <c r="M138" s="833"/>
      <c r="N138" s="834"/>
      <c r="O138" s="431" t="s">
        <v>217</v>
      </c>
      <c r="P138" s="431" t="s">
        <v>218</v>
      </c>
      <c r="Q138" s="434" t="s">
        <v>421</v>
      </c>
      <c r="R138" s="433" t="s">
        <v>219</v>
      </c>
      <c r="S138" s="835"/>
      <c r="T138" s="431" t="s">
        <v>217</v>
      </c>
      <c r="U138" s="431" t="s">
        <v>218</v>
      </c>
      <c r="V138" s="434" t="s">
        <v>422</v>
      </c>
      <c r="W138" s="433" t="s">
        <v>219</v>
      </c>
      <c r="X138" s="435" t="s">
        <v>423</v>
      </c>
      <c r="Y138" s="431" t="s">
        <v>220</v>
      </c>
      <c r="Z138" s="451" t="s">
        <v>69</v>
      </c>
    </row>
    <row r="139" spans="1:26" ht="15.5" customHeight="1">
      <c r="A139" s="425"/>
      <c r="B139" s="828" t="s">
        <v>166</v>
      </c>
      <c r="C139" s="829"/>
      <c r="D139" s="436">
        <f>IF('statement of marks'!L$6="","",'statement of marks'!L$6)</f>
        <v>5</v>
      </c>
      <c r="E139" s="436">
        <f>IF('statement of marks'!M$6="","",'statement of marks'!M$6)</f>
        <v>5</v>
      </c>
      <c r="F139" s="437">
        <f>IF('statement of marks'!N$6="","",'statement of marks'!N$6)</f>
        <v>10</v>
      </c>
      <c r="G139" s="436">
        <f>IF('statement of marks'!O$6="","",'statement of marks'!O$6)</f>
        <v>5</v>
      </c>
      <c r="H139" s="436">
        <f>IF('statement of marks'!P$6="","",'statement of marks'!P$6)</f>
        <v>5</v>
      </c>
      <c r="I139" s="438">
        <f>IF('statement of marks'!Q$6="","",'statement of marks'!Q$6)</f>
        <v>10</v>
      </c>
      <c r="J139" s="436">
        <f>IF('statement of marks'!R$6="","",'statement of marks'!R$6)</f>
        <v>5</v>
      </c>
      <c r="K139" s="436">
        <f>IF('statement of marks'!S$6="","",'statement of marks'!S$6)</f>
        <v>4</v>
      </c>
      <c r="L139" s="438">
        <f>IF('statement of marks'!T$6="","",'statement of marks'!T$6)</f>
        <v>9</v>
      </c>
      <c r="M139" s="438">
        <f>IF('statement of marks'!U$6="","",'statement of marks'!U$6)</f>
        <v>29</v>
      </c>
      <c r="N139" s="439">
        <f>IF('statement of marks'!V$6="","",'statement of marks'!V$6)</f>
        <v>1</v>
      </c>
      <c r="O139" s="436">
        <f>IF('statement of marks'!W$6="","",'statement of marks'!W$6)</f>
        <v>40</v>
      </c>
      <c r="P139" s="436">
        <f>IF('statement of marks'!X$6="","",'statement of marks'!X$6)</f>
        <v>10</v>
      </c>
      <c r="Q139" s="436">
        <f>IF('statement of marks'!Y$6="","",'statement of marks'!Y$6)</f>
        <v>20</v>
      </c>
      <c r="R139" s="438">
        <f>IF('statement of marks'!Z$6="","",'statement of marks'!Z$6)</f>
        <v>70</v>
      </c>
      <c r="S139" s="440">
        <f>IF('statement of marks'!AA$6="","",'statement of marks'!AA$6)</f>
        <v>100</v>
      </c>
      <c r="T139" s="436">
        <f>IF('statement of marks'!AB$6="","",'statement of marks'!AB$6)</f>
        <v>65</v>
      </c>
      <c r="U139" s="436">
        <f>IF('statement of marks'!AC$6="","",'statement of marks'!AC$6)</f>
        <v>15</v>
      </c>
      <c r="V139" s="436">
        <f>IF('statement of marks'!AD$6="","",'statement of marks'!AD$6)</f>
        <v>20</v>
      </c>
      <c r="W139" s="438">
        <f>IF('statement of marks'!AE$6="","",'statement of marks'!AE$6)</f>
        <v>100</v>
      </c>
      <c r="X139" s="441">
        <f>IF('statement of marks'!AF$6="","",'statement of marks'!AF$6)</f>
        <v>200</v>
      </c>
      <c r="Y139" s="436" t="str">
        <f>IF('statement of marks'!AG$6="","",'statement of marks'!AG$6)</f>
        <v/>
      </c>
      <c r="Z139" s="452" t="str">
        <f>IF('statement of marks'!AH$6="","",'statement of marks'!AH$6)</f>
        <v/>
      </c>
    </row>
    <row r="140" spans="1:26" ht="15.5" customHeight="1">
      <c r="A140" s="424"/>
      <c r="B140" s="813" t="str">
        <f>IF('statement of marks'!$L$3="","",'statement of marks'!$L$3)</f>
        <v>HINDI</v>
      </c>
      <c r="C140" s="814"/>
      <c r="D140" s="430">
        <f>IF('statement of marks'!L11="","",'statement of marks'!L11)</f>
        <v>5</v>
      </c>
      <c r="E140" s="430">
        <f>IF('statement of marks'!M11="","",'statement of marks'!M11)</f>
        <v>5</v>
      </c>
      <c r="F140" s="442">
        <f>IF('statement of marks'!N11="","",'statement of marks'!N11)</f>
        <v>10</v>
      </c>
      <c r="G140" s="430">
        <f>IF('statement of marks'!O11="","",'statement of marks'!O11)</f>
        <v>5</v>
      </c>
      <c r="H140" s="430">
        <f>IF('statement of marks'!P11="","",'statement of marks'!P11)</f>
        <v>5</v>
      </c>
      <c r="I140" s="443">
        <f>IF('statement of marks'!Q11="","",'statement of marks'!Q11)</f>
        <v>10</v>
      </c>
      <c r="J140" s="430">
        <f>IF('statement of marks'!R11="","",'statement of marks'!R11)</f>
        <v>5</v>
      </c>
      <c r="K140" s="430">
        <f>IF('statement of marks'!S11="","",'statement of marks'!S11)</f>
        <v>4</v>
      </c>
      <c r="L140" s="443">
        <f>IF('statement of marks'!T11="","",'statement of marks'!T11)</f>
        <v>9</v>
      </c>
      <c r="M140" s="443">
        <f>IF('statement of marks'!U11="","",'statement of marks'!U11)</f>
        <v>29</v>
      </c>
      <c r="N140" s="444">
        <f>IF('statement of marks'!V11="","",'statement of marks'!V11)</f>
        <v>1</v>
      </c>
      <c r="O140" s="430">
        <f>IF('statement of marks'!W11="","",'statement of marks'!W11)</f>
        <v>40</v>
      </c>
      <c r="P140" s="430">
        <f>IF('statement of marks'!X11="","",'statement of marks'!X11)</f>
        <v>10</v>
      </c>
      <c r="Q140" s="430">
        <f>IF('statement of marks'!Y11="","",'statement of marks'!Y11)</f>
        <v>20</v>
      </c>
      <c r="R140" s="443">
        <f>IF('statement of marks'!Z11="","",'statement of marks'!Z11)</f>
        <v>70</v>
      </c>
      <c r="S140" s="445">
        <f>IF('statement of marks'!AA11="","",'statement of marks'!AA11)</f>
        <v>100</v>
      </c>
      <c r="T140" s="430">
        <f>IF('statement of marks'!AB11="","",'statement of marks'!AB11)</f>
        <v>65</v>
      </c>
      <c r="U140" s="430">
        <f>IF('statement of marks'!AC11="","",'statement of marks'!AC11)</f>
        <v>15</v>
      </c>
      <c r="V140" s="430">
        <f>IF('statement of marks'!AD11="","",'statement of marks'!AD11)</f>
        <v>20</v>
      </c>
      <c r="W140" s="443">
        <f>IF('statement of marks'!AE11="","",'statement of marks'!AE11)</f>
        <v>100</v>
      </c>
      <c r="X140" s="446">
        <f>IF('statement of marks'!AF11="","",'statement of marks'!AF11)</f>
        <v>200</v>
      </c>
      <c r="Y140" s="430">
        <f>IF('statement of marks'!AG11="","",'statement of marks'!AG11)</f>
        <v>100</v>
      </c>
      <c r="Z140" s="453" t="str">
        <f>IF('statement of marks'!AH11="","",'statement of marks'!AH11)</f>
        <v>A</v>
      </c>
    </row>
    <row r="141" spans="1:26" ht="15.5" customHeight="1">
      <c r="A141" s="424"/>
      <c r="B141" s="813" t="str">
        <f>IF('statement of marks'!$AK$3="","",'statement of marks'!$AK$3)</f>
        <v>ENGLISH</v>
      </c>
      <c r="C141" s="814"/>
      <c r="D141" s="430">
        <f>IF('statement of marks'!AK11="","",'statement of marks'!AK11)</f>
        <v>5</v>
      </c>
      <c r="E141" s="430">
        <f>IF('statement of marks'!AL11="","",'statement of marks'!AL11)</f>
        <v>5</v>
      </c>
      <c r="F141" s="442">
        <f>IF('statement of marks'!AM11="","",'statement of marks'!AM11)</f>
        <v>10</v>
      </c>
      <c r="G141" s="430">
        <f>IF('statement of marks'!AN11="","",'statement of marks'!AN11)</f>
        <v>5</v>
      </c>
      <c r="H141" s="430">
        <f>IF('statement of marks'!AO11="","",'statement of marks'!AO11)</f>
        <v>5</v>
      </c>
      <c r="I141" s="443">
        <f>IF('statement of marks'!AP11="","",'statement of marks'!AP11)</f>
        <v>10</v>
      </c>
      <c r="J141" s="430">
        <f>IF('statement of marks'!AQ11="","",'statement of marks'!AQ11)</f>
        <v>5</v>
      </c>
      <c r="K141" s="430">
        <f>IF('statement of marks'!AR11="","",'statement of marks'!AR11)</f>
        <v>4</v>
      </c>
      <c r="L141" s="443">
        <f>IF('statement of marks'!AS11="","",'statement of marks'!AS11)</f>
        <v>9</v>
      </c>
      <c r="M141" s="443">
        <f>IF('statement of marks'!AT11="","",'statement of marks'!AT11)</f>
        <v>29</v>
      </c>
      <c r="N141" s="444">
        <f>IF('statement of marks'!AU11="","",'statement of marks'!AU11)</f>
        <v>1</v>
      </c>
      <c r="O141" s="430">
        <f>IF('statement of marks'!AV11="","",'statement of marks'!AV11)</f>
        <v>40</v>
      </c>
      <c r="P141" s="430">
        <f>IF('statement of marks'!AW11="","",'statement of marks'!AW11)</f>
        <v>10</v>
      </c>
      <c r="Q141" s="430">
        <f>IF('statement of marks'!AX11="","",'statement of marks'!AX11)</f>
        <v>20</v>
      </c>
      <c r="R141" s="443">
        <f>IF('statement of marks'!AY11="","",'statement of marks'!AY11)</f>
        <v>70</v>
      </c>
      <c r="S141" s="445">
        <f>IF('statement of marks'!AZ11="","",'statement of marks'!AZ11)</f>
        <v>100</v>
      </c>
      <c r="T141" s="430">
        <f>IF('statement of marks'!BA11="","",'statement of marks'!BA11)</f>
        <v>65</v>
      </c>
      <c r="U141" s="430">
        <f>IF('statement of marks'!BB11="","",'statement of marks'!BB11)</f>
        <v>15</v>
      </c>
      <c r="V141" s="430">
        <f>IF('statement of marks'!BC11="","",'statement of marks'!BC11)</f>
        <v>20</v>
      </c>
      <c r="W141" s="443">
        <f>IF('statement of marks'!BD11="","",'statement of marks'!BD11)</f>
        <v>100</v>
      </c>
      <c r="X141" s="446">
        <f>IF('statement of marks'!BE11="","",'statement of marks'!BE11)</f>
        <v>200</v>
      </c>
      <c r="Y141" s="430">
        <f>IF('statement of marks'!BF11="","",'statement of marks'!BF11)</f>
        <v>100</v>
      </c>
      <c r="Z141" s="453" t="str">
        <f>IF('statement of marks'!BG11="","",'statement of marks'!BG11)</f>
        <v>A</v>
      </c>
    </row>
    <row r="142" spans="1:26" ht="15.5" customHeight="1">
      <c r="A142" s="424"/>
      <c r="B142" s="813" t="str">
        <f>IF('statement of marks'!BJ11="s","SANSKRIT",IF('statement of marks'!BJ11="u","URDU",IF('statement of marks'!BJ11="g","GUJRATI",IF('statement of marks'!BJ11="p","PUNJABI",IF('statement of marks'!BJ11="sd","fla/kh","THIRD LANGUAGE")))))</f>
        <v>SANSKRIT</v>
      </c>
      <c r="C142" s="814"/>
      <c r="D142" s="430">
        <f>IF('statement of marks'!BK11="","",'statement of marks'!BK11)</f>
        <v>5</v>
      </c>
      <c r="E142" s="430">
        <f>IF('statement of marks'!BL11="","",'statement of marks'!BL11)</f>
        <v>5</v>
      </c>
      <c r="F142" s="442">
        <f>IF('statement of marks'!BM11="","",'statement of marks'!BM11)</f>
        <v>10</v>
      </c>
      <c r="G142" s="430">
        <f>IF('statement of marks'!BN11="","",'statement of marks'!BN11)</f>
        <v>5</v>
      </c>
      <c r="H142" s="430">
        <f>IF('statement of marks'!BO11="","",'statement of marks'!BO11)</f>
        <v>5</v>
      </c>
      <c r="I142" s="443">
        <f>IF('statement of marks'!BP11="","",'statement of marks'!BP11)</f>
        <v>10</v>
      </c>
      <c r="J142" s="430">
        <f>IF('statement of marks'!BQ11="","",'statement of marks'!BQ11)</f>
        <v>5</v>
      </c>
      <c r="K142" s="430">
        <f>IF('statement of marks'!BR11="","",'statement of marks'!BR11)</f>
        <v>4</v>
      </c>
      <c r="L142" s="443">
        <f>IF('statement of marks'!BS11="","",'statement of marks'!BS11)</f>
        <v>9</v>
      </c>
      <c r="M142" s="443">
        <f>IF('statement of marks'!BT11="","",'statement of marks'!BT11)</f>
        <v>29</v>
      </c>
      <c r="N142" s="444">
        <f>IF('statement of marks'!BU11="","",'statement of marks'!BU11)</f>
        <v>1</v>
      </c>
      <c r="O142" s="430">
        <f>IF('statement of marks'!BV11="","",'statement of marks'!BV11)</f>
        <v>50</v>
      </c>
      <c r="P142" s="430">
        <f>IF('statement of marks'!BW11="","",'statement of marks'!BW11)</f>
        <v>20</v>
      </c>
      <c r="Q142" s="430"/>
      <c r="R142" s="443">
        <f>IF('statement of marks'!BX11="","",'statement of marks'!BX11)</f>
        <v>70</v>
      </c>
      <c r="S142" s="445">
        <f>IF('statement of marks'!BY11="","",'statement of marks'!BY11)</f>
        <v>100</v>
      </c>
      <c r="T142" s="430">
        <f>IF('statement of marks'!BZ11="","",'statement of marks'!BZ11)</f>
        <v>80</v>
      </c>
      <c r="U142" s="430">
        <f>IF('statement of marks'!CA11="","",'statement of marks'!CA11)</f>
        <v>20</v>
      </c>
      <c r="V142" s="430"/>
      <c r="W142" s="443">
        <f>IF('statement of marks'!CB11="","",'statement of marks'!CB11)</f>
        <v>100</v>
      </c>
      <c r="X142" s="446">
        <f>IF('statement of marks'!CC11="","",'statement of marks'!CC11)</f>
        <v>200</v>
      </c>
      <c r="Y142" s="430">
        <f>IF('statement of marks'!CD11="","",'statement of marks'!CD11)</f>
        <v>100</v>
      </c>
      <c r="Z142" s="453" t="str">
        <f>IF('statement of marks'!CE11="","",'statement of marks'!CE11)</f>
        <v>A</v>
      </c>
    </row>
    <row r="143" spans="1:26" ht="15.5" customHeight="1">
      <c r="A143" s="424"/>
      <c r="B143" s="813" t="str">
        <f>IF('statement of marks'!$CH$3="","",'statement of marks'!$CH$3)</f>
        <v>MATHEMATICS</v>
      </c>
      <c r="C143" s="814"/>
      <c r="D143" s="430">
        <f>IF('statement of marks'!CH11="","",'statement of marks'!CH11)</f>
        <v>5</v>
      </c>
      <c r="E143" s="430">
        <f>IF('statement of marks'!CI11="","",'statement of marks'!CI11)</f>
        <v>5</v>
      </c>
      <c r="F143" s="442">
        <f>IF('statement of marks'!CJ11="","",'statement of marks'!CJ11)</f>
        <v>10</v>
      </c>
      <c r="G143" s="430">
        <f>IF('statement of marks'!CK11="","",'statement of marks'!CK11)</f>
        <v>5</v>
      </c>
      <c r="H143" s="430">
        <f>IF('statement of marks'!CL11="","",'statement of marks'!CL11)</f>
        <v>5</v>
      </c>
      <c r="I143" s="443">
        <f>IF('statement of marks'!CM11="","",'statement of marks'!CM11)</f>
        <v>10</v>
      </c>
      <c r="J143" s="430">
        <f>IF('statement of marks'!CN11="","",'statement of marks'!CN11)</f>
        <v>5</v>
      </c>
      <c r="K143" s="430">
        <f>IF('statement of marks'!CO11="","",'statement of marks'!CO11)</f>
        <v>4</v>
      </c>
      <c r="L143" s="443">
        <f>IF('statement of marks'!CP11="","",'statement of marks'!CP11)</f>
        <v>9</v>
      </c>
      <c r="M143" s="443">
        <f>IF('statement of marks'!CQ11="","",'statement of marks'!CQ11)</f>
        <v>29</v>
      </c>
      <c r="N143" s="444">
        <f>IF('statement of marks'!CR11="","",'statement of marks'!CR11)</f>
        <v>1</v>
      </c>
      <c r="O143" s="430">
        <f>IF('statement of marks'!CS11="","",'statement of marks'!CS11)</f>
        <v>40</v>
      </c>
      <c r="P143" s="430">
        <f>IF('statement of marks'!CT11="","",'statement of marks'!CT11)</f>
        <v>10</v>
      </c>
      <c r="Q143" s="430">
        <f>IF('statement of marks'!CU11="","",'statement of marks'!CU11)</f>
        <v>20</v>
      </c>
      <c r="R143" s="443">
        <f>IF('statement of marks'!CV11="","",'statement of marks'!CV11)</f>
        <v>70</v>
      </c>
      <c r="S143" s="445">
        <f>IF('statement of marks'!CW11="","",'statement of marks'!CW11)</f>
        <v>100</v>
      </c>
      <c r="T143" s="430">
        <f>IF('statement of marks'!CX11="","",'statement of marks'!CX11)</f>
        <v>65</v>
      </c>
      <c r="U143" s="430">
        <f>IF('statement of marks'!CY11="","",'statement of marks'!CY11)</f>
        <v>15</v>
      </c>
      <c r="V143" s="430">
        <f>IF('statement of marks'!CZ11="","",'statement of marks'!CZ11)</f>
        <v>20</v>
      </c>
      <c r="W143" s="443">
        <f>IF('statement of marks'!DA11="","",'statement of marks'!DA11)</f>
        <v>100</v>
      </c>
      <c r="X143" s="446">
        <f>IF('statement of marks'!DB11="","",'statement of marks'!DB11)</f>
        <v>200</v>
      </c>
      <c r="Y143" s="430">
        <f>IF('statement of marks'!DC11="","",'statement of marks'!DC11)</f>
        <v>100</v>
      </c>
      <c r="Z143" s="453" t="str">
        <f>IF('statement of marks'!DD11="","",'statement of marks'!DD11)</f>
        <v>A</v>
      </c>
    </row>
    <row r="144" spans="1:26" ht="15.5" customHeight="1">
      <c r="A144" s="424"/>
      <c r="B144" s="813" t="str">
        <f>IF('statement of marks'!$DG$3="","",'statement of marks'!$DG$3)</f>
        <v>SCIENCE</v>
      </c>
      <c r="C144" s="814"/>
      <c r="D144" s="430">
        <f>IF('statement of marks'!DG11="","",'statement of marks'!DG11)</f>
        <v>5</v>
      </c>
      <c r="E144" s="430">
        <f>IF('statement of marks'!DH11="","",'statement of marks'!DH11)</f>
        <v>5</v>
      </c>
      <c r="F144" s="442">
        <f>IF('statement of marks'!DI11="","",'statement of marks'!DI11)</f>
        <v>10</v>
      </c>
      <c r="G144" s="430">
        <f>IF('statement of marks'!DJ11="","",'statement of marks'!DJ11)</f>
        <v>5</v>
      </c>
      <c r="H144" s="430">
        <f>IF('statement of marks'!DK11="","",'statement of marks'!DK11)</f>
        <v>5</v>
      </c>
      <c r="I144" s="443">
        <f>IF('statement of marks'!DL11="","",'statement of marks'!DL11)</f>
        <v>10</v>
      </c>
      <c r="J144" s="430">
        <f>IF('statement of marks'!DM11="","",'statement of marks'!DM11)</f>
        <v>3</v>
      </c>
      <c r="K144" s="430">
        <f>IF('statement of marks'!DN11="","",'statement of marks'!DN11)</f>
        <v>2</v>
      </c>
      <c r="L144" s="443">
        <f>IF('statement of marks'!DO11="","",'statement of marks'!DO11)</f>
        <v>5</v>
      </c>
      <c r="M144" s="443">
        <f>IF('statement of marks'!DP11="","",'statement of marks'!DP11)</f>
        <v>25</v>
      </c>
      <c r="N144" s="444">
        <f>IF('statement of marks'!DQ11="","",'statement of marks'!DQ11)</f>
        <v>5</v>
      </c>
      <c r="O144" s="430">
        <f>IF('statement of marks'!DR11="","",'statement of marks'!DR11)</f>
        <v>50</v>
      </c>
      <c r="P144" s="430">
        <f>IF('statement of marks'!DS11="","",'statement of marks'!DS11)</f>
        <v>20</v>
      </c>
      <c r="Q144" s="430"/>
      <c r="R144" s="443">
        <f>IF('statement of marks'!DT11="","",'statement of marks'!DT11)</f>
        <v>70</v>
      </c>
      <c r="S144" s="445">
        <f>IF('statement of marks'!DU11="","",'statement of marks'!DU11)</f>
        <v>100</v>
      </c>
      <c r="T144" s="430">
        <f>IF('statement of marks'!DV11="","",'statement of marks'!DV11)</f>
        <v>80</v>
      </c>
      <c r="U144" s="430">
        <f>IF('statement of marks'!DW11="","",'statement of marks'!DW11)</f>
        <v>20</v>
      </c>
      <c r="V144" s="430"/>
      <c r="W144" s="443">
        <f>IF('statement of marks'!DX11="","",'statement of marks'!DX11)</f>
        <v>100</v>
      </c>
      <c r="X144" s="446">
        <f>IF('statement of marks'!DY11="","",'statement of marks'!DY11)</f>
        <v>200</v>
      </c>
      <c r="Y144" s="430">
        <f>IF('statement of marks'!DZ11="","",'statement of marks'!DZ11)</f>
        <v>100</v>
      </c>
      <c r="Z144" s="453" t="str">
        <f>IF('statement of marks'!EA11="","",'statement of marks'!EA11)</f>
        <v>A</v>
      </c>
    </row>
    <row r="145" spans="1:26" ht="15.5" customHeight="1">
      <c r="A145" s="424"/>
      <c r="B145" s="813" t="str">
        <f>IF('statement of marks'!$ED$3="","",'statement of marks'!$ED$3)</f>
        <v>SOCIAL STUDIES</v>
      </c>
      <c r="C145" s="814"/>
      <c r="D145" s="430">
        <f>IF('statement of marks'!ED11="","",'statement of marks'!ED11)</f>
        <v>5</v>
      </c>
      <c r="E145" s="430">
        <f>IF('statement of marks'!EE11="","",'statement of marks'!EE11)</f>
        <v>5</v>
      </c>
      <c r="F145" s="442">
        <f>IF('statement of marks'!EF11="","",'statement of marks'!EF11)</f>
        <v>10</v>
      </c>
      <c r="G145" s="430">
        <f>IF('statement of marks'!EG11="","",'statement of marks'!EG11)</f>
        <v>5</v>
      </c>
      <c r="H145" s="430">
        <f>IF('statement of marks'!EH11="","",'statement of marks'!EH11)</f>
        <v>5</v>
      </c>
      <c r="I145" s="443">
        <f>IF('statement of marks'!EI11="","",'statement of marks'!EI11)</f>
        <v>10</v>
      </c>
      <c r="J145" s="430">
        <f>IF('statement of marks'!EJ11="","",'statement of marks'!EJ11)</f>
        <v>5</v>
      </c>
      <c r="K145" s="430">
        <f>IF('statement of marks'!EK11="","",'statement of marks'!EK11)</f>
        <v>4</v>
      </c>
      <c r="L145" s="443">
        <f>IF('statement of marks'!EL11="","",'statement of marks'!EL11)</f>
        <v>9</v>
      </c>
      <c r="M145" s="443">
        <f>IF('statement of marks'!EM11="","",'statement of marks'!EM11)</f>
        <v>29</v>
      </c>
      <c r="N145" s="444">
        <f>IF('statement of marks'!EN11="","",'statement of marks'!EN11)</f>
        <v>1</v>
      </c>
      <c r="O145" s="430">
        <f>IF('statement of marks'!EO11="","",'statement of marks'!EO11)</f>
        <v>50</v>
      </c>
      <c r="P145" s="430">
        <f>IF('statement of marks'!EP11="","",'statement of marks'!EP11)</f>
        <v>20</v>
      </c>
      <c r="Q145" s="430"/>
      <c r="R145" s="443">
        <f>IF('statement of marks'!EQ11="","",'statement of marks'!EQ11)</f>
        <v>70</v>
      </c>
      <c r="S145" s="445">
        <f>IF('statement of marks'!ER11="","",'statement of marks'!ER11)</f>
        <v>100</v>
      </c>
      <c r="T145" s="430">
        <f>IF('statement of marks'!ES11="","",'statement of marks'!ES11)</f>
        <v>80</v>
      </c>
      <c r="U145" s="430">
        <f>IF('statement of marks'!ET11="","",'statement of marks'!ET11)</f>
        <v>20</v>
      </c>
      <c r="V145" s="430"/>
      <c r="W145" s="443">
        <f>IF('statement of marks'!EU11="","",'statement of marks'!EU11)</f>
        <v>100</v>
      </c>
      <c r="X145" s="446">
        <f>IF('statement of marks'!EV11="","",'statement of marks'!EV11)</f>
        <v>200</v>
      </c>
      <c r="Y145" s="430">
        <f>IF('statement of marks'!EW11="","",'statement of marks'!EW11)</f>
        <v>100</v>
      </c>
      <c r="Z145" s="453" t="str">
        <f>IF('statement of marks'!EX11="","",'statement of marks'!EX11)</f>
        <v>A</v>
      </c>
    </row>
    <row r="146" spans="1:26" ht="15.5" customHeight="1">
      <c r="A146" s="424"/>
      <c r="B146" s="813" t="s">
        <v>172</v>
      </c>
      <c r="C146" s="814"/>
      <c r="D146" s="794" t="s">
        <v>167</v>
      </c>
      <c r="E146" s="794"/>
      <c r="F146" s="794"/>
      <c r="G146" s="794" t="s">
        <v>168</v>
      </c>
      <c r="H146" s="794"/>
      <c r="I146" s="794"/>
      <c r="J146" s="794" t="s">
        <v>169</v>
      </c>
      <c r="K146" s="794"/>
      <c r="L146" s="794"/>
      <c r="M146" s="794"/>
      <c r="N146" s="794"/>
      <c r="O146" s="794" t="s">
        <v>177</v>
      </c>
      <c r="P146" s="794"/>
      <c r="Q146" s="794"/>
      <c r="R146" s="794"/>
      <c r="S146" s="794" t="s">
        <v>221</v>
      </c>
      <c r="T146" s="794"/>
      <c r="U146" s="794"/>
      <c r="V146" s="794"/>
      <c r="W146" s="447"/>
      <c r="X146" s="823" t="s">
        <v>425</v>
      </c>
      <c r="Y146" s="823"/>
      <c r="Z146" s="824"/>
    </row>
    <row r="147" spans="1:26" ht="15.5" customHeight="1">
      <c r="A147" s="425"/>
      <c r="B147" s="825" t="s">
        <v>166</v>
      </c>
      <c r="C147" s="826"/>
      <c r="D147" s="827">
        <f>IF('statement of marks'!FA$6="","",'statement of marks'!FA$6)</f>
        <v>20</v>
      </c>
      <c r="E147" s="827"/>
      <c r="F147" s="827"/>
      <c r="G147" s="827">
        <f>IF('statement of marks'!FB$6="","",'statement of marks'!FB$6)</f>
        <v>20</v>
      </c>
      <c r="H147" s="827"/>
      <c r="I147" s="827"/>
      <c r="J147" s="827">
        <f>IF('statement of marks'!FC$6="","",'statement of marks'!FC$6)</f>
        <v>20</v>
      </c>
      <c r="K147" s="827"/>
      <c r="L147" s="827"/>
      <c r="M147" s="827"/>
      <c r="N147" s="827"/>
      <c r="O147" s="827">
        <f>IF('statement of marks'!FD$6="","",'statement of marks'!FD$6)</f>
        <v>20</v>
      </c>
      <c r="P147" s="827"/>
      <c r="Q147" s="827"/>
      <c r="R147" s="827"/>
      <c r="S147" s="827">
        <f>IF('statement of marks'!FE$6="","",'statement of marks'!FE$6)</f>
        <v>20</v>
      </c>
      <c r="T147" s="827"/>
      <c r="U147" s="827"/>
      <c r="V147" s="827"/>
      <c r="W147" s="448"/>
      <c r="X147" s="436">
        <f>IF('statement of marks'!FF$6="","",'statement of marks'!FF$6)</f>
        <v>100</v>
      </c>
      <c r="Y147" s="436" t="s">
        <v>220</v>
      </c>
      <c r="Z147" s="451" t="s">
        <v>69</v>
      </c>
    </row>
    <row r="148" spans="1:26" ht="15.5" customHeight="1">
      <c r="A148" s="424"/>
      <c r="B148" s="813" t="str">
        <f>IF('statement of marks'!$FA$3="","",'statement of marks'!$FA$3)</f>
        <v>WORK EXPERIENCE</v>
      </c>
      <c r="C148" s="814"/>
      <c r="D148" s="817">
        <f>IF('statement of marks'!FA11="","",'statement of marks'!FA11)</f>
        <v>20</v>
      </c>
      <c r="E148" s="817"/>
      <c r="F148" s="817"/>
      <c r="G148" s="817">
        <f>IF('statement of marks'!FB11="","",'statement of marks'!FB11)</f>
        <v>20</v>
      </c>
      <c r="H148" s="817"/>
      <c r="I148" s="817"/>
      <c r="J148" s="816">
        <f>IF('statement of marks'!FC11="","",'statement of marks'!FC11)</f>
        <v>20</v>
      </c>
      <c r="K148" s="816"/>
      <c r="L148" s="816"/>
      <c r="M148" s="816"/>
      <c r="N148" s="816"/>
      <c r="O148" s="817">
        <f>IF('statement of marks'!FD11="","",'statement of marks'!FD11)</f>
        <v>20</v>
      </c>
      <c r="P148" s="817"/>
      <c r="Q148" s="817"/>
      <c r="R148" s="817"/>
      <c r="S148" s="817">
        <f>IF('statement of marks'!FE11="","",'statement of marks'!FE11)</f>
        <v>20</v>
      </c>
      <c r="T148" s="817"/>
      <c r="U148" s="817"/>
      <c r="V148" s="817"/>
      <c r="W148" s="447"/>
      <c r="X148" s="447">
        <f>IF('statement of marks'!FF11="","",'statement of marks'!FF11)</f>
        <v>100</v>
      </c>
      <c r="Y148" s="447">
        <f>IF('statement of marks'!FG11="","",'statement of marks'!FG11)</f>
        <v>100</v>
      </c>
      <c r="Z148" s="454" t="str">
        <f>IF('statement of marks'!FH11="","",'statement of marks'!FH11)</f>
        <v>A</v>
      </c>
    </row>
    <row r="149" spans="1:26" ht="15.5" customHeight="1">
      <c r="A149" s="424"/>
      <c r="B149" s="813" t="str">
        <f>IF('statement of marks'!$FK$3="","",'statement of marks'!$FK$3)</f>
        <v>ART EDUCATION</v>
      </c>
      <c r="C149" s="814"/>
      <c r="D149" s="817">
        <f>IF('statement of marks'!FK11="","",'statement of marks'!FK11)</f>
        <v>20</v>
      </c>
      <c r="E149" s="817"/>
      <c r="F149" s="817"/>
      <c r="G149" s="817">
        <f>IF('statement of marks'!FL11="","",'statement of marks'!FL11)</f>
        <v>20</v>
      </c>
      <c r="H149" s="817"/>
      <c r="I149" s="817"/>
      <c r="J149" s="816">
        <f>IF('statement of marks'!FM11="","",'statement of marks'!FM11)</f>
        <v>20</v>
      </c>
      <c r="K149" s="816"/>
      <c r="L149" s="816"/>
      <c r="M149" s="816"/>
      <c r="N149" s="816"/>
      <c r="O149" s="817">
        <f>IF('statement of marks'!FN11="","",'statement of marks'!FN11)</f>
        <v>20</v>
      </c>
      <c r="P149" s="817"/>
      <c r="Q149" s="817"/>
      <c r="R149" s="817"/>
      <c r="S149" s="817">
        <f>IF('statement of marks'!FO11="","",'statement of marks'!FO11)</f>
        <v>20</v>
      </c>
      <c r="T149" s="817"/>
      <c r="U149" s="817"/>
      <c r="V149" s="817"/>
      <c r="W149" s="447"/>
      <c r="X149" s="447">
        <f>IF('statement of marks'!FP11="","",'statement of marks'!FP11)</f>
        <v>100</v>
      </c>
      <c r="Y149" s="447">
        <f>IF('statement of marks'!FQ11="","",'statement of marks'!FQ11)</f>
        <v>100</v>
      </c>
      <c r="Z149" s="454" t="str">
        <f>IF('statement of marks'!FR11="","",'statement of marks'!FR11)</f>
        <v>A</v>
      </c>
    </row>
    <row r="150" spans="1:26" ht="15.5" customHeight="1">
      <c r="A150" s="424"/>
      <c r="B150" s="813" t="str">
        <f>IF('statement of marks'!$FU$3="","",'statement of marks'!$FU$3)</f>
        <v>PHYSICIAL EDUCATION</v>
      </c>
      <c r="C150" s="814"/>
      <c r="D150" s="817">
        <f>IF('statement of marks'!FU11="","",'statement of marks'!FU11)</f>
        <v>20</v>
      </c>
      <c r="E150" s="817"/>
      <c r="F150" s="817"/>
      <c r="G150" s="817">
        <f>IF('statement of marks'!FV11="","",'statement of marks'!FV11)</f>
        <v>20</v>
      </c>
      <c r="H150" s="817"/>
      <c r="I150" s="817"/>
      <c r="J150" s="816">
        <f>IF('statement of marks'!FW11="","",'statement of marks'!FW11)</f>
        <v>20</v>
      </c>
      <c r="K150" s="816"/>
      <c r="L150" s="816"/>
      <c r="M150" s="816"/>
      <c r="N150" s="816"/>
      <c r="O150" s="817">
        <f>IF('statement of marks'!FX11="","",'statement of marks'!FX11)</f>
        <v>20</v>
      </c>
      <c r="P150" s="817"/>
      <c r="Q150" s="817"/>
      <c r="R150" s="817"/>
      <c r="S150" s="817">
        <f>IF('statement of marks'!FY11="","",'statement of marks'!FY11)</f>
        <v>20</v>
      </c>
      <c r="T150" s="817"/>
      <c r="U150" s="817"/>
      <c r="V150" s="817"/>
      <c r="W150" s="447"/>
      <c r="X150" s="447">
        <f>IF('statement of marks'!FZ11="","",'statement of marks'!FZ11)</f>
        <v>100</v>
      </c>
      <c r="Y150" s="447">
        <f>IF('statement of marks'!GA11="","",'statement of marks'!GA11)</f>
        <v>100</v>
      </c>
      <c r="Z150" s="454" t="str">
        <f>IF('statement of marks'!GB11="","",'statement of marks'!GB11)</f>
        <v>A</v>
      </c>
    </row>
    <row r="151" spans="1:26" ht="15.5" customHeight="1">
      <c r="A151" s="424"/>
      <c r="B151" s="813" t="s">
        <v>173</v>
      </c>
      <c r="C151" s="814"/>
      <c r="D151" s="794" t="str">
        <f>details!$EF$3</f>
        <v>AUGUST</v>
      </c>
      <c r="E151" s="794"/>
      <c r="F151" s="794"/>
      <c r="G151" s="794" t="str">
        <f>details!$EJ$3</f>
        <v>OCTOBER</v>
      </c>
      <c r="H151" s="794"/>
      <c r="I151" s="794"/>
      <c r="J151" s="816" t="str">
        <f>details!$EN$3</f>
        <v>DECEMBER</v>
      </c>
      <c r="K151" s="816"/>
      <c r="L151" s="816"/>
      <c r="M151" s="816"/>
      <c r="N151" s="816"/>
      <c r="O151" s="794" t="str">
        <f>details!$ER$3</f>
        <v>FEBURARY</v>
      </c>
      <c r="P151" s="794"/>
      <c r="Q151" s="794"/>
      <c r="R151" s="794"/>
      <c r="S151" s="794" t="str">
        <f>details!$EV$3</f>
        <v>GRAND TOAL</v>
      </c>
      <c r="T151" s="794"/>
      <c r="U151" s="794"/>
      <c r="V151" s="794"/>
      <c r="W151" s="811" t="s">
        <v>118</v>
      </c>
      <c r="X151" s="811"/>
      <c r="Y151" s="811"/>
      <c r="Z151" s="812"/>
    </row>
    <row r="152" spans="1:26" ht="15.5" customHeight="1">
      <c r="A152" s="424"/>
      <c r="B152" s="813" t="s">
        <v>175</v>
      </c>
      <c r="C152" s="814"/>
      <c r="D152" s="815" t="str">
        <f>IF(details!EI11="","",details!EI11)</f>
        <v/>
      </c>
      <c r="E152" s="815"/>
      <c r="F152" s="815"/>
      <c r="G152" s="815" t="str">
        <f>IF(details!EM11="","",details!EM11)</f>
        <v/>
      </c>
      <c r="H152" s="815"/>
      <c r="I152" s="815"/>
      <c r="J152" s="816" t="str">
        <f>IF(details!EQ11="","",details!EQ11)</f>
        <v/>
      </c>
      <c r="K152" s="816"/>
      <c r="L152" s="816"/>
      <c r="M152" s="816"/>
      <c r="N152" s="816"/>
      <c r="O152" s="817" t="str">
        <f>IF(details!EU11="","",details!EU11)</f>
        <v/>
      </c>
      <c r="P152" s="817"/>
      <c r="Q152" s="817"/>
      <c r="R152" s="817"/>
      <c r="S152" s="815" t="str">
        <f>IF(details!EW11="","",details!EW11)</f>
        <v/>
      </c>
      <c r="T152" s="815"/>
      <c r="U152" s="815"/>
      <c r="V152" s="815"/>
      <c r="W152" s="811"/>
      <c r="X152" s="811"/>
      <c r="Y152" s="811"/>
      <c r="Z152" s="812"/>
    </row>
    <row r="153" spans="1:26" ht="15.5" customHeight="1">
      <c r="A153" s="424"/>
      <c r="B153" s="818" t="s">
        <v>174</v>
      </c>
      <c r="C153" s="819"/>
      <c r="D153" s="820">
        <f>IF(details!EH11="","",details!EH11)</f>
        <v>40</v>
      </c>
      <c r="E153" s="820"/>
      <c r="F153" s="820"/>
      <c r="G153" s="820">
        <f>IF(details!EL11="","",details!EL11)</f>
        <v>60</v>
      </c>
      <c r="H153" s="820"/>
      <c r="I153" s="820"/>
      <c r="J153" s="820">
        <f>IF(details!EP11="","",details!EP11)</f>
        <v>80</v>
      </c>
      <c r="K153" s="820"/>
      <c r="L153" s="820"/>
      <c r="M153" s="820"/>
      <c r="N153" s="820"/>
      <c r="O153" s="820">
        <f>IF(details!ET11="","",details!ET11)</f>
        <v>100</v>
      </c>
      <c r="P153" s="820"/>
      <c r="Q153" s="820"/>
      <c r="R153" s="820"/>
      <c r="S153" s="820">
        <f>IF(details!EV11="","",details!EV11)</f>
        <v>110</v>
      </c>
      <c r="T153" s="820"/>
      <c r="U153" s="820"/>
      <c r="V153" s="820"/>
      <c r="W153" s="821">
        <f>'statement of marks'!$HR$108</f>
        <v>45777</v>
      </c>
      <c r="X153" s="821"/>
      <c r="Y153" s="821"/>
      <c r="Z153" s="822"/>
    </row>
    <row r="154" spans="1:26" ht="15.5" customHeight="1">
      <c r="A154" s="426"/>
      <c r="B154" s="803" t="s">
        <v>232</v>
      </c>
      <c r="C154" s="804"/>
      <c r="D154" s="805" t="s">
        <v>189</v>
      </c>
      <c r="E154" s="805"/>
      <c r="F154" s="805"/>
      <c r="G154" s="805" t="s">
        <v>190</v>
      </c>
      <c r="H154" s="805"/>
      <c r="I154" s="805"/>
      <c r="J154" s="805" t="s">
        <v>222</v>
      </c>
      <c r="K154" s="805"/>
      <c r="L154" s="805"/>
      <c r="M154" s="805"/>
      <c r="N154" s="805"/>
      <c r="O154" s="805" t="s">
        <v>147</v>
      </c>
      <c r="P154" s="805"/>
      <c r="Q154" s="805"/>
      <c r="R154" s="805"/>
      <c r="S154" s="806" t="s">
        <v>195</v>
      </c>
      <c r="T154" s="806"/>
      <c r="U154" s="806"/>
      <c r="V154" s="806"/>
      <c r="W154" s="805" t="s">
        <v>230</v>
      </c>
      <c r="X154" s="805"/>
      <c r="Y154" s="805"/>
      <c r="Z154" s="807"/>
    </row>
    <row r="155" spans="1:26" ht="15.5" customHeight="1">
      <c r="A155" s="426"/>
      <c r="B155" s="803"/>
      <c r="C155" s="804"/>
      <c r="D155" s="805">
        <f>'statement of marks'!HP11</f>
        <v>1200</v>
      </c>
      <c r="E155" s="805"/>
      <c r="F155" s="805"/>
      <c r="G155" s="805">
        <f>'statement of marks'!HQ11</f>
        <v>1200</v>
      </c>
      <c r="H155" s="805"/>
      <c r="I155" s="805"/>
      <c r="J155" s="808" t="str">
        <f>'statement of marks'!HU11</f>
        <v>A</v>
      </c>
      <c r="K155" s="808"/>
      <c r="L155" s="808"/>
      <c r="M155" s="808"/>
      <c r="N155" s="808"/>
      <c r="O155" s="808">
        <f>'statement of marks'!HR11</f>
        <v>100</v>
      </c>
      <c r="P155" s="808"/>
      <c r="Q155" s="808"/>
      <c r="R155" s="808"/>
      <c r="S155" s="805">
        <f>'statement of marks'!HT11</f>
        <v>0.99999999999999833</v>
      </c>
      <c r="T155" s="805"/>
      <c r="U155" s="805"/>
      <c r="V155" s="805"/>
      <c r="W155" s="809" t="str">
        <f>'statement of marks'!HO11</f>
        <v>PASSED</v>
      </c>
      <c r="X155" s="809"/>
      <c r="Y155" s="809"/>
      <c r="Z155" s="810"/>
    </row>
    <row r="156" spans="1:26" ht="15.5" customHeight="1">
      <c r="A156" s="424"/>
      <c r="B156" s="792" t="s">
        <v>176</v>
      </c>
      <c r="C156" s="793"/>
      <c r="D156" s="794"/>
      <c r="E156" s="794"/>
      <c r="F156" s="794"/>
      <c r="G156" s="794"/>
      <c r="H156" s="794"/>
      <c r="I156" s="794"/>
      <c r="J156" s="794"/>
      <c r="K156" s="794"/>
      <c r="L156" s="794"/>
      <c r="M156" s="794"/>
      <c r="N156" s="794"/>
      <c r="O156" s="794"/>
      <c r="P156" s="794"/>
      <c r="Q156" s="794"/>
      <c r="R156" s="794"/>
      <c r="S156" s="794"/>
      <c r="T156" s="794"/>
      <c r="U156" s="794"/>
      <c r="V156" s="794"/>
      <c r="W156" s="794"/>
      <c r="X156" s="794"/>
      <c r="Y156" s="794"/>
      <c r="Z156" s="800"/>
    </row>
    <row r="157" spans="1:26" ht="15.5" customHeight="1">
      <c r="A157" s="424"/>
      <c r="B157" s="801" t="s">
        <v>161</v>
      </c>
      <c r="C157" s="802"/>
      <c r="D157" s="794"/>
      <c r="E157" s="794"/>
      <c r="F157" s="794"/>
      <c r="G157" s="794"/>
      <c r="H157" s="794"/>
      <c r="I157" s="794"/>
      <c r="J157" s="794"/>
      <c r="K157" s="794"/>
      <c r="L157" s="794"/>
      <c r="M157" s="794"/>
      <c r="N157" s="794"/>
      <c r="O157" s="794"/>
      <c r="P157" s="794"/>
      <c r="Q157" s="794"/>
      <c r="R157" s="794"/>
      <c r="S157" s="794"/>
      <c r="T157" s="794"/>
      <c r="U157" s="794"/>
      <c r="V157" s="794"/>
      <c r="W157" s="794"/>
      <c r="X157" s="794"/>
      <c r="Y157" s="794"/>
      <c r="Z157" s="800"/>
    </row>
    <row r="158" spans="1:26" ht="15.5" customHeight="1">
      <c r="A158" s="424"/>
      <c r="B158" s="792" t="s">
        <v>162</v>
      </c>
      <c r="C158" s="793"/>
      <c r="D158" s="794"/>
      <c r="E158" s="794"/>
      <c r="F158" s="794"/>
      <c r="G158" s="794"/>
      <c r="H158" s="794"/>
      <c r="I158" s="794"/>
      <c r="J158" s="794"/>
      <c r="K158" s="794"/>
      <c r="L158" s="794"/>
      <c r="M158" s="794"/>
      <c r="N158" s="794"/>
      <c r="O158" s="794"/>
      <c r="P158" s="794"/>
      <c r="Q158" s="794"/>
      <c r="R158" s="794"/>
      <c r="S158" s="795" t="s">
        <v>162</v>
      </c>
      <c r="T158" s="795"/>
      <c r="U158" s="795"/>
      <c r="V158" s="795"/>
      <c r="W158" s="796" t="s">
        <v>163</v>
      </c>
      <c r="X158" s="796"/>
      <c r="Y158" s="796"/>
      <c r="Z158" s="797"/>
    </row>
    <row r="159" spans="1:26" ht="15.5" customHeight="1">
      <c r="A159" s="424"/>
      <c r="B159" s="798" t="s">
        <v>163</v>
      </c>
      <c r="C159" s="799"/>
      <c r="D159" s="794"/>
      <c r="E159" s="794"/>
      <c r="F159" s="794"/>
      <c r="G159" s="794"/>
      <c r="H159" s="794"/>
      <c r="I159" s="794"/>
      <c r="J159" s="794"/>
      <c r="K159" s="794"/>
      <c r="L159" s="794"/>
      <c r="M159" s="794"/>
      <c r="N159" s="794"/>
      <c r="O159" s="794"/>
      <c r="P159" s="794"/>
      <c r="Q159" s="794"/>
      <c r="R159" s="794"/>
      <c r="S159" s="795"/>
      <c r="T159" s="795"/>
      <c r="U159" s="795"/>
      <c r="V159" s="795"/>
      <c r="W159" s="796"/>
      <c r="X159" s="796"/>
      <c r="Y159" s="796"/>
      <c r="Z159" s="797"/>
    </row>
    <row r="160" spans="1:26" ht="15.5" customHeight="1" thickBot="1">
      <c r="A160" s="424"/>
      <c r="B160" s="786" t="s">
        <v>223</v>
      </c>
      <c r="C160" s="787"/>
      <c r="D160" s="788"/>
      <c r="E160" s="788"/>
      <c r="F160" s="788"/>
      <c r="G160" s="788"/>
      <c r="H160" s="788"/>
      <c r="I160" s="788"/>
      <c r="J160" s="788"/>
      <c r="K160" s="788"/>
      <c r="L160" s="788"/>
      <c r="M160" s="788"/>
      <c r="N160" s="788"/>
      <c r="O160" s="788"/>
      <c r="P160" s="788"/>
      <c r="Q160" s="788"/>
      <c r="R160" s="788"/>
      <c r="S160" s="789" t="s">
        <v>179</v>
      </c>
      <c r="T160" s="789"/>
      <c r="U160" s="789"/>
      <c r="V160" s="789"/>
      <c r="W160" s="790" t="s">
        <v>179</v>
      </c>
      <c r="X160" s="790"/>
      <c r="Y160" s="790"/>
      <c r="Z160" s="791"/>
    </row>
    <row r="161" spans="1:26" ht="15.5" customHeight="1">
      <c r="A161" s="424"/>
      <c r="B161" s="839" t="s">
        <v>178</v>
      </c>
      <c r="C161" s="840"/>
      <c r="D161" s="840"/>
      <c r="E161" s="840"/>
      <c r="F161" s="840"/>
      <c r="G161" s="840"/>
      <c r="H161" s="840"/>
      <c r="I161" s="840"/>
      <c r="J161" s="840"/>
      <c r="K161" s="840"/>
      <c r="L161" s="840"/>
      <c r="M161" s="840"/>
      <c r="N161" s="840"/>
      <c r="O161" s="840"/>
      <c r="P161" s="840"/>
      <c r="Q161" s="840"/>
      <c r="R161" s="840"/>
      <c r="S161" s="840"/>
      <c r="T161" s="840"/>
      <c r="U161" s="840"/>
      <c r="V161" s="840"/>
      <c r="W161" s="840"/>
      <c r="X161" s="840"/>
      <c r="Y161" s="840"/>
      <c r="Z161" s="841"/>
    </row>
    <row r="162" spans="1:26" ht="15.5" customHeight="1">
      <c r="A162" s="424"/>
      <c r="B162" s="842" t="str">
        <f>IF('statement of marks'!$A$1="","",'statement of marks'!$A$1)</f>
        <v>GOVT. HR. SEC. SCHOOL, _________________</v>
      </c>
      <c r="C162" s="843"/>
      <c r="D162" s="843"/>
      <c r="E162" s="843"/>
      <c r="F162" s="843"/>
      <c r="G162" s="843"/>
      <c r="H162" s="843"/>
      <c r="I162" s="843"/>
      <c r="J162" s="843"/>
      <c r="K162" s="843"/>
      <c r="L162" s="843"/>
      <c r="M162" s="843"/>
      <c r="N162" s="843"/>
      <c r="O162" s="843"/>
      <c r="P162" s="843"/>
      <c r="Q162" s="843"/>
      <c r="R162" s="843"/>
      <c r="S162" s="843"/>
      <c r="T162" s="843"/>
      <c r="U162" s="843"/>
      <c r="V162" s="843"/>
      <c r="W162" s="843"/>
      <c r="X162" s="843"/>
      <c r="Y162" s="843"/>
      <c r="Z162" s="844"/>
    </row>
    <row r="163" spans="1:26" ht="15.5" customHeight="1">
      <c r="A163" s="424"/>
      <c r="B163" s="813" t="s">
        <v>117</v>
      </c>
      <c r="C163" s="814"/>
      <c r="D163" s="814" t="str">
        <f>IF('statement of marks'!$H$3="","",'statement of marks'!$H$3)</f>
        <v>2024-25</v>
      </c>
      <c r="E163" s="814"/>
      <c r="F163" s="814"/>
      <c r="G163" s="814"/>
      <c r="H163" s="814"/>
      <c r="I163" s="814"/>
      <c r="J163" s="814"/>
      <c r="K163" s="814"/>
      <c r="L163" s="814"/>
      <c r="M163" s="814"/>
      <c r="N163" s="814"/>
      <c r="O163" s="814"/>
      <c r="P163" s="814"/>
      <c r="Q163" s="814"/>
      <c r="R163" s="814"/>
      <c r="S163" s="814"/>
      <c r="T163" s="814"/>
      <c r="U163" s="814"/>
      <c r="V163" s="814"/>
      <c r="W163" s="814"/>
      <c r="X163" s="814"/>
      <c r="Y163" s="814"/>
      <c r="Z163" s="832"/>
    </row>
    <row r="164" spans="1:26" ht="15.5" customHeight="1">
      <c r="A164" s="424"/>
      <c r="B164" s="813" t="s">
        <v>157</v>
      </c>
      <c r="C164" s="814"/>
      <c r="D164" s="814" t="str">
        <f>IF('statement of marks'!I12="","",'statement of marks'!I12)</f>
        <v>A6</v>
      </c>
      <c r="E164" s="814"/>
      <c r="F164" s="814"/>
      <c r="G164" s="814"/>
      <c r="H164" s="814"/>
      <c r="I164" s="814"/>
      <c r="J164" s="814"/>
      <c r="K164" s="814"/>
      <c r="L164" s="814"/>
      <c r="M164" s="814"/>
      <c r="N164" s="814"/>
      <c r="O164" s="814"/>
      <c r="P164" s="814"/>
      <c r="Q164" s="814"/>
      <c r="R164" s="814"/>
      <c r="S164" s="814"/>
      <c r="T164" s="814"/>
      <c r="U164" s="814"/>
      <c r="V164" s="814"/>
      <c r="W164" s="814"/>
      <c r="X164" s="814"/>
      <c r="Y164" s="814"/>
      <c r="Z164" s="832"/>
    </row>
    <row r="165" spans="1:26" ht="15.5" customHeight="1">
      <c r="A165" s="424"/>
      <c r="B165" s="813" t="s">
        <v>20</v>
      </c>
      <c r="C165" s="814"/>
      <c r="D165" s="814" t="str">
        <f>IF('statement of marks'!J12="","",'statement of marks'!J12)</f>
        <v>B6</v>
      </c>
      <c r="E165" s="814"/>
      <c r="F165" s="814"/>
      <c r="G165" s="814"/>
      <c r="H165" s="814"/>
      <c r="I165" s="814"/>
      <c r="J165" s="814"/>
      <c r="K165" s="814"/>
      <c r="L165" s="814"/>
      <c r="M165" s="814"/>
      <c r="N165" s="814"/>
      <c r="O165" s="814"/>
      <c r="P165" s="814"/>
      <c r="Q165" s="814"/>
      <c r="R165" s="814"/>
      <c r="S165" s="814"/>
      <c r="T165" s="814"/>
      <c r="U165" s="814"/>
      <c r="V165" s="814"/>
      <c r="W165" s="814"/>
      <c r="X165" s="814"/>
      <c r="Y165" s="814"/>
      <c r="Z165" s="832"/>
    </row>
    <row r="166" spans="1:26" ht="15.5" customHeight="1">
      <c r="A166" s="424"/>
      <c r="B166" s="813" t="s">
        <v>21</v>
      </c>
      <c r="C166" s="814"/>
      <c r="D166" s="814" t="str">
        <f>IF('statement of marks'!K12="","",'statement of marks'!K12)</f>
        <v>C6</v>
      </c>
      <c r="E166" s="814"/>
      <c r="F166" s="814"/>
      <c r="G166" s="814"/>
      <c r="H166" s="814"/>
      <c r="I166" s="814"/>
      <c r="J166" s="814"/>
      <c r="K166" s="814"/>
      <c r="L166" s="814"/>
      <c r="M166" s="814"/>
      <c r="N166" s="814"/>
      <c r="O166" s="814"/>
      <c r="P166" s="814"/>
      <c r="Q166" s="814"/>
      <c r="R166" s="814"/>
      <c r="S166" s="814"/>
      <c r="T166" s="814"/>
      <c r="U166" s="814"/>
      <c r="V166" s="814"/>
      <c r="W166" s="814"/>
      <c r="X166" s="814"/>
      <c r="Y166" s="814"/>
      <c r="Z166" s="832"/>
    </row>
    <row r="167" spans="1:26" ht="15.5" customHeight="1">
      <c r="A167" s="424"/>
      <c r="B167" s="813" t="s">
        <v>158</v>
      </c>
      <c r="C167" s="814"/>
      <c r="D167" s="814" t="str">
        <f>IF('statement of marks'!$G$3="","",'statement of marks'!$G$3)</f>
        <v>6 A</v>
      </c>
      <c r="E167" s="814"/>
      <c r="F167" s="814"/>
      <c r="G167" s="814" t="s">
        <v>159</v>
      </c>
      <c r="H167" s="814"/>
      <c r="I167" s="814"/>
      <c r="J167" s="836">
        <f>IF('statement of marks'!D12="","",'statement of marks'!D12)</f>
        <v>806</v>
      </c>
      <c r="K167" s="837"/>
      <c r="L167" s="837"/>
      <c r="M167" s="837"/>
      <c r="N167" s="838"/>
      <c r="O167" s="814" t="s">
        <v>79</v>
      </c>
      <c r="P167" s="814"/>
      <c r="Q167" s="814"/>
      <c r="R167" s="814"/>
      <c r="S167" s="814" t="str">
        <f>IF('statement of marks'!F12="","",'statement of marks'!F12)</f>
        <v/>
      </c>
      <c r="T167" s="814"/>
      <c r="U167" s="814"/>
      <c r="V167" s="814"/>
      <c r="W167" s="814" t="str">
        <f>IF('statement of marks'!$I$3="","",'statement of marks'!$I$3)</f>
        <v>SCHOOL DISE CODE</v>
      </c>
      <c r="X167" s="814"/>
      <c r="Y167" s="814"/>
      <c r="Z167" s="832"/>
    </row>
    <row r="168" spans="1:26" ht="15.5" customHeight="1">
      <c r="A168" s="424"/>
      <c r="B168" s="449" t="s">
        <v>171</v>
      </c>
      <c r="C168" s="428"/>
      <c r="D168" s="830" t="str">
        <f>IF('statement of marks'!G12="","",'statement of marks'!G12)</f>
        <v/>
      </c>
      <c r="E168" s="830"/>
      <c r="F168" s="830"/>
      <c r="G168" s="831" t="str">
        <f>IF('statement of marks'!H12="","",'statement of marks'!H12)</f>
        <v/>
      </c>
      <c r="H168" s="831"/>
      <c r="I168" s="831"/>
      <c r="J168" s="831"/>
      <c r="K168" s="831"/>
      <c r="L168" s="831"/>
      <c r="M168" s="831"/>
      <c r="N168" s="831"/>
      <c r="O168" s="831"/>
      <c r="P168" s="831"/>
      <c r="Q168" s="831"/>
      <c r="R168" s="831"/>
      <c r="S168" s="831"/>
      <c r="T168" s="831"/>
      <c r="U168" s="831"/>
      <c r="V168" s="831"/>
      <c r="W168" s="814" t="str">
        <f>IF('statement of marks'!$J$3="","",'statement of marks'!$J$3)</f>
        <v>08291009401</v>
      </c>
      <c r="X168" s="814"/>
      <c r="Y168" s="814"/>
      <c r="Z168" s="832"/>
    </row>
    <row r="169" spans="1:26" ht="15.5" customHeight="1">
      <c r="A169" s="424"/>
      <c r="B169" s="450" t="s">
        <v>160</v>
      </c>
      <c r="C169" s="429" t="s">
        <v>165</v>
      </c>
      <c r="D169" s="794" t="s">
        <v>167</v>
      </c>
      <c r="E169" s="794"/>
      <c r="F169" s="794"/>
      <c r="G169" s="794" t="s">
        <v>168</v>
      </c>
      <c r="H169" s="794"/>
      <c r="I169" s="794"/>
      <c r="J169" s="794" t="s">
        <v>169</v>
      </c>
      <c r="K169" s="794"/>
      <c r="L169" s="794"/>
      <c r="M169" s="833" t="str">
        <f>IF('statement of marks'!U$4="","",'statement of marks'!U$4)</f>
        <v>TOTAL OF ALL TESTS</v>
      </c>
      <c r="N169" s="834" t="str">
        <f>IF('statement of marks'!V$4="","",'statement of marks'!V$4)</f>
        <v>VRUKSHAROPAN</v>
      </c>
      <c r="O169" s="795" t="s">
        <v>170</v>
      </c>
      <c r="P169" s="795"/>
      <c r="Q169" s="795"/>
      <c r="R169" s="795"/>
      <c r="S169" s="835" t="s">
        <v>216</v>
      </c>
      <c r="T169" s="816" t="s">
        <v>90</v>
      </c>
      <c r="U169" s="816"/>
      <c r="V169" s="816"/>
      <c r="W169" s="816"/>
      <c r="X169" s="823" t="s">
        <v>425</v>
      </c>
      <c r="Y169" s="823"/>
      <c r="Z169" s="824"/>
    </row>
    <row r="170" spans="1:26" ht="15.5" customHeight="1">
      <c r="A170" s="424"/>
      <c r="B170" s="450"/>
      <c r="C170" s="429"/>
      <c r="D170" s="431" t="s">
        <v>217</v>
      </c>
      <c r="E170" s="431" t="s">
        <v>218</v>
      </c>
      <c r="F170" s="432" t="s">
        <v>219</v>
      </c>
      <c r="G170" s="431" t="s">
        <v>217</v>
      </c>
      <c r="H170" s="431" t="s">
        <v>218</v>
      </c>
      <c r="I170" s="433" t="s">
        <v>219</v>
      </c>
      <c r="J170" s="431" t="s">
        <v>217</v>
      </c>
      <c r="K170" s="431" t="s">
        <v>218</v>
      </c>
      <c r="L170" s="433" t="s">
        <v>219</v>
      </c>
      <c r="M170" s="833"/>
      <c r="N170" s="834"/>
      <c r="O170" s="431" t="s">
        <v>217</v>
      </c>
      <c r="P170" s="431" t="s">
        <v>218</v>
      </c>
      <c r="Q170" s="434" t="s">
        <v>421</v>
      </c>
      <c r="R170" s="433" t="s">
        <v>219</v>
      </c>
      <c r="S170" s="835"/>
      <c r="T170" s="431" t="s">
        <v>217</v>
      </c>
      <c r="U170" s="431" t="s">
        <v>218</v>
      </c>
      <c r="V170" s="434" t="s">
        <v>422</v>
      </c>
      <c r="W170" s="433" t="s">
        <v>219</v>
      </c>
      <c r="X170" s="435" t="s">
        <v>423</v>
      </c>
      <c r="Y170" s="431" t="s">
        <v>220</v>
      </c>
      <c r="Z170" s="451" t="s">
        <v>69</v>
      </c>
    </row>
    <row r="171" spans="1:26" ht="15.5" customHeight="1">
      <c r="A171" s="425"/>
      <c r="B171" s="828" t="s">
        <v>166</v>
      </c>
      <c r="C171" s="829"/>
      <c r="D171" s="436">
        <f>IF('statement of marks'!L$6="","",'statement of marks'!L$6)</f>
        <v>5</v>
      </c>
      <c r="E171" s="436">
        <f>IF('statement of marks'!M$6="","",'statement of marks'!M$6)</f>
        <v>5</v>
      </c>
      <c r="F171" s="437">
        <f>IF('statement of marks'!N$6="","",'statement of marks'!N$6)</f>
        <v>10</v>
      </c>
      <c r="G171" s="436">
        <f>IF('statement of marks'!O$6="","",'statement of marks'!O$6)</f>
        <v>5</v>
      </c>
      <c r="H171" s="436">
        <f>IF('statement of marks'!P$6="","",'statement of marks'!P$6)</f>
        <v>5</v>
      </c>
      <c r="I171" s="438">
        <f>IF('statement of marks'!Q$6="","",'statement of marks'!Q$6)</f>
        <v>10</v>
      </c>
      <c r="J171" s="436">
        <f>IF('statement of marks'!R$6="","",'statement of marks'!R$6)</f>
        <v>5</v>
      </c>
      <c r="K171" s="436">
        <f>IF('statement of marks'!S$6="","",'statement of marks'!S$6)</f>
        <v>4</v>
      </c>
      <c r="L171" s="438">
        <f>IF('statement of marks'!T$6="","",'statement of marks'!T$6)</f>
        <v>9</v>
      </c>
      <c r="M171" s="438">
        <f>IF('statement of marks'!U$6="","",'statement of marks'!U$6)</f>
        <v>29</v>
      </c>
      <c r="N171" s="439">
        <f>IF('statement of marks'!V$6="","",'statement of marks'!V$6)</f>
        <v>1</v>
      </c>
      <c r="O171" s="436">
        <f>IF('statement of marks'!W$6="","",'statement of marks'!W$6)</f>
        <v>40</v>
      </c>
      <c r="P171" s="436">
        <f>IF('statement of marks'!X$6="","",'statement of marks'!X$6)</f>
        <v>10</v>
      </c>
      <c r="Q171" s="436">
        <f>IF('statement of marks'!Y$6="","",'statement of marks'!Y$6)</f>
        <v>20</v>
      </c>
      <c r="R171" s="438">
        <f>IF('statement of marks'!Z$6="","",'statement of marks'!Z$6)</f>
        <v>70</v>
      </c>
      <c r="S171" s="440">
        <f>IF('statement of marks'!AA$6="","",'statement of marks'!AA$6)</f>
        <v>100</v>
      </c>
      <c r="T171" s="436">
        <f>IF('statement of marks'!AB$6="","",'statement of marks'!AB$6)</f>
        <v>65</v>
      </c>
      <c r="U171" s="436">
        <f>IF('statement of marks'!AC$6="","",'statement of marks'!AC$6)</f>
        <v>15</v>
      </c>
      <c r="V171" s="436">
        <f>IF('statement of marks'!AD$6="","",'statement of marks'!AD$6)</f>
        <v>20</v>
      </c>
      <c r="W171" s="438">
        <f>IF('statement of marks'!AE$6="","",'statement of marks'!AE$6)</f>
        <v>100</v>
      </c>
      <c r="X171" s="441">
        <f>IF('statement of marks'!AF$6="","",'statement of marks'!AF$6)</f>
        <v>200</v>
      </c>
      <c r="Y171" s="436" t="str">
        <f>IF('statement of marks'!AG$6="","",'statement of marks'!AG$6)</f>
        <v/>
      </c>
      <c r="Z171" s="452" t="str">
        <f>IF('statement of marks'!AH$6="","",'statement of marks'!AH$6)</f>
        <v/>
      </c>
    </row>
    <row r="172" spans="1:26" ht="15.5" customHeight="1">
      <c r="A172" s="424"/>
      <c r="B172" s="813" t="str">
        <f>IF('statement of marks'!$L$3="","",'statement of marks'!$L$3)</f>
        <v>HINDI</v>
      </c>
      <c r="C172" s="814"/>
      <c r="D172" s="430">
        <f>IF('statement of marks'!L12="","",'statement of marks'!L12)</f>
        <v>5</v>
      </c>
      <c r="E172" s="430">
        <f>IF('statement of marks'!M12="","",'statement of marks'!M12)</f>
        <v>5</v>
      </c>
      <c r="F172" s="442">
        <f>IF('statement of marks'!N12="","",'statement of marks'!N12)</f>
        <v>10</v>
      </c>
      <c r="G172" s="430">
        <f>IF('statement of marks'!O12="","",'statement of marks'!O12)</f>
        <v>5</v>
      </c>
      <c r="H172" s="430">
        <f>IF('statement of marks'!P12="","",'statement of marks'!P12)</f>
        <v>5</v>
      </c>
      <c r="I172" s="443">
        <f>IF('statement of marks'!Q12="","",'statement of marks'!Q12)</f>
        <v>10</v>
      </c>
      <c r="J172" s="430">
        <f>IF('statement of marks'!R12="","",'statement of marks'!R12)</f>
        <v>5</v>
      </c>
      <c r="K172" s="430">
        <f>IF('statement of marks'!S12="","",'statement of marks'!S12)</f>
        <v>4</v>
      </c>
      <c r="L172" s="443">
        <f>IF('statement of marks'!T12="","",'statement of marks'!T12)</f>
        <v>9</v>
      </c>
      <c r="M172" s="443">
        <f>IF('statement of marks'!U12="","",'statement of marks'!U12)</f>
        <v>29</v>
      </c>
      <c r="N172" s="444">
        <f>IF('statement of marks'!V12="","",'statement of marks'!V12)</f>
        <v>1</v>
      </c>
      <c r="O172" s="430">
        <f>IF('statement of marks'!W12="","",'statement of marks'!W12)</f>
        <v>40</v>
      </c>
      <c r="P172" s="430">
        <f>IF('statement of marks'!X12="","",'statement of marks'!X12)</f>
        <v>10</v>
      </c>
      <c r="Q172" s="430">
        <f>IF('statement of marks'!Y12="","",'statement of marks'!Y12)</f>
        <v>20</v>
      </c>
      <c r="R172" s="443">
        <f>IF('statement of marks'!Z12="","",'statement of marks'!Z12)</f>
        <v>70</v>
      </c>
      <c r="S172" s="445">
        <f>IF('statement of marks'!AA12="","",'statement of marks'!AA12)</f>
        <v>100</v>
      </c>
      <c r="T172" s="430">
        <f>IF('statement of marks'!AB12="","",'statement of marks'!AB12)</f>
        <v>65</v>
      </c>
      <c r="U172" s="430">
        <f>IF('statement of marks'!AC12="","",'statement of marks'!AC12)</f>
        <v>15</v>
      </c>
      <c r="V172" s="430">
        <f>IF('statement of marks'!AD12="","",'statement of marks'!AD12)</f>
        <v>20</v>
      </c>
      <c r="W172" s="443">
        <f>IF('statement of marks'!AE12="","",'statement of marks'!AE12)</f>
        <v>100</v>
      </c>
      <c r="X172" s="446">
        <f>IF('statement of marks'!AF12="","",'statement of marks'!AF12)</f>
        <v>200</v>
      </c>
      <c r="Y172" s="430">
        <f>IF('statement of marks'!AG12="","",'statement of marks'!AG12)</f>
        <v>100</v>
      </c>
      <c r="Z172" s="453" t="str">
        <f>IF('statement of marks'!AH12="","",'statement of marks'!AH12)</f>
        <v>A</v>
      </c>
    </row>
    <row r="173" spans="1:26" ht="15.5" customHeight="1">
      <c r="A173" s="424"/>
      <c r="B173" s="813" t="str">
        <f>IF('statement of marks'!$AK$3="","",'statement of marks'!$AK$3)</f>
        <v>ENGLISH</v>
      </c>
      <c r="C173" s="814"/>
      <c r="D173" s="430">
        <f>IF('statement of marks'!AK12="","",'statement of marks'!AK12)</f>
        <v>5</v>
      </c>
      <c r="E173" s="430">
        <f>IF('statement of marks'!AL12="","",'statement of marks'!AL12)</f>
        <v>5</v>
      </c>
      <c r="F173" s="442">
        <f>IF('statement of marks'!AM12="","",'statement of marks'!AM12)</f>
        <v>10</v>
      </c>
      <c r="G173" s="430">
        <f>IF('statement of marks'!AN12="","",'statement of marks'!AN12)</f>
        <v>5</v>
      </c>
      <c r="H173" s="430">
        <f>IF('statement of marks'!AO12="","",'statement of marks'!AO12)</f>
        <v>5</v>
      </c>
      <c r="I173" s="443">
        <f>IF('statement of marks'!AP12="","",'statement of marks'!AP12)</f>
        <v>10</v>
      </c>
      <c r="J173" s="430">
        <f>IF('statement of marks'!AQ12="","",'statement of marks'!AQ12)</f>
        <v>5</v>
      </c>
      <c r="K173" s="430">
        <f>IF('statement of marks'!AR12="","",'statement of marks'!AR12)</f>
        <v>4</v>
      </c>
      <c r="L173" s="443">
        <f>IF('statement of marks'!AS12="","",'statement of marks'!AS12)</f>
        <v>9</v>
      </c>
      <c r="M173" s="443">
        <f>IF('statement of marks'!AT12="","",'statement of marks'!AT12)</f>
        <v>29</v>
      </c>
      <c r="N173" s="444">
        <f>IF('statement of marks'!AU12="","",'statement of marks'!AU12)</f>
        <v>1</v>
      </c>
      <c r="O173" s="430">
        <f>IF('statement of marks'!AV12="","",'statement of marks'!AV12)</f>
        <v>40</v>
      </c>
      <c r="P173" s="430">
        <f>IF('statement of marks'!AW12="","",'statement of marks'!AW12)</f>
        <v>10</v>
      </c>
      <c r="Q173" s="430">
        <f>IF('statement of marks'!AX12="","",'statement of marks'!AX12)</f>
        <v>20</v>
      </c>
      <c r="R173" s="443">
        <f>IF('statement of marks'!AY12="","",'statement of marks'!AY12)</f>
        <v>70</v>
      </c>
      <c r="S173" s="445">
        <f>IF('statement of marks'!AZ12="","",'statement of marks'!AZ12)</f>
        <v>100</v>
      </c>
      <c r="T173" s="430">
        <f>IF('statement of marks'!BA12="","",'statement of marks'!BA12)</f>
        <v>65</v>
      </c>
      <c r="U173" s="430">
        <f>IF('statement of marks'!BB12="","",'statement of marks'!BB12)</f>
        <v>15</v>
      </c>
      <c r="V173" s="430">
        <f>IF('statement of marks'!BC12="","",'statement of marks'!BC12)</f>
        <v>20</v>
      </c>
      <c r="W173" s="443">
        <f>IF('statement of marks'!BD12="","",'statement of marks'!BD12)</f>
        <v>100</v>
      </c>
      <c r="X173" s="446">
        <f>IF('statement of marks'!BE12="","",'statement of marks'!BE12)</f>
        <v>200</v>
      </c>
      <c r="Y173" s="430">
        <f>IF('statement of marks'!BF12="","",'statement of marks'!BF12)</f>
        <v>100</v>
      </c>
      <c r="Z173" s="453" t="str">
        <f>IF('statement of marks'!BG12="","",'statement of marks'!BG12)</f>
        <v>A</v>
      </c>
    </row>
    <row r="174" spans="1:26" ht="15.5" customHeight="1">
      <c r="A174" s="424"/>
      <c r="B174" s="813" t="str">
        <f>IF('statement of marks'!BJ12="s","SANSKRIT",IF('statement of marks'!BJ12="u","URDU",IF('statement of marks'!BJ12="g","GUJRATI",IF('statement of marks'!BJ12="p","PUNJABI",IF('statement of marks'!BJ12="sd","fla/kh","THIRD LANGUAGE")))))</f>
        <v>SANSKRIT</v>
      </c>
      <c r="C174" s="814"/>
      <c r="D174" s="430">
        <f>IF('statement of marks'!BK12="","",'statement of marks'!BK12)</f>
        <v>5</v>
      </c>
      <c r="E174" s="430">
        <f>IF('statement of marks'!BL12="","",'statement of marks'!BL12)</f>
        <v>5</v>
      </c>
      <c r="F174" s="442">
        <f>IF('statement of marks'!BM12="","",'statement of marks'!BM12)</f>
        <v>10</v>
      </c>
      <c r="G174" s="430">
        <f>IF('statement of marks'!BN12="","",'statement of marks'!BN12)</f>
        <v>5</v>
      </c>
      <c r="H174" s="430">
        <f>IF('statement of marks'!BO12="","",'statement of marks'!BO12)</f>
        <v>5</v>
      </c>
      <c r="I174" s="443">
        <f>IF('statement of marks'!BP12="","",'statement of marks'!BP12)</f>
        <v>10</v>
      </c>
      <c r="J174" s="430">
        <f>IF('statement of marks'!BQ12="","",'statement of marks'!BQ12)</f>
        <v>5</v>
      </c>
      <c r="K174" s="430">
        <f>IF('statement of marks'!BR12="","",'statement of marks'!BR12)</f>
        <v>4</v>
      </c>
      <c r="L174" s="443">
        <f>IF('statement of marks'!BS12="","",'statement of marks'!BS12)</f>
        <v>9</v>
      </c>
      <c r="M174" s="443">
        <f>IF('statement of marks'!BT12="","",'statement of marks'!BT12)</f>
        <v>29</v>
      </c>
      <c r="N174" s="444">
        <f>IF('statement of marks'!BU12="","",'statement of marks'!BU12)</f>
        <v>1</v>
      </c>
      <c r="O174" s="430">
        <f>IF('statement of marks'!BV12="","",'statement of marks'!BV12)</f>
        <v>50</v>
      </c>
      <c r="P174" s="430">
        <f>IF('statement of marks'!BW12="","",'statement of marks'!BW12)</f>
        <v>20</v>
      </c>
      <c r="Q174" s="430"/>
      <c r="R174" s="443">
        <f>IF('statement of marks'!BX12="","",'statement of marks'!BX12)</f>
        <v>70</v>
      </c>
      <c r="S174" s="445">
        <f>IF('statement of marks'!BY12="","",'statement of marks'!BY12)</f>
        <v>100</v>
      </c>
      <c r="T174" s="430">
        <f>IF('statement of marks'!BZ12="","",'statement of marks'!BZ12)</f>
        <v>80</v>
      </c>
      <c r="U174" s="430">
        <f>IF('statement of marks'!CA12="","",'statement of marks'!CA12)</f>
        <v>20</v>
      </c>
      <c r="V174" s="430"/>
      <c r="W174" s="443">
        <f>IF('statement of marks'!CB12="","",'statement of marks'!CB12)</f>
        <v>100</v>
      </c>
      <c r="X174" s="446">
        <f>IF('statement of marks'!CC12="","",'statement of marks'!CC12)</f>
        <v>200</v>
      </c>
      <c r="Y174" s="430">
        <f>IF('statement of marks'!CD12="","",'statement of marks'!CD12)</f>
        <v>100</v>
      </c>
      <c r="Z174" s="453" t="str">
        <f>IF('statement of marks'!CE12="","",'statement of marks'!CE12)</f>
        <v>A</v>
      </c>
    </row>
    <row r="175" spans="1:26" ht="15.5" customHeight="1">
      <c r="A175" s="424"/>
      <c r="B175" s="813" t="str">
        <f>IF('statement of marks'!$CH$3="","",'statement of marks'!$CH$3)</f>
        <v>MATHEMATICS</v>
      </c>
      <c r="C175" s="814"/>
      <c r="D175" s="430">
        <f>IF('statement of marks'!CH12="","",'statement of marks'!CH12)</f>
        <v>5</v>
      </c>
      <c r="E175" s="430">
        <f>IF('statement of marks'!CI12="","",'statement of marks'!CI12)</f>
        <v>5</v>
      </c>
      <c r="F175" s="442">
        <f>IF('statement of marks'!CJ12="","",'statement of marks'!CJ12)</f>
        <v>10</v>
      </c>
      <c r="G175" s="430">
        <f>IF('statement of marks'!CK12="","",'statement of marks'!CK12)</f>
        <v>5</v>
      </c>
      <c r="H175" s="430">
        <f>IF('statement of marks'!CL12="","",'statement of marks'!CL12)</f>
        <v>5</v>
      </c>
      <c r="I175" s="443">
        <f>IF('statement of marks'!CM12="","",'statement of marks'!CM12)</f>
        <v>10</v>
      </c>
      <c r="J175" s="430">
        <f>IF('statement of marks'!CN12="","",'statement of marks'!CN12)</f>
        <v>5</v>
      </c>
      <c r="K175" s="430">
        <f>IF('statement of marks'!CO12="","",'statement of marks'!CO12)</f>
        <v>4</v>
      </c>
      <c r="L175" s="443">
        <f>IF('statement of marks'!CP12="","",'statement of marks'!CP12)</f>
        <v>9</v>
      </c>
      <c r="M175" s="443">
        <f>IF('statement of marks'!CQ12="","",'statement of marks'!CQ12)</f>
        <v>29</v>
      </c>
      <c r="N175" s="444">
        <f>IF('statement of marks'!CR12="","",'statement of marks'!CR12)</f>
        <v>1</v>
      </c>
      <c r="O175" s="430">
        <f>IF('statement of marks'!CS12="","",'statement of marks'!CS12)</f>
        <v>40</v>
      </c>
      <c r="P175" s="430">
        <f>IF('statement of marks'!CT12="","",'statement of marks'!CT12)</f>
        <v>10</v>
      </c>
      <c r="Q175" s="430">
        <f>IF('statement of marks'!CU12="","",'statement of marks'!CU12)</f>
        <v>20</v>
      </c>
      <c r="R175" s="443">
        <f>IF('statement of marks'!CV12="","",'statement of marks'!CV12)</f>
        <v>70</v>
      </c>
      <c r="S175" s="445">
        <f>IF('statement of marks'!CW12="","",'statement of marks'!CW12)</f>
        <v>100</v>
      </c>
      <c r="T175" s="430">
        <f>IF('statement of marks'!CX12="","",'statement of marks'!CX12)</f>
        <v>65</v>
      </c>
      <c r="U175" s="430">
        <f>IF('statement of marks'!CY12="","",'statement of marks'!CY12)</f>
        <v>15</v>
      </c>
      <c r="V175" s="430">
        <f>IF('statement of marks'!CZ12="","",'statement of marks'!CZ12)</f>
        <v>20</v>
      </c>
      <c r="W175" s="443">
        <f>IF('statement of marks'!DA12="","",'statement of marks'!DA12)</f>
        <v>100</v>
      </c>
      <c r="X175" s="446">
        <f>IF('statement of marks'!DB12="","",'statement of marks'!DB12)</f>
        <v>200</v>
      </c>
      <c r="Y175" s="430">
        <f>IF('statement of marks'!DC12="","",'statement of marks'!DC12)</f>
        <v>100</v>
      </c>
      <c r="Z175" s="453" t="str">
        <f>IF('statement of marks'!DD12="","",'statement of marks'!DD12)</f>
        <v>A</v>
      </c>
    </row>
    <row r="176" spans="1:26" ht="15.5" customHeight="1">
      <c r="A176" s="424"/>
      <c r="B176" s="813" t="str">
        <f>IF('statement of marks'!$DG$3="","",'statement of marks'!$DG$3)</f>
        <v>SCIENCE</v>
      </c>
      <c r="C176" s="814"/>
      <c r="D176" s="430">
        <f>IF('statement of marks'!DG12="","",'statement of marks'!DG12)</f>
        <v>5</v>
      </c>
      <c r="E176" s="430">
        <f>IF('statement of marks'!DH12="","",'statement of marks'!DH12)</f>
        <v>5</v>
      </c>
      <c r="F176" s="442">
        <f>IF('statement of marks'!DI12="","",'statement of marks'!DI12)</f>
        <v>10</v>
      </c>
      <c r="G176" s="430">
        <f>IF('statement of marks'!DJ12="","",'statement of marks'!DJ12)</f>
        <v>5</v>
      </c>
      <c r="H176" s="430">
        <f>IF('statement of marks'!DK12="","",'statement of marks'!DK12)</f>
        <v>5</v>
      </c>
      <c r="I176" s="443">
        <f>IF('statement of marks'!DL12="","",'statement of marks'!DL12)</f>
        <v>10</v>
      </c>
      <c r="J176" s="430">
        <f>IF('statement of marks'!DM12="","",'statement of marks'!DM12)</f>
        <v>3</v>
      </c>
      <c r="K176" s="430">
        <f>IF('statement of marks'!DN12="","",'statement of marks'!DN12)</f>
        <v>2</v>
      </c>
      <c r="L176" s="443">
        <f>IF('statement of marks'!DO12="","",'statement of marks'!DO12)</f>
        <v>5</v>
      </c>
      <c r="M176" s="443">
        <f>IF('statement of marks'!DP12="","",'statement of marks'!DP12)</f>
        <v>25</v>
      </c>
      <c r="N176" s="444">
        <f>IF('statement of marks'!DQ12="","",'statement of marks'!DQ12)</f>
        <v>5</v>
      </c>
      <c r="O176" s="430">
        <f>IF('statement of marks'!DR12="","",'statement of marks'!DR12)</f>
        <v>50</v>
      </c>
      <c r="P176" s="430">
        <f>IF('statement of marks'!DS12="","",'statement of marks'!DS12)</f>
        <v>20</v>
      </c>
      <c r="Q176" s="430"/>
      <c r="R176" s="443">
        <f>IF('statement of marks'!DT12="","",'statement of marks'!DT12)</f>
        <v>70</v>
      </c>
      <c r="S176" s="445">
        <f>IF('statement of marks'!DU12="","",'statement of marks'!DU12)</f>
        <v>100</v>
      </c>
      <c r="T176" s="430">
        <f>IF('statement of marks'!DV12="","",'statement of marks'!DV12)</f>
        <v>80</v>
      </c>
      <c r="U176" s="430">
        <f>IF('statement of marks'!DW12="","",'statement of marks'!DW12)</f>
        <v>20</v>
      </c>
      <c r="V176" s="430"/>
      <c r="W176" s="443">
        <f>IF('statement of marks'!DX12="","",'statement of marks'!DX12)</f>
        <v>100</v>
      </c>
      <c r="X176" s="446">
        <f>IF('statement of marks'!DY12="","",'statement of marks'!DY12)</f>
        <v>200</v>
      </c>
      <c r="Y176" s="430">
        <f>IF('statement of marks'!DZ12="","",'statement of marks'!DZ12)</f>
        <v>100</v>
      </c>
      <c r="Z176" s="453" t="str">
        <f>IF('statement of marks'!EA12="","",'statement of marks'!EA12)</f>
        <v>A</v>
      </c>
    </row>
    <row r="177" spans="1:26" ht="15.5" customHeight="1">
      <c r="A177" s="424"/>
      <c r="B177" s="813" t="str">
        <f>IF('statement of marks'!$ED$3="","",'statement of marks'!$ED$3)</f>
        <v>SOCIAL STUDIES</v>
      </c>
      <c r="C177" s="814"/>
      <c r="D177" s="430">
        <f>IF('statement of marks'!ED12="","",'statement of marks'!ED12)</f>
        <v>5</v>
      </c>
      <c r="E177" s="430">
        <f>IF('statement of marks'!EE12="","",'statement of marks'!EE12)</f>
        <v>5</v>
      </c>
      <c r="F177" s="442">
        <f>IF('statement of marks'!EF12="","",'statement of marks'!EF12)</f>
        <v>10</v>
      </c>
      <c r="G177" s="430">
        <f>IF('statement of marks'!EG12="","",'statement of marks'!EG12)</f>
        <v>5</v>
      </c>
      <c r="H177" s="430">
        <f>IF('statement of marks'!EH12="","",'statement of marks'!EH12)</f>
        <v>5</v>
      </c>
      <c r="I177" s="443">
        <f>IF('statement of marks'!EI12="","",'statement of marks'!EI12)</f>
        <v>10</v>
      </c>
      <c r="J177" s="430">
        <f>IF('statement of marks'!EJ12="","",'statement of marks'!EJ12)</f>
        <v>5</v>
      </c>
      <c r="K177" s="430">
        <f>IF('statement of marks'!EK12="","",'statement of marks'!EK12)</f>
        <v>4</v>
      </c>
      <c r="L177" s="443">
        <f>IF('statement of marks'!EL12="","",'statement of marks'!EL12)</f>
        <v>9</v>
      </c>
      <c r="M177" s="443">
        <f>IF('statement of marks'!EM12="","",'statement of marks'!EM12)</f>
        <v>29</v>
      </c>
      <c r="N177" s="444">
        <f>IF('statement of marks'!EN12="","",'statement of marks'!EN12)</f>
        <v>1</v>
      </c>
      <c r="O177" s="430">
        <f>IF('statement of marks'!EO12="","",'statement of marks'!EO12)</f>
        <v>50</v>
      </c>
      <c r="P177" s="430">
        <f>IF('statement of marks'!EP12="","",'statement of marks'!EP12)</f>
        <v>20</v>
      </c>
      <c r="Q177" s="430"/>
      <c r="R177" s="443">
        <f>IF('statement of marks'!EQ12="","",'statement of marks'!EQ12)</f>
        <v>70</v>
      </c>
      <c r="S177" s="445">
        <f>IF('statement of marks'!ER12="","",'statement of marks'!ER12)</f>
        <v>100</v>
      </c>
      <c r="T177" s="430">
        <f>IF('statement of marks'!ES12="","",'statement of marks'!ES12)</f>
        <v>80</v>
      </c>
      <c r="U177" s="430">
        <f>IF('statement of marks'!ET12="","",'statement of marks'!ET12)</f>
        <v>20</v>
      </c>
      <c r="V177" s="430"/>
      <c r="W177" s="443">
        <f>IF('statement of marks'!EU12="","",'statement of marks'!EU12)</f>
        <v>100</v>
      </c>
      <c r="X177" s="446">
        <f>IF('statement of marks'!EV12="","",'statement of marks'!EV12)</f>
        <v>200</v>
      </c>
      <c r="Y177" s="430">
        <f>IF('statement of marks'!EW12="","",'statement of marks'!EW12)</f>
        <v>100</v>
      </c>
      <c r="Z177" s="453" t="str">
        <f>IF('statement of marks'!EX12="","",'statement of marks'!EX12)</f>
        <v>A</v>
      </c>
    </row>
    <row r="178" spans="1:26" ht="15.5" customHeight="1">
      <c r="A178" s="424"/>
      <c r="B178" s="813" t="s">
        <v>172</v>
      </c>
      <c r="C178" s="814"/>
      <c r="D178" s="794" t="s">
        <v>167</v>
      </c>
      <c r="E178" s="794"/>
      <c r="F178" s="794"/>
      <c r="G178" s="794" t="s">
        <v>168</v>
      </c>
      <c r="H178" s="794"/>
      <c r="I178" s="794"/>
      <c r="J178" s="794" t="s">
        <v>169</v>
      </c>
      <c r="K178" s="794"/>
      <c r="L178" s="794"/>
      <c r="M178" s="794"/>
      <c r="N178" s="794"/>
      <c r="O178" s="794" t="s">
        <v>177</v>
      </c>
      <c r="P178" s="794"/>
      <c r="Q178" s="794"/>
      <c r="R178" s="794"/>
      <c r="S178" s="794" t="s">
        <v>221</v>
      </c>
      <c r="T178" s="794"/>
      <c r="U178" s="794"/>
      <c r="V178" s="794"/>
      <c r="W178" s="447"/>
      <c r="X178" s="823" t="s">
        <v>425</v>
      </c>
      <c r="Y178" s="823"/>
      <c r="Z178" s="824"/>
    </row>
    <row r="179" spans="1:26" ht="15.5" customHeight="1">
      <c r="A179" s="425"/>
      <c r="B179" s="825" t="s">
        <v>166</v>
      </c>
      <c r="C179" s="826"/>
      <c r="D179" s="827">
        <f>IF('statement of marks'!FA$6="","",'statement of marks'!FA$6)</f>
        <v>20</v>
      </c>
      <c r="E179" s="827"/>
      <c r="F179" s="827"/>
      <c r="G179" s="827">
        <f>IF('statement of marks'!FB$6="","",'statement of marks'!FB$6)</f>
        <v>20</v>
      </c>
      <c r="H179" s="827"/>
      <c r="I179" s="827"/>
      <c r="J179" s="827">
        <f>IF('statement of marks'!FC$6="","",'statement of marks'!FC$6)</f>
        <v>20</v>
      </c>
      <c r="K179" s="827"/>
      <c r="L179" s="827"/>
      <c r="M179" s="827"/>
      <c r="N179" s="827"/>
      <c r="O179" s="827">
        <f>IF('statement of marks'!FD$6="","",'statement of marks'!FD$6)</f>
        <v>20</v>
      </c>
      <c r="P179" s="827"/>
      <c r="Q179" s="827"/>
      <c r="R179" s="827"/>
      <c r="S179" s="827">
        <f>IF('statement of marks'!FE$6="","",'statement of marks'!FE$6)</f>
        <v>20</v>
      </c>
      <c r="T179" s="827"/>
      <c r="U179" s="827"/>
      <c r="V179" s="827"/>
      <c r="W179" s="448"/>
      <c r="X179" s="436">
        <f>IF('statement of marks'!FF$6="","",'statement of marks'!FF$6)</f>
        <v>100</v>
      </c>
      <c r="Y179" s="436" t="s">
        <v>220</v>
      </c>
      <c r="Z179" s="451" t="s">
        <v>69</v>
      </c>
    </row>
    <row r="180" spans="1:26" ht="15.5" customHeight="1">
      <c r="A180" s="424"/>
      <c r="B180" s="813" t="str">
        <f>IF('statement of marks'!$FA$3="","",'statement of marks'!$FA$3)</f>
        <v>WORK EXPERIENCE</v>
      </c>
      <c r="C180" s="814"/>
      <c r="D180" s="817">
        <f>IF('statement of marks'!FA12="","",'statement of marks'!FA12)</f>
        <v>20</v>
      </c>
      <c r="E180" s="817"/>
      <c r="F180" s="817"/>
      <c r="G180" s="817">
        <f>IF('statement of marks'!FB12="","",'statement of marks'!FB12)</f>
        <v>20</v>
      </c>
      <c r="H180" s="817"/>
      <c r="I180" s="817"/>
      <c r="J180" s="816">
        <f>IF('statement of marks'!FC12="","",'statement of marks'!FC12)</f>
        <v>20</v>
      </c>
      <c r="K180" s="816"/>
      <c r="L180" s="816"/>
      <c r="M180" s="816"/>
      <c r="N180" s="816"/>
      <c r="O180" s="817">
        <f>IF('statement of marks'!FD12="","",'statement of marks'!FD12)</f>
        <v>20</v>
      </c>
      <c r="P180" s="817"/>
      <c r="Q180" s="817"/>
      <c r="R180" s="817"/>
      <c r="S180" s="817">
        <f>IF('statement of marks'!FE12="","",'statement of marks'!FE12)</f>
        <v>20</v>
      </c>
      <c r="T180" s="817"/>
      <c r="U180" s="817"/>
      <c r="V180" s="817"/>
      <c r="W180" s="447"/>
      <c r="X180" s="447">
        <f>IF('statement of marks'!FF12="","",'statement of marks'!FF12)</f>
        <v>100</v>
      </c>
      <c r="Y180" s="447">
        <f>IF('statement of marks'!FG12="","",'statement of marks'!FG12)</f>
        <v>100</v>
      </c>
      <c r="Z180" s="454" t="str">
        <f>IF('statement of marks'!FH12="","",'statement of marks'!FH12)</f>
        <v>A</v>
      </c>
    </row>
    <row r="181" spans="1:26" ht="15.5" customHeight="1">
      <c r="A181" s="424"/>
      <c r="B181" s="813" t="str">
        <f>IF('statement of marks'!$FK$3="","",'statement of marks'!$FK$3)</f>
        <v>ART EDUCATION</v>
      </c>
      <c r="C181" s="814"/>
      <c r="D181" s="817">
        <f>IF('statement of marks'!FK12="","",'statement of marks'!FK12)</f>
        <v>20</v>
      </c>
      <c r="E181" s="817"/>
      <c r="F181" s="817"/>
      <c r="G181" s="817">
        <f>IF('statement of marks'!FL12="","",'statement of marks'!FL12)</f>
        <v>20</v>
      </c>
      <c r="H181" s="817"/>
      <c r="I181" s="817"/>
      <c r="J181" s="816">
        <f>IF('statement of marks'!FM12="","",'statement of marks'!FM12)</f>
        <v>20</v>
      </c>
      <c r="K181" s="816"/>
      <c r="L181" s="816"/>
      <c r="M181" s="816"/>
      <c r="N181" s="816"/>
      <c r="O181" s="817">
        <f>IF('statement of marks'!FN12="","",'statement of marks'!FN12)</f>
        <v>20</v>
      </c>
      <c r="P181" s="817"/>
      <c r="Q181" s="817"/>
      <c r="R181" s="817"/>
      <c r="S181" s="817">
        <f>IF('statement of marks'!FO12="","",'statement of marks'!FO12)</f>
        <v>20</v>
      </c>
      <c r="T181" s="817"/>
      <c r="U181" s="817"/>
      <c r="V181" s="817"/>
      <c r="W181" s="447"/>
      <c r="X181" s="447">
        <f>IF('statement of marks'!FP12="","",'statement of marks'!FP12)</f>
        <v>100</v>
      </c>
      <c r="Y181" s="447">
        <f>IF('statement of marks'!FQ12="","",'statement of marks'!FQ12)</f>
        <v>100</v>
      </c>
      <c r="Z181" s="454" t="str">
        <f>IF('statement of marks'!FR12="","",'statement of marks'!FR12)</f>
        <v>A</v>
      </c>
    </row>
    <row r="182" spans="1:26" ht="15.5" customHeight="1">
      <c r="A182" s="424"/>
      <c r="B182" s="813" t="str">
        <f>IF('statement of marks'!$FU$3="","",'statement of marks'!$FU$3)</f>
        <v>PHYSICIAL EDUCATION</v>
      </c>
      <c r="C182" s="814"/>
      <c r="D182" s="817">
        <f>IF('statement of marks'!FU12="","",'statement of marks'!FU12)</f>
        <v>20</v>
      </c>
      <c r="E182" s="817"/>
      <c r="F182" s="817"/>
      <c r="G182" s="817">
        <f>IF('statement of marks'!FV12="","",'statement of marks'!FV12)</f>
        <v>20</v>
      </c>
      <c r="H182" s="817"/>
      <c r="I182" s="817"/>
      <c r="J182" s="816">
        <f>IF('statement of marks'!FW12="","",'statement of marks'!FW12)</f>
        <v>20</v>
      </c>
      <c r="K182" s="816"/>
      <c r="L182" s="816"/>
      <c r="M182" s="816"/>
      <c r="N182" s="816"/>
      <c r="O182" s="817">
        <f>IF('statement of marks'!FX12="","",'statement of marks'!FX12)</f>
        <v>20</v>
      </c>
      <c r="P182" s="817"/>
      <c r="Q182" s="817"/>
      <c r="R182" s="817"/>
      <c r="S182" s="817">
        <f>IF('statement of marks'!FY12="","",'statement of marks'!FY12)</f>
        <v>20</v>
      </c>
      <c r="T182" s="817"/>
      <c r="U182" s="817"/>
      <c r="V182" s="817"/>
      <c r="W182" s="447"/>
      <c r="X182" s="447">
        <f>IF('statement of marks'!FZ12="","",'statement of marks'!FZ12)</f>
        <v>100</v>
      </c>
      <c r="Y182" s="447">
        <f>IF('statement of marks'!GA12="","",'statement of marks'!GA12)</f>
        <v>100</v>
      </c>
      <c r="Z182" s="454" t="str">
        <f>IF('statement of marks'!GB12="","",'statement of marks'!GB12)</f>
        <v>A</v>
      </c>
    </row>
    <row r="183" spans="1:26" ht="15.5" customHeight="1">
      <c r="A183" s="424"/>
      <c r="B183" s="813" t="s">
        <v>173</v>
      </c>
      <c r="C183" s="814"/>
      <c r="D183" s="794" t="str">
        <f>details!$EF$3</f>
        <v>AUGUST</v>
      </c>
      <c r="E183" s="794"/>
      <c r="F183" s="794"/>
      <c r="G183" s="794" t="str">
        <f>details!$EJ$3</f>
        <v>OCTOBER</v>
      </c>
      <c r="H183" s="794"/>
      <c r="I183" s="794"/>
      <c r="J183" s="816" t="str">
        <f>details!$EN$3</f>
        <v>DECEMBER</v>
      </c>
      <c r="K183" s="816"/>
      <c r="L183" s="816"/>
      <c r="M183" s="816"/>
      <c r="N183" s="816"/>
      <c r="O183" s="794" t="str">
        <f>details!$ER$3</f>
        <v>FEBURARY</v>
      </c>
      <c r="P183" s="794"/>
      <c r="Q183" s="794"/>
      <c r="R183" s="794"/>
      <c r="S183" s="794" t="str">
        <f>details!$EV$3</f>
        <v>GRAND TOAL</v>
      </c>
      <c r="T183" s="794"/>
      <c r="U183" s="794"/>
      <c r="V183" s="794"/>
      <c r="W183" s="811" t="s">
        <v>118</v>
      </c>
      <c r="X183" s="811"/>
      <c r="Y183" s="811"/>
      <c r="Z183" s="812"/>
    </row>
    <row r="184" spans="1:26" ht="15.5" customHeight="1">
      <c r="A184" s="424"/>
      <c r="B184" s="813" t="s">
        <v>175</v>
      </c>
      <c r="C184" s="814"/>
      <c r="D184" s="815" t="str">
        <f>IF(details!EI12="","",details!EI12)</f>
        <v/>
      </c>
      <c r="E184" s="815"/>
      <c r="F184" s="815"/>
      <c r="G184" s="815" t="str">
        <f>IF(details!EM12="","",details!EM12)</f>
        <v/>
      </c>
      <c r="H184" s="815"/>
      <c r="I184" s="815"/>
      <c r="J184" s="816" t="str">
        <f>IF(details!EQ12="","",details!EQ12)</f>
        <v/>
      </c>
      <c r="K184" s="816"/>
      <c r="L184" s="816"/>
      <c r="M184" s="816"/>
      <c r="N184" s="816"/>
      <c r="O184" s="817" t="str">
        <f>IF(details!EU12="","",details!EU12)</f>
        <v/>
      </c>
      <c r="P184" s="817"/>
      <c r="Q184" s="817"/>
      <c r="R184" s="817"/>
      <c r="S184" s="815" t="str">
        <f>IF(details!EW12="","",details!EW12)</f>
        <v/>
      </c>
      <c r="T184" s="815"/>
      <c r="U184" s="815"/>
      <c r="V184" s="815"/>
      <c r="W184" s="811"/>
      <c r="X184" s="811"/>
      <c r="Y184" s="811"/>
      <c r="Z184" s="812"/>
    </row>
    <row r="185" spans="1:26" ht="15.5" customHeight="1">
      <c r="A185" s="424"/>
      <c r="B185" s="818" t="s">
        <v>174</v>
      </c>
      <c r="C185" s="819"/>
      <c r="D185" s="820">
        <f>IF(details!EH12="","",details!EH12)</f>
        <v>40</v>
      </c>
      <c r="E185" s="820"/>
      <c r="F185" s="820"/>
      <c r="G185" s="820">
        <f>IF(details!EL12="","",details!EL12)</f>
        <v>60</v>
      </c>
      <c r="H185" s="820"/>
      <c r="I185" s="820"/>
      <c r="J185" s="820">
        <f>IF(details!EP12="","",details!EP12)</f>
        <v>80</v>
      </c>
      <c r="K185" s="820"/>
      <c r="L185" s="820"/>
      <c r="M185" s="820"/>
      <c r="N185" s="820"/>
      <c r="O185" s="820">
        <f>IF(details!ET12="","",details!ET12)</f>
        <v>100</v>
      </c>
      <c r="P185" s="820"/>
      <c r="Q185" s="820"/>
      <c r="R185" s="820"/>
      <c r="S185" s="820">
        <f>IF(details!EV12="","",details!EV12)</f>
        <v>110</v>
      </c>
      <c r="T185" s="820"/>
      <c r="U185" s="820"/>
      <c r="V185" s="820"/>
      <c r="W185" s="821">
        <f>'statement of marks'!$HR$108</f>
        <v>45777</v>
      </c>
      <c r="X185" s="821"/>
      <c r="Y185" s="821"/>
      <c r="Z185" s="822"/>
    </row>
    <row r="186" spans="1:26" ht="15.5" customHeight="1">
      <c r="A186" s="426"/>
      <c r="B186" s="803" t="s">
        <v>232</v>
      </c>
      <c r="C186" s="804"/>
      <c r="D186" s="805" t="s">
        <v>189</v>
      </c>
      <c r="E186" s="805"/>
      <c r="F186" s="805"/>
      <c r="G186" s="805" t="s">
        <v>190</v>
      </c>
      <c r="H186" s="805"/>
      <c r="I186" s="805"/>
      <c r="J186" s="805" t="s">
        <v>222</v>
      </c>
      <c r="K186" s="805"/>
      <c r="L186" s="805"/>
      <c r="M186" s="805"/>
      <c r="N186" s="805"/>
      <c r="O186" s="805" t="s">
        <v>147</v>
      </c>
      <c r="P186" s="805"/>
      <c r="Q186" s="805"/>
      <c r="R186" s="805"/>
      <c r="S186" s="806" t="s">
        <v>195</v>
      </c>
      <c r="T186" s="806"/>
      <c r="U186" s="806"/>
      <c r="V186" s="806"/>
      <c r="W186" s="805" t="s">
        <v>230</v>
      </c>
      <c r="X186" s="805"/>
      <c r="Y186" s="805"/>
      <c r="Z186" s="807"/>
    </row>
    <row r="187" spans="1:26" ht="15.5" customHeight="1">
      <c r="A187" s="426"/>
      <c r="B187" s="803"/>
      <c r="C187" s="804"/>
      <c r="D187" s="805">
        <f>'statement of marks'!HP12</f>
        <v>1200</v>
      </c>
      <c r="E187" s="805"/>
      <c r="F187" s="805"/>
      <c r="G187" s="805">
        <f>'statement of marks'!HQ12</f>
        <v>1200</v>
      </c>
      <c r="H187" s="805"/>
      <c r="I187" s="805"/>
      <c r="J187" s="808" t="str">
        <f>'statement of marks'!HU12</f>
        <v>A</v>
      </c>
      <c r="K187" s="808"/>
      <c r="L187" s="808"/>
      <c r="M187" s="808"/>
      <c r="N187" s="808"/>
      <c r="O187" s="808">
        <f>'statement of marks'!HR12</f>
        <v>100</v>
      </c>
      <c r="P187" s="808"/>
      <c r="Q187" s="808"/>
      <c r="R187" s="808"/>
      <c r="S187" s="805">
        <f>'statement of marks'!HT12</f>
        <v>0.99999999999999833</v>
      </c>
      <c r="T187" s="805"/>
      <c r="U187" s="805"/>
      <c r="V187" s="805"/>
      <c r="W187" s="809" t="str">
        <f>'statement of marks'!HO12</f>
        <v>PASSED</v>
      </c>
      <c r="X187" s="809"/>
      <c r="Y187" s="809"/>
      <c r="Z187" s="810"/>
    </row>
    <row r="188" spans="1:26" ht="15.5" customHeight="1">
      <c r="A188" s="424"/>
      <c r="B188" s="792" t="s">
        <v>176</v>
      </c>
      <c r="C188" s="793"/>
      <c r="D188" s="794"/>
      <c r="E188" s="794"/>
      <c r="F188" s="794"/>
      <c r="G188" s="794"/>
      <c r="H188" s="794"/>
      <c r="I188" s="794"/>
      <c r="J188" s="794"/>
      <c r="K188" s="794"/>
      <c r="L188" s="794"/>
      <c r="M188" s="794"/>
      <c r="N188" s="794"/>
      <c r="O188" s="794"/>
      <c r="P188" s="794"/>
      <c r="Q188" s="794"/>
      <c r="R188" s="794"/>
      <c r="S188" s="794"/>
      <c r="T188" s="794"/>
      <c r="U188" s="794"/>
      <c r="V188" s="794"/>
      <c r="W188" s="794"/>
      <c r="X188" s="794"/>
      <c r="Y188" s="794"/>
      <c r="Z188" s="800"/>
    </row>
    <row r="189" spans="1:26" ht="15.5" customHeight="1">
      <c r="A189" s="424"/>
      <c r="B189" s="801" t="s">
        <v>161</v>
      </c>
      <c r="C189" s="802"/>
      <c r="D189" s="794"/>
      <c r="E189" s="794"/>
      <c r="F189" s="794"/>
      <c r="G189" s="794"/>
      <c r="H189" s="794"/>
      <c r="I189" s="794"/>
      <c r="J189" s="794"/>
      <c r="K189" s="794"/>
      <c r="L189" s="794"/>
      <c r="M189" s="794"/>
      <c r="N189" s="794"/>
      <c r="O189" s="794"/>
      <c r="P189" s="794"/>
      <c r="Q189" s="794"/>
      <c r="R189" s="794"/>
      <c r="S189" s="794"/>
      <c r="T189" s="794"/>
      <c r="U189" s="794"/>
      <c r="V189" s="794"/>
      <c r="W189" s="794"/>
      <c r="X189" s="794"/>
      <c r="Y189" s="794"/>
      <c r="Z189" s="800"/>
    </row>
    <row r="190" spans="1:26" ht="15.5" customHeight="1">
      <c r="A190" s="424"/>
      <c r="B190" s="792" t="s">
        <v>162</v>
      </c>
      <c r="C190" s="793"/>
      <c r="D190" s="794"/>
      <c r="E190" s="794"/>
      <c r="F190" s="794"/>
      <c r="G190" s="794"/>
      <c r="H190" s="794"/>
      <c r="I190" s="794"/>
      <c r="J190" s="794"/>
      <c r="K190" s="794"/>
      <c r="L190" s="794"/>
      <c r="M190" s="794"/>
      <c r="N190" s="794"/>
      <c r="O190" s="794"/>
      <c r="P190" s="794"/>
      <c r="Q190" s="794"/>
      <c r="R190" s="794"/>
      <c r="S190" s="795" t="s">
        <v>162</v>
      </c>
      <c r="T190" s="795"/>
      <c r="U190" s="795"/>
      <c r="V190" s="795"/>
      <c r="W190" s="796" t="s">
        <v>163</v>
      </c>
      <c r="X190" s="796"/>
      <c r="Y190" s="796"/>
      <c r="Z190" s="797"/>
    </row>
    <row r="191" spans="1:26" ht="15.5" customHeight="1">
      <c r="A191" s="424"/>
      <c r="B191" s="798" t="s">
        <v>163</v>
      </c>
      <c r="C191" s="799"/>
      <c r="D191" s="794"/>
      <c r="E191" s="794"/>
      <c r="F191" s="794"/>
      <c r="G191" s="794"/>
      <c r="H191" s="794"/>
      <c r="I191" s="794"/>
      <c r="J191" s="794"/>
      <c r="K191" s="794"/>
      <c r="L191" s="794"/>
      <c r="M191" s="794"/>
      <c r="N191" s="794"/>
      <c r="O191" s="794"/>
      <c r="P191" s="794"/>
      <c r="Q191" s="794"/>
      <c r="R191" s="794"/>
      <c r="S191" s="795"/>
      <c r="T191" s="795"/>
      <c r="U191" s="795"/>
      <c r="V191" s="795"/>
      <c r="W191" s="796"/>
      <c r="X191" s="796"/>
      <c r="Y191" s="796"/>
      <c r="Z191" s="797"/>
    </row>
    <row r="192" spans="1:26" ht="15.5" customHeight="1" thickBot="1">
      <c r="A192" s="424"/>
      <c r="B192" s="786" t="s">
        <v>223</v>
      </c>
      <c r="C192" s="787"/>
      <c r="D192" s="788"/>
      <c r="E192" s="788"/>
      <c r="F192" s="788"/>
      <c r="G192" s="788"/>
      <c r="H192" s="788"/>
      <c r="I192" s="788"/>
      <c r="J192" s="788"/>
      <c r="K192" s="788"/>
      <c r="L192" s="788"/>
      <c r="M192" s="788"/>
      <c r="N192" s="788"/>
      <c r="O192" s="788"/>
      <c r="P192" s="788"/>
      <c r="Q192" s="788"/>
      <c r="R192" s="788"/>
      <c r="S192" s="789" t="s">
        <v>179</v>
      </c>
      <c r="T192" s="789"/>
      <c r="U192" s="789"/>
      <c r="V192" s="789"/>
      <c r="W192" s="790" t="s">
        <v>179</v>
      </c>
      <c r="X192" s="790"/>
      <c r="Y192" s="790"/>
      <c r="Z192" s="791"/>
    </row>
    <row r="193" spans="1:26" ht="15.5" customHeight="1">
      <c r="A193" s="424"/>
      <c r="B193" s="839" t="s">
        <v>178</v>
      </c>
      <c r="C193" s="840"/>
      <c r="D193" s="840"/>
      <c r="E193" s="840"/>
      <c r="F193" s="840"/>
      <c r="G193" s="840"/>
      <c r="H193" s="840"/>
      <c r="I193" s="840"/>
      <c r="J193" s="840"/>
      <c r="K193" s="840"/>
      <c r="L193" s="840"/>
      <c r="M193" s="840"/>
      <c r="N193" s="840"/>
      <c r="O193" s="840"/>
      <c r="P193" s="840"/>
      <c r="Q193" s="840"/>
      <c r="R193" s="840"/>
      <c r="S193" s="840"/>
      <c r="T193" s="840"/>
      <c r="U193" s="840"/>
      <c r="V193" s="840"/>
      <c r="W193" s="840"/>
      <c r="X193" s="840"/>
      <c r="Y193" s="840"/>
      <c r="Z193" s="841"/>
    </row>
    <row r="194" spans="1:26" ht="15.5" customHeight="1">
      <c r="A194" s="424"/>
      <c r="B194" s="842" t="str">
        <f>IF('statement of marks'!$A$1="","",'statement of marks'!$A$1)</f>
        <v>GOVT. HR. SEC. SCHOOL, _________________</v>
      </c>
      <c r="C194" s="843"/>
      <c r="D194" s="843"/>
      <c r="E194" s="843"/>
      <c r="F194" s="843"/>
      <c r="G194" s="843"/>
      <c r="H194" s="843"/>
      <c r="I194" s="843"/>
      <c r="J194" s="843"/>
      <c r="K194" s="843"/>
      <c r="L194" s="843"/>
      <c r="M194" s="843"/>
      <c r="N194" s="843"/>
      <c r="O194" s="843"/>
      <c r="P194" s="843"/>
      <c r="Q194" s="843"/>
      <c r="R194" s="843"/>
      <c r="S194" s="843"/>
      <c r="T194" s="843"/>
      <c r="U194" s="843"/>
      <c r="V194" s="843"/>
      <c r="W194" s="843"/>
      <c r="X194" s="843"/>
      <c r="Y194" s="843"/>
      <c r="Z194" s="844"/>
    </row>
    <row r="195" spans="1:26" ht="15.5" customHeight="1">
      <c r="A195" s="424"/>
      <c r="B195" s="813" t="s">
        <v>117</v>
      </c>
      <c r="C195" s="814"/>
      <c r="D195" s="814" t="str">
        <f>IF('statement of marks'!$H$3="","",'statement of marks'!$H$3)</f>
        <v>2024-25</v>
      </c>
      <c r="E195" s="814"/>
      <c r="F195" s="814"/>
      <c r="G195" s="814"/>
      <c r="H195" s="814"/>
      <c r="I195" s="814"/>
      <c r="J195" s="814"/>
      <c r="K195" s="814"/>
      <c r="L195" s="814"/>
      <c r="M195" s="814"/>
      <c r="N195" s="814"/>
      <c r="O195" s="814"/>
      <c r="P195" s="814"/>
      <c r="Q195" s="814"/>
      <c r="R195" s="814"/>
      <c r="S195" s="814"/>
      <c r="T195" s="814"/>
      <c r="U195" s="814"/>
      <c r="V195" s="814"/>
      <c r="W195" s="814"/>
      <c r="X195" s="814"/>
      <c r="Y195" s="814"/>
      <c r="Z195" s="832"/>
    </row>
    <row r="196" spans="1:26" ht="15.5" customHeight="1">
      <c r="A196" s="424"/>
      <c r="B196" s="813" t="s">
        <v>157</v>
      </c>
      <c r="C196" s="814"/>
      <c r="D196" s="814" t="str">
        <f>IF('statement of marks'!I13="","",'statement of marks'!I13)</f>
        <v>A7</v>
      </c>
      <c r="E196" s="814"/>
      <c r="F196" s="814"/>
      <c r="G196" s="814"/>
      <c r="H196" s="814"/>
      <c r="I196" s="814"/>
      <c r="J196" s="814"/>
      <c r="K196" s="814"/>
      <c r="L196" s="814"/>
      <c r="M196" s="814"/>
      <c r="N196" s="814"/>
      <c r="O196" s="814"/>
      <c r="P196" s="814"/>
      <c r="Q196" s="814"/>
      <c r="R196" s="814"/>
      <c r="S196" s="814"/>
      <c r="T196" s="814"/>
      <c r="U196" s="814"/>
      <c r="V196" s="814"/>
      <c r="W196" s="814"/>
      <c r="X196" s="814"/>
      <c r="Y196" s="814"/>
      <c r="Z196" s="832"/>
    </row>
    <row r="197" spans="1:26" ht="15.5" customHeight="1">
      <c r="A197" s="424"/>
      <c r="B197" s="813" t="s">
        <v>20</v>
      </c>
      <c r="C197" s="814"/>
      <c r="D197" s="814" t="str">
        <f>IF('statement of marks'!J13="","",'statement of marks'!J13)</f>
        <v>B7</v>
      </c>
      <c r="E197" s="814"/>
      <c r="F197" s="814"/>
      <c r="G197" s="814"/>
      <c r="H197" s="814"/>
      <c r="I197" s="814"/>
      <c r="J197" s="814"/>
      <c r="K197" s="814"/>
      <c r="L197" s="814"/>
      <c r="M197" s="814"/>
      <c r="N197" s="814"/>
      <c r="O197" s="814"/>
      <c r="P197" s="814"/>
      <c r="Q197" s="814"/>
      <c r="R197" s="814"/>
      <c r="S197" s="814"/>
      <c r="T197" s="814"/>
      <c r="U197" s="814"/>
      <c r="V197" s="814"/>
      <c r="W197" s="814"/>
      <c r="X197" s="814"/>
      <c r="Y197" s="814"/>
      <c r="Z197" s="832"/>
    </row>
    <row r="198" spans="1:26" ht="15.5" customHeight="1">
      <c r="A198" s="424"/>
      <c r="B198" s="813" t="s">
        <v>21</v>
      </c>
      <c r="C198" s="814"/>
      <c r="D198" s="814" t="str">
        <f>IF('statement of marks'!K13="","",'statement of marks'!K13)</f>
        <v>C7</v>
      </c>
      <c r="E198" s="814"/>
      <c r="F198" s="814"/>
      <c r="G198" s="814"/>
      <c r="H198" s="814"/>
      <c r="I198" s="814"/>
      <c r="J198" s="814"/>
      <c r="K198" s="814"/>
      <c r="L198" s="814"/>
      <c r="M198" s="814"/>
      <c r="N198" s="814"/>
      <c r="O198" s="814"/>
      <c r="P198" s="814"/>
      <c r="Q198" s="814"/>
      <c r="R198" s="814"/>
      <c r="S198" s="814"/>
      <c r="T198" s="814"/>
      <c r="U198" s="814"/>
      <c r="V198" s="814"/>
      <c r="W198" s="814"/>
      <c r="X198" s="814"/>
      <c r="Y198" s="814"/>
      <c r="Z198" s="832"/>
    </row>
    <row r="199" spans="1:26" ht="15.5" customHeight="1">
      <c r="A199" s="424"/>
      <c r="B199" s="813" t="s">
        <v>158</v>
      </c>
      <c r="C199" s="814"/>
      <c r="D199" s="814" t="str">
        <f>IF('statement of marks'!$G$3="","",'statement of marks'!$G$3)</f>
        <v>6 A</v>
      </c>
      <c r="E199" s="814"/>
      <c r="F199" s="814"/>
      <c r="G199" s="814" t="s">
        <v>159</v>
      </c>
      <c r="H199" s="814"/>
      <c r="I199" s="814"/>
      <c r="J199" s="836">
        <f>IF('statement of marks'!D13="","",'statement of marks'!D13)</f>
        <v>807</v>
      </c>
      <c r="K199" s="837"/>
      <c r="L199" s="837"/>
      <c r="M199" s="837"/>
      <c r="N199" s="838"/>
      <c r="O199" s="814" t="s">
        <v>79</v>
      </c>
      <c r="P199" s="814"/>
      <c r="Q199" s="814"/>
      <c r="R199" s="814"/>
      <c r="S199" s="814" t="str">
        <f>IF('statement of marks'!F13="","",'statement of marks'!F13)</f>
        <v/>
      </c>
      <c r="T199" s="814"/>
      <c r="U199" s="814"/>
      <c r="V199" s="814"/>
      <c r="W199" s="814" t="str">
        <f>IF('statement of marks'!$I$3="","",'statement of marks'!$I$3)</f>
        <v>SCHOOL DISE CODE</v>
      </c>
      <c r="X199" s="814"/>
      <c r="Y199" s="814"/>
      <c r="Z199" s="832"/>
    </row>
    <row r="200" spans="1:26" ht="15.5" customHeight="1">
      <c r="A200" s="424"/>
      <c r="B200" s="449" t="s">
        <v>171</v>
      </c>
      <c r="C200" s="428"/>
      <c r="D200" s="830" t="str">
        <f>IF('statement of marks'!G13="","",'statement of marks'!G13)</f>
        <v/>
      </c>
      <c r="E200" s="830"/>
      <c r="F200" s="830"/>
      <c r="G200" s="831" t="str">
        <f>IF('statement of marks'!H13="","",'statement of marks'!H13)</f>
        <v/>
      </c>
      <c r="H200" s="831"/>
      <c r="I200" s="831"/>
      <c r="J200" s="831"/>
      <c r="K200" s="831"/>
      <c r="L200" s="831"/>
      <c r="M200" s="831"/>
      <c r="N200" s="831"/>
      <c r="O200" s="831"/>
      <c r="P200" s="831"/>
      <c r="Q200" s="831"/>
      <c r="R200" s="831"/>
      <c r="S200" s="831"/>
      <c r="T200" s="831"/>
      <c r="U200" s="831"/>
      <c r="V200" s="831"/>
      <c r="W200" s="814" t="str">
        <f>IF('statement of marks'!$J$3="","",'statement of marks'!$J$3)</f>
        <v>08291009401</v>
      </c>
      <c r="X200" s="814"/>
      <c r="Y200" s="814"/>
      <c r="Z200" s="832"/>
    </row>
    <row r="201" spans="1:26" ht="15.5" customHeight="1">
      <c r="A201" s="424"/>
      <c r="B201" s="450" t="s">
        <v>160</v>
      </c>
      <c r="C201" s="429" t="s">
        <v>165</v>
      </c>
      <c r="D201" s="794" t="s">
        <v>167</v>
      </c>
      <c r="E201" s="794"/>
      <c r="F201" s="794"/>
      <c r="G201" s="794" t="s">
        <v>168</v>
      </c>
      <c r="H201" s="794"/>
      <c r="I201" s="794"/>
      <c r="J201" s="794" t="s">
        <v>169</v>
      </c>
      <c r="K201" s="794"/>
      <c r="L201" s="794"/>
      <c r="M201" s="833" t="str">
        <f>IF('statement of marks'!U$4="","",'statement of marks'!U$4)</f>
        <v>TOTAL OF ALL TESTS</v>
      </c>
      <c r="N201" s="834" t="str">
        <f>IF('statement of marks'!V$4="","",'statement of marks'!V$4)</f>
        <v>VRUKSHAROPAN</v>
      </c>
      <c r="O201" s="795" t="s">
        <v>170</v>
      </c>
      <c r="P201" s="795"/>
      <c r="Q201" s="795"/>
      <c r="R201" s="795"/>
      <c r="S201" s="835" t="s">
        <v>216</v>
      </c>
      <c r="T201" s="816" t="s">
        <v>90</v>
      </c>
      <c r="U201" s="816"/>
      <c r="V201" s="816"/>
      <c r="W201" s="816"/>
      <c r="X201" s="823" t="s">
        <v>425</v>
      </c>
      <c r="Y201" s="823"/>
      <c r="Z201" s="824"/>
    </row>
    <row r="202" spans="1:26" ht="15.5" customHeight="1">
      <c r="A202" s="424"/>
      <c r="B202" s="450"/>
      <c r="C202" s="429"/>
      <c r="D202" s="431" t="s">
        <v>217</v>
      </c>
      <c r="E202" s="431" t="s">
        <v>218</v>
      </c>
      <c r="F202" s="432" t="s">
        <v>219</v>
      </c>
      <c r="G202" s="431" t="s">
        <v>217</v>
      </c>
      <c r="H202" s="431" t="s">
        <v>218</v>
      </c>
      <c r="I202" s="433" t="s">
        <v>219</v>
      </c>
      <c r="J202" s="431" t="s">
        <v>217</v>
      </c>
      <c r="K202" s="431" t="s">
        <v>218</v>
      </c>
      <c r="L202" s="433" t="s">
        <v>219</v>
      </c>
      <c r="M202" s="833"/>
      <c r="N202" s="834"/>
      <c r="O202" s="431" t="s">
        <v>217</v>
      </c>
      <c r="P202" s="431" t="s">
        <v>218</v>
      </c>
      <c r="Q202" s="434" t="s">
        <v>421</v>
      </c>
      <c r="R202" s="433" t="s">
        <v>219</v>
      </c>
      <c r="S202" s="835"/>
      <c r="T202" s="431" t="s">
        <v>217</v>
      </c>
      <c r="U202" s="431" t="s">
        <v>218</v>
      </c>
      <c r="V202" s="434" t="s">
        <v>422</v>
      </c>
      <c r="W202" s="433" t="s">
        <v>219</v>
      </c>
      <c r="X202" s="435" t="s">
        <v>423</v>
      </c>
      <c r="Y202" s="431" t="s">
        <v>220</v>
      </c>
      <c r="Z202" s="451" t="s">
        <v>69</v>
      </c>
    </row>
    <row r="203" spans="1:26" ht="15.5" customHeight="1">
      <c r="A203" s="425"/>
      <c r="B203" s="828" t="s">
        <v>166</v>
      </c>
      <c r="C203" s="829"/>
      <c r="D203" s="436">
        <f>IF('statement of marks'!L$6="","",'statement of marks'!L$6)</f>
        <v>5</v>
      </c>
      <c r="E203" s="436">
        <f>IF('statement of marks'!M$6="","",'statement of marks'!M$6)</f>
        <v>5</v>
      </c>
      <c r="F203" s="437">
        <f>IF('statement of marks'!N$6="","",'statement of marks'!N$6)</f>
        <v>10</v>
      </c>
      <c r="G203" s="436">
        <f>IF('statement of marks'!O$6="","",'statement of marks'!O$6)</f>
        <v>5</v>
      </c>
      <c r="H203" s="436">
        <f>IF('statement of marks'!P$6="","",'statement of marks'!P$6)</f>
        <v>5</v>
      </c>
      <c r="I203" s="438">
        <f>IF('statement of marks'!Q$6="","",'statement of marks'!Q$6)</f>
        <v>10</v>
      </c>
      <c r="J203" s="436">
        <f>IF('statement of marks'!R$6="","",'statement of marks'!R$6)</f>
        <v>5</v>
      </c>
      <c r="K203" s="436">
        <f>IF('statement of marks'!S$6="","",'statement of marks'!S$6)</f>
        <v>4</v>
      </c>
      <c r="L203" s="438">
        <f>IF('statement of marks'!T$6="","",'statement of marks'!T$6)</f>
        <v>9</v>
      </c>
      <c r="M203" s="438">
        <f>IF('statement of marks'!U$6="","",'statement of marks'!U$6)</f>
        <v>29</v>
      </c>
      <c r="N203" s="439">
        <f>IF('statement of marks'!V$6="","",'statement of marks'!V$6)</f>
        <v>1</v>
      </c>
      <c r="O203" s="436">
        <f>IF('statement of marks'!W$6="","",'statement of marks'!W$6)</f>
        <v>40</v>
      </c>
      <c r="P203" s="436">
        <f>IF('statement of marks'!X$6="","",'statement of marks'!X$6)</f>
        <v>10</v>
      </c>
      <c r="Q203" s="436">
        <f>IF('statement of marks'!Y$6="","",'statement of marks'!Y$6)</f>
        <v>20</v>
      </c>
      <c r="R203" s="438">
        <f>IF('statement of marks'!Z$6="","",'statement of marks'!Z$6)</f>
        <v>70</v>
      </c>
      <c r="S203" s="440">
        <f>IF('statement of marks'!AA$6="","",'statement of marks'!AA$6)</f>
        <v>100</v>
      </c>
      <c r="T203" s="436">
        <f>IF('statement of marks'!AB$6="","",'statement of marks'!AB$6)</f>
        <v>65</v>
      </c>
      <c r="U203" s="436">
        <f>IF('statement of marks'!AC$6="","",'statement of marks'!AC$6)</f>
        <v>15</v>
      </c>
      <c r="V203" s="436">
        <f>IF('statement of marks'!AD$6="","",'statement of marks'!AD$6)</f>
        <v>20</v>
      </c>
      <c r="W203" s="438">
        <f>IF('statement of marks'!AE$6="","",'statement of marks'!AE$6)</f>
        <v>100</v>
      </c>
      <c r="X203" s="441">
        <f>IF('statement of marks'!AF$6="","",'statement of marks'!AF$6)</f>
        <v>200</v>
      </c>
      <c r="Y203" s="436" t="str">
        <f>IF('statement of marks'!AG$6="","",'statement of marks'!AG$6)</f>
        <v/>
      </c>
      <c r="Z203" s="452" t="str">
        <f>IF('statement of marks'!AH$6="","",'statement of marks'!AH$6)</f>
        <v/>
      </c>
    </row>
    <row r="204" spans="1:26" ht="15.5" customHeight="1">
      <c r="A204" s="424"/>
      <c r="B204" s="813" t="str">
        <f>IF('statement of marks'!$L$3="","",'statement of marks'!$L$3)</f>
        <v>HINDI</v>
      </c>
      <c r="C204" s="814"/>
      <c r="D204" s="430">
        <f>IF('statement of marks'!L13="","",'statement of marks'!L13)</f>
        <v>5</v>
      </c>
      <c r="E204" s="430">
        <f>IF('statement of marks'!M13="","",'statement of marks'!M13)</f>
        <v>5</v>
      </c>
      <c r="F204" s="442">
        <f>IF('statement of marks'!N13="","",'statement of marks'!N13)</f>
        <v>10</v>
      </c>
      <c r="G204" s="430">
        <f>IF('statement of marks'!O13="","",'statement of marks'!O13)</f>
        <v>5</v>
      </c>
      <c r="H204" s="430">
        <f>IF('statement of marks'!P13="","",'statement of marks'!P13)</f>
        <v>5</v>
      </c>
      <c r="I204" s="443">
        <f>IF('statement of marks'!Q13="","",'statement of marks'!Q13)</f>
        <v>10</v>
      </c>
      <c r="J204" s="430">
        <f>IF('statement of marks'!R13="","",'statement of marks'!R13)</f>
        <v>5</v>
      </c>
      <c r="K204" s="430">
        <f>IF('statement of marks'!S13="","",'statement of marks'!S13)</f>
        <v>4</v>
      </c>
      <c r="L204" s="443">
        <f>IF('statement of marks'!T13="","",'statement of marks'!T13)</f>
        <v>9</v>
      </c>
      <c r="M204" s="443">
        <f>IF('statement of marks'!U13="","",'statement of marks'!U13)</f>
        <v>29</v>
      </c>
      <c r="N204" s="444">
        <f>IF('statement of marks'!V13="","",'statement of marks'!V13)</f>
        <v>1</v>
      </c>
      <c r="O204" s="430">
        <f>IF('statement of marks'!W13="","",'statement of marks'!W13)</f>
        <v>40</v>
      </c>
      <c r="P204" s="430">
        <f>IF('statement of marks'!X13="","",'statement of marks'!X13)</f>
        <v>10</v>
      </c>
      <c r="Q204" s="430">
        <f>IF('statement of marks'!Y13="","",'statement of marks'!Y13)</f>
        <v>20</v>
      </c>
      <c r="R204" s="443">
        <f>IF('statement of marks'!Z13="","",'statement of marks'!Z13)</f>
        <v>70</v>
      </c>
      <c r="S204" s="445">
        <f>IF('statement of marks'!AA13="","",'statement of marks'!AA13)</f>
        <v>100</v>
      </c>
      <c r="T204" s="430">
        <f>IF('statement of marks'!AB13="","",'statement of marks'!AB13)</f>
        <v>65</v>
      </c>
      <c r="U204" s="430">
        <f>IF('statement of marks'!AC13="","",'statement of marks'!AC13)</f>
        <v>15</v>
      </c>
      <c r="V204" s="430">
        <f>IF('statement of marks'!AD13="","",'statement of marks'!AD13)</f>
        <v>20</v>
      </c>
      <c r="W204" s="443">
        <f>IF('statement of marks'!AE13="","",'statement of marks'!AE13)</f>
        <v>100</v>
      </c>
      <c r="X204" s="446">
        <f>IF('statement of marks'!AF13="","",'statement of marks'!AF13)</f>
        <v>200</v>
      </c>
      <c r="Y204" s="430">
        <f>IF('statement of marks'!AG13="","",'statement of marks'!AG13)</f>
        <v>100</v>
      </c>
      <c r="Z204" s="453" t="str">
        <f>IF('statement of marks'!AH13="","",'statement of marks'!AH13)</f>
        <v>A</v>
      </c>
    </row>
    <row r="205" spans="1:26" ht="15.5" customHeight="1">
      <c r="A205" s="424"/>
      <c r="B205" s="813" t="str">
        <f>IF('statement of marks'!$AK$3="","",'statement of marks'!$AK$3)</f>
        <v>ENGLISH</v>
      </c>
      <c r="C205" s="814"/>
      <c r="D205" s="430">
        <f>IF('statement of marks'!AK13="","",'statement of marks'!AK13)</f>
        <v>5</v>
      </c>
      <c r="E205" s="430">
        <f>IF('statement of marks'!AL13="","",'statement of marks'!AL13)</f>
        <v>5</v>
      </c>
      <c r="F205" s="442">
        <f>IF('statement of marks'!AM13="","",'statement of marks'!AM13)</f>
        <v>10</v>
      </c>
      <c r="G205" s="430">
        <f>IF('statement of marks'!AN13="","",'statement of marks'!AN13)</f>
        <v>5</v>
      </c>
      <c r="H205" s="430">
        <f>IF('statement of marks'!AO13="","",'statement of marks'!AO13)</f>
        <v>5</v>
      </c>
      <c r="I205" s="443">
        <f>IF('statement of marks'!AP13="","",'statement of marks'!AP13)</f>
        <v>10</v>
      </c>
      <c r="J205" s="430">
        <f>IF('statement of marks'!AQ13="","",'statement of marks'!AQ13)</f>
        <v>5</v>
      </c>
      <c r="K205" s="430">
        <f>IF('statement of marks'!AR13="","",'statement of marks'!AR13)</f>
        <v>4</v>
      </c>
      <c r="L205" s="443">
        <f>IF('statement of marks'!AS13="","",'statement of marks'!AS13)</f>
        <v>9</v>
      </c>
      <c r="M205" s="443">
        <f>IF('statement of marks'!AT13="","",'statement of marks'!AT13)</f>
        <v>29</v>
      </c>
      <c r="N205" s="444">
        <f>IF('statement of marks'!AU13="","",'statement of marks'!AU13)</f>
        <v>1</v>
      </c>
      <c r="O205" s="430">
        <f>IF('statement of marks'!AV13="","",'statement of marks'!AV13)</f>
        <v>40</v>
      </c>
      <c r="P205" s="430">
        <f>IF('statement of marks'!AW13="","",'statement of marks'!AW13)</f>
        <v>10</v>
      </c>
      <c r="Q205" s="430">
        <f>IF('statement of marks'!AX13="","",'statement of marks'!AX13)</f>
        <v>20</v>
      </c>
      <c r="R205" s="443">
        <f>IF('statement of marks'!AY13="","",'statement of marks'!AY13)</f>
        <v>70</v>
      </c>
      <c r="S205" s="445">
        <f>IF('statement of marks'!AZ13="","",'statement of marks'!AZ13)</f>
        <v>100</v>
      </c>
      <c r="T205" s="430">
        <f>IF('statement of marks'!BA13="","",'statement of marks'!BA13)</f>
        <v>65</v>
      </c>
      <c r="U205" s="430">
        <f>IF('statement of marks'!BB13="","",'statement of marks'!BB13)</f>
        <v>15</v>
      </c>
      <c r="V205" s="430">
        <f>IF('statement of marks'!BC13="","",'statement of marks'!BC13)</f>
        <v>20</v>
      </c>
      <c r="W205" s="443">
        <f>IF('statement of marks'!BD13="","",'statement of marks'!BD13)</f>
        <v>100</v>
      </c>
      <c r="X205" s="446">
        <f>IF('statement of marks'!BE13="","",'statement of marks'!BE13)</f>
        <v>200</v>
      </c>
      <c r="Y205" s="430">
        <f>IF('statement of marks'!BF13="","",'statement of marks'!BF13)</f>
        <v>100</v>
      </c>
      <c r="Z205" s="453" t="str">
        <f>IF('statement of marks'!BG13="","",'statement of marks'!BG13)</f>
        <v>A</v>
      </c>
    </row>
    <row r="206" spans="1:26" ht="15.5" customHeight="1">
      <c r="A206" s="424"/>
      <c r="B206" s="813" t="str">
        <f>IF('statement of marks'!BJ13="s","SANSKRIT",IF('statement of marks'!BJ13="u","URDU",IF('statement of marks'!BJ13="g","GUJRATI",IF('statement of marks'!BJ13="p","PUNJABI",IF('statement of marks'!BJ13="sd","fla/kh","THIRD LANGUAGE")))))</f>
        <v>SANSKRIT</v>
      </c>
      <c r="C206" s="814"/>
      <c r="D206" s="430">
        <f>IF('statement of marks'!BK13="","",'statement of marks'!BK13)</f>
        <v>5</v>
      </c>
      <c r="E206" s="430">
        <f>IF('statement of marks'!BL13="","",'statement of marks'!BL13)</f>
        <v>5</v>
      </c>
      <c r="F206" s="442">
        <f>IF('statement of marks'!BM13="","",'statement of marks'!BM13)</f>
        <v>10</v>
      </c>
      <c r="G206" s="430">
        <f>IF('statement of marks'!BN13="","",'statement of marks'!BN13)</f>
        <v>5</v>
      </c>
      <c r="H206" s="430">
        <f>IF('statement of marks'!BO13="","",'statement of marks'!BO13)</f>
        <v>5</v>
      </c>
      <c r="I206" s="443">
        <f>IF('statement of marks'!BP13="","",'statement of marks'!BP13)</f>
        <v>10</v>
      </c>
      <c r="J206" s="430">
        <f>IF('statement of marks'!BQ13="","",'statement of marks'!BQ13)</f>
        <v>5</v>
      </c>
      <c r="K206" s="430">
        <f>IF('statement of marks'!BR13="","",'statement of marks'!BR13)</f>
        <v>4</v>
      </c>
      <c r="L206" s="443">
        <f>IF('statement of marks'!BS13="","",'statement of marks'!BS13)</f>
        <v>9</v>
      </c>
      <c r="M206" s="443">
        <f>IF('statement of marks'!BT13="","",'statement of marks'!BT13)</f>
        <v>29</v>
      </c>
      <c r="N206" s="444">
        <f>IF('statement of marks'!BU13="","",'statement of marks'!BU13)</f>
        <v>1</v>
      </c>
      <c r="O206" s="430">
        <f>IF('statement of marks'!BV13="","",'statement of marks'!BV13)</f>
        <v>50</v>
      </c>
      <c r="P206" s="430">
        <f>IF('statement of marks'!BW13="","",'statement of marks'!BW13)</f>
        <v>20</v>
      </c>
      <c r="Q206" s="430"/>
      <c r="R206" s="443">
        <f>IF('statement of marks'!BX13="","",'statement of marks'!BX13)</f>
        <v>70</v>
      </c>
      <c r="S206" s="445">
        <f>IF('statement of marks'!BY13="","",'statement of marks'!BY13)</f>
        <v>100</v>
      </c>
      <c r="T206" s="430">
        <f>IF('statement of marks'!BZ13="","",'statement of marks'!BZ13)</f>
        <v>80</v>
      </c>
      <c r="U206" s="430">
        <f>IF('statement of marks'!CA13="","",'statement of marks'!CA13)</f>
        <v>20</v>
      </c>
      <c r="V206" s="430"/>
      <c r="W206" s="443">
        <f>IF('statement of marks'!CB13="","",'statement of marks'!CB13)</f>
        <v>100</v>
      </c>
      <c r="X206" s="446">
        <f>IF('statement of marks'!CC13="","",'statement of marks'!CC13)</f>
        <v>200</v>
      </c>
      <c r="Y206" s="430">
        <f>IF('statement of marks'!CD13="","",'statement of marks'!CD13)</f>
        <v>100</v>
      </c>
      <c r="Z206" s="453" t="str">
        <f>IF('statement of marks'!CE13="","",'statement of marks'!CE13)</f>
        <v>A</v>
      </c>
    </row>
    <row r="207" spans="1:26" ht="15.5" customHeight="1">
      <c r="A207" s="424"/>
      <c r="B207" s="813" t="str">
        <f>IF('statement of marks'!$CH$3="","",'statement of marks'!$CH$3)</f>
        <v>MATHEMATICS</v>
      </c>
      <c r="C207" s="814"/>
      <c r="D207" s="430">
        <f>IF('statement of marks'!CH13="","",'statement of marks'!CH13)</f>
        <v>5</v>
      </c>
      <c r="E207" s="430">
        <f>IF('statement of marks'!CI13="","",'statement of marks'!CI13)</f>
        <v>5</v>
      </c>
      <c r="F207" s="442">
        <f>IF('statement of marks'!CJ13="","",'statement of marks'!CJ13)</f>
        <v>10</v>
      </c>
      <c r="G207" s="430">
        <f>IF('statement of marks'!CK13="","",'statement of marks'!CK13)</f>
        <v>5</v>
      </c>
      <c r="H207" s="430">
        <f>IF('statement of marks'!CL13="","",'statement of marks'!CL13)</f>
        <v>5</v>
      </c>
      <c r="I207" s="443">
        <f>IF('statement of marks'!CM13="","",'statement of marks'!CM13)</f>
        <v>10</v>
      </c>
      <c r="J207" s="430">
        <f>IF('statement of marks'!CN13="","",'statement of marks'!CN13)</f>
        <v>5</v>
      </c>
      <c r="K207" s="430">
        <f>IF('statement of marks'!CO13="","",'statement of marks'!CO13)</f>
        <v>4</v>
      </c>
      <c r="L207" s="443">
        <f>IF('statement of marks'!CP13="","",'statement of marks'!CP13)</f>
        <v>9</v>
      </c>
      <c r="M207" s="443">
        <f>IF('statement of marks'!CQ13="","",'statement of marks'!CQ13)</f>
        <v>29</v>
      </c>
      <c r="N207" s="444">
        <f>IF('statement of marks'!CR13="","",'statement of marks'!CR13)</f>
        <v>1</v>
      </c>
      <c r="O207" s="430">
        <f>IF('statement of marks'!CS13="","",'statement of marks'!CS13)</f>
        <v>40</v>
      </c>
      <c r="P207" s="430">
        <f>IF('statement of marks'!CT13="","",'statement of marks'!CT13)</f>
        <v>10</v>
      </c>
      <c r="Q207" s="430">
        <f>IF('statement of marks'!CU13="","",'statement of marks'!CU13)</f>
        <v>20</v>
      </c>
      <c r="R207" s="443">
        <f>IF('statement of marks'!CV13="","",'statement of marks'!CV13)</f>
        <v>70</v>
      </c>
      <c r="S207" s="445">
        <f>IF('statement of marks'!CW13="","",'statement of marks'!CW13)</f>
        <v>100</v>
      </c>
      <c r="T207" s="430">
        <f>IF('statement of marks'!CX13="","",'statement of marks'!CX13)</f>
        <v>65</v>
      </c>
      <c r="U207" s="430">
        <f>IF('statement of marks'!CY13="","",'statement of marks'!CY13)</f>
        <v>15</v>
      </c>
      <c r="V207" s="430">
        <f>IF('statement of marks'!CZ13="","",'statement of marks'!CZ13)</f>
        <v>20</v>
      </c>
      <c r="W207" s="443">
        <f>IF('statement of marks'!DA13="","",'statement of marks'!DA13)</f>
        <v>100</v>
      </c>
      <c r="X207" s="446">
        <f>IF('statement of marks'!DB13="","",'statement of marks'!DB13)</f>
        <v>200</v>
      </c>
      <c r="Y207" s="430">
        <f>IF('statement of marks'!DC13="","",'statement of marks'!DC13)</f>
        <v>100</v>
      </c>
      <c r="Z207" s="453" t="str">
        <f>IF('statement of marks'!DD13="","",'statement of marks'!DD13)</f>
        <v>A</v>
      </c>
    </row>
    <row r="208" spans="1:26" ht="15.5" customHeight="1">
      <c r="A208" s="424"/>
      <c r="B208" s="813" t="str">
        <f>IF('statement of marks'!$DG$3="","",'statement of marks'!$DG$3)</f>
        <v>SCIENCE</v>
      </c>
      <c r="C208" s="814"/>
      <c r="D208" s="430">
        <f>IF('statement of marks'!DG13="","",'statement of marks'!DG13)</f>
        <v>5</v>
      </c>
      <c r="E208" s="430">
        <f>IF('statement of marks'!DH13="","",'statement of marks'!DH13)</f>
        <v>5</v>
      </c>
      <c r="F208" s="442">
        <f>IF('statement of marks'!DI13="","",'statement of marks'!DI13)</f>
        <v>10</v>
      </c>
      <c r="G208" s="430">
        <f>IF('statement of marks'!DJ13="","",'statement of marks'!DJ13)</f>
        <v>5</v>
      </c>
      <c r="H208" s="430">
        <f>IF('statement of marks'!DK13="","",'statement of marks'!DK13)</f>
        <v>5</v>
      </c>
      <c r="I208" s="443">
        <f>IF('statement of marks'!DL13="","",'statement of marks'!DL13)</f>
        <v>10</v>
      </c>
      <c r="J208" s="430">
        <f>IF('statement of marks'!DM13="","",'statement of marks'!DM13)</f>
        <v>3</v>
      </c>
      <c r="K208" s="430">
        <f>IF('statement of marks'!DN13="","",'statement of marks'!DN13)</f>
        <v>2</v>
      </c>
      <c r="L208" s="443">
        <f>IF('statement of marks'!DO13="","",'statement of marks'!DO13)</f>
        <v>5</v>
      </c>
      <c r="M208" s="443">
        <f>IF('statement of marks'!DP13="","",'statement of marks'!DP13)</f>
        <v>25</v>
      </c>
      <c r="N208" s="444">
        <f>IF('statement of marks'!DQ13="","",'statement of marks'!DQ13)</f>
        <v>5</v>
      </c>
      <c r="O208" s="430">
        <f>IF('statement of marks'!DR13="","",'statement of marks'!DR13)</f>
        <v>50</v>
      </c>
      <c r="P208" s="430">
        <f>IF('statement of marks'!DS13="","",'statement of marks'!DS13)</f>
        <v>20</v>
      </c>
      <c r="Q208" s="430"/>
      <c r="R208" s="443">
        <f>IF('statement of marks'!DT13="","",'statement of marks'!DT13)</f>
        <v>70</v>
      </c>
      <c r="S208" s="445">
        <f>IF('statement of marks'!DU13="","",'statement of marks'!DU13)</f>
        <v>100</v>
      </c>
      <c r="T208" s="430">
        <f>IF('statement of marks'!DV13="","",'statement of marks'!DV13)</f>
        <v>80</v>
      </c>
      <c r="U208" s="430">
        <f>IF('statement of marks'!DW13="","",'statement of marks'!DW13)</f>
        <v>20</v>
      </c>
      <c r="V208" s="430"/>
      <c r="W208" s="443">
        <f>IF('statement of marks'!DX13="","",'statement of marks'!DX13)</f>
        <v>100</v>
      </c>
      <c r="X208" s="446">
        <f>IF('statement of marks'!DY13="","",'statement of marks'!DY13)</f>
        <v>200</v>
      </c>
      <c r="Y208" s="430">
        <f>IF('statement of marks'!DZ13="","",'statement of marks'!DZ13)</f>
        <v>100</v>
      </c>
      <c r="Z208" s="453" t="str">
        <f>IF('statement of marks'!EA13="","",'statement of marks'!EA13)</f>
        <v>A</v>
      </c>
    </row>
    <row r="209" spans="1:26" ht="15.5" customHeight="1">
      <c r="A209" s="424"/>
      <c r="B209" s="813" t="str">
        <f>IF('statement of marks'!$ED$3="","",'statement of marks'!$ED$3)</f>
        <v>SOCIAL STUDIES</v>
      </c>
      <c r="C209" s="814"/>
      <c r="D209" s="430">
        <f>IF('statement of marks'!ED13="","",'statement of marks'!ED13)</f>
        <v>5</v>
      </c>
      <c r="E209" s="430">
        <f>IF('statement of marks'!EE13="","",'statement of marks'!EE13)</f>
        <v>5</v>
      </c>
      <c r="F209" s="442">
        <f>IF('statement of marks'!EF13="","",'statement of marks'!EF13)</f>
        <v>10</v>
      </c>
      <c r="G209" s="430">
        <f>IF('statement of marks'!EG13="","",'statement of marks'!EG13)</f>
        <v>5</v>
      </c>
      <c r="H209" s="430">
        <f>IF('statement of marks'!EH13="","",'statement of marks'!EH13)</f>
        <v>5</v>
      </c>
      <c r="I209" s="443">
        <f>IF('statement of marks'!EI13="","",'statement of marks'!EI13)</f>
        <v>10</v>
      </c>
      <c r="J209" s="430">
        <f>IF('statement of marks'!EJ13="","",'statement of marks'!EJ13)</f>
        <v>5</v>
      </c>
      <c r="K209" s="430">
        <f>IF('statement of marks'!EK13="","",'statement of marks'!EK13)</f>
        <v>4</v>
      </c>
      <c r="L209" s="443">
        <f>IF('statement of marks'!EL13="","",'statement of marks'!EL13)</f>
        <v>9</v>
      </c>
      <c r="M209" s="443">
        <f>IF('statement of marks'!EM13="","",'statement of marks'!EM13)</f>
        <v>29</v>
      </c>
      <c r="N209" s="444">
        <f>IF('statement of marks'!EN13="","",'statement of marks'!EN13)</f>
        <v>1</v>
      </c>
      <c r="O209" s="430">
        <f>IF('statement of marks'!EO13="","",'statement of marks'!EO13)</f>
        <v>50</v>
      </c>
      <c r="P209" s="430">
        <f>IF('statement of marks'!EP13="","",'statement of marks'!EP13)</f>
        <v>20</v>
      </c>
      <c r="Q209" s="430"/>
      <c r="R209" s="443">
        <f>IF('statement of marks'!EQ13="","",'statement of marks'!EQ13)</f>
        <v>70</v>
      </c>
      <c r="S209" s="445">
        <f>IF('statement of marks'!ER13="","",'statement of marks'!ER13)</f>
        <v>100</v>
      </c>
      <c r="T209" s="430">
        <f>IF('statement of marks'!ES13="","",'statement of marks'!ES13)</f>
        <v>80</v>
      </c>
      <c r="U209" s="430">
        <f>IF('statement of marks'!ET13="","",'statement of marks'!ET13)</f>
        <v>20</v>
      </c>
      <c r="V209" s="430"/>
      <c r="W209" s="443">
        <f>IF('statement of marks'!EU13="","",'statement of marks'!EU13)</f>
        <v>100</v>
      </c>
      <c r="X209" s="446">
        <f>IF('statement of marks'!EV13="","",'statement of marks'!EV13)</f>
        <v>200</v>
      </c>
      <c r="Y209" s="430">
        <f>IF('statement of marks'!EW13="","",'statement of marks'!EW13)</f>
        <v>100</v>
      </c>
      <c r="Z209" s="453" t="str">
        <f>IF('statement of marks'!EX13="","",'statement of marks'!EX13)</f>
        <v>A</v>
      </c>
    </row>
    <row r="210" spans="1:26" ht="15.5" customHeight="1">
      <c r="A210" s="424"/>
      <c r="B210" s="813" t="s">
        <v>172</v>
      </c>
      <c r="C210" s="814"/>
      <c r="D210" s="794" t="s">
        <v>167</v>
      </c>
      <c r="E210" s="794"/>
      <c r="F210" s="794"/>
      <c r="G210" s="794" t="s">
        <v>168</v>
      </c>
      <c r="H210" s="794"/>
      <c r="I210" s="794"/>
      <c r="J210" s="794" t="s">
        <v>169</v>
      </c>
      <c r="K210" s="794"/>
      <c r="L210" s="794"/>
      <c r="M210" s="794"/>
      <c r="N210" s="794"/>
      <c r="O210" s="794" t="s">
        <v>177</v>
      </c>
      <c r="P210" s="794"/>
      <c r="Q210" s="794"/>
      <c r="R210" s="794"/>
      <c r="S210" s="794" t="s">
        <v>221</v>
      </c>
      <c r="T210" s="794"/>
      <c r="U210" s="794"/>
      <c r="V210" s="794"/>
      <c r="W210" s="447"/>
      <c r="X210" s="823" t="s">
        <v>425</v>
      </c>
      <c r="Y210" s="823"/>
      <c r="Z210" s="824"/>
    </row>
    <row r="211" spans="1:26" ht="15.5" customHeight="1">
      <c r="A211" s="425"/>
      <c r="B211" s="825" t="s">
        <v>166</v>
      </c>
      <c r="C211" s="826"/>
      <c r="D211" s="827">
        <f>IF('statement of marks'!FA$6="","",'statement of marks'!FA$6)</f>
        <v>20</v>
      </c>
      <c r="E211" s="827"/>
      <c r="F211" s="827"/>
      <c r="G211" s="827">
        <f>IF('statement of marks'!FB$6="","",'statement of marks'!FB$6)</f>
        <v>20</v>
      </c>
      <c r="H211" s="827"/>
      <c r="I211" s="827"/>
      <c r="J211" s="827">
        <f>IF('statement of marks'!FC$6="","",'statement of marks'!FC$6)</f>
        <v>20</v>
      </c>
      <c r="K211" s="827"/>
      <c r="L211" s="827"/>
      <c r="M211" s="827"/>
      <c r="N211" s="827"/>
      <c r="O211" s="827">
        <f>IF('statement of marks'!FD$6="","",'statement of marks'!FD$6)</f>
        <v>20</v>
      </c>
      <c r="P211" s="827"/>
      <c r="Q211" s="827"/>
      <c r="R211" s="827"/>
      <c r="S211" s="827">
        <f>IF('statement of marks'!FE$6="","",'statement of marks'!FE$6)</f>
        <v>20</v>
      </c>
      <c r="T211" s="827"/>
      <c r="U211" s="827"/>
      <c r="V211" s="827"/>
      <c r="W211" s="448"/>
      <c r="X211" s="436">
        <f>IF('statement of marks'!FF$6="","",'statement of marks'!FF$6)</f>
        <v>100</v>
      </c>
      <c r="Y211" s="436" t="s">
        <v>220</v>
      </c>
      <c r="Z211" s="451" t="s">
        <v>69</v>
      </c>
    </row>
    <row r="212" spans="1:26" ht="15.5" customHeight="1">
      <c r="A212" s="424"/>
      <c r="B212" s="813" t="str">
        <f>IF('statement of marks'!$FA$3="","",'statement of marks'!$FA$3)</f>
        <v>WORK EXPERIENCE</v>
      </c>
      <c r="C212" s="814"/>
      <c r="D212" s="817">
        <f>IF('statement of marks'!FA13="","",'statement of marks'!FA13)</f>
        <v>20</v>
      </c>
      <c r="E212" s="817"/>
      <c r="F212" s="817"/>
      <c r="G212" s="817">
        <f>IF('statement of marks'!FB13="","",'statement of marks'!FB13)</f>
        <v>20</v>
      </c>
      <c r="H212" s="817"/>
      <c r="I212" s="817"/>
      <c r="J212" s="816">
        <f>IF('statement of marks'!FC13="","",'statement of marks'!FC13)</f>
        <v>20</v>
      </c>
      <c r="K212" s="816"/>
      <c r="L212" s="816"/>
      <c r="M212" s="816"/>
      <c r="N212" s="816"/>
      <c r="O212" s="817">
        <f>IF('statement of marks'!FD13="","",'statement of marks'!FD13)</f>
        <v>20</v>
      </c>
      <c r="P212" s="817"/>
      <c r="Q212" s="817"/>
      <c r="R212" s="817"/>
      <c r="S212" s="817">
        <f>IF('statement of marks'!FE13="","",'statement of marks'!FE13)</f>
        <v>20</v>
      </c>
      <c r="T212" s="817"/>
      <c r="U212" s="817"/>
      <c r="V212" s="817"/>
      <c r="W212" s="447"/>
      <c r="X212" s="447">
        <f>IF('statement of marks'!FF13="","",'statement of marks'!FF13)</f>
        <v>100</v>
      </c>
      <c r="Y212" s="447">
        <f>IF('statement of marks'!FG13="","",'statement of marks'!FG13)</f>
        <v>100</v>
      </c>
      <c r="Z212" s="454" t="str">
        <f>IF('statement of marks'!FH13="","",'statement of marks'!FH13)</f>
        <v>A</v>
      </c>
    </row>
    <row r="213" spans="1:26" ht="15.5" customHeight="1">
      <c r="A213" s="424"/>
      <c r="B213" s="813" t="str">
        <f>IF('statement of marks'!$FK$3="","",'statement of marks'!$FK$3)</f>
        <v>ART EDUCATION</v>
      </c>
      <c r="C213" s="814"/>
      <c r="D213" s="817">
        <f>IF('statement of marks'!FK13="","",'statement of marks'!FK13)</f>
        <v>20</v>
      </c>
      <c r="E213" s="817"/>
      <c r="F213" s="817"/>
      <c r="G213" s="817">
        <f>IF('statement of marks'!FL13="","",'statement of marks'!FL13)</f>
        <v>20</v>
      </c>
      <c r="H213" s="817"/>
      <c r="I213" s="817"/>
      <c r="J213" s="816">
        <f>IF('statement of marks'!FM13="","",'statement of marks'!FM13)</f>
        <v>20</v>
      </c>
      <c r="K213" s="816"/>
      <c r="L213" s="816"/>
      <c r="M213" s="816"/>
      <c r="N213" s="816"/>
      <c r="O213" s="817">
        <f>IF('statement of marks'!FN13="","",'statement of marks'!FN13)</f>
        <v>20</v>
      </c>
      <c r="P213" s="817"/>
      <c r="Q213" s="817"/>
      <c r="R213" s="817"/>
      <c r="S213" s="817">
        <f>IF('statement of marks'!FO13="","",'statement of marks'!FO13)</f>
        <v>20</v>
      </c>
      <c r="T213" s="817"/>
      <c r="U213" s="817"/>
      <c r="V213" s="817"/>
      <c r="W213" s="447"/>
      <c r="X213" s="447">
        <f>IF('statement of marks'!FP13="","",'statement of marks'!FP13)</f>
        <v>100</v>
      </c>
      <c r="Y213" s="447">
        <f>IF('statement of marks'!FQ13="","",'statement of marks'!FQ13)</f>
        <v>100</v>
      </c>
      <c r="Z213" s="454" t="str">
        <f>IF('statement of marks'!FR13="","",'statement of marks'!FR13)</f>
        <v>A</v>
      </c>
    </row>
    <row r="214" spans="1:26" ht="15.5" customHeight="1">
      <c r="A214" s="424"/>
      <c r="B214" s="813" t="str">
        <f>IF('statement of marks'!$FU$3="","",'statement of marks'!$FU$3)</f>
        <v>PHYSICIAL EDUCATION</v>
      </c>
      <c r="C214" s="814"/>
      <c r="D214" s="817">
        <f>IF('statement of marks'!FU13="","",'statement of marks'!FU13)</f>
        <v>20</v>
      </c>
      <c r="E214" s="817"/>
      <c r="F214" s="817"/>
      <c r="G214" s="817">
        <f>IF('statement of marks'!FV13="","",'statement of marks'!FV13)</f>
        <v>20</v>
      </c>
      <c r="H214" s="817"/>
      <c r="I214" s="817"/>
      <c r="J214" s="816">
        <f>IF('statement of marks'!FW13="","",'statement of marks'!FW13)</f>
        <v>20</v>
      </c>
      <c r="K214" s="816"/>
      <c r="L214" s="816"/>
      <c r="M214" s="816"/>
      <c r="N214" s="816"/>
      <c r="O214" s="817">
        <f>IF('statement of marks'!FX13="","",'statement of marks'!FX13)</f>
        <v>20</v>
      </c>
      <c r="P214" s="817"/>
      <c r="Q214" s="817"/>
      <c r="R214" s="817"/>
      <c r="S214" s="817">
        <f>IF('statement of marks'!FY13="","",'statement of marks'!FY13)</f>
        <v>20</v>
      </c>
      <c r="T214" s="817"/>
      <c r="U214" s="817"/>
      <c r="V214" s="817"/>
      <c r="W214" s="447"/>
      <c r="X214" s="447">
        <f>IF('statement of marks'!FZ13="","",'statement of marks'!FZ13)</f>
        <v>100</v>
      </c>
      <c r="Y214" s="447">
        <f>IF('statement of marks'!GA13="","",'statement of marks'!GA13)</f>
        <v>100</v>
      </c>
      <c r="Z214" s="454" t="str">
        <f>IF('statement of marks'!GB13="","",'statement of marks'!GB13)</f>
        <v>A</v>
      </c>
    </row>
    <row r="215" spans="1:26" ht="15.5" customHeight="1">
      <c r="A215" s="424"/>
      <c r="B215" s="813" t="s">
        <v>173</v>
      </c>
      <c r="C215" s="814"/>
      <c r="D215" s="794" t="str">
        <f>details!$EF$3</f>
        <v>AUGUST</v>
      </c>
      <c r="E215" s="794"/>
      <c r="F215" s="794"/>
      <c r="G215" s="794" t="str">
        <f>details!$EJ$3</f>
        <v>OCTOBER</v>
      </c>
      <c r="H215" s="794"/>
      <c r="I215" s="794"/>
      <c r="J215" s="816" t="str">
        <f>details!$EN$3</f>
        <v>DECEMBER</v>
      </c>
      <c r="K215" s="816"/>
      <c r="L215" s="816"/>
      <c r="M215" s="816"/>
      <c r="N215" s="816"/>
      <c r="O215" s="794" t="str">
        <f>details!$ER$3</f>
        <v>FEBURARY</v>
      </c>
      <c r="P215" s="794"/>
      <c r="Q215" s="794"/>
      <c r="R215" s="794"/>
      <c r="S215" s="794" t="str">
        <f>details!$EV$3</f>
        <v>GRAND TOAL</v>
      </c>
      <c r="T215" s="794"/>
      <c r="U215" s="794"/>
      <c r="V215" s="794"/>
      <c r="W215" s="811" t="s">
        <v>118</v>
      </c>
      <c r="X215" s="811"/>
      <c r="Y215" s="811"/>
      <c r="Z215" s="812"/>
    </row>
    <row r="216" spans="1:26" ht="15.5" customHeight="1">
      <c r="A216" s="424"/>
      <c r="B216" s="813" t="s">
        <v>175</v>
      </c>
      <c r="C216" s="814"/>
      <c r="D216" s="815" t="str">
        <f>IF(details!EI13="","",details!EI13)</f>
        <v/>
      </c>
      <c r="E216" s="815"/>
      <c r="F216" s="815"/>
      <c r="G216" s="815" t="str">
        <f>IF(details!EM13="","",details!EM13)</f>
        <v/>
      </c>
      <c r="H216" s="815"/>
      <c r="I216" s="815"/>
      <c r="J216" s="816" t="str">
        <f>IF(details!EQ13="","",details!EQ13)</f>
        <v/>
      </c>
      <c r="K216" s="816"/>
      <c r="L216" s="816"/>
      <c r="M216" s="816"/>
      <c r="N216" s="816"/>
      <c r="O216" s="817" t="str">
        <f>IF(details!EU13="","",details!EU13)</f>
        <v/>
      </c>
      <c r="P216" s="817"/>
      <c r="Q216" s="817"/>
      <c r="R216" s="817"/>
      <c r="S216" s="815" t="str">
        <f>IF(details!EW13="","",details!EW13)</f>
        <v/>
      </c>
      <c r="T216" s="815"/>
      <c r="U216" s="815"/>
      <c r="V216" s="815"/>
      <c r="W216" s="811"/>
      <c r="X216" s="811"/>
      <c r="Y216" s="811"/>
      <c r="Z216" s="812"/>
    </row>
    <row r="217" spans="1:26" ht="15.5" customHeight="1">
      <c r="A217" s="424"/>
      <c r="B217" s="818" t="s">
        <v>174</v>
      </c>
      <c r="C217" s="819"/>
      <c r="D217" s="820">
        <f>IF(details!EH13="","",details!EH13)</f>
        <v>40</v>
      </c>
      <c r="E217" s="820"/>
      <c r="F217" s="820"/>
      <c r="G217" s="820">
        <f>IF(details!EL13="","",details!EL13)</f>
        <v>60</v>
      </c>
      <c r="H217" s="820"/>
      <c r="I217" s="820"/>
      <c r="J217" s="820">
        <f>IF(details!EP13="","",details!EP13)</f>
        <v>80</v>
      </c>
      <c r="K217" s="820"/>
      <c r="L217" s="820"/>
      <c r="M217" s="820"/>
      <c r="N217" s="820"/>
      <c r="O217" s="820">
        <f>IF(details!ET13="","",details!ET13)</f>
        <v>100</v>
      </c>
      <c r="P217" s="820"/>
      <c r="Q217" s="820"/>
      <c r="R217" s="820"/>
      <c r="S217" s="820">
        <f>IF(details!EV13="","",details!EV13)</f>
        <v>110</v>
      </c>
      <c r="T217" s="820"/>
      <c r="U217" s="820"/>
      <c r="V217" s="820"/>
      <c r="W217" s="821">
        <f>'statement of marks'!$HR$108</f>
        <v>45777</v>
      </c>
      <c r="X217" s="821"/>
      <c r="Y217" s="821"/>
      <c r="Z217" s="822"/>
    </row>
    <row r="218" spans="1:26" ht="15.5" customHeight="1">
      <c r="A218" s="426"/>
      <c r="B218" s="803" t="s">
        <v>232</v>
      </c>
      <c r="C218" s="804"/>
      <c r="D218" s="805" t="s">
        <v>189</v>
      </c>
      <c r="E218" s="805"/>
      <c r="F218" s="805"/>
      <c r="G218" s="805" t="s">
        <v>190</v>
      </c>
      <c r="H218" s="805"/>
      <c r="I218" s="805"/>
      <c r="J218" s="805" t="s">
        <v>222</v>
      </c>
      <c r="K218" s="805"/>
      <c r="L218" s="805"/>
      <c r="M218" s="805"/>
      <c r="N218" s="805"/>
      <c r="O218" s="805" t="s">
        <v>147</v>
      </c>
      <c r="P218" s="805"/>
      <c r="Q218" s="805"/>
      <c r="R218" s="805"/>
      <c r="S218" s="806" t="s">
        <v>195</v>
      </c>
      <c r="T218" s="806"/>
      <c r="U218" s="806"/>
      <c r="V218" s="806"/>
      <c r="W218" s="805" t="s">
        <v>230</v>
      </c>
      <c r="X218" s="805"/>
      <c r="Y218" s="805"/>
      <c r="Z218" s="807"/>
    </row>
    <row r="219" spans="1:26" ht="15.5" customHeight="1">
      <c r="A219" s="426"/>
      <c r="B219" s="803"/>
      <c r="C219" s="804"/>
      <c r="D219" s="805">
        <f>'statement of marks'!HP13</f>
        <v>1200</v>
      </c>
      <c r="E219" s="805"/>
      <c r="F219" s="805"/>
      <c r="G219" s="805">
        <f>'statement of marks'!HQ13</f>
        <v>1200</v>
      </c>
      <c r="H219" s="805"/>
      <c r="I219" s="805"/>
      <c r="J219" s="808" t="str">
        <f>'statement of marks'!HU13</f>
        <v>A</v>
      </c>
      <c r="K219" s="808"/>
      <c r="L219" s="808"/>
      <c r="M219" s="808"/>
      <c r="N219" s="808"/>
      <c r="O219" s="808">
        <f>'statement of marks'!HR13</f>
        <v>100</v>
      </c>
      <c r="P219" s="808"/>
      <c r="Q219" s="808"/>
      <c r="R219" s="808"/>
      <c r="S219" s="805">
        <f>'statement of marks'!HT13</f>
        <v>0.99999999999999833</v>
      </c>
      <c r="T219" s="805"/>
      <c r="U219" s="805"/>
      <c r="V219" s="805"/>
      <c r="W219" s="809" t="str">
        <f>'statement of marks'!HO13</f>
        <v>PASSED</v>
      </c>
      <c r="X219" s="809"/>
      <c r="Y219" s="809"/>
      <c r="Z219" s="810"/>
    </row>
    <row r="220" spans="1:26" ht="15.5" customHeight="1">
      <c r="A220" s="424"/>
      <c r="B220" s="792" t="s">
        <v>176</v>
      </c>
      <c r="C220" s="793"/>
      <c r="D220" s="794"/>
      <c r="E220" s="794"/>
      <c r="F220" s="794"/>
      <c r="G220" s="794"/>
      <c r="H220" s="794"/>
      <c r="I220" s="794"/>
      <c r="J220" s="794"/>
      <c r="K220" s="794"/>
      <c r="L220" s="794"/>
      <c r="M220" s="794"/>
      <c r="N220" s="794"/>
      <c r="O220" s="794"/>
      <c r="P220" s="794"/>
      <c r="Q220" s="794"/>
      <c r="R220" s="794"/>
      <c r="S220" s="794"/>
      <c r="T220" s="794"/>
      <c r="U220" s="794"/>
      <c r="V220" s="794"/>
      <c r="W220" s="794"/>
      <c r="X220" s="794"/>
      <c r="Y220" s="794"/>
      <c r="Z220" s="800"/>
    </row>
    <row r="221" spans="1:26" ht="15.5" customHeight="1">
      <c r="A221" s="424"/>
      <c r="B221" s="801" t="s">
        <v>161</v>
      </c>
      <c r="C221" s="802"/>
      <c r="D221" s="794"/>
      <c r="E221" s="794"/>
      <c r="F221" s="794"/>
      <c r="G221" s="794"/>
      <c r="H221" s="794"/>
      <c r="I221" s="794"/>
      <c r="J221" s="794"/>
      <c r="K221" s="794"/>
      <c r="L221" s="794"/>
      <c r="M221" s="794"/>
      <c r="N221" s="794"/>
      <c r="O221" s="794"/>
      <c r="P221" s="794"/>
      <c r="Q221" s="794"/>
      <c r="R221" s="794"/>
      <c r="S221" s="794"/>
      <c r="T221" s="794"/>
      <c r="U221" s="794"/>
      <c r="V221" s="794"/>
      <c r="W221" s="794"/>
      <c r="X221" s="794"/>
      <c r="Y221" s="794"/>
      <c r="Z221" s="800"/>
    </row>
    <row r="222" spans="1:26" ht="15.5" customHeight="1">
      <c r="A222" s="424"/>
      <c r="B222" s="792" t="s">
        <v>162</v>
      </c>
      <c r="C222" s="793"/>
      <c r="D222" s="794"/>
      <c r="E222" s="794"/>
      <c r="F222" s="794"/>
      <c r="G222" s="794"/>
      <c r="H222" s="794"/>
      <c r="I222" s="794"/>
      <c r="J222" s="794"/>
      <c r="K222" s="794"/>
      <c r="L222" s="794"/>
      <c r="M222" s="794"/>
      <c r="N222" s="794"/>
      <c r="O222" s="794"/>
      <c r="P222" s="794"/>
      <c r="Q222" s="794"/>
      <c r="R222" s="794"/>
      <c r="S222" s="795" t="s">
        <v>162</v>
      </c>
      <c r="T222" s="795"/>
      <c r="U222" s="795"/>
      <c r="V222" s="795"/>
      <c r="W222" s="796" t="s">
        <v>163</v>
      </c>
      <c r="X222" s="796"/>
      <c r="Y222" s="796"/>
      <c r="Z222" s="797"/>
    </row>
    <row r="223" spans="1:26" ht="15.5" customHeight="1">
      <c r="A223" s="424"/>
      <c r="B223" s="798" t="s">
        <v>163</v>
      </c>
      <c r="C223" s="799"/>
      <c r="D223" s="794"/>
      <c r="E223" s="794"/>
      <c r="F223" s="794"/>
      <c r="G223" s="794"/>
      <c r="H223" s="794"/>
      <c r="I223" s="794"/>
      <c r="J223" s="794"/>
      <c r="K223" s="794"/>
      <c r="L223" s="794"/>
      <c r="M223" s="794"/>
      <c r="N223" s="794"/>
      <c r="O223" s="794"/>
      <c r="P223" s="794"/>
      <c r="Q223" s="794"/>
      <c r="R223" s="794"/>
      <c r="S223" s="795"/>
      <c r="T223" s="795"/>
      <c r="U223" s="795"/>
      <c r="V223" s="795"/>
      <c r="W223" s="796"/>
      <c r="X223" s="796"/>
      <c r="Y223" s="796"/>
      <c r="Z223" s="797"/>
    </row>
    <row r="224" spans="1:26" ht="15.5" customHeight="1" thickBot="1">
      <c r="A224" s="424"/>
      <c r="B224" s="786" t="s">
        <v>223</v>
      </c>
      <c r="C224" s="787"/>
      <c r="D224" s="788"/>
      <c r="E224" s="788"/>
      <c r="F224" s="788"/>
      <c r="G224" s="788"/>
      <c r="H224" s="788"/>
      <c r="I224" s="788"/>
      <c r="J224" s="788"/>
      <c r="K224" s="788"/>
      <c r="L224" s="788"/>
      <c r="M224" s="788"/>
      <c r="N224" s="788"/>
      <c r="O224" s="788"/>
      <c r="P224" s="788"/>
      <c r="Q224" s="788"/>
      <c r="R224" s="788"/>
      <c r="S224" s="789" t="s">
        <v>179</v>
      </c>
      <c r="T224" s="789"/>
      <c r="U224" s="789"/>
      <c r="V224" s="789"/>
      <c r="W224" s="790" t="s">
        <v>179</v>
      </c>
      <c r="X224" s="790"/>
      <c r="Y224" s="790"/>
      <c r="Z224" s="791"/>
    </row>
    <row r="225" spans="1:26" ht="15.5" customHeight="1">
      <c r="A225" s="424"/>
      <c r="B225" s="839" t="s">
        <v>178</v>
      </c>
      <c r="C225" s="840"/>
      <c r="D225" s="840"/>
      <c r="E225" s="840"/>
      <c r="F225" s="840"/>
      <c r="G225" s="840"/>
      <c r="H225" s="840"/>
      <c r="I225" s="840"/>
      <c r="J225" s="840"/>
      <c r="K225" s="840"/>
      <c r="L225" s="840"/>
      <c r="M225" s="840"/>
      <c r="N225" s="840"/>
      <c r="O225" s="840"/>
      <c r="P225" s="840"/>
      <c r="Q225" s="840"/>
      <c r="R225" s="840"/>
      <c r="S225" s="840"/>
      <c r="T225" s="840"/>
      <c r="U225" s="840"/>
      <c r="V225" s="840"/>
      <c r="W225" s="840"/>
      <c r="X225" s="840"/>
      <c r="Y225" s="840"/>
      <c r="Z225" s="841"/>
    </row>
    <row r="226" spans="1:26" ht="15.5" customHeight="1">
      <c r="A226" s="424"/>
      <c r="B226" s="842" t="str">
        <f>IF('statement of marks'!$A$1="","",'statement of marks'!$A$1)</f>
        <v>GOVT. HR. SEC. SCHOOL, _________________</v>
      </c>
      <c r="C226" s="843"/>
      <c r="D226" s="843"/>
      <c r="E226" s="843"/>
      <c r="F226" s="843"/>
      <c r="G226" s="843"/>
      <c r="H226" s="843"/>
      <c r="I226" s="843"/>
      <c r="J226" s="843"/>
      <c r="K226" s="843"/>
      <c r="L226" s="843"/>
      <c r="M226" s="843"/>
      <c r="N226" s="843"/>
      <c r="O226" s="843"/>
      <c r="P226" s="843"/>
      <c r="Q226" s="843"/>
      <c r="R226" s="843"/>
      <c r="S226" s="843"/>
      <c r="T226" s="843"/>
      <c r="U226" s="843"/>
      <c r="V226" s="843"/>
      <c r="W226" s="843"/>
      <c r="X226" s="843"/>
      <c r="Y226" s="843"/>
      <c r="Z226" s="844"/>
    </row>
    <row r="227" spans="1:26" ht="15.5" customHeight="1">
      <c r="A227" s="424"/>
      <c r="B227" s="813" t="s">
        <v>117</v>
      </c>
      <c r="C227" s="814"/>
      <c r="D227" s="814" t="str">
        <f>IF('statement of marks'!$H$3="","",'statement of marks'!$H$3)</f>
        <v>2024-25</v>
      </c>
      <c r="E227" s="814"/>
      <c r="F227" s="814"/>
      <c r="G227" s="814"/>
      <c r="H227" s="814"/>
      <c r="I227" s="814"/>
      <c r="J227" s="814"/>
      <c r="K227" s="814"/>
      <c r="L227" s="814"/>
      <c r="M227" s="814"/>
      <c r="N227" s="814"/>
      <c r="O227" s="814"/>
      <c r="P227" s="814"/>
      <c r="Q227" s="814"/>
      <c r="R227" s="814"/>
      <c r="S227" s="814"/>
      <c r="T227" s="814"/>
      <c r="U227" s="814"/>
      <c r="V227" s="814"/>
      <c r="W227" s="814"/>
      <c r="X227" s="814"/>
      <c r="Y227" s="814"/>
      <c r="Z227" s="832"/>
    </row>
    <row r="228" spans="1:26" ht="15.5" customHeight="1">
      <c r="A228" s="424"/>
      <c r="B228" s="813" t="s">
        <v>157</v>
      </c>
      <c r="C228" s="814"/>
      <c r="D228" s="814" t="str">
        <f>IF('statement of marks'!I14="","",'statement of marks'!I14)</f>
        <v>A8</v>
      </c>
      <c r="E228" s="814"/>
      <c r="F228" s="814"/>
      <c r="G228" s="814"/>
      <c r="H228" s="814"/>
      <c r="I228" s="814"/>
      <c r="J228" s="814"/>
      <c r="K228" s="814"/>
      <c r="L228" s="814"/>
      <c r="M228" s="814"/>
      <c r="N228" s="814"/>
      <c r="O228" s="814"/>
      <c r="P228" s="814"/>
      <c r="Q228" s="814"/>
      <c r="R228" s="814"/>
      <c r="S228" s="814"/>
      <c r="T228" s="814"/>
      <c r="U228" s="814"/>
      <c r="V228" s="814"/>
      <c r="W228" s="814"/>
      <c r="X228" s="814"/>
      <c r="Y228" s="814"/>
      <c r="Z228" s="832"/>
    </row>
    <row r="229" spans="1:26" ht="15.5" customHeight="1">
      <c r="A229" s="424"/>
      <c r="B229" s="813" t="s">
        <v>20</v>
      </c>
      <c r="C229" s="814"/>
      <c r="D229" s="814" t="str">
        <f>IF('statement of marks'!J14="","",'statement of marks'!J14)</f>
        <v>B8</v>
      </c>
      <c r="E229" s="814"/>
      <c r="F229" s="814"/>
      <c r="G229" s="814"/>
      <c r="H229" s="814"/>
      <c r="I229" s="814"/>
      <c r="J229" s="814"/>
      <c r="K229" s="814"/>
      <c r="L229" s="814"/>
      <c r="M229" s="814"/>
      <c r="N229" s="814"/>
      <c r="O229" s="814"/>
      <c r="P229" s="814"/>
      <c r="Q229" s="814"/>
      <c r="R229" s="814"/>
      <c r="S229" s="814"/>
      <c r="T229" s="814"/>
      <c r="U229" s="814"/>
      <c r="V229" s="814"/>
      <c r="W229" s="814"/>
      <c r="X229" s="814"/>
      <c r="Y229" s="814"/>
      <c r="Z229" s="832"/>
    </row>
    <row r="230" spans="1:26" ht="15.5" customHeight="1">
      <c r="A230" s="424"/>
      <c r="B230" s="813" t="s">
        <v>21</v>
      </c>
      <c r="C230" s="814"/>
      <c r="D230" s="814" t="str">
        <f>IF('statement of marks'!K14="","",'statement of marks'!K14)</f>
        <v>C8</v>
      </c>
      <c r="E230" s="814"/>
      <c r="F230" s="814"/>
      <c r="G230" s="814"/>
      <c r="H230" s="814"/>
      <c r="I230" s="814"/>
      <c r="J230" s="814"/>
      <c r="K230" s="814"/>
      <c r="L230" s="814"/>
      <c r="M230" s="814"/>
      <c r="N230" s="814"/>
      <c r="O230" s="814"/>
      <c r="P230" s="814"/>
      <c r="Q230" s="814"/>
      <c r="R230" s="814"/>
      <c r="S230" s="814"/>
      <c r="T230" s="814"/>
      <c r="U230" s="814"/>
      <c r="V230" s="814"/>
      <c r="W230" s="814"/>
      <c r="X230" s="814"/>
      <c r="Y230" s="814"/>
      <c r="Z230" s="832"/>
    </row>
    <row r="231" spans="1:26" ht="15.5" customHeight="1">
      <c r="A231" s="424"/>
      <c r="B231" s="813" t="s">
        <v>158</v>
      </c>
      <c r="C231" s="814"/>
      <c r="D231" s="814" t="str">
        <f>IF('statement of marks'!$G$3="","",'statement of marks'!$G$3)</f>
        <v>6 A</v>
      </c>
      <c r="E231" s="814"/>
      <c r="F231" s="814"/>
      <c r="G231" s="814" t="s">
        <v>159</v>
      </c>
      <c r="H231" s="814"/>
      <c r="I231" s="814"/>
      <c r="J231" s="836">
        <f>IF('statement of marks'!D14="","",'statement of marks'!D14)</f>
        <v>808</v>
      </c>
      <c r="K231" s="837"/>
      <c r="L231" s="837"/>
      <c r="M231" s="837"/>
      <c r="N231" s="838"/>
      <c r="O231" s="814" t="s">
        <v>79</v>
      </c>
      <c r="P231" s="814"/>
      <c r="Q231" s="814"/>
      <c r="R231" s="814"/>
      <c r="S231" s="814" t="str">
        <f>IF('statement of marks'!F14="","",'statement of marks'!F14)</f>
        <v/>
      </c>
      <c r="T231" s="814"/>
      <c r="U231" s="814"/>
      <c r="V231" s="814"/>
      <c r="W231" s="814" t="str">
        <f>IF('statement of marks'!$I$3="","",'statement of marks'!$I$3)</f>
        <v>SCHOOL DISE CODE</v>
      </c>
      <c r="X231" s="814"/>
      <c r="Y231" s="814"/>
      <c r="Z231" s="832"/>
    </row>
    <row r="232" spans="1:26" ht="15.5" customHeight="1">
      <c r="A232" s="424"/>
      <c r="B232" s="449" t="s">
        <v>171</v>
      </c>
      <c r="C232" s="428"/>
      <c r="D232" s="830" t="str">
        <f>IF('statement of marks'!G14="","",'statement of marks'!G14)</f>
        <v/>
      </c>
      <c r="E232" s="830"/>
      <c r="F232" s="830"/>
      <c r="G232" s="831" t="str">
        <f>IF('statement of marks'!H14="","",'statement of marks'!H14)</f>
        <v/>
      </c>
      <c r="H232" s="831"/>
      <c r="I232" s="831"/>
      <c r="J232" s="831"/>
      <c r="K232" s="831"/>
      <c r="L232" s="831"/>
      <c r="M232" s="831"/>
      <c r="N232" s="831"/>
      <c r="O232" s="831"/>
      <c r="P232" s="831"/>
      <c r="Q232" s="831"/>
      <c r="R232" s="831"/>
      <c r="S232" s="831"/>
      <c r="T232" s="831"/>
      <c r="U232" s="831"/>
      <c r="V232" s="831"/>
      <c r="W232" s="814" t="str">
        <f>IF('statement of marks'!$J$3="","",'statement of marks'!$J$3)</f>
        <v>08291009401</v>
      </c>
      <c r="X232" s="814"/>
      <c r="Y232" s="814"/>
      <c r="Z232" s="832"/>
    </row>
    <row r="233" spans="1:26" ht="15.5" customHeight="1">
      <c r="A233" s="424"/>
      <c r="B233" s="450" t="s">
        <v>160</v>
      </c>
      <c r="C233" s="429" t="s">
        <v>165</v>
      </c>
      <c r="D233" s="794" t="s">
        <v>167</v>
      </c>
      <c r="E233" s="794"/>
      <c r="F233" s="794"/>
      <c r="G233" s="794" t="s">
        <v>168</v>
      </c>
      <c r="H233" s="794"/>
      <c r="I233" s="794"/>
      <c r="J233" s="794" t="s">
        <v>169</v>
      </c>
      <c r="K233" s="794"/>
      <c r="L233" s="794"/>
      <c r="M233" s="833" t="str">
        <f>IF('statement of marks'!U$4="","",'statement of marks'!U$4)</f>
        <v>TOTAL OF ALL TESTS</v>
      </c>
      <c r="N233" s="834" t="str">
        <f>IF('statement of marks'!V$4="","",'statement of marks'!V$4)</f>
        <v>VRUKSHAROPAN</v>
      </c>
      <c r="O233" s="795" t="s">
        <v>170</v>
      </c>
      <c r="P233" s="795"/>
      <c r="Q233" s="795"/>
      <c r="R233" s="795"/>
      <c r="S233" s="835" t="s">
        <v>216</v>
      </c>
      <c r="T233" s="816" t="s">
        <v>90</v>
      </c>
      <c r="U233" s="816"/>
      <c r="V233" s="816"/>
      <c r="W233" s="816"/>
      <c r="X233" s="823" t="s">
        <v>425</v>
      </c>
      <c r="Y233" s="823"/>
      <c r="Z233" s="824"/>
    </row>
    <row r="234" spans="1:26" ht="15.5" customHeight="1">
      <c r="A234" s="424"/>
      <c r="B234" s="450"/>
      <c r="C234" s="429"/>
      <c r="D234" s="431" t="s">
        <v>217</v>
      </c>
      <c r="E234" s="431" t="s">
        <v>218</v>
      </c>
      <c r="F234" s="432" t="s">
        <v>219</v>
      </c>
      <c r="G234" s="431" t="s">
        <v>217</v>
      </c>
      <c r="H234" s="431" t="s">
        <v>218</v>
      </c>
      <c r="I234" s="433" t="s">
        <v>219</v>
      </c>
      <c r="J234" s="431" t="s">
        <v>217</v>
      </c>
      <c r="K234" s="431" t="s">
        <v>218</v>
      </c>
      <c r="L234" s="433" t="s">
        <v>219</v>
      </c>
      <c r="M234" s="833"/>
      <c r="N234" s="834"/>
      <c r="O234" s="431" t="s">
        <v>217</v>
      </c>
      <c r="P234" s="431" t="s">
        <v>218</v>
      </c>
      <c r="Q234" s="434" t="s">
        <v>421</v>
      </c>
      <c r="R234" s="433" t="s">
        <v>219</v>
      </c>
      <c r="S234" s="835"/>
      <c r="T234" s="431" t="s">
        <v>217</v>
      </c>
      <c r="U234" s="431" t="s">
        <v>218</v>
      </c>
      <c r="V234" s="434" t="s">
        <v>422</v>
      </c>
      <c r="W234" s="433" t="s">
        <v>219</v>
      </c>
      <c r="X234" s="435" t="s">
        <v>423</v>
      </c>
      <c r="Y234" s="431" t="s">
        <v>220</v>
      </c>
      <c r="Z234" s="451" t="s">
        <v>69</v>
      </c>
    </row>
    <row r="235" spans="1:26" ht="15.5" customHeight="1">
      <c r="A235" s="425"/>
      <c r="B235" s="828" t="s">
        <v>166</v>
      </c>
      <c r="C235" s="829"/>
      <c r="D235" s="436">
        <f>IF('statement of marks'!L$6="","",'statement of marks'!L$6)</f>
        <v>5</v>
      </c>
      <c r="E235" s="436">
        <f>IF('statement of marks'!M$6="","",'statement of marks'!M$6)</f>
        <v>5</v>
      </c>
      <c r="F235" s="437">
        <f>IF('statement of marks'!N$6="","",'statement of marks'!N$6)</f>
        <v>10</v>
      </c>
      <c r="G235" s="436">
        <f>IF('statement of marks'!O$6="","",'statement of marks'!O$6)</f>
        <v>5</v>
      </c>
      <c r="H235" s="436">
        <f>IF('statement of marks'!P$6="","",'statement of marks'!P$6)</f>
        <v>5</v>
      </c>
      <c r="I235" s="438">
        <f>IF('statement of marks'!Q$6="","",'statement of marks'!Q$6)</f>
        <v>10</v>
      </c>
      <c r="J235" s="436">
        <f>IF('statement of marks'!R$6="","",'statement of marks'!R$6)</f>
        <v>5</v>
      </c>
      <c r="K235" s="436">
        <f>IF('statement of marks'!S$6="","",'statement of marks'!S$6)</f>
        <v>4</v>
      </c>
      <c r="L235" s="438">
        <f>IF('statement of marks'!T$6="","",'statement of marks'!T$6)</f>
        <v>9</v>
      </c>
      <c r="M235" s="438">
        <f>IF('statement of marks'!U$6="","",'statement of marks'!U$6)</f>
        <v>29</v>
      </c>
      <c r="N235" s="439">
        <f>IF('statement of marks'!V$6="","",'statement of marks'!V$6)</f>
        <v>1</v>
      </c>
      <c r="O235" s="436">
        <f>IF('statement of marks'!W$6="","",'statement of marks'!W$6)</f>
        <v>40</v>
      </c>
      <c r="P235" s="436">
        <f>IF('statement of marks'!X$6="","",'statement of marks'!X$6)</f>
        <v>10</v>
      </c>
      <c r="Q235" s="436">
        <f>IF('statement of marks'!Y$6="","",'statement of marks'!Y$6)</f>
        <v>20</v>
      </c>
      <c r="R235" s="438">
        <f>IF('statement of marks'!Z$6="","",'statement of marks'!Z$6)</f>
        <v>70</v>
      </c>
      <c r="S235" s="440">
        <f>IF('statement of marks'!AA$6="","",'statement of marks'!AA$6)</f>
        <v>100</v>
      </c>
      <c r="T235" s="436">
        <f>IF('statement of marks'!AB$6="","",'statement of marks'!AB$6)</f>
        <v>65</v>
      </c>
      <c r="U235" s="436">
        <f>IF('statement of marks'!AC$6="","",'statement of marks'!AC$6)</f>
        <v>15</v>
      </c>
      <c r="V235" s="436">
        <f>IF('statement of marks'!AD$6="","",'statement of marks'!AD$6)</f>
        <v>20</v>
      </c>
      <c r="W235" s="438">
        <f>IF('statement of marks'!AE$6="","",'statement of marks'!AE$6)</f>
        <v>100</v>
      </c>
      <c r="X235" s="441">
        <f>IF('statement of marks'!AF$6="","",'statement of marks'!AF$6)</f>
        <v>200</v>
      </c>
      <c r="Y235" s="436" t="str">
        <f>IF('statement of marks'!AG$6="","",'statement of marks'!AG$6)</f>
        <v/>
      </c>
      <c r="Z235" s="452" t="str">
        <f>IF('statement of marks'!AH$6="","",'statement of marks'!AH$6)</f>
        <v/>
      </c>
    </row>
    <row r="236" spans="1:26" ht="15.5" customHeight="1">
      <c r="A236" s="424"/>
      <c r="B236" s="813" t="str">
        <f>IF('statement of marks'!$L$3="","",'statement of marks'!$L$3)</f>
        <v>HINDI</v>
      </c>
      <c r="C236" s="814"/>
      <c r="D236" s="430">
        <f>IF('statement of marks'!L14="","",'statement of marks'!L14)</f>
        <v>5</v>
      </c>
      <c r="E236" s="430">
        <f>IF('statement of marks'!M14="","",'statement of marks'!M14)</f>
        <v>5</v>
      </c>
      <c r="F236" s="442">
        <f>IF('statement of marks'!N14="","",'statement of marks'!N14)</f>
        <v>10</v>
      </c>
      <c r="G236" s="430">
        <f>IF('statement of marks'!O14="","",'statement of marks'!O14)</f>
        <v>5</v>
      </c>
      <c r="H236" s="430">
        <f>IF('statement of marks'!P14="","",'statement of marks'!P14)</f>
        <v>5</v>
      </c>
      <c r="I236" s="443">
        <f>IF('statement of marks'!Q14="","",'statement of marks'!Q14)</f>
        <v>10</v>
      </c>
      <c r="J236" s="430">
        <f>IF('statement of marks'!R14="","",'statement of marks'!R14)</f>
        <v>5</v>
      </c>
      <c r="K236" s="430">
        <f>IF('statement of marks'!S14="","",'statement of marks'!S14)</f>
        <v>4</v>
      </c>
      <c r="L236" s="443">
        <f>IF('statement of marks'!T14="","",'statement of marks'!T14)</f>
        <v>9</v>
      </c>
      <c r="M236" s="443">
        <f>IF('statement of marks'!U14="","",'statement of marks'!U14)</f>
        <v>29</v>
      </c>
      <c r="N236" s="444">
        <f>IF('statement of marks'!V14="","",'statement of marks'!V14)</f>
        <v>1</v>
      </c>
      <c r="O236" s="430">
        <f>IF('statement of marks'!W14="","",'statement of marks'!W14)</f>
        <v>40</v>
      </c>
      <c r="P236" s="430">
        <f>IF('statement of marks'!X14="","",'statement of marks'!X14)</f>
        <v>10</v>
      </c>
      <c r="Q236" s="430">
        <f>IF('statement of marks'!Y14="","",'statement of marks'!Y14)</f>
        <v>20</v>
      </c>
      <c r="R236" s="443">
        <f>IF('statement of marks'!Z14="","",'statement of marks'!Z14)</f>
        <v>70</v>
      </c>
      <c r="S236" s="445">
        <f>IF('statement of marks'!AA14="","",'statement of marks'!AA14)</f>
        <v>100</v>
      </c>
      <c r="T236" s="430">
        <f>IF('statement of marks'!AB14="","",'statement of marks'!AB14)</f>
        <v>65</v>
      </c>
      <c r="U236" s="430">
        <f>IF('statement of marks'!AC14="","",'statement of marks'!AC14)</f>
        <v>15</v>
      </c>
      <c r="V236" s="430">
        <f>IF('statement of marks'!AD14="","",'statement of marks'!AD14)</f>
        <v>20</v>
      </c>
      <c r="W236" s="443">
        <f>IF('statement of marks'!AE14="","",'statement of marks'!AE14)</f>
        <v>100</v>
      </c>
      <c r="X236" s="446">
        <f>IF('statement of marks'!AF14="","",'statement of marks'!AF14)</f>
        <v>200</v>
      </c>
      <c r="Y236" s="430">
        <f>IF('statement of marks'!AG14="","",'statement of marks'!AG14)</f>
        <v>100</v>
      </c>
      <c r="Z236" s="453" t="str">
        <f>IF('statement of marks'!AH14="","",'statement of marks'!AH14)</f>
        <v>A</v>
      </c>
    </row>
    <row r="237" spans="1:26" ht="15.5" customHeight="1">
      <c r="A237" s="424"/>
      <c r="B237" s="813" t="str">
        <f>IF('statement of marks'!$AK$3="","",'statement of marks'!$AK$3)</f>
        <v>ENGLISH</v>
      </c>
      <c r="C237" s="814"/>
      <c r="D237" s="430">
        <f>IF('statement of marks'!AK14="","",'statement of marks'!AK14)</f>
        <v>5</v>
      </c>
      <c r="E237" s="430">
        <f>IF('statement of marks'!AL14="","",'statement of marks'!AL14)</f>
        <v>5</v>
      </c>
      <c r="F237" s="442">
        <f>IF('statement of marks'!AM14="","",'statement of marks'!AM14)</f>
        <v>10</v>
      </c>
      <c r="G237" s="430">
        <f>IF('statement of marks'!AN14="","",'statement of marks'!AN14)</f>
        <v>5</v>
      </c>
      <c r="H237" s="430">
        <f>IF('statement of marks'!AO14="","",'statement of marks'!AO14)</f>
        <v>5</v>
      </c>
      <c r="I237" s="443">
        <f>IF('statement of marks'!AP14="","",'statement of marks'!AP14)</f>
        <v>10</v>
      </c>
      <c r="J237" s="430">
        <f>IF('statement of marks'!AQ14="","",'statement of marks'!AQ14)</f>
        <v>5</v>
      </c>
      <c r="K237" s="430">
        <f>IF('statement of marks'!AR14="","",'statement of marks'!AR14)</f>
        <v>4</v>
      </c>
      <c r="L237" s="443">
        <f>IF('statement of marks'!AS14="","",'statement of marks'!AS14)</f>
        <v>9</v>
      </c>
      <c r="M237" s="443">
        <f>IF('statement of marks'!AT14="","",'statement of marks'!AT14)</f>
        <v>29</v>
      </c>
      <c r="N237" s="444">
        <f>IF('statement of marks'!AU14="","",'statement of marks'!AU14)</f>
        <v>1</v>
      </c>
      <c r="O237" s="430">
        <f>IF('statement of marks'!AV14="","",'statement of marks'!AV14)</f>
        <v>40</v>
      </c>
      <c r="P237" s="430">
        <f>IF('statement of marks'!AW14="","",'statement of marks'!AW14)</f>
        <v>10</v>
      </c>
      <c r="Q237" s="430">
        <f>IF('statement of marks'!AX14="","",'statement of marks'!AX14)</f>
        <v>20</v>
      </c>
      <c r="R237" s="443">
        <f>IF('statement of marks'!AY14="","",'statement of marks'!AY14)</f>
        <v>70</v>
      </c>
      <c r="S237" s="445">
        <f>IF('statement of marks'!AZ14="","",'statement of marks'!AZ14)</f>
        <v>100</v>
      </c>
      <c r="T237" s="430">
        <f>IF('statement of marks'!BA14="","",'statement of marks'!BA14)</f>
        <v>65</v>
      </c>
      <c r="U237" s="430">
        <f>IF('statement of marks'!BB14="","",'statement of marks'!BB14)</f>
        <v>15</v>
      </c>
      <c r="V237" s="430">
        <f>IF('statement of marks'!BC14="","",'statement of marks'!BC14)</f>
        <v>20</v>
      </c>
      <c r="W237" s="443">
        <f>IF('statement of marks'!BD14="","",'statement of marks'!BD14)</f>
        <v>100</v>
      </c>
      <c r="X237" s="446">
        <f>IF('statement of marks'!BE14="","",'statement of marks'!BE14)</f>
        <v>200</v>
      </c>
      <c r="Y237" s="430">
        <f>IF('statement of marks'!BF14="","",'statement of marks'!BF14)</f>
        <v>100</v>
      </c>
      <c r="Z237" s="453" t="str">
        <f>IF('statement of marks'!BG14="","",'statement of marks'!BG14)</f>
        <v>A</v>
      </c>
    </row>
    <row r="238" spans="1:26" ht="15.5" customHeight="1">
      <c r="A238" s="424"/>
      <c r="B238" s="813" t="str">
        <f>IF('statement of marks'!BJ14="s","SANSKRIT",IF('statement of marks'!BJ14="u","URDU",IF('statement of marks'!BJ14="g","GUJRATI",IF('statement of marks'!BJ14="p","PUNJABI",IF('statement of marks'!BJ14="sd","fla/kh","THIRD LANGUAGE")))))</f>
        <v>SANSKRIT</v>
      </c>
      <c r="C238" s="814"/>
      <c r="D238" s="430">
        <f>IF('statement of marks'!BK14="","",'statement of marks'!BK14)</f>
        <v>5</v>
      </c>
      <c r="E238" s="430">
        <f>IF('statement of marks'!BL14="","",'statement of marks'!BL14)</f>
        <v>5</v>
      </c>
      <c r="F238" s="442">
        <f>IF('statement of marks'!BM14="","",'statement of marks'!BM14)</f>
        <v>10</v>
      </c>
      <c r="G238" s="430">
        <f>IF('statement of marks'!BN14="","",'statement of marks'!BN14)</f>
        <v>5</v>
      </c>
      <c r="H238" s="430">
        <f>IF('statement of marks'!BO14="","",'statement of marks'!BO14)</f>
        <v>5</v>
      </c>
      <c r="I238" s="443">
        <f>IF('statement of marks'!BP14="","",'statement of marks'!BP14)</f>
        <v>10</v>
      </c>
      <c r="J238" s="430">
        <f>IF('statement of marks'!BQ14="","",'statement of marks'!BQ14)</f>
        <v>5</v>
      </c>
      <c r="K238" s="430">
        <f>IF('statement of marks'!BR14="","",'statement of marks'!BR14)</f>
        <v>4</v>
      </c>
      <c r="L238" s="443">
        <f>IF('statement of marks'!BS14="","",'statement of marks'!BS14)</f>
        <v>9</v>
      </c>
      <c r="M238" s="443">
        <f>IF('statement of marks'!BT14="","",'statement of marks'!BT14)</f>
        <v>29</v>
      </c>
      <c r="N238" s="444">
        <f>IF('statement of marks'!BU14="","",'statement of marks'!BU14)</f>
        <v>1</v>
      </c>
      <c r="O238" s="430">
        <f>IF('statement of marks'!BV14="","",'statement of marks'!BV14)</f>
        <v>50</v>
      </c>
      <c r="P238" s="430">
        <f>IF('statement of marks'!BW14="","",'statement of marks'!BW14)</f>
        <v>20</v>
      </c>
      <c r="Q238" s="430"/>
      <c r="R238" s="443">
        <f>IF('statement of marks'!BX14="","",'statement of marks'!BX14)</f>
        <v>70</v>
      </c>
      <c r="S238" s="445">
        <f>IF('statement of marks'!BY14="","",'statement of marks'!BY14)</f>
        <v>100</v>
      </c>
      <c r="T238" s="430">
        <f>IF('statement of marks'!BZ14="","",'statement of marks'!BZ14)</f>
        <v>80</v>
      </c>
      <c r="U238" s="430">
        <f>IF('statement of marks'!CA14="","",'statement of marks'!CA14)</f>
        <v>20</v>
      </c>
      <c r="V238" s="430"/>
      <c r="W238" s="443">
        <f>IF('statement of marks'!CB14="","",'statement of marks'!CB14)</f>
        <v>100</v>
      </c>
      <c r="X238" s="446">
        <f>IF('statement of marks'!CC14="","",'statement of marks'!CC14)</f>
        <v>200</v>
      </c>
      <c r="Y238" s="430">
        <f>IF('statement of marks'!CD14="","",'statement of marks'!CD14)</f>
        <v>100</v>
      </c>
      <c r="Z238" s="453" t="str">
        <f>IF('statement of marks'!CE14="","",'statement of marks'!CE14)</f>
        <v>A</v>
      </c>
    </row>
    <row r="239" spans="1:26" ht="15.5" customHeight="1">
      <c r="A239" s="424"/>
      <c r="B239" s="813" t="str">
        <f>IF('statement of marks'!$CH$3="","",'statement of marks'!$CH$3)</f>
        <v>MATHEMATICS</v>
      </c>
      <c r="C239" s="814"/>
      <c r="D239" s="430">
        <f>IF('statement of marks'!CH14="","",'statement of marks'!CH14)</f>
        <v>5</v>
      </c>
      <c r="E239" s="430">
        <f>IF('statement of marks'!CI14="","",'statement of marks'!CI14)</f>
        <v>5</v>
      </c>
      <c r="F239" s="442">
        <f>IF('statement of marks'!CJ14="","",'statement of marks'!CJ14)</f>
        <v>10</v>
      </c>
      <c r="G239" s="430">
        <f>IF('statement of marks'!CK14="","",'statement of marks'!CK14)</f>
        <v>5</v>
      </c>
      <c r="H239" s="430">
        <f>IF('statement of marks'!CL14="","",'statement of marks'!CL14)</f>
        <v>5</v>
      </c>
      <c r="I239" s="443">
        <f>IF('statement of marks'!CM14="","",'statement of marks'!CM14)</f>
        <v>10</v>
      </c>
      <c r="J239" s="430">
        <f>IF('statement of marks'!CN14="","",'statement of marks'!CN14)</f>
        <v>5</v>
      </c>
      <c r="K239" s="430">
        <f>IF('statement of marks'!CO14="","",'statement of marks'!CO14)</f>
        <v>4</v>
      </c>
      <c r="L239" s="443">
        <f>IF('statement of marks'!CP14="","",'statement of marks'!CP14)</f>
        <v>9</v>
      </c>
      <c r="M239" s="443">
        <f>IF('statement of marks'!CQ14="","",'statement of marks'!CQ14)</f>
        <v>29</v>
      </c>
      <c r="N239" s="444">
        <f>IF('statement of marks'!CR14="","",'statement of marks'!CR14)</f>
        <v>1</v>
      </c>
      <c r="O239" s="430">
        <f>IF('statement of marks'!CS14="","",'statement of marks'!CS14)</f>
        <v>40</v>
      </c>
      <c r="P239" s="430">
        <f>IF('statement of marks'!CT14="","",'statement of marks'!CT14)</f>
        <v>10</v>
      </c>
      <c r="Q239" s="430">
        <f>IF('statement of marks'!CU14="","",'statement of marks'!CU14)</f>
        <v>20</v>
      </c>
      <c r="R239" s="443">
        <f>IF('statement of marks'!CV14="","",'statement of marks'!CV14)</f>
        <v>70</v>
      </c>
      <c r="S239" s="445">
        <f>IF('statement of marks'!CW14="","",'statement of marks'!CW14)</f>
        <v>100</v>
      </c>
      <c r="T239" s="430">
        <f>IF('statement of marks'!CX14="","",'statement of marks'!CX14)</f>
        <v>65</v>
      </c>
      <c r="U239" s="430">
        <f>IF('statement of marks'!CY14="","",'statement of marks'!CY14)</f>
        <v>15</v>
      </c>
      <c r="V239" s="430">
        <f>IF('statement of marks'!CZ14="","",'statement of marks'!CZ14)</f>
        <v>20</v>
      </c>
      <c r="W239" s="443">
        <f>IF('statement of marks'!DA14="","",'statement of marks'!DA14)</f>
        <v>100</v>
      </c>
      <c r="X239" s="446">
        <f>IF('statement of marks'!DB14="","",'statement of marks'!DB14)</f>
        <v>200</v>
      </c>
      <c r="Y239" s="430">
        <f>IF('statement of marks'!DC14="","",'statement of marks'!DC14)</f>
        <v>100</v>
      </c>
      <c r="Z239" s="453" t="str">
        <f>IF('statement of marks'!DD14="","",'statement of marks'!DD14)</f>
        <v>A</v>
      </c>
    </row>
    <row r="240" spans="1:26" ht="15.5" customHeight="1">
      <c r="A240" s="424"/>
      <c r="B240" s="813" t="str">
        <f>IF('statement of marks'!$DG$3="","",'statement of marks'!$DG$3)</f>
        <v>SCIENCE</v>
      </c>
      <c r="C240" s="814"/>
      <c r="D240" s="430">
        <f>IF('statement of marks'!DG14="","",'statement of marks'!DG14)</f>
        <v>5</v>
      </c>
      <c r="E240" s="430">
        <f>IF('statement of marks'!DH14="","",'statement of marks'!DH14)</f>
        <v>5</v>
      </c>
      <c r="F240" s="442">
        <f>IF('statement of marks'!DI14="","",'statement of marks'!DI14)</f>
        <v>10</v>
      </c>
      <c r="G240" s="430">
        <f>IF('statement of marks'!DJ14="","",'statement of marks'!DJ14)</f>
        <v>5</v>
      </c>
      <c r="H240" s="430">
        <f>IF('statement of marks'!DK14="","",'statement of marks'!DK14)</f>
        <v>5</v>
      </c>
      <c r="I240" s="443">
        <f>IF('statement of marks'!DL14="","",'statement of marks'!DL14)</f>
        <v>10</v>
      </c>
      <c r="J240" s="430">
        <f>IF('statement of marks'!DM14="","",'statement of marks'!DM14)</f>
        <v>3</v>
      </c>
      <c r="K240" s="430">
        <f>IF('statement of marks'!DN14="","",'statement of marks'!DN14)</f>
        <v>2</v>
      </c>
      <c r="L240" s="443">
        <f>IF('statement of marks'!DO14="","",'statement of marks'!DO14)</f>
        <v>5</v>
      </c>
      <c r="M240" s="443">
        <f>IF('statement of marks'!DP14="","",'statement of marks'!DP14)</f>
        <v>25</v>
      </c>
      <c r="N240" s="444">
        <f>IF('statement of marks'!DQ14="","",'statement of marks'!DQ14)</f>
        <v>5</v>
      </c>
      <c r="O240" s="430">
        <f>IF('statement of marks'!DR14="","",'statement of marks'!DR14)</f>
        <v>50</v>
      </c>
      <c r="P240" s="430">
        <f>IF('statement of marks'!DS14="","",'statement of marks'!DS14)</f>
        <v>20</v>
      </c>
      <c r="Q240" s="430"/>
      <c r="R240" s="443">
        <f>IF('statement of marks'!DT14="","",'statement of marks'!DT14)</f>
        <v>70</v>
      </c>
      <c r="S240" s="445">
        <f>IF('statement of marks'!DU14="","",'statement of marks'!DU14)</f>
        <v>100</v>
      </c>
      <c r="T240" s="430">
        <f>IF('statement of marks'!DV14="","",'statement of marks'!DV14)</f>
        <v>80</v>
      </c>
      <c r="U240" s="430">
        <f>IF('statement of marks'!DW14="","",'statement of marks'!DW14)</f>
        <v>20</v>
      </c>
      <c r="V240" s="430"/>
      <c r="W240" s="443">
        <f>IF('statement of marks'!DX14="","",'statement of marks'!DX14)</f>
        <v>100</v>
      </c>
      <c r="X240" s="446">
        <f>IF('statement of marks'!DY14="","",'statement of marks'!DY14)</f>
        <v>200</v>
      </c>
      <c r="Y240" s="430">
        <f>IF('statement of marks'!DZ14="","",'statement of marks'!DZ14)</f>
        <v>100</v>
      </c>
      <c r="Z240" s="453" t="str">
        <f>IF('statement of marks'!EA14="","",'statement of marks'!EA14)</f>
        <v>A</v>
      </c>
    </row>
    <row r="241" spans="1:26" ht="15.5" customHeight="1">
      <c r="A241" s="424"/>
      <c r="B241" s="813" t="str">
        <f>IF('statement of marks'!$ED$3="","",'statement of marks'!$ED$3)</f>
        <v>SOCIAL STUDIES</v>
      </c>
      <c r="C241" s="814"/>
      <c r="D241" s="430">
        <f>IF('statement of marks'!ED14="","",'statement of marks'!ED14)</f>
        <v>5</v>
      </c>
      <c r="E241" s="430">
        <f>IF('statement of marks'!EE14="","",'statement of marks'!EE14)</f>
        <v>5</v>
      </c>
      <c r="F241" s="442">
        <f>IF('statement of marks'!EF14="","",'statement of marks'!EF14)</f>
        <v>10</v>
      </c>
      <c r="G241" s="430">
        <f>IF('statement of marks'!EG14="","",'statement of marks'!EG14)</f>
        <v>5</v>
      </c>
      <c r="H241" s="430">
        <f>IF('statement of marks'!EH14="","",'statement of marks'!EH14)</f>
        <v>5</v>
      </c>
      <c r="I241" s="443">
        <f>IF('statement of marks'!EI14="","",'statement of marks'!EI14)</f>
        <v>10</v>
      </c>
      <c r="J241" s="430">
        <f>IF('statement of marks'!EJ14="","",'statement of marks'!EJ14)</f>
        <v>5</v>
      </c>
      <c r="K241" s="430">
        <f>IF('statement of marks'!EK14="","",'statement of marks'!EK14)</f>
        <v>4</v>
      </c>
      <c r="L241" s="443">
        <f>IF('statement of marks'!EL14="","",'statement of marks'!EL14)</f>
        <v>9</v>
      </c>
      <c r="M241" s="443">
        <f>IF('statement of marks'!EM14="","",'statement of marks'!EM14)</f>
        <v>29</v>
      </c>
      <c r="N241" s="444">
        <f>IF('statement of marks'!EN14="","",'statement of marks'!EN14)</f>
        <v>1</v>
      </c>
      <c r="O241" s="430">
        <f>IF('statement of marks'!EO14="","",'statement of marks'!EO14)</f>
        <v>50</v>
      </c>
      <c r="P241" s="430">
        <f>IF('statement of marks'!EP14="","",'statement of marks'!EP14)</f>
        <v>20</v>
      </c>
      <c r="Q241" s="430"/>
      <c r="R241" s="443">
        <f>IF('statement of marks'!EQ14="","",'statement of marks'!EQ14)</f>
        <v>70</v>
      </c>
      <c r="S241" s="445">
        <f>IF('statement of marks'!ER14="","",'statement of marks'!ER14)</f>
        <v>100</v>
      </c>
      <c r="T241" s="430">
        <f>IF('statement of marks'!ES14="","",'statement of marks'!ES14)</f>
        <v>80</v>
      </c>
      <c r="U241" s="430">
        <f>IF('statement of marks'!ET14="","",'statement of marks'!ET14)</f>
        <v>20</v>
      </c>
      <c r="V241" s="430"/>
      <c r="W241" s="443">
        <f>IF('statement of marks'!EU14="","",'statement of marks'!EU14)</f>
        <v>100</v>
      </c>
      <c r="X241" s="446">
        <f>IF('statement of marks'!EV14="","",'statement of marks'!EV14)</f>
        <v>200</v>
      </c>
      <c r="Y241" s="430">
        <f>IF('statement of marks'!EW14="","",'statement of marks'!EW14)</f>
        <v>100</v>
      </c>
      <c r="Z241" s="453" t="str">
        <f>IF('statement of marks'!EX14="","",'statement of marks'!EX14)</f>
        <v>A</v>
      </c>
    </row>
    <row r="242" spans="1:26" ht="15.5" customHeight="1">
      <c r="A242" s="424"/>
      <c r="B242" s="813" t="s">
        <v>172</v>
      </c>
      <c r="C242" s="814"/>
      <c r="D242" s="794" t="s">
        <v>167</v>
      </c>
      <c r="E242" s="794"/>
      <c r="F242" s="794"/>
      <c r="G242" s="794" t="s">
        <v>168</v>
      </c>
      <c r="H242" s="794"/>
      <c r="I242" s="794"/>
      <c r="J242" s="794" t="s">
        <v>169</v>
      </c>
      <c r="K242" s="794"/>
      <c r="L242" s="794"/>
      <c r="M242" s="794"/>
      <c r="N242" s="794"/>
      <c r="O242" s="794" t="s">
        <v>177</v>
      </c>
      <c r="P242" s="794"/>
      <c r="Q242" s="794"/>
      <c r="R242" s="794"/>
      <c r="S242" s="794" t="s">
        <v>221</v>
      </c>
      <c r="T242" s="794"/>
      <c r="U242" s="794"/>
      <c r="V242" s="794"/>
      <c r="W242" s="447"/>
      <c r="X242" s="823" t="s">
        <v>425</v>
      </c>
      <c r="Y242" s="823"/>
      <c r="Z242" s="824"/>
    </row>
    <row r="243" spans="1:26" ht="15.5" customHeight="1">
      <c r="A243" s="425"/>
      <c r="B243" s="825" t="s">
        <v>166</v>
      </c>
      <c r="C243" s="826"/>
      <c r="D243" s="827">
        <f>IF('statement of marks'!FA$6="","",'statement of marks'!FA$6)</f>
        <v>20</v>
      </c>
      <c r="E243" s="827"/>
      <c r="F243" s="827"/>
      <c r="G243" s="827">
        <f>IF('statement of marks'!FB$6="","",'statement of marks'!FB$6)</f>
        <v>20</v>
      </c>
      <c r="H243" s="827"/>
      <c r="I243" s="827"/>
      <c r="J243" s="827">
        <f>IF('statement of marks'!FC$6="","",'statement of marks'!FC$6)</f>
        <v>20</v>
      </c>
      <c r="K243" s="827"/>
      <c r="L243" s="827"/>
      <c r="M243" s="827"/>
      <c r="N243" s="827"/>
      <c r="O243" s="827">
        <f>IF('statement of marks'!FD$6="","",'statement of marks'!FD$6)</f>
        <v>20</v>
      </c>
      <c r="P243" s="827"/>
      <c r="Q243" s="827"/>
      <c r="R243" s="827"/>
      <c r="S243" s="827">
        <f>IF('statement of marks'!FE$6="","",'statement of marks'!FE$6)</f>
        <v>20</v>
      </c>
      <c r="T243" s="827"/>
      <c r="U243" s="827"/>
      <c r="V243" s="827"/>
      <c r="W243" s="448"/>
      <c r="X243" s="436">
        <f>IF('statement of marks'!FF$6="","",'statement of marks'!FF$6)</f>
        <v>100</v>
      </c>
      <c r="Y243" s="436" t="s">
        <v>220</v>
      </c>
      <c r="Z243" s="451" t="s">
        <v>69</v>
      </c>
    </row>
    <row r="244" spans="1:26" ht="15.5" customHeight="1">
      <c r="A244" s="424"/>
      <c r="B244" s="813" t="str">
        <f>IF('statement of marks'!$FA$3="","",'statement of marks'!$FA$3)</f>
        <v>WORK EXPERIENCE</v>
      </c>
      <c r="C244" s="814"/>
      <c r="D244" s="817">
        <f>IF('statement of marks'!FA14="","",'statement of marks'!FA14)</f>
        <v>20</v>
      </c>
      <c r="E244" s="817"/>
      <c r="F244" s="817"/>
      <c r="G244" s="817">
        <f>IF('statement of marks'!FB14="","",'statement of marks'!FB14)</f>
        <v>20</v>
      </c>
      <c r="H244" s="817"/>
      <c r="I244" s="817"/>
      <c r="J244" s="816">
        <f>IF('statement of marks'!FC14="","",'statement of marks'!FC14)</f>
        <v>20</v>
      </c>
      <c r="K244" s="816"/>
      <c r="L244" s="816"/>
      <c r="M244" s="816"/>
      <c r="N244" s="816"/>
      <c r="O244" s="817">
        <f>IF('statement of marks'!FD14="","",'statement of marks'!FD14)</f>
        <v>20</v>
      </c>
      <c r="P244" s="817"/>
      <c r="Q244" s="817"/>
      <c r="R244" s="817"/>
      <c r="S244" s="817">
        <f>IF('statement of marks'!FE14="","",'statement of marks'!FE14)</f>
        <v>20</v>
      </c>
      <c r="T244" s="817"/>
      <c r="U244" s="817"/>
      <c r="V244" s="817"/>
      <c r="W244" s="447"/>
      <c r="X244" s="447">
        <f>IF('statement of marks'!FF14="","",'statement of marks'!FF14)</f>
        <v>100</v>
      </c>
      <c r="Y244" s="447">
        <f>IF('statement of marks'!FG14="","",'statement of marks'!FG14)</f>
        <v>100</v>
      </c>
      <c r="Z244" s="454" t="str">
        <f>IF('statement of marks'!FH14="","",'statement of marks'!FH14)</f>
        <v>A</v>
      </c>
    </row>
    <row r="245" spans="1:26" ht="15.5" customHeight="1">
      <c r="A245" s="424"/>
      <c r="B245" s="813" t="str">
        <f>IF('statement of marks'!$FK$3="","",'statement of marks'!$FK$3)</f>
        <v>ART EDUCATION</v>
      </c>
      <c r="C245" s="814"/>
      <c r="D245" s="817">
        <f>IF('statement of marks'!FK14="","",'statement of marks'!FK14)</f>
        <v>20</v>
      </c>
      <c r="E245" s="817"/>
      <c r="F245" s="817"/>
      <c r="G245" s="817">
        <f>IF('statement of marks'!FL14="","",'statement of marks'!FL14)</f>
        <v>20</v>
      </c>
      <c r="H245" s="817"/>
      <c r="I245" s="817"/>
      <c r="J245" s="816">
        <f>IF('statement of marks'!FM14="","",'statement of marks'!FM14)</f>
        <v>20</v>
      </c>
      <c r="K245" s="816"/>
      <c r="L245" s="816"/>
      <c r="M245" s="816"/>
      <c r="N245" s="816"/>
      <c r="O245" s="817">
        <f>IF('statement of marks'!FN14="","",'statement of marks'!FN14)</f>
        <v>20</v>
      </c>
      <c r="P245" s="817"/>
      <c r="Q245" s="817"/>
      <c r="R245" s="817"/>
      <c r="S245" s="817">
        <f>IF('statement of marks'!FO14="","",'statement of marks'!FO14)</f>
        <v>20</v>
      </c>
      <c r="T245" s="817"/>
      <c r="U245" s="817"/>
      <c r="V245" s="817"/>
      <c r="W245" s="447"/>
      <c r="X245" s="447">
        <f>IF('statement of marks'!FP14="","",'statement of marks'!FP14)</f>
        <v>100</v>
      </c>
      <c r="Y245" s="447">
        <f>IF('statement of marks'!FQ14="","",'statement of marks'!FQ14)</f>
        <v>100</v>
      </c>
      <c r="Z245" s="454" t="str">
        <f>IF('statement of marks'!FR14="","",'statement of marks'!FR14)</f>
        <v>A</v>
      </c>
    </row>
    <row r="246" spans="1:26" ht="15.5" customHeight="1">
      <c r="A246" s="424"/>
      <c r="B246" s="813" t="str">
        <f>IF('statement of marks'!$FU$3="","",'statement of marks'!$FU$3)</f>
        <v>PHYSICIAL EDUCATION</v>
      </c>
      <c r="C246" s="814"/>
      <c r="D246" s="817">
        <f>IF('statement of marks'!FU14="","",'statement of marks'!FU14)</f>
        <v>20</v>
      </c>
      <c r="E246" s="817"/>
      <c r="F246" s="817"/>
      <c r="G246" s="817">
        <f>IF('statement of marks'!FV14="","",'statement of marks'!FV14)</f>
        <v>20</v>
      </c>
      <c r="H246" s="817"/>
      <c r="I246" s="817"/>
      <c r="J246" s="816">
        <f>IF('statement of marks'!FW14="","",'statement of marks'!FW14)</f>
        <v>20</v>
      </c>
      <c r="K246" s="816"/>
      <c r="L246" s="816"/>
      <c r="M246" s="816"/>
      <c r="N246" s="816"/>
      <c r="O246" s="817">
        <f>IF('statement of marks'!FX14="","",'statement of marks'!FX14)</f>
        <v>20</v>
      </c>
      <c r="P246" s="817"/>
      <c r="Q246" s="817"/>
      <c r="R246" s="817"/>
      <c r="S246" s="817">
        <f>IF('statement of marks'!FY14="","",'statement of marks'!FY14)</f>
        <v>20</v>
      </c>
      <c r="T246" s="817"/>
      <c r="U246" s="817"/>
      <c r="V246" s="817"/>
      <c r="W246" s="447"/>
      <c r="X246" s="447">
        <f>IF('statement of marks'!FZ14="","",'statement of marks'!FZ14)</f>
        <v>100</v>
      </c>
      <c r="Y246" s="447">
        <f>IF('statement of marks'!GA14="","",'statement of marks'!GA14)</f>
        <v>100</v>
      </c>
      <c r="Z246" s="454" t="str">
        <f>IF('statement of marks'!GB14="","",'statement of marks'!GB14)</f>
        <v>A</v>
      </c>
    </row>
    <row r="247" spans="1:26" ht="15.5" customHeight="1">
      <c r="A247" s="424"/>
      <c r="B247" s="813" t="s">
        <v>173</v>
      </c>
      <c r="C247" s="814"/>
      <c r="D247" s="794" t="str">
        <f>details!$EF$3</f>
        <v>AUGUST</v>
      </c>
      <c r="E247" s="794"/>
      <c r="F247" s="794"/>
      <c r="G247" s="794" t="str">
        <f>details!$EJ$3</f>
        <v>OCTOBER</v>
      </c>
      <c r="H247" s="794"/>
      <c r="I247" s="794"/>
      <c r="J247" s="816" t="str">
        <f>details!$EN$3</f>
        <v>DECEMBER</v>
      </c>
      <c r="K247" s="816"/>
      <c r="L247" s="816"/>
      <c r="M247" s="816"/>
      <c r="N247" s="816"/>
      <c r="O247" s="794" t="str">
        <f>details!$ER$3</f>
        <v>FEBURARY</v>
      </c>
      <c r="P247" s="794"/>
      <c r="Q247" s="794"/>
      <c r="R247" s="794"/>
      <c r="S247" s="794" t="str">
        <f>details!$EV$3</f>
        <v>GRAND TOAL</v>
      </c>
      <c r="T247" s="794"/>
      <c r="U247" s="794"/>
      <c r="V247" s="794"/>
      <c r="W247" s="811" t="s">
        <v>118</v>
      </c>
      <c r="X247" s="811"/>
      <c r="Y247" s="811"/>
      <c r="Z247" s="812"/>
    </row>
    <row r="248" spans="1:26" ht="15.5" customHeight="1">
      <c r="A248" s="424"/>
      <c r="B248" s="813" t="s">
        <v>175</v>
      </c>
      <c r="C248" s="814"/>
      <c r="D248" s="815" t="str">
        <f>IF(details!EI14="","",details!EI14)</f>
        <v/>
      </c>
      <c r="E248" s="815"/>
      <c r="F248" s="815"/>
      <c r="G248" s="815" t="str">
        <f>IF(details!EM14="","",details!EM14)</f>
        <v/>
      </c>
      <c r="H248" s="815"/>
      <c r="I248" s="815"/>
      <c r="J248" s="816" t="str">
        <f>IF(details!EQ14="","",details!EQ14)</f>
        <v/>
      </c>
      <c r="K248" s="816"/>
      <c r="L248" s="816"/>
      <c r="M248" s="816"/>
      <c r="N248" s="816"/>
      <c r="O248" s="817" t="str">
        <f>IF(details!EU14="","",details!EU14)</f>
        <v/>
      </c>
      <c r="P248" s="817"/>
      <c r="Q248" s="817"/>
      <c r="R248" s="817"/>
      <c r="S248" s="815" t="str">
        <f>IF(details!EW14="","",details!EW14)</f>
        <v/>
      </c>
      <c r="T248" s="815"/>
      <c r="U248" s="815"/>
      <c r="V248" s="815"/>
      <c r="W248" s="811"/>
      <c r="X248" s="811"/>
      <c r="Y248" s="811"/>
      <c r="Z248" s="812"/>
    </row>
    <row r="249" spans="1:26" ht="15.5" customHeight="1">
      <c r="A249" s="424"/>
      <c r="B249" s="818" t="s">
        <v>174</v>
      </c>
      <c r="C249" s="819"/>
      <c r="D249" s="820">
        <f>IF(details!EH14="","",details!EH14)</f>
        <v>40</v>
      </c>
      <c r="E249" s="820"/>
      <c r="F249" s="820"/>
      <c r="G249" s="820">
        <f>IF(details!EL14="","",details!EL14)</f>
        <v>60</v>
      </c>
      <c r="H249" s="820"/>
      <c r="I249" s="820"/>
      <c r="J249" s="820">
        <f>IF(details!EP14="","",details!EP14)</f>
        <v>80</v>
      </c>
      <c r="K249" s="820"/>
      <c r="L249" s="820"/>
      <c r="M249" s="820"/>
      <c r="N249" s="820"/>
      <c r="O249" s="820">
        <f>IF(details!ET14="","",details!ET14)</f>
        <v>100</v>
      </c>
      <c r="P249" s="820"/>
      <c r="Q249" s="820"/>
      <c r="R249" s="820"/>
      <c r="S249" s="820">
        <f>IF(details!EV14="","",details!EV14)</f>
        <v>110</v>
      </c>
      <c r="T249" s="820"/>
      <c r="U249" s="820"/>
      <c r="V249" s="820"/>
      <c r="W249" s="821">
        <f>'statement of marks'!$HR$108</f>
        <v>45777</v>
      </c>
      <c r="X249" s="821"/>
      <c r="Y249" s="821"/>
      <c r="Z249" s="822"/>
    </row>
    <row r="250" spans="1:26" ht="15.5" customHeight="1">
      <c r="A250" s="426"/>
      <c r="B250" s="803" t="s">
        <v>232</v>
      </c>
      <c r="C250" s="804"/>
      <c r="D250" s="805" t="s">
        <v>189</v>
      </c>
      <c r="E250" s="805"/>
      <c r="F250" s="805"/>
      <c r="G250" s="805" t="s">
        <v>190</v>
      </c>
      <c r="H250" s="805"/>
      <c r="I250" s="805"/>
      <c r="J250" s="805" t="s">
        <v>222</v>
      </c>
      <c r="K250" s="805"/>
      <c r="L250" s="805"/>
      <c r="M250" s="805"/>
      <c r="N250" s="805"/>
      <c r="O250" s="805" t="s">
        <v>147</v>
      </c>
      <c r="P250" s="805"/>
      <c r="Q250" s="805"/>
      <c r="R250" s="805"/>
      <c r="S250" s="806" t="s">
        <v>195</v>
      </c>
      <c r="T250" s="806"/>
      <c r="U250" s="806"/>
      <c r="V250" s="806"/>
      <c r="W250" s="805" t="s">
        <v>230</v>
      </c>
      <c r="X250" s="805"/>
      <c r="Y250" s="805"/>
      <c r="Z250" s="807"/>
    </row>
    <row r="251" spans="1:26" ht="15.5" customHeight="1">
      <c r="A251" s="426"/>
      <c r="B251" s="803"/>
      <c r="C251" s="804"/>
      <c r="D251" s="805">
        <f>'statement of marks'!HP14</f>
        <v>1200</v>
      </c>
      <c r="E251" s="805"/>
      <c r="F251" s="805"/>
      <c r="G251" s="805">
        <f>'statement of marks'!HQ14</f>
        <v>1200</v>
      </c>
      <c r="H251" s="805"/>
      <c r="I251" s="805"/>
      <c r="J251" s="808" t="str">
        <f>'statement of marks'!HU14</f>
        <v>A</v>
      </c>
      <c r="K251" s="808"/>
      <c r="L251" s="808"/>
      <c r="M251" s="808"/>
      <c r="N251" s="808"/>
      <c r="O251" s="808">
        <f>'statement of marks'!HR14</f>
        <v>100</v>
      </c>
      <c r="P251" s="808"/>
      <c r="Q251" s="808"/>
      <c r="R251" s="808"/>
      <c r="S251" s="805">
        <f>'statement of marks'!HT14</f>
        <v>0.99999999999999833</v>
      </c>
      <c r="T251" s="805"/>
      <c r="U251" s="805"/>
      <c r="V251" s="805"/>
      <c r="W251" s="809" t="str">
        <f>'statement of marks'!HO14</f>
        <v>PASSED</v>
      </c>
      <c r="X251" s="809"/>
      <c r="Y251" s="809"/>
      <c r="Z251" s="810"/>
    </row>
    <row r="252" spans="1:26" ht="15.5" customHeight="1">
      <c r="A252" s="424"/>
      <c r="B252" s="792" t="s">
        <v>176</v>
      </c>
      <c r="C252" s="793"/>
      <c r="D252" s="794"/>
      <c r="E252" s="794"/>
      <c r="F252" s="794"/>
      <c r="G252" s="794"/>
      <c r="H252" s="794"/>
      <c r="I252" s="794"/>
      <c r="J252" s="794"/>
      <c r="K252" s="794"/>
      <c r="L252" s="794"/>
      <c r="M252" s="794"/>
      <c r="N252" s="794"/>
      <c r="O252" s="794"/>
      <c r="P252" s="794"/>
      <c r="Q252" s="794"/>
      <c r="R252" s="794"/>
      <c r="S252" s="794"/>
      <c r="T252" s="794"/>
      <c r="U252" s="794"/>
      <c r="V252" s="794"/>
      <c r="W252" s="794"/>
      <c r="X252" s="794"/>
      <c r="Y252" s="794"/>
      <c r="Z252" s="800"/>
    </row>
    <row r="253" spans="1:26" ht="15.5" customHeight="1">
      <c r="A253" s="424"/>
      <c r="B253" s="801" t="s">
        <v>161</v>
      </c>
      <c r="C253" s="802"/>
      <c r="D253" s="794"/>
      <c r="E253" s="794"/>
      <c r="F253" s="794"/>
      <c r="G253" s="794"/>
      <c r="H253" s="794"/>
      <c r="I253" s="794"/>
      <c r="J253" s="794"/>
      <c r="K253" s="794"/>
      <c r="L253" s="794"/>
      <c r="M253" s="794"/>
      <c r="N253" s="794"/>
      <c r="O253" s="794"/>
      <c r="P253" s="794"/>
      <c r="Q253" s="794"/>
      <c r="R253" s="794"/>
      <c r="S253" s="794"/>
      <c r="T253" s="794"/>
      <c r="U253" s="794"/>
      <c r="V253" s="794"/>
      <c r="W253" s="794"/>
      <c r="X253" s="794"/>
      <c r="Y253" s="794"/>
      <c r="Z253" s="800"/>
    </row>
    <row r="254" spans="1:26" ht="15.5" customHeight="1">
      <c r="A254" s="424"/>
      <c r="B254" s="792" t="s">
        <v>162</v>
      </c>
      <c r="C254" s="793"/>
      <c r="D254" s="794"/>
      <c r="E254" s="794"/>
      <c r="F254" s="794"/>
      <c r="G254" s="794"/>
      <c r="H254" s="794"/>
      <c r="I254" s="794"/>
      <c r="J254" s="794"/>
      <c r="K254" s="794"/>
      <c r="L254" s="794"/>
      <c r="M254" s="794"/>
      <c r="N254" s="794"/>
      <c r="O254" s="794"/>
      <c r="P254" s="794"/>
      <c r="Q254" s="794"/>
      <c r="R254" s="794"/>
      <c r="S254" s="795" t="s">
        <v>162</v>
      </c>
      <c r="T254" s="795"/>
      <c r="U254" s="795"/>
      <c r="V254" s="795"/>
      <c r="W254" s="796" t="s">
        <v>163</v>
      </c>
      <c r="X254" s="796"/>
      <c r="Y254" s="796"/>
      <c r="Z254" s="797"/>
    </row>
    <row r="255" spans="1:26" ht="15.5" customHeight="1">
      <c r="A255" s="424"/>
      <c r="B255" s="798" t="s">
        <v>163</v>
      </c>
      <c r="C255" s="799"/>
      <c r="D255" s="794"/>
      <c r="E255" s="794"/>
      <c r="F255" s="794"/>
      <c r="G255" s="794"/>
      <c r="H255" s="794"/>
      <c r="I255" s="794"/>
      <c r="J255" s="794"/>
      <c r="K255" s="794"/>
      <c r="L255" s="794"/>
      <c r="M255" s="794"/>
      <c r="N255" s="794"/>
      <c r="O255" s="794"/>
      <c r="P255" s="794"/>
      <c r="Q255" s="794"/>
      <c r="R255" s="794"/>
      <c r="S255" s="795"/>
      <c r="T255" s="795"/>
      <c r="U255" s="795"/>
      <c r="V255" s="795"/>
      <c r="W255" s="796"/>
      <c r="X255" s="796"/>
      <c r="Y255" s="796"/>
      <c r="Z255" s="797"/>
    </row>
    <row r="256" spans="1:26" ht="15.5" customHeight="1" thickBot="1">
      <c r="A256" s="424"/>
      <c r="B256" s="786" t="s">
        <v>223</v>
      </c>
      <c r="C256" s="787"/>
      <c r="D256" s="788"/>
      <c r="E256" s="788"/>
      <c r="F256" s="788"/>
      <c r="G256" s="788"/>
      <c r="H256" s="788"/>
      <c r="I256" s="788"/>
      <c r="J256" s="788"/>
      <c r="K256" s="788"/>
      <c r="L256" s="788"/>
      <c r="M256" s="788"/>
      <c r="N256" s="788"/>
      <c r="O256" s="788"/>
      <c r="P256" s="788"/>
      <c r="Q256" s="788"/>
      <c r="R256" s="788"/>
      <c r="S256" s="789" t="s">
        <v>179</v>
      </c>
      <c r="T256" s="789"/>
      <c r="U256" s="789"/>
      <c r="V256" s="789"/>
      <c r="W256" s="790" t="s">
        <v>179</v>
      </c>
      <c r="X256" s="790"/>
      <c r="Y256" s="790"/>
      <c r="Z256" s="791"/>
    </row>
    <row r="257" spans="1:26" ht="15.5" customHeight="1">
      <c r="A257" s="424"/>
      <c r="B257" s="839" t="s">
        <v>178</v>
      </c>
      <c r="C257" s="840"/>
      <c r="D257" s="840"/>
      <c r="E257" s="840"/>
      <c r="F257" s="840"/>
      <c r="G257" s="840"/>
      <c r="H257" s="840"/>
      <c r="I257" s="840"/>
      <c r="J257" s="840"/>
      <c r="K257" s="840"/>
      <c r="L257" s="840"/>
      <c r="M257" s="840"/>
      <c r="N257" s="840"/>
      <c r="O257" s="840"/>
      <c r="P257" s="840"/>
      <c r="Q257" s="840"/>
      <c r="R257" s="840"/>
      <c r="S257" s="840"/>
      <c r="T257" s="840"/>
      <c r="U257" s="840"/>
      <c r="V257" s="840"/>
      <c r="W257" s="840"/>
      <c r="X257" s="840"/>
      <c r="Y257" s="840"/>
      <c r="Z257" s="841"/>
    </row>
    <row r="258" spans="1:26" ht="15.5" customHeight="1">
      <c r="A258" s="424"/>
      <c r="B258" s="842" t="str">
        <f>IF('statement of marks'!$A$1="","",'statement of marks'!$A$1)</f>
        <v>GOVT. HR. SEC. SCHOOL, _________________</v>
      </c>
      <c r="C258" s="843"/>
      <c r="D258" s="843"/>
      <c r="E258" s="843"/>
      <c r="F258" s="843"/>
      <c r="G258" s="843"/>
      <c r="H258" s="843"/>
      <c r="I258" s="843"/>
      <c r="J258" s="843"/>
      <c r="K258" s="843"/>
      <c r="L258" s="843"/>
      <c r="M258" s="843"/>
      <c r="N258" s="843"/>
      <c r="O258" s="843"/>
      <c r="P258" s="843"/>
      <c r="Q258" s="843"/>
      <c r="R258" s="843"/>
      <c r="S258" s="843"/>
      <c r="T258" s="843"/>
      <c r="U258" s="843"/>
      <c r="V258" s="843"/>
      <c r="W258" s="843"/>
      <c r="X258" s="843"/>
      <c r="Y258" s="843"/>
      <c r="Z258" s="844"/>
    </row>
    <row r="259" spans="1:26" ht="15.5" customHeight="1">
      <c r="A259" s="424"/>
      <c r="B259" s="813" t="s">
        <v>117</v>
      </c>
      <c r="C259" s="814"/>
      <c r="D259" s="814" t="str">
        <f>IF('statement of marks'!$H$3="","",'statement of marks'!$H$3)</f>
        <v>2024-25</v>
      </c>
      <c r="E259" s="814"/>
      <c r="F259" s="814"/>
      <c r="G259" s="814"/>
      <c r="H259" s="814"/>
      <c r="I259" s="814"/>
      <c r="J259" s="814"/>
      <c r="K259" s="814"/>
      <c r="L259" s="814"/>
      <c r="M259" s="814"/>
      <c r="N259" s="814"/>
      <c r="O259" s="814"/>
      <c r="P259" s="814"/>
      <c r="Q259" s="814"/>
      <c r="R259" s="814"/>
      <c r="S259" s="814"/>
      <c r="T259" s="814"/>
      <c r="U259" s="814"/>
      <c r="V259" s="814"/>
      <c r="W259" s="814"/>
      <c r="X259" s="814"/>
      <c r="Y259" s="814"/>
      <c r="Z259" s="832"/>
    </row>
    <row r="260" spans="1:26" ht="15.5" customHeight="1">
      <c r="A260" s="424"/>
      <c r="B260" s="813" t="s">
        <v>157</v>
      </c>
      <c r="C260" s="814"/>
      <c r="D260" s="814" t="str">
        <f>IF('statement of marks'!I15="","",'statement of marks'!I15)</f>
        <v>A9</v>
      </c>
      <c r="E260" s="814"/>
      <c r="F260" s="814"/>
      <c r="G260" s="814"/>
      <c r="H260" s="814"/>
      <c r="I260" s="814"/>
      <c r="J260" s="814"/>
      <c r="K260" s="814"/>
      <c r="L260" s="814"/>
      <c r="M260" s="814"/>
      <c r="N260" s="814"/>
      <c r="O260" s="814"/>
      <c r="P260" s="814"/>
      <c r="Q260" s="814"/>
      <c r="R260" s="814"/>
      <c r="S260" s="814"/>
      <c r="T260" s="814"/>
      <c r="U260" s="814"/>
      <c r="V260" s="814"/>
      <c r="W260" s="814"/>
      <c r="X260" s="814"/>
      <c r="Y260" s="814"/>
      <c r="Z260" s="832"/>
    </row>
    <row r="261" spans="1:26" ht="15.5" customHeight="1">
      <c r="A261" s="424"/>
      <c r="B261" s="813" t="s">
        <v>20</v>
      </c>
      <c r="C261" s="814"/>
      <c r="D261" s="814" t="str">
        <f>IF('statement of marks'!J15="","",'statement of marks'!J15)</f>
        <v>B9</v>
      </c>
      <c r="E261" s="814"/>
      <c r="F261" s="814"/>
      <c r="G261" s="814"/>
      <c r="H261" s="814"/>
      <c r="I261" s="814"/>
      <c r="J261" s="814"/>
      <c r="K261" s="814"/>
      <c r="L261" s="814"/>
      <c r="M261" s="814"/>
      <c r="N261" s="814"/>
      <c r="O261" s="814"/>
      <c r="P261" s="814"/>
      <c r="Q261" s="814"/>
      <c r="R261" s="814"/>
      <c r="S261" s="814"/>
      <c r="T261" s="814"/>
      <c r="U261" s="814"/>
      <c r="V261" s="814"/>
      <c r="W261" s="814"/>
      <c r="X261" s="814"/>
      <c r="Y261" s="814"/>
      <c r="Z261" s="832"/>
    </row>
    <row r="262" spans="1:26" ht="15.5" customHeight="1">
      <c r="A262" s="424"/>
      <c r="B262" s="813" t="s">
        <v>21</v>
      </c>
      <c r="C262" s="814"/>
      <c r="D262" s="814" t="str">
        <f>IF('statement of marks'!K15="","",'statement of marks'!K15)</f>
        <v>C9</v>
      </c>
      <c r="E262" s="814"/>
      <c r="F262" s="814"/>
      <c r="G262" s="814"/>
      <c r="H262" s="814"/>
      <c r="I262" s="814"/>
      <c r="J262" s="814"/>
      <c r="K262" s="814"/>
      <c r="L262" s="814"/>
      <c r="M262" s="814"/>
      <c r="N262" s="814"/>
      <c r="O262" s="814"/>
      <c r="P262" s="814"/>
      <c r="Q262" s="814"/>
      <c r="R262" s="814"/>
      <c r="S262" s="814"/>
      <c r="T262" s="814"/>
      <c r="U262" s="814"/>
      <c r="V262" s="814"/>
      <c r="W262" s="814"/>
      <c r="X262" s="814"/>
      <c r="Y262" s="814"/>
      <c r="Z262" s="832"/>
    </row>
    <row r="263" spans="1:26" ht="15.5" customHeight="1">
      <c r="A263" s="424"/>
      <c r="B263" s="813" t="s">
        <v>158</v>
      </c>
      <c r="C263" s="814"/>
      <c r="D263" s="814" t="str">
        <f>IF('statement of marks'!$G$3="","",'statement of marks'!$G$3)</f>
        <v>6 A</v>
      </c>
      <c r="E263" s="814"/>
      <c r="F263" s="814"/>
      <c r="G263" s="814" t="s">
        <v>159</v>
      </c>
      <c r="H263" s="814"/>
      <c r="I263" s="814"/>
      <c r="J263" s="836">
        <f>IF('statement of marks'!D15="","",'statement of marks'!D15)</f>
        <v>809</v>
      </c>
      <c r="K263" s="837"/>
      <c r="L263" s="837"/>
      <c r="M263" s="837"/>
      <c r="N263" s="838"/>
      <c r="O263" s="814" t="s">
        <v>79</v>
      </c>
      <c r="P263" s="814"/>
      <c r="Q263" s="814"/>
      <c r="R263" s="814"/>
      <c r="S263" s="814" t="str">
        <f>IF('statement of marks'!F15="","",'statement of marks'!F15)</f>
        <v/>
      </c>
      <c r="T263" s="814"/>
      <c r="U263" s="814"/>
      <c r="V263" s="814"/>
      <c r="W263" s="814" t="str">
        <f>IF('statement of marks'!$I$3="","",'statement of marks'!$I$3)</f>
        <v>SCHOOL DISE CODE</v>
      </c>
      <c r="X263" s="814"/>
      <c r="Y263" s="814"/>
      <c r="Z263" s="832"/>
    </row>
    <row r="264" spans="1:26" ht="15.5" customHeight="1">
      <c r="A264" s="424"/>
      <c r="B264" s="449" t="s">
        <v>171</v>
      </c>
      <c r="C264" s="428"/>
      <c r="D264" s="830" t="str">
        <f>IF('statement of marks'!G15="","",'statement of marks'!G15)</f>
        <v/>
      </c>
      <c r="E264" s="830"/>
      <c r="F264" s="830"/>
      <c r="G264" s="831" t="str">
        <f>IF('statement of marks'!H15="","",'statement of marks'!H15)</f>
        <v/>
      </c>
      <c r="H264" s="831"/>
      <c r="I264" s="831"/>
      <c r="J264" s="831"/>
      <c r="K264" s="831"/>
      <c r="L264" s="831"/>
      <c r="M264" s="831"/>
      <c r="N264" s="831"/>
      <c r="O264" s="831"/>
      <c r="P264" s="831"/>
      <c r="Q264" s="831"/>
      <c r="R264" s="831"/>
      <c r="S264" s="831"/>
      <c r="T264" s="831"/>
      <c r="U264" s="831"/>
      <c r="V264" s="831"/>
      <c r="W264" s="814" t="str">
        <f>IF('statement of marks'!$J$3="","",'statement of marks'!$J$3)</f>
        <v>08291009401</v>
      </c>
      <c r="X264" s="814"/>
      <c r="Y264" s="814"/>
      <c r="Z264" s="832"/>
    </row>
    <row r="265" spans="1:26" ht="15.5" customHeight="1">
      <c r="A265" s="424"/>
      <c r="B265" s="450" t="s">
        <v>160</v>
      </c>
      <c r="C265" s="429" t="s">
        <v>165</v>
      </c>
      <c r="D265" s="794" t="s">
        <v>167</v>
      </c>
      <c r="E265" s="794"/>
      <c r="F265" s="794"/>
      <c r="G265" s="794" t="s">
        <v>168</v>
      </c>
      <c r="H265" s="794"/>
      <c r="I265" s="794"/>
      <c r="J265" s="794" t="s">
        <v>169</v>
      </c>
      <c r="K265" s="794"/>
      <c r="L265" s="794"/>
      <c r="M265" s="833" t="str">
        <f>IF('statement of marks'!U$4="","",'statement of marks'!U$4)</f>
        <v>TOTAL OF ALL TESTS</v>
      </c>
      <c r="N265" s="834" t="str">
        <f>IF('statement of marks'!V$4="","",'statement of marks'!V$4)</f>
        <v>VRUKSHAROPAN</v>
      </c>
      <c r="O265" s="795" t="s">
        <v>170</v>
      </c>
      <c r="P265" s="795"/>
      <c r="Q265" s="795"/>
      <c r="R265" s="795"/>
      <c r="S265" s="835" t="s">
        <v>216</v>
      </c>
      <c r="T265" s="816" t="s">
        <v>90</v>
      </c>
      <c r="U265" s="816"/>
      <c r="V265" s="816"/>
      <c r="W265" s="816"/>
      <c r="X265" s="823" t="s">
        <v>425</v>
      </c>
      <c r="Y265" s="823"/>
      <c r="Z265" s="824"/>
    </row>
    <row r="266" spans="1:26" ht="15.5" customHeight="1">
      <c r="A266" s="424"/>
      <c r="B266" s="450"/>
      <c r="C266" s="429"/>
      <c r="D266" s="431" t="s">
        <v>217</v>
      </c>
      <c r="E266" s="431" t="s">
        <v>218</v>
      </c>
      <c r="F266" s="432" t="s">
        <v>219</v>
      </c>
      <c r="G266" s="431" t="s">
        <v>217</v>
      </c>
      <c r="H266" s="431" t="s">
        <v>218</v>
      </c>
      <c r="I266" s="433" t="s">
        <v>219</v>
      </c>
      <c r="J266" s="431" t="s">
        <v>217</v>
      </c>
      <c r="K266" s="431" t="s">
        <v>218</v>
      </c>
      <c r="L266" s="433" t="s">
        <v>219</v>
      </c>
      <c r="M266" s="833"/>
      <c r="N266" s="834"/>
      <c r="O266" s="431" t="s">
        <v>217</v>
      </c>
      <c r="P266" s="431" t="s">
        <v>218</v>
      </c>
      <c r="Q266" s="434" t="s">
        <v>421</v>
      </c>
      <c r="R266" s="433" t="s">
        <v>219</v>
      </c>
      <c r="S266" s="835"/>
      <c r="T266" s="431" t="s">
        <v>217</v>
      </c>
      <c r="U266" s="431" t="s">
        <v>218</v>
      </c>
      <c r="V266" s="434" t="s">
        <v>422</v>
      </c>
      <c r="W266" s="433" t="s">
        <v>219</v>
      </c>
      <c r="X266" s="435" t="s">
        <v>423</v>
      </c>
      <c r="Y266" s="431" t="s">
        <v>220</v>
      </c>
      <c r="Z266" s="451" t="s">
        <v>69</v>
      </c>
    </row>
    <row r="267" spans="1:26" ht="15.5" customHeight="1">
      <c r="A267" s="425"/>
      <c r="B267" s="828" t="s">
        <v>166</v>
      </c>
      <c r="C267" s="829"/>
      <c r="D267" s="436">
        <f>IF('statement of marks'!L$6="","",'statement of marks'!L$6)</f>
        <v>5</v>
      </c>
      <c r="E267" s="436">
        <f>IF('statement of marks'!M$6="","",'statement of marks'!M$6)</f>
        <v>5</v>
      </c>
      <c r="F267" s="437">
        <f>IF('statement of marks'!N$6="","",'statement of marks'!N$6)</f>
        <v>10</v>
      </c>
      <c r="G267" s="436">
        <f>IF('statement of marks'!O$6="","",'statement of marks'!O$6)</f>
        <v>5</v>
      </c>
      <c r="H267" s="436">
        <f>IF('statement of marks'!P$6="","",'statement of marks'!P$6)</f>
        <v>5</v>
      </c>
      <c r="I267" s="438">
        <f>IF('statement of marks'!Q$6="","",'statement of marks'!Q$6)</f>
        <v>10</v>
      </c>
      <c r="J267" s="436">
        <f>IF('statement of marks'!R$6="","",'statement of marks'!R$6)</f>
        <v>5</v>
      </c>
      <c r="K267" s="436">
        <f>IF('statement of marks'!S$6="","",'statement of marks'!S$6)</f>
        <v>4</v>
      </c>
      <c r="L267" s="438">
        <f>IF('statement of marks'!T$6="","",'statement of marks'!T$6)</f>
        <v>9</v>
      </c>
      <c r="M267" s="438">
        <f>IF('statement of marks'!U$6="","",'statement of marks'!U$6)</f>
        <v>29</v>
      </c>
      <c r="N267" s="439">
        <f>IF('statement of marks'!V$6="","",'statement of marks'!V$6)</f>
        <v>1</v>
      </c>
      <c r="O267" s="436">
        <f>IF('statement of marks'!W$6="","",'statement of marks'!W$6)</f>
        <v>40</v>
      </c>
      <c r="P267" s="436">
        <f>IF('statement of marks'!X$6="","",'statement of marks'!X$6)</f>
        <v>10</v>
      </c>
      <c r="Q267" s="436">
        <f>IF('statement of marks'!Y$6="","",'statement of marks'!Y$6)</f>
        <v>20</v>
      </c>
      <c r="R267" s="438">
        <f>IF('statement of marks'!Z$6="","",'statement of marks'!Z$6)</f>
        <v>70</v>
      </c>
      <c r="S267" s="440">
        <f>IF('statement of marks'!AA$6="","",'statement of marks'!AA$6)</f>
        <v>100</v>
      </c>
      <c r="T267" s="436">
        <f>IF('statement of marks'!AB$6="","",'statement of marks'!AB$6)</f>
        <v>65</v>
      </c>
      <c r="U267" s="436">
        <f>IF('statement of marks'!AC$6="","",'statement of marks'!AC$6)</f>
        <v>15</v>
      </c>
      <c r="V267" s="436">
        <f>IF('statement of marks'!AD$6="","",'statement of marks'!AD$6)</f>
        <v>20</v>
      </c>
      <c r="W267" s="438">
        <f>IF('statement of marks'!AE$6="","",'statement of marks'!AE$6)</f>
        <v>100</v>
      </c>
      <c r="X267" s="441">
        <f>IF('statement of marks'!AF$6="","",'statement of marks'!AF$6)</f>
        <v>200</v>
      </c>
      <c r="Y267" s="436" t="str">
        <f>IF('statement of marks'!AG$6="","",'statement of marks'!AG$6)</f>
        <v/>
      </c>
      <c r="Z267" s="452" t="str">
        <f>IF('statement of marks'!AH$6="","",'statement of marks'!AH$6)</f>
        <v/>
      </c>
    </row>
    <row r="268" spans="1:26" ht="15.5" customHeight="1">
      <c r="A268" s="424"/>
      <c r="B268" s="813" t="str">
        <f>IF('statement of marks'!$L$3="","",'statement of marks'!$L$3)</f>
        <v>HINDI</v>
      </c>
      <c r="C268" s="814"/>
      <c r="D268" s="430">
        <f>IF('statement of marks'!L15="","",'statement of marks'!L15)</f>
        <v>5</v>
      </c>
      <c r="E268" s="430">
        <f>IF('statement of marks'!M15="","",'statement of marks'!M15)</f>
        <v>5</v>
      </c>
      <c r="F268" s="442">
        <f>IF('statement of marks'!N15="","",'statement of marks'!N15)</f>
        <v>10</v>
      </c>
      <c r="G268" s="430">
        <f>IF('statement of marks'!O15="","",'statement of marks'!O15)</f>
        <v>5</v>
      </c>
      <c r="H268" s="430">
        <f>IF('statement of marks'!P15="","",'statement of marks'!P15)</f>
        <v>5</v>
      </c>
      <c r="I268" s="443">
        <f>IF('statement of marks'!Q15="","",'statement of marks'!Q15)</f>
        <v>10</v>
      </c>
      <c r="J268" s="430">
        <f>IF('statement of marks'!R15="","",'statement of marks'!R15)</f>
        <v>5</v>
      </c>
      <c r="K268" s="430">
        <f>IF('statement of marks'!S15="","",'statement of marks'!S15)</f>
        <v>4</v>
      </c>
      <c r="L268" s="443">
        <f>IF('statement of marks'!T15="","",'statement of marks'!T15)</f>
        <v>9</v>
      </c>
      <c r="M268" s="443">
        <f>IF('statement of marks'!U15="","",'statement of marks'!U15)</f>
        <v>29</v>
      </c>
      <c r="N268" s="444">
        <f>IF('statement of marks'!V15="","",'statement of marks'!V15)</f>
        <v>1</v>
      </c>
      <c r="O268" s="430">
        <f>IF('statement of marks'!W15="","",'statement of marks'!W15)</f>
        <v>40</v>
      </c>
      <c r="P268" s="430">
        <f>IF('statement of marks'!X15="","",'statement of marks'!X15)</f>
        <v>10</v>
      </c>
      <c r="Q268" s="430">
        <f>IF('statement of marks'!Y15="","",'statement of marks'!Y15)</f>
        <v>20</v>
      </c>
      <c r="R268" s="443">
        <f>IF('statement of marks'!Z15="","",'statement of marks'!Z15)</f>
        <v>70</v>
      </c>
      <c r="S268" s="445">
        <f>IF('statement of marks'!AA15="","",'statement of marks'!AA15)</f>
        <v>100</v>
      </c>
      <c r="T268" s="430">
        <f>IF('statement of marks'!AB15="","",'statement of marks'!AB15)</f>
        <v>65</v>
      </c>
      <c r="U268" s="430">
        <f>IF('statement of marks'!AC15="","",'statement of marks'!AC15)</f>
        <v>15</v>
      </c>
      <c r="V268" s="430">
        <f>IF('statement of marks'!AD15="","",'statement of marks'!AD15)</f>
        <v>20</v>
      </c>
      <c r="W268" s="443">
        <f>IF('statement of marks'!AE15="","",'statement of marks'!AE15)</f>
        <v>100</v>
      </c>
      <c r="X268" s="446">
        <f>IF('statement of marks'!AF15="","",'statement of marks'!AF15)</f>
        <v>200</v>
      </c>
      <c r="Y268" s="430">
        <f>IF('statement of marks'!AG15="","",'statement of marks'!AG15)</f>
        <v>100</v>
      </c>
      <c r="Z268" s="453" t="str">
        <f>IF('statement of marks'!AH15="","",'statement of marks'!AH15)</f>
        <v>A</v>
      </c>
    </row>
    <row r="269" spans="1:26" ht="15.5" customHeight="1">
      <c r="A269" s="424"/>
      <c r="B269" s="813" t="str">
        <f>IF('statement of marks'!$AK$3="","",'statement of marks'!$AK$3)</f>
        <v>ENGLISH</v>
      </c>
      <c r="C269" s="814"/>
      <c r="D269" s="430">
        <f>IF('statement of marks'!AK15="","",'statement of marks'!AK15)</f>
        <v>5</v>
      </c>
      <c r="E269" s="430">
        <f>IF('statement of marks'!AL15="","",'statement of marks'!AL15)</f>
        <v>5</v>
      </c>
      <c r="F269" s="442">
        <f>IF('statement of marks'!AM15="","",'statement of marks'!AM15)</f>
        <v>10</v>
      </c>
      <c r="G269" s="430">
        <f>IF('statement of marks'!AN15="","",'statement of marks'!AN15)</f>
        <v>5</v>
      </c>
      <c r="H269" s="430">
        <f>IF('statement of marks'!AO15="","",'statement of marks'!AO15)</f>
        <v>5</v>
      </c>
      <c r="I269" s="443">
        <f>IF('statement of marks'!AP15="","",'statement of marks'!AP15)</f>
        <v>10</v>
      </c>
      <c r="J269" s="430">
        <f>IF('statement of marks'!AQ15="","",'statement of marks'!AQ15)</f>
        <v>5</v>
      </c>
      <c r="K269" s="430">
        <f>IF('statement of marks'!AR15="","",'statement of marks'!AR15)</f>
        <v>4</v>
      </c>
      <c r="L269" s="443">
        <f>IF('statement of marks'!AS15="","",'statement of marks'!AS15)</f>
        <v>9</v>
      </c>
      <c r="M269" s="443">
        <f>IF('statement of marks'!AT15="","",'statement of marks'!AT15)</f>
        <v>29</v>
      </c>
      <c r="N269" s="444">
        <f>IF('statement of marks'!AU15="","",'statement of marks'!AU15)</f>
        <v>1</v>
      </c>
      <c r="O269" s="430">
        <f>IF('statement of marks'!AV15="","",'statement of marks'!AV15)</f>
        <v>40</v>
      </c>
      <c r="P269" s="430">
        <f>IF('statement of marks'!AW15="","",'statement of marks'!AW15)</f>
        <v>10</v>
      </c>
      <c r="Q269" s="430">
        <f>IF('statement of marks'!AX15="","",'statement of marks'!AX15)</f>
        <v>20</v>
      </c>
      <c r="R269" s="443">
        <f>IF('statement of marks'!AY15="","",'statement of marks'!AY15)</f>
        <v>70</v>
      </c>
      <c r="S269" s="445">
        <f>IF('statement of marks'!AZ15="","",'statement of marks'!AZ15)</f>
        <v>100</v>
      </c>
      <c r="T269" s="430">
        <f>IF('statement of marks'!BA15="","",'statement of marks'!BA15)</f>
        <v>65</v>
      </c>
      <c r="U269" s="430">
        <f>IF('statement of marks'!BB15="","",'statement of marks'!BB15)</f>
        <v>15</v>
      </c>
      <c r="V269" s="430">
        <f>IF('statement of marks'!BC15="","",'statement of marks'!BC15)</f>
        <v>20</v>
      </c>
      <c r="W269" s="443">
        <f>IF('statement of marks'!BD15="","",'statement of marks'!BD15)</f>
        <v>100</v>
      </c>
      <c r="X269" s="446">
        <f>IF('statement of marks'!BE15="","",'statement of marks'!BE15)</f>
        <v>200</v>
      </c>
      <c r="Y269" s="430">
        <f>IF('statement of marks'!BF15="","",'statement of marks'!BF15)</f>
        <v>100</v>
      </c>
      <c r="Z269" s="453" t="str">
        <f>IF('statement of marks'!BG15="","",'statement of marks'!BG15)</f>
        <v>A</v>
      </c>
    </row>
    <row r="270" spans="1:26" ht="15.5" customHeight="1">
      <c r="A270" s="424"/>
      <c r="B270" s="813" t="str">
        <f>IF('statement of marks'!BJ15="s","SANSKRIT",IF('statement of marks'!BJ15="u","URDU",IF('statement of marks'!BJ15="g","GUJRATI",IF('statement of marks'!BJ15="p","PUNJABI",IF('statement of marks'!BJ15="sd","fla/kh","THIRD LANGUAGE")))))</f>
        <v>SANSKRIT</v>
      </c>
      <c r="C270" s="814"/>
      <c r="D270" s="430">
        <f>IF('statement of marks'!BK15="","",'statement of marks'!BK15)</f>
        <v>5</v>
      </c>
      <c r="E270" s="430">
        <f>IF('statement of marks'!BL15="","",'statement of marks'!BL15)</f>
        <v>5</v>
      </c>
      <c r="F270" s="442">
        <f>IF('statement of marks'!BM15="","",'statement of marks'!BM15)</f>
        <v>10</v>
      </c>
      <c r="G270" s="430">
        <f>IF('statement of marks'!BN15="","",'statement of marks'!BN15)</f>
        <v>5</v>
      </c>
      <c r="H270" s="430">
        <f>IF('statement of marks'!BO15="","",'statement of marks'!BO15)</f>
        <v>5</v>
      </c>
      <c r="I270" s="443">
        <f>IF('statement of marks'!BP15="","",'statement of marks'!BP15)</f>
        <v>10</v>
      </c>
      <c r="J270" s="430">
        <f>IF('statement of marks'!BQ15="","",'statement of marks'!BQ15)</f>
        <v>5</v>
      </c>
      <c r="K270" s="430">
        <f>IF('statement of marks'!BR15="","",'statement of marks'!BR15)</f>
        <v>4</v>
      </c>
      <c r="L270" s="443">
        <f>IF('statement of marks'!BS15="","",'statement of marks'!BS15)</f>
        <v>9</v>
      </c>
      <c r="M270" s="443">
        <f>IF('statement of marks'!BT15="","",'statement of marks'!BT15)</f>
        <v>29</v>
      </c>
      <c r="N270" s="444">
        <f>IF('statement of marks'!BU15="","",'statement of marks'!BU15)</f>
        <v>1</v>
      </c>
      <c r="O270" s="430">
        <f>IF('statement of marks'!BV15="","",'statement of marks'!BV15)</f>
        <v>50</v>
      </c>
      <c r="P270" s="430">
        <f>IF('statement of marks'!BW15="","",'statement of marks'!BW15)</f>
        <v>20</v>
      </c>
      <c r="Q270" s="430"/>
      <c r="R270" s="443">
        <f>IF('statement of marks'!BX15="","",'statement of marks'!BX15)</f>
        <v>70</v>
      </c>
      <c r="S270" s="445">
        <f>IF('statement of marks'!BY15="","",'statement of marks'!BY15)</f>
        <v>100</v>
      </c>
      <c r="T270" s="430">
        <f>IF('statement of marks'!BZ15="","",'statement of marks'!BZ15)</f>
        <v>80</v>
      </c>
      <c r="U270" s="430">
        <f>IF('statement of marks'!CA15="","",'statement of marks'!CA15)</f>
        <v>20</v>
      </c>
      <c r="V270" s="430"/>
      <c r="W270" s="443">
        <f>IF('statement of marks'!CB15="","",'statement of marks'!CB15)</f>
        <v>100</v>
      </c>
      <c r="X270" s="446">
        <f>IF('statement of marks'!CC15="","",'statement of marks'!CC15)</f>
        <v>200</v>
      </c>
      <c r="Y270" s="430">
        <f>IF('statement of marks'!CD15="","",'statement of marks'!CD15)</f>
        <v>100</v>
      </c>
      <c r="Z270" s="453" t="str">
        <f>IF('statement of marks'!CE15="","",'statement of marks'!CE15)</f>
        <v>A</v>
      </c>
    </row>
    <row r="271" spans="1:26" ht="15.5" customHeight="1">
      <c r="A271" s="424"/>
      <c r="B271" s="813" t="str">
        <f>IF('statement of marks'!$CH$3="","",'statement of marks'!$CH$3)</f>
        <v>MATHEMATICS</v>
      </c>
      <c r="C271" s="814"/>
      <c r="D271" s="430">
        <f>IF('statement of marks'!CH15="","",'statement of marks'!CH15)</f>
        <v>5</v>
      </c>
      <c r="E271" s="430">
        <f>IF('statement of marks'!CI15="","",'statement of marks'!CI15)</f>
        <v>5</v>
      </c>
      <c r="F271" s="442">
        <f>IF('statement of marks'!CJ15="","",'statement of marks'!CJ15)</f>
        <v>10</v>
      </c>
      <c r="G271" s="430">
        <f>IF('statement of marks'!CK15="","",'statement of marks'!CK15)</f>
        <v>5</v>
      </c>
      <c r="H271" s="430">
        <f>IF('statement of marks'!CL15="","",'statement of marks'!CL15)</f>
        <v>5</v>
      </c>
      <c r="I271" s="443">
        <f>IF('statement of marks'!CM15="","",'statement of marks'!CM15)</f>
        <v>10</v>
      </c>
      <c r="J271" s="430">
        <f>IF('statement of marks'!CN15="","",'statement of marks'!CN15)</f>
        <v>5</v>
      </c>
      <c r="K271" s="430">
        <f>IF('statement of marks'!CO15="","",'statement of marks'!CO15)</f>
        <v>4</v>
      </c>
      <c r="L271" s="443">
        <f>IF('statement of marks'!CP15="","",'statement of marks'!CP15)</f>
        <v>9</v>
      </c>
      <c r="M271" s="443">
        <f>IF('statement of marks'!CQ15="","",'statement of marks'!CQ15)</f>
        <v>29</v>
      </c>
      <c r="N271" s="444">
        <f>IF('statement of marks'!CR15="","",'statement of marks'!CR15)</f>
        <v>1</v>
      </c>
      <c r="O271" s="430">
        <f>IF('statement of marks'!CS15="","",'statement of marks'!CS15)</f>
        <v>40</v>
      </c>
      <c r="P271" s="430">
        <f>IF('statement of marks'!CT15="","",'statement of marks'!CT15)</f>
        <v>10</v>
      </c>
      <c r="Q271" s="430">
        <f>IF('statement of marks'!CU15="","",'statement of marks'!CU15)</f>
        <v>20</v>
      </c>
      <c r="R271" s="443">
        <f>IF('statement of marks'!CV15="","",'statement of marks'!CV15)</f>
        <v>70</v>
      </c>
      <c r="S271" s="445">
        <f>IF('statement of marks'!CW15="","",'statement of marks'!CW15)</f>
        <v>100</v>
      </c>
      <c r="T271" s="430">
        <f>IF('statement of marks'!CX15="","",'statement of marks'!CX15)</f>
        <v>65</v>
      </c>
      <c r="U271" s="430">
        <f>IF('statement of marks'!CY15="","",'statement of marks'!CY15)</f>
        <v>15</v>
      </c>
      <c r="V271" s="430">
        <f>IF('statement of marks'!CZ15="","",'statement of marks'!CZ15)</f>
        <v>20</v>
      </c>
      <c r="W271" s="443">
        <f>IF('statement of marks'!DA15="","",'statement of marks'!DA15)</f>
        <v>100</v>
      </c>
      <c r="X271" s="446">
        <f>IF('statement of marks'!DB15="","",'statement of marks'!DB15)</f>
        <v>200</v>
      </c>
      <c r="Y271" s="430">
        <f>IF('statement of marks'!DC15="","",'statement of marks'!DC15)</f>
        <v>100</v>
      </c>
      <c r="Z271" s="453" t="str">
        <f>IF('statement of marks'!DD15="","",'statement of marks'!DD15)</f>
        <v>A</v>
      </c>
    </row>
    <row r="272" spans="1:26" ht="15.5" customHeight="1">
      <c r="A272" s="424"/>
      <c r="B272" s="813" t="str">
        <f>IF('statement of marks'!$DG$3="","",'statement of marks'!$DG$3)</f>
        <v>SCIENCE</v>
      </c>
      <c r="C272" s="814"/>
      <c r="D272" s="430">
        <f>IF('statement of marks'!DG15="","",'statement of marks'!DG15)</f>
        <v>5</v>
      </c>
      <c r="E272" s="430">
        <f>IF('statement of marks'!DH15="","",'statement of marks'!DH15)</f>
        <v>5</v>
      </c>
      <c r="F272" s="442">
        <f>IF('statement of marks'!DI15="","",'statement of marks'!DI15)</f>
        <v>10</v>
      </c>
      <c r="G272" s="430">
        <f>IF('statement of marks'!DJ15="","",'statement of marks'!DJ15)</f>
        <v>5</v>
      </c>
      <c r="H272" s="430">
        <f>IF('statement of marks'!DK15="","",'statement of marks'!DK15)</f>
        <v>5</v>
      </c>
      <c r="I272" s="443">
        <f>IF('statement of marks'!DL15="","",'statement of marks'!DL15)</f>
        <v>10</v>
      </c>
      <c r="J272" s="430">
        <f>IF('statement of marks'!DM15="","",'statement of marks'!DM15)</f>
        <v>3</v>
      </c>
      <c r="K272" s="430">
        <f>IF('statement of marks'!DN15="","",'statement of marks'!DN15)</f>
        <v>2</v>
      </c>
      <c r="L272" s="443">
        <f>IF('statement of marks'!DO15="","",'statement of marks'!DO15)</f>
        <v>5</v>
      </c>
      <c r="M272" s="443">
        <f>IF('statement of marks'!DP15="","",'statement of marks'!DP15)</f>
        <v>25</v>
      </c>
      <c r="N272" s="444">
        <f>IF('statement of marks'!DQ15="","",'statement of marks'!DQ15)</f>
        <v>5</v>
      </c>
      <c r="O272" s="430">
        <f>IF('statement of marks'!DR15="","",'statement of marks'!DR15)</f>
        <v>50</v>
      </c>
      <c r="P272" s="430">
        <f>IF('statement of marks'!DS15="","",'statement of marks'!DS15)</f>
        <v>20</v>
      </c>
      <c r="Q272" s="430"/>
      <c r="R272" s="443">
        <f>IF('statement of marks'!DT15="","",'statement of marks'!DT15)</f>
        <v>70</v>
      </c>
      <c r="S272" s="445">
        <f>IF('statement of marks'!DU15="","",'statement of marks'!DU15)</f>
        <v>100</v>
      </c>
      <c r="T272" s="430">
        <f>IF('statement of marks'!DV15="","",'statement of marks'!DV15)</f>
        <v>80</v>
      </c>
      <c r="U272" s="430">
        <f>IF('statement of marks'!DW15="","",'statement of marks'!DW15)</f>
        <v>20</v>
      </c>
      <c r="V272" s="430"/>
      <c r="W272" s="443">
        <f>IF('statement of marks'!DX15="","",'statement of marks'!DX15)</f>
        <v>100</v>
      </c>
      <c r="X272" s="446">
        <f>IF('statement of marks'!DY15="","",'statement of marks'!DY15)</f>
        <v>200</v>
      </c>
      <c r="Y272" s="430">
        <f>IF('statement of marks'!DZ15="","",'statement of marks'!DZ15)</f>
        <v>100</v>
      </c>
      <c r="Z272" s="453" t="str">
        <f>IF('statement of marks'!EA15="","",'statement of marks'!EA15)</f>
        <v>A</v>
      </c>
    </row>
    <row r="273" spans="1:26" ht="15.5" customHeight="1">
      <c r="A273" s="424"/>
      <c r="B273" s="813" t="str">
        <f>IF('statement of marks'!$ED$3="","",'statement of marks'!$ED$3)</f>
        <v>SOCIAL STUDIES</v>
      </c>
      <c r="C273" s="814"/>
      <c r="D273" s="430">
        <f>IF('statement of marks'!ED15="","",'statement of marks'!ED15)</f>
        <v>5</v>
      </c>
      <c r="E273" s="430">
        <f>IF('statement of marks'!EE15="","",'statement of marks'!EE15)</f>
        <v>5</v>
      </c>
      <c r="F273" s="442">
        <f>IF('statement of marks'!EF15="","",'statement of marks'!EF15)</f>
        <v>10</v>
      </c>
      <c r="G273" s="430">
        <f>IF('statement of marks'!EG15="","",'statement of marks'!EG15)</f>
        <v>5</v>
      </c>
      <c r="H273" s="430">
        <f>IF('statement of marks'!EH15="","",'statement of marks'!EH15)</f>
        <v>5</v>
      </c>
      <c r="I273" s="443">
        <f>IF('statement of marks'!EI15="","",'statement of marks'!EI15)</f>
        <v>10</v>
      </c>
      <c r="J273" s="430">
        <f>IF('statement of marks'!EJ15="","",'statement of marks'!EJ15)</f>
        <v>5</v>
      </c>
      <c r="K273" s="430">
        <f>IF('statement of marks'!EK15="","",'statement of marks'!EK15)</f>
        <v>4</v>
      </c>
      <c r="L273" s="443">
        <f>IF('statement of marks'!EL15="","",'statement of marks'!EL15)</f>
        <v>9</v>
      </c>
      <c r="M273" s="443">
        <f>IF('statement of marks'!EM15="","",'statement of marks'!EM15)</f>
        <v>29</v>
      </c>
      <c r="N273" s="444">
        <f>IF('statement of marks'!EN15="","",'statement of marks'!EN15)</f>
        <v>1</v>
      </c>
      <c r="O273" s="430">
        <f>IF('statement of marks'!EO15="","",'statement of marks'!EO15)</f>
        <v>50</v>
      </c>
      <c r="P273" s="430">
        <f>IF('statement of marks'!EP15="","",'statement of marks'!EP15)</f>
        <v>20</v>
      </c>
      <c r="Q273" s="430"/>
      <c r="R273" s="443">
        <f>IF('statement of marks'!EQ15="","",'statement of marks'!EQ15)</f>
        <v>70</v>
      </c>
      <c r="S273" s="445">
        <f>IF('statement of marks'!ER15="","",'statement of marks'!ER15)</f>
        <v>100</v>
      </c>
      <c r="T273" s="430">
        <f>IF('statement of marks'!ES15="","",'statement of marks'!ES15)</f>
        <v>80</v>
      </c>
      <c r="U273" s="430">
        <f>IF('statement of marks'!ET15="","",'statement of marks'!ET15)</f>
        <v>20</v>
      </c>
      <c r="V273" s="430"/>
      <c r="W273" s="443">
        <f>IF('statement of marks'!EU15="","",'statement of marks'!EU15)</f>
        <v>100</v>
      </c>
      <c r="X273" s="446">
        <f>IF('statement of marks'!EV15="","",'statement of marks'!EV15)</f>
        <v>200</v>
      </c>
      <c r="Y273" s="430">
        <f>IF('statement of marks'!EW15="","",'statement of marks'!EW15)</f>
        <v>100</v>
      </c>
      <c r="Z273" s="453" t="str">
        <f>IF('statement of marks'!EX15="","",'statement of marks'!EX15)</f>
        <v>A</v>
      </c>
    </row>
    <row r="274" spans="1:26" ht="15.5" customHeight="1">
      <c r="A274" s="424"/>
      <c r="B274" s="813" t="s">
        <v>172</v>
      </c>
      <c r="C274" s="814"/>
      <c r="D274" s="794" t="s">
        <v>167</v>
      </c>
      <c r="E274" s="794"/>
      <c r="F274" s="794"/>
      <c r="G274" s="794" t="s">
        <v>168</v>
      </c>
      <c r="H274" s="794"/>
      <c r="I274" s="794"/>
      <c r="J274" s="794" t="s">
        <v>169</v>
      </c>
      <c r="K274" s="794"/>
      <c r="L274" s="794"/>
      <c r="M274" s="794"/>
      <c r="N274" s="794"/>
      <c r="O274" s="794" t="s">
        <v>177</v>
      </c>
      <c r="P274" s="794"/>
      <c r="Q274" s="794"/>
      <c r="R274" s="794"/>
      <c r="S274" s="794" t="s">
        <v>221</v>
      </c>
      <c r="T274" s="794"/>
      <c r="U274" s="794"/>
      <c r="V274" s="794"/>
      <c r="W274" s="447"/>
      <c r="X274" s="823" t="s">
        <v>425</v>
      </c>
      <c r="Y274" s="823"/>
      <c r="Z274" s="824"/>
    </row>
    <row r="275" spans="1:26" ht="15.5" customHeight="1">
      <c r="A275" s="425"/>
      <c r="B275" s="825" t="s">
        <v>166</v>
      </c>
      <c r="C275" s="826"/>
      <c r="D275" s="827">
        <f>IF('statement of marks'!FA$6="","",'statement of marks'!FA$6)</f>
        <v>20</v>
      </c>
      <c r="E275" s="827"/>
      <c r="F275" s="827"/>
      <c r="G275" s="827">
        <f>IF('statement of marks'!FB$6="","",'statement of marks'!FB$6)</f>
        <v>20</v>
      </c>
      <c r="H275" s="827"/>
      <c r="I275" s="827"/>
      <c r="J275" s="827">
        <f>IF('statement of marks'!FC$6="","",'statement of marks'!FC$6)</f>
        <v>20</v>
      </c>
      <c r="K275" s="827"/>
      <c r="L275" s="827"/>
      <c r="M275" s="827"/>
      <c r="N275" s="827"/>
      <c r="O275" s="827">
        <f>IF('statement of marks'!FD$6="","",'statement of marks'!FD$6)</f>
        <v>20</v>
      </c>
      <c r="P275" s="827"/>
      <c r="Q275" s="827"/>
      <c r="R275" s="827"/>
      <c r="S275" s="827">
        <f>IF('statement of marks'!FE$6="","",'statement of marks'!FE$6)</f>
        <v>20</v>
      </c>
      <c r="T275" s="827"/>
      <c r="U275" s="827"/>
      <c r="V275" s="827"/>
      <c r="W275" s="448"/>
      <c r="X275" s="436">
        <f>IF('statement of marks'!FF$6="","",'statement of marks'!FF$6)</f>
        <v>100</v>
      </c>
      <c r="Y275" s="436" t="s">
        <v>220</v>
      </c>
      <c r="Z275" s="451" t="s">
        <v>69</v>
      </c>
    </row>
    <row r="276" spans="1:26" ht="15.5" customHeight="1">
      <c r="A276" s="424"/>
      <c r="B276" s="813" t="str">
        <f>IF('statement of marks'!$FA$3="","",'statement of marks'!$FA$3)</f>
        <v>WORK EXPERIENCE</v>
      </c>
      <c r="C276" s="814"/>
      <c r="D276" s="817">
        <f>IF('statement of marks'!FA15="","",'statement of marks'!FA15)</f>
        <v>20</v>
      </c>
      <c r="E276" s="817"/>
      <c r="F276" s="817"/>
      <c r="G276" s="817">
        <f>IF('statement of marks'!FB15="","",'statement of marks'!FB15)</f>
        <v>20</v>
      </c>
      <c r="H276" s="817"/>
      <c r="I276" s="817"/>
      <c r="J276" s="816">
        <f>IF('statement of marks'!FC15="","",'statement of marks'!FC15)</f>
        <v>20</v>
      </c>
      <c r="K276" s="816"/>
      <c r="L276" s="816"/>
      <c r="M276" s="816"/>
      <c r="N276" s="816"/>
      <c r="O276" s="817">
        <f>IF('statement of marks'!FD15="","",'statement of marks'!FD15)</f>
        <v>20</v>
      </c>
      <c r="P276" s="817"/>
      <c r="Q276" s="817"/>
      <c r="R276" s="817"/>
      <c r="S276" s="817">
        <f>IF('statement of marks'!FE15="","",'statement of marks'!FE15)</f>
        <v>20</v>
      </c>
      <c r="T276" s="817"/>
      <c r="U276" s="817"/>
      <c r="V276" s="817"/>
      <c r="W276" s="447"/>
      <c r="X276" s="447">
        <f>IF('statement of marks'!FF15="","",'statement of marks'!FF15)</f>
        <v>100</v>
      </c>
      <c r="Y276" s="447">
        <f>IF('statement of marks'!FG15="","",'statement of marks'!FG15)</f>
        <v>100</v>
      </c>
      <c r="Z276" s="454" t="str">
        <f>IF('statement of marks'!FH15="","",'statement of marks'!FH15)</f>
        <v>A</v>
      </c>
    </row>
    <row r="277" spans="1:26" ht="15.5" customHeight="1">
      <c r="A277" s="424"/>
      <c r="B277" s="813" t="str">
        <f>IF('statement of marks'!$FK$3="","",'statement of marks'!$FK$3)</f>
        <v>ART EDUCATION</v>
      </c>
      <c r="C277" s="814"/>
      <c r="D277" s="817">
        <f>IF('statement of marks'!FK15="","",'statement of marks'!FK15)</f>
        <v>20</v>
      </c>
      <c r="E277" s="817"/>
      <c r="F277" s="817"/>
      <c r="G277" s="817">
        <f>IF('statement of marks'!FL15="","",'statement of marks'!FL15)</f>
        <v>20</v>
      </c>
      <c r="H277" s="817"/>
      <c r="I277" s="817"/>
      <c r="J277" s="816">
        <f>IF('statement of marks'!FM15="","",'statement of marks'!FM15)</f>
        <v>20</v>
      </c>
      <c r="K277" s="816"/>
      <c r="L277" s="816"/>
      <c r="M277" s="816"/>
      <c r="N277" s="816"/>
      <c r="O277" s="817">
        <f>IF('statement of marks'!FN15="","",'statement of marks'!FN15)</f>
        <v>20</v>
      </c>
      <c r="P277" s="817"/>
      <c r="Q277" s="817"/>
      <c r="R277" s="817"/>
      <c r="S277" s="817">
        <f>IF('statement of marks'!FO15="","",'statement of marks'!FO15)</f>
        <v>20</v>
      </c>
      <c r="T277" s="817"/>
      <c r="U277" s="817"/>
      <c r="V277" s="817"/>
      <c r="W277" s="447"/>
      <c r="X277" s="447">
        <f>IF('statement of marks'!FP15="","",'statement of marks'!FP15)</f>
        <v>100</v>
      </c>
      <c r="Y277" s="447">
        <f>IF('statement of marks'!FQ15="","",'statement of marks'!FQ15)</f>
        <v>100</v>
      </c>
      <c r="Z277" s="454" t="str">
        <f>IF('statement of marks'!FR15="","",'statement of marks'!FR15)</f>
        <v>A</v>
      </c>
    </row>
    <row r="278" spans="1:26" ht="15.5" customHeight="1">
      <c r="A278" s="424"/>
      <c r="B278" s="813" t="str">
        <f>IF('statement of marks'!$FU$3="","",'statement of marks'!$FU$3)</f>
        <v>PHYSICIAL EDUCATION</v>
      </c>
      <c r="C278" s="814"/>
      <c r="D278" s="817">
        <f>IF('statement of marks'!FU15="","",'statement of marks'!FU15)</f>
        <v>20</v>
      </c>
      <c r="E278" s="817"/>
      <c r="F278" s="817"/>
      <c r="G278" s="817">
        <f>IF('statement of marks'!FV15="","",'statement of marks'!FV15)</f>
        <v>20</v>
      </c>
      <c r="H278" s="817"/>
      <c r="I278" s="817"/>
      <c r="J278" s="816">
        <f>IF('statement of marks'!FW15="","",'statement of marks'!FW15)</f>
        <v>20</v>
      </c>
      <c r="K278" s="816"/>
      <c r="L278" s="816"/>
      <c r="M278" s="816"/>
      <c r="N278" s="816"/>
      <c r="O278" s="817">
        <f>IF('statement of marks'!FX15="","",'statement of marks'!FX15)</f>
        <v>20</v>
      </c>
      <c r="P278" s="817"/>
      <c r="Q278" s="817"/>
      <c r="R278" s="817"/>
      <c r="S278" s="817">
        <f>IF('statement of marks'!FY15="","",'statement of marks'!FY15)</f>
        <v>20</v>
      </c>
      <c r="T278" s="817"/>
      <c r="U278" s="817"/>
      <c r="V278" s="817"/>
      <c r="W278" s="447"/>
      <c r="X278" s="447">
        <f>IF('statement of marks'!FZ15="","",'statement of marks'!FZ15)</f>
        <v>100</v>
      </c>
      <c r="Y278" s="447">
        <f>IF('statement of marks'!GA15="","",'statement of marks'!GA15)</f>
        <v>100</v>
      </c>
      <c r="Z278" s="454" t="str">
        <f>IF('statement of marks'!GB15="","",'statement of marks'!GB15)</f>
        <v>A</v>
      </c>
    </row>
    <row r="279" spans="1:26" ht="15.5" customHeight="1">
      <c r="A279" s="424"/>
      <c r="B279" s="813" t="s">
        <v>173</v>
      </c>
      <c r="C279" s="814"/>
      <c r="D279" s="794" t="str">
        <f>details!$EF$3</f>
        <v>AUGUST</v>
      </c>
      <c r="E279" s="794"/>
      <c r="F279" s="794"/>
      <c r="G279" s="794" t="str">
        <f>details!$EJ$3</f>
        <v>OCTOBER</v>
      </c>
      <c r="H279" s="794"/>
      <c r="I279" s="794"/>
      <c r="J279" s="816" t="str">
        <f>details!$EN$3</f>
        <v>DECEMBER</v>
      </c>
      <c r="K279" s="816"/>
      <c r="L279" s="816"/>
      <c r="M279" s="816"/>
      <c r="N279" s="816"/>
      <c r="O279" s="794" t="str">
        <f>details!$ER$3</f>
        <v>FEBURARY</v>
      </c>
      <c r="P279" s="794"/>
      <c r="Q279" s="794"/>
      <c r="R279" s="794"/>
      <c r="S279" s="794" t="str">
        <f>details!$EV$3</f>
        <v>GRAND TOAL</v>
      </c>
      <c r="T279" s="794"/>
      <c r="U279" s="794"/>
      <c r="V279" s="794"/>
      <c r="W279" s="811" t="s">
        <v>118</v>
      </c>
      <c r="X279" s="811"/>
      <c r="Y279" s="811"/>
      <c r="Z279" s="812"/>
    </row>
    <row r="280" spans="1:26" ht="15.5" customHeight="1">
      <c r="A280" s="424"/>
      <c r="B280" s="813" t="s">
        <v>175</v>
      </c>
      <c r="C280" s="814"/>
      <c r="D280" s="815" t="str">
        <f>IF(details!EI15="","",details!EI15)</f>
        <v/>
      </c>
      <c r="E280" s="815"/>
      <c r="F280" s="815"/>
      <c r="G280" s="815" t="str">
        <f>IF(details!EM15="","",details!EM15)</f>
        <v/>
      </c>
      <c r="H280" s="815"/>
      <c r="I280" s="815"/>
      <c r="J280" s="816" t="str">
        <f>IF(details!EQ15="","",details!EQ15)</f>
        <v/>
      </c>
      <c r="K280" s="816"/>
      <c r="L280" s="816"/>
      <c r="M280" s="816"/>
      <c r="N280" s="816"/>
      <c r="O280" s="817" t="str">
        <f>IF(details!EU15="","",details!EU15)</f>
        <v/>
      </c>
      <c r="P280" s="817"/>
      <c r="Q280" s="817"/>
      <c r="R280" s="817"/>
      <c r="S280" s="815" t="str">
        <f>IF(details!EW15="","",details!EW15)</f>
        <v/>
      </c>
      <c r="T280" s="815"/>
      <c r="U280" s="815"/>
      <c r="V280" s="815"/>
      <c r="W280" s="811"/>
      <c r="X280" s="811"/>
      <c r="Y280" s="811"/>
      <c r="Z280" s="812"/>
    </row>
    <row r="281" spans="1:26" ht="15.5" customHeight="1">
      <c r="A281" s="424"/>
      <c r="B281" s="818" t="s">
        <v>174</v>
      </c>
      <c r="C281" s="819"/>
      <c r="D281" s="820">
        <f>IF(details!EH15="","",details!EH15)</f>
        <v>40</v>
      </c>
      <c r="E281" s="820"/>
      <c r="F281" s="820"/>
      <c r="G281" s="820">
        <f>IF(details!EL15="","",details!EL15)</f>
        <v>60</v>
      </c>
      <c r="H281" s="820"/>
      <c r="I281" s="820"/>
      <c r="J281" s="820">
        <f>IF(details!EP15="","",details!EP15)</f>
        <v>80</v>
      </c>
      <c r="K281" s="820"/>
      <c r="L281" s="820"/>
      <c r="M281" s="820"/>
      <c r="N281" s="820"/>
      <c r="O281" s="820">
        <f>IF(details!ET15="","",details!ET15)</f>
        <v>100</v>
      </c>
      <c r="P281" s="820"/>
      <c r="Q281" s="820"/>
      <c r="R281" s="820"/>
      <c r="S281" s="820">
        <f>IF(details!EV15="","",details!EV15)</f>
        <v>110</v>
      </c>
      <c r="T281" s="820"/>
      <c r="U281" s="820"/>
      <c r="V281" s="820"/>
      <c r="W281" s="821">
        <f>'statement of marks'!$HR$108</f>
        <v>45777</v>
      </c>
      <c r="X281" s="821"/>
      <c r="Y281" s="821"/>
      <c r="Z281" s="822"/>
    </row>
    <row r="282" spans="1:26" ht="15.5" customHeight="1">
      <c r="A282" s="426"/>
      <c r="B282" s="803" t="s">
        <v>232</v>
      </c>
      <c r="C282" s="804"/>
      <c r="D282" s="805" t="s">
        <v>189</v>
      </c>
      <c r="E282" s="805"/>
      <c r="F282" s="805"/>
      <c r="G282" s="805" t="s">
        <v>190</v>
      </c>
      <c r="H282" s="805"/>
      <c r="I282" s="805"/>
      <c r="J282" s="805" t="s">
        <v>222</v>
      </c>
      <c r="K282" s="805"/>
      <c r="L282" s="805"/>
      <c r="M282" s="805"/>
      <c r="N282" s="805"/>
      <c r="O282" s="805" t="s">
        <v>147</v>
      </c>
      <c r="P282" s="805"/>
      <c r="Q282" s="805"/>
      <c r="R282" s="805"/>
      <c r="S282" s="806" t="s">
        <v>195</v>
      </c>
      <c r="T282" s="806"/>
      <c r="U282" s="806"/>
      <c r="V282" s="806"/>
      <c r="W282" s="805" t="s">
        <v>230</v>
      </c>
      <c r="X282" s="805"/>
      <c r="Y282" s="805"/>
      <c r="Z282" s="807"/>
    </row>
    <row r="283" spans="1:26" ht="15.5" customHeight="1">
      <c r="A283" s="426"/>
      <c r="B283" s="803"/>
      <c r="C283" s="804"/>
      <c r="D283" s="805">
        <f>'statement of marks'!HP15</f>
        <v>1200</v>
      </c>
      <c r="E283" s="805"/>
      <c r="F283" s="805"/>
      <c r="G283" s="805">
        <f>'statement of marks'!HQ15</f>
        <v>1200</v>
      </c>
      <c r="H283" s="805"/>
      <c r="I283" s="805"/>
      <c r="J283" s="808" t="str">
        <f>'statement of marks'!HU15</f>
        <v>A</v>
      </c>
      <c r="K283" s="808"/>
      <c r="L283" s="808"/>
      <c r="M283" s="808"/>
      <c r="N283" s="808"/>
      <c r="O283" s="808">
        <f>'statement of marks'!HR15</f>
        <v>100</v>
      </c>
      <c r="P283" s="808"/>
      <c r="Q283" s="808"/>
      <c r="R283" s="808"/>
      <c r="S283" s="805">
        <f>'statement of marks'!HT15</f>
        <v>0.99999999999999833</v>
      </c>
      <c r="T283" s="805"/>
      <c r="U283" s="805"/>
      <c r="V283" s="805"/>
      <c r="W283" s="809" t="str">
        <f>'statement of marks'!HO15</f>
        <v>PASSED</v>
      </c>
      <c r="X283" s="809"/>
      <c r="Y283" s="809"/>
      <c r="Z283" s="810"/>
    </row>
    <row r="284" spans="1:26" ht="15.5" customHeight="1">
      <c r="A284" s="424"/>
      <c r="B284" s="792" t="s">
        <v>176</v>
      </c>
      <c r="C284" s="793"/>
      <c r="D284" s="794"/>
      <c r="E284" s="794"/>
      <c r="F284" s="794"/>
      <c r="G284" s="794"/>
      <c r="H284" s="794"/>
      <c r="I284" s="794"/>
      <c r="J284" s="794"/>
      <c r="K284" s="794"/>
      <c r="L284" s="794"/>
      <c r="M284" s="794"/>
      <c r="N284" s="794"/>
      <c r="O284" s="794"/>
      <c r="P284" s="794"/>
      <c r="Q284" s="794"/>
      <c r="R284" s="794"/>
      <c r="S284" s="794"/>
      <c r="T284" s="794"/>
      <c r="U284" s="794"/>
      <c r="V284" s="794"/>
      <c r="W284" s="794"/>
      <c r="X284" s="794"/>
      <c r="Y284" s="794"/>
      <c r="Z284" s="800"/>
    </row>
    <row r="285" spans="1:26" ht="15.5" customHeight="1">
      <c r="A285" s="424"/>
      <c r="B285" s="801" t="s">
        <v>161</v>
      </c>
      <c r="C285" s="802"/>
      <c r="D285" s="794"/>
      <c r="E285" s="794"/>
      <c r="F285" s="794"/>
      <c r="G285" s="794"/>
      <c r="H285" s="794"/>
      <c r="I285" s="794"/>
      <c r="J285" s="794"/>
      <c r="K285" s="794"/>
      <c r="L285" s="794"/>
      <c r="M285" s="794"/>
      <c r="N285" s="794"/>
      <c r="O285" s="794"/>
      <c r="P285" s="794"/>
      <c r="Q285" s="794"/>
      <c r="R285" s="794"/>
      <c r="S285" s="794"/>
      <c r="T285" s="794"/>
      <c r="U285" s="794"/>
      <c r="V285" s="794"/>
      <c r="W285" s="794"/>
      <c r="X285" s="794"/>
      <c r="Y285" s="794"/>
      <c r="Z285" s="800"/>
    </row>
    <row r="286" spans="1:26" ht="15.5" customHeight="1">
      <c r="A286" s="424"/>
      <c r="B286" s="792" t="s">
        <v>162</v>
      </c>
      <c r="C286" s="793"/>
      <c r="D286" s="794"/>
      <c r="E286" s="794"/>
      <c r="F286" s="794"/>
      <c r="G286" s="794"/>
      <c r="H286" s="794"/>
      <c r="I286" s="794"/>
      <c r="J286" s="794"/>
      <c r="K286" s="794"/>
      <c r="L286" s="794"/>
      <c r="M286" s="794"/>
      <c r="N286" s="794"/>
      <c r="O286" s="794"/>
      <c r="P286" s="794"/>
      <c r="Q286" s="794"/>
      <c r="R286" s="794"/>
      <c r="S286" s="795" t="s">
        <v>162</v>
      </c>
      <c r="T286" s="795"/>
      <c r="U286" s="795"/>
      <c r="V286" s="795"/>
      <c r="W286" s="796" t="s">
        <v>163</v>
      </c>
      <c r="X286" s="796"/>
      <c r="Y286" s="796"/>
      <c r="Z286" s="797"/>
    </row>
    <row r="287" spans="1:26" ht="15.5" customHeight="1">
      <c r="A287" s="424"/>
      <c r="B287" s="798" t="s">
        <v>163</v>
      </c>
      <c r="C287" s="799"/>
      <c r="D287" s="794"/>
      <c r="E287" s="794"/>
      <c r="F287" s="794"/>
      <c r="G287" s="794"/>
      <c r="H287" s="794"/>
      <c r="I287" s="794"/>
      <c r="J287" s="794"/>
      <c r="K287" s="794"/>
      <c r="L287" s="794"/>
      <c r="M287" s="794"/>
      <c r="N287" s="794"/>
      <c r="O287" s="794"/>
      <c r="P287" s="794"/>
      <c r="Q287" s="794"/>
      <c r="R287" s="794"/>
      <c r="S287" s="795"/>
      <c r="T287" s="795"/>
      <c r="U287" s="795"/>
      <c r="V287" s="795"/>
      <c r="W287" s="796"/>
      <c r="X287" s="796"/>
      <c r="Y287" s="796"/>
      <c r="Z287" s="797"/>
    </row>
    <row r="288" spans="1:26" ht="15.5" customHeight="1" thickBot="1">
      <c r="A288" s="424"/>
      <c r="B288" s="786" t="s">
        <v>223</v>
      </c>
      <c r="C288" s="787"/>
      <c r="D288" s="788"/>
      <c r="E288" s="788"/>
      <c r="F288" s="788"/>
      <c r="G288" s="788"/>
      <c r="H288" s="788"/>
      <c r="I288" s="788"/>
      <c r="J288" s="788"/>
      <c r="K288" s="788"/>
      <c r="L288" s="788"/>
      <c r="M288" s="788"/>
      <c r="N288" s="788"/>
      <c r="O288" s="788"/>
      <c r="P288" s="788"/>
      <c r="Q288" s="788"/>
      <c r="R288" s="788"/>
      <c r="S288" s="789" t="s">
        <v>179</v>
      </c>
      <c r="T288" s="789"/>
      <c r="U288" s="789"/>
      <c r="V288" s="789"/>
      <c r="W288" s="790" t="s">
        <v>179</v>
      </c>
      <c r="X288" s="790"/>
      <c r="Y288" s="790"/>
      <c r="Z288" s="791"/>
    </row>
    <row r="289" spans="1:26" ht="15.5" customHeight="1">
      <c r="A289" s="424"/>
      <c r="B289" s="839" t="s">
        <v>178</v>
      </c>
      <c r="C289" s="840"/>
      <c r="D289" s="840"/>
      <c r="E289" s="840"/>
      <c r="F289" s="840"/>
      <c r="G289" s="840"/>
      <c r="H289" s="840"/>
      <c r="I289" s="840"/>
      <c r="J289" s="840"/>
      <c r="K289" s="840"/>
      <c r="L289" s="840"/>
      <c r="M289" s="840"/>
      <c r="N289" s="840"/>
      <c r="O289" s="840"/>
      <c r="P289" s="840"/>
      <c r="Q289" s="840"/>
      <c r="R289" s="840"/>
      <c r="S289" s="840"/>
      <c r="T289" s="840"/>
      <c r="U289" s="840"/>
      <c r="V289" s="840"/>
      <c r="W289" s="840"/>
      <c r="X289" s="840"/>
      <c r="Y289" s="840"/>
      <c r="Z289" s="841"/>
    </row>
    <row r="290" spans="1:26" ht="15.5" customHeight="1">
      <c r="A290" s="424"/>
      <c r="B290" s="842" t="str">
        <f>IF('statement of marks'!$A$1="","",'statement of marks'!$A$1)</f>
        <v>GOVT. HR. SEC. SCHOOL, _________________</v>
      </c>
      <c r="C290" s="843"/>
      <c r="D290" s="843"/>
      <c r="E290" s="843"/>
      <c r="F290" s="843"/>
      <c r="G290" s="843"/>
      <c r="H290" s="843"/>
      <c r="I290" s="843"/>
      <c r="J290" s="843"/>
      <c r="K290" s="843"/>
      <c r="L290" s="843"/>
      <c r="M290" s="843"/>
      <c r="N290" s="843"/>
      <c r="O290" s="843"/>
      <c r="P290" s="843"/>
      <c r="Q290" s="843"/>
      <c r="R290" s="843"/>
      <c r="S290" s="843"/>
      <c r="T290" s="843"/>
      <c r="U290" s="843"/>
      <c r="V290" s="843"/>
      <c r="W290" s="843"/>
      <c r="X290" s="843"/>
      <c r="Y290" s="843"/>
      <c r="Z290" s="844"/>
    </row>
    <row r="291" spans="1:26" ht="15.5" customHeight="1">
      <c r="A291" s="424"/>
      <c r="B291" s="813" t="s">
        <v>117</v>
      </c>
      <c r="C291" s="814"/>
      <c r="D291" s="814" t="str">
        <f>IF('statement of marks'!$H$3="","",'statement of marks'!$H$3)</f>
        <v>2024-25</v>
      </c>
      <c r="E291" s="814"/>
      <c r="F291" s="814"/>
      <c r="G291" s="814"/>
      <c r="H291" s="814"/>
      <c r="I291" s="814"/>
      <c r="J291" s="814"/>
      <c r="K291" s="814"/>
      <c r="L291" s="814"/>
      <c r="M291" s="814"/>
      <c r="N291" s="814"/>
      <c r="O291" s="814"/>
      <c r="P291" s="814"/>
      <c r="Q291" s="814"/>
      <c r="R291" s="814"/>
      <c r="S291" s="814"/>
      <c r="T291" s="814"/>
      <c r="U291" s="814"/>
      <c r="V291" s="814"/>
      <c r="W291" s="814"/>
      <c r="X291" s="814"/>
      <c r="Y291" s="814"/>
      <c r="Z291" s="832"/>
    </row>
    <row r="292" spans="1:26" ht="15.5" customHeight="1">
      <c r="A292" s="424"/>
      <c r="B292" s="813" t="s">
        <v>157</v>
      </c>
      <c r="C292" s="814"/>
      <c r="D292" s="814" t="str">
        <f>IF('statement of marks'!I16="","",'statement of marks'!I16)</f>
        <v>A10</v>
      </c>
      <c r="E292" s="814"/>
      <c r="F292" s="814"/>
      <c r="G292" s="814"/>
      <c r="H292" s="814"/>
      <c r="I292" s="814"/>
      <c r="J292" s="814"/>
      <c r="K292" s="814"/>
      <c r="L292" s="814"/>
      <c r="M292" s="814"/>
      <c r="N292" s="814"/>
      <c r="O292" s="814"/>
      <c r="P292" s="814"/>
      <c r="Q292" s="814"/>
      <c r="R292" s="814"/>
      <c r="S292" s="814"/>
      <c r="T292" s="814"/>
      <c r="U292" s="814"/>
      <c r="V292" s="814"/>
      <c r="W292" s="814"/>
      <c r="X292" s="814"/>
      <c r="Y292" s="814"/>
      <c r="Z292" s="832"/>
    </row>
    <row r="293" spans="1:26" ht="15.5" customHeight="1">
      <c r="A293" s="424"/>
      <c r="B293" s="813" t="s">
        <v>20</v>
      </c>
      <c r="C293" s="814"/>
      <c r="D293" s="814" t="str">
        <f>IF('statement of marks'!J16="","",'statement of marks'!J16)</f>
        <v>B10</v>
      </c>
      <c r="E293" s="814"/>
      <c r="F293" s="814"/>
      <c r="G293" s="814"/>
      <c r="H293" s="814"/>
      <c r="I293" s="814"/>
      <c r="J293" s="814"/>
      <c r="K293" s="814"/>
      <c r="L293" s="814"/>
      <c r="M293" s="814"/>
      <c r="N293" s="814"/>
      <c r="O293" s="814"/>
      <c r="P293" s="814"/>
      <c r="Q293" s="814"/>
      <c r="R293" s="814"/>
      <c r="S293" s="814"/>
      <c r="T293" s="814"/>
      <c r="U293" s="814"/>
      <c r="V293" s="814"/>
      <c r="W293" s="814"/>
      <c r="X293" s="814"/>
      <c r="Y293" s="814"/>
      <c r="Z293" s="832"/>
    </row>
    <row r="294" spans="1:26" ht="15.5" customHeight="1">
      <c r="A294" s="424"/>
      <c r="B294" s="813" t="s">
        <v>21</v>
      </c>
      <c r="C294" s="814"/>
      <c r="D294" s="814" t="str">
        <f>IF('statement of marks'!K16="","",'statement of marks'!K16)</f>
        <v>C10</v>
      </c>
      <c r="E294" s="814"/>
      <c r="F294" s="814"/>
      <c r="G294" s="814"/>
      <c r="H294" s="814"/>
      <c r="I294" s="814"/>
      <c r="J294" s="814"/>
      <c r="K294" s="814"/>
      <c r="L294" s="814"/>
      <c r="M294" s="814"/>
      <c r="N294" s="814"/>
      <c r="O294" s="814"/>
      <c r="P294" s="814"/>
      <c r="Q294" s="814"/>
      <c r="R294" s="814"/>
      <c r="S294" s="814"/>
      <c r="T294" s="814"/>
      <c r="U294" s="814"/>
      <c r="V294" s="814"/>
      <c r="W294" s="814"/>
      <c r="X294" s="814"/>
      <c r="Y294" s="814"/>
      <c r="Z294" s="832"/>
    </row>
    <row r="295" spans="1:26" ht="15.5" customHeight="1">
      <c r="A295" s="424"/>
      <c r="B295" s="813" t="s">
        <v>158</v>
      </c>
      <c r="C295" s="814"/>
      <c r="D295" s="814" t="str">
        <f>IF('statement of marks'!$G$3="","",'statement of marks'!$G$3)</f>
        <v>6 A</v>
      </c>
      <c r="E295" s="814"/>
      <c r="F295" s="814"/>
      <c r="G295" s="814" t="s">
        <v>159</v>
      </c>
      <c r="H295" s="814"/>
      <c r="I295" s="814"/>
      <c r="J295" s="836">
        <f>IF('statement of marks'!D16="","",'statement of marks'!D16)</f>
        <v>810</v>
      </c>
      <c r="K295" s="837"/>
      <c r="L295" s="837"/>
      <c r="M295" s="837"/>
      <c r="N295" s="838"/>
      <c r="O295" s="814" t="s">
        <v>79</v>
      </c>
      <c r="P295" s="814"/>
      <c r="Q295" s="814"/>
      <c r="R295" s="814"/>
      <c r="S295" s="814" t="str">
        <f>IF('statement of marks'!F16="","",'statement of marks'!F16)</f>
        <v/>
      </c>
      <c r="T295" s="814"/>
      <c r="U295" s="814"/>
      <c r="V295" s="814"/>
      <c r="W295" s="814" t="str">
        <f>IF('statement of marks'!$I$3="","",'statement of marks'!$I$3)</f>
        <v>SCHOOL DISE CODE</v>
      </c>
      <c r="X295" s="814"/>
      <c r="Y295" s="814"/>
      <c r="Z295" s="832"/>
    </row>
    <row r="296" spans="1:26" ht="15.5" customHeight="1">
      <c r="A296" s="424"/>
      <c r="B296" s="449" t="s">
        <v>171</v>
      </c>
      <c r="C296" s="428"/>
      <c r="D296" s="830" t="str">
        <f>IF('statement of marks'!G16="","",'statement of marks'!G16)</f>
        <v/>
      </c>
      <c r="E296" s="830"/>
      <c r="F296" s="830"/>
      <c r="G296" s="831" t="str">
        <f>IF('statement of marks'!H16="","",'statement of marks'!H16)</f>
        <v/>
      </c>
      <c r="H296" s="831"/>
      <c r="I296" s="831"/>
      <c r="J296" s="831"/>
      <c r="K296" s="831"/>
      <c r="L296" s="831"/>
      <c r="M296" s="831"/>
      <c r="N296" s="831"/>
      <c r="O296" s="831"/>
      <c r="P296" s="831"/>
      <c r="Q296" s="831"/>
      <c r="R296" s="831"/>
      <c r="S296" s="831"/>
      <c r="T296" s="831"/>
      <c r="U296" s="831"/>
      <c r="V296" s="831"/>
      <c r="W296" s="814" t="str">
        <f>IF('statement of marks'!$J$3="","",'statement of marks'!$J$3)</f>
        <v>08291009401</v>
      </c>
      <c r="X296" s="814"/>
      <c r="Y296" s="814"/>
      <c r="Z296" s="832"/>
    </row>
    <row r="297" spans="1:26" ht="15.5" customHeight="1">
      <c r="A297" s="424"/>
      <c r="B297" s="450" t="s">
        <v>160</v>
      </c>
      <c r="C297" s="429" t="s">
        <v>165</v>
      </c>
      <c r="D297" s="794" t="s">
        <v>167</v>
      </c>
      <c r="E297" s="794"/>
      <c r="F297" s="794"/>
      <c r="G297" s="794" t="s">
        <v>168</v>
      </c>
      <c r="H297" s="794"/>
      <c r="I297" s="794"/>
      <c r="J297" s="794" t="s">
        <v>169</v>
      </c>
      <c r="K297" s="794"/>
      <c r="L297" s="794"/>
      <c r="M297" s="833" t="str">
        <f>IF('statement of marks'!U$4="","",'statement of marks'!U$4)</f>
        <v>TOTAL OF ALL TESTS</v>
      </c>
      <c r="N297" s="834" t="str">
        <f>IF('statement of marks'!V$4="","",'statement of marks'!V$4)</f>
        <v>VRUKSHAROPAN</v>
      </c>
      <c r="O297" s="795" t="s">
        <v>170</v>
      </c>
      <c r="P297" s="795"/>
      <c r="Q297" s="795"/>
      <c r="R297" s="795"/>
      <c r="S297" s="835" t="s">
        <v>216</v>
      </c>
      <c r="T297" s="816" t="s">
        <v>90</v>
      </c>
      <c r="U297" s="816"/>
      <c r="V297" s="816"/>
      <c r="W297" s="816"/>
      <c r="X297" s="823" t="s">
        <v>425</v>
      </c>
      <c r="Y297" s="823"/>
      <c r="Z297" s="824"/>
    </row>
    <row r="298" spans="1:26" ht="15.5" customHeight="1">
      <c r="A298" s="424"/>
      <c r="B298" s="450"/>
      <c r="C298" s="429"/>
      <c r="D298" s="431" t="s">
        <v>217</v>
      </c>
      <c r="E298" s="431" t="s">
        <v>218</v>
      </c>
      <c r="F298" s="432" t="s">
        <v>219</v>
      </c>
      <c r="G298" s="431" t="s">
        <v>217</v>
      </c>
      <c r="H298" s="431" t="s">
        <v>218</v>
      </c>
      <c r="I298" s="433" t="s">
        <v>219</v>
      </c>
      <c r="J298" s="431" t="s">
        <v>217</v>
      </c>
      <c r="K298" s="431" t="s">
        <v>218</v>
      </c>
      <c r="L298" s="433" t="s">
        <v>219</v>
      </c>
      <c r="M298" s="833"/>
      <c r="N298" s="834"/>
      <c r="O298" s="431" t="s">
        <v>217</v>
      </c>
      <c r="P298" s="431" t="s">
        <v>218</v>
      </c>
      <c r="Q298" s="434" t="s">
        <v>421</v>
      </c>
      <c r="R298" s="433" t="s">
        <v>219</v>
      </c>
      <c r="S298" s="835"/>
      <c r="T298" s="431" t="s">
        <v>217</v>
      </c>
      <c r="U298" s="431" t="s">
        <v>218</v>
      </c>
      <c r="V298" s="434" t="s">
        <v>422</v>
      </c>
      <c r="W298" s="433" t="s">
        <v>219</v>
      </c>
      <c r="X298" s="435" t="s">
        <v>423</v>
      </c>
      <c r="Y298" s="431" t="s">
        <v>220</v>
      </c>
      <c r="Z298" s="451" t="s">
        <v>69</v>
      </c>
    </row>
    <row r="299" spans="1:26" ht="15.5" customHeight="1">
      <c r="A299" s="425"/>
      <c r="B299" s="828" t="s">
        <v>166</v>
      </c>
      <c r="C299" s="829"/>
      <c r="D299" s="436">
        <f>IF('statement of marks'!L$6="","",'statement of marks'!L$6)</f>
        <v>5</v>
      </c>
      <c r="E299" s="436">
        <f>IF('statement of marks'!M$6="","",'statement of marks'!M$6)</f>
        <v>5</v>
      </c>
      <c r="F299" s="437">
        <f>IF('statement of marks'!N$6="","",'statement of marks'!N$6)</f>
        <v>10</v>
      </c>
      <c r="G299" s="436">
        <f>IF('statement of marks'!O$6="","",'statement of marks'!O$6)</f>
        <v>5</v>
      </c>
      <c r="H299" s="436">
        <f>IF('statement of marks'!P$6="","",'statement of marks'!P$6)</f>
        <v>5</v>
      </c>
      <c r="I299" s="438">
        <f>IF('statement of marks'!Q$6="","",'statement of marks'!Q$6)</f>
        <v>10</v>
      </c>
      <c r="J299" s="436">
        <f>IF('statement of marks'!R$6="","",'statement of marks'!R$6)</f>
        <v>5</v>
      </c>
      <c r="K299" s="436">
        <f>IF('statement of marks'!S$6="","",'statement of marks'!S$6)</f>
        <v>4</v>
      </c>
      <c r="L299" s="438">
        <f>IF('statement of marks'!T$6="","",'statement of marks'!T$6)</f>
        <v>9</v>
      </c>
      <c r="M299" s="438">
        <f>IF('statement of marks'!U$6="","",'statement of marks'!U$6)</f>
        <v>29</v>
      </c>
      <c r="N299" s="439">
        <f>IF('statement of marks'!V$6="","",'statement of marks'!V$6)</f>
        <v>1</v>
      </c>
      <c r="O299" s="436">
        <f>IF('statement of marks'!W$6="","",'statement of marks'!W$6)</f>
        <v>40</v>
      </c>
      <c r="P299" s="436">
        <f>IF('statement of marks'!X$6="","",'statement of marks'!X$6)</f>
        <v>10</v>
      </c>
      <c r="Q299" s="436">
        <f>IF('statement of marks'!Y$6="","",'statement of marks'!Y$6)</f>
        <v>20</v>
      </c>
      <c r="R299" s="438">
        <f>IF('statement of marks'!Z$6="","",'statement of marks'!Z$6)</f>
        <v>70</v>
      </c>
      <c r="S299" s="440">
        <f>IF('statement of marks'!AA$6="","",'statement of marks'!AA$6)</f>
        <v>100</v>
      </c>
      <c r="T299" s="436">
        <f>IF('statement of marks'!AB$6="","",'statement of marks'!AB$6)</f>
        <v>65</v>
      </c>
      <c r="U299" s="436">
        <f>IF('statement of marks'!AC$6="","",'statement of marks'!AC$6)</f>
        <v>15</v>
      </c>
      <c r="V299" s="436">
        <f>IF('statement of marks'!AD$6="","",'statement of marks'!AD$6)</f>
        <v>20</v>
      </c>
      <c r="W299" s="438">
        <f>IF('statement of marks'!AE$6="","",'statement of marks'!AE$6)</f>
        <v>100</v>
      </c>
      <c r="X299" s="441">
        <f>IF('statement of marks'!AF$6="","",'statement of marks'!AF$6)</f>
        <v>200</v>
      </c>
      <c r="Y299" s="436" t="str">
        <f>IF('statement of marks'!AG$6="","",'statement of marks'!AG$6)</f>
        <v/>
      </c>
      <c r="Z299" s="452" t="str">
        <f>IF('statement of marks'!AH$6="","",'statement of marks'!AH$6)</f>
        <v/>
      </c>
    </row>
    <row r="300" spans="1:26" ht="15.5" customHeight="1">
      <c r="A300" s="424"/>
      <c r="B300" s="813" t="str">
        <f>IF('statement of marks'!$L$3="","",'statement of marks'!$L$3)</f>
        <v>HINDI</v>
      </c>
      <c r="C300" s="814"/>
      <c r="D300" s="430">
        <f>IF('statement of marks'!L16="","",'statement of marks'!L16)</f>
        <v>5</v>
      </c>
      <c r="E300" s="430">
        <f>IF('statement of marks'!M16="","",'statement of marks'!M16)</f>
        <v>5</v>
      </c>
      <c r="F300" s="442">
        <f>IF('statement of marks'!N16="","",'statement of marks'!N16)</f>
        <v>10</v>
      </c>
      <c r="G300" s="430">
        <f>IF('statement of marks'!O16="","",'statement of marks'!O16)</f>
        <v>5</v>
      </c>
      <c r="H300" s="430">
        <f>IF('statement of marks'!P16="","",'statement of marks'!P16)</f>
        <v>5</v>
      </c>
      <c r="I300" s="443">
        <f>IF('statement of marks'!Q16="","",'statement of marks'!Q16)</f>
        <v>10</v>
      </c>
      <c r="J300" s="430">
        <f>IF('statement of marks'!R16="","",'statement of marks'!R16)</f>
        <v>5</v>
      </c>
      <c r="K300" s="430">
        <f>IF('statement of marks'!S16="","",'statement of marks'!S16)</f>
        <v>4</v>
      </c>
      <c r="L300" s="443">
        <f>IF('statement of marks'!T16="","",'statement of marks'!T16)</f>
        <v>9</v>
      </c>
      <c r="M300" s="443">
        <f>IF('statement of marks'!U16="","",'statement of marks'!U16)</f>
        <v>29</v>
      </c>
      <c r="N300" s="444">
        <f>IF('statement of marks'!V16="","",'statement of marks'!V16)</f>
        <v>1</v>
      </c>
      <c r="O300" s="430">
        <f>IF('statement of marks'!W16="","",'statement of marks'!W16)</f>
        <v>40</v>
      </c>
      <c r="P300" s="430">
        <f>IF('statement of marks'!X16="","",'statement of marks'!X16)</f>
        <v>10</v>
      </c>
      <c r="Q300" s="430">
        <f>IF('statement of marks'!Y16="","",'statement of marks'!Y16)</f>
        <v>20</v>
      </c>
      <c r="R300" s="443">
        <f>IF('statement of marks'!Z16="","",'statement of marks'!Z16)</f>
        <v>70</v>
      </c>
      <c r="S300" s="445">
        <f>IF('statement of marks'!AA16="","",'statement of marks'!AA16)</f>
        <v>100</v>
      </c>
      <c r="T300" s="430">
        <f>IF('statement of marks'!AB16="","",'statement of marks'!AB16)</f>
        <v>65</v>
      </c>
      <c r="U300" s="430">
        <f>IF('statement of marks'!AC16="","",'statement of marks'!AC16)</f>
        <v>15</v>
      </c>
      <c r="V300" s="430">
        <f>IF('statement of marks'!AD16="","",'statement of marks'!AD16)</f>
        <v>20</v>
      </c>
      <c r="W300" s="443">
        <f>IF('statement of marks'!AE16="","",'statement of marks'!AE16)</f>
        <v>100</v>
      </c>
      <c r="X300" s="446">
        <f>IF('statement of marks'!AF16="","",'statement of marks'!AF16)</f>
        <v>200</v>
      </c>
      <c r="Y300" s="430">
        <f>IF('statement of marks'!AG16="","",'statement of marks'!AG16)</f>
        <v>100</v>
      </c>
      <c r="Z300" s="453" t="str">
        <f>IF('statement of marks'!AH16="","",'statement of marks'!AH16)</f>
        <v>A</v>
      </c>
    </row>
    <row r="301" spans="1:26" ht="15.5" customHeight="1">
      <c r="A301" s="424"/>
      <c r="B301" s="813" t="str">
        <f>IF('statement of marks'!$AK$3="","",'statement of marks'!$AK$3)</f>
        <v>ENGLISH</v>
      </c>
      <c r="C301" s="814"/>
      <c r="D301" s="430">
        <f>IF('statement of marks'!AK16="","",'statement of marks'!AK16)</f>
        <v>5</v>
      </c>
      <c r="E301" s="430">
        <f>IF('statement of marks'!AL16="","",'statement of marks'!AL16)</f>
        <v>5</v>
      </c>
      <c r="F301" s="442">
        <f>IF('statement of marks'!AM16="","",'statement of marks'!AM16)</f>
        <v>10</v>
      </c>
      <c r="G301" s="430">
        <f>IF('statement of marks'!AN16="","",'statement of marks'!AN16)</f>
        <v>5</v>
      </c>
      <c r="H301" s="430">
        <f>IF('statement of marks'!AO16="","",'statement of marks'!AO16)</f>
        <v>5</v>
      </c>
      <c r="I301" s="443">
        <f>IF('statement of marks'!AP16="","",'statement of marks'!AP16)</f>
        <v>10</v>
      </c>
      <c r="J301" s="430">
        <f>IF('statement of marks'!AQ16="","",'statement of marks'!AQ16)</f>
        <v>5</v>
      </c>
      <c r="K301" s="430">
        <f>IF('statement of marks'!AR16="","",'statement of marks'!AR16)</f>
        <v>4</v>
      </c>
      <c r="L301" s="443">
        <f>IF('statement of marks'!AS16="","",'statement of marks'!AS16)</f>
        <v>9</v>
      </c>
      <c r="M301" s="443">
        <f>IF('statement of marks'!AT16="","",'statement of marks'!AT16)</f>
        <v>29</v>
      </c>
      <c r="N301" s="444">
        <f>IF('statement of marks'!AU16="","",'statement of marks'!AU16)</f>
        <v>1</v>
      </c>
      <c r="O301" s="430">
        <f>IF('statement of marks'!AV16="","",'statement of marks'!AV16)</f>
        <v>40</v>
      </c>
      <c r="P301" s="430">
        <f>IF('statement of marks'!AW16="","",'statement of marks'!AW16)</f>
        <v>10</v>
      </c>
      <c r="Q301" s="430">
        <f>IF('statement of marks'!AX16="","",'statement of marks'!AX16)</f>
        <v>20</v>
      </c>
      <c r="R301" s="443">
        <f>IF('statement of marks'!AY16="","",'statement of marks'!AY16)</f>
        <v>70</v>
      </c>
      <c r="S301" s="445">
        <f>IF('statement of marks'!AZ16="","",'statement of marks'!AZ16)</f>
        <v>100</v>
      </c>
      <c r="T301" s="430">
        <f>IF('statement of marks'!BA16="","",'statement of marks'!BA16)</f>
        <v>65</v>
      </c>
      <c r="U301" s="430">
        <f>IF('statement of marks'!BB16="","",'statement of marks'!BB16)</f>
        <v>15</v>
      </c>
      <c r="V301" s="430">
        <f>IF('statement of marks'!BC16="","",'statement of marks'!BC16)</f>
        <v>20</v>
      </c>
      <c r="W301" s="443">
        <f>IF('statement of marks'!BD16="","",'statement of marks'!BD16)</f>
        <v>100</v>
      </c>
      <c r="X301" s="446">
        <f>IF('statement of marks'!BE16="","",'statement of marks'!BE16)</f>
        <v>200</v>
      </c>
      <c r="Y301" s="430">
        <f>IF('statement of marks'!BF16="","",'statement of marks'!BF16)</f>
        <v>100</v>
      </c>
      <c r="Z301" s="453" t="str">
        <f>IF('statement of marks'!BG16="","",'statement of marks'!BG16)</f>
        <v>A</v>
      </c>
    </row>
    <row r="302" spans="1:26" ht="15.5" customHeight="1">
      <c r="A302" s="424"/>
      <c r="B302" s="813" t="str">
        <f>IF('statement of marks'!BJ16="s","SANSKRIT",IF('statement of marks'!BJ16="u","URDU",IF('statement of marks'!BJ16="g","GUJRATI",IF('statement of marks'!BJ16="p","PUNJABI",IF('statement of marks'!BJ16="sd","fla/kh","THIRD LANGUAGE")))))</f>
        <v>SANSKRIT</v>
      </c>
      <c r="C302" s="814"/>
      <c r="D302" s="430">
        <f>IF('statement of marks'!BK16="","",'statement of marks'!BK16)</f>
        <v>5</v>
      </c>
      <c r="E302" s="430">
        <f>IF('statement of marks'!BL16="","",'statement of marks'!BL16)</f>
        <v>5</v>
      </c>
      <c r="F302" s="442">
        <f>IF('statement of marks'!BM16="","",'statement of marks'!BM16)</f>
        <v>10</v>
      </c>
      <c r="G302" s="430">
        <f>IF('statement of marks'!BN16="","",'statement of marks'!BN16)</f>
        <v>5</v>
      </c>
      <c r="H302" s="430">
        <f>IF('statement of marks'!BO16="","",'statement of marks'!BO16)</f>
        <v>5</v>
      </c>
      <c r="I302" s="443">
        <f>IF('statement of marks'!BP16="","",'statement of marks'!BP16)</f>
        <v>10</v>
      </c>
      <c r="J302" s="430">
        <f>IF('statement of marks'!BQ16="","",'statement of marks'!BQ16)</f>
        <v>5</v>
      </c>
      <c r="K302" s="430">
        <f>IF('statement of marks'!BR16="","",'statement of marks'!BR16)</f>
        <v>4</v>
      </c>
      <c r="L302" s="443">
        <f>IF('statement of marks'!BS16="","",'statement of marks'!BS16)</f>
        <v>9</v>
      </c>
      <c r="M302" s="443">
        <f>IF('statement of marks'!BT16="","",'statement of marks'!BT16)</f>
        <v>29</v>
      </c>
      <c r="N302" s="444">
        <f>IF('statement of marks'!BU16="","",'statement of marks'!BU16)</f>
        <v>1</v>
      </c>
      <c r="O302" s="430">
        <f>IF('statement of marks'!BV16="","",'statement of marks'!BV16)</f>
        <v>50</v>
      </c>
      <c r="P302" s="430">
        <f>IF('statement of marks'!BW16="","",'statement of marks'!BW16)</f>
        <v>20</v>
      </c>
      <c r="Q302" s="430"/>
      <c r="R302" s="443">
        <f>IF('statement of marks'!BX16="","",'statement of marks'!BX16)</f>
        <v>70</v>
      </c>
      <c r="S302" s="445">
        <f>IF('statement of marks'!BY16="","",'statement of marks'!BY16)</f>
        <v>100</v>
      </c>
      <c r="T302" s="430">
        <f>IF('statement of marks'!BZ16="","",'statement of marks'!BZ16)</f>
        <v>80</v>
      </c>
      <c r="U302" s="430">
        <f>IF('statement of marks'!CA16="","",'statement of marks'!CA16)</f>
        <v>20</v>
      </c>
      <c r="V302" s="430"/>
      <c r="W302" s="443">
        <f>IF('statement of marks'!CB16="","",'statement of marks'!CB16)</f>
        <v>100</v>
      </c>
      <c r="X302" s="446">
        <f>IF('statement of marks'!CC16="","",'statement of marks'!CC16)</f>
        <v>200</v>
      </c>
      <c r="Y302" s="430">
        <f>IF('statement of marks'!CD16="","",'statement of marks'!CD16)</f>
        <v>100</v>
      </c>
      <c r="Z302" s="453" t="str">
        <f>IF('statement of marks'!CE16="","",'statement of marks'!CE16)</f>
        <v>A</v>
      </c>
    </row>
    <row r="303" spans="1:26" ht="15.5" customHeight="1">
      <c r="A303" s="424"/>
      <c r="B303" s="813" t="str">
        <f>IF('statement of marks'!$CH$3="","",'statement of marks'!$CH$3)</f>
        <v>MATHEMATICS</v>
      </c>
      <c r="C303" s="814"/>
      <c r="D303" s="430">
        <f>IF('statement of marks'!CH16="","",'statement of marks'!CH16)</f>
        <v>5</v>
      </c>
      <c r="E303" s="430">
        <f>IF('statement of marks'!CI16="","",'statement of marks'!CI16)</f>
        <v>5</v>
      </c>
      <c r="F303" s="442">
        <f>IF('statement of marks'!CJ16="","",'statement of marks'!CJ16)</f>
        <v>10</v>
      </c>
      <c r="G303" s="430">
        <f>IF('statement of marks'!CK16="","",'statement of marks'!CK16)</f>
        <v>5</v>
      </c>
      <c r="H303" s="430">
        <f>IF('statement of marks'!CL16="","",'statement of marks'!CL16)</f>
        <v>5</v>
      </c>
      <c r="I303" s="443">
        <f>IF('statement of marks'!CM16="","",'statement of marks'!CM16)</f>
        <v>10</v>
      </c>
      <c r="J303" s="430">
        <f>IF('statement of marks'!CN16="","",'statement of marks'!CN16)</f>
        <v>5</v>
      </c>
      <c r="K303" s="430">
        <f>IF('statement of marks'!CO16="","",'statement of marks'!CO16)</f>
        <v>4</v>
      </c>
      <c r="L303" s="443">
        <f>IF('statement of marks'!CP16="","",'statement of marks'!CP16)</f>
        <v>9</v>
      </c>
      <c r="M303" s="443">
        <f>IF('statement of marks'!CQ16="","",'statement of marks'!CQ16)</f>
        <v>29</v>
      </c>
      <c r="N303" s="444">
        <f>IF('statement of marks'!CR16="","",'statement of marks'!CR16)</f>
        <v>1</v>
      </c>
      <c r="O303" s="430">
        <f>IF('statement of marks'!CS16="","",'statement of marks'!CS16)</f>
        <v>40</v>
      </c>
      <c r="P303" s="430">
        <f>IF('statement of marks'!CT16="","",'statement of marks'!CT16)</f>
        <v>10</v>
      </c>
      <c r="Q303" s="430">
        <f>IF('statement of marks'!CU16="","",'statement of marks'!CU16)</f>
        <v>20</v>
      </c>
      <c r="R303" s="443">
        <f>IF('statement of marks'!CV16="","",'statement of marks'!CV16)</f>
        <v>70</v>
      </c>
      <c r="S303" s="445">
        <f>IF('statement of marks'!CW16="","",'statement of marks'!CW16)</f>
        <v>100</v>
      </c>
      <c r="T303" s="430">
        <f>IF('statement of marks'!CX16="","",'statement of marks'!CX16)</f>
        <v>65</v>
      </c>
      <c r="U303" s="430">
        <f>IF('statement of marks'!CY16="","",'statement of marks'!CY16)</f>
        <v>15</v>
      </c>
      <c r="V303" s="430">
        <f>IF('statement of marks'!CZ16="","",'statement of marks'!CZ16)</f>
        <v>20</v>
      </c>
      <c r="W303" s="443">
        <f>IF('statement of marks'!DA16="","",'statement of marks'!DA16)</f>
        <v>100</v>
      </c>
      <c r="X303" s="446">
        <f>IF('statement of marks'!DB16="","",'statement of marks'!DB16)</f>
        <v>200</v>
      </c>
      <c r="Y303" s="430">
        <f>IF('statement of marks'!DC16="","",'statement of marks'!DC16)</f>
        <v>100</v>
      </c>
      <c r="Z303" s="453" t="str">
        <f>IF('statement of marks'!DD16="","",'statement of marks'!DD16)</f>
        <v>A</v>
      </c>
    </row>
    <row r="304" spans="1:26" ht="15.5" customHeight="1">
      <c r="A304" s="424"/>
      <c r="B304" s="813" t="str">
        <f>IF('statement of marks'!$DG$3="","",'statement of marks'!$DG$3)</f>
        <v>SCIENCE</v>
      </c>
      <c r="C304" s="814"/>
      <c r="D304" s="430">
        <f>IF('statement of marks'!DG16="","",'statement of marks'!DG16)</f>
        <v>5</v>
      </c>
      <c r="E304" s="430">
        <f>IF('statement of marks'!DH16="","",'statement of marks'!DH16)</f>
        <v>5</v>
      </c>
      <c r="F304" s="442">
        <f>IF('statement of marks'!DI16="","",'statement of marks'!DI16)</f>
        <v>10</v>
      </c>
      <c r="G304" s="430">
        <f>IF('statement of marks'!DJ16="","",'statement of marks'!DJ16)</f>
        <v>5</v>
      </c>
      <c r="H304" s="430">
        <f>IF('statement of marks'!DK16="","",'statement of marks'!DK16)</f>
        <v>5</v>
      </c>
      <c r="I304" s="443">
        <f>IF('statement of marks'!DL16="","",'statement of marks'!DL16)</f>
        <v>10</v>
      </c>
      <c r="J304" s="430">
        <f>IF('statement of marks'!DM16="","",'statement of marks'!DM16)</f>
        <v>3</v>
      </c>
      <c r="K304" s="430">
        <f>IF('statement of marks'!DN16="","",'statement of marks'!DN16)</f>
        <v>2</v>
      </c>
      <c r="L304" s="443">
        <f>IF('statement of marks'!DO16="","",'statement of marks'!DO16)</f>
        <v>5</v>
      </c>
      <c r="M304" s="443">
        <f>IF('statement of marks'!DP16="","",'statement of marks'!DP16)</f>
        <v>25</v>
      </c>
      <c r="N304" s="444">
        <f>IF('statement of marks'!DQ16="","",'statement of marks'!DQ16)</f>
        <v>5</v>
      </c>
      <c r="O304" s="430">
        <f>IF('statement of marks'!DR16="","",'statement of marks'!DR16)</f>
        <v>50</v>
      </c>
      <c r="P304" s="430">
        <f>IF('statement of marks'!DS16="","",'statement of marks'!DS16)</f>
        <v>20</v>
      </c>
      <c r="Q304" s="430"/>
      <c r="R304" s="443">
        <f>IF('statement of marks'!DT16="","",'statement of marks'!DT16)</f>
        <v>70</v>
      </c>
      <c r="S304" s="445">
        <f>IF('statement of marks'!DU16="","",'statement of marks'!DU16)</f>
        <v>100</v>
      </c>
      <c r="T304" s="430">
        <f>IF('statement of marks'!DV16="","",'statement of marks'!DV16)</f>
        <v>80</v>
      </c>
      <c r="U304" s="430">
        <f>IF('statement of marks'!DW16="","",'statement of marks'!DW16)</f>
        <v>20</v>
      </c>
      <c r="V304" s="430"/>
      <c r="W304" s="443">
        <f>IF('statement of marks'!DX16="","",'statement of marks'!DX16)</f>
        <v>100</v>
      </c>
      <c r="X304" s="446">
        <f>IF('statement of marks'!DY16="","",'statement of marks'!DY16)</f>
        <v>200</v>
      </c>
      <c r="Y304" s="430">
        <f>IF('statement of marks'!DZ16="","",'statement of marks'!DZ16)</f>
        <v>100</v>
      </c>
      <c r="Z304" s="453" t="str">
        <f>IF('statement of marks'!EA16="","",'statement of marks'!EA16)</f>
        <v>A</v>
      </c>
    </row>
    <row r="305" spans="1:26" ht="15.5" customHeight="1">
      <c r="A305" s="424"/>
      <c r="B305" s="813" t="str">
        <f>IF('statement of marks'!$ED$3="","",'statement of marks'!$ED$3)</f>
        <v>SOCIAL STUDIES</v>
      </c>
      <c r="C305" s="814"/>
      <c r="D305" s="430">
        <f>IF('statement of marks'!ED16="","",'statement of marks'!ED16)</f>
        <v>5</v>
      </c>
      <c r="E305" s="430">
        <f>IF('statement of marks'!EE16="","",'statement of marks'!EE16)</f>
        <v>5</v>
      </c>
      <c r="F305" s="442">
        <f>IF('statement of marks'!EF16="","",'statement of marks'!EF16)</f>
        <v>10</v>
      </c>
      <c r="G305" s="430">
        <f>IF('statement of marks'!EG16="","",'statement of marks'!EG16)</f>
        <v>5</v>
      </c>
      <c r="H305" s="430">
        <f>IF('statement of marks'!EH16="","",'statement of marks'!EH16)</f>
        <v>5</v>
      </c>
      <c r="I305" s="443">
        <f>IF('statement of marks'!EI16="","",'statement of marks'!EI16)</f>
        <v>10</v>
      </c>
      <c r="J305" s="430">
        <f>IF('statement of marks'!EJ16="","",'statement of marks'!EJ16)</f>
        <v>5</v>
      </c>
      <c r="K305" s="430">
        <f>IF('statement of marks'!EK16="","",'statement of marks'!EK16)</f>
        <v>4</v>
      </c>
      <c r="L305" s="443">
        <f>IF('statement of marks'!EL16="","",'statement of marks'!EL16)</f>
        <v>9</v>
      </c>
      <c r="M305" s="443">
        <f>IF('statement of marks'!EM16="","",'statement of marks'!EM16)</f>
        <v>29</v>
      </c>
      <c r="N305" s="444">
        <f>IF('statement of marks'!EN16="","",'statement of marks'!EN16)</f>
        <v>1</v>
      </c>
      <c r="O305" s="430">
        <f>IF('statement of marks'!EO16="","",'statement of marks'!EO16)</f>
        <v>50</v>
      </c>
      <c r="P305" s="430">
        <f>IF('statement of marks'!EP16="","",'statement of marks'!EP16)</f>
        <v>20</v>
      </c>
      <c r="Q305" s="430"/>
      <c r="R305" s="443">
        <f>IF('statement of marks'!EQ16="","",'statement of marks'!EQ16)</f>
        <v>70</v>
      </c>
      <c r="S305" s="445">
        <f>IF('statement of marks'!ER16="","",'statement of marks'!ER16)</f>
        <v>100</v>
      </c>
      <c r="T305" s="430">
        <f>IF('statement of marks'!ES16="","",'statement of marks'!ES16)</f>
        <v>80</v>
      </c>
      <c r="U305" s="430">
        <f>IF('statement of marks'!ET16="","",'statement of marks'!ET16)</f>
        <v>20</v>
      </c>
      <c r="V305" s="430"/>
      <c r="W305" s="443">
        <f>IF('statement of marks'!EU16="","",'statement of marks'!EU16)</f>
        <v>100</v>
      </c>
      <c r="X305" s="446">
        <f>IF('statement of marks'!EV16="","",'statement of marks'!EV16)</f>
        <v>200</v>
      </c>
      <c r="Y305" s="430">
        <f>IF('statement of marks'!EW16="","",'statement of marks'!EW16)</f>
        <v>100</v>
      </c>
      <c r="Z305" s="453" t="str">
        <f>IF('statement of marks'!EX16="","",'statement of marks'!EX16)</f>
        <v>A</v>
      </c>
    </row>
    <row r="306" spans="1:26" ht="15.5" customHeight="1">
      <c r="A306" s="424"/>
      <c r="B306" s="813" t="s">
        <v>172</v>
      </c>
      <c r="C306" s="814"/>
      <c r="D306" s="794" t="s">
        <v>167</v>
      </c>
      <c r="E306" s="794"/>
      <c r="F306" s="794"/>
      <c r="G306" s="794" t="s">
        <v>168</v>
      </c>
      <c r="H306" s="794"/>
      <c r="I306" s="794"/>
      <c r="J306" s="794" t="s">
        <v>169</v>
      </c>
      <c r="K306" s="794"/>
      <c r="L306" s="794"/>
      <c r="M306" s="794"/>
      <c r="N306" s="794"/>
      <c r="O306" s="794" t="s">
        <v>177</v>
      </c>
      <c r="P306" s="794"/>
      <c r="Q306" s="794"/>
      <c r="R306" s="794"/>
      <c r="S306" s="794" t="s">
        <v>221</v>
      </c>
      <c r="T306" s="794"/>
      <c r="U306" s="794"/>
      <c r="V306" s="794"/>
      <c r="W306" s="447"/>
      <c r="X306" s="823" t="s">
        <v>425</v>
      </c>
      <c r="Y306" s="823"/>
      <c r="Z306" s="824"/>
    </row>
    <row r="307" spans="1:26" ht="15.5" customHeight="1">
      <c r="A307" s="425"/>
      <c r="B307" s="825" t="s">
        <v>166</v>
      </c>
      <c r="C307" s="826"/>
      <c r="D307" s="827">
        <f>IF('statement of marks'!FA$6="","",'statement of marks'!FA$6)</f>
        <v>20</v>
      </c>
      <c r="E307" s="827"/>
      <c r="F307" s="827"/>
      <c r="G307" s="827">
        <f>IF('statement of marks'!FB$6="","",'statement of marks'!FB$6)</f>
        <v>20</v>
      </c>
      <c r="H307" s="827"/>
      <c r="I307" s="827"/>
      <c r="J307" s="827">
        <f>IF('statement of marks'!FC$6="","",'statement of marks'!FC$6)</f>
        <v>20</v>
      </c>
      <c r="K307" s="827"/>
      <c r="L307" s="827"/>
      <c r="M307" s="827"/>
      <c r="N307" s="827"/>
      <c r="O307" s="827">
        <f>IF('statement of marks'!FD$6="","",'statement of marks'!FD$6)</f>
        <v>20</v>
      </c>
      <c r="P307" s="827"/>
      <c r="Q307" s="827"/>
      <c r="R307" s="827"/>
      <c r="S307" s="827">
        <f>IF('statement of marks'!FE$6="","",'statement of marks'!FE$6)</f>
        <v>20</v>
      </c>
      <c r="T307" s="827"/>
      <c r="U307" s="827"/>
      <c r="V307" s="827"/>
      <c r="W307" s="448"/>
      <c r="X307" s="436">
        <f>IF('statement of marks'!FF$6="","",'statement of marks'!FF$6)</f>
        <v>100</v>
      </c>
      <c r="Y307" s="436" t="s">
        <v>220</v>
      </c>
      <c r="Z307" s="451" t="s">
        <v>69</v>
      </c>
    </row>
    <row r="308" spans="1:26" ht="15.5" customHeight="1">
      <c r="A308" s="424"/>
      <c r="B308" s="813" t="str">
        <f>IF('statement of marks'!$FA$3="","",'statement of marks'!$FA$3)</f>
        <v>WORK EXPERIENCE</v>
      </c>
      <c r="C308" s="814"/>
      <c r="D308" s="817">
        <f>IF('statement of marks'!FA16="","",'statement of marks'!FA16)</f>
        <v>20</v>
      </c>
      <c r="E308" s="817"/>
      <c r="F308" s="817"/>
      <c r="G308" s="817">
        <f>IF('statement of marks'!FB16="","",'statement of marks'!FB16)</f>
        <v>20</v>
      </c>
      <c r="H308" s="817"/>
      <c r="I308" s="817"/>
      <c r="J308" s="816">
        <f>IF('statement of marks'!FC16="","",'statement of marks'!FC16)</f>
        <v>20</v>
      </c>
      <c r="K308" s="816"/>
      <c r="L308" s="816"/>
      <c r="M308" s="816"/>
      <c r="N308" s="816"/>
      <c r="O308" s="817">
        <f>IF('statement of marks'!FD16="","",'statement of marks'!FD16)</f>
        <v>20</v>
      </c>
      <c r="P308" s="817"/>
      <c r="Q308" s="817"/>
      <c r="R308" s="817"/>
      <c r="S308" s="817">
        <f>IF('statement of marks'!FE16="","",'statement of marks'!FE16)</f>
        <v>20</v>
      </c>
      <c r="T308" s="817"/>
      <c r="U308" s="817"/>
      <c r="V308" s="817"/>
      <c r="W308" s="447"/>
      <c r="X308" s="447">
        <f>IF('statement of marks'!FF16="","",'statement of marks'!FF16)</f>
        <v>100</v>
      </c>
      <c r="Y308" s="447">
        <f>IF('statement of marks'!FG16="","",'statement of marks'!FG16)</f>
        <v>100</v>
      </c>
      <c r="Z308" s="454" t="str">
        <f>IF('statement of marks'!FH16="","",'statement of marks'!FH16)</f>
        <v>A</v>
      </c>
    </row>
    <row r="309" spans="1:26" ht="15.5" customHeight="1">
      <c r="A309" s="424"/>
      <c r="B309" s="813" t="str">
        <f>IF('statement of marks'!$FK$3="","",'statement of marks'!$FK$3)</f>
        <v>ART EDUCATION</v>
      </c>
      <c r="C309" s="814"/>
      <c r="D309" s="817">
        <f>IF('statement of marks'!FK16="","",'statement of marks'!FK16)</f>
        <v>20</v>
      </c>
      <c r="E309" s="817"/>
      <c r="F309" s="817"/>
      <c r="G309" s="817">
        <f>IF('statement of marks'!FL16="","",'statement of marks'!FL16)</f>
        <v>20</v>
      </c>
      <c r="H309" s="817"/>
      <c r="I309" s="817"/>
      <c r="J309" s="816">
        <f>IF('statement of marks'!FM16="","",'statement of marks'!FM16)</f>
        <v>20</v>
      </c>
      <c r="K309" s="816"/>
      <c r="L309" s="816"/>
      <c r="M309" s="816"/>
      <c r="N309" s="816"/>
      <c r="O309" s="817">
        <f>IF('statement of marks'!FN16="","",'statement of marks'!FN16)</f>
        <v>20</v>
      </c>
      <c r="P309" s="817"/>
      <c r="Q309" s="817"/>
      <c r="R309" s="817"/>
      <c r="S309" s="817">
        <f>IF('statement of marks'!FO16="","",'statement of marks'!FO16)</f>
        <v>20</v>
      </c>
      <c r="T309" s="817"/>
      <c r="U309" s="817"/>
      <c r="V309" s="817"/>
      <c r="W309" s="447"/>
      <c r="X309" s="447">
        <f>IF('statement of marks'!FP16="","",'statement of marks'!FP16)</f>
        <v>100</v>
      </c>
      <c r="Y309" s="447">
        <f>IF('statement of marks'!FQ16="","",'statement of marks'!FQ16)</f>
        <v>100</v>
      </c>
      <c r="Z309" s="454" t="str">
        <f>IF('statement of marks'!FR16="","",'statement of marks'!FR16)</f>
        <v>A</v>
      </c>
    </row>
    <row r="310" spans="1:26" ht="15.5" customHeight="1">
      <c r="A310" s="424"/>
      <c r="B310" s="813" t="str">
        <f>IF('statement of marks'!$FU$3="","",'statement of marks'!$FU$3)</f>
        <v>PHYSICIAL EDUCATION</v>
      </c>
      <c r="C310" s="814"/>
      <c r="D310" s="817">
        <f>IF('statement of marks'!FU16="","",'statement of marks'!FU16)</f>
        <v>20</v>
      </c>
      <c r="E310" s="817"/>
      <c r="F310" s="817"/>
      <c r="G310" s="817">
        <f>IF('statement of marks'!FV16="","",'statement of marks'!FV16)</f>
        <v>20</v>
      </c>
      <c r="H310" s="817"/>
      <c r="I310" s="817"/>
      <c r="J310" s="816">
        <f>IF('statement of marks'!FW16="","",'statement of marks'!FW16)</f>
        <v>20</v>
      </c>
      <c r="K310" s="816"/>
      <c r="L310" s="816"/>
      <c r="M310" s="816"/>
      <c r="N310" s="816"/>
      <c r="O310" s="817">
        <f>IF('statement of marks'!FX16="","",'statement of marks'!FX16)</f>
        <v>20</v>
      </c>
      <c r="P310" s="817"/>
      <c r="Q310" s="817"/>
      <c r="R310" s="817"/>
      <c r="S310" s="817">
        <f>IF('statement of marks'!FY16="","",'statement of marks'!FY16)</f>
        <v>20</v>
      </c>
      <c r="T310" s="817"/>
      <c r="U310" s="817"/>
      <c r="V310" s="817"/>
      <c r="W310" s="447"/>
      <c r="X310" s="447">
        <f>IF('statement of marks'!FZ16="","",'statement of marks'!FZ16)</f>
        <v>100</v>
      </c>
      <c r="Y310" s="447">
        <f>IF('statement of marks'!GA16="","",'statement of marks'!GA16)</f>
        <v>100</v>
      </c>
      <c r="Z310" s="454" t="str">
        <f>IF('statement of marks'!GB16="","",'statement of marks'!GB16)</f>
        <v>A</v>
      </c>
    </row>
    <row r="311" spans="1:26" ht="15.5" customHeight="1">
      <c r="A311" s="424"/>
      <c r="B311" s="813" t="s">
        <v>173</v>
      </c>
      <c r="C311" s="814"/>
      <c r="D311" s="794" t="str">
        <f>details!$EF$3</f>
        <v>AUGUST</v>
      </c>
      <c r="E311" s="794"/>
      <c r="F311" s="794"/>
      <c r="G311" s="794" t="str">
        <f>details!$EJ$3</f>
        <v>OCTOBER</v>
      </c>
      <c r="H311" s="794"/>
      <c r="I311" s="794"/>
      <c r="J311" s="816" t="str">
        <f>details!$EN$3</f>
        <v>DECEMBER</v>
      </c>
      <c r="K311" s="816"/>
      <c r="L311" s="816"/>
      <c r="M311" s="816"/>
      <c r="N311" s="816"/>
      <c r="O311" s="794" t="str">
        <f>details!$ER$3</f>
        <v>FEBURARY</v>
      </c>
      <c r="P311" s="794"/>
      <c r="Q311" s="794"/>
      <c r="R311" s="794"/>
      <c r="S311" s="794" t="str">
        <f>details!$EV$3</f>
        <v>GRAND TOAL</v>
      </c>
      <c r="T311" s="794"/>
      <c r="U311" s="794"/>
      <c r="V311" s="794"/>
      <c r="W311" s="811" t="s">
        <v>118</v>
      </c>
      <c r="X311" s="811"/>
      <c r="Y311" s="811"/>
      <c r="Z311" s="812"/>
    </row>
    <row r="312" spans="1:26" ht="15.5" customHeight="1">
      <c r="A312" s="424"/>
      <c r="B312" s="813" t="s">
        <v>175</v>
      </c>
      <c r="C312" s="814"/>
      <c r="D312" s="815" t="str">
        <f>IF(details!EI16="","",details!EI16)</f>
        <v/>
      </c>
      <c r="E312" s="815"/>
      <c r="F312" s="815"/>
      <c r="G312" s="815" t="str">
        <f>IF(details!EM16="","",details!EM16)</f>
        <v/>
      </c>
      <c r="H312" s="815"/>
      <c r="I312" s="815"/>
      <c r="J312" s="816" t="str">
        <f>IF(details!EQ16="","",details!EQ16)</f>
        <v/>
      </c>
      <c r="K312" s="816"/>
      <c r="L312" s="816"/>
      <c r="M312" s="816"/>
      <c r="N312" s="816"/>
      <c r="O312" s="817" t="str">
        <f>IF(details!EU16="","",details!EU16)</f>
        <v/>
      </c>
      <c r="P312" s="817"/>
      <c r="Q312" s="817"/>
      <c r="R312" s="817"/>
      <c r="S312" s="815" t="str">
        <f>IF(details!EW16="","",details!EW16)</f>
        <v/>
      </c>
      <c r="T312" s="815"/>
      <c r="U312" s="815"/>
      <c r="V312" s="815"/>
      <c r="W312" s="811"/>
      <c r="X312" s="811"/>
      <c r="Y312" s="811"/>
      <c r="Z312" s="812"/>
    </row>
    <row r="313" spans="1:26" ht="15.5" customHeight="1">
      <c r="A313" s="424"/>
      <c r="B313" s="818" t="s">
        <v>174</v>
      </c>
      <c r="C313" s="819"/>
      <c r="D313" s="820">
        <f>IF(details!EH16="","",details!EH16)</f>
        <v>40</v>
      </c>
      <c r="E313" s="820"/>
      <c r="F313" s="820"/>
      <c r="G313" s="820">
        <f>IF(details!EL16="","",details!EL16)</f>
        <v>60</v>
      </c>
      <c r="H313" s="820"/>
      <c r="I313" s="820"/>
      <c r="J313" s="820">
        <f>IF(details!EP16="","",details!EP16)</f>
        <v>80</v>
      </c>
      <c r="K313" s="820"/>
      <c r="L313" s="820"/>
      <c r="M313" s="820"/>
      <c r="N313" s="820"/>
      <c r="O313" s="820">
        <f>IF(details!ET16="","",details!ET16)</f>
        <v>100</v>
      </c>
      <c r="P313" s="820"/>
      <c r="Q313" s="820"/>
      <c r="R313" s="820"/>
      <c r="S313" s="820">
        <f>IF(details!EV16="","",details!EV16)</f>
        <v>110</v>
      </c>
      <c r="T313" s="820"/>
      <c r="U313" s="820"/>
      <c r="V313" s="820"/>
      <c r="W313" s="821">
        <f>'statement of marks'!$HR$108</f>
        <v>45777</v>
      </c>
      <c r="X313" s="821"/>
      <c r="Y313" s="821"/>
      <c r="Z313" s="822"/>
    </row>
    <row r="314" spans="1:26" ht="15.5" customHeight="1">
      <c r="A314" s="426"/>
      <c r="B314" s="803" t="s">
        <v>232</v>
      </c>
      <c r="C314" s="804"/>
      <c r="D314" s="805" t="s">
        <v>189</v>
      </c>
      <c r="E314" s="805"/>
      <c r="F314" s="805"/>
      <c r="G314" s="805" t="s">
        <v>190</v>
      </c>
      <c r="H314" s="805"/>
      <c r="I314" s="805"/>
      <c r="J314" s="805" t="s">
        <v>222</v>
      </c>
      <c r="K314" s="805"/>
      <c r="L314" s="805"/>
      <c r="M314" s="805"/>
      <c r="N314" s="805"/>
      <c r="O314" s="805" t="s">
        <v>147</v>
      </c>
      <c r="P314" s="805"/>
      <c r="Q314" s="805"/>
      <c r="R314" s="805"/>
      <c r="S314" s="806" t="s">
        <v>195</v>
      </c>
      <c r="T314" s="806"/>
      <c r="U314" s="806"/>
      <c r="V314" s="806"/>
      <c r="W314" s="805" t="s">
        <v>230</v>
      </c>
      <c r="X314" s="805"/>
      <c r="Y314" s="805"/>
      <c r="Z314" s="807"/>
    </row>
    <row r="315" spans="1:26" ht="15.5" customHeight="1">
      <c r="A315" s="426"/>
      <c r="B315" s="803"/>
      <c r="C315" s="804"/>
      <c r="D315" s="805">
        <f>'statement of marks'!HP16</f>
        <v>1200</v>
      </c>
      <c r="E315" s="805"/>
      <c r="F315" s="805"/>
      <c r="G315" s="805">
        <f>'statement of marks'!HQ16</f>
        <v>1200</v>
      </c>
      <c r="H315" s="805"/>
      <c r="I315" s="805"/>
      <c r="J315" s="808" t="str">
        <f>'statement of marks'!HU16</f>
        <v>A</v>
      </c>
      <c r="K315" s="808"/>
      <c r="L315" s="808"/>
      <c r="M315" s="808"/>
      <c r="N315" s="808"/>
      <c r="O315" s="808">
        <f>'statement of marks'!HR16</f>
        <v>100</v>
      </c>
      <c r="P315" s="808"/>
      <c r="Q315" s="808"/>
      <c r="R315" s="808"/>
      <c r="S315" s="805">
        <f>'statement of marks'!HT16</f>
        <v>0.99999999999999833</v>
      </c>
      <c r="T315" s="805"/>
      <c r="U315" s="805"/>
      <c r="V315" s="805"/>
      <c r="W315" s="809" t="str">
        <f>'statement of marks'!HO16</f>
        <v>PASSED</v>
      </c>
      <c r="X315" s="809"/>
      <c r="Y315" s="809"/>
      <c r="Z315" s="810"/>
    </row>
    <row r="316" spans="1:26" ht="15.5" customHeight="1">
      <c r="A316" s="424"/>
      <c r="B316" s="792" t="s">
        <v>176</v>
      </c>
      <c r="C316" s="793"/>
      <c r="D316" s="794"/>
      <c r="E316" s="794"/>
      <c r="F316" s="794"/>
      <c r="G316" s="794"/>
      <c r="H316" s="794"/>
      <c r="I316" s="794"/>
      <c r="J316" s="794"/>
      <c r="K316" s="794"/>
      <c r="L316" s="794"/>
      <c r="M316" s="794"/>
      <c r="N316" s="794"/>
      <c r="O316" s="794"/>
      <c r="P316" s="794"/>
      <c r="Q316" s="794"/>
      <c r="R316" s="794"/>
      <c r="S316" s="794"/>
      <c r="T316" s="794"/>
      <c r="U316" s="794"/>
      <c r="V316" s="794"/>
      <c r="W316" s="794"/>
      <c r="X316" s="794"/>
      <c r="Y316" s="794"/>
      <c r="Z316" s="800"/>
    </row>
    <row r="317" spans="1:26" ht="15.5" customHeight="1">
      <c r="A317" s="424"/>
      <c r="B317" s="801" t="s">
        <v>161</v>
      </c>
      <c r="C317" s="802"/>
      <c r="D317" s="794"/>
      <c r="E317" s="794"/>
      <c r="F317" s="794"/>
      <c r="G317" s="794"/>
      <c r="H317" s="794"/>
      <c r="I317" s="794"/>
      <c r="J317" s="794"/>
      <c r="K317" s="794"/>
      <c r="L317" s="794"/>
      <c r="M317" s="794"/>
      <c r="N317" s="794"/>
      <c r="O317" s="794"/>
      <c r="P317" s="794"/>
      <c r="Q317" s="794"/>
      <c r="R317" s="794"/>
      <c r="S317" s="794"/>
      <c r="T317" s="794"/>
      <c r="U317" s="794"/>
      <c r="V317" s="794"/>
      <c r="W317" s="794"/>
      <c r="X317" s="794"/>
      <c r="Y317" s="794"/>
      <c r="Z317" s="800"/>
    </row>
    <row r="318" spans="1:26" ht="15.5" customHeight="1">
      <c r="A318" s="424"/>
      <c r="B318" s="792" t="s">
        <v>162</v>
      </c>
      <c r="C318" s="793"/>
      <c r="D318" s="794"/>
      <c r="E318" s="794"/>
      <c r="F318" s="794"/>
      <c r="G318" s="794"/>
      <c r="H318" s="794"/>
      <c r="I318" s="794"/>
      <c r="J318" s="794"/>
      <c r="K318" s="794"/>
      <c r="L318" s="794"/>
      <c r="M318" s="794"/>
      <c r="N318" s="794"/>
      <c r="O318" s="794"/>
      <c r="P318" s="794"/>
      <c r="Q318" s="794"/>
      <c r="R318" s="794"/>
      <c r="S318" s="795" t="s">
        <v>162</v>
      </c>
      <c r="T318" s="795"/>
      <c r="U318" s="795"/>
      <c r="V318" s="795"/>
      <c r="W318" s="796" t="s">
        <v>163</v>
      </c>
      <c r="X318" s="796"/>
      <c r="Y318" s="796"/>
      <c r="Z318" s="797"/>
    </row>
    <row r="319" spans="1:26" ht="15.5" customHeight="1">
      <c r="A319" s="424"/>
      <c r="B319" s="798" t="s">
        <v>163</v>
      </c>
      <c r="C319" s="799"/>
      <c r="D319" s="794"/>
      <c r="E319" s="794"/>
      <c r="F319" s="794"/>
      <c r="G319" s="794"/>
      <c r="H319" s="794"/>
      <c r="I319" s="794"/>
      <c r="J319" s="794"/>
      <c r="K319" s="794"/>
      <c r="L319" s="794"/>
      <c r="M319" s="794"/>
      <c r="N319" s="794"/>
      <c r="O319" s="794"/>
      <c r="P319" s="794"/>
      <c r="Q319" s="794"/>
      <c r="R319" s="794"/>
      <c r="S319" s="795"/>
      <c r="T319" s="795"/>
      <c r="U319" s="795"/>
      <c r="V319" s="795"/>
      <c r="W319" s="796"/>
      <c r="X319" s="796"/>
      <c r="Y319" s="796"/>
      <c r="Z319" s="797"/>
    </row>
    <row r="320" spans="1:26" ht="15.5" customHeight="1" thickBot="1">
      <c r="A320" s="424"/>
      <c r="B320" s="786" t="s">
        <v>223</v>
      </c>
      <c r="C320" s="787"/>
      <c r="D320" s="788"/>
      <c r="E320" s="788"/>
      <c r="F320" s="788"/>
      <c r="G320" s="788"/>
      <c r="H320" s="788"/>
      <c r="I320" s="788"/>
      <c r="J320" s="788"/>
      <c r="K320" s="788"/>
      <c r="L320" s="788"/>
      <c r="M320" s="788"/>
      <c r="N320" s="788"/>
      <c r="O320" s="788"/>
      <c r="P320" s="788"/>
      <c r="Q320" s="788"/>
      <c r="R320" s="788"/>
      <c r="S320" s="789" t="s">
        <v>179</v>
      </c>
      <c r="T320" s="789"/>
      <c r="U320" s="789"/>
      <c r="V320" s="789"/>
      <c r="W320" s="790" t="s">
        <v>179</v>
      </c>
      <c r="X320" s="790"/>
      <c r="Y320" s="790"/>
      <c r="Z320" s="791"/>
    </row>
    <row r="321" spans="1:26" ht="15.5" customHeight="1">
      <c r="A321" s="424"/>
      <c r="B321" s="839" t="s">
        <v>178</v>
      </c>
      <c r="C321" s="840"/>
      <c r="D321" s="840"/>
      <c r="E321" s="840"/>
      <c r="F321" s="840"/>
      <c r="G321" s="840"/>
      <c r="H321" s="840"/>
      <c r="I321" s="840"/>
      <c r="J321" s="840"/>
      <c r="K321" s="840"/>
      <c r="L321" s="840"/>
      <c r="M321" s="840"/>
      <c r="N321" s="840"/>
      <c r="O321" s="840"/>
      <c r="P321" s="840"/>
      <c r="Q321" s="840"/>
      <c r="R321" s="840"/>
      <c r="S321" s="840"/>
      <c r="T321" s="840"/>
      <c r="U321" s="840"/>
      <c r="V321" s="840"/>
      <c r="W321" s="840"/>
      <c r="X321" s="840"/>
      <c r="Y321" s="840"/>
      <c r="Z321" s="841"/>
    </row>
    <row r="322" spans="1:26" ht="15.5" customHeight="1">
      <c r="A322" s="424"/>
      <c r="B322" s="842" t="str">
        <f>IF('statement of marks'!$A$1="","",'statement of marks'!$A$1)</f>
        <v>GOVT. HR. SEC. SCHOOL, _________________</v>
      </c>
      <c r="C322" s="843"/>
      <c r="D322" s="843"/>
      <c r="E322" s="843"/>
      <c r="F322" s="843"/>
      <c r="G322" s="843"/>
      <c r="H322" s="843"/>
      <c r="I322" s="843"/>
      <c r="J322" s="843"/>
      <c r="K322" s="843"/>
      <c r="L322" s="843"/>
      <c r="M322" s="843"/>
      <c r="N322" s="843"/>
      <c r="O322" s="843"/>
      <c r="P322" s="843"/>
      <c r="Q322" s="843"/>
      <c r="R322" s="843"/>
      <c r="S322" s="843"/>
      <c r="T322" s="843"/>
      <c r="U322" s="843"/>
      <c r="V322" s="843"/>
      <c r="W322" s="843"/>
      <c r="X322" s="843"/>
      <c r="Y322" s="843"/>
      <c r="Z322" s="844"/>
    </row>
    <row r="323" spans="1:26" ht="15.5" customHeight="1">
      <c r="A323" s="424"/>
      <c r="B323" s="813" t="s">
        <v>117</v>
      </c>
      <c r="C323" s="814"/>
      <c r="D323" s="814" t="str">
        <f>IF('statement of marks'!$H$3="","",'statement of marks'!$H$3)</f>
        <v>2024-25</v>
      </c>
      <c r="E323" s="814"/>
      <c r="F323" s="814"/>
      <c r="G323" s="814"/>
      <c r="H323" s="814"/>
      <c r="I323" s="814"/>
      <c r="J323" s="814"/>
      <c r="K323" s="814"/>
      <c r="L323" s="814"/>
      <c r="M323" s="814"/>
      <c r="N323" s="814"/>
      <c r="O323" s="814"/>
      <c r="P323" s="814"/>
      <c r="Q323" s="814"/>
      <c r="R323" s="814"/>
      <c r="S323" s="814"/>
      <c r="T323" s="814"/>
      <c r="U323" s="814"/>
      <c r="V323" s="814"/>
      <c r="W323" s="814"/>
      <c r="X323" s="814"/>
      <c r="Y323" s="814"/>
      <c r="Z323" s="832"/>
    </row>
    <row r="324" spans="1:26" ht="15.5" customHeight="1">
      <c r="A324" s="424"/>
      <c r="B324" s="813" t="s">
        <v>157</v>
      </c>
      <c r="C324" s="814"/>
      <c r="D324" s="814" t="str">
        <f>IF('statement of marks'!I17="","",'statement of marks'!I17)</f>
        <v>A11</v>
      </c>
      <c r="E324" s="814"/>
      <c r="F324" s="814"/>
      <c r="G324" s="814"/>
      <c r="H324" s="814"/>
      <c r="I324" s="814"/>
      <c r="J324" s="814"/>
      <c r="K324" s="814"/>
      <c r="L324" s="814"/>
      <c r="M324" s="814"/>
      <c r="N324" s="814"/>
      <c r="O324" s="814"/>
      <c r="P324" s="814"/>
      <c r="Q324" s="814"/>
      <c r="R324" s="814"/>
      <c r="S324" s="814"/>
      <c r="T324" s="814"/>
      <c r="U324" s="814"/>
      <c r="V324" s="814"/>
      <c r="W324" s="814"/>
      <c r="X324" s="814"/>
      <c r="Y324" s="814"/>
      <c r="Z324" s="832"/>
    </row>
    <row r="325" spans="1:26" ht="15.5" customHeight="1">
      <c r="A325" s="424"/>
      <c r="B325" s="813" t="s">
        <v>20</v>
      </c>
      <c r="C325" s="814"/>
      <c r="D325" s="814" t="str">
        <f>IF('statement of marks'!J17="","",'statement of marks'!J17)</f>
        <v>B11</v>
      </c>
      <c r="E325" s="814"/>
      <c r="F325" s="814"/>
      <c r="G325" s="814"/>
      <c r="H325" s="814"/>
      <c r="I325" s="814"/>
      <c r="J325" s="814"/>
      <c r="K325" s="814"/>
      <c r="L325" s="814"/>
      <c r="M325" s="814"/>
      <c r="N325" s="814"/>
      <c r="O325" s="814"/>
      <c r="P325" s="814"/>
      <c r="Q325" s="814"/>
      <c r="R325" s="814"/>
      <c r="S325" s="814"/>
      <c r="T325" s="814"/>
      <c r="U325" s="814"/>
      <c r="V325" s="814"/>
      <c r="W325" s="814"/>
      <c r="X325" s="814"/>
      <c r="Y325" s="814"/>
      <c r="Z325" s="832"/>
    </row>
    <row r="326" spans="1:26" ht="15.5" customHeight="1">
      <c r="A326" s="424"/>
      <c r="B326" s="813" t="s">
        <v>21</v>
      </c>
      <c r="C326" s="814"/>
      <c r="D326" s="814" t="str">
        <f>IF('statement of marks'!K17="","",'statement of marks'!K17)</f>
        <v>C11</v>
      </c>
      <c r="E326" s="814"/>
      <c r="F326" s="814"/>
      <c r="G326" s="814"/>
      <c r="H326" s="814"/>
      <c r="I326" s="814"/>
      <c r="J326" s="814"/>
      <c r="K326" s="814"/>
      <c r="L326" s="814"/>
      <c r="M326" s="814"/>
      <c r="N326" s="814"/>
      <c r="O326" s="814"/>
      <c r="P326" s="814"/>
      <c r="Q326" s="814"/>
      <c r="R326" s="814"/>
      <c r="S326" s="814"/>
      <c r="T326" s="814"/>
      <c r="U326" s="814"/>
      <c r="V326" s="814"/>
      <c r="W326" s="814"/>
      <c r="X326" s="814"/>
      <c r="Y326" s="814"/>
      <c r="Z326" s="832"/>
    </row>
    <row r="327" spans="1:26" ht="15.5" customHeight="1">
      <c r="A327" s="424"/>
      <c r="B327" s="813" t="s">
        <v>158</v>
      </c>
      <c r="C327" s="814"/>
      <c r="D327" s="814" t="str">
        <f>IF('statement of marks'!$G$3="","",'statement of marks'!$G$3)</f>
        <v>6 A</v>
      </c>
      <c r="E327" s="814"/>
      <c r="F327" s="814"/>
      <c r="G327" s="814" t="s">
        <v>159</v>
      </c>
      <c r="H327" s="814"/>
      <c r="I327" s="814"/>
      <c r="J327" s="836">
        <f>IF('statement of marks'!D17="","",'statement of marks'!D17)</f>
        <v>811</v>
      </c>
      <c r="K327" s="837"/>
      <c r="L327" s="837"/>
      <c r="M327" s="837"/>
      <c r="N327" s="838"/>
      <c r="O327" s="814" t="s">
        <v>79</v>
      </c>
      <c r="P327" s="814"/>
      <c r="Q327" s="814"/>
      <c r="R327" s="814"/>
      <c r="S327" s="814" t="str">
        <f>IF('statement of marks'!F17="","",'statement of marks'!F17)</f>
        <v/>
      </c>
      <c r="T327" s="814"/>
      <c r="U327" s="814"/>
      <c r="V327" s="814"/>
      <c r="W327" s="814" t="str">
        <f>IF('statement of marks'!$I$3="","",'statement of marks'!$I$3)</f>
        <v>SCHOOL DISE CODE</v>
      </c>
      <c r="X327" s="814"/>
      <c r="Y327" s="814"/>
      <c r="Z327" s="832"/>
    </row>
    <row r="328" spans="1:26" ht="15.5" customHeight="1">
      <c r="A328" s="424"/>
      <c r="B328" s="449" t="s">
        <v>171</v>
      </c>
      <c r="C328" s="428"/>
      <c r="D328" s="830" t="str">
        <f>IF('statement of marks'!G17="","",'statement of marks'!G17)</f>
        <v/>
      </c>
      <c r="E328" s="830"/>
      <c r="F328" s="830"/>
      <c r="G328" s="831" t="str">
        <f>IF('statement of marks'!H17="","",'statement of marks'!H17)</f>
        <v/>
      </c>
      <c r="H328" s="831"/>
      <c r="I328" s="831"/>
      <c r="J328" s="831"/>
      <c r="K328" s="831"/>
      <c r="L328" s="831"/>
      <c r="M328" s="831"/>
      <c r="N328" s="831"/>
      <c r="O328" s="831"/>
      <c r="P328" s="831"/>
      <c r="Q328" s="831"/>
      <c r="R328" s="831"/>
      <c r="S328" s="831"/>
      <c r="T328" s="831"/>
      <c r="U328" s="831"/>
      <c r="V328" s="831"/>
      <c r="W328" s="814" t="str">
        <f>IF('statement of marks'!$J$3="","",'statement of marks'!$J$3)</f>
        <v>08291009401</v>
      </c>
      <c r="X328" s="814"/>
      <c r="Y328" s="814"/>
      <c r="Z328" s="832"/>
    </row>
    <row r="329" spans="1:26" ht="15.5" customHeight="1">
      <c r="A329" s="424"/>
      <c r="B329" s="450" t="s">
        <v>160</v>
      </c>
      <c r="C329" s="429" t="s">
        <v>165</v>
      </c>
      <c r="D329" s="794" t="s">
        <v>167</v>
      </c>
      <c r="E329" s="794"/>
      <c r="F329" s="794"/>
      <c r="G329" s="794" t="s">
        <v>168</v>
      </c>
      <c r="H329" s="794"/>
      <c r="I329" s="794"/>
      <c r="J329" s="794" t="s">
        <v>169</v>
      </c>
      <c r="K329" s="794"/>
      <c r="L329" s="794"/>
      <c r="M329" s="833" t="str">
        <f>IF('statement of marks'!U$4="","",'statement of marks'!U$4)</f>
        <v>TOTAL OF ALL TESTS</v>
      </c>
      <c r="N329" s="834" t="str">
        <f>IF('statement of marks'!V$4="","",'statement of marks'!V$4)</f>
        <v>VRUKSHAROPAN</v>
      </c>
      <c r="O329" s="795" t="s">
        <v>170</v>
      </c>
      <c r="P329" s="795"/>
      <c r="Q329" s="795"/>
      <c r="R329" s="795"/>
      <c r="S329" s="835" t="s">
        <v>216</v>
      </c>
      <c r="T329" s="816" t="s">
        <v>90</v>
      </c>
      <c r="U329" s="816"/>
      <c r="V329" s="816"/>
      <c r="W329" s="816"/>
      <c r="X329" s="823" t="s">
        <v>425</v>
      </c>
      <c r="Y329" s="823"/>
      <c r="Z329" s="824"/>
    </row>
    <row r="330" spans="1:26" ht="15.5" customHeight="1">
      <c r="A330" s="424"/>
      <c r="B330" s="450"/>
      <c r="C330" s="429"/>
      <c r="D330" s="431" t="s">
        <v>217</v>
      </c>
      <c r="E330" s="431" t="s">
        <v>218</v>
      </c>
      <c r="F330" s="432" t="s">
        <v>219</v>
      </c>
      <c r="G330" s="431" t="s">
        <v>217</v>
      </c>
      <c r="H330" s="431" t="s">
        <v>218</v>
      </c>
      <c r="I330" s="433" t="s">
        <v>219</v>
      </c>
      <c r="J330" s="431" t="s">
        <v>217</v>
      </c>
      <c r="K330" s="431" t="s">
        <v>218</v>
      </c>
      <c r="L330" s="433" t="s">
        <v>219</v>
      </c>
      <c r="M330" s="833"/>
      <c r="N330" s="834"/>
      <c r="O330" s="431" t="s">
        <v>217</v>
      </c>
      <c r="P330" s="431" t="s">
        <v>218</v>
      </c>
      <c r="Q330" s="434" t="s">
        <v>421</v>
      </c>
      <c r="R330" s="433" t="s">
        <v>219</v>
      </c>
      <c r="S330" s="835"/>
      <c r="T330" s="431" t="s">
        <v>217</v>
      </c>
      <c r="U330" s="431" t="s">
        <v>218</v>
      </c>
      <c r="V330" s="434" t="s">
        <v>422</v>
      </c>
      <c r="W330" s="433" t="s">
        <v>219</v>
      </c>
      <c r="X330" s="435" t="s">
        <v>423</v>
      </c>
      <c r="Y330" s="431" t="s">
        <v>220</v>
      </c>
      <c r="Z330" s="451" t="s">
        <v>69</v>
      </c>
    </row>
    <row r="331" spans="1:26" ht="15.5" customHeight="1">
      <c r="A331" s="425"/>
      <c r="B331" s="828" t="s">
        <v>166</v>
      </c>
      <c r="C331" s="829"/>
      <c r="D331" s="436">
        <f>IF('statement of marks'!L$6="","",'statement of marks'!L$6)</f>
        <v>5</v>
      </c>
      <c r="E331" s="436">
        <f>IF('statement of marks'!M$6="","",'statement of marks'!M$6)</f>
        <v>5</v>
      </c>
      <c r="F331" s="437">
        <f>IF('statement of marks'!N$6="","",'statement of marks'!N$6)</f>
        <v>10</v>
      </c>
      <c r="G331" s="436">
        <f>IF('statement of marks'!O$6="","",'statement of marks'!O$6)</f>
        <v>5</v>
      </c>
      <c r="H331" s="436">
        <f>IF('statement of marks'!P$6="","",'statement of marks'!P$6)</f>
        <v>5</v>
      </c>
      <c r="I331" s="438">
        <f>IF('statement of marks'!Q$6="","",'statement of marks'!Q$6)</f>
        <v>10</v>
      </c>
      <c r="J331" s="436">
        <f>IF('statement of marks'!R$6="","",'statement of marks'!R$6)</f>
        <v>5</v>
      </c>
      <c r="K331" s="436">
        <f>IF('statement of marks'!S$6="","",'statement of marks'!S$6)</f>
        <v>4</v>
      </c>
      <c r="L331" s="438">
        <f>IF('statement of marks'!T$6="","",'statement of marks'!T$6)</f>
        <v>9</v>
      </c>
      <c r="M331" s="438">
        <f>IF('statement of marks'!U$6="","",'statement of marks'!U$6)</f>
        <v>29</v>
      </c>
      <c r="N331" s="439">
        <f>IF('statement of marks'!V$6="","",'statement of marks'!V$6)</f>
        <v>1</v>
      </c>
      <c r="O331" s="436">
        <f>IF('statement of marks'!W$6="","",'statement of marks'!W$6)</f>
        <v>40</v>
      </c>
      <c r="P331" s="436">
        <f>IF('statement of marks'!X$6="","",'statement of marks'!X$6)</f>
        <v>10</v>
      </c>
      <c r="Q331" s="436">
        <f>IF('statement of marks'!Y$6="","",'statement of marks'!Y$6)</f>
        <v>20</v>
      </c>
      <c r="R331" s="438">
        <f>IF('statement of marks'!Z$6="","",'statement of marks'!Z$6)</f>
        <v>70</v>
      </c>
      <c r="S331" s="440">
        <f>IF('statement of marks'!AA$6="","",'statement of marks'!AA$6)</f>
        <v>100</v>
      </c>
      <c r="T331" s="436">
        <f>IF('statement of marks'!AB$6="","",'statement of marks'!AB$6)</f>
        <v>65</v>
      </c>
      <c r="U331" s="436">
        <f>IF('statement of marks'!AC$6="","",'statement of marks'!AC$6)</f>
        <v>15</v>
      </c>
      <c r="V331" s="436">
        <f>IF('statement of marks'!AD$6="","",'statement of marks'!AD$6)</f>
        <v>20</v>
      </c>
      <c r="W331" s="438">
        <f>IF('statement of marks'!AE$6="","",'statement of marks'!AE$6)</f>
        <v>100</v>
      </c>
      <c r="X331" s="441">
        <f>IF('statement of marks'!AF$6="","",'statement of marks'!AF$6)</f>
        <v>200</v>
      </c>
      <c r="Y331" s="436" t="str">
        <f>IF('statement of marks'!AG$6="","",'statement of marks'!AG$6)</f>
        <v/>
      </c>
      <c r="Z331" s="452" t="str">
        <f>IF('statement of marks'!AH$6="","",'statement of marks'!AH$6)</f>
        <v/>
      </c>
    </row>
    <row r="332" spans="1:26" ht="15.5" customHeight="1">
      <c r="A332" s="424"/>
      <c r="B332" s="813" t="str">
        <f>IF('statement of marks'!$L$3="","",'statement of marks'!$L$3)</f>
        <v>HINDI</v>
      </c>
      <c r="C332" s="814"/>
      <c r="D332" s="430">
        <f>IF('statement of marks'!L17="","",'statement of marks'!L17)</f>
        <v>5</v>
      </c>
      <c r="E332" s="430">
        <f>IF('statement of marks'!M17="","",'statement of marks'!M17)</f>
        <v>5</v>
      </c>
      <c r="F332" s="442">
        <f>IF('statement of marks'!N17="","",'statement of marks'!N17)</f>
        <v>10</v>
      </c>
      <c r="G332" s="430">
        <f>IF('statement of marks'!O17="","",'statement of marks'!O17)</f>
        <v>5</v>
      </c>
      <c r="H332" s="430">
        <f>IF('statement of marks'!P17="","",'statement of marks'!P17)</f>
        <v>5</v>
      </c>
      <c r="I332" s="443">
        <f>IF('statement of marks'!Q17="","",'statement of marks'!Q17)</f>
        <v>10</v>
      </c>
      <c r="J332" s="430">
        <f>IF('statement of marks'!R17="","",'statement of marks'!R17)</f>
        <v>5</v>
      </c>
      <c r="K332" s="430">
        <f>IF('statement of marks'!S17="","",'statement of marks'!S17)</f>
        <v>4</v>
      </c>
      <c r="L332" s="443">
        <f>IF('statement of marks'!T17="","",'statement of marks'!T17)</f>
        <v>9</v>
      </c>
      <c r="M332" s="443">
        <f>IF('statement of marks'!U17="","",'statement of marks'!U17)</f>
        <v>29</v>
      </c>
      <c r="N332" s="444">
        <f>IF('statement of marks'!V17="","",'statement of marks'!V17)</f>
        <v>1</v>
      </c>
      <c r="O332" s="430">
        <f>IF('statement of marks'!W17="","",'statement of marks'!W17)</f>
        <v>40</v>
      </c>
      <c r="P332" s="430">
        <f>IF('statement of marks'!X17="","",'statement of marks'!X17)</f>
        <v>10</v>
      </c>
      <c r="Q332" s="430">
        <f>IF('statement of marks'!Y17="","",'statement of marks'!Y17)</f>
        <v>20</v>
      </c>
      <c r="R332" s="443">
        <f>IF('statement of marks'!Z17="","",'statement of marks'!Z17)</f>
        <v>70</v>
      </c>
      <c r="S332" s="445">
        <f>IF('statement of marks'!AA17="","",'statement of marks'!AA17)</f>
        <v>100</v>
      </c>
      <c r="T332" s="430">
        <f>IF('statement of marks'!AB17="","",'statement of marks'!AB17)</f>
        <v>65</v>
      </c>
      <c r="U332" s="430">
        <f>IF('statement of marks'!AC17="","",'statement of marks'!AC17)</f>
        <v>15</v>
      </c>
      <c r="V332" s="430">
        <f>IF('statement of marks'!AD17="","",'statement of marks'!AD17)</f>
        <v>20</v>
      </c>
      <c r="W332" s="443">
        <f>IF('statement of marks'!AE17="","",'statement of marks'!AE17)</f>
        <v>100</v>
      </c>
      <c r="X332" s="446">
        <f>IF('statement of marks'!AF17="","",'statement of marks'!AF17)</f>
        <v>200</v>
      </c>
      <c r="Y332" s="430">
        <f>IF('statement of marks'!AG17="","",'statement of marks'!AG17)</f>
        <v>100</v>
      </c>
      <c r="Z332" s="453" t="str">
        <f>IF('statement of marks'!AH17="","",'statement of marks'!AH17)</f>
        <v>A</v>
      </c>
    </row>
    <row r="333" spans="1:26" ht="15.5" customHeight="1">
      <c r="A333" s="424"/>
      <c r="B333" s="813" t="str">
        <f>IF('statement of marks'!$AK$3="","",'statement of marks'!$AK$3)</f>
        <v>ENGLISH</v>
      </c>
      <c r="C333" s="814"/>
      <c r="D333" s="430">
        <f>IF('statement of marks'!AK17="","",'statement of marks'!AK17)</f>
        <v>5</v>
      </c>
      <c r="E333" s="430">
        <f>IF('statement of marks'!AL17="","",'statement of marks'!AL17)</f>
        <v>5</v>
      </c>
      <c r="F333" s="442">
        <f>IF('statement of marks'!AM17="","",'statement of marks'!AM17)</f>
        <v>10</v>
      </c>
      <c r="G333" s="430">
        <f>IF('statement of marks'!AN17="","",'statement of marks'!AN17)</f>
        <v>5</v>
      </c>
      <c r="H333" s="430">
        <f>IF('statement of marks'!AO17="","",'statement of marks'!AO17)</f>
        <v>5</v>
      </c>
      <c r="I333" s="443">
        <f>IF('statement of marks'!AP17="","",'statement of marks'!AP17)</f>
        <v>10</v>
      </c>
      <c r="J333" s="430">
        <f>IF('statement of marks'!AQ17="","",'statement of marks'!AQ17)</f>
        <v>5</v>
      </c>
      <c r="K333" s="430">
        <f>IF('statement of marks'!AR17="","",'statement of marks'!AR17)</f>
        <v>4</v>
      </c>
      <c r="L333" s="443">
        <f>IF('statement of marks'!AS17="","",'statement of marks'!AS17)</f>
        <v>9</v>
      </c>
      <c r="M333" s="443">
        <f>IF('statement of marks'!AT17="","",'statement of marks'!AT17)</f>
        <v>29</v>
      </c>
      <c r="N333" s="444">
        <f>IF('statement of marks'!AU17="","",'statement of marks'!AU17)</f>
        <v>1</v>
      </c>
      <c r="O333" s="430">
        <f>IF('statement of marks'!AV17="","",'statement of marks'!AV17)</f>
        <v>40</v>
      </c>
      <c r="P333" s="430">
        <f>IF('statement of marks'!AW17="","",'statement of marks'!AW17)</f>
        <v>10</v>
      </c>
      <c r="Q333" s="430">
        <f>IF('statement of marks'!AX17="","",'statement of marks'!AX17)</f>
        <v>20</v>
      </c>
      <c r="R333" s="443">
        <f>IF('statement of marks'!AY17="","",'statement of marks'!AY17)</f>
        <v>70</v>
      </c>
      <c r="S333" s="445">
        <f>IF('statement of marks'!AZ17="","",'statement of marks'!AZ17)</f>
        <v>100</v>
      </c>
      <c r="T333" s="430">
        <f>IF('statement of marks'!BA17="","",'statement of marks'!BA17)</f>
        <v>65</v>
      </c>
      <c r="U333" s="430">
        <f>IF('statement of marks'!BB17="","",'statement of marks'!BB17)</f>
        <v>15</v>
      </c>
      <c r="V333" s="430">
        <f>IF('statement of marks'!BC17="","",'statement of marks'!BC17)</f>
        <v>20</v>
      </c>
      <c r="W333" s="443">
        <f>IF('statement of marks'!BD17="","",'statement of marks'!BD17)</f>
        <v>100</v>
      </c>
      <c r="X333" s="446">
        <f>IF('statement of marks'!BE17="","",'statement of marks'!BE17)</f>
        <v>200</v>
      </c>
      <c r="Y333" s="430">
        <f>IF('statement of marks'!BF17="","",'statement of marks'!BF17)</f>
        <v>100</v>
      </c>
      <c r="Z333" s="453" t="str">
        <f>IF('statement of marks'!BG17="","",'statement of marks'!BG17)</f>
        <v>A</v>
      </c>
    </row>
    <row r="334" spans="1:26" ht="15.5" customHeight="1">
      <c r="A334" s="424"/>
      <c r="B334" s="813" t="str">
        <f>IF('statement of marks'!BJ17="s","SANSKRIT",IF('statement of marks'!BJ17="u","URDU",IF('statement of marks'!BJ17="g","GUJRATI",IF('statement of marks'!BJ17="p","PUNJABI",IF('statement of marks'!BJ17="sd","fla/kh","THIRD LANGUAGE")))))</f>
        <v>SANSKRIT</v>
      </c>
      <c r="C334" s="814"/>
      <c r="D334" s="430">
        <f>IF('statement of marks'!BK17="","",'statement of marks'!BK17)</f>
        <v>5</v>
      </c>
      <c r="E334" s="430">
        <f>IF('statement of marks'!BL17="","",'statement of marks'!BL17)</f>
        <v>5</v>
      </c>
      <c r="F334" s="442">
        <f>IF('statement of marks'!BM17="","",'statement of marks'!BM17)</f>
        <v>10</v>
      </c>
      <c r="G334" s="430">
        <f>IF('statement of marks'!BN17="","",'statement of marks'!BN17)</f>
        <v>5</v>
      </c>
      <c r="H334" s="430">
        <f>IF('statement of marks'!BO17="","",'statement of marks'!BO17)</f>
        <v>5</v>
      </c>
      <c r="I334" s="443">
        <f>IF('statement of marks'!BP17="","",'statement of marks'!BP17)</f>
        <v>10</v>
      </c>
      <c r="J334" s="430">
        <f>IF('statement of marks'!BQ17="","",'statement of marks'!BQ17)</f>
        <v>5</v>
      </c>
      <c r="K334" s="430">
        <f>IF('statement of marks'!BR17="","",'statement of marks'!BR17)</f>
        <v>4</v>
      </c>
      <c r="L334" s="443">
        <f>IF('statement of marks'!BS17="","",'statement of marks'!BS17)</f>
        <v>9</v>
      </c>
      <c r="M334" s="443">
        <f>IF('statement of marks'!BT17="","",'statement of marks'!BT17)</f>
        <v>29</v>
      </c>
      <c r="N334" s="444">
        <f>IF('statement of marks'!BU17="","",'statement of marks'!BU17)</f>
        <v>1</v>
      </c>
      <c r="O334" s="430">
        <f>IF('statement of marks'!BV17="","",'statement of marks'!BV17)</f>
        <v>50</v>
      </c>
      <c r="P334" s="430">
        <f>IF('statement of marks'!BW17="","",'statement of marks'!BW17)</f>
        <v>20</v>
      </c>
      <c r="Q334" s="430"/>
      <c r="R334" s="443">
        <f>IF('statement of marks'!BX17="","",'statement of marks'!BX17)</f>
        <v>70</v>
      </c>
      <c r="S334" s="445">
        <f>IF('statement of marks'!BY17="","",'statement of marks'!BY17)</f>
        <v>100</v>
      </c>
      <c r="T334" s="430">
        <f>IF('statement of marks'!BZ17="","",'statement of marks'!BZ17)</f>
        <v>80</v>
      </c>
      <c r="U334" s="430">
        <f>IF('statement of marks'!CA17="","",'statement of marks'!CA17)</f>
        <v>20</v>
      </c>
      <c r="V334" s="430"/>
      <c r="W334" s="443">
        <f>IF('statement of marks'!CB17="","",'statement of marks'!CB17)</f>
        <v>100</v>
      </c>
      <c r="X334" s="446">
        <f>IF('statement of marks'!CC17="","",'statement of marks'!CC17)</f>
        <v>200</v>
      </c>
      <c r="Y334" s="430">
        <f>IF('statement of marks'!CD17="","",'statement of marks'!CD17)</f>
        <v>100</v>
      </c>
      <c r="Z334" s="453" t="str">
        <f>IF('statement of marks'!CE17="","",'statement of marks'!CE17)</f>
        <v>A</v>
      </c>
    </row>
    <row r="335" spans="1:26" ht="15.5" customHeight="1">
      <c r="A335" s="424"/>
      <c r="B335" s="813" t="str">
        <f>IF('statement of marks'!$CH$3="","",'statement of marks'!$CH$3)</f>
        <v>MATHEMATICS</v>
      </c>
      <c r="C335" s="814"/>
      <c r="D335" s="430">
        <f>IF('statement of marks'!CH17="","",'statement of marks'!CH17)</f>
        <v>5</v>
      </c>
      <c r="E335" s="430">
        <f>IF('statement of marks'!CI17="","",'statement of marks'!CI17)</f>
        <v>5</v>
      </c>
      <c r="F335" s="442">
        <f>IF('statement of marks'!CJ17="","",'statement of marks'!CJ17)</f>
        <v>10</v>
      </c>
      <c r="G335" s="430">
        <f>IF('statement of marks'!CK17="","",'statement of marks'!CK17)</f>
        <v>5</v>
      </c>
      <c r="H335" s="430">
        <f>IF('statement of marks'!CL17="","",'statement of marks'!CL17)</f>
        <v>5</v>
      </c>
      <c r="I335" s="443">
        <f>IF('statement of marks'!CM17="","",'statement of marks'!CM17)</f>
        <v>10</v>
      </c>
      <c r="J335" s="430">
        <f>IF('statement of marks'!CN17="","",'statement of marks'!CN17)</f>
        <v>5</v>
      </c>
      <c r="K335" s="430">
        <f>IF('statement of marks'!CO17="","",'statement of marks'!CO17)</f>
        <v>4</v>
      </c>
      <c r="L335" s="443">
        <f>IF('statement of marks'!CP17="","",'statement of marks'!CP17)</f>
        <v>9</v>
      </c>
      <c r="M335" s="443">
        <f>IF('statement of marks'!CQ17="","",'statement of marks'!CQ17)</f>
        <v>29</v>
      </c>
      <c r="N335" s="444">
        <f>IF('statement of marks'!CR17="","",'statement of marks'!CR17)</f>
        <v>1</v>
      </c>
      <c r="O335" s="430">
        <f>IF('statement of marks'!CS17="","",'statement of marks'!CS17)</f>
        <v>40</v>
      </c>
      <c r="P335" s="430">
        <f>IF('statement of marks'!CT17="","",'statement of marks'!CT17)</f>
        <v>10</v>
      </c>
      <c r="Q335" s="430">
        <f>IF('statement of marks'!CU17="","",'statement of marks'!CU17)</f>
        <v>20</v>
      </c>
      <c r="R335" s="443">
        <f>IF('statement of marks'!CV17="","",'statement of marks'!CV17)</f>
        <v>70</v>
      </c>
      <c r="S335" s="445">
        <f>IF('statement of marks'!CW17="","",'statement of marks'!CW17)</f>
        <v>100</v>
      </c>
      <c r="T335" s="430">
        <f>IF('statement of marks'!CX17="","",'statement of marks'!CX17)</f>
        <v>65</v>
      </c>
      <c r="U335" s="430">
        <f>IF('statement of marks'!CY17="","",'statement of marks'!CY17)</f>
        <v>15</v>
      </c>
      <c r="V335" s="430">
        <f>IF('statement of marks'!CZ17="","",'statement of marks'!CZ17)</f>
        <v>20</v>
      </c>
      <c r="W335" s="443">
        <f>IF('statement of marks'!DA17="","",'statement of marks'!DA17)</f>
        <v>100</v>
      </c>
      <c r="X335" s="446">
        <f>IF('statement of marks'!DB17="","",'statement of marks'!DB17)</f>
        <v>200</v>
      </c>
      <c r="Y335" s="430">
        <f>IF('statement of marks'!DC17="","",'statement of marks'!DC17)</f>
        <v>100</v>
      </c>
      <c r="Z335" s="453" t="str">
        <f>IF('statement of marks'!DD17="","",'statement of marks'!DD17)</f>
        <v>A</v>
      </c>
    </row>
    <row r="336" spans="1:26" ht="15.5" customHeight="1">
      <c r="A336" s="424"/>
      <c r="B336" s="813" t="str">
        <f>IF('statement of marks'!$DG$3="","",'statement of marks'!$DG$3)</f>
        <v>SCIENCE</v>
      </c>
      <c r="C336" s="814"/>
      <c r="D336" s="430">
        <f>IF('statement of marks'!DG17="","",'statement of marks'!DG17)</f>
        <v>5</v>
      </c>
      <c r="E336" s="430">
        <f>IF('statement of marks'!DH17="","",'statement of marks'!DH17)</f>
        <v>5</v>
      </c>
      <c r="F336" s="442">
        <f>IF('statement of marks'!DI17="","",'statement of marks'!DI17)</f>
        <v>10</v>
      </c>
      <c r="G336" s="430">
        <f>IF('statement of marks'!DJ17="","",'statement of marks'!DJ17)</f>
        <v>5</v>
      </c>
      <c r="H336" s="430">
        <f>IF('statement of marks'!DK17="","",'statement of marks'!DK17)</f>
        <v>5</v>
      </c>
      <c r="I336" s="443">
        <f>IF('statement of marks'!DL17="","",'statement of marks'!DL17)</f>
        <v>10</v>
      </c>
      <c r="J336" s="430">
        <f>IF('statement of marks'!DM17="","",'statement of marks'!DM17)</f>
        <v>3</v>
      </c>
      <c r="K336" s="430">
        <f>IF('statement of marks'!DN17="","",'statement of marks'!DN17)</f>
        <v>2</v>
      </c>
      <c r="L336" s="443">
        <f>IF('statement of marks'!DO17="","",'statement of marks'!DO17)</f>
        <v>5</v>
      </c>
      <c r="M336" s="443">
        <f>IF('statement of marks'!DP17="","",'statement of marks'!DP17)</f>
        <v>25</v>
      </c>
      <c r="N336" s="444">
        <f>IF('statement of marks'!DQ17="","",'statement of marks'!DQ17)</f>
        <v>5</v>
      </c>
      <c r="O336" s="430">
        <f>IF('statement of marks'!DR17="","",'statement of marks'!DR17)</f>
        <v>50</v>
      </c>
      <c r="P336" s="430">
        <f>IF('statement of marks'!DS17="","",'statement of marks'!DS17)</f>
        <v>20</v>
      </c>
      <c r="Q336" s="430"/>
      <c r="R336" s="443">
        <f>IF('statement of marks'!DT17="","",'statement of marks'!DT17)</f>
        <v>70</v>
      </c>
      <c r="S336" s="445">
        <f>IF('statement of marks'!DU17="","",'statement of marks'!DU17)</f>
        <v>100</v>
      </c>
      <c r="T336" s="430">
        <f>IF('statement of marks'!DV17="","",'statement of marks'!DV17)</f>
        <v>80</v>
      </c>
      <c r="U336" s="430">
        <f>IF('statement of marks'!DW17="","",'statement of marks'!DW17)</f>
        <v>20</v>
      </c>
      <c r="V336" s="430"/>
      <c r="W336" s="443">
        <f>IF('statement of marks'!DX17="","",'statement of marks'!DX17)</f>
        <v>100</v>
      </c>
      <c r="X336" s="446">
        <f>IF('statement of marks'!DY17="","",'statement of marks'!DY17)</f>
        <v>200</v>
      </c>
      <c r="Y336" s="430">
        <f>IF('statement of marks'!DZ17="","",'statement of marks'!DZ17)</f>
        <v>100</v>
      </c>
      <c r="Z336" s="453" t="str">
        <f>IF('statement of marks'!EA17="","",'statement of marks'!EA17)</f>
        <v>A</v>
      </c>
    </row>
    <row r="337" spans="1:26" ht="15.5" customHeight="1">
      <c r="A337" s="424"/>
      <c r="B337" s="813" t="str">
        <f>IF('statement of marks'!$ED$3="","",'statement of marks'!$ED$3)</f>
        <v>SOCIAL STUDIES</v>
      </c>
      <c r="C337" s="814"/>
      <c r="D337" s="430">
        <f>IF('statement of marks'!ED17="","",'statement of marks'!ED17)</f>
        <v>5</v>
      </c>
      <c r="E337" s="430">
        <f>IF('statement of marks'!EE17="","",'statement of marks'!EE17)</f>
        <v>5</v>
      </c>
      <c r="F337" s="442">
        <f>IF('statement of marks'!EF17="","",'statement of marks'!EF17)</f>
        <v>10</v>
      </c>
      <c r="G337" s="430">
        <f>IF('statement of marks'!EG17="","",'statement of marks'!EG17)</f>
        <v>5</v>
      </c>
      <c r="H337" s="430">
        <f>IF('statement of marks'!EH17="","",'statement of marks'!EH17)</f>
        <v>5</v>
      </c>
      <c r="I337" s="443">
        <f>IF('statement of marks'!EI17="","",'statement of marks'!EI17)</f>
        <v>10</v>
      </c>
      <c r="J337" s="430">
        <f>IF('statement of marks'!EJ17="","",'statement of marks'!EJ17)</f>
        <v>5</v>
      </c>
      <c r="K337" s="430">
        <f>IF('statement of marks'!EK17="","",'statement of marks'!EK17)</f>
        <v>4</v>
      </c>
      <c r="L337" s="443">
        <f>IF('statement of marks'!EL17="","",'statement of marks'!EL17)</f>
        <v>9</v>
      </c>
      <c r="M337" s="443">
        <f>IF('statement of marks'!EM17="","",'statement of marks'!EM17)</f>
        <v>29</v>
      </c>
      <c r="N337" s="444">
        <f>IF('statement of marks'!EN17="","",'statement of marks'!EN17)</f>
        <v>1</v>
      </c>
      <c r="O337" s="430">
        <f>IF('statement of marks'!EO17="","",'statement of marks'!EO17)</f>
        <v>50</v>
      </c>
      <c r="P337" s="430">
        <f>IF('statement of marks'!EP17="","",'statement of marks'!EP17)</f>
        <v>20</v>
      </c>
      <c r="Q337" s="430"/>
      <c r="R337" s="443">
        <f>IF('statement of marks'!EQ17="","",'statement of marks'!EQ17)</f>
        <v>70</v>
      </c>
      <c r="S337" s="445">
        <f>IF('statement of marks'!ER17="","",'statement of marks'!ER17)</f>
        <v>100</v>
      </c>
      <c r="T337" s="430">
        <f>IF('statement of marks'!ES17="","",'statement of marks'!ES17)</f>
        <v>80</v>
      </c>
      <c r="U337" s="430">
        <f>IF('statement of marks'!ET17="","",'statement of marks'!ET17)</f>
        <v>20</v>
      </c>
      <c r="V337" s="430"/>
      <c r="W337" s="443">
        <f>IF('statement of marks'!EU17="","",'statement of marks'!EU17)</f>
        <v>100</v>
      </c>
      <c r="X337" s="446">
        <f>IF('statement of marks'!EV17="","",'statement of marks'!EV17)</f>
        <v>200</v>
      </c>
      <c r="Y337" s="430">
        <f>IF('statement of marks'!EW17="","",'statement of marks'!EW17)</f>
        <v>100</v>
      </c>
      <c r="Z337" s="453" t="str">
        <f>IF('statement of marks'!EX17="","",'statement of marks'!EX17)</f>
        <v>A</v>
      </c>
    </row>
    <row r="338" spans="1:26" ht="15.5" customHeight="1">
      <c r="A338" s="424"/>
      <c r="B338" s="813" t="s">
        <v>172</v>
      </c>
      <c r="C338" s="814"/>
      <c r="D338" s="794" t="s">
        <v>167</v>
      </c>
      <c r="E338" s="794"/>
      <c r="F338" s="794"/>
      <c r="G338" s="794" t="s">
        <v>168</v>
      </c>
      <c r="H338" s="794"/>
      <c r="I338" s="794"/>
      <c r="J338" s="794" t="s">
        <v>169</v>
      </c>
      <c r="K338" s="794"/>
      <c r="L338" s="794"/>
      <c r="M338" s="794"/>
      <c r="N338" s="794"/>
      <c r="O338" s="794" t="s">
        <v>177</v>
      </c>
      <c r="P338" s="794"/>
      <c r="Q338" s="794"/>
      <c r="R338" s="794"/>
      <c r="S338" s="794" t="s">
        <v>221</v>
      </c>
      <c r="T338" s="794"/>
      <c r="U338" s="794"/>
      <c r="V338" s="794"/>
      <c r="W338" s="447"/>
      <c r="X338" s="823" t="s">
        <v>425</v>
      </c>
      <c r="Y338" s="823"/>
      <c r="Z338" s="824"/>
    </row>
    <row r="339" spans="1:26" ht="15.5" customHeight="1">
      <c r="A339" s="425"/>
      <c r="B339" s="825" t="s">
        <v>166</v>
      </c>
      <c r="C339" s="826"/>
      <c r="D339" s="827">
        <f>IF('statement of marks'!FA$6="","",'statement of marks'!FA$6)</f>
        <v>20</v>
      </c>
      <c r="E339" s="827"/>
      <c r="F339" s="827"/>
      <c r="G339" s="827">
        <f>IF('statement of marks'!FB$6="","",'statement of marks'!FB$6)</f>
        <v>20</v>
      </c>
      <c r="H339" s="827"/>
      <c r="I339" s="827"/>
      <c r="J339" s="827">
        <f>IF('statement of marks'!FC$6="","",'statement of marks'!FC$6)</f>
        <v>20</v>
      </c>
      <c r="K339" s="827"/>
      <c r="L339" s="827"/>
      <c r="M339" s="827"/>
      <c r="N339" s="827"/>
      <c r="O339" s="827">
        <f>IF('statement of marks'!FD$6="","",'statement of marks'!FD$6)</f>
        <v>20</v>
      </c>
      <c r="P339" s="827"/>
      <c r="Q339" s="827"/>
      <c r="R339" s="827"/>
      <c r="S339" s="827">
        <f>IF('statement of marks'!FE$6="","",'statement of marks'!FE$6)</f>
        <v>20</v>
      </c>
      <c r="T339" s="827"/>
      <c r="U339" s="827"/>
      <c r="V339" s="827"/>
      <c r="W339" s="448"/>
      <c r="X339" s="436">
        <f>IF('statement of marks'!FF$6="","",'statement of marks'!FF$6)</f>
        <v>100</v>
      </c>
      <c r="Y339" s="436" t="s">
        <v>220</v>
      </c>
      <c r="Z339" s="451" t="s">
        <v>69</v>
      </c>
    </row>
    <row r="340" spans="1:26" ht="15.5" customHeight="1">
      <c r="A340" s="424"/>
      <c r="B340" s="813" t="str">
        <f>IF('statement of marks'!$FA$3="","",'statement of marks'!$FA$3)</f>
        <v>WORK EXPERIENCE</v>
      </c>
      <c r="C340" s="814"/>
      <c r="D340" s="817">
        <f>IF('statement of marks'!FA17="","",'statement of marks'!FA17)</f>
        <v>20</v>
      </c>
      <c r="E340" s="817"/>
      <c r="F340" s="817"/>
      <c r="G340" s="817">
        <f>IF('statement of marks'!FB17="","",'statement of marks'!FB17)</f>
        <v>20</v>
      </c>
      <c r="H340" s="817"/>
      <c r="I340" s="817"/>
      <c r="J340" s="816">
        <f>IF('statement of marks'!FC17="","",'statement of marks'!FC17)</f>
        <v>20</v>
      </c>
      <c r="K340" s="816"/>
      <c r="L340" s="816"/>
      <c r="M340" s="816"/>
      <c r="N340" s="816"/>
      <c r="O340" s="817">
        <f>IF('statement of marks'!FD17="","",'statement of marks'!FD17)</f>
        <v>20</v>
      </c>
      <c r="P340" s="817"/>
      <c r="Q340" s="817"/>
      <c r="R340" s="817"/>
      <c r="S340" s="817">
        <f>IF('statement of marks'!FE17="","",'statement of marks'!FE17)</f>
        <v>20</v>
      </c>
      <c r="T340" s="817"/>
      <c r="U340" s="817"/>
      <c r="V340" s="817"/>
      <c r="W340" s="447"/>
      <c r="X340" s="447">
        <f>IF('statement of marks'!FF17="","",'statement of marks'!FF17)</f>
        <v>100</v>
      </c>
      <c r="Y340" s="447">
        <f>IF('statement of marks'!FG17="","",'statement of marks'!FG17)</f>
        <v>100</v>
      </c>
      <c r="Z340" s="454" t="str">
        <f>IF('statement of marks'!FH17="","",'statement of marks'!FH17)</f>
        <v>A</v>
      </c>
    </row>
    <row r="341" spans="1:26" ht="15.5" customHeight="1">
      <c r="A341" s="424"/>
      <c r="B341" s="813" t="str">
        <f>IF('statement of marks'!$FK$3="","",'statement of marks'!$FK$3)</f>
        <v>ART EDUCATION</v>
      </c>
      <c r="C341" s="814"/>
      <c r="D341" s="817">
        <f>IF('statement of marks'!FK17="","",'statement of marks'!FK17)</f>
        <v>20</v>
      </c>
      <c r="E341" s="817"/>
      <c r="F341" s="817"/>
      <c r="G341" s="817">
        <f>IF('statement of marks'!FL17="","",'statement of marks'!FL17)</f>
        <v>20</v>
      </c>
      <c r="H341" s="817"/>
      <c r="I341" s="817"/>
      <c r="J341" s="816">
        <f>IF('statement of marks'!FM17="","",'statement of marks'!FM17)</f>
        <v>20</v>
      </c>
      <c r="K341" s="816"/>
      <c r="L341" s="816"/>
      <c r="M341" s="816"/>
      <c r="N341" s="816"/>
      <c r="O341" s="817">
        <f>IF('statement of marks'!FN17="","",'statement of marks'!FN17)</f>
        <v>20</v>
      </c>
      <c r="P341" s="817"/>
      <c r="Q341" s="817"/>
      <c r="R341" s="817"/>
      <c r="S341" s="817">
        <f>IF('statement of marks'!FO17="","",'statement of marks'!FO17)</f>
        <v>20</v>
      </c>
      <c r="T341" s="817"/>
      <c r="U341" s="817"/>
      <c r="V341" s="817"/>
      <c r="W341" s="447"/>
      <c r="X341" s="447">
        <f>IF('statement of marks'!FP17="","",'statement of marks'!FP17)</f>
        <v>100</v>
      </c>
      <c r="Y341" s="447">
        <f>IF('statement of marks'!FQ17="","",'statement of marks'!FQ17)</f>
        <v>100</v>
      </c>
      <c r="Z341" s="454" t="str">
        <f>IF('statement of marks'!FR17="","",'statement of marks'!FR17)</f>
        <v>A</v>
      </c>
    </row>
    <row r="342" spans="1:26" ht="15.5" customHeight="1">
      <c r="A342" s="424"/>
      <c r="B342" s="813" t="str">
        <f>IF('statement of marks'!$FU$3="","",'statement of marks'!$FU$3)</f>
        <v>PHYSICIAL EDUCATION</v>
      </c>
      <c r="C342" s="814"/>
      <c r="D342" s="817">
        <f>IF('statement of marks'!FU17="","",'statement of marks'!FU17)</f>
        <v>20</v>
      </c>
      <c r="E342" s="817"/>
      <c r="F342" s="817"/>
      <c r="G342" s="817">
        <f>IF('statement of marks'!FV17="","",'statement of marks'!FV17)</f>
        <v>20</v>
      </c>
      <c r="H342" s="817"/>
      <c r="I342" s="817"/>
      <c r="J342" s="816">
        <f>IF('statement of marks'!FW17="","",'statement of marks'!FW17)</f>
        <v>20</v>
      </c>
      <c r="K342" s="816"/>
      <c r="L342" s="816"/>
      <c r="M342" s="816"/>
      <c r="N342" s="816"/>
      <c r="O342" s="817">
        <f>IF('statement of marks'!FX17="","",'statement of marks'!FX17)</f>
        <v>20</v>
      </c>
      <c r="P342" s="817"/>
      <c r="Q342" s="817"/>
      <c r="R342" s="817"/>
      <c r="S342" s="817">
        <f>IF('statement of marks'!FY17="","",'statement of marks'!FY17)</f>
        <v>20</v>
      </c>
      <c r="T342" s="817"/>
      <c r="U342" s="817"/>
      <c r="V342" s="817"/>
      <c r="W342" s="447"/>
      <c r="X342" s="447">
        <f>IF('statement of marks'!FZ17="","",'statement of marks'!FZ17)</f>
        <v>100</v>
      </c>
      <c r="Y342" s="447">
        <f>IF('statement of marks'!GA17="","",'statement of marks'!GA17)</f>
        <v>100</v>
      </c>
      <c r="Z342" s="454" t="str">
        <f>IF('statement of marks'!GB17="","",'statement of marks'!GB17)</f>
        <v>A</v>
      </c>
    </row>
    <row r="343" spans="1:26" ht="15.5" customHeight="1">
      <c r="A343" s="424"/>
      <c r="B343" s="813" t="s">
        <v>173</v>
      </c>
      <c r="C343" s="814"/>
      <c r="D343" s="794" t="str">
        <f>details!$EF$3</f>
        <v>AUGUST</v>
      </c>
      <c r="E343" s="794"/>
      <c r="F343" s="794"/>
      <c r="G343" s="794" t="str">
        <f>details!$EJ$3</f>
        <v>OCTOBER</v>
      </c>
      <c r="H343" s="794"/>
      <c r="I343" s="794"/>
      <c r="J343" s="816" t="str">
        <f>details!$EN$3</f>
        <v>DECEMBER</v>
      </c>
      <c r="K343" s="816"/>
      <c r="L343" s="816"/>
      <c r="M343" s="816"/>
      <c r="N343" s="816"/>
      <c r="O343" s="794" t="str">
        <f>details!$ER$3</f>
        <v>FEBURARY</v>
      </c>
      <c r="P343" s="794"/>
      <c r="Q343" s="794"/>
      <c r="R343" s="794"/>
      <c r="S343" s="794" t="str">
        <f>details!$EV$3</f>
        <v>GRAND TOAL</v>
      </c>
      <c r="T343" s="794"/>
      <c r="U343" s="794"/>
      <c r="V343" s="794"/>
      <c r="W343" s="811" t="s">
        <v>118</v>
      </c>
      <c r="X343" s="811"/>
      <c r="Y343" s="811"/>
      <c r="Z343" s="812"/>
    </row>
    <row r="344" spans="1:26" ht="15.5" customHeight="1">
      <c r="A344" s="424"/>
      <c r="B344" s="813" t="s">
        <v>175</v>
      </c>
      <c r="C344" s="814"/>
      <c r="D344" s="815" t="str">
        <f>IF(details!EI17="","",details!EI17)</f>
        <v/>
      </c>
      <c r="E344" s="815"/>
      <c r="F344" s="815"/>
      <c r="G344" s="815" t="str">
        <f>IF(details!EM17="","",details!EM17)</f>
        <v/>
      </c>
      <c r="H344" s="815"/>
      <c r="I344" s="815"/>
      <c r="J344" s="816" t="str">
        <f>IF(details!EQ17="","",details!EQ17)</f>
        <v/>
      </c>
      <c r="K344" s="816"/>
      <c r="L344" s="816"/>
      <c r="M344" s="816"/>
      <c r="N344" s="816"/>
      <c r="O344" s="817" t="str">
        <f>IF(details!EU17="","",details!EU17)</f>
        <v/>
      </c>
      <c r="P344" s="817"/>
      <c r="Q344" s="817"/>
      <c r="R344" s="817"/>
      <c r="S344" s="815" t="str">
        <f>IF(details!EW17="","",details!EW17)</f>
        <v/>
      </c>
      <c r="T344" s="815"/>
      <c r="U344" s="815"/>
      <c r="V344" s="815"/>
      <c r="W344" s="811"/>
      <c r="X344" s="811"/>
      <c r="Y344" s="811"/>
      <c r="Z344" s="812"/>
    </row>
    <row r="345" spans="1:26" ht="15.5" customHeight="1">
      <c r="A345" s="424"/>
      <c r="B345" s="818" t="s">
        <v>174</v>
      </c>
      <c r="C345" s="819"/>
      <c r="D345" s="820">
        <f>IF(details!EH17="","",details!EH17)</f>
        <v>40</v>
      </c>
      <c r="E345" s="820"/>
      <c r="F345" s="820"/>
      <c r="G345" s="820">
        <f>IF(details!EL17="","",details!EL17)</f>
        <v>60</v>
      </c>
      <c r="H345" s="820"/>
      <c r="I345" s="820"/>
      <c r="J345" s="820">
        <f>IF(details!EP17="","",details!EP17)</f>
        <v>80</v>
      </c>
      <c r="K345" s="820"/>
      <c r="L345" s="820"/>
      <c r="M345" s="820"/>
      <c r="N345" s="820"/>
      <c r="O345" s="820">
        <f>IF(details!ET17="","",details!ET17)</f>
        <v>100</v>
      </c>
      <c r="P345" s="820"/>
      <c r="Q345" s="820"/>
      <c r="R345" s="820"/>
      <c r="S345" s="820">
        <f>IF(details!EV17="","",details!EV17)</f>
        <v>110</v>
      </c>
      <c r="T345" s="820"/>
      <c r="U345" s="820"/>
      <c r="V345" s="820"/>
      <c r="W345" s="821">
        <f>'statement of marks'!$HR$108</f>
        <v>45777</v>
      </c>
      <c r="X345" s="821"/>
      <c r="Y345" s="821"/>
      <c r="Z345" s="822"/>
    </row>
    <row r="346" spans="1:26" ht="15.5" customHeight="1">
      <c r="A346" s="426"/>
      <c r="B346" s="803" t="s">
        <v>232</v>
      </c>
      <c r="C346" s="804"/>
      <c r="D346" s="805" t="s">
        <v>189</v>
      </c>
      <c r="E346" s="805"/>
      <c r="F346" s="805"/>
      <c r="G346" s="805" t="s">
        <v>190</v>
      </c>
      <c r="H346" s="805"/>
      <c r="I346" s="805"/>
      <c r="J346" s="805" t="s">
        <v>222</v>
      </c>
      <c r="K346" s="805"/>
      <c r="L346" s="805"/>
      <c r="M346" s="805"/>
      <c r="N346" s="805"/>
      <c r="O346" s="805" t="s">
        <v>147</v>
      </c>
      <c r="P346" s="805"/>
      <c r="Q346" s="805"/>
      <c r="R346" s="805"/>
      <c r="S346" s="806" t="s">
        <v>195</v>
      </c>
      <c r="T346" s="806"/>
      <c r="U346" s="806"/>
      <c r="V346" s="806"/>
      <c r="W346" s="805" t="s">
        <v>230</v>
      </c>
      <c r="X346" s="805"/>
      <c r="Y346" s="805"/>
      <c r="Z346" s="807"/>
    </row>
    <row r="347" spans="1:26" ht="15.5" customHeight="1">
      <c r="A347" s="426"/>
      <c r="B347" s="803"/>
      <c r="C347" s="804"/>
      <c r="D347" s="805">
        <f>'statement of marks'!HP17</f>
        <v>1200</v>
      </c>
      <c r="E347" s="805"/>
      <c r="F347" s="805"/>
      <c r="G347" s="805">
        <f>'statement of marks'!HQ17</f>
        <v>1200</v>
      </c>
      <c r="H347" s="805"/>
      <c r="I347" s="805"/>
      <c r="J347" s="808" t="str">
        <f>'statement of marks'!HU17</f>
        <v>A</v>
      </c>
      <c r="K347" s="808"/>
      <c r="L347" s="808"/>
      <c r="M347" s="808"/>
      <c r="N347" s="808"/>
      <c r="O347" s="808">
        <f>'statement of marks'!HR17</f>
        <v>100</v>
      </c>
      <c r="P347" s="808"/>
      <c r="Q347" s="808"/>
      <c r="R347" s="808"/>
      <c r="S347" s="805">
        <f>'statement of marks'!HT17</f>
        <v>0.99999999999999833</v>
      </c>
      <c r="T347" s="805"/>
      <c r="U347" s="805"/>
      <c r="V347" s="805"/>
      <c r="W347" s="809" t="str">
        <f>'statement of marks'!HO17</f>
        <v>PASSED</v>
      </c>
      <c r="X347" s="809"/>
      <c r="Y347" s="809"/>
      <c r="Z347" s="810"/>
    </row>
    <row r="348" spans="1:26" ht="15.5" customHeight="1">
      <c r="A348" s="424"/>
      <c r="B348" s="792" t="s">
        <v>176</v>
      </c>
      <c r="C348" s="793"/>
      <c r="D348" s="794"/>
      <c r="E348" s="794"/>
      <c r="F348" s="794"/>
      <c r="G348" s="794"/>
      <c r="H348" s="794"/>
      <c r="I348" s="794"/>
      <c r="J348" s="794"/>
      <c r="K348" s="794"/>
      <c r="L348" s="794"/>
      <c r="M348" s="794"/>
      <c r="N348" s="794"/>
      <c r="O348" s="794"/>
      <c r="P348" s="794"/>
      <c r="Q348" s="794"/>
      <c r="R348" s="794"/>
      <c r="S348" s="794"/>
      <c r="T348" s="794"/>
      <c r="U348" s="794"/>
      <c r="V348" s="794"/>
      <c r="W348" s="794"/>
      <c r="X348" s="794"/>
      <c r="Y348" s="794"/>
      <c r="Z348" s="800"/>
    </row>
    <row r="349" spans="1:26" ht="15.5" customHeight="1">
      <c r="A349" s="424"/>
      <c r="B349" s="801" t="s">
        <v>161</v>
      </c>
      <c r="C349" s="802"/>
      <c r="D349" s="794"/>
      <c r="E349" s="794"/>
      <c r="F349" s="794"/>
      <c r="G349" s="794"/>
      <c r="H349" s="794"/>
      <c r="I349" s="794"/>
      <c r="J349" s="794"/>
      <c r="K349" s="794"/>
      <c r="L349" s="794"/>
      <c r="M349" s="794"/>
      <c r="N349" s="794"/>
      <c r="O349" s="794"/>
      <c r="P349" s="794"/>
      <c r="Q349" s="794"/>
      <c r="R349" s="794"/>
      <c r="S349" s="794"/>
      <c r="T349" s="794"/>
      <c r="U349" s="794"/>
      <c r="V349" s="794"/>
      <c r="W349" s="794"/>
      <c r="X349" s="794"/>
      <c r="Y349" s="794"/>
      <c r="Z349" s="800"/>
    </row>
    <row r="350" spans="1:26" ht="15.5" customHeight="1">
      <c r="A350" s="424"/>
      <c r="B350" s="792" t="s">
        <v>162</v>
      </c>
      <c r="C350" s="793"/>
      <c r="D350" s="794"/>
      <c r="E350" s="794"/>
      <c r="F350" s="794"/>
      <c r="G350" s="794"/>
      <c r="H350" s="794"/>
      <c r="I350" s="794"/>
      <c r="J350" s="794"/>
      <c r="K350" s="794"/>
      <c r="L350" s="794"/>
      <c r="M350" s="794"/>
      <c r="N350" s="794"/>
      <c r="O350" s="794"/>
      <c r="P350" s="794"/>
      <c r="Q350" s="794"/>
      <c r="R350" s="794"/>
      <c r="S350" s="795" t="s">
        <v>162</v>
      </c>
      <c r="T350" s="795"/>
      <c r="U350" s="795"/>
      <c r="V350" s="795"/>
      <c r="W350" s="796" t="s">
        <v>163</v>
      </c>
      <c r="X350" s="796"/>
      <c r="Y350" s="796"/>
      <c r="Z350" s="797"/>
    </row>
    <row r="351" spans="1:26" ht="15.5" customHeight="1">
      <c r="A351" s="424"/>
      <c r="B351" s="798" t="s">
        <v>163</v>
      </c>
      <c r="C351" s="799"/>
      <c r="D351" s="794"/>
      <c r="E351" s="794"/>
      <c r="F351" s="794"/>
      <c r="G351" s="794"/>
      <c r="H351" s="794"/>
      <c r="I351" s="794"/>
      <c r="J351" s="794"/>
      <c r="K351" s="794"/>
      <c r="L351" s="794"/>
      <c r="M351" s="794"/>
      <c r="N351" s="794"/>
      <c r="O351" s="794"/>
      <c r="P351" s="794"/>
      <c r="Q351" s="794"/>
      <c r="R351" s="794"/>
      <c r="S351" s="795"/>
      <c r="T351" s="795"/>
      <c r="U351" s="795"/>
      <c r="V351" s="795"/>
      <c r="W351" s="796"/>
      <c r="X351" s="796"/>
      <c r="Y351" s="796"/>
      <c r="Z351" s="797"/>
    </row>
    <row r="352" spans="1:26" ht="15.5" customHeight="1" thickBot="1">
      <c r="A352" s="424"/>
      <c r="B352" s="786" t="s">
        <v>223</v>
      </c>
      <c r="C352" s="787"/>
      <c r="D352" s="788"/>
      <c r="E352" s="788"/>
      <c r="F352" s="788"/>
      <c r="G352" s="788"/>
      <c r="H352" s="788"/>
      <c r="I352" s="788"/>
      <c r="J352" s="788"/>
      <c r="K352" s="788"/>
      <c r="L352" s="788"/>
      <c r="M352" s="788"/>
      <c r="N352" s="788"/>
      <c r="O352" s="788"/>
      <c r="P352" s="788"/>
      <c r="Q352" s="788"/>
      <c r="R352" s="788"/>
      <c r="S352" s="789" t="s">
        <v>179</v>
      </c>
      <c r="T352" s="789"/>
      <c r="U352" s="789"/>
      <c r="V352" s="789"/>
      <c r="W352" s="790" t="s">
        <v>179</v>
      </c>
      <c r="X352" s="790"/>
      <c r="Y352" s="790"/>
      <c r="Z352" s="791"/>
    </row>
    <row r="353" spans="1:26" ht="15.5" customHeight="1">
      <c r="A353" s="424"/>
      <c r="B353" s="839" t="s">
        <v>178</v>
      </c>
      <c r="C353" s="840"/>
      <c r="D353" s="840"/>
      <c r="E353" s="840"/>
      <c r="F353" s="840"/>
      <c r="G353" s="840"/>
      <c r="H353" s="840"/>
      <c r="I353" s="840"/>
      <c r="J353" s="840"/>
      <c r="K353" s="840"/>
      <c r="L353" s="840"/>
      <c r="M353" s="840"/>
      <c r="N353" s="840"/>
      <c r="O353" s="840"/>
      <c r="P353" s="840"/>
      <c r="Q353" s="840"/>
      <c r="R353" s="840"/>
      <c r="S353" s="840"/>
      <c r="T353" s="840"/>
      <c r="U353" s="840"/>
      <c r="V353" s="840"/>
      <c r="W353" s="840"/>
      <c r="X353" s="840"/>
      <c r="Y353" s="840"/>
      <c r="Z353" s="841"/>
    </row>
    <row r="354" spans="1:26" ht="15.5" customHeight="1">
      <c r="A354" s="424"/>
      <c r="B354" s="842" t="str">
        <f>IF('statement of marks'!$A$1="","",'statement of marks'!$A$1)</f>
        <v>GOVT. HR. SEC. SCHOOL, _________________</v>
      </c>
      <c r="C354" s="843"/>
      <c r="D354" s="843"/>
      <c r="E354" s="843"/>
      <c r="F354" s="843"/>
      <c r="G354" s="843"/>
      <c r="H354" s="843"/>
      <c r="I354" s="843"/>
      <c r="J354" s="843"/>
      <c r="K354" s="843"/>
      <c r="L354" s="843"/>
      <c r="M354" s="843"/>
      <c r="N354" s="843"/>
      <c r="O354" s="843"/>
      <c r="P354" s="843"/>
      <c r="Q354" s="843"/>
      <c r="R354" s="843"/>
      <c r="S354" s="843"/>
      <c r="T354" s="843"/>
      <c r="U354" s="843"/>
      <c r="V354" s="843"/>
      <c r="W354" s="843"/>
      <c r="X354" s="843"/>
      <c r="Y354" s="843"/>
      <c r="Z354" s="844"/>
    </row>
    <row r="355" spans="1:26" ht="15.5" customHeight="1">
      <c r="A355" s="424"/>
      <c r="B355" s="813" t="s">
        <v>117</v>
      </c>
      <c r="C355" s="814"/>
      <c r="D355" s="814" t="str">
        <f>IF('statement of marks'!$H$3="","",'statement of marks'!$H$3)</f>
        <v>2024-25</v>
      </c>
      <c r="E355" s="814"/>
      <c r="F355" s="814"/>
      <c r="G355" s="814"/>
      <c r="H355" s="814"/>
      <c r="I355" s="814"/>
      <c r="J355" s="814"/>
      <c r="K355" s="814"/>
      <c r="L355" s="814"/>
      <c r="M355" s="814"/>
      <c r="N355" s="814"/>
      <c r="O355" s="814"/>
      <c r="P355" s="814"/>
      <c r="Q355" s="814"/>
      <c r="R355" s="814"/>
      <c r="S355" s="814"/>
      <c r="T355" s="814"/>
      <c r="U355" s="814"/>
      <c r="V355" s="814"/>
      <c r="W355" s="814"/>
      <c r="X355" s="814"/>
      <c r="Y355" s="814"/>
      <c r="Z355" s="832"/>
    </row>
    <row r="356" spans="1:26" ht="15.5" customHeight="1">
      <c r="A356" s="424"/>
      <c r="B356" s="813" t="s">
        <v>157</v>
      </c>
      <c r="C356" s="814"/>
      <c r="D356" s="814" t="str">
        <f>IF('statement of marks'!I18="","",'statement of marks'!I18)</f>
        <v>A12</v>
      </c>
      <c r="E356" s="814"/>
      <c r="F356" s="814"/>
      <c r="G356" s="814"/>
      <c r="H356" s="814"/>
      <c r="I356" s="814"/>
      <c r="J356" s="814"/>
      <c r="K356" s="814"/>
      <c r="L356" s="814"/>
      <c r="M356" s="814"/>
      <c r="N356" s="814"/>
      <c r="O356" s="814"/>
      <c r="P356" s="814"/>
      <c r="Q356" s="814"/>
      <c r="R356" s="814"/>
      <c r="S356" s="814"/>
      <c r="T356" s="814"/>
      <c r="U356" s="814"/>
      <c r="V356" s="814"/>
      <c r="W356" s="814"/>
      <c r="X356" s="814"/>
      <c r="Y356" s="814"/>
      <c r="Z356" s="832"/>
    </row>
    <row r="357" spans="1:26" ht="15.5" customHeight="1">
      <c r="A357" s="424"/>
      <c r="B357" s="813" t="s">
        <v>20</v>
      </c>
      <c r="C357" s="814"/>
      <c r="D357" s="814" t="str">
        <f>IF('statement of marks'!J18="","",'statement of marks'!J18)</f>
        <v>B12</v>
      </c>
      <c r="E357" s="814"/>
      <c r="F357" s="814"/>
      <c r="G357" s="814"/>
      <c r="H357" s="814"/>
      <c r="I357" s="814"/>
      <c r="J357" s="814"/>
      <c r="K357" s="814"/>
      <c r="L357" s="814"/>
      <c r="M357" s="814"/>
      <c r="N357" s="814"/>
      <c r="O357" s="814"/>
      <c r="P357" s="814"/>
      <c r="Q357" s="814"/>
      <c r="R357" s="814"/>
      <c r="S357" s="814"/>
      <c r="T357" s="814"/>
      <c r="U357" s="814"/>
      <c r="V357" s="814"/>
      <c r="W357" s="814"/>
      <c r="X357" s="814"/>
      <c r="Y357" s="814"/>
      <c r="Z357" s="832"/>
    </row>
    <row r="358" spans="1:26" ht="15.5" customHeight="1">
      <c r="A358" s="424"/>
      <c r="B358" s="813" t="s">
        <v>21</v>
      </c>
      <c r="C358" s="814"/>
      <c r="D358" s="814" t="str">
        <f>IF('statement of marks'!K18="","",'statement of marks'!K18)</f>
        <v>C12</v>
      </c>
      <c r="E358" s="814"/>
      <c r="F358" s="814"/>
      <c r="G358" s="814"/>
      <c r="H358" s="814"/>
      <c r="I358" s="814"/>
      <c r="J358" s="814"/>
      <c r="K358" s="814"/>
      <c r="L358" s="814"/>
      <c r="M358" s="814"/>
      <c r="N358" s="814"/>
      <c r="O358" s="814"/>
      <c r="P358" s="814"/>
      <c r="Q358" s="814"/>
      <c r="R358" s="814"/>
      <c r="S358" s="814"/>
      <c r="T358" s="814"/>
      <c r="U358" s="814"/>
      <c r="V358" s="814"/>
      <c r="W358" s="814"/>
      <c r="X358" s="814"/>
      <c r="Y358" s="814"/>
      <c r="Z358" s="832"/>
    </row>
    <row r="359" spans="1:26" ht="15.5" customHeight="1">
      <c r="A359" s="424"/>
      <c r="B359" s="813" t="s">
        <v>158</v>
      </c>
      <c r="C359" s="814"/>
      <c r="D359" s="814" t="str">
        <f>IF('statement of marks'!$G$3="","",'statement of marks'!$G$3)</f>
        <v>6 A</v>
      </c>
      <c r="E359" s="814"/>
      <c r="F359" s="814"/>
      <c r="G359" s="814" t="s">
        <v>159</v>
      </c>
      <c r="H359" s="814"/>
      <c r="I359" s="814"/>
      <c r="J359" s="836">
        <f>IF('statement of marks'!D18="","",'statement of marks'!D18)</f>
        <v>812</v>
      </c>
      <c r="K359" s="837"/>
      <c r="L359" s="837"/>
      <c r="M359" s="837"/>
      <c r="N359" s="838"/>
      <c r="O359" s="814" t="s">
        <v>79</v>
      </c>
      <c r="P359" s="814"/>
      <c r="Q359" s="814"/>
      <c r="R359" s="814"/>
      <c r="S359" s="814" t="str">
        <f>IF('statement of marks'!F18="","",'statement of marks'!F18)</f>
        <v/>
      </c>
      <c r="T359" s="814"/>
      <c r="U359" s="814"/>
      <c r="V359" s="814"/>
      <c r="W359" s="814" t="str">
        <f>IF('statement of marks'!$I$3="","",'statement of marks'!$I$3)</f>
        <v>SCHOOL DISE CODE</v>
      </c>
      <c r="X359" s="814"/>
      <c r="Y359" s="814"/>
      <c r="Z359" s="832"/>
    </row>
    <row r="360" spans="1:26" ht="15.5" customHeight="1">
      <c r="A360" s="424"/>
      <c r="B360" s="449" t="s">
        <v>171</v>
      </c>
      <c r="C360" s="428"/>
      <c r="D360" s="830" t="str">
        <f>IF('statement of marks'!G18="","",'statement of marks'!G18)</f>
        <v/>
      </c>
      <c r="E360" s="830"/>
      <c r="F360" s="830"/>
      <c r="G360" s="831" t="str">
        <f>IF('statement of marks'!H18="","",'statement of marks'!H18)</f>
        <v/>
      </c>
      <c r="H360" s="831"/>
      <c r="I360" s="831"/>
      <c r="J360" s="831"/>
      <c r="K360" s="831"/>
      <c r="L360" s="831"/>
      <c r="M360" s="831"/>
      <c r="N360" s="831"/>
      <c r="O360" s="831"/>
      <c r="P360" s="831"/>
      <c r="Q360" s="831"/>
      <c r="R360" s="831"/>
      <c r="S360" s="831"/>
      <c r="T360" s="831"/>
      <c r="U360" s="831"/>
      <c r="V360" s="831"/>
      <c r="W360" s="814" t="str">
        <f>IF('statement of marks'!$J$3="","",'statement of marks'!$J$3)</f>
        <v>08291009401</v>
      </c>
      <c r="X360" s="814"/>
      <c r="Y360" s="814"/>
      <c r="Z360" s="832"/>
    </row>
    <row r="361" spans="1:26" ht="15.5" customHeight="1">
      <c r="A361" s="424"/>
      <c r="B361" s="450" t="s">
        <v>160</v>
      </c>
      <c r="C361" s="429" t="s">
        <v>165</v>
      </c>
      <c r="D361" s="794" t="s">
        <v>167</v>
      </c>
      <c r="E361" s="794"/>
      <c r="F361" s="794"/>
      <c r="G361" s="794" t="s">
        <v>168</v>
      </c>
      <c r="H361" s="794"/>
      <c r="I361" s="794"/>
      <c r="J361" s="794" t="s">
        <v>169</v>
      </c>
      <c r="K361" s="794"/>
      <c r="L361" s="794"/>
      <c r="M361" s="833" t="str">
        <f>IF('statement of marks'!U$4="","",'statement of marks'!U$4)</f>
        <v>TOTAL OF ALL TESTS</v>
      </c>
      <c r="N361" s="834" t="str">
        <f>IF('statement of marks'!V$4="","",'statement of marks'!V$4)</f>
        <v>VRUKSHAROPAN</v>
      </c>
      <c r="O361" s="795" t="s">
        <v>170</v>
      </c>
      <c r="P361" s="795"/>
      <c r="Q361" s="795"/>
      <c r="R361" s="795"/>
      <c r="S361" s="835" t="s">
        <v>216</v>
      </c>
      <c r="T361" s="816" t="s">
        <v>90</v>
      </c>
      <c r="U361" s="816"/>
      <c r="V361" s="816"/>
      <c r="W361" s="816"/>
      <c r="X361" s="823" t="s">
        <v>425</v>
      </c>
      <c r="Y361" s="823"/>
      <c r="Z361" s="824"/>
    </row>
    <row r="362" spans="1:26" ht="15.5" customHeight="1">
      <c r="A362" s="424"/>
      <c r="B362" s="450"/>
      <c r="C362" s="429"/>
      <c r="D362" s="431" t="s">
        <v>217</v>
      </c>
      <c r="E362" s="431" t="s">
        <v>218</v>
      </c>
      <c r="F362" s="432" t="s">
        <v>219</v>
      </c>
      <c r="G362" s="431" t="s">
        <v>217</v>
      </c>
      <c r="H362" s="431" t="s">
        <v>218</v>
      </c>
      <c r="I362" s="433" t="s">
        <v>219</v>
      </c>
      <c r="J362" s="431" t="s">
        <v>217</v>
      </c>
      <c r="K362" s="431" t="s">
        <v>218</v>
      </c>
      <c r="L362" s="433" t="s">
        <v>219</v>
      </c>
      <c r="M362" s="833"/>
      <c r="N362" s="834"/>
      <c r="O362" s="431" t="s">
        <v>217</v>
      </c>
      <c r="P362" s="431" t="s">
        <v>218</v>
      </c>
      <c r="Q362" s="434" t="s">
        <v>421</v>
      </c>
      <c r="R362" s="433" t="s">
        <v>219</v>
      </c>
      <c r="S362" s="835"/>
      <c r="T362" s="431" t="s">
        <v>217</v>
      </c>
      <c r="U362" s="431" t="s">
        <v>218</v>
      </c>
      <c r="V362" s="434" t="s">
        <v>422</v>
      </c>
      <c r="W362" s="433" t="s">
        <v>219</v>
      </c>
      <c r="X362" s="435" t="s">
        <v>423</v>
      </c>
      <c r="Y362" s="431" t="s">
        <v>220</v>
      </c>
      <c r="Z362" s="451" t="s">
        <v>69</v>
      </c>
    </row>
    <row r="363" spans="1:26" ht="15.5" customHeight="1">
      <c r="A363" s="425"/>
      <c r="B363" s="828" t="s">
        <v>166</v>
      </c>
      <c r="C363" s="829"/>
      <c r="D363" s="436">
        <f>IF('statement of marks'!L$6="","",'statement of marks'!L$6)</f>
        <v>5</v>
      </c>
      <c r="E363" s="436">
        <f>IF('statement of marks'!M$6="","",'statement of marks'!M$6)</f>
        <v>5</v>
      </c>
      <c r="F363" s="437">
        <f>IF('statement of marks'!N$6="","",'statement of marks'!N$6)</f>
        <v>10</v>
      </c>
      <c r="G363" s="436">
        <f>IF('statement of marks'!O$6="","",'statement of marks'!O$6)</f>
        <v>5</v>
      </c>
      <c r="H363" s="436">
        <f>IF('statement of marks'!P$6="","",'statement of marks'!P$6)</f>
        <v>5</v>
      </c>
      <c r="I363" s="438">
        <f>IF('statement of marks'!Q$6="","",'statement of marks'!Q$6)</f>
        <v>10</v>
      </c>
      <c r="J363" s="436">
        <f>IF('statement of marks'!R$6="","",'statement of marks'!R$6)</f>
        <v>5</v>
      </c>
      <c r="K363" s="436">
        <f>IF('statement of marks'!S$6="","",'statement of marks'!S$6)</f>
        <v>4</v>
      </c>
      <c r="L363" s="438">
        <f>IF('statement of marks'!T$6="","",'statement of marks'!T$6)</f>
        <v>9</v>
      </c>
      <c r="M363" s="438">
        <f>IF('statement of marks'!U$6="","",'statement of marks'!U$6)</f>
        <v>29</v>
      </c>
      <c r="N363" s="439">
        <f>IF('statement of marks'!V$6="","",'statement of marks'!V$6)</f>
        <v>1</v>
      </c>
      <c r="O363" s="436">
        <f>IF('statement of marks'!W$6="","",'statement of marks'!W$6)</f>
        <v>40</v>
      </c>
      <c r="P363" s="436">
        <f>IF('statement of marks'!X$6="","",'statement of marks'!X$6)</f>
        <v>10</v>
      </c>
      <c r="Q363" s="436">
        <f>IF('statement of marks'!Y$6="","",'statement of marks'!Y$6)</f>
        <v>20</v>
      </c>
      <c r="R363" s="438">
        <f>IF('statement of marks'!Z$6="","",'statement of marks'!Z$6)</f>
        <v>70</v>
      </c>
      <c r="S363" s="440">
        <f>IF('statement of marks'!AA$6="","",'statement of marks'!AA$6)</f>
        <v>100</v>
      </c>
      <c r="T363" s="436">
        <f>IF('statement of marks'!AB$6="","",'statement of marks'!AB$6)</f>
        <v>65</v>
      </c>
      <c r="U363" s="436">
        <f>IF('statement of marks'!AC$6="","",'statement of marks'!AC$6)</f>
        <v>15</v>
      </c>
      <c r="V363" s="436">
        <f>IF('statement of marks'!AD$6="","",'statement of marks'!AD$6)</f>
        <v>20</v>
      </c>
      <c r="W363" s="438">
        <f>IF('statement of marks'!AE$6="","",'statement of marks'!AE$6)</f>
        <v>100</v>
      </c>
      <c r="X363" s="441">
        <f>IF('statement of marks'!AF$6="","",'statement of marks'!AF$6)</f>
        <v>200</v>
      </c>
      <c r="Y363" s="436" t="str">
        <f>IF('statement of marks'!AG$6="","",'statement of marks'!AG$6)</f>
        <v/>
      </c>
      <c r="Z363" s="452" t="str">
        <f>IF('statement of marks'!AH$6="","",'statement of marks'!AH$6)</f>
        <v/>
      </c>
    </row>
    <row r="364" spans="1:26" ht="15.5" customHeight="1">
      <c r="A364" s="424"/>
      <c r="B364" s="813" t="str">
        <f>IF('statement of marks'!$L$3="","",'statement of marks'!$L$3)</f>
        <v>HINDI</v>
      </c>
      <c r="C364" s="814"/>
      <c r="D364" s="430">
        <f>IF('statement of marks'!L18="","",'statement of marks'!L18)</f>
        <v>5</v>
      </c>
      <c r="E364" s="430">
        <f>IF('statement of marks'!M18="","",'statement of marks'!M18)</f>
        <v>5</v>
      </c>
      <c r="F364" s="442">
        <f>IF('statement of marks'!N18="","",'statement of marks'!N18)</f>
        <v>10</v>
      </c>
      <c r="G364" s="430">
        <f>IF('statement of marks'!O18="","",'statement of marks'!O18)</f>
        <v>5</v>
      </c>
      <c r="H364" s="430">
        <f>IF('statement of marks'!P18="","",'statement of marks'!P18)</f>
        <v>5</v>
      </c>
      <c r="I364" s="443">
        <f>IF('statement of marks'!Q18="","",'statement of marks'!Q18)</f>
        <v>10</v>
      </c>
      <c r="J364" s="430">
        <f>IF('statement of marks'!R18="","",'statement of marks'!R18)</f>
        <v>5</v>
      </c>
      <c r="K364" s="430">
        <f>IF('statement of marks'!S18="","",'statement of marks'!S18)</f>
        <v>4</v>
      </c>
      <c r="L364" s="443">
        <f>IF('statement of marks'!T18="","",'statement of marks'!T18)</f>
        <v>9</v>
      </c>
      <c r="M364" s="443">
        <f>IF('statement of marks'!U18="","",'statement of marks'!U18)</f>
        <v>29</v>
      </c>
      <c r="N364" s="444">
        <f>IF('statement of marks'!V18="","",'statement of marks'!V18)</f>
        <v>1</v>
      </c>
      <c r="O364" s="430">
        <f>IF('statement of marks'!W18="","",'statement of marks'!W18)</f>
        <v>40</v>
      </c>
      <c r="P364" s="430">
        <f>IF('statement of marks'!X18="","",'statement of marks'!X18)</f>
        <v>10</v>
      </c>
      <c r="Q364" s="430">
        <f>IF('statement of marks'!Y18="","",'statement of marks'!Y18)</f>
        <v>20</v>
      </c>
      <c r="R364" s="443">
        <f>IF('statement of marks'!Z18="","",'statement of marks'!Z18)</f>
        <v>70</v>
      </c>
      <c r="S364" s="445">
        <f>IF('statement of marks'!AA18="","",'statement of marks'!AA18)</f>
        <v>100</v>
      </c>
      <c r="T364" s="430">
        <f>IF('statement of marks'!AB18="","",'statement of marks'!AB18)</f>
        <v>65</v>
      </c>
      <c r="U364" s="430">
        <f>IF('statement of marks'!AC18="","",'statement of marks'!AC18)</f>
        <v>15</v>
      </c>
      <c r="V364" s="430">
        <f>IF('statement of marks'!AD18="","",'statement of marks'!AD18)</f>
        <v>20</v>
      </c>
      <c r="W364" s="443">
        <f>IF('statement of marks'!AE18="","",'statement of marks'!AE18)</f>
        <v>100</v>
      </c>
      <c r="X364" s="446">
        <f>IF('statement of marks'!AF18="","",'statement of marks'!AF18)</f>
        <v>200</v>
      </c>
      <c r="Y364" s="430">
        <f>IF('statement of marks'!AG18="","",'statement of marks'!AG18)</f>
        <v>100</v>
      </c>
      <c r="Z364" s="453" t="str">
        <f>IF('statement of marks'!AH18="","",'statement of marks'!AH18)</f>
        <v>A</v>
      </c>
    </row>
    <row r="365" spans="1:26" ht="15.5" customHeight="1">
      <c r="A365" s="424"/>
      <c r="B365" s="813" t="str">
        <f>IF('statement of marks'!$AK$3="","",'statement of marks'!$AK$3)</f>
        <v>ENGLISH</v>
      </c>
      <c r="C365" s="814"/>
      <c r="D365" s="430">
        <f>IF('statement of marks'!AK18="","",'statement of marks'!AK18)</f>
        <v>5</v>
      </c>
      <c r="E365" s="430">
        <f>IF('statement of marks'!AL18="","",'statement of marks'!AL18)</f>
        <v>5</v>
      </c>
      <c r="F365" s="442">
        <f>IF('statement of marks'!AM18="","",'statement of marks'!AM18)</f>
        <v>10</v>
      </c>
      <c r="G365" s="430">
        <f>IF('statement of marks'!AN18="","",'statement of marks'!AN18)</f>
        <v>5</v>
      </c>
      <c r="H365" s="430">
        <f>IF('statement of marks'!AO18="","",'statement of marks'!AO18)</f>
        <v>5</v>
      </c>
      <c r="I365" s="443">
        <f>IF('statement of marks'!AP18="","",'statement of marks'!AP18)</f>
        <v>10</v>
      </c>
      <c r="J365" s="430">
        <f>IF('statement of marks'!AQ18="","",'statement of marks'!AQ18)</f>
        <v>5</v>
      </c>
      <c r="K365" s="430">
        <f>IF('statement of marks'!AR18="","",'statement of marks'!AR18)</f>
        <v>4</v>
      </c>
      <c r="L365" s="443">
        <f>IF('statement of marks'!AS18="","",'statement of marks'!AS18)</f>
        <v>9</v>
      </c>
      <c r="M365" s="443">
        <f>IF('statement of marks'!AT18="","",'statement of marks'!AT18)</f>
        <v>29</v>
      </c>
      <c r="N365" s="444">
        <f>IF('statement of marks'!AU18="","",'statement of marks'!AU18)</f>
        <v>1</v>
      </c>
      <c r="O365" s="430">
        <f>IF('statement of marks'!AV18="","",'statement of marks'!AV18)</f>
        <v>40</v>
      </c>
      <c r="P365" s="430">
        <f>IF('statement of marks'!AW18="","",'statement of marks'!AW18)</f>
        <v>10</v>
      </c>
      <c r="Q365" s="430">
        <f>IF('statement of marks'!AX18="","",'statement of marks'!AX18)</f>
        <v>20</v>
      </c>
      <c r="R365" s="443">
        <f>IF('statement of marks'!AY18="","",'statement of marks'!AY18)</f>
        <v>70</v>
      </c>
      <c r="S365" s="445">
        <f>IF('statement of marks'!AZ18="","",'statement of marks'!AZ18)</f>
        <v>100</v>
      </c>
      <c r="T365" s="430">
        <f>IF('statement of marks'!BA18="","",'statement of marks'!BA18)</f>
        <v>65</v>
      </c>
      <c r="U365" s="430">
        <f>IF('statement of marks'!BB18="","",'statement of marks'!BB18)</f>
        <v>15</v>
      </c>
      <c r="V365" s="430">
        <f>IF('statement of marks'!BC18="","",'statement of marks'!BC18)</f>
        <v>20</v>
      </c>
      <c r="W365" s="443">
        <f>IF('statement of marks'!BD18="","",'statement of marks'!BD18)</f>
        <v>100</v>
      </c>
      <c r="X365" s="446">
        <f>IF('statement of marks'!BE18="","",'statement of marks'!BE18)</f>
        <v>200</v>
      </c>
      <c r="Y365" s="430">
        <f>IF('statement of marks'!BF18="","",'statement of marks'!BF18)</f>
        <v>100</v>
      </c>
      <c r="Z365" s="453" t="str">
        <f>IF('statement of marks'!BG18="","",'statement of marks'!BG18)</f>
        <v>A</v>
      </c>
    </row>
    <row r="366" spans="1:26" ht="15.5" customHeight="1">
      <c r="A366" s="424"/>
      <c r="B366" s="813" t="str">
        <f>IF('statement of marks'!BJ18="s","SANSKRIT",IF('statement of marks'!BJ18="u","URDU",IF('statement of marks'!BJ18="g","GUJRATI",IF('statement of marks'!BJ18="p","PUNJABI",IF('statement of marks'!BJ18="sd","fla/kh","THIRD LANGUAGE")))))</f>
        <v>SANSKRIT</v>
      </c>
      <c r="C366" s="814"/>
      <c r="D366" s="430">
        <f>IF('statement of marks'!BK18="","",'statement of marks'!BK18)</f>
        <v>5</v>
      </c>
      <c r="E366" s="430">
        <f>IF('statement of marks'!BL18="","",'statement of marks'!BL18)</f>
        <v>5</v>
      </c>
      <c r="F366" s="442">
        <f>IF('statement of marks'!BM18="","",'statement of marks'!BM18)</f>
        <v>10</v>
      </c>
      <c r="G366" s="430">
        <f>IF('statement of marks'!BN18="","",'statement of marks'!BN18)</f>
        <v>5</v>
      </c>
      <c r="H366" s="430">
        <f>IF('statement of marks'!BO18="","",'statement of marks'!BO18)</f>
        <v>5</v>
      </c>
      <c r="I366" s="443">
        <f>IF('statement of marks'!BP18="","",'statement of marks'!BP18)</f>
        <v>10</v>
      </c>
      <c r="J366" s="430">
        <f>IF('statement of marks'!BQ18="","",'statement of marks'!BQ18)</f>
        <v>5</v>
      </c>
      <c r="K366" s="430">
        <f>IF('statement of marks'!BR18="","",'statement of marks'!BR18)</f>
        <v>4</v>
      </c>
      <c r="L366" s="443">
        <f>IF('statement of marks'!BS18="","",'statement of marks'!BS18)</f>
        <v>9</v>
      </c>
      <c r="M366" s="443">
        <f>IF('statement of marks'!BT18="","",'statement of marks'!BT18)</f>
        <v>29</v>
      </c>
      <c r="N366" s="444">
        <f>IF('statement of marks'!BU18="","",'statement of marks'!BU18)</f>
        <v>1</v>
      </c>
      <c r="O366" s="430">
        <f>IF('statement of marks'!BV18="","",'statement of marks'!BV18)</f>
        <v>50</v>
      </c>
      <c r="P366" s="430">
        <f>IF('statement of marks'!BW18="","",'statement of marks'!BW18)</f>
        <v>20</v>
      </c>
      <c r="Q366" s="430"/>
      <c r="R366" s="443">
        <f>IF('statement of marks'!BX18="","",'statement of marks'!BX18)</f>
        <v>70</v>
      </c>
      <c r="S366" s="445">
        <f>IF('statement of marks'!BY18="","",'statement of marks'!BY18)</f>
        <v>100</v>
      </c>
      <c r="T366" s="430">
        <f>IF('statement of marks'!BZ18="","",'statement of marks'!BZ18)</f>
        <v>80</v>
      </c>
      <c r="U366" s="430">
        <f>IF('statement of marks'!CA18="","",'statement of marks'!CA18)</f>
        <v>20</v>
      </c>
      <c r="V366" s="430"/>
      <c r="W366" s="443">
        <f>IF('statement of marks'!CB18="","",'statement of marks'!CB18)</f>
        <v>100</v>
      </c>
      <c r="X366" s="446">
        <f>IF('statement of marks'!CC18="","",'statement of marks'!CC18)</f>
        <v>200</v>
      </c>
      <c r="Y366" s="430">
        <f>IF('statement of marks'!CD18="","",'statement of marks'!CD18)</f>
        <v>100</v>
      </c>
      <c r="Z366" s="453" t="str">
        <f>IF('statement of marks'!CE18="","",'statement of marks'!CE18)</f>
        <v>A</v>
      </c>
    </row>
    <row r="367" spans="1:26" ht="15.5" customHeight="1">
      <c r="A367" s="424"/>
      <c r="B367" s="813" t="str">
        <f>IF('statement of marks'!$CH$3="","",'statement of marks'!$CH$3)</f>
        <v>MATHEMATICS</v>
      </c>
      <c r="C367" s="814"/>
      <c r="D367" s="430">
        <f>IF('statement of marks'!CH18="","",'statement of marks'!CH18)</f>
        <v>5</v>
      </c>
      <c r="E367" s="430">
        <f>IF('statement of marks'!CI18="","",'statement of marks'!CI18)</f>
        <v>5</v>
      </c>
      <c r="F367" s="442">
        <f>IF('statement of marks'!CJ18="","",'statement of marks'!CJ18)</f>
        <v>10</v>
      </c>
      <c r="G367" s="430">
        <f>IF('statement of marks'!CK18="","",'statement of marks'!CK18)</f>
        <v>5</v>
      </c>
      <c r="H367" s="430">
        <f>IF('statement of marks'!CL18="","",'statement of marks'!CL18)</f>
        <v>5</v>
      </c>
      <c r="I367" s="443">
        <f>IF('statement of marks'!CM18="","",'statement of marks'!CM18)</f>
        <v>10</v>
      </c>
      <c r="J367" s="430">
        <f>IF('statement of marks'!CN18="","",'statement of marks'!CN18)</f>
        <v>5</v>
      </c>
      <c r="K367" s="430">
        <f>IF('statement of marks'!CO18="","",'statement of marks'!CO18)</f>
        <v>4</v>
      </c>
      <c r="L367" s="443">
        <f>IF('statement of marks'!CP18="","",'statement of marks'!CP18)</f>
        <v>9</v>
      </c>
      <c r="M367" s="443">
        <f>IF('statement of marks'!CQ18="","",'statement of marks'!CQ18)</f>
        <v>29</v>
      </c>
      <c r="N367" s="444">
        <f>IF('statement of marks'!CR18="","",'statement of marks'!CR18)</f>
        <v>1</v>
      </c>
      <c r="O367" s="430">
        <f>IF('statement of marks'!CS18="","",'statement of marks'!CS18)</f>
        <v>40</v>
      </c>
      <c r="P367" s="430">
        <f>IF('statement of marks'!CT18="","",'statement of marks'!CT18)</f>
        <v>10</v>
      </c>
      <c r="Q367" s="430">
        <f>IF('statement of marks'!CU18="","",'statement of marks'!CU18)</f>
        <v>20</v>
      </c>
      <c r="R367" s="443">
        <f>IF('statement of marks'!CV18="","",'statement of marks'!CV18)</f>
        <v>70</v>
      </c>
      <c r="S367" s="445">
        <f>IF('statement of marks'!CW18="","",'statement of marks'!CW18)</f>
        <v>100</v>
      </c>
      <c r="T367" s="430">
        <f>IF('statement of marks'!CX18="","",'statement of marks'!CX18)</f>
        <v>65</v>
      </c>
      <c r="U367" s="430">
        <f>IF('statement of marks'!CY18="","",'statement of marks'!CY18)</f>
        <v>15</v>
      </c>
      <c r="V367" s="430">
        <f>IF('statement of marks'!CZ18="","",'statement of marks'!CZ18)</f>
        <v>20</v>
      </c>
      <c r="W367" s="443">
        <f>IF('statement of marks'!DA18="","",'statement of marks'!DA18)</f>
        <v>100</v>
      </c>
      <c r="X367" s="446">
        <f>IF('statement of marks'!DB18="","",'statement of marks'!DB18)</f>
        <v>200</v>
      </c>
      <c r="Y367" s="430">
        <f>IF('statement of marks'!DC18="","",'statement of marks'!DC18)</f>
        <v>100</v>
      </c>
      <c r="Z367" s="453" t="str">
        <f>IF('statement of marks'!DD18="","",'statement of marks'!DD18)</f>
        <v>A</v>
      </c>
    </row>
    <row r="368" spans="1:26" ht="15.5" customHeight="1">
      <c r="A368" s="424"/>
      <c r="B368" s="813" t="str">
        <f>IF('statement of marks'!$DG$3="","",'statement of marks'!$DG$3)</f>
        <v>SCIENCE</v>
      </c>
      <c r="C368" s="814"/>
      <c r="D368" s="430">
        <f>IF('statement of marks'!DG18="","",'statement of marks'!DG18)</f>
        <v>5</v>
      </c>
      <c r="E368" s="430">
        <f>IF('statement of marks'!DH18="","",'statement of marks'!DH18)</f>
        <v>5</v>
      </c>
      <c r="F368" s="442">
        <f>IF('statement of marks'!DI18="","",'statement of marks'!DI18)</f>
        <v>10</v>
      </c>
      <c r="G368" s="430">
        <f>IF('statement of marks'!DJ18="","",'statement of marks'!DJ18)</f>
        <v>5</v>
      </c>
      <c r="H368" s="430">
        <f>IF('statement of marks'!DK18="","",'statement of marks'!DK18)</f>
        <v>5</v>
      </c>
      <c r="I368" s="443">
        <f>IF('statement of marks'!DL18="","",'statement of marks'!DL18)</f>
        <v>10</v>
      </c>
      <c r="J368" s="430">
        <f>IF('statement of marks'!DM18="","",'statement of marks'!DM18)</f>
        <v>3</v>
      </c>
      <c r="K368" s="430">
        <f>IF('statement of marks'!DN18="","",'statement of marks'!DN18)</f>
        <v>2</v>
      </c>
      <c r="L368" s="443">
        <f>IF('statement of marks'!DO18="","",'statement of marks'!DO18)</f>
        <v>5</v>
      </c>
      <c r="M368" s="443">
        <f>IF('statement of marks'!DP18="","",'statement of marks'!DP18)</f>
        <v>25</v>
      </c>
      <c r="N368" s="444">
        <f>IF('statement of marks'!DQ18="","",'statement of marks'!DQ18)</f>
        <v>5</v>
      </c>
      <c r="O368" s="430">
        <f>IF('statement of marks'!DR18="","",'statement of marks'!DR18)</f>
        <v>50</v>
      </c>
      <c r="P368" s="430">
        <f>IF('statement of marks'!DS18="","",'statement of marks'!DS18)</f>
        <v>20</v>
      </c>
      <c r="Q368" s="430"/>
      <c r="R368" s="443">
        <f>IF('statement of marks'!DT18="","",'statement of marks'!DT18)</f>
        <v>70</v>
      </c>
      <c r="S368" s="445">
        <f>IF('statement of marks'!DU18="","",'statement of marks'!DU18)</f>
        <v>100</v>
      </c>
      <c r="T368" s="430">
        <f>IF('statement of marks'!DV18="","",'statement of marks'!DV18)</f>
        <v>80</v>
      </c>
      <c r="U368" s="430">
        <f>IF('statement of marks'!DW18="","",'statement of marks'!DW18)</f>
        <v>20</v>
      </c>
      <c r="V368" s="430"/>
      <c r="W368" s="443">
        <f>IF('statement of marks'!DX18="","",'statement of marks'!DX18)</f>
        <v>100</v>
      </c>
      <c r="X368" s="446">
        <f>IF('statement of marks'!DY18="","",'statement of marks'!DY18)</f>
        <v>200</v>
      </c>
      <c r="Y368" s="430">
        <f>IF('statement of marks'!DZ18="","",'statement of marks'!DZ18)</f>
        <v>100</v>
      </c>
      <c r="Z368" s="453" t="str">
        <f>IF('statement of marks'!EA18="","",'statement of marks'!EA18)</f>
        <v>A</v>
      </c>
    </row>
    <row r="369" spans="1:26" ht="15.5" customHeight="1">
      <c r="A369" s="424"/>
      <c r="B369" s="813" t="str">
        <f>IF('statement of marks'!$ED$3="","",'statement of marks'!$ED$3)</f>
        <v>SOCIAL STUDIES</v>
      </c>
      <c r="C369" s="814"/>
      <c r="D369" s="430">
        <f>IF('statement of marks'!ED18="","",'statement of marks'!ED18)</f>
        <v>5</v>
      </c>
      <c r="E369" s="430">
        <f>IF('statement of marks'!EE18="","",'statement of marks'!EE18)</f>
        <v>5</v>
      </c>
      <c r="F369" s="442">
        <f>IF('statement of marks'!EF18="","",'statement of marks'!EF18)</f>
        <v>10</v>
      </c>
      <c r="G369" s="430">
        <f>IF('statement of marks'!EG18="","",'statement of marks'!EG18)</f>
        <v>5</v>
      </c>
      <c r="H369" s="430">
        <f>IF('statement of marks'!EH18="","",'statement of marks'!EH18)</f>
        <v>5</v>
      </c>
      <c r="I369" s="443">
        <f>IF('statement of marks'!EI18="","",'statement of marks'!EI18)</f>
        <v>10</v>
      </c>
      <c r="J369" s="430">
        <f>IF('statement of marks'!EJ18="","",'statement of marks'!EJ18)</f>
        <v>5</v>
      </c>
      <c r="K369" s="430">
        <f>IF('statement of marks'!EK18="","",'statement of marks'!EK18)</f>
        <v>4</v>
      </c>
      <c r="L369" s="443">
        <f>IF('statement of marks'!EL18="","",'statement of marks'!EL18)</f>
        <v>9</v>
      </c>
      <c r="M369" s="443">
        <f>IF('statement of marks'!EM18="","",'statement of marks'!EM18)</f>
        <v>29</v>
      </c>
      <c r="N369" s="444">
        <f>IF('statement of marks'!EN18="","",'statement of marks'!EN18)</f>
        <v>1</v>
      </c>
      <c r="O369" s="430">
        <f>IF('statement of marks'!EO18="","",'statement of marks'!EO18)</f>
        <v>50</v>
      </c>
      <c r="P369" s="430">
        <f>IF('statement of marks'!EP18="","",'statement of marks'!EP18)</f>
        <v>20</v>
      </c>
      <c r="Q369" s="430"/>
      <c r="R369" s="443">
        <f>IF('statement of marks'!EQ18="","",'statement of marks'!EQ18)</f>
        <v>70</v>
      </c>
      <c r="S369" s="445">
        <f>IF('statement of marks'!ER18="","",'statement of marks'!ER18)</f>
        <v>100</v>
      </c>
      <c r="T369" s="430">
        <f>IF('statement of marks'!ES18="","",'statement of marks'!ES18)</f>
        <v>80</v>
      </c>
      <c r="U369" s="430">
        <f>IF('statement of marks'!ET18="","",'statement of marks'!ET18)</f>
        <v>20</v>
      </c>
      <c r="V369" s="430"/>
      <c r="W369" s="443">
        <f>IF('statement of marks'!EU18="","",'statement of marks'!EU18)</f>
        <v>100</v>
      </c>
      <c r="X369" s="446">
        <f>IF('statement of marks'!EV18="","",'statement of marks'!EV18)</f>
        <v>200</v>
      </c>
      <c r="Y369" s="430">
        <f>IF('statement of marks'!EW18="","",'statement of marks'!EW18)</f>
        <v>100</v>
      </c>
      <c r="Z369" s="453" t="str">
        <f>IF('statement of marks'!EX18="","",'statement of marks'!EX18)</f>
        <v>A</v>
      </c>
    </row>
    <row r="370" spans="1:26" ht="15.5" customHeight="1">
      <c r="A370" s="424"/>
      <c r="B370" s="813" t="s">
        <v>172</v>
      </c>
      <c r="C370" s="814"/>
      <c r="D370" s="794" t="s">
        <v>167</v>
      </c>
      <c r="E370" s="794"/>
      <c r="F370" s="794"/>
      <c r="G370" s="794" t="s">
        <v>168</v>
      </c>
      <c r="H370" s="794"/>
      <c r="I370" s="794"/>
      <c r="J370" s="794" t="s">
        <v>169</v>
      </c>
      <c r="K370" s="794"/>
      <c r="L370" s="794"/>
      <c r="M370" s="794"/>
      <c r="N370" s="794"/>
      <c r="O370" s="794" t="s">
        <v>177</v>
      </c>
      <c r="P370" s="794"/>
      <c r="Q370" s="794"/>
      <c r="R370" s="794"/>
      <c r="S370" s="794" t="s">
        <v>221</v>
      </c>
      <c r="T370" s="794"/>
      <c r="U370" s="794"/>
      <c r="V370" s="794"/>
      <c r="W370" s="447"/>
      <c r="X370" s="823" t="s">
        <v>425</v>
      </c>
      <c r="Y370" s="823"/>
      <c r="Z370" s="824"/>
    </row>
    <row r="371" spans="1:26" ht="15.5" customHeight="1">
      <c r="A371" s="425"/>
      <c r="B371" s="825" t="s">
        <v>166</v>
      </c>
      <c r="C371" s="826"/>
      <c r="D371" s="827">
        <f>IF('statement of marks'!FA$6="","",'statement of marks'!FA$6)</f>
        <v>20</v>
      </c>
      <c r="E371" s="827"/>
      <c r="F371" s="827"/>
      <c r="G371" s="827">
        <f>IF('statement of marks'!FB$6="","",'statement of marks'!FB$6)</f>
        <v>20</v>
      </c>
      <c r="H371" s="827"/>
      <c r="I371" s="827"/>
      <c r="J371" s="827">
        <f>IF('statement of marks'!FC$6="","",'statement of marks'!FC$6)</f>
        <v>20</v>
      </c>
      <c r="K371" s="827"/>
      <c r="L371" s="827"/>
      <c r="M371" s="827"/>
      <c r="N371" s="827"/>
      <c r="O371" s="827">
        <f>IF('statement of marks'!FD$6="","",'statement of marks'!FD$6)</f>
        <v>20</v>
      </c>
      <c r="P371" s="827"/>
      <c r="Q371" s="827"/>
      <c r="R371" s="827"/>
      <c r="S371" s="827">
        <f>IF('statement of marks'!FE$6="","",'statement of marks'!FE$6)</f>
        <v>20</v>
      </c>
      <c r="T371" s="827"/>
      <c r="U371" s="827"/>
      <c r="V371" s="827"/>
      <c r="W371" s="448"/>
      <c r="X371" s="436">
        <f>IF('statement of marks'!FF$6="","",'statement of marks'!FF$6)</f>
        <v>100</v>
      </c>
      <c r="Y371" s="436" t="s">
        <v>220</v>
      </c>
      <c r="Z371" s="451" t="s">
        <v>69</v>
      </c>
    </row>
    <row r="372" spans="1:26" ht="15.5" customHeight="1">
      <c r="A372" s="424"/>
      <c r="B372" s="813" t="str">
        <f>IF('statement of marks'!$FA$3="","",'statement of marks'!$FA$3)</f>
        <v>WORK EXPERIENCE</v>
      </c>
      <c r="C372" s="814"/>
      <c r="D372" s="817">
        <f>IF('statement of marks'!FA18="","",'statement of marks'!FA18)</f>
        <v>20</v>
      </c>
      <c r="E372" s="817"/>
      <c r="F372" s="817"/>
      <c r="G372" s="817">
        <f>IF('statement of marks'!FB18="","",'statement of marks'!FB18)</f>
        <v>20</v>
      </c>
      <c r="H372" s="817"/>
      <c r="I372" s="817"/>
      <c r="J372" s="816">
        <f>IF('statement of marks'!FC18="","",'statement of marks'!FC18)</f>
        <v>20</v>
      </c>
      <c r="K372" s="816"/>
      <c r="L372" s="816"/>
      <c r="M372" s="816"/>
      <c r="N372" s="816"/>
      <c r="O372" s="817">
        <f>IF('statement of marks'!FD18="","",'statement of marks'!FD18)</f>
        <v>20</v>
      </c>
      <c r="P372" s="817"/>
      <c r="Q372" s="817"/>
      <c r="R372" s="817"/>
      <c r="S372" s="817">
        <f>IF('statement of marks'!FE18="","",'statement of marks'!FE18)</f>
        <v>20</v>
      </c>
      <c r="T372" s="817"/>
      <c r="U372" s="817"/>
      <c r="V372" s="817"/>
      <c r="W372" s="447"/>
      <c r="X372" s="447">
        <f>IF('statement of marks'!FF18="","",'statement of marks'!FF18)</f>
        <v>100</v>
      </c>
      <c r="Y372" s="447">
        <f>IF('statement of marks'!FG18="","",'statement of marks'!FG18)</f>
        <v>100</v>
      </c>
      <c r="Z372" s="454" t="str">
        <f>IF('statement of marks'!FH18="","",'statement of marks'!FH18)</f>
        <v>A</v>
      </c>
    </row>
    <row r="373" spans="1:26" ht="15.5" customHeight="1">
      <c r="A373" s="424"/>
      <c r="B373" s="813" t="str">
        <f>IF('statement of marks'!$FK$3="","",'statement of marks'!$FK$3)</f>
        <v>ART EDUCATION</v>
      </c>
      <c r="C373" s="814"/>
      <c r="D373" s="817">
        <f>IF('statement of marks'!FK18="","",'statement of marks'!FK18)</f>
        <v>20</v>
      </c>
      <c r="E373" s="817"/>
      <c r="F373" s="817"/>
      <c r="G373" s="817">
        <f>IF('statement of marks'!FL18="","",'statement of marks'!FL18)</f>
        <v>20</v>
      </c>
      <c r="H373" s="817"/>
      <c r="I373" s="817"/>
      <c r="J373" s="816">
        <f>IF('statement of marks'!FM18="","",'statement of marks'!FM18)</f>
        <v>20</v>
      </c>
      <c r="K373" s="816"/>
      <c r="L373" s="816"/>
      <c r="M373" s="816"/>
      <c r="N373" s="816"/>
      <c r="O373" s="817">
        <f>IF('statement of marks'!FN18="","",'statement of marks'!FN18)</f>
        <v>20</v>
      </c>
      <c r="P373" s="817"/>
      <c r="Q373" s="817"/>
      <c r="R373" s="817"/>
      <c r="S373" s="817">
        <f>IF('statement of marks'!FO18="","",'statement of marks'!FO18)</f>
        <v>20</v>
      </c>
      <c r="T373" s="817"/>
      <c r="U373" s="817"/>
      <c r="V373" s="817"/>
      <c r="W373" s="447"/>
      <c r="X373" s="447">
        <f>IF('statement of marks'!FP18="","",'statement of marks'!FP18)</f>
        <v>100</v>
      </c>
      <c r="Y373" s="447">
        <f>IF('statement of marks'!FQ18="","",'statement of marks'!FQ18)</f>
        <v>100</v>
      </c>
      <c r="Z373" s="454" t="str">
        <f>IF('statement of marks'!FR18="","",'statement of marks'!FR18)</f>
        <v>A</v>
      </c>
    </row>
    <row r="374" spans="1:26" ht="15.5" customHeight="1">
      <c r="A374" s="424"/>
      <c r="B374" s="813" t="str">
        <f>IF('statement of marks'!$FU$3="","",'statement of marks'!$FU$3)</f>
        <v>PHYSICIAL EDUCATION</v>
      </c>
      <c r="C374" s="814"/>
      <c r="D374" s="817">
        <f>IF('statement of marks'!FU18="","",'statement of marks'!FU18)</f>
        <v>20</v>
      </c>
      <c r="E374" s="817"/>
      <c r="F374" s="817"/>
      <c r="G374" s="817">
        <f>IF('statement of marks'!FV18="","",'statement of marks'!FV18)</f>
        <v>20</v>
      </c>
      <c r="H374" s="817"/>
      <c r="I374" s="817"/>
      <c r="J374" s="816">
        <f>IF('statement of marks'!FW18="","",'statement of marks'!FW18)</f>
        <v>20</v>
      </c>
      <c r="K374" s="816"/>
      <c r="L374" s="816"/>
      <c r="M374" s="816"/>
      <c r="N374" s="816"/>
      <c r="O374" s="817">
        <f>IF('statement of marks'!FX18="","",'statement of marks'!FX18)</f>
        <v>20</v>
      </c>
      <c r="P374" s="817"/>
      <c r="Q374" s="817"/>
      <c r="R374" s="817"/>
      <c r="S374" s="817">
        <f>IF('statement of marks'!FY18="","",'statement of marks'!FY18)</f>
        <v>20</v>
      </c>
      <c r="T374" s="817"/>
      <c r="U374" s="817"/>
      <c r="V374" s="817"/>
      <c r="W374" s="447"/>
      <c r="X374" s="447">
        <f>IF('statement of marks'!FZ18="","",'statement of marks'!FZ18)</f>
        <v>100</v>
      </c>
      <c r="Y374" s="447">
        <f>IF('statement of marks'!GA18="","",'statement of marks'!GA18)</f>
        <v>100</v>
      </c>
      <c r="Z374" s="454" t="str">
        <f>IF('statement of marks'!GB18="","",'statement of marks'!GB18)</f>
        <v>A</v>
      </c>
    </row>
    <row r="375" spans="1:26" ht="15.5" customHeight="1">
      <c r="A375" s="424"/>
      <c r="B375" s="813" t="s">
        <v>173</v>
      </c>
      <c r="C375" s="814"/>
      <c r="D375" s="794" t="str">
        <f>details!$EF$3</f>
        <v>AUGUST</v>
      </c>
      <c r="E375" s="794"/>
      <c r="F375" s="794"/>
      <c r="G375" s="794" t="str">
        <f>details!$EJ$3</f>
        <v>OCTOBER</v>
      </c>
      <c r="H375" s="794"/>
      <c r="I375" s="794"/>
      <c r="J375" s="816" t="str">
        <f>details!$EN$3</f>
        <v>DECEMBER</v>
      </c>
      <c r="K375" s="816"/>
      <c r="L375" s="816"/>
      <c r="M375" s="816"/>
      <c r="N375" s="816"/>
      <c r="O375" s="794" t="str">
        <f>details!$ER$3</f>
        <v>FEBURARY</v>
      </c>
      <c r="P375" s="794"/>
      <c r="Q375" s="794"/>
      <c r="R375" s="794"/>
      <c r="S375" s="794" t="str">
        <f>details!$EV$3</f>
        <v>GRAND TOAL</v>
      </c>
      <c r="T375" s="794"/>
      <c r="U375" s="794"/>
      <c r="V375" s="794"/>
      <c r="W375" s="811" t="s">
        <v>118</v>
      </c>
      <c r="X375" s="811"/>
      <c r="Y375" s="811"/>
      <c r="Z375" s="812"/>
    </row>
    <row r="376" spans="1:26" ht="15.5" customHeight="1">
      <c r="A376" s="424"/>
      <c r="B376" s="813" t="s">
        <v>175</v>
      </c>
      <c r="C376" s="814"/>
      <c r="D376" s="815" t="str">
        <f>IF(details!EI18="","",details!EI18)</f>
        <v/>
      </c>
      <c r="E376" s="815"/>
      <c r="F376" s="815"/>
      <c r="G376" s="815" t="str">
        <f>IF(details!EM18="","",details!EM18)</f>
        <v/>
      </c>
      <c r="H376" s="815"/>
      <c r="I376" s="815"/>
      <c r="J376" s="816" t="str">
        <f>IF(details!EQ18="","",details!EQ18)</f>
        <v/>
      </c>
      <c r="K376" s="816"/>
      <c r="L376" s="816"/>
      <c r="M376" s="816"/>
      <c r="N376" s="816"/>
      <c r="O376" s="817" t="str">
        <f>IF(details!EU18="","",details!EU18)</f>
        <v/>
      </c>
      <c r="P376" s="817"/>
      <c r="Q376" s="817"/>
      <c r="R376" s="817"/>
      <c r="S376" s="815" t="str">
        <f>IF(details!EW18="","",details!EW18)</f>
        <v/>
      </c>
      <c r="T376" s="815"/>
      <c r="U376" s="815"/>
      <c r="V376" s="815"/>
      <c r="W376" s="811"/>
      <c r="X376" s="811"/>
      <c r="Y376" s="811"/>
      <c r="Z376" s="812"/>
    </row>
    <row r="377" spans="1:26" ht="15.5" customHeight="1">
      <c r="A377" s="424"/>
      <c r="B377" s="818" t="s">
        <v>174</v>
      </c>
      <c r="C377" s="819"/>
      <c r="D377" s="820">
        <f>IF(details!EH18="","",details!EH18)</f>
        <v>40</v>
      </c>
      <c r="E377" s="820"/>
      <c r="F377" s="820"/>
      <c r="G377" s="820">
        <f>IF(details!EL18="","",details!EL18)</f>
        <v>60</v>
      </c>
      <c r="H377" s="820"/>
      <c r="I377" s="820"/>
      <c r="J377" s="820">
        <f>IF(details!EP18="","",details!EP18)</f>
        <v>80</v>
      </c>
      <c r="K377" s="820"/>
      <c r="L377" s="820"/>
      <c r="M377" s="820"/>
      <c r="N377" s="820"/>
      <c r="O377" s="820">
        <f>IF(details!ET18="","",details!ET18)</f>
        <v>100</v>
      </c>
      <c r="P377" s="820"/>
      <c r="Q377" s="820"/>
      <c r="R377" s="820"/>
      <c r="S377" s="820">
        <f>IF(details!EV18="","",details!EV18)</f>
        <v>110</v>
      </c>
      <c r="T377" s="820"/>
      <c r="U377" s="820"/>
      <c r="V377" s="820"/>
      <c r="W377" s="821">
        <f>'statement of marks'!$HR$108</f>
        <v>45777</v>
      </c>
      <c r="X377" s="821"/>
      <c r="Y377" s="821"/>
      <c r="Z377" s="822"/>
    </row>
    <row r="378" spans="1:26" ht="15.5" customHeight="1">
      <c r="A378" s="426"/>
      <c r="B378" s="803" t="s">
        <v>232</v>
      </c>
      <c r="C378" s="804"/>
      <c r="D378" s="805" t="s">
        <v>189</v>
      </c>
      <c r="E378" s="805"/>
      <c r="F378" s="805"/>
      <c r="G378" s="805" t="s">
        <v>190</v>
      </c>
      <c r="H378" s="805"/>
      <c r="I378" s="805"/>
      <c r="J378" s="805" t="s">
        <v>222</v>
      </c>
      <c r="K378" s="805"/>
      <c r="L378" s="805"/>
      <c r="M378" s="805"/>
      <c r="N378" s="805"/>
      <c r="O378" s="805" t="s">
        <v>147</v>
      </c>
      <c r="P378" s="805"/>
      <c r="Q378" s="805"/>
      <c r="R378" s="805"/>
      <c r="S378" s="806" t="s">
        <v>195</v>
      </c>
      <c r="T378" s="806"/>
      <c r="U378" s="806"/>
      <c r="V378" s="806"/>
      <c r="W378" s="805" t="s">
        <v>230</v>
      </c>
      <c r="X378" s="805"/>
      <c r="Y378" s="805"/>
      <c r="Z378" s="807"/>
    </row>
    <row r="379" spans="1:26" ht="15.5" customHeight="1">
      <c r="A379" s="426"/>
      <c r="B379" s="803"/>
      <c r="C379" s="804"/>
      <c r="D379" s="805">
        <f>'statement of marks'!HP18</f>
        <v>1200</v>
      </c>
      <c r="E379" s="805"/>
      <c r="F379" s="805"/>
      <c r="G379" s="805">
        <f>'statement of marks'!HQ18</f>
        <v>1200</v>
      </c>
      <c r="H379" s="805"/>
      <c r="I379" s="805"/>
      <c r="J379" s="808" t="str">
        <f>'statement of marks'!HU18</f>
        <v>A</v>
      </c>
      <c r="K379" s="808"/>
      <c r="L379" s="808"/>
      <c r="M379" s="808"/>
      <c r="N379" s="808"/>
      <c r="O379" s="808">
        <f>'statement of marks'!HR18</f>
        <v>100</v>
      </c>
      <c r="P379" s="808"/>
      <c r="Q379" s="808"/>
      <c r="R379" s="808"/>
      <c r="S379" s="805">
        <f>'statement of marks'!HT18</f>
        <v>0.99999999999999833</v>
      </c>
      <c r="T379" s="805"/>
      <c r="U379" s="805"/>
      <c r="V379" s="805"/>
      <c r="W379" s="809" t="str">
        <f>'statement of marks'!HO18</f>
        <v>PASSED</v>
      </c>
      <c r="X379" s="809"/>
      <c r="Y379" s="809"/>
      <c r="Z379" s="810"/>
    </row>
    <row r="380" spans="1:26" ht="15.5" customHeight="1">
      <c r="A380" s="424"/>
      <c r="B380" s="792" t="s">
        <v>176</v>
      </c>
      <c r="C380" s="793"/>
      <c r="D380" s="794"/>
      <c r="E380" s="794"/>
      <c r="F380" s="794"/>
      <c r="G380" s="794"/>
      <c r="H380" s="794"/>
      <c r="I380" s="794"/>
      <c r="J380" s="794"/>
      <c r="K380" s="794"/>
      <c r="L380" s="794"/>
      <c r="M380" s="794"/>
      <c r="N380" s="794"/>
      <c r="O380" s="794"/>
      <c r="P380" s="794"/>
      <c r="Q380" s="794"/>
      <c r="R380" s="794"/>
      <c r="S380" s="794"/>
      <c r="T380" s="794"/>
      <c r="U380" s="794"/>
      <c r="V380" s="794"/>
      <c r="W380" s="794"/>
      <c r="X380" s="794"/>
      <c r="Y380" s="794"/>
      <c r="Z380" s="800"/>
    </row>
    <row r="381" spans="1:26" ht="15.5" customHeight="1">
      <c r="A381" s="424"/>
      <c r="B381" s="801" t="s">
        <v>161</v>
      </c>
      <c r="C381" s="802"/>
      <c r="D381" s="794"/>
      <c r="E381" s="794"/>
      <c r="F381" s="794"/>
      <c r="G381" s="794"/>
      <c r="H381" s="794"/>
      <c r="I381" s="794"/>
      <c r="J381" s="794"/>
      <c r="K381" s="794"/>
      <c r="L381" s="794"/>
      <c r="M381" s="794"/>
      <c r="N381" s="794"/>
      <c r="O381" s="794"/>
      <c r="P381" s="794"/>
      <c r="Q381" s="794"/>
      <c r="R381" s="794"/>
      <c r="S381" s="794"/>
      <c r="T381" s="794"/>
      <c r="U381" s="794"/>
      <c r="V381" s="794"/>
      <c r="W381" s="794"/>
      <c r="X381" s="794"/>
      <c r="Y381" s="794"/>
      <c r="Z381" s="800"/>
    </row>
    <row r="382" spans="1:26" ht="15.5" customHeight="1">
      <c r="A382" s="424"/>
      <c r="B382" s="792" t="s">
        <v>162</v>
      </c>
      <c r="C382" s="793"/>
      <c r="D382" s="794"/>
      <c r="E382" s="794"/>
      <c r="F382" s="794"/>
      <c r="G382" s="794"/>
      <c r="H382" s="794"/>
      <c r="I382" s="794"/>
      <c r="J382" s="794"/>
      <c r="K382" s="794"/>
      <c r="L382" s="794"/>
      <c r="M382" s="794"/>
      <c r="N382" s="794"/>
      <c r="O382" s="794"/>
      <c r="P382" s="794"/>
      <c r="Q382" s="794"/>
      <c r="R382" s="794"/>
      <c r="S382" s="795" t="s">
        <v>162</v>
      </c>
      <c r="T382" s="795"/>
      <c r="U382" s="795"/>
      <c r="V382" s="795"/>
      <c r="W382" s="796" t="s">
        <v>163</v>
      </c>
      <c r="X382" s="796"/>
      <c r="Y382" s="796"/>
      <c r="Z382" s="797"/>
    </row>
    <row r="383" spans="1:26" ht="15.5" customHeight="1">
      <c r="A383" s="424"/>
      <c r="B383" s="798" t="s">
        <v>163</v>
      </c>
      <c r="C383" s="799"/>
      <c r="D383" s="794"/>
      <c r="E383" s="794"/>
      <c r="F383" s="794"/>
      <c r="G383" s="794"/>
      <c r="H383" s="794"/>
      <c r="I383" s="794"/>
      <c r="J383" s="794"/>
      <c r="K383" s="794"/>
      <c r="L383" s="794"/>
      <c r="M383" s="794"/>
      <c r="N383" s="794"/>
      <c r="O383" s="794"/>
      <c r="P383" s="794"/>
      <c r="Q383" s="794"/>
      <c r="R383" s="794"/>
      <c r="S383" s="795"/>
      <c r="T383" s="795"/>
      <c r="U383" s="795"/>
      <c r="V383" s="795"/>
      <c r="W383" s="796"/>
      <c r="X383" s="796"/>
      <c r="Y383" s="796"/>
      <c r="Z383" s="797"/>
    </row>
    <row r="384" spans="1:26" ht="15.5" customHeight="1" thickBot="1">
      <c r="A384" s="424"/>
      <c r="B384" s="786" t="s">
        <v>223</v>
      </c>
      <c r="C384" s="787"/>
      <c r="D384" s="788"/>
      <c r="E384" s="788"/>
      <c r="F384" s="788"/>
      <c r="G384" s="788"/>
      <c r="H384" s="788"/>
      <c r="I384" s="788"/>
      <c r="J384" s="788"/>
      <c r="K384" s="788"/>
      <c r="L384" s="788"/>
      <c r="M384" s="788"/>
      <c r="N384" s="788"/>
      <c r="O384" s="788"/>
      <c r="P384" s="788"/>
      <c r="Q384" s="788"/>
      <c r="R384" s="788"/>
      <c r="S384" s="789" t="s">
        <v>179</v>
      </c>
      <c r="T384" s="789"/>
      <c r="U384" s="789"/>
      <c r="V384" s="789"/>
      <c r="W384" s="790" t="s">
        <v>179</v>
      </c>
      <c r="X384" s="790"/>
      <c r="Y384" s="790"/>
      <c r="Z384" s="791"/>
    </row>
    <row r="385" spans="1:26" ht="15.5" customHeight="1">
      <c r="A385" s="424"/>
      <c r="B385" s="839" t="s">
        <v>178</v>
      </c>
      <c r="C385" s="840"/>
      <c r="D385" s="840"/>
      <c r="E385" s="840"/>
      <c r="F385" s="840"/>
      <c r="G385" s="840"/>
      <c r="H385" s="840"/>
      <c r="I385" s="840"/>
      <c r="J385" s="840"/>
      <c r="K385" s="840"/>
      <c r="L385" s="840"/>
      <c r="M385" s="840"/>
      <c r="N385" s="840"/>
      <c r="O385" s="840"/>
      <c r="P385" s="840"/>
      <c r="Q385" s="840"/>
      <c r="R385" s="840"/>
      <c r="S385" s="840"/>
      <c r="T385" s="840"/>
      <c r="U385" s="840"/>
      <c r="V385" s="840"/>
      <c r="W385" s="840"/>
      <c r="X385" s="840"/>
      <c r="Y385" s="840"/>
      <c r="Z385" s="841"/>
    </row>
    <row r="386" spans="1:26" ht="15.5" customHeight="1">
      <c r="A386" s="424"/>
      <c r="B386" s="842" t="str">
        <f>IF('statement of marks'!$A$1="","",'statement of marks'!$A$1)</f>
        <v>GOVT. HR. SEC. SCHOOL, _________________</v>
      </c>
      <c r="C386" s="843"/>
      <c r="D386" s="843"/>
      <c r="E386" s="843"/>
      <c r="F386" s="843"/>
      <c r="G386" s="843"/>
      <c r="H386" s="843"/>
      <c r="I386" s="843"/>
      <c r="J386" s="843"/>
      <c r="K386" s="843"/>
      <c r="L386" s="843"/>
      <c r="M386" s="843"/>
      <c r="N386" s="843"/>
      <c r="O386" s="843"/>
      <c r="P386" s="843"/>
      <c r="Q386" s="843"/>
      <c r="R386" s="843"/>
      <c r="S386" s="843"/>
      <c r="T386" s="843"/>
      <c r="U386" s="843"/>
      <c r="V386" s="843"/>
      <c r="W386" s="843"/>
      <c r="X386" s="843"/>
      <c r="Y386" s="843"/>
      <c r="Z386" s="844"/>
    </row>
    <row r="387" spans="1:26" ht="15.5" customHeight="1">
      <c r="A387" s="424"/>
      <c r="B387" s="813" t="s">
        <v>117</v>
      </c>
      <c r="C387" s="814"/>
      <c r="D387" s="814" t="str">
        <f>IF('statement of marks'!$H$3="","",'statement of marks'!$H$3)</f>
        <v>2024-25</v>
      </c>
      <c r="E387" s="814"/>
      <c r="F387" s="814"/>
      <c r="G387" s="814"/>
      <c r="H387" s="814"/>
      <c r="I387" s="814"/>
      <c r="J387" s="814"/>
      <c r="K387" s="814"/>
      <c r="L387" s="814"/>
      <c r="M387" s="814"/>
      <c r="N387" s="814"/>
      <c r="O387" s="814"/>
      <c r="P387" s="814"/>
      <c r="Q387" s="814"/>
      <c r="R387" s="814"/>
      <c r="S387" s="814"/>
      <c r="T387" s="814"/>
      <c r="U387" s="814"/>
      <c r="V387" s="814"/>
      <c r="W387" s="814"/>
      <c r="X387" s="814"/>
      <c r="Y387" s="814"/>
      <c r="Z387" s="832"/>
    </row>
    <row r="388" spans="1:26" ht="15.5" customHeight="1">
      <c r="A388" s="424"/>
      <c r="B388" s="813" t="s">
        <v>157</v>
      </c>
      <c r="C388" s="814"/>
      <c r="D388" s="814" t="str">
        <f>IF('statement of marks'!I19="","",'statement of marks'!I19)</f>
        <v>A13</v>
      </c>
      <c r="E388" s="814"/>
      <c r="F388" s="814"/>
      <c r="G388" s="814"/>
      <c r="H388" s="814"/>
      <c r="I388" s="814"/>
      <c r="J388" s="814"/>
      <c r="K388" s="814"/>
      <c r="L388" s="814"/>
      <c r="M388" s="814"/>
      <c r="N388" s="814"/>
      <c r="O388" s="814"/>
      <c r="P388" s="814"/>
      <c r="Q388" s="814"/>
      <c r="R388" s="814"/>
      <c r="S388" s="814"/>
      <c r="T388" s="814"/>
      <c r="U388" s="814"/>
      <c r="V388" s="814"/>
      <c r="W388" s="814"/>
      <c r="X388" s="814"/>
      <c r="Y388" s="814"/>
      <c r="Z388" s="832"/>
    </row>
    <row r="389" spans="1:26" ht="15.5" customHeight="1">
      <c r="A389" s="424"/>
      <c r="B389" s="813" t="s">
        <v>20</v>
      </c>
      <c r="C389" s="814"/>
      <c r="D389" s="814" t="str">
        <f>IF('statement of marks'!J19="","",'statement of marks'!J19)</f>
        <v>B13</v>
      </c>
      <c r="E389" s="814"/>
      <c r="F389" s="814"/>
      <c r="G389" s="814"/>
      <c r="H389" s="814"/>
      <c r="I389" s="814"/>
      <c r="J389" s="814"/>
      <c r="K389" s="814"/>
      <c r="L389" s="814"/>
      <c r="M389" s="814"/>
      <c r="N389" s="814"/>
      <c r="O389" s="814"/>
      <c r="P389" s="814"/>
      <c r="Q389" s="814"/>
      <c r="R389" s="814"/>
      <c r="S389" s="814"/>
      <c r="T389" s="814"/>
      <c r="U389" s="814"/>
      <c r="V389" s="814"/>
      <c r="W389" s="814"/>
      <c r="X389" s="814"/>
      <c r="Y389" s="814"/>
      <c r="Z389" s="832"/>
    </row>
    <row r="390" spans="1:26" ht="15.5" customHeight="1">
      <c r="A390" s="424"/>
      <c r="B390" s="813" t="s">
        <v>21</v>
      </c>
      <c r="C390" s="814"/>
      <c r="D390" s="814" t="str">
        <f>IF('statement of marks'!K19="","",'statement of marks'!K19)</f>
        <v>C13</v>
      </c>
      <c r="E390" s="814"/>
      <c r="F390" s="814"/>
      <c r="G390" s="814"/>
      <c r="H390" s="814"/>
      <c r="I390" s="814"/>
      <c r="J390" s="814"/>
      <c r="K390" s="814"/>
      <c r="L390" s="814"/>
      <c r="M390" s="814"/>
      <c r="N390" s="814"/>
      <c r="O390" s="814"/>
      <c r="P390" s="814"/>
      <c r="Q390" s="814"/>
      <c r="R390" s="814"/>
      <c r="S390" s="814"/>
      <c r="T390" s="814"/>
      <c r="U390" s="814"/>
      <c r="V390" s="814"/>
      <c r="W390" s="814"/>
      <c r="X390" s="814"/>
      <c r="Y390" s="814"/>
      <c r="Z390" s="832"/>
    </row>
    <row r="391" spans="1:26" ht="15.5" customHeight="1">
      <c r="A391" s="424"/>
      <c r="B391" s="813" t="s">
        <v>158</v>
      </c>
      <c r="C391" s="814"/>
      <c r="D391" s="814" t="str">
        <f>IF('statement of marks'!$G$3="","",'statement of marks'!$G$3)</f>
        <v>6 A</v>
      </c>
      <c r="E391" s="814"/>
      <c r="F391" s="814"/>
      <c r="G391" s="814" t="s">
        <v>159</v>
      </c>
      <c r="H391" s="814"/>
      <c r="I391" s="814"/>
      <c r="J391" s="836">
        <f>IF('statement of marks'!D19="","",'statement of marks'!D19)</f>
        <v>813</v>
      </c>
      <c r="K391" s="837"/>
      <c r="L391" s="837"/>
      <c r="M391" s="837"/>
      <c r="N391" s="838"/>
      <c r="O391" s="814" t="s">
        <v>79</v>
      </c>
      <c r="P391" s="814"/>
      <c r="Q391" s="814"/>
      <c r="R391" s="814"/>
      <c r="S391" s="814" t="str">
        <f>IF('statement of marks'!F19="","",'statement of marks'!F19)</f>
        <v/>
      </c>
      <c r="T391" s="814"/>
      <c r="U391" s="814"/>
      <c r="V391" s="814"/>
      <c r="W391" s="814" t="str">
        <f>IF('statement of marks'!$I$3="","",'statement of marks'!$I$3)</f>
        <v>SCHOOL DISE CODE</v>
      </c>
      <c r="X391" s="814"/>
      <c r="Y391" s="814"/>
      <c r="Z391" s="832"/>
    </row>
    <row r="392" spans="1:26" ht="15.5" customHeight="1">
      <c r="A392" s="424"/>
      <c r="B392" s="449" t="s">
        <v>171</v>
      </c>
      <c r="C392" s="428"/>
      <c r="D392" s="830" t="str">
        <f>IF('statement of marks'!G19="","",'statement of marks'!G19)</f>
        <v/>
      </c>
      <c r="E392" s="830"/>
      <c r="F392" s="830"/>
      <c r="G392" s="831" t="str">
        <f>IF('statement of marks'!H19="","",'statement of marks'!H19)</f>
        <v/>
      </c>
      <c r="H392" s="831"/>
      <c r="I392" s="831"/>
      <c r="J392" s="831"/>
      <c r="K392" s="831"/>
      <c r="L392" s="831"/>
      <c r="M392" s="831"/>
      <c r="N392" s="831"/>
      <c r="O392" s="831"/>
      <c r="P392" s="831"/>
      <c r="Q392" s="831"/>
      <c r="R392" s="831"/>
      <c r="S392" s="831"/>
      <c r="T392" s="831"/>
      <c r="U392" s="831"/>
      <c r="V392" s="831"/>
      <c r="W392" s="814" t="str">
        <f>IF('statement of marks'!$J$3="","",'statement of marks'!$J$3)</f>
        <v>08291009401</v>
      </c>
      <c r="X392" s="814"/>
      <c r="Y392" s="814"/>
      <c r="Z392" s="832"/>
    </row>
    <row r="393" spans="1:26" ht="15.5" customHeight="1">
      <c r="A393" s="424"/>
      <c r="B393" s="450" t="s">
        <v>160</v>
      </c>
      <c r="C393" s="429" t="s">
        <v>165</v>
      </c>
      <c r="D393" s="794" t="s">
        <v>167</v>
      </c>
      <c r="E393" s="794"/>
      <c r="F393" s="794"/>
      <c r="G393" s="794" t="s">
        <v>168</v>
      </c>
      <c r="H393" s="794"/>
      <c r="I393" s="794"/>
      <c r="J393" s="794" t="s">
        <v>169</v>
      </c>
      <c r="K393" s="794"/>
      <c r="L393" s="794"/>
      <c r="M393" s="833" t="str">
        <f>IF('statement of marks'!U$4="","",'statement of marks'!U$4)</f>
        <v>TOTAL OF ALL TESTS</v>
      </c>
      <c r="N393" s="834" t="str">
        <f>IF('statement of marks'!V$4="","",'statement of marks'!V$4)</f>
        <v>VRUKSHAROPAN</v>
      </c>
      <c r="O393" s="795" t="s">
        <v>170</v>
      </c>
      <c r="P393" s="795"/>
      <c r="Q393" s="795"/>
      <c r="R393" s="795"/>
      <c r="S393" s="835" t="s">
        <v>216</v>
      </c>
      <c r="T393" s="816" t="s">
        <v>90</v>
      </c>
      <c r="U393" s="816"/>
      <c r="V393" s="816"/>
      <c r="W393" s="816"/>
      <c r="X393" s="823" t="s">
        <v>425</v>
      </c>
      <c r="Y393" s="823"/>
      <c r="Z393" s="824"/>
    </row>
    <row r="394" spans="1:26" ht="15.5" customHeight="1">
      <c r="A394" s="424"/>
      <c r="B394" s="450"/>
      <c r="C394" s="429"/>
      <c r="D394" s="431" t="s">
        <v>217</v>
      </c>
      <c r="E394" s="431" t="s">
        <v>218</v>
      </c>
      <c r="F394" s="432" t="s">
        <v>219</v>
      </c>
      <c r="G394" s="431" t="s">
        <v>217</v>
      </c>
      <c r="H394" s="431" t="s">
        <v>218</v>
      </c>
      <c r="I394" s="433" t="s">
        <v>219</v>
      </c>
      <c r="J394" s="431" t="s">
        <v>217</v>
      </c>
      <c r="K394" s="431" t="s">
        <v>218</v>
      </c>
      <c r="L394" s="433" t="s">
        <v>219</v>
      </c>
      <c r="M394" s="833"/>
      <c r="N394" s="834"/>
      <c r="O394" s="431" t="s">
        <v>217</v>
      </c>
      <c r="P394" s="431" t="s">
        <v>218</v>
      </c>
      <c r="Q394" s="434" t="s">
        <v>421</v>
      </c>
      <c r="R394" s="433" t="s">
        <v>219</v>
      </c>
      <c r="S394" s="835"/>
      <c r="T394" s="431" t="s">
        <v>217</v>
      </c>
      <c r="U394" s="431" t="s">
        <v>218</v>
      </c>
      <c r="V394" s="434" t="s">
        <v>422</v>
      </c>
      <c r="W394" s="433" t="s">
        <v>219</v>
      </c>
      <c r="X394" s="435" t="s">
        <v>423</v>
      </c>
      <c r="Y394" s="431" t="s">
        <v>220</v>
      </c>
      <c r="Z394" s="451" t="s">
        <v>69</v>
      </c>
    </row>
    <row r="395" spans="1:26" ht="15.5" customHeight="1">
      <c r="A395" s="425"/>
      <c r="B395" s="828" t="s">
        <v>166</v>
      </c>
      <c r="C395" s="829"/>
      <c r="D395" s="436">
        <f>IF('statement of marks'!L$6="","",'statement of marks'!L$6)</f>
        <v>5</v>
      </c>
      <c r="E395" s="436">
        <f>IF('statement of marks'!M$6="","",'statement of marks'!M$6)</f>
        <v>5</v>
      </c>
      <c r="F395" s="437">
        <f>IF('statement of marks'!N$6="","",'statement of marks'!N$6)</f>
        <v>10</v>
      </c>
      <c r="G395" s="436">
        <f>IF('statement of marks'!O$6="","",'statement of marks'!O$6)</f>
        <v>5</v>
      </c>
      <c r="H395" s="436">
        <f>IF('statement of marks'!P$6="","",'statement of marks'!P$6)</f>
        <v>5</v>
      </c>
      <c r="I395" s="438">
        <f>IF('statement of marks'!Q$6="","",'statement of marks'!Q$6)</f>
        <v>10</v>
      </c>
      <c r="J395" s="436">
        <f>IF('statement of marks'!R$6="","",'statement of marks'!R$6)</f>
        <v>5</v>
      </c>
      <c r="K395" s="436">
        <f>IF('statement of marks'!S$6="","",'statement of marks'!S$6)</f>
        <v>4</v>
      </c>
      <c r="L395" s="438">
        <f>IF('statement of marks'!T$6="","",'statement of marks'!T$6)</f>
        <v>9</v>
      </c>
      <c r="M395" s="438">
        <f>IF('statement of marks'!U$6="","",'statement of marks'!U$6)</f>
        <v>29</v>
      </c>
      <c r="N395" s="439">
        <f>IF('statement of marks'!V$6="","",'statement of marks'!V$6)</f>
        <v>1</v>
      </c>
      <c r="O395" s="436">
        <f>IF('statement of marks'!W$6="","",'statement of marks'!W$6)</f>
        <v>40</v>
      </c>
      <c r="P395" s="436">
        <f>IF('statement of marks'!X$6="","",'statement of marks'!X$6)</f>
        <v>10</v>
      </c>
      <c r="Q395" s="436">
        <f>IF('statement of marks'!Y$6="","",'statement of marks'!Y$6)</f>
        <v>20</v>
      </c>
      <c r="R395" s="438">
        <f>IF('statement of marks'!Z$6="","",'statement of marks'!Z$6)</f>
        <v>70</v>
      </c>
      <c r="S395" s="440">
        <f>IF('statement of marks'!AA$6="","",'statement of marks'!AA$6)</f>
        <v>100</v>
      </c>
      <c r="T395" s="436">
        <f>IF('statement of marks'!AB$6="","",'statement of marks'!AB$6)</f>
        <v>65</v>
      </c>
      <c r="U395" s="436">
        <f>IF('statement of marks'!AC$6="","",'statement of marks'!AC$6)</f>
        <v>15</v>
      </c>
      <c r="V395" s="436">
        <f>IF('statement of marks'!AD$6="","",'statement of marks'!AD$6)</f>
        <v>20</v>
      </c>
      <c r="W395" s="438">
        <f>IF('statement of marks'!AE$6="","",'statement of marks'!AE$6)</f>
        <v>100</v>
      </c>
      <c r="X395" s="441">
        <f>IF('statement of marks'!AF$6="","",'statement of marks'!AF$6)</f>
        <v>200</v>
      </c>
      <c r="Y395" s="436" t="str">
        <f>IF('statement of marks'!AG$6="","",'statement of marks'!AG$6)</f>
        <v/>
      </c>
      <c r="Z395" s="452" t="str">
        <f>IF('statement of marks'!AH$6="","",'statement of marks'!AH$6)</f>
        <v/>
      </c>
    </row>
    <row r="396" spans="1:26" ht="15.5" customHeight="1">
      <c r="A396" s="424"/>
      <c r="B396" s="813" t="str">
        <f>IF('statement of marks'!$L$3="","",'statement of marks'!$L$3)</f>
        <v>HINDI</v>
      </c>
      <c r="C396" s="814"/>
      <c r="D396" s="430">
        <f>IF('statement of marks'!L19="","",'statement of marks'!L19)</f>
        <v>5</v>
      </c>
      <c r="E396" s="430">
        <f>IF('statement of marks'!M19="","",'statement of marks'!M19)</f>
        <v>5</v>
      </c>
      <c r="F396" s="442">
        <f>IF('statement of marks'!N19="","",'statement of marks'!N19)</f>
        <v>10</v>
      </c>
      <c r="G396" s="430">
        <f>IF('statement of marks'!O19="","",'statement of marks'!O19)</f>
        <v>5</v>
      </c>
      <c r="H396" s="430">
        <f>IF('statement of marks'!P19="","",'statement of marks'!P19)</f>
        <v>5</v>
      </c>
      <c r="I396" s="443">
        <f>IF('statement of marks'!Q19="","",'statement of marks'!Q19)</f>
        <v>10</v>
      </c>
      <c r="J396" s="430">
        <f>IF('statement of marks'!R19="","",'statement of marks'!R19)</f>
        <v>5</v>
      </c>
      <c r="K396" s="430">
        <f>IF('statement of marks'!S19="","",'statement of marks'!S19)</f>
        <v>4</v>
      </c>
      <c r="L396" s="443">
        <f>IF('statement of marks'!T19="","",'statement of marks'!T19)</f>
        <v>9</v>
      </c>
      <c r="M396" s="443">
        <f>IF('statement of marks'!U19="","",'statement of marks'!U19)</f>
        <v>29</v>
      </c>
      <c r="N396" s="444">
        <f>IF('statement of marks'!V19="","",'statement of marks'!V19)</f>
        <v>1</v>
      </c>
      <c r="O396" s="430">
        <f>IF('statement of marks'!W19="","",'statement of marks'!W19)</f>
        <v>40</v>
      </c>
      <c r="P396" s="430">
        <f>IF('statement of marks'!X19="","",'statement of marks'!X19)</f>
        <v>10</v>
      </c>
      <c r="Q396" s="430">
        <f>IF('statement of marks'!Y19="","",'statement of marks'!Y19)</f>
        <v>20</v>
      </c>
      <c r="R396" s="443">
        <f>IF('statement of marks'!Z19="","",'statement of marks'!Z19)</f>
        <v>70</v>
      </c>
      <c r="S396" s="445">
        <f>IF('statement of marks'!AA19="","",'statement of marks'!AA19)</f>
        <v>100</v>
      </c>
      <c r="T396" s="430">
        <f>IF('statement of marks'!AB19="","",'statement of marks'!AB19)</f>
        <v>65</v>
      </c>
      <c r="U396" s="430">
        <f>IF('statement of marks'!AC19="","",'statement of marks'!AC19)</f>
        <v>15</v>
      </c>
      <c r="V396" s="430">
        <f>IF('statement of marks'!AD19="","",'statement of marks'!AD19)</f>
        <v>20</v>
      </c>
      <c r="W396" s="443">
        <f>IF('statement of marks'!AE19="","",'statement of marks'!AE19)</f>
        <v>100</v>
      </c>
      <c r="X396" s="446">
        <f>IF('statement of marks'!AF19="","",'statement of marks'!AF19)</f>
        <v>200</v>
      </c>
      <c r="Y396" s="430">
        <f>IF('statement of marks'!AG19="","",'statement of marks'!AG19)</f>
        <v>100</v>
      </c>
      <c r="Z396" s="453" t="str">
        <f>IF('statement of marks'!AH19="","",'statement of marks'!AH19)</f>
        <v>A</v>
      </c>
    </row>
    <row r="397" spans="1:26" ht="15.5" customHeight="1">
      <c r="A397" s="424"/>
      <c r="B397" s="813" t="str">
        <f>IF('statement of marks'!$AK$3="","",'statement of marks'!$AK$3)</f>
        <v>ENGLISH</v>
      </c>
      <c r="C397" s="814"/>
      <c r="D397" s="430">
        <f>IF('statement of marks'!AK19="","",'statement of marks'!AK19)</f>
        <v>5</v>
      </c>
      <c r="E397" s="430">
        <f>IF('statement of marks'!AL19="","",'statement of marks'!AL19)</f>
        <v>5</v>
      </c>
      <c r="F397" s="442">
        <f>IF('statement of marks'!AM19="","",'statement of marks'!AM19)</f>
        <v>10</v>
      </c>
      <c r="G397" s="430">
        <f>IF('statement of marks'!AN19="","",'statement of marks'!AN19)</f>
        <v>5</v>
      </c>
      <c r="H397" s="430">
        <f>IF('statement of marks'!AO19="","",'statement of marks'!AO19)</f>
        <v>5</v>
      </c>
      <c r="I397" s="443">
        <f>IF('statement of marks'!AP19="","",'statement of marks'!AP19)</f>
        <v>10</v>
      </c>
      <c r="J397" s="430">
        <f>IF('statement of marks'!AQ19="","",'statement of marks'!AQ19)</f>
        <v>5</v>
      </c>
      <c r="K397" s="430">
        <f>IF('statement of marks'!AR19="","",'statement of marks'!AR19)</f>
        <v>4</v>
      </c>
      <c r="L397" s="443">
        <f>IF('statement of marks'!AS19="","",'statement of marks'!AS19)</f>
        <v>9</v>
      </c>
      <c r="M397" s="443">
        <f>IF('statement of marks'!AT19="","",'statement of marks'!AT19)</f>
        <v>29</v>
      </c>
      <c r="N397" s="444">
        <f>IF('statement of marks'!AU19="","",'statement of marks'!AU19)</f>
        <v>1</v>
      </c>
      <c r="O397" s="430">
        <f>IF('statement of marks'!AV19="","",'statement of marks'!AV19)</f>
        <v>40</v>
      </c>
      <c r="P397" s="430">
        <f>IF('statement of marks'!AW19="","",'statement of marks'!AW19)</f>
        <v>10</v>
      </c>
      <c r="Q397" s="430">
        <f>IF('statement of marks'!AX19="","",'statement of marks'!AX19)</f>
        <v>20</v>
      </c>
      <c r="R397" s="443">
        <f>IF('statement of marks'!AY19="","",'statement of marks'!AY19)</f>
        <v>70</v>
      </c>
      <c r="S397" s="445">
        <f>IF('statement of marks'!AZ19="","",'statement of marks'!AZ19)</f>
        <v>100</v>
      </c>
      <c r="T397" s="430">
        <f>IF('statement of marks'!BA19="","",'statement of marks'!BA19)</f>
        <v>65</v>
      </c>
      <c r="U397" s="430">
        <f>IF('statement of marks'!BB19="","",'statement of marks'!BB19)</f>
        <v>15</v>
      </c>
      <c r="V397" s="430">
        <f>IF('statement of marks'!BC19="","",'statement of marks'!BC19)</f>
        <v>20</v>
      </c>
      <c r="W397" s="443">
        <f>IF('statement of marks'!BD19="","",'statement of marks'!BD19)</f>
        <v>100</v>
      </c>
      <c r="X397" s="446">
        <f>IF('statement of marks'!BE19="","",'statement of marks'!BE19)</f>
        <v>200</v>
      </c>
      <c r="Y397" s="430">
        <f>IF('statement of marks'!BF19="","",'statement of marks'!BF19)</f>
        <v>100</v>
      </c>
      <c r="Z397" s="453" t="str">
        <f>IF('statement of marks'!BG19="","",'statement of marks'!BG19)</f>
        <v>A</v>
      </c>
    </row>
    <row r="398" spans="1:26" ht="15.5" customHeight="1">
      <c r="A398" s="424"/>
      <c r="B398" s="813" t="str">
        <f>IF('statement of marks'!BJ19="s","SANSKRIT",IF('statement of marks'!BJ19="u","URDU",IF('statement of marks'!BJ19="g","GUJRATI",IF('statement of marks'!BJ19="p","PUNJABI",IF('statement of marks'!BJ19="sd","fla/kh","THIRD LANGUAGE")))))</f>
        <v>SANSKRIT</v>
      </c>
      <c r="C398" s="814"/>
      <c r="D398" s="430">
        <f>IF('statement of marks'!BK19="","",'statement of marks'!BK19)</f>
        <v>5</v>
      </c>
      <c r="E398" s="430">
        <f>IF('statement of marks'!BL19="","",'statement of marks'!BL19)</f>
        <v>5</v>
      </c>
      <c r="F398" s="442">
        <f>IF('statement of marks'!BM19="","",'statement of marks'!BM19)</f>
        <v>10</v>
      </c>
      <c r="G398" s="430">
        <f>IF('statement of marks'!BN19="","",'statement of marks'!BN19)</f>
        <v>5</v>
      </c>
      <c r="H398" s="430">
        <f>IF('statement of marks'!BO19="","",'statement of marks'!BO19)</f>
        <v>5</v>
      </c>
      <c r="I398" s="443">
        <f>IF('statement of marks'!BP19="","",'statement of marks'!BP19)</f>
        <v>10</v>
      </c>
      <c r="J398" s="430">
        <f>IF('statement of marks'!BQ19="","",'statement of marks'!BQ19)</f>
        <v>5</v>
      </c>
      <c r="K398" s="430">
        <f>IF('statement of marks'!BR19="","",'statement of marks'!BR19)</f>
        <v>4</v>
      </c>
      <c r="L398" s="443">
        <f>IF('statement of marks'!BS19="","",'statement of marks'!BS19)</f>
        <v>9</v>
      </c>
      <c r="M398" s="443">
        <f>IF('statement of marks'!BT19="","",'statement of marks'!BT19)</f>
        <v>29</v>
      </c>
      <c r="N398" s="444">
        <f>IF('statement of marks'!BU19="","",'statement of marks'!BU19)</f>
        <v>1</v>
      </c>
      <c r="O398" s="430">
        <f>IF('statement of marks'!BV19="","",'statement of marks'!BV19)</f>
        <v>50</v>
      </c>
      <c r="P398" s="430">
        <f>IF('statement of marks'!BW19="","",'statement of marks'!BW19)</f>
        <v>20</v>
      </c>
      <c r="Q398" s="430"/>
      <c r="R398" s="443">
        <f>IF('statement of marks'!BX19="","",'statement of marks'!BX19)</f>
        <v>70</v>
      </c>
      <c r="S398" s="445">
        <f>IF('statement of marks'!BY19="","",'statement of marks'!BY19)</f>
        <v>100</v>
      </c>
      <c r="T398" s="430">
        <f>IF('statement of marks'!BZ19="","",'statement of marks'!BZ19)</f>
        <v>80</v>
      </c>
      <c r="U398" s="430">
        <f>IF('statement of marks'!CA19="","",'statement of marks'!CA19)</f>
        <v>20</v>
      </c>
      <c r="V398" s="430"/>
      <c r="W398" s="443">
        <f>IF('statement of marks'!CB19="","",'statement of marks'!CB19)</f>
        <v>100</v>
      </c>
      <c r="X398" s="446">
        <f>IF('statement of marks'!CC19="","",'statement of marks'!CC19)</f>
        <v>200</v>
      </c>
      <c r="Y398" s="430">
        <f>IF('statement of marks'!CD19="","",'statement of marks'!CD19)</f>
        <v>100</v>
      </c>
      <c r="Z398" s="453" t="str">
        <f>IF('statement of marks'!CE19="","",'statement of marks'!CE19)</f>
        <v>A</v>
      </c>
    </row>
    <row r="399" spans="1:26" ht="15.5" customHeight="1">
      <c r="A399" s="424"/>
      <c r="B399" s="813" t="str">
        <f>IF('statement of marks'!$CH$3="","",'statement of marks'!$CH$3)</f>
        <v>MATHEMATICS</v>
      </c>
      <c r="C399" s="814"/>
      <c r="D399" s="430">
        <f>IF('statement of marks'!CH19="","",'statement of marks'!CH19)</f>
        <v>5</v>
      </c>
      <c r="E399" s="430">
        <f>IF('statement of marks'!CI19="","",'statement of marks'!CI19)</f>
        <v>5</v>
      </c>
      <c r="F399" s="442">
        <f>IF('statement of marks'!CJ19="","",'statement of marks'!CJ19)</f>
        <v>10</v>
      </c>
      <c r="G399" s="430">
        <f>IF('statement of marks'!CK19="","",'statement of marks'!CK19)</f>
        <v>5</v>
      </c>
      <c r="H399" s="430">
        <f>IF('statement of marks'!CL19="","",'statement of marks'!CL19)</f>
        <v>5</v>
      </c>
      <c r="I399" s="443">
        <f>IF('statement of marks'!CM19="","",'statement of marks'!CM19)</f>
        <v>10</v>
      </c>
      <c r="J399" s="430">
        <f>IF('statement of marks'!CN19="","",'statement of marks'!CN19)</f>
        <v>5</v>
      </c>
      <c r="K399" s="430">
        <f>IF('statement of marks'!CO19="","",'statement of marks'!CO19)</f>
        <v>4</v>
      </c>
      <c r="L399" s="443">
        <f>IF('statement of marks'!CP19="","",'statement of marks'!CP19)</f>
        <v>9</v>
      </c>
      <c r="M399" s="443">
        <f>IF('statement of marks'!CQ19="","",'statement of marks'!CQ19)</f>
        <v>29</v>
      </c>
      <c r="N399" s="444">
        <f>IF('statement of marks'!CR19="","",'statement of marks'!CR19)</f>
        <v>1</v>
      </c>
      <c r="O399" s="430">
        <f>IF('statement of marks'!CS19="","",'statement of marks'!CS19)</f>
        <v>40</v>
      </c>
      <c r="P399" s="430">
        <f>IF('statement of marks'!CT19="","",'statement of marks'!CT19)</f>
        <v>10</v>
      </c>
      <c r="Q399" s="430">
        <f>IF('statement of marks'!CU19="","",'statement of marks'!CU19)</f>
        <v>20</v>
      </c>
      <c r="R399" s="443">
        <f>IF('statement of marks'!CV19="","",'statement of marks'!CV19)</f>
        <v>70</v>
      </c>
      <c r="S399" s="445">
        <f>IF('statement of marks'!CW19="","",'statement of marks'!CW19)</f>
        <v>100</v>
      </c>
      <c r="T399" s="430">
        <f>IF('statement of marks'!CX19="","",'statement of marks'!CX19)</f>
        <v>65</v>
      </c>
      <c r="U399" s="430">
        <f>IF('statement of marks'!CY19="","",'statement of marks'!CY19)</f>
        <v>15</v>
      </c>
      <c r="V399" s="430">
        <f>IF('statement of marks'!CZ19="","",'statement of marks'!CZ19)</f>
        <v>20</v>
      </c>
      <c r="W399" s="443">
        <f>IF('statement of marks'!DA19="","",'statement of marks'!DA19)</f>
        <v>100</v>
      </c>
      <c r="X399" s="446">
        <f>IF('statement of marks'!DB19="","",'statement of marks'!DB19)</f>
        <v>200</v>
      </c>
      <c r="Y399" s="430">
        <f>IF('statement of marks'!DC19="","",'statement of marks'!DC19)</f>
        <v>100</v>
      </c>
      <c r="Z399" s="453" t="str">
        <f>IF('statement of marks'!DD19="","",'statement of marks'!DD19)</f>
        <v>A</v>
      </c>
    </row>
    <row r="400" spans="1:26" ht="15.5" customHeight="1">
      <c r="A400" s="424"/>
      <c r="B400" s="813" t="str">
        <f>IF('statement of marks'!$DG$3="","",'statement of marks'!$DG$3)</f>
        <v>SCIENCE</v>
      </c>
      <c r="C400" s="814"/>
      <c r="D400" s="430">
        <f>IF('statement of marks'!DG19="","",'statement of marks'!DG19)</f>
        <v>5</v>
      </c>
      <c r="E400" s="430">
        <f>IF('statement of marks'!DH19="","",'statement of marks'!DH19)</f>
        <v>5</v>
      </c>
      <c r="F400" s="442">
        <f>IF('statement of marks'!DI19="","",'statement of marks'!DI19)</f>
        <v>10</v>
      </c>
      <c r="G400" s="430">
        <f>IF('statement of marks'!DJ19="","",'statement of marks'!DJ19)</f>
        <v>5</v>
      </c>
      <c r="H400" s="430">
        <f>IF('statement of marks'!DK19="","",'statement of marks'!DK19)</f>
        <v>5</v>
      </c>
      <c r="I400" s="443">
        <f>IF('statement of marks'!DL19="","",'statement of marks'!DL19)</f>
        <v>10</v>
      </c>
      <c r="J400" s="430">
        <f>IF('statement of marks'!DM19="","",'statement of marks'!DM19)</f>
        <v>3</v>
      </c>
      <c r="K400" s="430">
        <f>IF('statement of marks'!DN19="","",'statement of marks'!DN19)</f>
        <v>2</v>
      </c>
      <c r="L400" s="443">
        <f>IF('statement of marks'!DO19="","",'statement of marks'!DO19)</f>
        <v>5</v>
      </c>
      <c r="M400" s="443">
        <f>IF('statement of marks'!DP19="","",'statement of marks'!DP19)</f>
        <v>25</v>
      </c>
      <c r="N400" s="444">
        <f>IF('statement of marks'!DQ19="","",'statement of marks'!DQ19)</f>
        <v>5</v>
      </c>
      <c r="O400" s="430">
        <f>IF('statement of marks'!DR19="","",'statement of marks'!DR19)</f>
        <v>50</v>
      </c>
      <c r="P400" s="430">
        <f>IF('statement of marks'!DS19="","",'statement of marks'!DS19)</f>
        <v>20</v>
      </c>
      <c r="Q400" s="430"/>
      <c r="R400" s="443">
        <f>IF('statement of marks'!DT19="","",'statement of marks'!DT19)</f>
        <v>70</v>
      </c>
      <c r="S400" s="445">
        <f>IF('statement of marks'!DU19="","",'statement of marks'!DU19)</f>
        <v>100</v>
      </c>
      <c r="T400" s="430">
        <f>IF('statement of marks'!DV19="","",'statement of marks'!DV19)</f>
        <v>80</v>
      </c>
      <c r="U400" s="430">
        <f>IF('statement of marks'!DW19="","",'statement of marks'!DW19)</f>
        <v>20</v>
      </c>
      <c r="V400" s="430"/>
      <c r="W400" s="443">
        <f>IF('statement of marks'!DX19="","",'statement of marks'!DX19)</f>
        <v>100</v>
      </c>
      <c r="X400" s="446">
        <f>IF('statement of marks'!DY19="","",'statement of marks'!DY19)</f>
        <v>200</v>
      </c>
      <c r="Y400" s="430">
        <f>IF('statement of marks'!DZ19="","",'statement of marks'!DZ19)</f>
        <v>100</v>
      </c>
      <c r="Z400" s="453" t="str">
        <f>IF('statement of marks'!EA19="","",'statement of marks'!EA19)</f>
        <v>A</v>
      </c>
    </row>
    <row r="401" spans="1:26" ht="15.5" customHeight="1">
      <c r="A401" s="424"/>
      <c r="B401" s="813" t="str">
        <f>IF('statement of marks'!$ED$3="","",'statement of marks'!$ED$3)</f>
        <v>SOCIAL STUDIES</v>
      </c>
      <c r="C401" s="814"/>
      <c r="D401" s="430">
        <f>IF('statement of marks'!ED19="","",'statement of marks'!ED19)</f>
        <v>5</v>
      </c>
      <c r="E401" s="430">
        <f>IF('statement of marks'!EE19="","",'statement of marks'!EE19)</f>
        <v>5</v>
      </c>
      <c r="F401" s="442">
        <f>IF('statement of marks'!EF19="","",'statement of marks'!EF19)</f>
        <v>10</v>
      </c>
      <c r="G401" s="430">
        <f>IF('statement of marks'!EG19="","",'statement of marks'!EG19)</f>
        <v>5</v>
      </c>
      <c r="H401" s="430">
        <f>IF('statement of marks'!EH19="","",'statement of marks'!EH19)</f>
        <v>5</v>
      </c>
      <c r="I401" s="443">
        <f>IF('statement of marks'!EI19="","",'statement of marks'!EI19)</f>
        <v>10</v>
      </c>
      <c r="J401" s="430">
        <f>IF('statement of marks'!EJ19="","",'statement of marks'!EJ19)</f>
        <v>5</v>
      </c>
      <c r="K401" s="430">
        <f>IF('statement of marks'!EK19="","",'statement of marks'!EK19)</f>
        <v>4</v>
      </c>
      <c r="L401" s="443">
        <f>IF('statement of marks'!EL19="","",'statement of marks'!EL19)</f>
        <v>9</v>
      </c>
      <c r="M401" s="443">
        <f>IF('statement of marks'!EM19="","",'statement of marks'!EM19)</f>
        <v>29</v>
      </c>
      <c r="N401" s="444">
        <f>IF('statement of marks'!EN19="","",'statement of marks'!EN19)</f>
        <v>1</v>
      </c>
      <c r="O401" s="430">
        <f>IF('statement of marks'!EO19="","",'statement of marks'!EO19)</f>
        <v>50</v>
      </c>
      <c r="P401" s="430">
        <f>IF('statement of marks'!EP19="","",'statement of marks'!EP19)</f>
        <v>20</v>
      </c>
      <c r="Q401" s="430"/>
      <c r="R401" s="443">
        <f>IF('statement of marks'!EQ19="","",'statement of marks'!EQ19)</f>
        <v>70</v>
      </c>
      <c r="S401" s="445">
        <f>IF('statement of marks'!ER19="","",'statement of marks'!ER19)</f>
        <v>100</v>
      </c>
      <c r="T401" s="430">
        <f>IF('statement of marks'!ES19="","",'statement of marks'!ES19)</f>
        <v>80</v>
      </c>
      <c r="U401" s="430">
        <f>IF('statement of marks'!ET19="","",'statement of marks'!ET19)</f>
        <v>20</v>
      </c>
      <c r="V401" s="430"/>
      <c r="W401" s="443">
        <f>IF('statement of marks'!EU19="","",'statement of marks'!EU19)</f>
        <v>100</v>
      </c>
      <c r="X401" s="446">
        <f>IF('statement of marks'!EV19="","",'statement of marks'!EV19)</f>
        <v>200</v>
      </c>
      <c r="Y401" s="430">
        <f>IF('statement of marks'!EW19="","",'statement of marks'!EW19)</f>
        <v>100</v>
      </c>
      <c r="Z401" s="453" t="str">
        <f>IF('statement of marks'!EX19="","",'statement of marks'!EX19)</f>
        <v>A</v>
      </c>
    </row>
    <row r="402" spans="1:26" ht="15.5" customHeight="1">
      <c r="A402" s="424"/>
      <c r="B402" s="813" t="s">
        <v>172</v>
      </c>
      <c r="C402" s="814"/>
      <c r="D402" s="794" t="s">
        <v>167</v>
      </c>
      <c r="E402" s="794"/>
      <c r="F402" s="794"/>
      <c r="G402" s="794" t="s">
        <v>168</v>
      </c>
      <c r="H402" s="794"/>
      <c r="I402" s="794"/>
      <c r="J402" s="794" t="s">
        <v>169</v>
      </c>
      <c r="K402" s="794"/>
      <c r="L402" s="794"/>
      <c r="M402" s="794"/>
      <c r="N402" s="794"/>
      <c r="O402" s="794" t="s">
        <v>177</v>
      </c>
      <c r="P402" s="794"/>
      <c r="Q402" s="794"/>
      <c r="R402" s="794"/>
      <c r="S402" s="794" t="s">
        <v>221</v>
      </c>
      <c r="T402" s="794"/>
      <c r="U402" s="794"/>
      <c r="V402" s="794"/>
      <c r="W402" s="447"/>
      <c r="X402" s="823" t="s">
        <v>425</v>
      </c>
      <c r="Y402" s="823"/>
      <c r="Z402" s="824"/>
    </row>
    <row r="403" spans="1:26" ht="15.5" customHeight="1">
      <c r="A403" s="425"/>
      <c r="B403" s="825" t="s">
        <v>166</v>
      </c>
      <c r="C403" s="826"/>
      <c r="D403" s="827">
        <f>IF('statement of marks'!FA$6="","",'statement of marks'!FA$6)</f>
        <v>20</v>
      </c>
      <c r="E403" s="827"/>
      <c r="F403" s="827"/>
      <c r="G403" s="827">
        <f>IF('statement of marks'!FB$6="","",'statement of marks'!FB$6)</f>
        <v>20</v>
      </c>
      <c r="H403" s="827"/>
      <c r="I403" s="827"/>
      <c r="J403" s="827">
        <f>IF('statement of marks'!FC$6="","",'statement of marks'!FC$6)</f>
        <v>20</v>
      </c>
      <c r="K403" s="827"/>
      <c r="L403" s="827"/>
      <c r="M403" s="827"/>
      <c r="N403" s="827"/>
      <c r="O403" s="827">
        <f>IF('statement of marks'!FD$6="","",'statement of marks'!FD$6)</f>
        <v>20</v>
      </c>
      <c r="P403" s="827"/>
      <c r="Q403" s="827"/>
      <c r="R403" s="827"/>
      <c r="S403" s="827">
        <f>IF('statement of marks'!FE$6="","",'statement of marks'!FE$6)</f>
        <v>20</v>
      </c>
      <c r="T403" s="827"/>
      <c r="U403" s="827"/>
      <c r="V403" s="827"/>
      <c r="W403" s="448"/>
      <c r="X403" s="436">
        <f>IF('statement of marks'!FF$6="","",'statement of marks'!FF$6)</f>
        <v>100</v>
      </c>
      <c r="Y403" s="436" t="s">
        <v>220</v>
      </c>
      <c r="Z403" s="451" t="s">
        <v>69</v>
      </c>
    </row>
    <row r="404" spans="1:26" ht="15.5" customHeight="1">
      <c r="A404" s="424"/>
      <c r="B404" s="813" t="str">
        <f>IF('statement of marks'!$FA$3="","",'statement of marks'!$FA$3)</f>
        <v>WORK EXPERIENCE</v>
      </c>
      <c r="C404" s="814"/>
      <c r="D404" s="817">
        <f>IF('statement of marks'!FA19="","",'statement of marks'!FA19)</f>
        <v>20</v>
      </c>
      <c r="E404" s="817"/>
      <c r="F404" s="817"/>
      <c r="G404" s="817">
        <f>IF('statement of marks'!FB19="","",'statement of marks'!FB19)</f>
        <v>20</v>
      </c>
      <c r="H404" s="817"/>
      <c r="I404" s="817"/>
      <c r="J404" s="816">
        <f>IF('statement of marks'!FC19="","",'statement of marks'!FC19)</f>
        <v>20</v>
      </c>
      <c r="K404" s="816"/>
      <c r="L404" s="816"/>
      <c r="M404" s="816"/>
      <c r="N404" s="816"/>
      <c r="O404" s="817">
        <f>IF('statement of marks'!FD19="","",'statement of marks'!FD19)</f>
        <v>20</v>
      </c>
      <c r="P404" s="817"/>
      <c r="Q404" s="817"/>
      <c r="R404" s="817"/>
      <c r="S404" s="817">
        <f>IF('statement of marks'!FE19="","",'statement of marks'!FE19)</f>
        <v>20</v>
      </c>
      <c r="T404" s="817"/>
      <c r="U404" s="817"/>
      <c r="V404" s="817"/>
      <c r="W404" s="447"/>
      <c r="X404" s="447">
        <f>IF('statement of marks'!FF19="","",'statement of marks'!FF19)</f>
        <v>100</v>
      </c>
      <c r="Y404" s="447">
        <f>IF('statement of marks'!FG19="","",'statement of marks'!FG19)</f>
        <v>100</v>
      </c>
      <c r="Z404" s="454" t="str">
        <f>IF('statement of marks'!FH19="","",'statement of marks'!FH19)</f>
        <v>A</v>
      </c>
    </row>
    <row r="405" spans="1:26" ht="15.5" customHeight="1">
      <c r="A405" s="424"/>
      <c r="B405" s="813" t="str">
        <f>IF('statement of marks'!$FK$3="","",'statement of marks'!$FK$3)</f>
        <v>ART EDUCATION</v>
      </c>
      <c r="C405" s="814"/>
      <c r="D405" s="817">
        <f>IF('statement of marks'!FK19="","",'statement of marks'!FK19)</f>
        <v>20</v>
      </c>
      <c r="E405" s="817"/>
      <c r="F405" s="817"/>
      <c r="G405" s="817">
        <f>IF('statement of marks'!FL19="","",'statement of marks'!FL19)</f>
        <v>20</v>
      </c>
      <c r="H405" s="817"/>
      <c r="I405" s="817"/>
      <c r="J405" s="816">
        <f>IF('statement of marks'!FM19="","",'statement of marks'!FM19)</f>
        <v>20</v>
      </c>
      <c r="K405" s="816"/>
      <c r="L405" s="816"/>
      <c r="M405" s="816"/>
      <c r="N405" s="816"/>
      <c r="O405" s="817">
        <f>IF('statement of marks'!FN19="","",'statement of marks'!FN19)</f>
        <v>20</v>
      </c>
      <c r="P405" s="817"/>
      <c r="Q405" s="817"/>
      <c r="R405" s="817"/>
      <c r="S405" s="817">
        <f>IF('statement of marks'!FO19="","",'statement of marks'!FO19)</f>
        <v>20</v>
      </c>
      <c r="T405" s="817"/>
      <c r="U405" s="817"/>
      <c r="V405" s="817"/>
      <c r="W405" s="447"/>
      <c r="X405" s="447">
        <f>IF('statement of marks'!FP19="","",'statement of marks'!FP19)</f>
        <v>100</v>
      </c>
      <c r="Y405" s="447">
        <f>IF('statement of marks'!FQ19="","",'statement of marks'!FQ19)</f>
        <v>100</v>
      </c>
      <c r="Z405" s="454" t="str">
        <f>IF('statement of marks'!FR19="","",'statement of marks'!FR19)</f>
        <v>A</v>
      </c>
    </row>
    <row r="406" spans="1:26" ht="15.5" customHeight="1">
      <c r="A406" s="424"/>
      <c r="B406" s="813" t="str">
        <f>IF('statement of marks'!$FU$3="","",'statement of marks'!$FU$3)</f>
        <v>PHYSICIAL EDUCATION</v>
      </c>
      <c r="C406" s="814"/>
      <c r="D406" s="817">
        <f>IF('statement of marks'!FU19="","",'statement of marks'!FU19)</f>
        <v>20</v>
      </c>
      <c r="E406" s="817"/>
      <c r="F406" s="817"/>
      <c r="G406" s="817">
        <f>IF('statement of marks'!FV19="","",'statement of marks'!FV19)</f>
        <v>20</v>
      </c>
      <c r="H406" s="817"/>
      <c r="I406" s="817"/>
      <c r="J406" s="816">
        <f>IF('statement of marks'!FW19="","",'statement of marks'!FW19)</f>
        <v>20</v>
      </c>
      <c r="K406" s="816"/>
      <c r="L406" s="816"/>
      <c r="M406" s="816"/>
      <c r="N406" s="816"/>
      <c r="O406" s="817">
        <f>IF('statement of marks'!FX19="","",'statement of marks'!FX19)</f>
        <v>20</v>
      </c>
      <c r="P406" s="817"/>
      <c r="Q406" s="817"/>
      <c r="R406" s="817"/>
      <c r="S406" s="817">
        <f>IF('statement of marks'!FY19="","",'statement of marks'!FY19)</f>
        <v>20</v>
      </c>
      <c r="T406" s="817"/>
      <c r="U406" s="817"/>
      <c r="V406" s="817"/>
      <c r="W406" s="447"/>
      <c r="X406" s="447">
        <f>IF('statement of marks'!FZ19="","",'statement of marks'!FZ19)</f>
        <v>100</v>
      </c>
      <c r="Y406" s="447">
        <f>IF('statement of marks'!GA19="","",'statement of marks'!GA19)</f>
        <v>100</v>
      </c>
      <c r="Z406" s="454" t="str">
        <f>IF('statement of marks'!GB19="","",'statement of marks'!GB19)</f>
        <v>A</v>
      </c>
    </row>
    <row r="407" spans="1:26" ht="15.5" customHeight="1">
      <c r="A407" s="424"/>
      <c r="B407" s="813" t="s">
        <v>173</v>
      </c>
      <c r="C407" s="814"/>
      <c r="D407" s="794" t="str">
        <f>details!$EF$3</f>
        <v>AUGUST</v>
      </c>
      <c r="E407" s="794"/>
      <c r="F407" s="794"/>
      <c r="G407" s="794" t="str">
        <f>details!$EJ$3</f>
        <v>OCTOBER</v>
      </c>
      <c r="H407" s="794"/>
      <c r="I407" s="794"/>
      <c r="J407" s="816" t="str">
        <f>details!$EN$3</f>
        <v>DECEMBER</v>
      </c>
      <c r="K407" s="816"/>
      <c r="L407" s="816"/>
      <c r="M407" s="816"/>
      <c r="N407" s="816"/>
      <c r="O407" s="794" t="str">
        <f>details!$ER$3</f>
        <v>FEBURARY</v>
      </c>
      <c r="P407" s="794"/>
      <c r="Q407" s="794"/>
      <c r="R407" s="794"/>
      <c r="S407" s="794" t="str">
        <f>details!$EV$3</f>
        <v>GRAND TOAL</v>
      </c>
      <c r="T407" s="794"/>
      <c r="U407" s="794"/>
      <c r="V407" s="794"/>
      <c r="W407" s="811" t="s">
        <v>118</v>
      </c>
      <c r="X407" s="811"/>
      <c r="Y407" s="811"/>
      <c r="Z407" s="812"/>
    </row>
    <row r="408" spans="1:26" ht="15.5" customHeight="1">
      <c r="A408" s="424"/>
      <c r="B408" s="813" t="s">
        <v>175</v>
      </c>
      <c r="C408" s="814"/>
      <c r="D408" s="815" t="str">
        <f>IF(details!EI19="","",details!EI19)</f>
        <v/>
      </c>
      <c r="E408" s="815"/>
      <c r="F408" s="815"/>
      <c r="G408" s="815" t="str">
        <f>IF(details!EM19="","",details!EM19)</f>
        <v/>
      </c>
      <c r="H408" s="815"/>
      <c r="I408" s="815"/>
      <c r="J408" s="816" t="str">
        <f>IF(details!EQ19="","",details!EQ19)</f>
        <v/>
      </c>
      <c r="K408" s="816"/>
      <c r="L408" s="816"/>
      <c r="M408" s="816"/>
      <c r="N408" s="816"/>
      <c r="O408" s="817" t="str">
        <f>IF(details!EU19="","",details!EU19)</f>
        <v/>
      </c>
      <c r="P408" s="817"/>
      <c r="Q408" s="817"/>
      <c r="R408" s="817"/>
      <c r="S408" s="815" t="str">
        <f>IF(details!EW19="","",details!EW19)</f>
        <v/>
      </c>
      <c r="T408" s="815"/>
      <c r="U408" s="815"/>
      <c r="V408" s="815"/>
      <c r="W408" s="811"/>
      <c r="X408" s="811"/>
      <c r="Y408" s="811"/>
      <c r="Z408" s="812"/>
    </row>
    <row r="409" spans="1:26" ht="15.5" customHeight="1">
      <c r="A409" s="424"/>
      <c r="B409" s="818" t="s">
        <v>174</v>
      </c>
      <c r="C409" s="819"/>
      <c r="D409" s="820">
        <f>IF(details!EH19="","",details!EH19)</f>
        <v>40</v>
      </c>
      <c r="E409" s="820"/>
      <c r="F409" s="820"/>
      <c r="G409" s="820">
        <f>IF(details!EL19="","",details!EL19)</f>
        <v>60</v>
      </c>
      <c r="H409" s="820"/>
      <c r="I409" s="820"/>
      <c r="J409" s="820">
        <f>IF(details!EP19="","",details!EP19)</f>
        <v>80</v>
      </c>
      <c r="K409" s="820"/>
      <c r="L409" s="820"/>
      <c r="M409" s="820"/>
      <c r="N409" s="820"/>
      <c r="O409" s="820">
        <f>IF(details!ET19="","",details!ET19)</f>
        <v>100</v>
      </c>
      <c r="P409" s="820"/>
      <c r="Q409" s="820"/>
      <c r="R409" s="820"/>
      <c r="S409" s="820">
        <f>IF(details!EV19="","",details!EV19)</f>
        <v>110</v>
      </c>
      <c r="T409" s="820"/>
      <c r="U409" s="820"/>
      <c r="V409" s="820"/>
      <c r="W409" s="821">
        <f>'statement of marks'!$HR$108</f>
        <v>45777</v>
      </c>
      <c r="X409" s="821"/>
      <c r="Y409" s="821"/>
      <c r="Z409" s="822"/>
    </row>
    <row r="410" spans="1:26" ht="15.5" customHeight="1">
      <c r="A410" s="426"/>
      <c r="B410" s="803" t="s">
        <v>232</v>
      </c>
      <c r="C410" s="804"/>
      <c r="D410" s="805" t="s">
        <v>189</v>
      </c>
      <c r="E410" s="805"/>
      <c r="F410" s="805"/>
      <c r="G410" s="805" t="s">
        <v>190</v>
      </c>
      <c r="H410" s="805"/>
      <c r="I410" s="805"/>
      <c r="J410" s="805" t="s">
        <v>222</v>
      </c>
      <c r="K410" s="805"/>
      <c r="L410" s="805"/>
      <c r="M410" s="805"/>
      <c r="N410" s="805"/>
      <c r="O410" s="805" t="s">
        <v>147</v>
      </c>
      <c r="P410" s="805"/>
      <c r="Q410" s="805"/>
      <c r="R410" s="805"/>
      <c r="S410" s="806" t="s">
        <v>195</v>
      </c>
      <c r="T410" s="806"/>
      <c r="U410" s="806"/>
      <c r="V410" s="806"/>
      <c r="W410" s="805" t="s">
        <v>230</v>
      </c>
      <c r="X410" s="805"/>
      <c r="Y410" s="805"/>
      <c r="Z410" s="807"/>
    </row>
    <row r="411" spans="1:26" ht="15.5" customHeight="1">
      <c r="A411" s="426"/>
      <c r="B411" s="803"/>
      <c r="C411" s="804"/>
      <c r="D411" s="805">
        <f>'statement of marks'!HP19</f>
        <v>1200</v>
      </c>
      <c r="E411" s="805"/>
      <c r="F411" s="805"/>
      <c r="G411" s="805">
        <f>'statement of marks'!HQ19</f>
        <v>1200</v>
      </c>
      <c r="H411" s="805"/>
      <c r="I411" s="805"/>
      <c r="J411" s="808" t="str">
        <f>'statement of marks'!HU19</f>
        <v>A</v>
      </c>
      <c r="K411" s="808"/>
      <c r="L411" s="808"/>
      <c r="M411" s="808"/>
      <c r="N411" s="808"/>
      <c r="O411" s="808">
        <f>'statement of marks'!HR19</f>
        <v>100</v>
      </c>
      <c r="P411" s="808"/>
      <c r="Q411" s="808"/>
      <c r="R411" s="808"/>
      <c r="S411" s="805">
        <f>'statement of marks'!HT19</f>
        <v>0.99999999999999833</v>
      </c>
      <c r="T411" s="805"/>
      <c r="U411" s="805"/>
      <c r="V411" s="805"/>
      <c r="W411" s="809" t="str">
        <f>'statement of marks'!HO19</f>
        <v>PASSED</v>
      </c>
      <c r="X411" s="809"/>
      <c r="Y411" s="809"/>
      <c r="Z411" s="810"/>
    </row>
    <row r="412" spans="1:26" ht="15.5" customHeight="1">
      <c r="A412" s="424"/>
      <c r="B412" s="792" t="s">
        <v>176</v>
      </c>
      <c r="C412" s="793"/>
      <c r="D412" s="794"/>
      <c r="E412" s="794"/>
      <c r="F412" s="794"/>
      <c r="G412" s="794"/>
      <c r="H412" s="794"/>
      <c r="I412" s="794"/>
      <c r="J412" s="794"/>
      <c r="K412" s="794"/>
      <c r="L412" s="794"/>
      <c r="M412" s="794"/>
      <c r="N412" s="794"/>
      <c r="O412" s="794"/>
      <c r="P412" s="794"/>
      <c r="Q412" s="794"/>
      <c r="R412" s="794"/>
      <c r="S412" s="794"/>
      <c r="T412" s="794"/>
      <c r="U412" s="794"/>
      <c r="V412" s="794"/>
      <c r="W412" s="794"/>
      <c r="X412" s="794"/>
      <c r="Y412" s="794"/>
      <c r="Z412" s="800"/>
    </row>
    <row r="413" spans="1:26" ht="15.5" customHeight="1">
      <c r="A413" s="424"/>
      <c r="B413" s="801" t="s">
        <v>161</v>
      </c>
      <c r="C413" s="802"/>
      <c r="D413" s="794"/>
      <c r="E413" s="794"/>
      <c r="F413" s="794"/>
      <c r="G413" s="794"/>
      <c r="H413" s="794"/>
      <c r="I413" s="794"/>
      <c r="J413" s="794"/>
      <c r="K413" s="794"/>
      <c r="L413" s="794"/>
      <c r="M413" s="794"/>
      <c r="N413" s="794"/>
      <c r="O413" s="794"/>
      <c r="P413" s="794"/>
      <c r="Q413" s="794"/>
      <c r="R413" s="794"/>
      <c r="S413" s="794"/>
      <c r="T413" s="794"/>
      <c r="U413" s="794"/>
      <c r="V413" s="794"/>
      <c r="W413" s="794"/>
      <c r="X413" s="794"/>
      <c r="Y413" s="794"/>
      <c r="Z413" s="800"/>
    </row>
    <row r="414" spans="1:26" ht="15.5" customHeight="1">
      <c r="A414" s="424"/>
      <c r="B414" s="792" t="s">
        <v>162</v>
      </c>
      <c r="C414" s="793"/>
      <c r="D414" s="794"/>
      <c r="E414" s="794"/>
      <c r="F414" s="794"/>
      <c r="G414" s="794"/>
      <c r="H414" s="794"/>
      <c r="I414" s="794"/>
      <c r="J414" s="794"/>
      <c r="K414" s="794"/>
      <c r="L414" s="794"/>
      <c r="M414" s="794"/>
      <c r="N414" s="794"/>
      <c r="O414" s="794"/>
      <c r="P414" s="794"/>
      <c r="Q414" s="794"/>
      <c r="R414" s="794"/>
      <c r="S414" s="795" t="s">
        <v>162</v>
      </c>
      <c r="T414" s="795"/>
      <c r="U414" s="795"/>
      <c r="V414" s="795"/>
      <c r="W414" s="796" t="s">
        <v>163</v>
      </c>
      <c r="X414" s="796"/>
      <c r="Y414" s="796"/>
      <c r="Z414" s="797"/>
    </row>
    <row r="415" spans="1:26" ht="15.5" customHeight="1">
      <c r="A415" s="424"/>
      <c r="B415" s="798" t="s">
        <v>163</v>
      </c>
      <c r="C415" s="799"/>
      <c r="D415" s="794"/>
      <c r="E415" s="794"/>
      <c r="F415" s="794"/>
      <c r="G415" s="794"/>
      <c r="H415" s="794"/>
      <c r="I415" s="794"/>
      <c r="J415" s="794"/>
      <c r="K415" s="794"/>
      <c r="L415" s="794"/>
      <c r="M415" s="794"/>
      <c r="N415" s="794"/>
      <c r="O415" s="794"/>
      <c r="P415" s="794"/>
      <c r="Q415" s="794"/>
      <c r="R415" s="794"/>
      <c r="S415" s="795"/>
      <c r="T415" s="795"/>
      <c r="U415" s="795"/>
      <c r="V415" s="795"/>
      <c r="W415" s="796"/>
      <c r="X415" s="796"/>
      <c r="Y415" s="796"/>
      <c r="Z415" s="797"/>
    </row>
    <row r="416" spans="1:26" ht="15.5" customHeight="1" thickBot="1">
      <c r="A416" s="424"/>
      <c r="B416" s="786" t="s">
        <v>223</v>
      </c>
      <c r="C416" s="787"/>
      <c r="D416" s="788"/>
      <c r="E416" s="788"/>
      <c r="F416" s="788"/>
      <c r="G416" s="788"/>
      <c r="H416" s="788"/>
      <c r="I416" s="788"/>
      <c r="J416" s="788"/>
      <c r="K416" s="788"/>
      <c r="L416" s="788"/>
      <c r="M416" s="788"/>
      <c r="N416" s="788"/>
      <c r="O416" s="788"/>
      <c r="P416" s="788"/>
      <c r="Q416" s="788"/>
      <c r="R416" s="788"/>
      <c r="S416" s="789" t="s">
        <v>179</v>
      </c>
      <c r="T416" s="789"/>
      <c r="U416" s="789"/>
      <c r="V416" s="789"/>
      <c r="W416" s="790" t="s">
        <v>179</v>
      </c>
      <c r="X416" s="790"/>
      <c r="Y416" s="790"/>
      <c r="Z416" s="791"/>
    </row>
    <row r="417" spans="1:26" ht="15.5" customHeight="1">
      <c r="A417" s="424"/>
      <c r="B417" s="839" t="s">
        <v>178</v>
      </c>
      <c r="C417" s="840"/>
      <c r="D417" s="840"/>
      <c r="E417" s="840"/>
      <c r="F417" s="840"/>
      <c r="G417" s="840"/>
      <c r="H417" s="840"/>
      <c r="I417" s="840"/>
      <c r="J417" s="840"/>
      <c r="K417" s="840"/>
      <c r="L417" s="840"/>
      <c r="M417" s="840"/>
      <c r="N417" s="840"/>
      <c r="O417" s="840"/>
      <c r="P417" s="840"/>
      <c r="Q417" s="840"/>
      <c r="R417" s="840"/>
      <c r="S417" s="840"/>
      <c r="T417" s="840"/>
      <c r="U417" s="840"/>
      <c r="V417" s="840"/>
      <c r="W417" s="840"/>
      <c r="X417" s="840"/>
      <c r="Y417" s="840"/>
      <c r="Z417" s="841"/>
    </row>
    <row r="418" spans="1:26" ht="15.5" customHeight="1">
      <c r="A418" s="424"/>
      <c r="B418" s="842" t="str">
        <f>IF('statement of marks'!$A$1="","",'statement of marks'!$A$1)</f>
        <v>GOVT. HR. SEC. SCHOOL, _________________</v>
      </c>
      <c r="C418" s="843"/>
      <c r="D418" s="843"/>
      <c r="E418" s="843"/>
      <c r="F418" s="843"/>
      <c r="G418" s="843"/>
      <c r="H418" s="843"/>
      <c r="I418" s="843"/>
      <c r="J418" s="843"/>
      <c r="K418" s="843"/>
      <c r="L418" s="843"/>
      <c r="M418" s="843"/>
      <c r="N418" s="843"/>
      <c r="O418" s="843"/>
      <c r="P418" s="843"/>
      <c r="Q418" s="843"/>
      <c r="R418" s="843"/>
      <c r="S418" s="843"/>
      <c r="T418" s="843"/>
      <c r="U418" s="843"/>
      <c r="V418" s="843"/>
      <c r="W418" s="843"/>
      <c r="X418" s="843"/>
      <c r="Y418" s="843"/>
      <c r="Z418" s="844"/>
    </row>
    <row r="419" spans="1:26" ht="15.5" customHeight="1">
      <c r="A419" s="424"/>
      <c r="B419" s="813" t="s">
        <v>117</v>
      </c>
      <c r="C419" s="814"/>
      <c r="D419" s="814" t="str">
        <f>IF('statement of marks'!$H$3="","",'statement of marks'!$H$3)</f>
        <v>2024-25</v>
      </c>
      <c r="E419" s="814"/>
      <c r="F419" s="814"/>
      <c r="G419" s="814"/>
      <c r="H419" s="814"/>
      <c r="I419" s="814"/>
      <c r="J419" s="814"/>
      <c r="K419" s="814"/>
      <c r="L419" s="814"/>
      <c r="M419" s="814"/>
      <c r="N419" s="814"/>
      <c r="O419" s="814"/>
      <c r="P419" s="814"/>
      <c r="Q419" s="814"/>
      <c r="R419" s="814"/>
      <c r="S419" s="814"/>
      <c r="T419" s="814"/>
      <c r="U419" s="814"/>
      <c r="V419" s="814"/>
      <c r="W419" s="814"/>
      <c r="X419" s="814"/>
      <c r="Y419" s="814"/>
      <c r="Z419" s="832"/>
    </row>
    <row r="420" spans="1:26" ht="15.5" customHeight="1">
      <c r="A420" s="424"/>
      <c r="B420" s="813" t="s">
        <v>157</v>
      </c>
      <c r="C420" s="814"/>
      <c r="D420" s="814" t="str">
        <f>IF('statement of marks'!I20="","",'statement of marks'!I20)</f>
        <v>A14</v>
      </c>
      <c r="E420" s="814"/>
      <c r="F420" s="814"/>
      <c r="G420" s="814"/>
      <c r="H420" s="814"/>
      <c r="I420" s="814"/>
      <c r="J420" s="814"/>
      <c r="K420" s="814"/>
      <c r="L420" s="814"/>
      <c r="M420" s="814"/>
      <c r="N420" s="814"/>
      <c r="O420" s="814"/>
      <c r="P420" s="814"/>
      <c r="Q420" s="814"/>
      <c r="R420" s="814"/>
      <c r="S420" s="814"/>
      <c r="T420" s="814"/>
      <c r="U420" s="814"/>
      <c r="V420" s="814"/>
      <c r="W420" s="814"/>
      <c r="X420" s="814"/>
      <c r="Y420" s="814"/>
      <c r="Z420" s="832"/>
    </row>
    <row r="421" spans="1:26" ht="15.5" customHeight="1">
      <c r="A421" s="424"/>
      <c r="B421" s="813" t="s">
        <v>20</v>
      </c>
      <c r="C421" s="814"/>
      <c r="D421" s="814" t="str">
        <f>IF('statement of marks'!J20="","",'statement of marks'!J20)</f>
        <v>B14</v>
      </c>
      <c r="E421" s="814"/>
      <c r="F421" s="814"/>
      <c r="G421" s="814"/>
      <c r="H421" s="814"/>
      <c r="I421" s="814"/>
      <c r="J421" s="814"/>
      <c r="K421" s="814"/>
      <c r="L421" s="814"/>
      <c r="M421" s="814"/>
      <c r="N421" s="814"/>
      <c r="O421" s="814"/>
      <c r="P421" s="814"/>
      <c r="Q421" s="814"/>
      <c r="R421" s="814"/>
      <c r="S421" s="814"/>
      <c r="T421" s="814"/>
      <c r="U421" s="814"/>
      <c r="V421" s="814"/>
      <c r="W421" s="814"/>
      <c r="X421" s="814"/>
      <c r="Y421" s="814"/>
      <c r="Z421" s="832"/>
    </row>
    <row r="422" spans="1:26" ht="15.5" customHeight="1">
      <c r="A422" s="424"/>
      <c r="B422" s="813" t="s">
        <v>21</v>
      </c>
      <c r="C422" s="814"/>
      <c r="D422" s="814" t="str">
        <f>IF('statement of marks'!K20="","",'statement of marks'!K20)</f>
        <v>C14</v>
      </c>
      <c r="E422" s="814"/>
      <c r="F422" s="814"/>
      <c r="G422" s="814"/>
      <c r="H422" s="814"/>
      <c r="I422" s="814"/>
      <c r="J422" s="814"/>
      <c r="K422" s="814"/>
      <c r="L422" s="814"/>
      <c r="M422" s="814"/>
      <c r="N422" s="814"/>
      <c r="O422" s="814"/>
      <c r="P422" s="814"/>
      <c r="Q422" s="814"/>
      <c r="R422" s="814"/>
      <c r="S422" s="814"/>
      <c r="T422" s="814"/>
      <c r="U422" s="814"/>
      <c r="V422" s="814"/>
      <c r="W422" s="814"/>
      <c r="X422" s="814"/>
      <c r="Y422" s="814"/>
      <c r="Z422" s="832"/>
    </row>
    <row r="423" spans="1:26" ht="15.5" customHeight="1">
      <c r="A423" s="424"/>
      <c r="B423" s="813" t="s">
        <v>158</v>
      </c>
      <c r="C423" s="814"/>
      <c r="D423" s="814" t="str">
        <f>IF('statement of marks'!$G$3="","",'statement of marks'!$G$3)</f>
        <v>6 A</v>
      </c>
      <c r="E423" s="814"/>
      <c r="F423" s="814"/>
      <c r="G423" s="814" t="s">
        <v>159</v>
      </c>
      <c r="H423" s="814"/>
      <c r="I423" s="814"/>
      <c r="J423" s="836">
        <f>IF('statement of marks'!D20="","",'statement of marks'!D20)</f>
        <v>814</v>
      </c>
      <c r="K423" s="837"/>
      <c r="L423" s="837"/>
      <c r="M423" s="837"/>
      <c r="N423" s="838"/>
      <c r="O423" s="814" t="s">
        <v>79</v>
      </c>
      <c r="P423" s="814"/>
      <c r="Q423" s="814"/>
      <c r="R423" s="814"/>
      <c r="S423" s="814" t="str">
        <f>IF('statement of marks'!F20="","",'statement of marks'!F20)</f>
        <v/>
      </c>
      <c r="T423" s="814"/>
      <c r="U423" s="814"/>
      <c r="V423" s="814"/>
      <c r="W423" s="814" t="str">
        <f>IF('statement of marks'!$I$3="","",'statement of marks'!$I$3)</f>
        <v>SCHOOL DISE CODE</v>
      </c>
      <c r="X423" s="814"/>
      <c r="Y423" s="814"/>
      <c r="Z423" s="832"/>
    </row>
    <row r="424" spans="1:26" ht="15.5" customHeight="1">
      <c r="A424" s="424"/>
      <c r="B424" s="449" t="s">
        <v>171</v>
      </c>
      <c r="C424" s="428"/>
      <c r="D424" s="830" t="str">
        <f>IF('statement of marks'!G20="","",'statement of marks'!G20)</f>
        <v/>
      </c>
      <c r="E424" s="830"/>
      <c r="F424" s="830"/>
      <c r="G424" s="831" t="str">
        <f>IF('statement of marks'!H20="","",'statement of marks'!H20)</f>
        <v/>
      </c>
      <c r="H424" s="831"/>
      <c r="I424" s="831"/>
      <c r="J424" s="831"/>
      <c r="K424" s="831"/>
      <c r="L424" s="831"/>
      <c r="M424" s="831"/>
      <c r="N424" s="831"/>
      <c r="O424" s="831"/>
      <c r="P424" s="831"/>
      <c r="Q424" s="831"/>
      <c r="R424" s="831"/>
      <c r="S424" s="831"/>
      <c r="T424" s="831"/>
      <c r="U424" s="831"/>
      <c r="V424" s="831"/>
      <c r="W424" s="814" t="str">
        <f>IF('statement of marks'!$J$3="","",'statement of marks'!$J$3)</f>
        <v>08291009401</v>
      </c>
      <c r="X424" s="814"/>
      <c r="Y424" s="814"/>
      <c r="Z424" s="832"/>
    </row>
    <row r="425" spans="1:26" ht="15.5" customHeight="1">
      <c r="A425" s="424"/>
      <c r="B425" s="450" t="s">
        <v>160</v>
      </c>
      <c r="C425" s="429" t="s">
        <v>165</v>
      </c>
      <c r="D425" s="794" t="s">
        <v>167</v>
      </c>
      <c r="E425" s="794"/>
      <c r="F425" s="794"/>
      <c r="G425" s="794" t="s">
        <v>168</v>
      </c>
      <c r="H425" s="794"/>
      <c r="I425" s="794"/>
      <c r="J425" s="794" t="s">
        <v>169</v>
      </c>
      <c r="K425" s="794"/>
      <c r="L425" s="794"/>
      <c r="M425" s="833" t="str">
        <f>IF('statement of marks'!U$4="","",'statement of marks'!U$4)</f>
        <v>TOTAL OF ALL TESTS</v>
      </c>
      <c r="N425" s="834" t="str">
        <f>IF('statement of marks'!V$4="","",'statement of marks'!V$4)</f>
        <v>VRUKSHAROPAN</v>
      </c>
      <c r="O425" s="795" t="s">
        <v>170</v>
      </c>
      <c r="P425" s="795"/>
      <c r="Q425" s="795"/>
      <c r="R425" s="795"/>
      <c r="S425" s="835" t="s">
        <v>216</v>
      </c>
      <c r="T425" s="816" t="s">
        <v>90</v>
      </c>
      <c r="U425" s="816"/>
      <c r="V425" s="816"/>
      <c r="W425" s="816"/>
      <c r="X425" s="823" t="s">
        <v>425</v>
      </c>
      <c r="Y425" s="823"/>
      <c r="Z425" s="824"/>
    </row>
    <row r="426" spans="1:26" ht="15.5" customHeight="1">
      <c r="A426" s="424"/>
      <c r="B426" s="450"/>
      <c r="C426" s="429"/>
      <c r="D426" s="431" t="s">
        <v>217</v>
      </c>
      <c r="E426" s="431" t="s">
        <v>218</v>
      </c>
      <c r="F426" s="432" t="s">
        <v>219</v>
      </c>
      <c r="G426" s="431" t="s">
        <v>217</v>
      </c>
      <c r="H426" s="431" t="s">
        <v>218</v>
      </c>
      <c r="I426" s="433" t="s">
        <v>219</v>
      </c>
      <c r="J426" s="431" t="s">
        <v>217</v>
      </c>
      <c r="K426" s="431" t="s">
        <v>218</v>
      </c>
      <c r="L426" s="433" t="s">
        <v>219</v>
      </c>
      <c r="M426" s="833"/>
      <c r="N426" s="834"/>
      <c r="O426" s="431" t="s">
        <v>217</v>
      </c>
      <c r="P426" s="431" t="s">
        <v>218</v>
      </c>
      <c r="Q426" s="434" t="s">
        <v>421</v>
      </c>
      <c r="R426" s="433" t="s">
        <v>219</v>
      </c>
      <c r="S426" s="835"/>
      <c r="T426" s="431" t="s">
        <v>217</v>
      </c>
      <c r="U426" s="431" t="s">
        <v>218</v>
      </c>
      <c r="V426" s="434" t="s">
        <v>422</v>
      </c>
      <c r="W426" s="433" t="s">
        <v>219</v>
      </c>
      <c r="X426" s="435" t="s">
        <v>423</v>
      </c>
      <c r="Y426" s="431" t="s">
        <v>220</v>
      </c>
      <c r="Z426" s="451" t="s">
        <v>69</v>
      </c>
    </row>
    <row r="427" spans="1:26" ht="15.5" customHeight="1">
      <c r="A427" s="425"/>
      <c r="B427" s="828" t="s">
        <v>166</v>
      </c>
      <c r="C427" s="829"/>
      <c r="D427" s="436">
        <f>IF('statement of marks'!L$6="","",'statement of marks'!L$6)</f>
        <v>5</v>
      </c>
      <c r="E427" s="436">
        <f>IF('statement of marks'!M$6="","",'statement of marks'!M$6)</f>
        <v>5</v>
      </c>
      <c r="F427" s="437">
        <f>IF('statement of marks'!N$6="","",'statement of marks'!N$6)</f>
        <v>10</v>
      </c>
      <c r="G427" s="436">
        <f>IF('statement of marks'!O$6="","",'statement of marks'!O$6)</f>
        <v>5</v>
      </c>
      <c r="H427" s="436">
        <f>IF('statement of marks'!P$6="","",'statement of marks'!P$6)</f>
        <v>5</v>
      </c>
      <c r="I427" s="438">
        <f>IF('statement of marks'!Q$6="","",'statement of marks'!Q$6)</f>
        <v>10</v>
      </c>
      <c r="J427" s="436">
        <f>IF('statement of marks'!R$6="","",'statement of marks'!R$6)</f>
        <v>5</v>
      </c>
      <c r="K427" s="436">
        <f>IF('statement of marks'!S$6="","",'statement of marks'!S$6)</f>
        <v>4</v>
      </c>
      <c r="L427" s="438">
        <f>IF('statement of marks'!T$6="","",'statement of marks'!T$6)</f>
        <v>9</v>
      </c>
      <c r="M427" s="438">
        <f>IF('statement of marks'!U$6="","",'statement of marks'!U$6)</f>
        <v>29</v>
      </c>
      <c r="N427" s="439">
        <f>IF('statement of marks'!V$6="","",'statement of marks'!V$6)</f>
        <v>1</v>
      </c>
      <c r="O427" s="436">
        <f>IF('statement of marks'!W$6="","",'statement of marks'!W$6)</f>
        <v>40</v>
      </c>
      <c r="P427" s="436">
        <f>IF('statement of marks'!X$6="","",'statement of marks'!X$6)</f>
        <v>10</v>
      </c>
      <c r="Q427" s="436">
        <f>IF('statement of marks'!Y$6="","",'statement of marks'!Y$6)</f>
        <v>20</v>
      </c>
      <c r="R427" s="438">
        <f>IF('statement of marks'!Z$6="","",'statement of marks'!Z$6)</f>
        <v>70</v>
      </c>
      <c r="S427" s="440">
        <f>IF('statement of marks'!AA$6="","",'statement of marks'!AA$6)</f>
        <v>100</v>
      </c>
      <c r="T427" s="436">
        <f>IF('statement of marks'!AB$6="","",'statement of marks'!AB$6)</f>
        <v>65</v>
      </c>
      <c r="U427" s="436">
        <f>IF('statement of marks'!AC$6="","",'statement of marks'!AC$6)</f>
        <v>15</v>
      </c>
      <c r="V427" s="436">
        <f>IF('statement of marks'!AD$6="","",'statement of marks'!AD$6)</f>
        <v>20</v>
      </c>
      <c r="W427" s="438">
        <f>IF('statement of marks'!AE$6="","",'statement of marks'!AE$6)</f>
        <v>100</v>
      </c>
      <c r="X427" s="441">
        <f>IF('statement of marks'!AF$6="","",'statement of marks'!AF$6)</f>
        <v>200</v>
      </c>
      <c r="Y427" s="436" t="str">
        <f>IF('statement of marks'!AG$6="","",'statement of marks'!AG$6)</f>
        <v/>
      </c>
      <c r="Z427" s="452" t="str">
        <f>IF('statement of marks'!AH$6="","",'statement of marks'!AH$6)</f>
        <v/>
      </c>
    </row>
    <row r="428" spans="1:26" ht="15.5" customHeight="1">
      <c r="A428" s="424"/>
      <c r="B428" s="813" t="str">
        <f>IF('statement of marks'!$L$3="","",'statement of marks'!$L$3)</f>
        <v>HINDI</v>
      </c>
      <c r="C428" s="814"/>
      <c r="D428" s="430">
        <f>IF('statement of marks'!L20="","",'statement of marks'!L20)</f>
        <v>5</v>
      </c>
      <c r="E428" s="430">
        <f>IF('statement of marks'!M20="","",'statement of marks'!M20)</f>
        <v>5</v>
      </c>
      <c r="F428" s="442">
        <f>IF('statement of marks'!N20="","",'statement of marks'!N20)</f>
        <v>10</v>
      </c>
      <c r="G428" s="430">
        <f>IF('statement of marks'!O20="","",'statement of marks'!O20)</f>
        <v>5</v>
      </c>
      <c r="H428" s="430">
        <f>IF('statement of marks'!P20="","",'statement of marks'!P20)</f>
        <v>5</v>
      </c>
      <c r="I428" s="443">
        <f>IF('statement of marks'!Q20="","",'statement of marks'!Q20)</f>
        <v>10</v>
      </c>
      <c r="J428" s="430">
        <f>IF('statement of marks'!R20="","",'statement of marks'!R20)</f>
        <v>5</v>
      </c>
      <c r="K428" s="430">
        <f>IF('statement of marks'!S20="","",'statement of marks'!S20)</f>
        <v>4</v>
      </c>
      <c r="L428" s="443">
        <f>IF('statement of marks'!T20="","",'statement of marks'!T20)</f>
        <v>9</v>
      </c>
      <c r="M428" s="443">
        <f>IF('statement of marks'!U20="","",'statement of marks'!U20)</f>
        <v>29</v>
      </c>
      <c r="N428" s="444">
        <f>IF('statement of marks'!V20="","",'statement of marks'!V20)</f>
        <v>1</v>
      </c>
      <c r="O428" s="430">
        <f>IF('statement of marks'!W20="","",'statement of marks'!W20)</f>
        <v>40</v>
      </c>
      <c r="P428" s="430">
        <f>IF('statement of marks'!X20="","",'statement of marks'!X20)</f>
        <v>10</v>
      </c>
      <c r="Q428" s="430">
        <f>IF('statement of marks'!Y20="","",'statement of marks'!Y20)</f>
        <v>20</v>
      </c>
      <c r="R428" s="443">
        <f>IF('statement of marks'!Z20="","",'statement of marks'!Z20)</f>
        <v>70</v>
      </c>
      <c r="S428" s="445">
        <f>IF('statement of marks'!AA20="","",'statement of marks'!AA20)</f>
        <v>100</v>
      </c>
      <c r="T428" s="430">
        <f>IF('statement of marks'!AB20="","",'statement of marks'!AB20)</f>
        <v>65</v>
      </c>
      <c r="U428" s="430">
        <f>IF('statement of marks'!AC20="","",'statement of marks'!AC20)</f>
        <v>15</v>
      </c>
      <c r="V428" s="430">
        <f>IF('statement of marks'!AD20="","",'statement of marks'!AD20)</f>
        <v>20</v>
      </c>
      <c r="W428" s="443">
        <f>IF('statement of marks'!AE20="","",'statement of marks'!AE20)</f>
        <v>100</v>
      </c>
      <c r="X428" s="446">
        <f>IF('statement of marks'!AF20="","",'statement of marks'!AF20)</f>
        <v>200</v>
      </c>
      <c r="Y428" s="430">
        <f>IF('statement of marks'!AG20="","",'statement of marks'!AG20)</f>
        <v>100</v>
      </c>
      <c r="Z428" s="453" t="str">
        <f>IF('statement of marks'!AH20="","",'statement of marks'!AH20)</f>
        <v>A</v>
      </c>
    </row>
    <row r="429" spans="1:26" ht="15.5" customHeight="1">
      <c r="A429" s="424"/>
      <c r="B429" s="813" t="str">
        <f>IF('statement of marks'!$AK$3="","",'statement of marks'!$AK$3)</f>
        <v>ENGLISH</v>
      </c>
      <c r="C429" s="814"/>
      <c r="D429" s="430">
        <f>IF('statement of marks'!AK20="","",'statement of marks'!AK20)</f>
        <v>5</v>
      </c>
      <c r="E429" s="430">
        <f>IF('statement of marks'!AL20="","",'statement of marks'!AL20)</f>
        <v>5</v>
      </c>
      <c r="F429" s="442">
        <f>IF('statement of marks'!AM20="","",'statement of marks'!AM20)</f>
        <v>10</v>
      </c>
      <c r="G429" s="430">
        <f>IF('statement of marks'!AN20="","",'statement of marks'!AN20)</f>
        <v>5</v>
      </c>
      <c r="H429" s="430">
        <f>IF('statement of marks'!AO20="","",'statement of marks'!AO20)</f>
        <v>5</v>
      </c>
      <c r="I429" s="443">
        <f>IF('statement of marks'!AP20="","",'statement of marks'!AP20)</f>
        <v>10</v>
      </c>
      <c r="J429" s="430">
        <f>IF('statement of marks'!AQ20="","",'statement of marks'!AQ20)</f>
        <v>5</v>
      </c>
      <c r="K429" s="430">
        <f>IF('statement of marks'!AR20="","",'statement of marks'!AR20)</f>
        <v>4</v>
      </c>
      <c r="L429" s="443">
        <f>IF('statement of marks'!AS20="","",'statement of marks'!AS20)</f>
        <v>9</v>
      </c>
      <c r="M429" s="443">
        <f>IF('statement of marks'!AT20="","",'statement of marks'!AT20)</f>
        <v>29</v>
      </c>
      <c r="N429" s="444">
        <f>IF('statement of marks'!AU20="","",'statement of marks'!AU20)</f>
        <v>1</v>
      </c>
      <c r="O429" s="430">
        <f>IF('statement of marks'!AV20="","",'statement of marks'!AV20)</f>
        <v>40</v>
      </c>
      <c r="P429" s="430">
        <f>IF('statement of marks'!AW20="","",'statement of marks'!AW20)</f>
        <v>10</v>
      </c>
      <c r="Q429" s="430">
        <f>IF('statement of marks'!AX20="","",'statement of marks'!AX20)</f>
        <v>20</v>
      </c>
      <c r="R429" s="443">
        <f>IF('statement of marks'!AY20="","",'statement of marks'!AY20)</f>
        <v>70</v>
      </c>
      <c r="S429" s="445">
        <f>IF('statement of marks'!AZ20="","",'statement of marks'!AZ20)</f>
        <v>100</v>
      </c>
      <c r="T429" s="430">
        <f>IF('statement of marks'!BA20="","",'statement of marks'!BA20)</f>
        <v>65</v>
      </c>
      <c r="U429" s="430">
        <f>IF('statement of marks'!BB20="","",'statement of marks'!BB20)</f>
        <v>15</v>
      </c>
      <c r="V429" s="430">
        <f>IF('statement of marks'!BC20="","",'statement of marks'!BC20)</f>
        <v>20</v>
      </c>
      <c r="W429" s="443">
        <f>IF('statement of marks'!BD20="","",'statement of marks'!BD20)</f>
        <v>100</v>
      </c>
      <c r="X429" s="446">
        <f>IF('statement of marks'!BE20="","",'statement of marks'!BE20)</f>
        <v>200</v>
      </c>
      <c r="Y429" s="430">
        <f>IF('statement of marks'!BF20="","",'statement of marks'!BF20)</f>
        <v>100</v>
      </c>
      <c r="Z429" s="453" t="str">
        <f>IF('statement of marks'!BG20="","",'statement of marks'!BG20)</f>
        <v>A</v>
      </c>
    </row>
    <row r="430" spans="1:26" ht="15.5" customHeight="1">
      <c r="A430" s="424"/>
      <c r="B430" s="813" t="str">
        <f>IF('statement of marks'!BJ20="s","SANSKRIT",IF('statement of marks'!BJ20="u","URDU",IF('statement of marks'!BJ20="g","GUJRATI",IF('statement of marks'!BJ20="p","PUNJABI",IF('statement of marks'!BJ20="sd","fla/kh","THIRD LANGUAGE")))))</f>
        <v>SANSKRIT</v>
      </c>
      <c r="C430" s="814"/>
      <c r="D430" s="430">
        <f>IF('statement of marks'!BK20="","",'statement of marks'!BK20)</f>
        <v>5</v>
      </c>
      <c r="E430" s="430">
        <f>IF('statement of marks'!BL20="","",'statement of marks'!BL20)</f>
        <v>5</v>
      </c>
      <c r="F430" s="442">
        <f>IF('statement of marks'!BM20="","",'statement of marks'!BM20)</f>
        <v>10</v>
      </c>
      <c r="G430" s="430">
        <f>IF('statement of marks'!BN20="","",'statement of marks'!BN20)</f>
        <v>5</v>
      </c>
      <c r="H430" s="430">
        <f>IF('statement of marks'!BO20="","",'statement of marks'!BO20)</f>
        <v>5</v>
      </c>
      <c r="I430" s="443">
        <f>IF('statement of marks'!BP20="","",'statement of marks'!BP20)</f>
        <v>10</v>
      </c>
      <c r="J430" s="430">
        <f>IF('statement of marks'!BQ20="","",'statement of marks'!BQ20)</f>
        <v>5</v>
      </c>
      <c r="K430" s="430">
        <f>IF('statement of marks'!BR20="","",'statement of marks'!BR20)</f>
        <v>4</v>
      </c>
      <c r="L430" s="443">
        <f>IF('statement of marks'!BS20="","",'statement of marks'!BS20)</f>
        <v>9</v>
      </c>
      <c r="M430" s="443">
        <f>IF('statement of marks'!BT20="","",'statement of marks'!BT20)</f>
        <v>29</v>
      </c>
      <c r="N430" s="444">
        <f>IF('statement of marks'!BU20="","",'statement of marks'!BU20)</f>
        <v>1</v>
      </c>
      <c r="O430" s="430">
        <f>IF('statement of marks'!BV20="","",'statement of marks'!BV20)</f>
        <v>50</v>
      </c>
      <c r="P430" s="430">
        <f>IF('statement of marks'!BW20="","",'statement of marks'!BW20)</f>
        <v>20</v>
      </c>
      <c r="Q430" s="430"/>
      <c r="R430" s="443">
        <f>IF('statement of marks'!BX20="","",'statement of marks'!BX20)</f>
        <v>70</v>
      </c>
      <c r="S430" s="445">
        <f>IF('statement of marks'!BY20="","",'statement of marks'!BY20)</f>
        <v>100</v>
      </c>
      <c r="T430" s="430">
        <f>IF('statement of marks'!BZ20="","",'statement of marks'!BZ20)</f>
        <v>80</v>
      </c>
      <c r="U430" s="430">
        <f>IF('statement of marks'!CA20="","",'statement of marks'!CA20)</f>
        <v>20</v>
      </c>
      <c r="V430" s="430"/>
      <c r="W430" s="443">
        <f>IF('statement of marks'!CB20="","",'statement of marks'!CB20)</f>
        <v>100</v>
      </c>
      <c r="X430" s="446">
        <f>IF('statement of marks'!CC20="","",'statement of marks'!CC20)</f>
        <v>200</v>
      </c>
      <c r="Y430" s="430">
        <f>IF('statement of marks'!CD20="","",'statement of marks'!CD20)</f>
        <v>100</v>
      </c>
      <c r="Z430" s="453" t="str">
        <f>IF('statement of marks'!CE20="","",'statement of marks'!CE20)</f>
        <v>A</v>
      </c>
    </row>
    <row r="431" spans="1:26" ht="15.5" customHeight="1">
      <c r="A431" s="424"/>
      <c r="B431" s="813" t="str">
        <f>IF('statement of marks'!$CH$3="","",'statement of marks'!$CH$3)</f>
        <v>MATHEMATICS</v>
      </c>
      <c r="C431" s="814"/>
      <c r="D431" s="430">
        <f>IF('statement of marks'!CH20="","",'statement of marks'!CH20)</f>
        <v>5</v>
      </c>
      <c r="E431" s="430">
        <f>IF('statement of marks'!CI20="","",'statement of marks'!CI20)</f>
        <v>5</v>
      </c>
      <c r="F431" s="442">
        <f>IF('statement of marks'!CJ20="","",'statement of marks'!CJ20)</f>
        <v>10</v>
      </c>
      <c r="G431" s="430">
        <f>IF('statement of marks'!CK20="","",'statement of marks'!CK20)</f>
        <v>5</v>
      </c>
      <c r="H431" s="430">
        <f>IF('statement of marks'!CL20="","",'statement of marks'!CL20)</f>
        <v>5</v>
      </c>
      <c r="I431" s="443">
        <f>IF('statement of marks'!CM20="","",'statement of marks'!CM20)</f>
        <v>10</v>
      </c>
      <c r="J431" s="430">
        <f>IF('statement of marks'!CN20="","",'statement of marks'!CN20)</f>
        <v>5</v>
      </c>
      <c r="K431" s="430">
        <f>IF('statement of marks'!CO20="","",'statement of marks'!CO20)</f>
        <v>4</v>
      </c>
      <c r="L431" s="443">
        <f>IF('statement of marks'!CP20="","",'statement of marks'!CP20)</f>
        <v>9</v>
      </c>
      <c r="M431" s="443">
        <f>IF('statement of marks'!CQ20="","",'statement of marks'!CQ20)</f>
        <v>29</v>
      </c>
      <c r="N431" s="444">
        <f>IF('statement of marks'!CR20="","",'statement of marks'!CR20)</f>
        <v>1</v>
      </c>
      <c r="O431" s="430">
        <f>IF('statement of marks'!CS20="","",'statement of marks'!CS20)</f>
        <v>40</v>
      </c>
      <c r="P431" s="430">
        <f>IF('statement of marks'!CT20="","",'statement of marks'!CT20)</f>
        <v>10</v>
      </c>
      <c r="Q431" s="430">
        <f>IF('statement of marks'!CU20="","",'statement of marks'!CU20)</f>
        <v>20</v>
      </c>
      <c r="R431" s="443">
        <f>IF('statement of marks'!CV20="","",'statement of marks'!CV20)</f>
        <v>70</v>
      </c>
      <c r="S431" s="445">
        <f>IF('statement of marks'!CW20="","",'statement of marks'!CW20)</f>
        <v>100</v>
      </c>
      <c r="T431" s="430">
        <f>IF('statement of marks'!CX20="","",'statement of marks'!CX20)</f>
        <v>65</v>
      </c>
      <c r="U431" s="430">
        <f>IF('statement of marks'!CY20="","",'statement of marks'!CY20)</f>
        <v>15</v>
      </c>
      <c r="V431" s="430">
        <f>IF('statement of marks'!CZ20="","",'statement of marks'!CZ20)</f>
        <v>20</v>
      </c>
      <c r="W431" s="443">
        <f>IF('statement of marks'!DA20="","",'statement of marks'!DA20)</f>
        <v>100</v>
      </c>
      <c r="X431" s="446">
        <f>IF('statement of marks'!DB20="","",'statement of marks'!DB20)</f>
        <v>200</v>
      </c>
      <c r="Y431" s="430">
        <f>IF('statement of marks'!DC20="","",'statement of marks'!DC20)</f>
        <v>100</v>
      </c>
      <c r="Z431" s="453" t="str">
        <f>IF('statement of marks'!DD20="","",'statement of marks'!DD20)</f>
        <v>A</v>
      </c>
    </row>
    <row r="432" spans="1:26" ht="15.5" customHeight="1">
      <c r="A432" s="424"/>
      <c r="B432" s="813" t="str">
        <f>IF('statement of marks'!$DG$3="","",'statement of marks'!$DG$3)</f>
        <v>SCIENCE</v>
      </c>
      <c r="C432" s="814"/>
      <c r="D432" s="430">
        <f>IF('statement of marks'!DG20="","",'statement of marks'!DG20)</f>
        <v>5</v>
      </c>
      <c r="E432" s="430">
        <f>IF('statement of marks'!DH20="","",'statement of marks'!DH20)</f>
        <v>5</v>
      </c>
      <c r="F432" s="442">
        <f>IF('statement of marks'!DI20="","",'statement of marks'!DI20)</f>
        <v>10</v>
      </c>
      <c r="G432" s="430">
        <f>IF('statement of marks'!DJ20="","",'statement of marks'!DJ20)</f>
        <v>5</v>
      </c>
      <c r="H432" s="430">
        <f>IF('statement of marks'!DK20="","",'statement of marks'!DK20)</f>
        <v>5</v>
      </c>
      <c r="I432" s="443">
        <f>IF('statement of marks'!DL20="","",'statement of marks'!DL20)</f>
        <v>10</v>
      </c>
      <c r="J432" s="430">
        <f>IF('statement of marks'!DM20="","",'statement of marks'!DM20)</f>
        <v>3</v>
      </c>
      <c r="K432" s="430">
        <f>IF('statement of marks'!DN20="","",'statement of marks'!DN20)</f>
        <v>2</v>
      </c>
      <c r="L432" s="443">
        <f>IF('statement of marks'!DO20="","",'statement of marks'!DO20)</f>
        <v>5</v>
      </c>
      <c r="M432" s="443">
        <f>IF('statement of marks'!DP20="","",'statement of marks'!DP20)</f>
        <v>25</v>
      </c>
      <c r="N432" s="444">
        <f>IF('statement of marks'!DQ20="","",'statement of marks'!DQ20)</f>
        <v>5</v>
      </c>
      <c r="O432" s="430">
        <f>IF('statement of marks'!DR20="","",'statement of marks'!DR20)</f>
        <v>50</v>
      </c>
      <c r="P432" s="430">
        <f>IF('statement of marks'!DS20="","",'statement of marks'!DS20)</f>
        <v>20</v>
      </c>
      <c r="Q432" s="430"/>
      <c r="R432" s="443">
        <f>IF('statement of marks'!DT20="","",'statement of marks'!DT20)</f>
        <v>70</v>
      </c>
      <c r="S432" s="445">
        <f>IF('statement of marks'!DU20="","",'statement of marks'!DU20)</f>
        <v>100</v>
      </c>
      <c r="T432" s="430">
        <f>IF('statement of marks'!DV20="","",'statement of marks'!DV20)</f>
        <v>80</v>
      </c>
      <c r="U432" s="430">
        <f>IF('statement of marks'!DW20="","",'statement of marks'!DW20)</f>
        <v>20</v>
      </c>
      <c r="V432" s="430"/>
      <c r="W432" s="443">
        <f>IF('statement of marks'!DX20="","",'statement of marks'!DX20)</f>
        <v>100</v>
      </c>
      <c r="X432" s="446">
        <f>IF('statement of marks'!DY20="","",'statement of marks'!DY20)</f>
        <v>200</v>
      </c>
      <c r="Y432" s="430">
        <f>IF('statement of marks'!DZ20="","",'statement of marks'!DZ20)</f>
        <v>100</v>
      </c>
      <c r="Z432" s="453" t="str">
        <f>IF('statement of marks'!EA20="","",'statement of marks'!EA20)</f>
        <v>A</v>
      </c>
    </row>
    <row r="433" spans="1:26" ht="15.5" customHeight="1">
      <c r="A433" s="424"/>
      <c r="B433" s="813" t="str">
        <f>IF('statement of marks'!$ED$3="","",'statement of marks'!$ED$3)</f>
        <v>SOCIAL STUDIES</v>
      </c>
      <c r="C433" s="814"/>
      <c r="D433" s="430">
        <f>IF('statement of marks'!ED20="","",'statement of marks'!ED20)</f>
        <v>5</v>
      </c>
      <c r="E433" s="430">
        <f>IF('statement of marks'!EE20="","",'statement of marks'!EE20)</f>
        <v>5</v>
      </c>
      <c r="F433" s="442">
        <f>IF('statement of marks'!EF20="","",'statement of marks'!EF20)</f>
        <v>10</v>
      </c>
      <c r="G433" s="430">
        <f>IF('statement of marks'!EG20="","",'statement of marks'!EG20)</f>
        <v>5</v>
      </c>
      <c r="H433" s="430">
        <f>IF('statement of marks'!EH20="","",'statement of marks'!EH20)</f>
        <v>5</v>
      </c>
      <c r="I433" s="443">
        <f>IF('statement of marks'!EI20="","",'statement of marks'!EI20)</f>
        <v>10</v>
      </c>
      <c r="J433" s="430">
        <f>IF('statement of marks'!EJ20="","",'statement of marks'!EJ20)</f>
        <v>5</v>
      </c>
      <c r="K433" s="430">
        <f>IF('statement of marks'!EK20="","",'statement of marks'!EK20)</f>
        <v>4</v>
      </c>
      <c r="L433" s="443">
        <f>IF('statement of marks'!EL20="","",'statement of marks'!EL20)</f>
        <v>9</v>
      </c>
      <c r="M433" s="443">
        <f>IF('statement of marks'!EM20="","",'statement of marks'!EM20)</f>
        <v>29</v>
      </c>
      <c r="N433" s="444">
        <f>IF('statement of marks'!EN20="","",'statement of marks'!EN20)</f>
        <v>1</v>
      </c>
      <c r="O433" s="430">
        <f>IF('statement of marks'!EO20="","",'statement of marks'!EO20)</f>
        <v>50</v>
      </c>
      <c r="P433" s="430">
        <f>IF('statement of marks'!EP20="","",'statement of marks'!EP20)</f>
        <v>20</v>
      </c>
      <c r="Q433" s="430"/>
      <c r="R433" s="443">
        <f>IF('statement of marks'!EQ20="","",'statement of marks'!EQ20)</f>
        <v>70</v>
      </c>
      <c r="S433" s="445">
        <f>IF('statement of marks'!ER20="","",'statement of marks'!ER20)</f>
        <v>100</v>
      </c>
      <c r="T433" s="430">
        <f>IF('statement of marks'!ES20="","",'statement of marks'!ES20)</f>
        <v>80</v>
      </c>
      <c r="U433" s="430">
        <f>IF('statement of marks'!ET20="","",'statement of marks'!ET20)</f>
        <v>20</v>
      </c>
      <c r="V433" s="430"/>
      <c r="W433" s="443">
        <f>IF('statement of marks'!EU20="","",'statement of marks'!EU20)</f>
        <v>100</v>
      </c>
      <c r="X433" s="446">
        <f>IF('statement of marks'!EV20="","",'statement of marks'!EV20)</f>
        <v>200</v>
      </c>
      <c r="Y433" s="430">
        <f>IF('statement of marks'!EW20="","",'statement of marks'!EW20)</f>
        <v>100</v>
      </c>
      <c r="Z433" s="453" t="str">
        <f>IF('statement of marks'!EX20="","",'statement of marks'!EX20)</f>
        <v>A</v>
      </c>
    </row>
    <row r="434" spans="1:26" ht="15.5" customHeight="1">
      <c r="A434" s="424"/>
      <c r="B434" s="813" t="s">
        <v>172</v>
      </c>
      <c r="C434" s="814"/>
      <c r="D434" s="794" t="s">
        <v>167</v>
      </c>
      <c r="E434" s="794"/>
      <c r="F434" s="794"/>
      <c r="G434" s="794" t="s">
        <v>168</v>
      </c>
      <c r="H434" s="794"/>
      <c r="I434" s="794"/>
      <c r="J434" s="794" t="s">
        <v>169</v>
      </c>
      <c r="K434" s="794"/>
      <c r="L434" s="794"/>
      <c r="M434" s="794"/>
      <c r="N434" s="794"/>
      <c r="O434" s="794" t="s">
        <v>177</v>
      </c>
      <c r="P434" s="794"/>
      <c r="Q434" s="794"/>
      <c r="R434" s="794"/>
      <c r="S434" s="794" t="s">
        <v>221</v>
      </c>
      <c r="T434" s="794"/>
      <c r="U434" s="794"/>
      <c r="V434" s="794"/>
      <c r="W434" s="447"/>
      <c r="X434" s="823" t="s">
        <v>425</v>
      </c>
      <c r="Y434" s="823"/>
      <c r="Z434" s="824"/>
    </row>
    <row r="435" spans="1:26" ht="15.5" customHeight="1">
      <c r="A435" s="425"/>
      <c r="B435" s="825" t="s">
        <v>166</v>
      </c>
      <c r="C435" s="826"/>
      <c r="D435" s="827">
        <f>IF('statement of marks'!FA$6="","",'statement of marks'!FA$6)</f>
        <v>20</v>
      </c>
      <c r="E435" s="827"/>
      <c r="F435" s="827"/>
      <c r="G435" s="827">
        <f>IF('statement of marks'!FB$6="","",'statement of marks'!FB$6)</f>
        <v>20</v>
      </c>
      <c r="H435" s="827"/>
      <c r="I435" s="827"/>
      <c r="J435" s="827">
        <f>IF('statement of marks'!FC$6="","",'statement of marks'!FC$6)</f>
        <v>20</v>
      </c>
      <c r="K435" s="827"/>
      <c r="L435" s="827"/>
      <c r="M435" s="827"/>
      <c r="N435" s="827"/>
      <c r="O435" s="827">
        <f>IF('statement of marks'!FD$6="","",'statement of marks'!FD$6)</f>
        <v>20</v>
      </c>
      <c r="P435" s="827"/>
      <c r="Q435" s="827"/>
      <c r="R435" s="827"/>
      <c r="S435" s="827">
        <f>IF('statement of marks'!FE$6="","",'statement of marks'!FE$6)</f>
        <v>20</v>
      </c>
      <c r="T435" s="827"/>
      <c r="U435" s="827"/>
      <c r="V435" s="827"/>
      <c r="W435" s="448"/>
      <c r="X435" s="436">
        <f>IF('statement of marks'!FF$6="","",'statement of marks'!FF$6)</f>
        <v>100</v>
      </c>
      <c r="Y435" s="436" t="s">
        <v>220</v>
      </c>
      <c r="Z435" s="451" t="s">
        <v>69</v>
      </c>
    </row>
    <row r="436" spans="1:26" ht="15.5" customHeight="1">
      <c r="A436" s="424"/>
      <c r="B436" s="813" t="str">
        <f>IF('statement of marks'!$FA$3="","",'statement of marks'!$FA$3)</f>
        <v>WORK EXPERIENCE</v>
      </c>
      <c r="C436" s="814"/>
      <c r="D436" s="817">
        <f>IF('statement of marks'!FA20="","",'statement of marks'!FA20)</f>
        <v>20</v>
      </c>
      <c r="E436" s="817"/>
      <c r="F436" s="817"/>
      <c r="G436" s="817">
        <f>IF('statement of marks'!FB20="","",'statement of marks'!FB20)</f>
        <v>20</v>
      </c>
      <c r="H436" s="817"/>
      <c r="I436" s="817"/>
      <c r="J436" s="816">
        <f>IF('statement of marks'!FC20="","",'statement of marks'!FC20)</f>
        <v>20</v>
      </c>
      <c r="K436" s="816"/>
      <c r="L436" s="816"/>
      <c r="M436" s="816"/>
      <c r="N436" s="816"/>
      <c r="O436" s="817">
        <f>IF('statement of marks'!FD20="","",'statement of marks'!FD20)</f>
        <v>20</v>
      </c>
      <c r="P436" s="817"/>
      <c r="Q436" s="817"/>
      <c r="R436" s="817"/>
      <c r="S436" s="817">
        <f>IF('statement of marks'!FE20="","",'statement of marks'!FE20)</f>
        <v>20</v>
      </c>
      <c r="T436" s="817"/>
      <c r="U436" s="817"/>
      <c r="V436" s="817"/>
      <c r="W436" s="447"/>
      <c r="X436" s="447">
        <f>IF('statement of marks'!FF20="","",'statement of marks'!FF20)</f>
        <v>100</v>
      </c>
      <c r="Y436" s="447">
        <f>IF('statement of marks'!FG20="","",'statement of marks'!FG20)</f>
        <v>100</v>
      </c>
      <c r="Z436" s="454" t="str">
        <f>IF('statement of marks'!FH20="","",'statement of marks'!FH20)</f>
        <v>A</v>
      </c>
    </row>
    <row r="437" spans="1:26" ht="15.5" customHeight="1">
      <c r="A437" s="424"/>
      <c r="B437" s="813" t="str">
        <f>IF('statement of marks'!$FK$3="","",'statement of marks'!$FK$3)</f>
        <v>ART EDUCATION</v>
      </c>
      <c r="C437" s="814"/>
      <c r="D437" s="817">
        <f>IF('statement of marks'!FK20="","",'statement of marks'!FK20)</f>
        <v>20</v>
      </c>
      <c r="E437" s="817"/>
      <c r="F437" s="817"/>
      <c r="G437" s="817">
        <f>IF('statement of marks'!FL20="","",'statement of marks'!FL20)</f>
        <v>20</v>
      </c>
      <c r="H437" s="817"/>
      <c r="I437" s="817"/>
      <c r="J437" s="816">
        <f>IF('statement of marks'!FM20="","",'statement of marks'!FM20)</f>
        <v>20</v>
      </c>
      <c r="K437" s="816"/>
      <c r="L437" s="816"/>
      <c r="M437" s="816"/>
      <c r="N437" s="816"/>
      <c r="O437" s="817">
        <f>IF('statement of marks'!FN20="","",'statement of marks'!FN20)</f>
        <v>20</v>
      </c>
      <c r="P437" s="817"/>
      <c r="Q437" s="817"/>
      <c r="R437" s="817"/>
      <c r="S437" s="817">
        <f>IF('statement of marks'!FO20="","",'statement of marks'!FO20)</f>
        <v>20</v>
      </c>
      <c r="T437" s="817"/>
      <c r="U437" s="817"/>
      <c r="V437" s="817"/>
      <c r="W437" s="447"/>
      <c r="X437" s="447">
        <f>IF('statement of marks'!FP20="","",'statement of marks'!FP20)</f>
        <v>100</v>
      </c>
      <c r="Y437" s="447">
        <f>IF('statement of marks'!FQ20="","",'statement of marks'!FQ20)</f>
        <v>100</v>
      </c>
      <c r="Z437" s="454" t="str">
        <f>IF('statement of marks'!FR20="","",'statement of marks'!FR20)</f>
        <v>A</v>
      </c>
    </row>
    <row r="438" spans="1:26" ht="15.5" customHeight="1">
      <c r="A438" s="424"/>
      <c r="B438" s="813" t="str">
        <f>IF('statement of marks'!$FU$3="","",'statement of marks'!$FU$3)</f>
        <v>PHYSICIAL EDUCATION</v>
      </c>
      <c r="C438" s="814"/>
      <c r="D438" s="817">
        <f>IF('statement of marks'!FU20="","",'statement of marks'!FU20)</f>
        <v>20</v>
      </c>
      <c r="E438" s="817"/>
      <c r="F438" s="817"/>
      <c r="G438" s="817">
        <f>IF('statement of marks'!FV20="","",'statement of marks'!FV20)</f>
        <v>20</v>
      </c>
      <c r="H438" s="817"/>
      <c r="I438" s="817"/>
      <c r="J438" s="816">
        <f>IF('statement of marks'!FW20="","",'statement of marks'!FW20)</f>
        <v>20</v>
      </c>
      <c r="K438" s="816"/>
      <c r="L438" s="816"/>
      <c r="M438" s="816"/>
      <c r="N438" s="816"/>
      <c r="O438" s="817">
        <f>IF('statement of marks'!FX20="","",'statement of marks'!FX20)</f>
        <v>20</v>
      </c>
      <c r="P438" s="817"/>
      <c r="Q438" s="817"/>
      <c r="R438" s="817"/>
      <c r="S438" s="817">
        <f>IF('statement of marks'!FY20="","",'statement of marks'!FY20)</f>
        <v>20</v>
      </c>
      <c r="T438" s="817"/>
      <c r="U438" s="817"/>
      <c r="V438" s="817"/>
      <c r="W438" s="447"/>
      <c r="X438" s="447">
        <f>IF('statement of marks'!FZ20="","",'statement of marks'!FZ20)</f>
        <v>100</v>
      </c>
      <c r="Y438" s="447">
        <f>IF('statement of marks'!GA20="","",'statement of marks'!GA20)</f>
        <v>100</v>
      </c>
      <c r="Z438" s="454" t="str">
        <f>IF('statement of marks'!GB20="","",'statement of marks'!GB20)</f>
        <v>A</v>
      </c>
    </row>
    <row r="439" spans="1:26" ht="15.5" customHeight="1">
      <c r="A439" s="424"/>
      <c r="B439" s="813" t="s">
        <v>173</v>
      </c>
      <c r="C439" s="814"/>
      <c r="D439" s="794" t="str">
        <f>details!$EF$3</f>
        <v>AUGUST</v>
      </c>
      <c r="E439" s="794"/>
      <c r="F439" s="794"/>
      <c r="G439" s="794" t="str">
        <f>details!$EJ$3</f>
        <v>OCTOBER</v>
      </c>
      <c r="H439" s="794"/>
      <c r="I439" s="794"/>
      <c r="J439" s="816" t="str">
        <f>details!$EN$3</f>
        <v>DECEMBER</v>
      </c>
      <c r="K439" s="816"/>
      <c r="L439" s="816"/>
      <c r="M439" s="816"/>
      <c r="N439" s="816"/>
      <c r="O439" s="794" t="str">
        <f>details!$ER$3</f>
        <v>FEBURARY</v>
      </c>
      <c r="P439" s="794"/>
      <c r="Q439" s="794"/>
      <c r="R439" s="794"/>
      <c r="S439" s="794" t="str">
        <f>details!$EV$3</f>
        <v>GRAND TOAL</v>
      </c>
      <c r="T439" s="794"/>
      <c r="U439" s="794"/>
      <c r="V439" s="794"/>
      <c r="W439" s="811" t="s">
        <v>118</v>
      </c>
      <c r="X439" s="811"/>
      <c r="Y439" s="811"/>
      <c r="Z439" s="812"/>
    </row>
    <row r="440" spans="1:26" ht="15.5" customHeight="1">
      <c r="A440" s="424"/>
      <c r="B440" s="813" t="s">
        <v>175</v>
      </c>
      <c r="C440" s="814"/>
      <c r="D440" s="815" t="str">
        <f>IF(details!EI20="","",details!EI20)</f>
        <v/>
      </c>
      <c r="E440" s="815"/>
      <c r="F440" s="815"/>
      <c r="G440" s="815" t="str">
        <f>IF(details!EM20="","",details!EM20)</f>
        <v/>
      </c>
      <c r="H440" s="815"/>
      <c r="I440" s="815"/>
      <c r="J440" s="816" t="str">
        <f>IF(details!EQ20="","",details!EQ20)</f>
        <v/>
      </c>
      <c r="K440" s="816"/>
      <c r="L440" s="816"/>
      <c r="M440" s="816"/>
      <c r="N440" s="816"/>
      <c r="O440" s="817" t="str">
        <f>IF(details!EU20="","",details!EU20)</f>
        <v/>
      </c>
      <c r="P440" s="817"/>
      <c r="Q440" s="817"/>
      <c r="R440" s="817"/>
      <c r="S440" s="815" t="str">
        <f>IF(details!EW20="","",details!EW20)</f>
        <v/>
      </c>
      <c r="T440" s="815"/>
      <c r="U440" s="815"/>
      <c r="V440" s="815"/>
      <c r="W440" s="811"/>
      <c r="X440" s="811"/>
      <c r="Y440" s="811"/>
      <c r="Z440" s="812"/>
    </row>
    <row r="441" spans="1:26" ht="15.5" customHeight="1">
      <c r="A441" s="424"/>
      <c r="B441" s="818" t="s">
        <v>174</v>
      </c>
      <c r="C441" s="819"/>
      <c r="D441" s="820">
        <f>IF(details!EH20="","",details!EH20)</f>
        <v>40</v>
      </c>
      <c r="E441" s="820"/>
      <c r="F441" s="820"/>
      <c r="G441" s="820">
        <f>IF(details!EL20="","",details!EL20)</f>
        <v>60</v>
      </c>
      <c r="H441" s="820"/>
      <c r="I441" s="820"/>
      <c r="J441" s="820">
        <f>IF(details!EP20="","",details!EP20)</f>
        <v>80</v>
      </c>
      <c r="K441" s="820"/>
      <c r="L441" s="820"/>
      <c r="M441" s="820"/>
      <c r="N441" s="820"/>
      <c r="O441" s="820">
        <f>IF(details!ET20="","",details!ET20)</f>
        <v>100</v>
      </c>
      <c r="P441" s="820"/>
      <c r="Q441" s="820"/>
      <c r="R441" s="820"/>
      <c r="S441" s="820">
        <f>IF(details!EV20="","",details!EV20)</f>
        <v>110</v>
      </c>
      <c r="T441" s="820"/>
      <c r="U441" s="820"/>
      <c r="V441" s="820"/>
      <c r="W441" s="821">
        <f>'statement of marks'!$HR$108</f>
        <v>45777</v>
      </c>
      <c r="X441" s="821"/>
      <c r="Y441" s="821"/>
      <c r="Z441" s="822"/>
    </row>
    <row r="442" spans="1:26" ht="15.5" customHeight="1">
      <c r="A442" s="426"/>
      <c r="B442" s="803" t="s">
        <v>232</v>
      </c>
      <c r="C442" s="804"/>
      <c r="D442" s="805" t="s">
        <v>189</v>
      </c>
      <c r="E442" s="805"/>
      <c r="F442" s="805"/>
      <c r="G442" s="805" t="s">
        <v>190</v>
      </c>
      <c r="H442" s="805"/>
      <c r="I442" s="805"/>
      <c r="J442" s="805" t="s">
        <v>222</v>
      </c>
      <c r="K442" s="805"/>
      <c r="L442" s="805"/>
      <c r="M442" s="805"/>
      <c r="N442" s="805"/>
      <c r="O442" s="805" t="s">
        <v>147</v>
      </c>
      <c r="P442" s="805"/>
      <c r="Q442" s="805"/>
      <c r="R442" s="805"/>
      <c r="S442" s="806" t="s">
        <v>195</v>
      </c>
      <c r="T442" s="806"/>
      <c r="U442" s="806"/>
      <c r="V442" s="806"/>
      <c r="W442" s="805" t="s">
        <v>230</v>
      </c>
      <c r="X442" s="805"/>
      <c r="Y442" s="805"/>
      <c r="Z442" s="807"/>
    </row>
    <row r="443" spans="1:26" ht="15.5" customHeight="1">
      <c r="A443" s="426"/>
      <c r="B443" s="803"/>
      <c r="C443" s="804"/>
      <c r="D443" s="805">
        <f>'statement of marks'!HP20</f>
        <v>1200</v>
      </c>
      <c r="E443" s="805"/>
      <c r="F443" s="805"/>
      <c r="G443" s="805">
        <f>'statement of marks'!HQ20</f>
        <v>1200</v>
      </c>
      <c r="H443" s="805"/>
      <c r="I443" s="805"/>
      <c r="J443" s="808" t="str">
        <f>'statement of marks'!HU20</f>
        <v>A</v>
      </c>
      <c r="K443" s="808"/>
      <c r="L443" s="808"/>
      <c r="M443" s="808"/>
      <c r="N443" s="808"/>
      <c r="O443" s="808">
        <f>'statement of marks'!HR20</f>
        <v>100</v>
      </c>
      <c r="P443" s="808"/>
      <c r="Q443" s="808"/>
      <c r="R443" s="808"/>
      <c r="S443" s="805">
        <f>'statement of marks'!HT20</f>
        <v>0.99999999999999833</v>
      </c>
      <c r="T443" s="805"/>
      <c r="U443" s="805"/>
      <c r="V443" s="805"/>
      <c r="W443" s="809" t="str">
        <f>'statement of marks'!HO20</f>
        <v>PASSED</v>
      </c>
      <c r="X443" s="809"/>
      <c r="Y443" s="809"/>
      <c r="Z443" s="810"/>
    </row>
    <row r="444" spans="1:26" ht="15.5" customHeight="1">
      <c r="A444" s="424"/>
      <c r="B444" s="792" t="s">
        <v>176</v>
      </c>
      <c r="C444" s="793"/>
      <c r="D444" s="794"/>
      <c r="E444" s="794"/>
      <c r="F444" s="794"/>
      <c r="G444" s="794"/>
      <c r="H444" s="794"/>
      <c r="I444" s="794"/>
      <c r="J444" s="794"/>
      <c r="K444" s="794"/>
      <c r="L444" s="794"/>
      <c r="M444" s="794"/>
      <c r="N444" s="794"/>
      <c r="O444" s="794"/>
      <c r="P444" s="794"/>
      <c r="Q444" s="794"/>
      <c r="R444" s="794"/>
      <c r="S444" s="794"/>
      <c r="T444" s="794"/>
      <c r="U444" s="794"/>
      <c r="V444" s="794"/>
      <c r="W444" s="794"/>
      <c r="X444" s="794"/>
      <c r="Y444" s="794"/>
      <c r="Z444" s="800"/>
    </row>
    <row r="445" spans="1:26" ht="15.5" customHeight="1">
      <c r="A445" s="424"/>
      <c r="B445" s="801" t="s">
        <v>161</v>
      </c>
      <c r="C445" s="802"/>
      <c r="D445" s="794"/>
      <c r="E445" s="794"/>
      <c r="F445" s="794"/>
      <c r="G445" s="794"/>
      <c r="H445" s="794"/>
      <c r="I445" s="794"/>
      <c r="J445" s="794"/>
      <c r="K445" s="794"/>
      <c r="L445" s="794"/>
      <c r="M445" s="794"/>
      <c r="N445" s="794"/>
      <c r="O445" s="794"/>
      <c r="P445" s="794"/>
      <c r="Q445" s="794"/>
      <c r="R445" s="794"/>
      <c r="S445" s="794"/>
      <c r="T445" s="794"/>
      <c r="U445" s="794"/>
      <c r="V445" s="794"/>
      <c r="W445" s="794"/>
      <c r="X445" s="794"/>
      <c r="Y445" s="794"/>
      <c r="Z445" s="800"/>
    </row>
    <row r="446" spans="1:26" ht="15.5" customHeight="1">
      <c r="A446" s="424"/>
      <c r="B446" s="792" t="s">
        <v>162</v>
      </c>
      <c r="C446" s="793"/>
      <c r="D446" s="794"/>
      <c r="E446" s="794"/>
      <c r="F446" s="794"/>
      <c r="G446" s="794"/>
      <c r="H446" s="794"/>
      <c r="I446" s="794"/>
      <c r="J446" s="794"/>
      <c r="K446" s="794"/>
      <c r="L446" s="794"/>
      <c r="M446" s="794"/>
      <c r="N446" s="794"/>
      <c r="O446" s="794"/>
      <c r="P446" s="794"/>
      <c r="Q446" s="794"/>
      <c r="R446" s="794"/>
      <c r="S446" s="795" t="s">
        <v>162</v>
      </c>
      <c r="T446" s="795"/>
      <c r="U446" s="795"/>
      <c r="V446" s="795"/>
      <c r="W446" s="796" t="s">
        <v>163</v>
      </c>
      <c r="X446" s="796"/>
      <c r="Y446" s="796"/>
      <c r="Z446" s="797"/>
    </row>
    <row r="447" spans="1:26" ht="15.5" customHeight="1">
      <c r="A447" s="424"/>
      <c r="B447" s="798" t="s">
        <v>163</v>
      </c>
      <c r="C447" s="799"/>
      <c r="D447" s="794"/>
      <c r="E447" s="794"/>
      <c r="F447" s="794"/>
      <c r="G447" s="794"/>
      <c r="H447" s="794"/>
      <c r="I447" s="794"/>
      <c r="J447" s="794"/>
      <c r="K447" s="794"/>
      <c r="L447" s="794"/>
      <c r="M447" s="794"/>
      <c r="N447" s="794"/>
      <c r="O447" s="794"/>
      <c r="P447" s="794"/>
      <c r="Q447" s="794"/>
      <c r="R447" s="794"/>
      <c r="S447" s="795"/>
      <c r="T447" s="795"/>
      <c r="U447" s="795"/>
      <c r="V447" s="795"/>
      <c r="W447" s="796"/>
      <c r="X447" s="796"/>
      <c r="Y447" s="796"/>
      <c r="Z447" s="797"/>
    </row>
    <row r="448" spans="1:26" ht="15.5" customHeight="1" thickBot="1">
      <c r="A448" s="424"/>
      <c r="B448" s="786" t="s">
        <v>223</v>
      </c>
      <c r="C448" s="787"/>
      <c r="D448" s="788"/>
      <c r="E448" s="788"/>
      <c r="F448" s="788"/>
      <c r="G448" s="788"/>
      <c r="H448" s="788"/>
      <c r="I448" s="788"/>
      <c r="J448" s="788"/>
      <c r="K448" s="788"/>
      <c r="L448" s="788"/>
      <c r="M448" s="788"/>
      <c r="N448" s="788"/>
      <c r="O448" s="788"/>
      <c r="P448" s="788"/>
      <c r="Q448" s="788"/>
      <c r="R448" s="788"/>
      <c r="S448" s="789" t="s">
        <v>179</v>
      </c>
      <c r="T448" s="789"/>
      <c r="U448" s="789"/>
      <c r="V448" s="789"/>
      <c r="W448" s="790" t="s">
        <v>179</v>
      </c>
      <c r="X448" s="790"/>
      <c r="Y448" s="790"/>
      <c r="Z448" s="791"/>
    </row>
    <row r="449" spans="1:26" ht="15.5" customHeight="1">
      <c r="A449" s="424"/>
      <c r="B449" s="839" t="s">
        <v>178</v>
      </c>
      <c r="C449" s="840"/>
      <c r="D449" s="840"/>
      <c r="E449" s="840"/>
      <c r="F449" s="840"/>
      <c r="G449" s="840"/>
      <c r="H449" s="840"/>
      <c r="I449" s="840"/>
      <c r="J449" s="840"/>
      <c r="K449" s="840"/>
      <c r="L449" s="840"/>
      <c r="M449" s="840"/>
      <c r="N449" s="840"/>
      <c r="O449" s="840"/>
      <c r="P449" s="840"/>
      <c r="Q449" s="840"/>
      <c r="R449" s="840"/>
      <c r="S449" s="840"/>
      <c r="T449" s="840"/>
      <c r="U449" s="840"/>
      <c r="V449" s="840"/>
      <c r="W449" s="840"/>
      <c r="X449" s="840"/>
      <c r="Y449" s="840"/>
      <c r="Z449" s="841"/>
    </row>
    <row r="450" spans="1:26" ht="15.5" customHeight="1">
      <c r="A450" s="424"/>
      <c r="B450" s="842" t="str">
        <f>IF('statement of marks'!$A$1="","",'statement of marks'!$A$1)</f>
        <v>GOVT. HR. SEC. SCHOOL, _________________</v>
      </c>
      <c r="C450" s="843"/>
      <c r="D450" s="843"/>
      <c r="E450" s="843"/>
      <c r="F450" s="843"/>
      <c r="G450" s="843"/>
      <c r="H450" s="843"/>
      <c r="I450" s="843"/>
      <c r="J450" s="843"/>
      <c r="K450" s="843"/>
      <c r="L450" s="843"/>
      <c r="M450" s="843"/>
      <c r="N450" s="843"/>
      <c r="O450" s="843"/>
      <c r="P450" s="843"/>
      <c r="Q450" s="843"/>
      <c r="R450" s="843"/>
      <c r="S450" s="843"/>
      <c r="T450" s="843"/>
      <c r="U450" s="843"/>
      <c r="V450" s="843"/>
      <c r="W450" s="843"/>
      <c r="X450" s="843"/>
      <c r="Y450" s="843"/>
      <c r="Z450" s="844"/>
    </row>
    <row r="451" spans="1:26" ht="15.5" customHeight="1">
      <c r="A451" s="424"/>
      <c r="B451" s="813" t="s">
        <v>117</v>
      </c>
      <c r="C451" s="814"/>
      <c r="D451" s="814" t="str">
        <f>IF('statement of marks'!$H$3="","",'statement of marks'!$H$3)</f>
        <v>2024-25</v>
      </c>
      <c r="E451" s="814"/>
      <c r="F451" s="814"/>
      <c r="G451" s="814"/>
      <c r="H451" s="814"/>
      <c r="I451" s="814"/>
      <c r="J451" s="814"/>
      <c r="K451" s="814"/>
      <c r="L451" s="814"/>
      <c r="M451" s="814"/>
      <c r="N451" s="814"/>
      <c r="O451" s="814"/>
      <c r="P451" s="814"/>
      <c r="Q451" s="814"/>
      <c r="R451" s="814"/>
      <c r="S451" s="814"/>
      <c r="T451" s="814"/>
      <c r="U451" s="814"/>
      <c r="V451" s="814"/>
      <c r="W451" s="814"/>
      <c r="X451" s="814"/>
      <c r="Y451" s="814"/>
      <c r="Z451" s="832"/>
    </row>
    <row r="452" spans="1:26" ht="15.5" customHeight="1">
      <c r="A452" s="424"/>
      <c r="B452" s="813" t="s">
        <v>157</v>
      </c>
      <c r="C452" s="814"/>
      <c r="D452" s="814" t="str">
        <f>IF('statement of marks'!I21="","",'statement of marks'!I21)</f>
        <v>A15</v>
      </c>
      <c r="E452" s="814"/>
      <c r="F452" s="814"/>
      <c r="G452" s="814"/>
      <c r="H452" s="814"/>
      <c r="I452" s="814"/>
      <c r="J452" s="814"/>
      <c r="K452" s="814"/>
      <c r="L452" s="814"/>
      <c r="M452" s="814"/>
      <c r="N452" s="814"/>
      <c r="O452" s="814"/>
      <c r="P452" s="814"/>
      <c r="Q452" s="814"/>
      <c r="R452" s="814"/>
      <c r="S452" s="814"/>
      <c r="T452" s="814"/>
      <c r="U452" s="814"/>
      <c r="V452" s="814"/>
      <c r="W452" s="814"/>
      <c r="X452" s="814"/>
      <c r="Y452" s="814"/>
      <c r="Z452" s="832"/>
    </row>
    <row r="453" spans="1:26" ht="15.5" customHeight="1">
      <c r="A453" s="424"/>
      <c r="B453" s="813" t="s">
        <v>20</v>
      </c>
      <c r="C453" s="814"/>
      <c r="D453" s="814" t="str">
        <f>IF('statement of marks'!J21="","",'statement of marks'!J21)</f>
        <v>B15</v>
      </c>
      <c r="E453" s="814"/>
      <c r="F453" s="814"/>
      <c r="G453" s="814"/>
      <c r="H453" s="814"/>
      <c r="I453" s="814"/>
      <c r="J453" s="814"/>
      <c r="K453" s="814"/>
      <c r="L453" s="814"/>
      <c r="M453" s="814"/>
      <c r="N453" s="814"/>
      <c r="O453" s="814"/>
      <c r="P453" s="814"/>
      <c r="Q453" s="814"/>
      <c r="R453" s="814"/>
      <c r="S453" s="814"/>
      <c r="T453" s="814"/>
      <c r="U453" s="814"/>
      <c r="V453" s="814"/>
      <c r="W453" s="814"/>
      <c r="X453" s="814"/>
      <c r="Y453" s="814"/>
      <c r="Z453" s="832"/>
    </row>
    <row r="454" spans="1:26" ht="15.5" customHeight="1">
      <c r="A454" s="424"/>
      <c r="B454" s="813" t="s">
        <v>21</v>
      </c>
      <c r="C454" s="814"/>
      <c r="D454" s="814" t="str">
        <f>IF('statement of marks'!K21="","",'statement of marks'!K21)</f>
        <v>C15</v>
      </c>
      <c r="E454" s="814"/>
      <c r="F454" s="814"/>
      <c r="G454" s="814"/>
      <c r="H454" s="814"/>
      <c r="I454" s="814"/>
      <c r="J454" s="814"/>
      <c r="K454" s="814"/>
      <c r="L454" s="814"/>
      <c r="M454" s="814"/>
      <c r="N454" s="814"/>
      <c r="O454" s="814"/>
      <c r="P454" s="814"/>
      <c r="Q454" s="814"/>
      <c r="R454" s="814"/>
      <c r="S454" s="814"/>
      <c r="T454" s="814"/>
      <c r="U454" s="814"/>
      <c r="V454" s="814"/>
      <c r="W454" s="814"/>
      <c r="X454" s="814"/>
      <c r="Y454" s="814"/>
      <c r="Z454" s="832"/>
    </row>
    <row r="455" spans="1:26" ht="15.5" customHeight="1">
      <c r="A455" s="424"/>
      <c r="B455" s="813" t="s">
        <v>158</v>
      </c>
      <c r="C455" s="814"/>
      <c r="D455" s="814" t="str">
        <f>IF('statement of marks'!$G$3="","",'statement of marks'!$G$3)</f>
        <v>6 A</v>
      </c>
      <c r="E455" s="814"/>
      <c r="F455" s="814"/>
      <c r="G455" s="814" t="s">
        <v>159</v>
      </c>
      <c r="H455" s="814"/>
      <c r="I455" s="814"/>
      <c r="J455" s="836">
        <f>IF('statement of marks'!D21="","",'statement of marks'!D21)</f>
        <v>815</v>
      </c>
      <c r="K455" s="837"/>
      <c r="L455" s="837"/>
      <c r="M455" s="837"/>
      <c r="N455" s="838"/>
      <c r="O455" s="814" t="s">
        <v>79</v>
      </c>
      <c r="P455" s="814"/>
      <c r="Q455" s="814"/>
      <c r="R455" s="814"/>
      <c r="S455" s="814" t="str">
        <f>IF('statement of marks'!F21="","",'statement of marks'!F21)</f>
        <v/>
      </c>
      <c r="T455" s="814"/>
      <c r="U455" s="814"/>
      <c r="V455" s="814"/>
      <c r="W455" s="814" t="str">
        <f>IF('statement of marks'!$I$3="","",'statement of marks'!$I$3)</f>
        <v>SCHOOL DISE CODE</v>
      </c>
      <c r="X455" s="814"/>
      <c r="Y455" s="814"/>
      <c r="Z455" s="832"/>
    </row>
    <row r="456" spans="1:26" ht="15.5" customHeight="1">
      <c r="A456" s="424"/>
      <c r="B456" s="449" t="s">
        <v>171</v>
      </c>
      <c r="C456" s="428"/>
      <c r="D456" s="830" t="str">
        <f>IF('statement of marks'!G21="","",'statement of marks'!G21)</f>
        <v/>
      </c>
      <c r="E456" s="830"/>
      <c r="F456" s="830"/>
      <c r="G456" s="831" t="str">
        <f>IF('statement of marks'!H21="","",'statement of marks'!H21)</f>
        <v/>
      </c>
      <c r="H456" s="831"/>
      <c r="I456" s="831"/>
      <c r="J456" s="831"/>
      <c r="K456" s="831"/>
      <c r="L456" s="831"/>
      <c r="M456" s="831"/>
      <c r="N456" s="831"/>
      <c r="O456" s="831"/>
      <c r="P456" s="831"/>
      <c r="Q456" s="831"/>
      <c r="R456" s="831"/>
      <c r="S456" s="831"/>
      <c r="T456" s="831"/>
      <c r="U456" s="831"/>
      <c r="V456" s="831"/>
      <c r="W456" s="814" t="str">
        <f>IF('statement of marks'!$J$3="","",'statement of marks'!$J$3)</f>
        <v>08291009401</v>
      </c>
      <c r="X456" s="814"/>
      <c r="Y456" s="814"/>
      <c r="Z456" s="832"/>
    </row>
    <row r="457" spans="1:26" ht="15.5" customHeight="1">
      <c r="A457" s="424"/>
      <c r="B457" s="450" t="s">
        <v>160</v>
      </c>
      <c r="C457" s="429" t="s">
        <v>165</v>
      </c>
      <c r="D457" s="794" t="s">
        <v>167</v>
      </c>
      <c r="E457" s="794"/>
      <c r="F457" s="794"/>
      <c r="G457" s="794" t="s">
        <v>168</v>
      </c>
      <c r="H457" s="794"/>
      <c r="I457" s="794"/>
      <c r="J457" s="794" t="s">
        <v>169</v>
      </c>
      <c r="K457" s="794"/>
      <c r="L457" s="794"/>
      <c r="M457" s="833" t="str">
        <f>IF('statement of marks'!U$4="","",'statement of marks'!U$4)</f>
        <v>TOTAL OF ALL TESTS</v>
      </c>
      <c r="N457" s="834" t="str">
        <f>IF('statement of marks'!V$4="","",'statement of marks'!V$4)</f>
        <v>VRUKSHAROPAN</v>
      </c>
      <c r="O457" s="795" t="s">
        <v>170</v>
      </c>
      <c r="P457" s="795"/>
      <c r="Q457" s="795"/>
      <c r="R457" s="795"/>
      <c r="S457" s="835" t="s">
        <v>216</v>
      </c>
      <c r="T457" s="816" t="s">
        <v>90</v>
      </c>
      <c r="U457" s="816"/>
      <c r="V457" s="816"/>
      <c r="W457" s="816"/>
      <c r="X457" s="823" t="s">
        <v>425</v>
      </c>
      <c r="Y457" s="823"/>
      <c r="Z457" s="824"/>
    </row>
    <row r="458" spans="1:26" ht="15.5" customHeight="1">
      <c r="A458" s="424"/>
      <c r="B458" s="450"/>
      <c r="C458" s="429"/>
      <c r="D458" s="431" t="s">
        <v>217</v>
      </c>
      <c r="E458" s="431" t="s">
        <v>218</v>
      </c>
      <c r="F458" s="432" t="s">
        <v>219</v>
      </c>
      <c r="G458" s="431" t="s">
        <v>217</v>
      </c>
      <c r="H458" s="431" t="s">
        <v>218</v>
      </c>
      <c r="I458" s="433" t="s">
        <v>219</v>
      </c>
      <c r="J458" s="431" t="s">
        <v>217</v>
      </c>
      <c r="K458" s="431" t="s">
        <v>218</v>
      </c>
      <c r="L458" s="433" t="s">
        <v>219</v>
      </c>
      <c r="M458" s="833"/>
      <c r="N458" s="834"/>
      <c r="O458" s="431" t="s">
        <v>217</v>
      </c>
      <c r="P458" s="431" t="s">
        <v>218</v>
      </c>
      <c r="Q458" s="434" t="s">
        <v>421</v>
      </c>
      <c r="R458" s="433" t="s">
        <v>219</v>
      </c>
      <c r="S458" s="835"/>
      <c r="T458" s="431" t="s">
        <v>217</v>
      </c>
      <c r="U458" s="431" t="s">
        <v>218</v>
      </c>
      <c r="V458" s="434" t="s">
        <v>422</v>
      </c>
      <c r="W458" s="433" t="s">
        <v>219</v>
      </c>
      <c r="X458" s="435" t="s">
        <v>423</v>
      </c>
      <c r="Y458" s="431" t="s">
        <v>220</v>
      </c>
      <c r="Z458" s="451" t="s">
        <v>69</v>
      </c>
    </row>
    <row r="459" spans="1:26" ht="15.5" customHeight="1">
      <c r="A459" s="425"/>
      <c r="B459" s="828" t="s">
        <v>166</v>
      </c>
      <c r="C459" s="829"/>
      <c r="D459" s="436">
        <f>IF('statement of marks'!L$6="","",'statement of marks'!L$6)</f>
        <v>5</v>
      </c>
      <c r="E459" s="436">
        <f>IF('statement of marks'!M$6="","",'statement of marks'!M$6)</f>
        <v>5</v>
      </c>
      <c r="F459" s="437">
        <f>IF('statement of marks'!N$6="","",'statement of marks'!N$6)</f>
        <v>10</v>
      </c>
      <c r="G459" s="436">
        <f>IF('statement of marks'!O$6="","",'statement of marks'!O$6)</f>
        <v>5</v>
      </c>
      <c r="H459" s="436">
        <f>IF('statement of marks'!P$6="","",'statement of marks'!P$6)</f>
        <v>5</v>
      </c>
      <c r="I459" s="438">
        <f>IF('statement of marks'!Q$6="","",'statement of marks'!Q$6)</f>
        <v>10</v>
      </c>
      <c r="J459" s="436">
        <f>IF('statement of marks'!R$6="","",'statement of marks'!R$6)</f>
        <v>5</v>
      </c>
      <c r="K459" s="436">
        <f>IF('statement of marks'!S$6="","",'statement of marks'!S$6)</f>
        <v>4</v>
      </c>
      <c r="L459" s="438">
        <f>IF('statement of marks'!T$6="","",'statement of marks'!T$6)</f>
        <v>9</v>
      </c>
      <c r="M459" s="438">
        <f>IF('statement of marks'!U$6="","",'statement of marks'!U$6)</f>
        <v>29</v>
      </c>
      <c r="N459" s="439">
        <f>IF('statement of marks'!V$6="","",'statement of marks'!V$6)</f>
        <v>1</v>
      </c>
      <c r="O459" s="436">
        <f>IF('statement of marks'!W$6="","",'statement of marks'!W$6)</f>
        <v>40</v>
      </c>
      <c r="P459" s="436">
        <f>IF('statement of marks'!X$6="","",'statement of marks'!X$6)</f>
        <v>10</v>
      </c>
      <c r="Q459" s="436">
        <f>IF('statement of marks'!Y$6="","",'statement of marks'!Y$6)</f>
        <v>20</v>
      </c>
      <c r="R459" s="438">
        <f>IF('statement of marks'!Z$6="","",'statement of marks'!Z$6)</f>
        <v>70</v>
      </c>
      <c r="S459" s="440">
        <f>IF('statement of marks'!AA$6="","",'statement of marks'!AA$6)</f>
        <v>100</v>
      </c>
      <c r="T459" s="436">
        <f>IF('statement of marks'!AB$6="","",'statement of marks'!AB$6)</f>
        <v>65</v>
      </c>
      <c r="U459" s="436">
        <f>IF('statement of marks'!AC$6="","",'statement of marks'!AC$6)</f>
        <v>15</v>
      </c>
      <c r="V459" s="436">
        <f>IF('statement of marks'!AD$6="","",'statement of marks'!AD$6)</f>
        <v>20</v>
      </c>
      <c r="W459" s="438">
        <f>IF('statement of marks'!AE$6="","",'statement of marks'!AE$6)</f>
        <v>100</v>
      </c>
      <c r="X459" s="441">
        <f>IF('statement of marks'!AF$6="","",'statement of marks'!AF$6)</f>
        <v>200</v>
      </c>
      <c r="Y459" s="436" t="str">
        <f>IF('statement of marks'!AG$6="","",'statement of marks'!AG$6)</f>
        <v/>
      </c>
      <c r="Z459" s="452" t="str">
        <f>IF('statement of marks'!AH$6="","",'statement of marks'!AH$6)</f>
        <v/>
      </c>
    </row>
    <row r="460" spans="1:26" ht="15.5" customHeight="1">
      <c r="A460" s="424"/>
      <c r="B460" s="813" t="str">
        <f>IF('statement of marks'!$L$3="","",'statement of marks'!$L$3)</f>
        <v>HINDI</v>
      </c>
      <c r="C460" s="814"/>
      <c r="D460" s="430">
        <f>IF('statement of marks'!L21="","",'statement of marks'!L21)</f>
        <v>5</v>
      </c>
      <c r="E460" s="430">
        <f>IF('statement of marks'!M21="","",'statement of marks'!M21)</f>
        <v>5</v>
      </c>
      <c r="F460" s="442">
        <f>IF('statement of marks'!N21="","",'statement of marks'!N21)</f>
        <v>10</v>
      </c>
      <c r="G460" s="430">
        <f>IF('statement of marks'!O21="","",'statement of marks'!O21)</f>
        <v>5</v>
      </c>
      <c r="H460" s="430">
        <f>IF('statement of marks'!P21="","",'statement of marks'!P21)</f>
        <v>5</v>
      </c>
      <c r="I460" s="443">
        <f>IF('statement of marks'!Q21="","",'statement of marks'!Q21)</f>
        <v>10</v>
      </c>
      <c r="J460" s="430">
        <f>IF('statement of marks'!R21="","",'statement of marks'!R21)</f>
        <v>5</v>
      </c>
      <c r="K460" s="430">
        <f>IF('statement of marks'!S21="","",'statement of marks'!S21)</f>
        <v>4</v>
      </c>
      <c r="L460" s="443">
        <f>IF('statement of marks'!T21="","",'statement of marks'!T21)</f>
        <v>9</v>
      </c>
      <c r="M460" s="443">
        <f>IF('statement of marks'!U21="","",'statement of marks'!U21)</f>
        <v>29</v>
      </c>
      <c r="N460" s="444">
        <f>IF('statement of marks'!V21="","",'statement of marks'!V21)</f>
        <v>1</v>
      </c>
      <c r="O460" s="430">
        <f>IF('statement of marks'!W21="","",'statement of marks'!W21)</f>
        <v>40</v>
      </c>
      <c r="P460" s="430">
        <f>IF('statement of marks'!X21="","",'statement of marks'!X21)</f>
        <v>10</v>
      </c>
      <c r="Q460" s="430">
        <f>IF('statement of marks'!Y21="","",'statement of marks'!Y21)</f>
        <v>20</v>
      </c>
      <c r="R460" s="443">
        <f>IF('statement of marks'!Z21="","",'statement of marks'!Z21)</f>
        <v>70</v>
      </c>
      <c r="S460" s="445">
        <f>IF('statement of marks'!AA21="","",'statement of marks'!AA21)</f>
        <v>100</v>
      </c>
      <c r="T460" s="430">
        <f>IF('statement of marks'!AB21="","",'statement of marks'!AB21)</f>
        <v>65</v>
      </c>
      <c r="U460" s="430">
        <f>IF('statement of marks'!AC21="","",'statement of marks'!AC21)</f>
        <v>15</v>
      </c>
      <c r="V460" s="430">
        <f>IF('statement of marks'!AD21="","",'statement of marks'!AD21)</f>
        <v>20</v>
      </c>
      <c r="W460" s="443">
        <f>IF('statement of marks'!AE21="","",'statement of marks'!AE21)</f>
        <v>100</v>
      </c>
      <c r="X460" s="446">
        <f>IF('statement of marks'!AF21="","",'statement of marks'!AF21)</f>
        <v>200</v>
      </c>
      <c r="Y460" s="430">
        <f>IF('statement of marks'!AG21="","",'statement of marks'!AG21)</f>
        <v>100</v>
      </c>
      <c r="Z460" s="453" t="str">
        <f>IF('statement of marks'!AH21="","",'statement of marks'!AH21)</f>
        <v>A</v>
      </c>
    </row>
    <row r="461" spans="1:26" ht="15.5" customHeight="1">
      <c r="A461" s="424"/>
      <c r="B461" s="813" t="str">
        <f>IF('statement of marks'!$AK$3="","",'statement of marks'!$AK$3)</f>
        <v>ENGLISH</v>
      </c>
      <c r="C461" s="814"/>
      <c r="D461" s="430">
        <f>IF('statement of marks'!AK21="","",'statement of marks'!AK21)</f>
        <v>5</v>
      </c>
      <c r="E461" s="430">
        <f>IF('statement of marks'!AL21="","",'statement of marks'!AL21)</f>
        <v>5</v>
      </c>
      <c r="F461" s="442">
        <f>IF('statement of marks'!AM21="","",'statement of marks'!AM21)</f>
        <v>10</v>
      </c>
      <c r="G461" s="430">
        <f>IF('statement of marks'!AN21="","",'statement of marks'!AN21)</f>
        <v>5</v>
      </c>
      <c r="H461" s="430">
        <f>IF('statement of marks'!AO21="","",'statement of marks'!AO21)</f>
        <v>5</v>
      </c>
      <c r="I461" s="443">
        <f>IF('statement of marks'!AP21="","",'statement of marks'!AP21)</f>
        <v>10</v>
      </c>
      <c r="J461" s="430">
        <f>IF('statement of marks'!AQ21="","",'statement of marks'!AQ21)</f>
        <v>5</v>
      </c>
      <c r="K461" s="430">
        <f>IF('statement of marks'!AR21="","",'statement of marks'!AR21)</f>
        <v>4</v>
      </c>
      <c r="L461" s="443">
        <f>IF('statement of marks'!AS21="","",'statement of marks'!AS21)</f>
        <v>9</v>
      </c>
      <c r="M461" s="443">
        <f>IF('statement of marks'!AT21="","",'statement of marks'!AT21)</f>
        <v>29</v>
      </c>
      <c r="N461" s="444">
        <f>IF('statement of marks'!AU21="","",'statement of marks'!AU21)</f>
        <v>1</v>
      </c>
      <c r="O461" s="430">
        <f>IF('statement of marks'!AV21="","",'statement of marks'!AV21)</f>
        <v>40</v>
      </c>
      <c r="P461" s="430">
        <f>IF('statement of marks'!AW21="","",'statement of marks'!AW21)</f>
        <v>10</v>
      </c>
      <c r="Q461" s="430">
        <f>IF('statement of marks'!AX21="","",'statement of marks'!AX21)</f>
        <v>20</v>
      </c>
      <c r="R461" s="443">
        <f>IF('statement of marks'!AY21="","",'statement of marks'!AY21)</f>
        <v>70</v>
      </c>
      <c r="S461" s="445">
        <f>IF('statement of marks'!AZ21="","",'statement of marks'!AZ21)</f>
        <v>100</v>
      </c>
      <c r="T461" s="430">
        <f>IF('statement of marks'!BA21="","",'statement of marks'!BA21)</f>
        <v>65</v>
      </c>
      <c r="U461" s="430">
        <f>IF('statement of marks'!BB21="","",'statement of marks'!BB21)</f>
        <v>15</v>
      </c>
      <c r="V461" s="430">
        <f>IF('statement of marks'!BC21="","",'statement of marks'!BC21)</f>
        <v>20</v>
      </c>
      <c r="W461" s="443">
        <f>IF('statement of marks'!BD21="","",'statement of marks'!BD21)</f>
        <v>100</v>
      </c>
      <c r="X461" s="446">
        <f>IF('statement of marks'!BE21="","",'statement of marks'!BE21)</f>
        <v>200</v>
      </c>
      <c r="Y461" s="430">
        <f>IF('statement of marks'!BF21="","",'statement of marks'!BF21)</f>
        <v>100</v>
      </c>
      <c r="Z461" s="453" t="str">
        <f>IF('statement of marks'!BG21="","",'statement of marks'!BG21)</f>
        <v>A</v>
      </c>
    </row>
    <row r="462" spans="1:26" ht="15.5" customHeight="1">
      <c r="A462" s="424"/>
      <c r="B462" s="813" t="str">
        <f>IF('statement of marks'!BJ21="s","SANSKRIT",IF('statement of marks'!BJ21="u","URDU",IF('statement of marks'!BJ21="g","GUJRATI",IF('statement of marks'!BJ21="p","PUNJABI",IF('statement of marks'!BJ21="sd","fla/kh","THIRD LANGUAGE")))))</f>
        <v>SANSKRIT</v>
      </c>
      <c r="C462" s="814"/>
      <c r="D462" s="430">
        <f>IF('statement of marks'!BK21="","",'statement of marks'!BK21)</f>
        <v>5</v>
      </c>
      <c r="E462" s="430">
        <f>IF('statement of marks'!BL21="","",'statement of marks'!BL21)</f>
        <v>5</v>
      </c>
      <c r="F462" s="442">
        <f>IF('statement of marks'!BM21="","",'statement of marks'!BM21)</f>
        <v>10</v>
      </c>
      <c r="G462" s="430">
        <f>IF('statement of marks'!BN21="","",'statement of marks'!BN21)</f>
        <v>5</v>
      </c>
      <c r="H462" s="430">
        <f>IF('statement of marks'!BO21="","",'statement of marks'!BO21)</f>
        <v>5</v>
      </c>
      <c r="I462" s="443">
        <f>IF('statement of marks'!BP21="","",'statement of marks'!BP21)</f>
        <v>10</v>
      </c>
      <c r="J462" s="430">
        <f>IF('statement of marks'!BQ21="","",'statement of marks'!BQ21)</f>
        <v>5</v>
      </c>
      <c r="K462" s="430">
        <f>IF('statement of marks'!BR21="","",'statement of marks'!BR21)</f>
        <v>4</v>
      </c>
      <c r="L462" s="443">
        <f>IF('statement of marks'!BS21="","",'statement of marks'!BS21)</f>
        <v>9</v>
      </c>
      <c r="M462" s="443">
        <f>IF('statement of marks'!BT21="","",'statement of marks'!BT21)</f>
        <v>29</v>
      </c>
      <c r="N462" s="444">
        <f>IF('statement of marks'!BU21="","",'statement of marks'!BU21)</f>
        <v>1</v>
      </c>
      <c r="O462" s="430">
        <f>IF('statement of marks'!BV21="","",'statement of marks'!BV21)</f>
        <v>50</v>
      </c>
      <c r="P462" s="430">
        <f>IF('statement of marks'!BW21="","",'statement of marks'!BW21)</f>
        <v>20</v>
      </c>
      <c r="Q462" s="430"/>
      <c r="R462" s="443">
        <f>IF('statement of marks'!BX21="","",'statement of marks'!BX21)</f>
        <v>70</v>
      </c>
      <c r="S462" s="445">
        <f>IF('statement of marks'!BY21="","",'statement of marks'!BY21)</f>
        <v>100</v>
      </c>
      <c r="T462" s="430">
        <f>IF('statement of marks'!BZ21="","",'statement of marks'!BZ21)</f>
        <v>80</v>
      </c>
      <c r="U462" s="430">
        <f>IF('statement of marks'!CA21="","",'statement of marks'!CA21)</f>
        <v>20</v>
      </c>
      <c r="V462" s="430"/>
      <c r="W462" s="443">
        <f>IF('statement of marks'!CB21="","",'statement of marks'!CB21)</f>
        <v>100</v>
      </c>
      <c r="X462" s="446">
        <f>IF('statement of marks'!CC21="","",'statement of marks'!CC21)</f>
        <v>200</v>
      </c>
      <c r="Y462" s="430">
        <f>IF('statement of marks'!CD21="","",'statement of marks'!CD21)</f>
        <v>100</v>
      </c>
      <c r="Z462" s="453" t="str">
        <f>IF('statement of marks'!CE21="","",'statement of marks'!CE21)</f>
        <v>A</v>
      </c>
    </row>
    <row r="463" spans="1:26" ht="15.5" customHeight="1">
      <c r="A463" s="424"/>
      <c r="B463" s="813" t="str">
        <f>IF('statement of marks'!$CH$3="","",'statement of marks'!$CH$3)</f>
        <v>MATHEMATICS</v>
      </c>
      <c r="C463" s="814"/>
      <c r="D463" s="430">
        <f>IF('statement of marks'!CH21="","",'statement of marks'!CH21)</f>
        <v>5</v>
      </c>
      <c r="E463" s="430">
        <f>IF('statement of marks'!CI21="","",'statement of marks'!CI21)</f>
        <v>5</v>
      </c>
      <c r="F463" s="442">
        <f>IF('statement of marks'!CJ21="","",'statement of marks'!CJ21)</f>
        <v>10</v>
      </c>
      <c r="G463" s="430">
        <f>IF('statement of marks'!CK21="","",'statement of marks'!CK21)</f>
        <v>5</v>
      </c>
      <c r="H463" s="430">
        <f>IF('statement of marks'!CL21="","",'statement of marks'!CL21)</f>
        <v>5</v>
      </c>
      <c r="I463" s="443">
        <f>IF('statement of marks'!CM21="","",'statement of marks'!CM21)</f>
        <v>10</v>
      </c>
      <c r="J463" s="430">
        <f>IF('statement of marks'!CN21="","",'statement of marks'!CN21)</f>
        <v>5</v>
      </c>
      <c r="K463" s="430">
        <f>IF('statement of marks'!CO21="","",'statement of marks'!CO21)</f>
        <v>4</v>
      </c>
      <c r="L463" s="443">
        <f>IF('statement of marks'!CP21="","",'statement of marks'!CP21)</f>
        <v>9</v>
      </c>
      <c r="M463" s="443">
        <f>IF('statement of marks'!CQ21="","",'statement of marks'!CQ21)</f>
        <v>29</v>
      </c>
      <c r="N463" s="444">
        <f>IF('statement of marks'!CR21="","",'statement of marks'!CR21)</f>
        <v>1</v>
      </c>
      <c r="O463" s="430">
        <f>IF('statement of marks'!CS21="","",'statement of marks'!CS21)</f>
        <v>40</v>
      </c>
      <c r="P463" s="430">
        <f>IF('statement of marks'!CT21="","",'statement of marks'!CT21)</f>
        <v>10</v>
      </c>
      <c r="Q463" s="430">
        <f>IF('statement of marks'!CU21="","",'statement of marks'!CU21)</f>
        <v>20</v>
      </c>
      <c r="R463" s="443">
        <f>IF('statement of marks'!CV21="","",'statement of marks'!CV21)</f>
        <v>70</v>
      </c>
      <c r="S463" s="445">
        <f>IF('statement of marks'!CW21="","",'statement of marks'!CW21)</f>
        <v>100</v>
      </c>
      <c r="T463" s="430">
        <f>IF('statement of marks'!CX21="","",'statement of marks'!CX21)</f>
        <v>65</v>
      </c>
      <c r="U463" s="430">
        <f>IF('statement of marks'!CY21="","",'statement of marks'!CY21)</f>
        <v>15</v>
      </c>
      <c r="V463" s="430">
        <f>IF('statement of marks'!CZ21="","",'statement of marks'!CZ21)</f>
        <v>20</v>
      </c>
      <c r="W463" s="443">
        <f>IF('statement of marks'!DA21="","",'statement of marks'!DA21)</f>
        <v>100</v>
      </c>
      <c r="X463" s="446">
        <f>IF('statement of marks'!DB21="","",'statement of marks'!DB21)</f>
        <v>200</v>
      </c>
      <c r="Y463" s="430">
        <f>IF('statement of marks'!DC21="","",'statement of marks'!DC21)</f>
        <v>100</v>
      </c>
      <c r="Z463" s="453" t="str">
        <f>IF('statement of marks'!DD21="","",'statement of marks'!DD21)</f>
        <v>A</v>
      </c>
    </row>
    <row r="464" spans="1:26" ht="15.5" customHeight="1">
      <c r="A464" s="424"/>
      <c r="B464" s="813" t="str">
        <f>IF('statement of marks'!$DG$3="","",'statement of marks'!$DG$3)</f>
        <v>SCIENCE</v>
      </c>
      <c r="C464" s="814"/>
      <c r="D464" s="430">
        <f>IF('statement of marks'!DG21="","",'statement of marks'!DG21)</f>
        <v>5</v>
      </c>
      <c r="E464" s="430">
        <f>IF('statement of marks'!DH21="","",'statement of marks'!DH21)</f>
        <v>5</v>
      </c>
      <c r="F464" s="442">
        <f>IF('statement of marks'!DI21="","",'statement of marks'!DI21)</f>
        <v>10</v>
      </c>
      <c r="G464" s="430">
        <f>IF('statement of marks'!DJ21="","",'statement of marks'!DJ21)</f>
        <v>5</v>
      </c>
      <c r="H464" s="430">
        <f>IF('statement of marks'!DK21="","",'statement of marks'!DK21)</f>
        <v>5</v>
      </c>
      <c r="I464" s="443">
        <f>IF('statement of marks'!DL21="","",'statement of marks'!DL21)</f>
        <v>10</v>
      </c>
      <c r="J464" s="430">
        <f>IF('statement of marks'!DM21="","",'statement of marks'!DM21)</f>
        <v>3</v>
      </c>
      <c r="K464" s="430">
        <f>IF('statement of marks'!DN21="","",'statement of marks'!DN21)</f>
        <v>2</v>
      </c>
      <c r="L464" s="443">
        <f>IF('statement of marks'!DO21="","",'statement of marks'!DO21)</f>
        <v>5</v>
      </c>
      <c r="M464" s="443">
        <f>IF('statement of marks'!DP21="","",'statement of marks'!DP21)</f>
        <v>25</v>
      </c>
      <c r="N464" s="444">
        <f>IF('statement of marks'!DQ21="","",'statement of marks'!DQ21)</f>
        <v>5</v>
      </c>
      <c r="O464" s="430">
        <f>IF('statement of marks'!DR21="","",'statement of marks'!DR21)</f>
        <v>50</v>
      </c>
      <c r="P464" s="430">
        <f>IF('statement of marks'!DS21="","",'statement of marks'!DS21)</f>
        <v>20</v>
      </c>
      <c r="Q464" s="430"/>
      <c r="R464" s="443">
        <f>IF('statement of marks'!DT21="","",'statement of marks'!DT21)</f>
        <v>70</v>
      </c>
      <c r="S464" s="445">
        <f>IF('statement of marks'!DU21="","",'statement of marks'!DU21)</f>
        <v>100</v>
      </c>
      <c r="T464" s="430">
        <f>IF('statement of marks'!DV21="","",'statement of marks'!DV21)</f>
        <v>80</v>
      </c>
      <c r="U464" s="430">
        <f>IF('statement of marks'!DW21="","",'statement of marks'!DW21)</f>
        <v>20</v>
      </c>
      <c r="V464" s="430"/>
      <c r="W464" s="443">
        <f>IF('statement of marks'!DX21="","",'statement of marks'!DX21)</f>
        <v>100</v>
      </c>
      <c r="X464" s="446">
        <f>IF('statement of marks'!DY21="","",'statement of marks'!DY21)</f>
        <v>200</v>
      </c>
      <c r="Y464" s="430">
        <f>IF('statement of marks'!DZ21="","",'statement of marks'!DZ21)</f>
        <v>100</v>
      </c>
      <c r="Z464" s="453" t="str">
        <f>IF('statement of marks'!EA21="","",'statement of marks'!EA21)</f>
        <v>A</v>
      </c>
    </row>
    <row r="465" spans="1:26" ht="15.5" customHeight="1">
      <c r="A465" s="424"/>
      <c r="B465" s="813" t="str">
        <f>IF('statement of marks'!$ED$3="","",'statement of marks'!$ED$3)</f>
        <v>SOCIAL STUDIES</v>
      </c>
      <c r="C465" s="814"/>
      <c r="D465" s="430">
        <f>IF('statement of marks'!ED21="","",'statement of marks'!ED21)</f>
        <v>5</v>
      </c>
      <c r="E465" s="430">
        <f>IF('statement of marks'!EE21="","",'statement of marks'!EE21)</f>
        <v>5</v>
      </c>
      <c r="F465" s="442">
        <f>IF('statement of marks'!EF21="","",'statement of marks'!EF21)</f>
        <v>10</v>
      </c>
      <c r="G465" s="430">
        <f>IF('statement of marks'!EG21="","",'statement of marks'!EG21)</f>
        <v>5</v>
      </c>
      <c r="H465" s="430">
        <f>IF('statement of marks'!EH21="","",'statement of marks'!EH21)</f>
        <v>5</v>
      </c>
      <c r="I465" s="443">
        <f>IF('statement of marks'!EI21="","",'statement of marks'!EI21)</f>
        <v>10</v>
      </c>
      <c r="J465" s="430">
        <f>IF('statement of marks'!EJ21="","",'statement of marks'!EJ21)</f>
        <v>5</v>
      </c>
      <c r="K465" s="430">
        <f>IF('statement of marks'!EK21="","",'statement of marks'!EK21)</f>
        <v>4</v>
      </c>
      <c r="L465" s="443">
        <f>IF('statement of marks'!EL21="","",'statement of marks'!EL21)</f>
        <v>9</v>
      </c>
      <c r="M465" s="443">
        <f>IF('statement of marks'!EM21="","",'statement of marks'!EM21)</f>
        <v>29</v>
      </c>
      <c r="N465" s="444">
        <f>IF('statement of marks'!EN21="","",'statement of marks'!EN21)</f>
        <v>1</v>
      </c>
      <c r="O465" s="430">
        <f>IF('statement of marks'!EO21="","",'statement of marks'!EO21)</f>
        <v>50</v>
      </c>
      <c r="P465" s="430">
        <f>IF('statement of marks'!EP21="","",'statement of marks'!EP21)</f>
        <v>20</v>
      </c>
      <c r="Q465" s="430"/>
      <c r="R465" s="443">
        <f>IF('statement of marks'!EQ21="","",'statement of marks'!EQ21)</f>
        <v>70</v>
      </c>
      <c r="S465" s="445">
        <f>IF('statement of marks'!ER21="","",'statement of marks'!ER21)</f>
        <v>100</v>
      </c>
      <c r="T465" s="430">
        <f>IF('statement of marks'!ES21="","",'statement of marks'!ES21)</f>
        <v>80</v>
      </c>
      <c r="U465" s="430">
        <f>IF('statement of marks'!ET21="","",'statement of marks'!ET21)</f>
        <v>20</v>
      </c>
      <c r="V465" s="430"/>
      <c r="W465" s="443">
        <f>IF('statement of marks'!EU21="","",'statement of marks'!EU21)</f>
        <v>100</v>
      </c>
      <c r="X465" s="446">
        <f>IF('statement of marks'!EV21="","",'statement of marks'!EV21)</f>
        <v>200</v>
      </c>
      <c r="Y465" s="430">
        <f>IF('statement of marks'!EW21="","",'statement of marks'!EW21)</f>
        <v>100</v>
      </c>
      <c r="Z465" s="453" t="str">
        <f>IF('statement of marks'!EX21="","",'statement of marks'!EX21)</f>
        <v>A</v>
      </c>
    </row>
    <row r="466" spans="1:26" ht="15.5" customHeight="1">
      <c r="A466" s="424"/>
      <c r="B466" s="813" t="s">
        <v>172</v>
      </c>
      <c r="C466" s="814"/>
      <c r="D466" s="794" t="s">
        <v>167</v>
      </c>
      <c r="E466" s="794"/>
      <c r="F466" s="794"/>
      <c r="G466" s="794" t="s">
        <v>168</v>
      </c>
      <c r="H466" s="794"/>
      <c r="I466" s="794"/>
      <c r="J466" s="794" t="s">
        <v>169</v>
      </c>
      <c r="K466" s="794"/>
      <c r="L466" s="794"/>
      <c r="M466" s="794"/>
      <c r="N466" s="794"/>
      <c r="O466" s="794" t="s">
        <v>177</v>
      </c>
      <c r="P466" s="794"/>
      <c r="Q466" s="794"/>
      <c r="R466" s="794"/>
      <c r="S466" s="794" t="s">
        <v>221</v>
      </c>
      <c r="T466" s="794"/>
      <c r="U466" s="794"/>
      <c r="V466" s="794"/>
      <c r="W466" s="447"/>
      <c r="X466" s="823" t="s">
        <v>425</v>
      </c>
      <c r="Y466" s="823"/>
      <c r="Z466" s="824"/>
    </row>
    <row r="467" spans="1:26" ht="15.5" customHeight="1">
      <c r="A467" s="425"/>
      <c r="B467" s="825" t="s">
        <v>166</v>
      </c>
      <c r="C467" s="826"/>
      <c r="D467" s="827">
        <f>IF('statement of marks'!FA$6="","",'statement of marks'!FA$6)</f>
        <v>20</v>
      </c>
      <c r="E467" s="827"/>
      <c r="F467" s="827"/>
      <c r="G467" s="827">
        <f>IF('statement of marks'!FB$6="","",'statement of marks'!FB$6)</f>
        <v>20</v>
      </c>
      <c r="H467" s="827"/>
      <c r="I467" s="827"/>
      <c r="J467" s="827">
        <f>IF('statement of marks'!FC$6="","",'statement of marks'!FC$6)</f>
        <v>20</v>
      </c>
      <c r="K467" s="827"/>
      <c r="L467" s="827"/>
      <c r="M467" s="827"/>
      <c r="N467" s="827"/>
      <c r="O467" s="827">
        <f>IF('statement of marks'!FD$6="","",'statement of marks'!FD$6)</f>
        <v>20</v>
      </c>
      <c r="P467" s="827"/>
      <c r="Q467" s="827"/>
      <c r="R467" s="827"/>
      <c r="S467" s="827">
        <f>IF('statement of marks'!FE$6="","",'statement of marks'!FE$6)</f>
        <v>20</v>
      </c>
      <c r="T467" s="827"/>
      <c r="U467" s="827"/>
      <c r="V467" s="827"/>
      <c r="W467" s="448"/>
      <c r="X467" s="436">
        <f>IF('statement of marks'!FF$6="","",'statement of marks'!FF$6)</f>
        <v>100</v>
      </c>
      <c r="Y467" s="436" t="s">
        <v>220</v>
      </c>
      <c r="Z467" s="451" t="s">
        <v>69</v>
      </c>
    </row>
    <row r="468" spans="1:26" ht="15.5" customHeight="1">
      <c r="A468" s="424"/>
      <c r="B468" s="813" t="str">
        <f>IF('statement of marks'!$FA$3="","",'statement of marks'!$FA$3)</f>
        <v>WORK EXPERIENCE</v>
      </c>
      <c r="C468" s="814"/>
      <c r="D468" s="817">
        <f>IF('statement of marks'!FA21="","",'statement of marks'!FA21)</f>
        <v>20</v>
      </c>
      <c r="E468" s="817"/>
      <c r="F468" s="817"/>
      <c r="G468" s="817">
        <f>IF('statement of marks'!FB21="","",'statement of marks'!FB21)</f>
        <v>20</v>
      </c>
      <c r="H468" s="817"/>
      <c r="I468" s="817"/>
      <c r="J468" s="816">
        <f>IF('statement of marks'!FC21="","",'statement of marks'!FC21)</f>
        <v>20</v>
      </c>
      <c r="K468" s="816"/>
      <c r="L468" s="816"/>
      <c r="M468" s="816"/>
      <c r="N468" s="816"/>
      <c r="O468" s="817">
        <f>IF('statement of marks'!FD21="","",'statement of marks'!FD21)</f>
        <v>20</v>
      </c>
      <c r="P468" s="817"/>
      <c r="Q468" s="817"/>
      <c r="R468" s="817"/>
      <c r="S468" s="817">
        <f>IF('statement of marks'!FE21="","",'statement of marks'!FE21)</f>
        <v>20</v>
      </c>
      <c r="T468" s="817"/>
      <c r="U468" s="817"/>
      <c r="V468" s="817"/>
      <c r="W468" s="447"/>
      <c r="X468" s="447">
        <f>IF('statement of marks'!FF21="","",'statement of marks'!FF21)</f>
        <v>100</v>
      </c>
      <c r="Y468" s="447">
        <f>IF('statement of marks'!FG21="","",'statement of marks'!FG21)</f>
        <v>100</v>
      </c>
      <c r="Z468" s="454" t="str">
        <f>IF('statement of marks'!FH21="","",'statement of marks'!FH21)</f>
        <v>A</v>
      </c>
    </row>
    <row r="469" spans="1:26" ht="15.5" customHeight="1">
      <c r="A469" s="424"/>
      <c r="B469" s="813" t="str">
        <f>IF('statement of marks'!$FK$3="","",'statement of marks'!$FK$3)</f>
        <v>ART EDUCATION</v>
      </c>
      <c r="C469" s="814"/>
      <c r="D469" s="817">
        <f>IF('statement of marks'!FK21="","",'statement of marks'!FK21)</f>
        <v>20</v>
      </c>
      <c r="E469" s="817"/>
      <c r="F469" s="817"/>
      <c r="G469" s="817">
        <f>IF('statement of marks'!FL21="","",'statement of marks'!FL21)</f>
        <v>20</v>
      </c>
      <c r="H469" s="817"/>
      <c r="I469" s="817"/>
      <c r="J469" s="816">
        <f>IF('statement of marks'!FM21="","",'statement of marks'!FM21)</f>
        <v>20</v>
      </c>
      <c r="K469" s="816"/>
      <c r="L469" s="816"/>
      <c r="M469" s="816"/>
      <c r="N469" s="816"/>
      <c r="O469" s="817">
        <f>IF('statement of marks'!FN21="","",'statement of marks'!FN21)</f>
        <v>20</v>
      </c>
      <c r="P469" s="817"/>
      <c r="Q469" s="817"/>
      <c r="R469" s="817"/>
      <c r="S469" s="817">
        <f>IF('statement of marks'!FO21="","",'statement of marks'!FO21)</f>
        <v>20</v>
      </c>
      <c r="T469" s="817"/>
      <c r="U469" s="817"/>
      <c r="V469" s="817"/>
      <c r="W469" s="447"/>
      <c r="X469" s="447">
        <f>IF('statement of marks'!FP21="","",'statement of marks'!FP21)</f>
        <v>100</v>
      </c>
      <c r="Y469" s="447">
        <f>IF('statement of marks'!FQ21="","",'statement of marks'!FQ21)</f>
        <v>100</v>
      </c>
      <c r="Z469" s="454" t="str">
        <f>IF('statement of marks'!FR21="","",'statement of marks'!FR21)</f>
        <v>A</v>
      </c>
    </row>
    <row r="470" spans="1:26" ht="15.5" customHeight="1">
      <c r="A470" s="424"/>
      <c r="B470" s="813" t="str">
        <f>IF('statement of marks'!$FU$3="","",'statement of marks'!$FU$3)</f>
        <v>PHYSICIAL EDUCATION</v>
      </c>
      <c r="C470" s="814"/>
      <c r="D470" s="817">
        <f>IF('statement of marks'!FU21="","",'statement of marks'!FU21)</f>
        <v>20</v>
      </c>
      <c r="E470" s="817"/>
      <c r="F470" s="817"/>
      <c r="G470" s="817">
        <f>IF('statement of marks'!FV21="","",'statement of marks'!FV21)</f>
        <v>20</v>
      </c>
      <c r="H470" s="817"/>
      <c r="I470" s="817"/>
      <c r="J470" s="816">
        <f>IF('statement of marks'!FW21="","",'statement of marks'!FW21)</f>
        <v>20</v>
      </c>
      <c r="K470" s="816"/>
      <c r="L470" s="816"/>
      <c r="M470" s="816"/>
      <c r="N470" s="816"/>
      <c r="O470" s="817">
        <f>IF('statement of marks'!FX21="","",'statement of marks'!FX21)</f>
        <v>20</v>
      </c>
      <c r="P470" s="817"/>
      <c r="Q470" s="817"/>
      <c r="R470" s="817"/>
      <c r="S470" s="817">
        <f>IF('statement of marks'!FY21="","",'statement of marks'!FY21)</f>
        <v>20</v>
      </c>
      <c r="T470" s="817"/>
      <c r="U470" s="817"/>
      <c r="V470" s="817"/>
      <c r="W470" s="447"/>
      <c r="X470" s="447">
        <f>IF('statement of marks'!FZ21="","",'statement of marks'!FZ21)</f>
        <v>100</v>
      </c>
      <c r="Y470" s="447">
        <f>IF('statement of marks'!GA21="","",'statement of marks'!GA21)</f>
        <v>100</v>
      </c>
      <c r="Z470" s="454" t="str">
        <f>IF('statement of marks'!GB21="","",'statement of marks'!GB21)</f>
        <v>A</v>
      </c>
    </row>
    <row r="471" spans="1:26" ht="15.5" customHeight="1">
      <c r="A471" s="424"/>
      <c r="B471" s="813" t="s">
        <v>173</v>
      </c>
      <c r="C471" s="814"/>
      <c r="D471" s="794" t="str">
        <f>details!$EF$3</f>
        <v>AUGUST</v>
      </c>
      <c r="E471" s="794"/>
      <c r="F471" s="794"/>
      <c r="G471" s="794" t="str">
        <f>details!$EJ$3</f>
        <v>OCTOBER</v>
      </c>
      <c r="H471" s="794"/>
      <c r="I471" s="794"/>
      <c r="J471" s="816" t="str">
        <f>details!$EN$3</f>
        <v>DECEMBER</v>
      </c>
      <c r="K471" s="816"/>
      <c r="L471" s="816"/>
      <c r="M471" s="816"/>
      <c r="N471" s="816"/>
      <c r="O471" s="794" t="str">
        <f>details!$ER$3</f>
        <v>FEBURARY</v>
      </c>
      <c r="P471" s="794"/>
      <c r="Q471" s="794"/>
      <c r="R471" s="794"/>
      <c r="S471" s="794" t="str">
        <f>details!$EV$3</f>
        <v>GRAND TOAL</v>
      </c>
      <c r="T471" s="794"/>
      <c r="U471" s="794"/>
      <c r="V471" s="794"/>
      <c r="W471" s="811" t="s">
        <v>118</v>
      </c>
      <c r="X471" s="811"/>
      <c r="Y471" s="811"/>
      <c r="Z471" s="812"/>
    </row>
    <row r="472" spans="1:26" ht="15.5" customHeight="1">
      <c r="A472" s="424"/>
      <c r="B472" s="813" t="s">
        <v>175</v>
      </c>
      <c r="C472" s="814"/>
      <c r="D472" s="815" t="str">
        <f>IF(details!EI21="","",details!EI21)</f>
        <v/>
      </c>
      <c r="E472" s="815"/>
      <c r="F472" s="815"/>
      <c r="G472" s="815" t="str">
        <f>IF(details!EM21="","",details!EM21)</f>
        <v/>
      </c>
      <c r="H472" s="815"/>
      <c r="I472" s="815"/>
      <c r="J472" s="816" t="str">
        <f>IF(details!EQ21="","",details!EQ21)</f>
        <v/>
      </c>
      <c r="K472" s="816"/>
      <c r="L472" s="816"/>
      <c r="M472" s="816"/>
      <c r="N472" s="816"/>
      <c r="O472" s="817" t="str">
        <f>IF(details!EU21="","",details!EU21)</f>
        <v/>
      </c>
      <c r="P472" s="817"/>
      <c r="Q472" s="817"/>
      <c r="R472" s="817"/>
      <c r="S472" s="815" t="str">
        <f>IF(details!EW21="","",details!EW21)</f>
        <v/>
      </c>
      <c r="T472" s="815"/>
      <c r="U472" s="815"/>
      <c r="V472" s="815"/>
      <c r="W472" s="811"/>
      <c r="X472" s="811"/>
      <c r="Y472" s="811"/>
      <c r="Z472" s="812"/>
    </row>
    <row r="473" spans="1:26" ht="15.5" customHeight="1">
      <c r="A473" s="424"/>
      <c r="B473" s="818" t="s">
        <v>174</v>
      </c>
      <c r="C473" s="819"/>
      <c r="D473" s="820">
        <f>IF(details!EH21="","",details!EH21)</f>
        <v>40</v>
      </c>
      <c r="E473" s="820"/>
      <c r="F473" s="820"/>
      <c r="G473" s="820">
        <f>IF(details!EL21="","",details!EL21)</f>
        <v>60</v>
      </c>
      <c r="H473" s="820"/>
      <c r="I473" s="820"/>
      <c r="J473" s="820">
        <f>IF(details!EP21="","",details!EP21)</f>
        <v>80</v>
      </c>
      <c r="K473" s="820"/>
      <c r="L473" s="820"/>
      <c r="M473" s="820"/>
      <c r="N473" s="820"/>
      <c r="O473" s="820">
        <f>IF(details!ET21="","",details!ET21)</f>
        <v>100</v>
      </c>
      <c r="P473" s="820"/>
      <c r="Q473" s="820"/>
      <c r="R473" s="820"/>
      <c r="S473" s="820">
        <f>IF(details!EV21="","",details!EV21)</f>
        <v>110</v>
      </c>
      <c r="T473" s="820"/>
      <c r="U473" s="820"/>
      <c r="V473" s="820"/>
      <c r="W473" s="821">
        <f>'statement of marks'!$HR$108</f>
        <v>45777</v>
      </c>
      <c r="X473" s="821"/>
      <c r="Y473" s="821"/>
      <c r="Z473" s="822"/>
    </row>
    <row r="474" spans="1:26" ht="15.5" customHeight="1">
      <c r="A474" s="426"/>
      <c r="B474" s="803" t="s">
        <v>232</v>
      </c>
      <c r="C474" s="804"/>
      <c r="D474" s="805" t="s">
        <v>189</v>
      </c>
      <c r="E474" s="805"/>
      <c r="F474" s="805"/>
      <c r="G474" s="805" t="s">
        <v>190</v>
      </c>
      <c r="H474" s="805"/>
      <c r="I474" s="805"/>
      <c r="J474" s="805" t="s">
        <v>222</v>
      </c>
      <c r="K474" s="805"/>
      <c r="L474" s="805"/>
      <c r="M474" s="805"/>
      <c r="N474" s="805"/>
      <c r="O474" s="805" t="s">
        <v>147</v>
      </c>
      <c r="P474" s="805"/>
      <c r="Q474" s="805"/>
      <c r="R474" s="805"/>
      <c r="S474" s="806" t="s">
        <v>195</v>
      </c>
      <c r="T474" s="806"/>
      <c r="U474" s="806"/>
      <c r="V474" s="806"/>
      <c r="W474" s="805" t="s">
        <v>230</v>
      </c>
      <c r="X474" s="805"/>
      <c r="Y474" s="805"/>
      <c r="Z474" s="807"/>
    </row>
    <row r="475" spans="1:26" ht="15.5" customHeight="1">
      <c r="A475" s="426"/>
      <c r="B475" s="803"/>
      <c r="C475" s="804"/>
      <c r="D475" s="805">
        <f>'statement of marks'!HP21</f>
        <v>1200</v>
      </c>
      <c r="E475" s="805"/>
      <c r="F475" s="805"/>
      <c r="G475" s="805">
        <f>'statement of marks'!HQ21</f>
        <v>1200</v>
      </c>
      <c r="H475" s="805"/>
      <c r="I475" s="805"/>
      <c r="J475" s="808" t="str">
        <f>'statement of marks'!HU21</f>
        <v>A</v>
      </c>
      <c r="K475" s="808"/>
      <c r="L475" s="808"/>
      <c r="M475" s="808"/>
      <c r="N475" s="808"/>
      <c r="O475" s="808">
        <f>'statement of marks'!HR21</f>
        <v>100</v>
      </c>
      <c r="P475" s="808"/>
      <c r="Q475" s="808"/>
      <c r="R475" s="808"/>
      <c r="S475" s="805">
        <f>'statement of marks'!HT21</f>
        <v>0.99999999999999833</v>
      </c>
      <c r="T475" s="805"/>
      <c r="U475" s="805"/>
      <c r="V475" s="805"/>
      <c r="W475" s="809" t="str">
        <f>'statement of marks'!HO21</f>
        <v>PASSED</v>
      </c>
      <c r="X475" s="809"/>
      <c r="Y475" s="809"/>
      <c r="Z475" s="810"/>
    </row>
    <row r="476" spans="1:26" ht="15.5" customHeight="1">
      <c r="A476" s="424"/>
      <c r="B476" s="792" t="s">
        <v>176</v>
      </c>
      <c r="C476" s="793"/>
      <c r="D476" s="794"/>
      <c r="E476" s="794"/>
      <c r="F476" s="794"/>
      <c r="G476" s="794"/>
      <c r="H476" s="794"/>
      <c r="I476" s="794"/>
      <c r="J476" s="794"/>
      <c r="K476" s="794"/>
      <c r="L476" s="794"/>
      <c r="M476" s="794"/>
      <c r="N476" s="794"/>
      <c r="O476" s="794"/>
      <c r="P476" s="794"/>
      <c r="Q476" s="794"/>
      <c r="R476" s="794"/>
      <c r="S476" s="794"/>
      <c r="T476" s="794"/>
      <c r="U476" s="794"/>
      <c r="V476" s="794"/>
      <c r="W476" s="794"/>
      <c r="X476" s="794"/>
      <c r="Y476" s="794"/>
      <c r="Z476" s="800"/>
    </row>
    <row r="477" spans="1:26" ht="15.5" customHeight="1">
      <c r="A477" s="424"/>
      <c r="B477" s="801" t="s">
        <v>161</v>
      </c>
      <c r="C477" s="802"/>
      <c r="D477" s="794"/>
      <c r="E477" s="794"/>
      <c r="F477" s="794"/>
      <c r="G477" s="794"/>
      <c r="H477" s="794"/>
      <c r="I477" s="794"/>
      <c r="J477" s="794"/>
      <c r="K477" s="794"/>
      <c r="L477" s="794"/>
      <c r="M477" s="794"/>
      <c r="N477" s="794"/>
      <c r="O477" s="794"/>
      <c r="P477" s="794"/>
      <c r="Q477" s="794"/>
      <c r="R477" s="794"/>
      <c r="S477" s="794"/>
      <c r="T477" s="794"/>
      <c r="U477" s="794"/>
      <c r="V477" s="794"/>
      <c r="W477" s="794"/>
      <c r="X477" s="794"/>
      <c r="Y477" s="794"/>
      <c r="Z477" s="800"/>
    </row>
    <row r="478" spans="1:26" ht="15.5" customHeight="1">
      <c r="A478" s="424"/>
      <c r="B478" s="792" t="s">
        <v>162</v>
      </c>
      <c r="C478" s="793"/>
      <c r="D478" s="794"/>
      <c r="E478" s="794"/>
      <c r="F478" s="794"/>
      <c r="G478" s="794"/>
      <c r="H478" s="794"/>
      <c r="I478" s="794"/>
      <c r="J478" s="794"/>
      <c r="K478" s="794"/>
      <c r="L478" s="794"/>
      <c r="M478" s="794"/>
      <c r="N478" s="794"/>
      <c r="O478" s="794"/>
      <c r="P478" s="794"/>
      <c r="Q478" s="794"/>
      <c r="R478" s="794"/>
      <c r="S478" s="795" t="s">
        <v>162</v>
      </c>
      <c r="T478" s="795"/>
      <c r="U478" s="795"/>
      <c r="V478" s="795"/>
      <c r="W478" s="796" t="s">
        <v>163</v>
      </c>
      <c r="X478" s="796"/>
      <c r="Y478" s="796"/>
      <c r="Z478" s="797"/>
    </row>
    <row r="479" spans="1:26" ht="15.5" customHeight="1">
      <c r="A479" s="424"/>
      <c r="B479" s="798" t="s">
        <v>163</v>
      </c>
      <c r="C479" s="799"/>
      <c r="D479" s="794"/>
      <c r="E479" s="794"/>
      <c r="F479" s="794"/>
      <c r="G479" s="794"/>
      <c r="H479" s="794"/>
      <c r="I479" s="794"/>
      <c r="J479" s="794"/>
      <c r="K479" s="794"/>
      <c r="L479" s="794"/>
      <c r="M479" s="794"/>
      <c r="N479" s="794"/>
      <c r="O479" s="794"/>
      <c r="P479" s="794"/>
      <c r="Q479" s="794"/>
      <c r="R479" s="794"/>
      <c r="S479" s="795"/>
      <c r="T479" s="795"/>
      <c r="U479" s="795"/>
      <c r="V479" s="795"/>
      <c r="W479" s="796"/>
      <c r="X479" s="796"/>
      <c r="Y479" s="796"/>
      <c r="Z479" s="797"/>
    </row>
    <row r="480" spans="1:26" ht="15.5" customHeight="1" thickBot="1">
      <c r="A480" s="424"/>
      <c r="B480" s="786" t="s">
        <v>223</v>
      </c>
      <c r="C480" s="787"/>
      <c r="D480" s="788"/>
      <c r="E480" s="788"/>
      <c r="F480" s="788"/>
      <c r="G480" s="788"/>
      <c r="H480" s="788"/>
      <c r="I480" s="788"/>
      <c r="J480" s="788"/>
      <c r="K480" s="788"/>
      <c r="L480" s="788"/>
      <c r="M480" s="788"/>
      <c r="N480" s="788"/>
      <c r="O480" s="788"/>
      <c r="P480" s="788"/>
      <c r="Q480" s="788"/>
      <c r="R480" s="788"/>
      <c r="S480" s="789" t="s">
        <v>179</v>
      </c>
      <c r="T480" s="789"/>
      <c r="U480" s="789"/>
      <c r="V480" s="789"/>
      <c r="W480" s="790" t="s">
        <v>179</v>
      </c>
      <c r="X480" s="790"/>
      <c r="Y480" s="790"/>
      <c r="Z480" s="791"/>
    </row>
    <row r="481" spans="1:26" ht="15.5" customHeight="1">
      <c r="A481" s="424"/>
      <c r="B481" s="839" t="s">
        <v>178</v>
      </c>
      <c r="C481" s="840"/>
      <c r="D481" s="840"/>
      <c r="E481" s="840"/>
      <c r="F481" s="840"/>
      <c r="G481" s="840"/>
      <c r="H481" s="840"/>
      <c r="I481" s="840"/>
      <c r="J481" s="840"/>
      <c r="K481" s="840"/>
      <c r="L481" s="840"/>
      <c r="M481" s="840"/>
      <c r="N481" s="840"/>
      <c r="O481" s="840"/>
      <c r="P481" s="840"/>
      <c r="Q481" s="840"/>
      <c r="R481" s="840"/>
      <c r="S481" s="840"/>
      <c r="T481" s="840"/>
      <c r="U481" s="840"/>
      <c r="V481" s="840"/>
      <c r="W481" s="840"/>
      <c r="X481" s="840"/>
      <c r="Y481" s="840"/>
      <c r="Z481" s="841"/>
    </row>
    <row r="482" spans="1:26" ht="15.5" customHeight="1">
      <c r="A482" s="424"/>
      <c r="B482" s="842" t="str">
        <f>IF('statement of marks'!$A$1="","",'statement of marks'!$A$1)</f>
        <v>GOVT. HR. SEC. SCHOOL, _________________</v>
      </c>
      <c r="C482" s="843"/>
      <c r="D482" s="843"/>
      <c r="E482" s="843"/>
      <c r="F482" s="843"/>
      <c r="G482" s="843"/>
      <c r="H482" s="843"/>
      <c r="I482" s="843"/>
      <c r="J482" s="843"/>
      <c r="K482" s="843"/>
      <c r="L482" s="843"/>
      <c r="M482" s="843"/>
      <c r="N482" s="843"/>
      <c r="O482" s="843"/>
      <c r="P482" s="843"/>
      <c r="Q482" s="843"/>
      <c r="R482" s="843"/>
      <c r="S482" s="843"/>
      <c r="T482" s="843"/>
      <c r="U482" s="843"/>
      <c r="V482" s="843"/>
      <c r="W482" s="843"/>
      <c r="X482" s="843"/>
      <c r="Y482" s="843"/>
      <c r="Z482" s="844"/>
    </row>
    <row r="483" spans="1:26" ht="15.5" customHeight="1">
      <c r="A483" s="424"/>
      <c r="B483" s="813" t="s">
        <v>117</v>
      </c>
      <c r="C483" s="814"/>
      <c r="D483" s="814" t="str">
        <f>IF('statement of marks'!$H$3="","",'statement of marks'!$H$3)</f>
        <v>2024-25</v>
      </c>
      <c r="E483" s="814"/>
      <c r="F483" s="814"/>
      <c r="G483" s="814"/>
      <c r="H483" s="814"/>
      <c r="I483" s="814"/>
      <c r="J483" s="814"/>
      <c r="K483" s="814"/>
      <c r="L483" s="814"/>
      <c r="M483" s="814"/>
      <c r="N483" s="814"/>
      <c r="O483" s="814"/>
      <c r="P483" s="814"/>
      <c r="Q483" s="814"/>
      <c r="R483" s="814"/>
      <c r="S483" s="814"/>
      <c r="T483" s="814"/>
      <c r="U483" s="814"/>
      <c r="V483" s="814"/>
      <c r="W483" s="814"/>
      <c r="X483" s="814"/>
      <c r="Y483" s="814"/>
      <c r="Z483" s="832"/>
    </row>
    <row r="484" spans="1:26" ht="15.5" customHeight="1">
      <c r="A484" s="424"/>
      <c r="B484" s="813" t="s">
        <v>157</v>
      </c>
      <c r="C484" s="814"/>
      <c r="D484" s="814" t="str">
        <f>IF('statement of marks'!I22="","",'statement of marks'!I22)</f>
        <v>A16</v>
      </c>
      <c r="E484" s="814"/>
      <c r="F484" s="814"/>
      <c r="G484" s="814"/>
      <c r="H484" s="814"/>
      <c r="I484" s="814"/>
      <c r="J484" s="814"/>
      <c r="K484" s="814"/>
      <c r="L484" s="814"/>
      <c r="M484" s="814"/>
      <c r="N484" s="814"/>
      <c r="O484" s="814"/>
      <c r="P484" s="814"/>
      <c r="Q484" s="814"/>
      <c r="R484" s="814"/>
      <c r="S484" s="814"/>
      <c r="T484" s="814"/>
      <c r="U484" s="814"/>
      <c r="V484" s="814"/>
      <c r="W484" s="814"/>
      <c r="X484" s="814"/>
      <c r="Y484" s="814"/>
      <c r="Z484" s="832"/>
    </row>
    <row r="485" spans="1:26" ht="15.5" customHeight="1">
      <c r="A485" s="424"/>
      <c r="B485" s="813" t="s">
        <v>20</v>
      </c>
      <c r="C485" s="814"/>
      <c r="D485" s="814" t="str">
        <f>IF('statement of marks'!J22="","",'statement of marks'!J22)</f>
        <v>B16</v>
      </c>
      <c r="E485" s="814"/>
      <c r="F485" s="814"/>
      <c r="G485" s="814"/>
      <c r="H485" s="814"/>
      <c r="I485" s="814"/>
      <c r="J485" s="814"/>
      <c r="K485" s="814"/>
      <c r="L485" s="814"/>
      <c r="M485" s="814"/>
      <c r="N485" s="814"/>
      <c r="O485" s="814"/>
      <c r="P485" s="814"/>
      <c r="Q485" s="814"/>
      <c r="R485" s="814"/>
      <c r="S485" s="814"/>
      <c r="T485" s="814"/>
      <c r="U485" s="814"/>
      <c r="V485" s="814"/>
      <c r="W485" s="814"/>
      <c r="X485" s="814"/>
      <c r="Y485" s="814"/>
      <c r="Z485" s="832"/>
    </row>
    <row r="486" spans="1:26" ht="15.5" customHeight="1">
      <c r="A486" s="424"/>
      <c r="B486" s="813" t="s">
        <v>21</v>
      </c>
      <c r="C486" s="814"/>
      <c r="D486" s="814" t="str">
        <f>IF('statement of marks'!K22="","",'statement of marks'!K22)</f>
        <v>C16</v>
      </c>
      <c r="E486" s="814"/>
      <c r="F486" s="814"/>
      <c r="G486" s="814"/>
      <c r="H486" s="814"/>
      <c r="I486" s="814"/>
      <c r="J486" s="814"/>
      <c r="K486" s="814"/>
      <c r="L486" s="814"/>
      <c r="M486" s="814"/>
      <c r="N486" s="814"/>
      <c r="O486" s="814"/>
      <c r="P486" s="814"/>
      <c r="Q486" s="814"/>
      <c r="R486" s="814"/>
      <c r="S486" s="814"/>
      <c r="T486" s="814"/>
      <c r="U486" s="814"/>
      <c r="V486" s="814"/>
      <c r="W486" s="814"/>
      <c r="X486" s="814"/>
      <c r="Y486" s="814"/>
      <c r="Z486" s="832"/>
    </row>
    <row r="487" spans="1:26" ht="15.5" customHeight="1">
      <c r="A487" s="424"/>
      <c r="B487" s="813" t="s">
        <v>158</v>
      </c>
      <c r="C487" s="814"/>
      <c r="D487" s="814" t="str">
        <f>IF('statement of marks'!$G$3="","",'statement of marks'!$G$3)</f>
        <v>6 A</v>
      </c>
      <c r="E487" s="814"/>
      <c r="F487" s="814"/>
      <c r="G487" s="814" t="s">
        <v>159</v>
      </c>
      <c r="H487" s="814"/>
      <c r="I487" s="814"/>
      <c r="J487" s="836">
        <f>IF('statement of marks'!D22="","",'statement of marks'!D22)</f>
        <v>816</v>
      </c>
      <c r="K487" s="837"/>
      <c r="L487" s="837"/>
      <c r="M487" s="837"/>
      <c r="N487" s="838"/>
      <c r="O487" s="814" t="s">
        <v>79</v>
      </c>
      <c r="P487" s="814"/>
      <c r="Q487" s="814"/>
      <c r="R487" s="814"/>
      <c r="S487" s="814" t="str">
        <f>IF('statement of marks'!F22="","",'statement of marks'!F22)</f>
        <v/>
      </c>
      <c r="T487" s="814"/>
      <c r="U487" s="814"/>
      <c r="V487" s="814"/>
      <c r="W487" s="814" t="str">
        <f>IF('statement of marks'!$I$3="","",'statement of marks'!$I$3)</f>
        <v>SCHOOL DISE CODE</v>
      </c>
      <c r="X487" s="814"/>
      <c r="Y487" s="814"/>
      <c r="Z487" s="832"/>
    </row>
    <row r="488" spans="1:26" ht="15.5" customHeight="1">
      <c r="A488" s="424"/>
      <c r="B488" s="449" t="s">
        <v>171</v>
      </c>
      <c r="C488" s="428"/>
      <c r="D488" s="830" t="str">
        <f>IF('statement of marks'!G22="","",'statement of marks'!G22)</f>
        <v/>
      </c>
      <c r="E488" s="830"/>
      <c r="F488" s="830"/>
      <c r="G488" s="831" t="str">
        <f>IF('statement of marks'!H22="","",'statement of marks'!H22)</f>
        <v/>
      </c>
      <c r="H488" s="831"/>
      <c r="I488" s="831"/>
      <c r="J488" s="831"/>
      <c r="K488" s="831"/>
      <c r="L488" s="831"/>
      <c r="M488" s="831"/>
      <c r="N488" s="831"/>
      <c r="O488" s="831"/>
      <c r="P488" s="831"/>
      <c r="Q488" s="831"/>
      <c r="R488" s="831"/>
      <c r="S488" s="831"/>
      <c r="T488" s="831"/>
      <c r="U488" s="831"/>
      <c r="V488" s="831"/>
      <c r="W488" s="814" t="str">
        <f>IF('statement of marks'!$J$3="","",'statement of marks'!$J$3)</f>
        <v>08291009401</v>
      </c>
      <c r="X488" s="814"/>
      <c r="Y488" s="814"/>
      <c r="Z488" s="832"/>
    </row>
    <row r="489" spans="1:26" ht="15.5" customHeight="1">
      <c r="A489" s="424"/>
      <c r="B489" s="450" t="s">
        <v>160</v>
      </c>
      <c r="C489" s="429" t="s">
        <v>165</v>
      </c>
      <c r="D489" s="794" t="s">
        <v>167</v>
      </c>
      <c r="E489" s="794"/>
      <c r="F489" s="794"/>
      <c r="G489" s="794" t="s">
        <v>168</v>
      </c>
      <c r="H489" s="794"/>
      <c r="I489" s="794"/>
      <c r="J489" s="794" t="s">
        <v>169</v>
      </c>
      <c r="K489" s="794"/>
      <c r="L489" s="794"/>
      <c r="M489" s="833" t="str">
        <f>IF('statement of marks'!U$4="","",'statement of marks'!U$4)</f>
        <v>TOTAL OF ALL TESTS</v>
      </c>
      <c r="N489" s="834" t="str">
        <f>IF('statement of marks'!V$4="","",'statement of marks'!V$4)</f>
        <v>VRUKSHAROPAN</v>
      </c>
      <c r="O489" s="795" t="s">
        <v>170</v>
      </c>
      <c r="P489" s="795"/>
      <c r="Q489" s="795"/>
      <c r="R489" s="795"/>
      <c r="S489" s="835" t="s">
        <v>216</v>
      </c>
      <c r="T489" s="816" t="s">
        <v>90</v>
      </c>
      <c r="U489" s="816"/>
      <c r="V489" s="816"/>
      <c r="W489" s="816"/>
      <c r="X489" s="823" t="s">
        <v>425</v>
      </c>
      <c r="Y489" s="823"/>
      <c r="Z489" s="824"/>
    </row>
    <row r="490" spans="1:26" ht="15.5" customHeight="1">
      <c r="A490" s="424"/>
      <c r="B490" s="450"/>
      <c r="C490" s="429"/>
      <c r="D490" s="431" t="s">
        <v>217</v>
      </c>
      <c r="E490" s="431" t="s">
        <v>218</v>
      </c>
      <c r="F490" s="432" t="s">
        <v>219</v>
      </c>
      <c r="G490" s="431" t="s">
        <v>217</v>
      </c>
      <c r="H490" s="431" t="s">
        <v>218</v>
      </c>
      <c r="I490" s="433" t="s">
        <v>219</v>
      </c>
      <c r="J490" s="431" t="s">
        <v>217</v>
      </c>
      <c r="K490" s="431" t="s">
        <v>218</v>
      </c>
      <c r="L490" s="433" t="s">
        <v>219</v>
      </c>
      <c r="M490" s="833"/>
      <c r="N490" s="834"/>
      <c r="O490" s="431" t="s">
        <v>217</v>
      </c>
      <c r="P490" s="431" t="s">
        <v>218</v>
      </c>
      <c r="Q490" s="434" t="s">
        <v>421</v>
      </c>
      <c r="R490" s="433" t="s">
        <v>219</v>
      </c>
      <c r="S490" s="835"/>
      <c r="T490" s="431" t="s">
        <v>217</v>
      </c>
      <c r="U490" s="431" t="s">
        <v>218</v>
      </c>
      <c r="V490" s="434" t="s">
        <v>422</v>
      </c>
      <c r="W490" s="433" t="s">
        <v>219</v>
      </c>
      <c r="X490" s="435" t="s">
        <v>423</v>
      </c>
      <c r="Y490" s="431" t="s">
        <v>220</v>
      </c>
      <c r="Z490" s="451" t="s">
        <v>69</v>
      </c>
    </row>
    <row r="491" spans="1:26" ht="15.5" customHeight="1">
      <c r="A491" s="425"/>
      <c r="B491" s="828" t="s">
        <v>166</v>
      </c>
      <c r="C491" s="829"/>
      <c r="D491" s="436">
        <f>IF('statement of marks'!L$6="","",'statement of marks'!L$6)</f>
        <v>5</v>
      </c>
      <c r="E491" s="436">
        <f>IF('statement of marks'!M$6="","",'statement of marks'!M$6)</f>
        <v>5</v>
      </c>
      <c r="F491" s="437">
        <f>IF('statement of marks'!N$6="","",'statement of marks'!N$6)</f>
        <v>10</v>
      </c>
      <c r="G491" s="436">
        <f>IF('statement of marks'!O$6="","",'statement of marks'!O$6)</f>
        <v>5</v>
      </c>
      <c r="H491" s="436">
        <f>IF('statement of marks'!P$6="","",'statement of marks'!P$6)</f>
        <v>5</v>
      </c>
      <c r="I491" s="438">
        <f>IF('statement of marks'!Q$6="","",'statement of marks'!Q$6)</f>
        <v>10</v>
      </c>
      <c r="J491" s="436">
        <f>IF('statement of marks'!R$6="","",'statement of marks'!R$6)</f>
        <v>5</v>
      </c>
      <c r="K491" s="436">
        <f>IF('statement of marks'!S$6="","",'statement of marks'!S$6)</f>
        <v>4</v>
      </c>
      <c r="L491" s="438">
        <f>IF('statement of marks'!T$6="","",'statement of marks'!T$6)</f>
        <v>9</v>
      </c>
      <c r="M491" s="438">
        <f>IF('statement of marks'!U$6="","",'statement of marks'!U$6)</f>
        <v>29</v>
      </c>
      <c r="N491" s="439">
        <f>IF('statement of marks'!V$6="","",'statement of marks'!V$6)</f>
        <v>1</v>
      </c>
      <c r="O491" s="436">
        <f>IF('statement of marks'!W$6="","",'statement of marks'!W$6)</f>
        <v>40</v>
      </c>
      <c r="P491" s="436">
        <f>IF('statement of marks'!X$6="","",'statement of marks'!X$6)</f>
        <v>10</v>
      </c>
      <c r="Q491" s="436">
        <f>IF('statement of marks'!Y$6="","",'statement of marks'!Y$6)</f>
        <v>20</v>
      </c>
      <c r="R491" s="438">
        <f>IF('statement of marks'!Z$6="","",'statement of marks'!Z$6)</f>
        <v>70</v>
      </c>
      <c r="S491" s="440">
        <f>IF('statement of marks'!AA$6="","",'statement of marks'!AA$6)</f>
        <v>100</v>
      </c>
      <c r="T491" s="436">
        <f>IF('statement of marks'!AB$6="","",'statement of marks'!AB$6)</f>
        <v>65</v>
      </c>
      <c r="U491" s="436">
        <f>IF('statement of marks'!AC$6="","",'statement of marks'!AC$6)</f>
        <v>15</v>
      </c>
      <c r="V491" s="436">
        <f>IF('statement of marks'!AD$6="","",'statement of marks'!AD$6)</f>
        <v>20</v>
      </c>
      <c r="W491" s="438">
        <f>IF('statement of marks'!AE$6="","",'statement of marks'!AE$6)</f>
        <v>100</v>
      </c>
      <c r="X491" s="441">
        <f>IF('statement of marks'!AF$6="","",'statement of marks'!AF$6)</f>
        <v>200</v>
      </c>
      <c r="Y491" s="436" t="str">
        <f>IF('statement of marks'!AG$6="","",'statement of marks'!AG$6)</f>
        <v/>
      </c>
      <c r="Z491" s="452" t="str">
        <f>IF('statement of marks'!AH$6="","",'statement of marks'!AH$6)</f>
        <v/>
      </c>
    </row>
    <row r="492" spans="1:26" ht="15.5" customHeight="1">
      <c r="A492" s="424"/>
      <c r="B492" s="813" t="str">
        <f>IF('statement of marks'!$L$3="","",'statement of marks'!$L$3)</f>
        <v>HINDI</v>
      </c>
      <c r="C492" s="814"/>
      <c r="D492" s="430">
        <f>IF('statement of marks'!L22="","",'statement of marks'!L22)</f>
        <v>5</v>
      </c>
      <c r="E492" s="430">
        <f>IF('statement of marks'!M22="","",'statement of marks'!M22)</f>
        <v>5</v>
      </c>
      <c r="F492" s="442">
        <f>IF('statement of marks'!N22="","",'statement of marks'!N22)</f>
        <v>10</v>
      </c>
      <c r="G492" s="430">
        <f>IF('statement of marks'!O22="","",'statement of marks'!O22)</f>
        <v>5</v>
      </c>
      <c r="H492" s="430">
        <f>IF('statement of marks'!P22="","",'statement of marks'!P22)</f>
        <v>5</v>
      </c>
      <c r="I492" s="443">
        <f>IF('statement of marks'!Q22="","",'statement of marks'!Q22)</f>
        <v>10</v>
      </c>
      <c r="J492" s="430">
        <f>IF('statement of marks'!R22="","",'statement of marks'!R22)</f>
        <v>5</v>
      </c>
      <c r="K492" s="430">
        <f>IF('statement of marks'!S22="","",'statement of marks'!S22)</f>
        <v>4</v>
      </c>
      <c r="L492" s="443">
        <f>IF('statement of marks'!T22="","",'statement of marks'!T22)</f>
        <v>9</v>
      </c>
      <c r="M492" s="443">
        <f>IF('statement of marks'!U22="","",'statement of marks'!U22)</f>
        <v>29</v>
      </c>
      <c r="N492" s="444">
        <f>IF('statement of marks'!V22="","",'statement of marks'!V22)</f>
        <v>1</v>
      </c>
      <c r="O492" s="430">
        <f>IF('statement of marks'!W22="","",'statement of marks'!W22)</f>
        <v>40</v>
      </c>
      <c r="P492" s="430">
        <f>IF('statement of marks'!X22="","",'statement of marks'!X22)</f>
        <v>10</v>
      </c>
      <c r="Q492" s="430">
        <f>IF('statement of marks'!Y22="","",'statement of marks'!Y22)</f>
        <v>20</v>
      </c>
      <c r="R492" s="443">
        <f>IF('statement of marks'!Z22="","",'statement of marks'!Z22)</f>
        <v>70</v>
      </c>
      <c r="S492" s="445">
        <f>IF('statement of marks'!AA22="","",'statement of marks'!AA22)</f>
        <v>100</v>
      </c>
      <c r="T492" s="430">
        <f>IF('statement of marks'!AB22="","",'statement of marks'!AB22)</f>
        <v>65</v>
      </c>
      <c r="U492" s="430">
        <f>IF('statement of marks'!AC22="","",'statement of marks'!AC22)</f>
        <v>15</v>
      </c>
      <c r="V492" s="430">
        <f>IF('statement of marks'!AD22="","",'statement of marks'!AD22)</f>
        <v>20</v>
      </c>
      <c r="W492" s="443">
        <f>IF('statement of marks'!AE22="","",'statement of marks'!AE22)</f>
        <v>100</v>
      </c>
      <c r="X492" s="446">
        <f>IF('statement of marks'!AF22="","",'statement of marks'!AF22)</f>
        <v>200</v>
      </c>
      <c r="Y492" s="430">
        <f>IF('statement of marks'!AG22="","",'statement of marks'!AG22)</f>
        <v>100</v>
      </c>
      <c r="Z492" s="453" t="str">
        <f>IF('statement of marks'!AH22="","",'statement of marks'!AH22)</f>
        <v>A</v>
      </c>
    </row>
    <row r="493" spans="1:26" ht="15.5" customHeight="1">
      <c r="A493" s="424"/>
      <c r="B493" s="813" t="str">
        <f>IF('statement of marks'!$AK$3="","",'statement of marks'!$AK$3)</f>
        <v>ENGLISH</v>
      </c>
      <c r="C493" s="814"/>
      <c r="D493" s="430">
        <f>IF('statement of marks'!AK22="","",'statement of marks'!AK22)</f>
        <v>5</v>
      </c>
      <c r="E493" s="430">
        <f>IF('statement of marks'!AL22="","",'statement of marks'!AL22)</f>
        <v>5</v>
      </c>
      <c r="F493" s="442">
        <f>IF('statement of marks'!AM22="","",'statement of marks'!AM22)</f>
        <v>10</v>
      </c>
      <c r="G493" s="430">
        <f>IF('statement of marks'!AN22="","",'statement of marks'!AN22)</f>
        <v>5</v>
      </c>
      <c r="H493" s="430">
        <f>IF('statement of marks'!AO22="","",'statement of marks'!AO22)</f>
        <v>5</v>
      </c>
      <c r="I493" s="443">
        <f>IF('statement of marks'!AP22="","",'statement of marks'!AP22)</f>
        <v>10</v>
      </c>
      <c r="J493" s="430">
        <f>IF('statement of marks'!AQ22="","",'statement of marks'!AQ22)</f>
        <v>5</v>
      </c>
      <c r="K493" s="430">
        <f>IF('statement of marks'!AR22="","",'statement of marks'!AR22)</f>
        <v>4</v>
      </c>
      <c r="L493" s="443">
        <f>IF('statement of marks'!AS22="","",'statement of marks'!AS22)</f>
        <v>9</v>
      </c>
      <c r="M493" s="443">
        <f>IF('statement of marks'!AT22="","",'statement of marks'!AT22)</f>
        <v>29</v>
      </c>
      <c r="N493" s="444">
        <f>IF('statement of marks'!AU22="","",'statement of marks'!AU22)</f>
        <v>1</v>
      </c>
      <c r="O493" s="430">
        <f>IF('statement of marks'!AV22="","",'statement of marks'!AV22)</f>
        <v>40</v>
      </c>
      <c r="P493" s="430">
        <f>IF('statement of marks'!AW22="","",'statement of marks'!AW22)</f>
        <v>10</v>
      </c>
      <c r="Q493" s="430">
        <f>IF('statement of marks'!AX22="","",'statement of marks'!AX22)</f>
        <v>20</v>
      </c>
      <c r="R493" s="443">
        <f>IF('statement of marks'!AY22="","",'statement of marks'!AY22)</f>
        <v>70</v>
      </c>
      <c r="S493" s="445">
        <f>IF('statement of marks'!AZ22="","",'statement of marks'!AZ22)</f>
        <v>100</v>
      </c>
      <c r="T493" s="430">
        <f>IF('statement of marks'!BA22="","",'statement of marks'!BA22)</f>
        <v>65</v>
      </c>
      <c r="U493" s="430">
        <f>IF('statement of marks'!BB22="","",'statement of marks'!BB22)</f>
        <v>15</v>
      </c>
      <c r="V493" s="430">
        <f>IF('statement of marks'!BC22="","",'statement of marks'!BC22)</f>
        <v>20</v>
      </c>
      <c r="W493" s="443">
        <f>IF('statement of marks'!BD22="","",'statement of marks'!BD22)</f>
        <v>100</v>
      </c>
      <c r="X493" s="446">
        <f>IF('statement of marks'!BE22="","",'statement of marks'!BE22)</f>
        <v>200</v>
      </c>
      <c r="Y493" s="430">
        <f>IF('statement of marks'!BF22="","",'statement of marks'!BF22)</f>
        <v>100</v>
      </c>
      <c r="Z493" s="453" t="str">
        <f>IF('statement of marks'!BG22="","",'statement of marks'!BG22)</f>
        <v>A</v>
      </c>
    </row>
    <row r="494" spans="1:26" ht="15.5" customHeight="1">
      <c r="A494" s="424"/>
      <c r="B494" s="813" t="str">
        <f>IF('statement of marks'!BJ22="s","SANSKRIT",IF('statement of marks'!BJ22="u","URDU",IF('statement of marks'!BJ22="g","GUJRATI",IF('statement of marks'!BJ22="p","PUNJABI",IF('statement of marks'!BJ22="sd","fla/kh","THIRD LANGUAGE")))))</f>
        <v>SANSKRIT</v>
      </c>
      <c r="C494" s="814"/>
      <c r="D494" s="430">
        <f>IF('statement of marks'!BK22="","",'statement of marks'!BK22)</f>
        <v>5</v>
      </c>
      <c r="E494" s="430">
        <f>IF('statement of marks'!BL22="","",'statement of marks'!BL22)</f>
        <v>5</v>
      </c>
      <c r="F494" s="442">
        <f>IF('statement of marks'!BM22="","",'statement of marks'!BM22)</f>
        <v>10</v>
      </c>
      <c r="G494" s="430">
        <f>IF('statement of marks'!BN22="","",'statement of marks'!BN22)</f>
        <v>5</v>
      </c>
      <c r="H494" s="430">
        <f>IF('statement of marks'!BO22="","",'statement of marks'!BO22)</f>
        <v>5</v>
      </c>
      <c r="I494" s="443">
        <f>IF('statement of marks'!BP22="","",'statement of marks'!BP22)</f>
        <v>10</v>
      </c>
      <c r="J494" s="430">
        <f>IF('statement of marks'!BQ22="","",'statement of marks'!BQ22)</f>
        <v>5</v>
      </c>
      <c r="K494" s="430">
        <f>IF('statement of marks'!BR22="","",'statement of marks'!BR22)</f>
        <v>4</v>
      </c>
      <c r="L494" s="443">
        <f>IF('statement of marks'!BS22="","",'statement of marks'!BS22)</f>
        <v>9</v>
      </c>
      <c r="M494" s="443">
        <f>IF('statement of marks'!BT22="","",'statement of marks'!BT22)</f>
        <v>29</v>
      </c>
      <c r="N494" s="444">
        <f>IF('statement of marks'!BU22="","",'statement of marks'!BU22)</f>
        <v>1</v>
      </c>
      <c r="O494" s="430">
        <f>IF('statement of marks'!BV22="","",'statement of marks'!BV22)</f>
        <v>50</v>
      </c>
      <c r="P494" s="430">
        <f>IF('statement of marks'!BW22="","",'statement of marks'!BW22)</f>
        <v>20</v>
      </c>
      <c r="Q494" s="430"/>
      <c r="R494" s="443">
        <f>IF('statement of marks'!BX22="","",'statement of marks'!BX22)</f>
        <v>70</v>
      </c>
      <c r="S494" s="445">
        <f>IF('statement of marks'!BY22="","",'statement of marks'!BY22)</f>
        <v>100</v>
      </c>
      <c r="T494" s="430">
        <f>IF('statement of marks'!BZ22="","",'statement of marks'!BZ22)</f>
        <v>80</v>
      </c>
      <c r="U494" s="430">
        <f>IF('statement of marks'!CA22="","",'statement of marks'!CA22)</f>
        <v>20</v>
      </c>
      <c r="V494" s="430"/>
      <c r="W494" s="443">
        <f>IF('statement of marks'!CB22="","",'statement of marks'!CB22)</f>
        <v>100</v>
      </c>
      <c r="X494" s="446">
        <f>IF('statement of marks'!CC22="","",'statement of marks'!CC22)</f>
        <v>200</v>
      </c>
      <c r="Y494" s="430">
        <f>IF('statement of marks'!CD22="","",'statement of marks'!CD22)</f>
        <v>100</v>
      </c>
      <c r="Z494" s="453" t="str">
        <f>IF('statement of marks'!CE22="","",'statement of marks'!CE22)</f>
        <v>A</v>
      </c>
    </row>
    <row r="495" spans="1:26" ht="15.5" customHeight="1">
      <c r="A495" s="424"/>
      <c r="B495" s="813" t="str">
        <f>IF('statement of marks'!$CH$3="","",'statement of marks'!$CH$3)</f>
        <v>MATHEMATICS</v>
      </c>
      <c r="C495" s="814"/>
      <c r="D495" s="430">
        <f>IF('statement of marks'!CH22="","",'statement of marks'!CH22)</f>
        <v>5</v>
      </c>
      <c r="E495" s="430">
        <f>IF('statement of marks'!CI22="","",'statement of marks'!CI22)</f>
        <v>5</v>
      </c>
      <c r="F495" s="442">
        <f>IF('statement of marks'!CJ22="","",'statement of marks'!CJ22)</f>
        <v>10</v>
      </c>
      <c r="G495" s="430">
        <f>IF('statement of marks'!CK22="","",'statement of marks'!CK22)</f>
        <v>5</v>
      </c>
      <c r="H495" s="430">
        <f>IF('statement of marks'!CL22="","",'statement of marks'!CL22)</f>
        <v>5</v>
      </c>
      <c r="I495" s="443">
        <f>IF('statement of marks'!CM22="","",'statement of marks'!CM22)</f>
        <v>10</v>
      </c>
      <c r="J495" s="430">
        <f>IF('statement of marks'!CN22="","",'statement of marks'!CN22)</f>
        <v>5</v>
      </c>
      <c r="K495" s="430">
        <f>IF('statement of marks'!CO22="","",'statement of marks'!CO22)</f>
        <v>4</v>
      </c>
      <c r="L495" s="443">
        <f>IF('statement of marks'!CP22="","",'statement of marks'!CP22)</f>
        <v>9</v>
      </c>
      <c r="M495" s="443">
        <f>IF('statement of marks'!CQ22="","",'statement of marks'!CQ22)</f>
        <v>29</v>
      </c>
      <c r="N495" s="444">
        <f>IF('statement of marks'!CR22="","",'statement of marks'!CR22)</f>
        <v>1</v>
      </c>
      <c r="O495" s="430">
        <f>IF('statement of marks'!CS22="","",'statement of marks'!CS22)</f>
        <v>40</v>
      </c>
      <c r="P495" s="430">
        <f>IF('statement of marks'!CT22="","",'statement of marks'!CT22)</f>
        <v>10</v>
      </c>
      <c r="Q495" s="430">
        <f>IF('statement of marks'!CU22="","",'statement of marks'!CU22)</f>
        <v>20</v>
      </c>
      <c r="R495" s="443">
        <f>IF('statement of marks'!CV22="","",'statement of marks'!CV22)</f>
        <v>70</v>
      </c>
      <c r="S495" s="445">
        <f>IF('statement of marks'!CW22="","",'statement of marks'!CW22)</f>
        <v>100</v>
      </c>
      <c r="T495" s="430">
        <f>IF('statement of marks'!CX22="","",'statement of marks'!CX22)</f>
        <v>65</v>
      </c>
      <c r="U495" s="430">
        <f>IF('statement of marks'!CY22="","",'statement of marks'!CY22)</f>
        <v>15</v>
      </c>
      <c r="V495" s="430">
        <f>IF('statement of marks'!CZ22="","",'statement of marks'!CZ22)</f>
        <v>20</v>
      </c>
      <c r="W495" s="443">
        <f>IF('statement of marks'!DA22="","",'statement of marks'!DA22)</f>
        <v>100</v>
      </c>
      <c r="X495" s="446">
        <f>IF('statement of marks'!DB22="","",'statement of marks'!DB22)</f>
        <v>200</v>
      </c>
      <c r="Y495" s="430">
        <f>IF('statement of marks'!DC22="","",'statement of marks'!DC22)</f>
        <v>100</v>
      </c>
      <c r="Z495" s="453" t="str">
        <f>IF('statement of marks'!DD22="","",'statement of marks'!DD22)</f>
        <v>A</v>
      </c>
    </row>
    <row r="496" spans="1:26" ht="15.5" customHeight="1">
      <c r="A496" s="424"/>
      <c r="B496" s="813" t="str">
        <f>IF('statement of marks'!$DG$3="","",'statement of marks'!$DG$3)</f>
        <v>SCIENCE</v>
      </c>
      <c r="C496" s="814"/>
      <c r="D496" s="430">
        <f>IF('statement of marks'!DG22="","",'statement of marks'!DG22)</f>
        <v>5</v>
      </c>
      <c r="E496" s="430">
        <f>IF('statement of marks'!DH22="","",'statement of marks'!DH22)</f>
        <v>5</v>
      </c>
      <c r="F496" s="442">
        <f>IF('statement of marks'!DI22="","",'statement of marks'!DI22)</f>
        <v>10</v>
      </c>
      <c r="G496" s="430">
        <f>IF('statement of marks'!DJ22="","",'statement of marks'!DJ22)</f>
        <v>5</v>
      </c>
      <c r="H496" s="430">
        <f>IF('statement of marks'!DK22="","",'statement of marks'!DK22)</f>
        <v>5</v>
      </c>
      <c r="I496" s="443">
        <f>IF('statement of marks'!DL22="","",'statement of marks'!DL22)</f>
        <v>10</v>
      </c>
      <c r="J496" s="430">
        <f>IF('statement of marks'!DM22="","",'statement of marks'!DM22)</f>
        <v>3</v>
      </c>
      <c r="K496" s="430">
        <f>IF('statement of marks'!DN22="","",'statement of marks'!DN22)</f>
        <v>2</v>
      </c>
      <c r="L496" s="443">
        <f>IF('statement of marks'!DO22="","",'statement of marks'!DO22)</f>
        <v>5</v>
      </c>
      <c r="M496" s="443">
        <f>IF('statement of marks'!DP22="","",'statement of marks'!DP22)</f>
        <v>25</v>
      </c>
      <c r="N496" s="444">
        <f>IF('statement of marks'!DQ22="","",'statement of marks'!DQ22)</f>
        <v>5</v>
      </c>
      <c r="O496" s="430">
        <f>IF('statement of marks'!DR22="","",'statement of marks'!DR22)</f>
        <v>50</v>
      </c>
      <c r="P496" s="430">
        <f>IF('statement of marks'!DS22="","",'statement of marks'!DS22)</f>
        <v>20</v>
      </c>
      <c r="Q496" s="430"/>
      <c r="R496" s="443">
        <f>IF('statement of marks'!DT22="","",'statement of marks'!DT22)</f>
        <v>70</v>
      </c>
      <c r="S496" s="445">
        <f>IF('statement of marks'!DU22="","",'statement of marks'!DU22)</f>
        <v>100</v>
      </c>
      <c r="T496" s="430">
        <f>IF('statement of marks'!DV22="","",'statement of marks'!DV22)</f>
        <v>80</v>
      </c>
      <c r="U496" s="430">
        <f>IF('statement of marks'!DW22="","",'statement of marks'!DW22)</f>
        <v>20</v>
      </c>
      <c r="V496" s="430"/>
      <c r="W496" s="443">
        <f>IF('statement of marks'!DX22="","",'statement of marks'!DX22)</f>
        <v>100</v>
      </c>
      <c r="X496" s="446">
        <f>IF('statement of marks'!DY22="","",'statement of marks'!DY22)</f>
        <v>200</v>
      </c>
      <c r="Y496" s="430">
        <f>IF('statement of marks'!DZ22="","",'statement of marks'!DZ22)</f>
        <v>100</v>
      </c>
      <c r="Z496" s="453" t="str">
        <f>IF('statement of marks'!EA22="","",'statement of marks'!EA22)</f>
        <v>A</v>
      </c>
    </row>
    <row r="497" spans="1:26" ht="15.5" customHeight="1">
      <c r="A497" s="424"/>
      <c r="B497" s="813" t="str">
        <f>IF('statement of marks'!$ED$3="","",'statement of marks'!$ED$3)</f>
        <v>SOCIAL STUDIES</v>
      </c>
      <c r="C497" s="814"/>
      <c r="D497" s="430">
        <f>IF('statement of marks'!ED22="","",'statement of marks'!ED22)</f>
        <v>5</v>
      </c>
      <c r="E497" s="430">
        <f>IF('statement of marks'!EE22="","",'statement of marks'!EE22)</f>
        <v>5</v>
      </c>
      <c r="F497" s="442">
        <f>IF('statement of marks'!EF22="","",'statement of marks'!EF22)</f>
        <v>10</v>
      </c>
      <c r="G497" s="430">
        <f>IF('statement of marks'!EG22="","",'statement of marks'!EG22)</f>
        <v>5</v>
      </c>
      <c r="H497" s="430">
        <f>IF('statement of marks'!EH22="","",'statement of marks'!EH22)</f>
        <v>5</v>
      </c>
      <c r="I497" s="443">
        <f>IF('statement of marks'!EI22="","",'statement of marks'!EI22)</f>
        <v>10</v>
      </c>
      <c r="J497" s="430">
        <f>IF('statement of marks'!EJ22="","",'statement of marks'!EJ22)</f>
        <v>5</v>
      </c>
      <c r="K497" s="430">
        <f>IF('statement of marks'!EK22="","",'statement of marks'!EK22)</f>
        <v>4</v>
      </c>
      <c r="L497" s="443">
        <f>IF('statement of marks'!EL22="","",'statement of marks'!EL22)</f>
        <v>9</v>
      </c>
      <c r="M497" s="443">
        <f>IF('statement of marks'!EM22="","",'statement of marks'!EM22)</f>
        <v>29</v>
      </c>
      <c r="N497" s="444">
        <f>IF('statement of marks'!EN22="","",'statement of marks'!EN22)</f>
        <v>1</v>
      </c>
      <c r="O497" s="430">
        <f>IF('statement of marks'!EO22="","",'statement of marks'!EO22)</f>
        <v>50</v>
      </c>
      <c r="P497" s="430">
        <f>IF('statement of marks'!EP22="","",'statement of marks'!EP22)</f>
        <v>20</v>
      </c>
      <c r="Q497" s="430"/>
      <c r="R497" s="443">
        <f>IF('statement of marks'!EQ22="","",'statement of marks'!EQ22)</f>
        <v>70</v>
      </c>
      <c r="S497" s="445">
        <f>IF('statement of marks'!ER22="","",'statement of marks'!ER22)</f>
        <v>100</v>
      </c>
      <c r="T497" s="430">
        <f>IF('statement of marks'!ES22="","",'statement of marks'!ES22)</f>
        <v>80</v>
      </c>
      <c r="U497" s="430">
        <f>IF('statement of marks'!ET22="","",'statement of marks'!ET22)</f>
        <v>20</v>
      </c>
      <c r="V497" s="430"/>
      <c r="W497" s="443">
        <f>IF('statement of marks'!EU22="","",'statement of marks'!EU22)</f>
        <v>100</v>
      </c>
      <c r="X497" s="446">
        <f>IF('statement of marks'!EV22="","",'statement of marks'!EV22)</f>
        <v>200</v>
      </c>
      <c r="Y497" s="430">
        <f>IF('statement of marks'!EW22="","",'statement of marks'!EW22)</f>
        <v>100</v>
      </c>
      <c r="Z497" s="453" t="str">
        <f>IF('statement of marks'!EX22="","",'statement of marks'!EX22)</f>
        <v>A</v>
      </c>
    </row>
    <row r="498" spans="1:26" ht="15.5" customHeight="1">
      <c r="A498" s="424"/>
      <c r="B498" s="813" t="s">
        <v>172</v>
      </c>
      <c r="C498" s="814"/>
      <c r="D498" s="794" t="s">
        <v>167</v>
      </c>
      <c r="E498" s="794"/>
      <c r="F498" s="794"/>
      <c r="G498" s="794" t="s">
        <v>168</v>
      </c>
      <c r="H498" s="794"/>
      <c r="I498" s="794"/>
      <c r="J498" s="794" t="s">
        <v>169</v>
      </c>
      <c r="K498" s="794"/>
      <c r="L498" s="794"/>
      <c r="M498" s="794"/>
      <c r="N498" s="794"/>
      <c r="O498" s="794" t="s">
        <v>177</v>
      </c>
      <c r="P498" s="794"/>
      <c r="Q498" s="794"/>
      <c r="R498" s="794"/>
      <c r="S498" s="794" t="s">
        <v>221</v>
      </c>
      <c r="T498" s="794"/>
      <c r="U498" s="794"/>
      <c r="V498" s="794"/>
      <c r="W498" s="447"/>
      <c r="X498" s="823" t="s">
        <v>425</v>
      </c>
      <c r="Y498" s="823"/>
      <c r="Z498" s="824"/>
    </row>
    <row r="499" spans="1:26" ht="15.5" customHeight="1">
      <c r="A499" s="425"/>
      <c r="B499" s="825" t="s">
        <v>166</v>
      </c>
      <c r="C499" s="826"/>
      <c r="D499" s="827">
        <f>IF('statement of marks'!FA$6="","",'statement of marks'!FA$6)</f>
        <v>20</v>
      </c>
      <c r="E499" s="827"/>
      <c r="F499" s="827"/>
      <c r="G499" s="827">
        <f>IF('statement of marks'!FB$6="","",'statement of marks'!FB$6)</f>
        <v>20</v>
      </c>
      <c r="H499" s="827"/>
      <c r="I499" s="827"/>
      <c r="J499" s="827">
        <f>IF('statement of marks'!FC$6="","",'statement of marks'!FC$6)</f>
        <v>20</v>
      </c>
      <c r="K499" s="827"/>
      <c r="L499" s="827"/>
      <c r="M499" s="827"/>
      <c r="N499" s="827"/>
      <c r="O499" s="827">
        <f>IF('statement of marks'!FD$6="","",'statement of marks'!FD$6)</f>
        <v>20</v>
      </c>
      <c r="P499" s="827"/>
      <c r="Q499" s="827"/>
      <c r="R499" s="827"/>
      <c r="S499" s="827">
        <f>IF('statement of marks'!FE$6="","",'statement of marks'!FE$6)</f>
        <v>20</v>
      </c>
      <c r="T499" s="827"/>
      <c r="U499" s="827"/>
      <c r="V499" s="827"/>
      <c r="W499" s="448"/>
      <c r="X499" s="436">
        <f>IF('statement of marks'!FF$6="","",'statement of marks'!FF$6)</f>
        <v>100</v>
      </c>
      <c r="Y499" s="436" t="s">
        <v>220</v>
      </c>
      <c r="Z499" s="451" t="s">
        <v>69</v>
      </c>
    </row>
    <row r="500" spans="1:26" ht="15.5" customHeight="1">
      <c r="A500" s="424"/>
      <c r="B500" s="813" t="str">
        <f>IF('statement of marks'!$FA$3="","",'statement of marks'!$FA$3)</f>
        <v>WORK EXPERIENCE</v>
      </c>
      <c r="C500" s="814"/>
      <c r="D500" s="817">
        <f>IF('statement of marks'!FA22="","",'statement of marks'!FA22)</f>
        <v>20</v>
      </c>
      <c r="E500" s="817"/>
      <c r="F500" s="817"/>
      <c r="G500" s="817">
        <f>IF('statement of marks'!FB22="","",'statement of marks'!FB22)</f>
        <v>20</v>
      </c>
      <c r="H500" s="817"/>
      <c r="I500" s="817"/>
      <c r="J500" s="816">
        <f>IF('statement of marks'!FC22="","",'statement of marks'!FC22)</f>
        <v>20</v>
      </c>
      <c r="K500" s="816"/>
      <c r="L500" s="816"/>
      <c r="M500" s="816"/>
      <c r="N500" s="816"/>
      <c r="O500" s="817">
        <f>IF('statement of marks'!FD22="","",'statement of marks'!FD22)</f>
        <v>20</v>
      </c>
      <c r="P500" s="817"/>
      <c r="Q500" s="817"/>
      <c r="R500" s="817"/>
      <c r="S500" s="817">
        <f>IF('statement of marks'!FE22="","",'statement of marks'!FE22)</f>
        <v>20</v>
      </c>
      <c r="T500" s="817"/>
      <c r="U500" s="817"/>
      <c r="V500" s="817"/>
      <c r="W500" s="447"/>
      <c r="X500" s="447">
        <f>IF('statement of marks'!FF22="","",'statement of marks'!FF22)</f>
        <v>100</v>
      </c>
      <c r="Y500" s="447">
        <f>IF('statement of marks'!FG22="","",'statement of marks'!FG22)</f>
        <v>100</v>
      </c>
      <c r="Z500" s="454" t="str">
        <f>IF('statement of marks'!FH22="","",'statement of marks'!FH22)</f>
        <v>A</v>
      </c>
    </row>
    <row r="501" spans="1:26" ht="15.5" customHeight="1">
      <c r="A501" s="424"/>
      <c r="B501" s="813" t="str">
        <f>IF('statement of marks'!$FK$3="","",'statement of marks'!$FK$3)</f>
        <v>ART EDUCATION</v>
      </c>
      <c r="C501" s="814"/>
      <c r="D501" s="817">
        <f>IF('statement of marks'!FK22="","",'statement of marks'!FK22)</f>
        <v>20</v>
      </c>
      <c r="E501" s="817"/>
      <c r="F501" s="817"/>
      <c r="G501" s="817">
        <f>IF('statement of marks'!FL22="","",'statement of marks'!FL22)</f>
        <v>20</v>
      </c>
      <c r="H501" s="817"/>
      <c r="I501" s="817"/>
      <c r="J501" s="816">
        <f>IF('statement of marks'!FM22="","",'statement of marks'!FM22)</f>
        <v>20</v>
      </c>
      <c r="K501" s="816"/>
      <c r="L501" s="816"/>
      <c r="M501" s="816"/>
      <c r="N501" s="816"/>
      <c r="O501" s="817">
        <f>IF('statement of marks'!FN22="","",'statement of marks'!FN22)</f>
        <v>20</v>
      </c>
      <c r="P501" s="817"/>
      <c r="Q501" s="817"/>
      <c r="R501" s="817"/>
      <c r="S501" s="817">
        <f>IF('statement of marks'!FO22="","",'statement of marks'!FO22)</f>
        <v>20</v>
      </c>
      <c r="T501" s="817"/>
      <c r="U501" s="817"/>
      <c r="V501" s="817"/>
      <c r="W501" s="447"/>
      <c r="X501" s="447">
        <f>IF('statement of marks'!FP22="","",'statement of marks'!FP22)</f>
        <v>100</v>
      </c>
      <c r="Y501" s="447">
        <f>IF('statement of marks'!FQ22="","",'statement of marks'!FQ22)</f>
        <v>100</v>
      </c>
      <c r="Z501" s="454" t="str">
        <f>IF('statement of marks'!FR22="","",'statement of marks'!FR22)</f>
        <v>A</v>
      </c>
    </row>
    <row r="502" spans="1:26" ht="15.5" customHeight="1">
      <c r="A502" s="424"/>
      <c r="B502" s="813" t="str">
        <f>IF('statement of marks'!$FU$3="","",'statement of marks'!$FU$3)</f>
        <v>PHYSICIAL EDUCATION</v>
      </c>
      <c r="C502" s="814"/>
      <c r="D502" s="817">
        <f>IF('statement of marks'!FU22="","",'statement of marks'!FU22)</f>
        <v>20</v>
      </c>
      <c r="E502" s="817"/>
      <c r="F502" s="817"/>
      <c r="G502" s="817">
        <f>IF('statement of marks'!FV22="","",'statement of marks'!FV22)</f>
        <v>20</v>
      </c>
      <c r="H502" s="817"/>
      <c r="I502" s="817"/>
      <c r="J502" s="816">
        <f>IF('statement of marks'!FW22="","",'statement of marks'!FW22)</f>
        <v>20</v>
      </c>
      <c r="K502" s="816"/>
      <c r="L502" s="816"/>
      <c r="M502" s="816"/>
      <c r="N502" s="816"/>
      <c r="O502" s="817">
        <f>IF('statement of marks'!FX22="","",'statement of marks'!FX22)</f>
        <v>20</v>
      </c>
      <c r="P502" s="817"/>
      <c r="Q502" s="817"/>
      <c r="R502" s="817"/>
      <c r="S502" s="817">
        <f>IF('statement of marks'!FY22="","",'statement of marks'!FY22)</f>
        <v>20</v>
      </c>
      <c r="T502" s="817"/>
      <c r="U502" s="817"/>
      <c r="V502" s="817"/>
      <c r="W502" s="447"/>
      <c r="X502" s="447">
        <f>IF('statement of marks'!FZ22="","",'statement of marks'!FZ22)</f>
        <v>100</v>
      </c>
      <c r="Y502" s="447">
        <f>IF('statement of marks'!GA22="","",'statement of marks'!GA22)</f>
        <v>100</v>
      </c>
      <c r="Z502" s="454" t="str">
        <f>IF('statement of marks'!GB22="","",'statement of marks'!GB22)</f>
        <v>A</v>
      </c>
    </row>
    <row r="503" spans="1:26" ht="15.5" customHeight="1">
      <c r="A503" s="424"/>
      <c r="B503" s="813" t="s">
        <v>173</v>
      </c>
      <c r="C503" s="814"/>
      <c r="D503" s="794" t="str">
        <f>details!$EF$3</f>
        <v>AUGUST</v>
      </c>
      <c r="E503" s="794"/>
      <c r="F503" s="794"/>
      <c r="G503" s="794" t="str">
        <f>details!$EJ$3</f>
        <v>OCTOBER</v>
      </c>
      <c r="H503" s="794"/>
      <c r="I503" s="794"/>
      <c r="J503" s="816" t="str">
        <f>details!$EN$3</f>
        <v>DECEMBER</v>
      </c>
      <c r="K503" s="816"/>
      <c r="L503" s="816"/>
      <c r="M503" s="816"/>
      <c r="N503" s="816"/>
      <c r="O503" s="794" t="str">
        <f>details!$ER$3</f>
        <v>FEBURARY</v>
      </c>
      <c r="P503" s="794"/>
      <c r="Q503" s="794"/>
      <c r="R503" s="794"/>
      <c r="S503" s="794" t="str">
        <f>details!$EV$3</f>
        <v>GRAND TOAL</v>
      </c>
      <c r="T503" s="794"/>
      <c r="U503" s="794"/>
      <c r="V503" s="794"/>
      <c r="W503" s="811" t="s">
        <v>118</v>
      </c>
      <c r="X503" s="811"/>
      <c r="Y503" s="811"/>
      <c r="Z503" s="812"/>
    </row>
    <row r="504" spans="1:26" ht="15.5" customHeight="1">
      <c r="A504" s="424"/>
      <c r="B504" s="813" t="s">
        <v>175</v>
      </c>
      <c r="C504" s="814"/>
      <c r="D504" s="815" t="str">
        <f>IF(details!EI22="","",details!EI22)</f>
        <v/>
      </c>
      <c r="E504" s="815"/>
      <c r="F504" s="815"/>
      <c r="G504" s="815" t="str">
        <f>IF(details!EM22="","",details!EM22)</f>
        <v/>
      </c>
      <c r="H504" s="815"/>
      <c r="I504" s="815"/>
      <c r="J504" s="816" t="str">
        <f>IF(details!EQ22="","",details!EQ22)</f>
        <v/>
      </c>
      <c r="K504" s="816"/>
      <c r="L504" s="816"/>
      <c r="M504" s="816"/>
      <c r="N504" s="816"/>
      <c r="O504" s="817" t="str">
        <f>IF(details!EU22="","",details!EU22)</f>
        <v/>
      </c>
      <c r="P504" s="817"/>
      <c r="Q504" s="817"/>
      <c r="R504" s="817"/>
      <c r="S504" s="815" t="str">
        <f>IF(details!EW22="","",details!EW22)</f>
        <v/>
      </c>
      <c r="T504" s="815"/>
      <c r="U504" s="815"/>
      <c r="V504" s="815"/>
      <c r="W504" s="811"/>
      <c r="X504" s="811"/>
      <c r="Y504" s="811"/>
      <c r="Z504" s="812"/>
    </row>
    <row r="505" spans="1:26" ht="15.5" customHeight="1">
      <c r="A505" s="424"/>
      <c r="B505" s="818" t="s">
        <v>174</v>
      </c>
      <c r="C505" s="819"/>
      <c r="D505" s="820">
        <f>IF(details!EH22="","",details!EH22)</f>
        <v>40</v>
      </c>
      <c r="E505" s="820"/>
      <c r="F505" s="820"/>
      <c r="G505" s="820">
        <f>IF(details!EL22="","",details!EL22)</f>
        <v>60</v>
      </c>
      <c r="H505" s="820"/>
      <c r="I505" s="820"/>
      <c r="J505" s="820">
        <f>IF(details!EP22="","",details!EP22)</f>
        <v>80</v>
      </c>
      <c r="K505" s="820"/>
      <c r="L505" s="820"/>
      <c r="M505" s="820"/>
      <c r="N505" s="820"/>
      <c r="O505" s="820">
        <f>IF(details!ET22="","",details!ET22)</f>
        <v>100</v>
      </c>
      <c r="P505" s="820"/>
      <c r="Q505" s="820"/>
      <c r="R505" s="820"/>
      <c r="S505" s="820">
        <f>IF(details!EV22="","",details!EV22)</f>
        <v>110</v>
      </c>
      <c r="T505" s="820"/>
      <c r="U505" s="820"/>
      <c r="V505" s="820"/>
      <c r="W505" s="821">
        <f>'statement of marks'!$HR$108</f>
        <v>45777</v>
      </c>
      <c r="X505" s="821"/>
      <c r="Y505" s="821"/>
      <c r="Z505" s="822"/>
    </row>
    <row r="506" spans="1:26" ht="15.5" customHeight="1">
      <c r="A506" s="426"/>
      <c r="B506" s="803" t="s">
        <v>232</v>
      </c>
      <c r="C506" s="804"/>
      <c r="D506" s="805" t="s">
        <v>189</v>
      </c>
      <c r="E506" s="805"/>
      <c r="F506" s="805"/>
      <c r="G506" s="805" t="s">
        <v>190</v>
      </c>
      <c r="H506" s="805"/>
      <c r="I506" s="805"/>
      <c r="J506" s="805" t="s">
        <v>222</v>
      </c>
      <c r="K506" s="805"/>
      <c r="L506" s="805"/>
      <c r="M506" s="805"/>
      <c r="N506" s="805"/>
      <c r="O506" s="805" t="s">
        <v>147</v>
      </c>
      <c r="P506" s="805"/>
      <c r="Q506" s="805"/>
      <c r="R506" s="805"/>
      <c r="S506" s="806" t="s">
        <v>195</v>
      </c>
      <c r="T506" s="806"/>
      <c r="U506" s="806"/>
      <c r="V506" s="806"/>
      <c r="W506" s="805" t="s">
        <v>230</v>
      </c>
      <c r="X506" s="805"/>
      <c r="Y506" s="805"/>
      <c r="Z506" s="807"/>
    </row>
    <row r="507" spans="1:26" ht="15.5" customHeight="1">
      <c r="A507" s="426"/>
      <c r="B507" s="803"/>
      <c r="C507" s="804"/>
      <c r="D507" s="805">
        <f>'statement of marks'!HP22</f>
        <v>1200</v>
      </c>
      <c r="E507" s="805"/>
      <c r="F507" s="805"/>
      <c r="G507" s="805">
        <f>'statement of marks'!HQ22</f>
        <v>1200</v>
      </c>
      <c r="H507" s="805"/>
      <c r="I507" s="805"/>
      <c r="J507" s="808" t="str">
        <f>'statement of marks'!HU22</f>
        <v>A</v>
      </c>
      <c r="K507" s="808"/>
      <c r="L507" s="808"/>
      <c r="M507" s="808"/>
      <c r="N507" s="808"/>
      <c r="O507" s="808">
        <f>'statement of marks'!HR22</f>
        <v>100</v>
      </c>
      <c r="P507" s="808"/>
      <c r="Q507" s="808"/>
      <c r="R507" s="808"/>
      <c r="S507" s="805">
        <f>'statement of marks'!HT22</f>
        <v>0.99999999999999833</v>
      </c>
      <c r="T507" s="805"/>
      <c r="U507" s="805"/>
      <c r="V507" s="805"/>
      <c r="W507" s="809" t="str">
        <f>'statement of marks'!HO22</f>
        <v>PASSED</v>
      </c>
      <c r="X507" s="809"/>
      <c r="Y507" s="809"/>
      <c r="Z507" s="810"/>
    </row>
    <row r="508" spans="1:26" ht="15.5" customHeight="1">
      <c r="A508" s="424"/>
      <c r="B508" s="792" t="s">
        <v>176</v>
      </c>
      <c r="C508" s="793"/>
      <c r="D508" s="794"/>
      <c r="E508" s="794"/>
      <c r="F508" s="794"/>
      <c r="G508" s="794"/>
      <c r="H508" s="794"/>
      <c r="I508" s="794"/>
      <c r="J508" s="794"/>
      <c r="K508" s="794"/>
      <c r="L508" s="794"/>
      <c r="M508" s="794"/>
      <c r="N508" s="794"/>
      <c r="O508" s="794"/>
      <c r="P508" s="794"/>
      <c r="Q508" s="794"/>
      <c r="R508" s="794"/>
      <c r="S508" s="794"/>
      <c r="T508" s="794"/>
      <c r="U508" s="794"/>
      <c r="V508" s="794"/>
      <c r="W508" s="794"/>
      <c r="X508" s="794"/>
      <c r="Y508" s="794"/>
      <c r="Z508" s="800"/>
    </row>
    <row r="509" spans="1:26" ht="15.5" customHeight="1">
      <c r="A509" s="424"/>
      <c r="B509" s="801" t="s">
        <v>161</v>
      </c>
      <c r="C509" s="802"/>
      <c r="D509" s="794"/>
      <c r="E509" s="794"/>
      <c r="F509" s="794"/>
      <c r="G509" s="794"/>
      <c r="H509" s="794"/>
      <c r="I509" s="794"/>
      <c r="J509" s="794"/>
      <c r="K509" s="794"/>
      <c r="L509" s="794"/>
      <c r="M509" s="794"/>
      <c r="N509" s="794"/>
      <c r="O509" s="794"/>
      <c r="P509" s="794"/>
      <c r="Q509" s="794"/>
      <c r="R509" s="794"/>
      <c r="S509" s="794"/>
      <c r="T509" s="794"/>
      <c r="U509" s="794"/>
      <c r="V509" s="794"/>
      <c r="W509" s="794"/>
      <c r="X509" s="794"/>
      <c r="Y509" s="794"/>
      <c r="Z509" s="800"/>
    </row>
    <row r="510" spans="1:26" ht="15.5" customHeight="1">
      <c r="A510" s="424"/>
      <c r="B510" s="792" t="s">
        <v>162</v>
      </c>
      <c r="C510" s="793"/>
      <c r="D510" s="794"/>
      <c r="E510" s="794"/>
      <c r="F510" s="794"/>
      <c r="G510" s="794"/>
      <c r="H510" s="794"/>
      <c r="I510" s="794"/>
      <c r="J510" s="794"/>
      <c r="K510" s="794"/>
      <c r="L510" s="794"/>
      <c r="M510" s="794"/>
      <c r="N510" s="794"/>
      <c r="O510" s="794"/>
      <c r="P510" s="794"/>
      <c r="Q510" s="794"/>
      <c r="R510" s="794"/>
      <c r="S510" s="795" t="s">
        <v>162</v>
      </c>
      <c r="T510" s="795"/>
      <c r="U510" s="795"/>
      <c r="V510" s="795"/>
      <c r="W510" s="796" t="s">
        <v>163</v>
      </c>
      <c r="X510" s="796"/>
      <c r="Y510" s="796"/>
      <c r="Z510" s="797"/>
    </row>
    <row r="511" spans="1:26" ht="15.5" customHeight="1">
      <c r="A511" s="424"/>
      <c r="B511" s="798" t="s">
        <v>163</v>
      </c>
      <c r="C511" s="799"/>
      <c r="D511" s="794"/>
      <c r="E511" s="794"/>
      <c r="F511" s="794"/>
      <c r="G511" s="794"/>
      <c r="H511" s="794"/>
      <c r="I511" s="794"/>
      <c r="J511" s="794"/>
      <c r="K511" s="794"/>
      <c r="L511" s="794"/>
      <c r="M511" s="794"/>
      <c r="N511" s="794"/>
      <c r="O511" s="794"/>
      <c r="P511" s="794"/>
      <c r="Q511" s="794"/>
      <c r="R511" s="794"/>
      <c r="S511" s="795"/>
      <c r="T511" s="795"/>
      <c r="U511" s="795"/>
      <c r="V511" s="795"/>
      <c r="W511" s="796"/>
      <c r="X511" s="796"/>
      <c r="Y511" s="796"/>
      <c r="Z511" s="797"/>
    </row>
    <row r="512" spans="1:26" ht="15.5" customHeight="1" thickBot="1">
      <c r="A512" s="424"/>
      <c r="B512" s="786" t="s">
        <v>223</v>
      </c>
      <c r="C512" s="787"/>
      <c r="D512" s="788"/>
      <c r="E512" s="788"/>
      <c r="F512" s="788"/>
      <c r="G512" s="788"/>
      <c r="H512" s="788"/>
      <c r="I512" s="788"/>
      <c r="J512" s="788"/>
      <c r="K512" s="788"/>
      <c r="L512" s="788"/>
      <c r="M512" s="788"/>
      <c r="N512" s="788"/>
      <c r="O512" s="788"/>
      <c r="P512" s="788"/>
      <c r="Q512" s="788"/>
      <c r="R512" s="788"/>
      <c r="S512" s="789" t="s">
        <v>179</v>
      </c>
      <c r="T512" s="789"/>
      <c r="U512" s="789"/>
      <c r="V512" s="789"/>
      <c r="W512" s="790" t="s">
        <v>179</v>
      </c>
      <c r="X512" s="790"/>
      <c r="Y512" s="790"/>
      <c r="Z512" s="791"/>
    </row>
    <row r="513" spans="1:26" ht="15.5" customHeight="1">
      <c r="A513" s="424"/>
      <c r="B513" s="839" t="s">
        <v>178</v>
      </c>
      <c r="C513" s="840"/>
      <c r="D513" s="840"/>
      <c r="E513" s="840"/>
      <c r="F513" s="840"/>
      <c r="G513" s="840"/>
      <c r="H513" s="840"/>
      <c r="I513" s="840"/>
      <c r="J513" s="840"/>
      <c r="K513" s="840"/>
      <c r="L513" s="840"/>
      <c r="M513" s="840"/>
      <c r="N513" s="840"/>
      <c r="O513" s="840"/>
      <c r="P513" s="840"/>
      <c r="Q513" s="840"/>
      <c r="R513" s="840"/>
      <c r="S513" s="840"/>
      <c r="T513" s="840"/>
      <c r="U513" s="840"/>
      <c r="V513" s="840"/>
      <c r="W513" s="840"/>
      <c r="X513" s="840"/>
      <c r="Y513" s="840"/>
      <c r="Z513" s="841"/>
    </row>
    <row r="514" spans="1:26" ht="15.5" customHeight="1">
      <c r="A514" s="424"/>
      <c r="B514" s="842" t="str">
        <f>IF('statement of marks'!$A$1="","",'statement of marks'!$A$1)</f>
        <v>GOVT. HR. SEC. SCHOOL, _________________</v>
      </c>
      <c r="C514" s="843"/>
      <c r="D514" s="843"/>
      <c r="E514" s="843"/>
      <c r="F514" s="843"/>
      <c r="G514" s="843"/>
      <c r="H514" s="843"/>
      <c r="I514" s="843"/>
      <c r="J514" s="843"/>
      <c r="K514" s="843"/>
      <c r="L514" s="843"/>
      <c r="M514" s="843"/>
      <c r="N514" s="843"/>
      <c r="O514" s="843"/>
      <c r="P514" s="843"/>
      <c r="Q514" s="843"/>
      <c r="R514" s="843"/>
      <c r="S514" s="843"/>
      <c r="T514" s="843"/>
      <c r="U514" s="843"/>
      <c r="V514" s="843"/>
      <c r="W514" s="843"/>
      <c r="X514" s="843"/>
      <c r="Y514" s="843"/>
      <c r="Z514" s="844"/>
    </row>
    <row r="515" spans="1:26" ht="15.5" customHeight="1">
      <c r="A515" s="424"/>
      <c r="B515" s="813" t="s">
        <v>117</v>
      </c>
      <c r="C515" s="814"/>
      <c r="D515" s="814" t="str">
        <f>IF('statement of marks'!$H$3="","",'statement of marks'!$H$3)</f>
        <v>2024-25</v>
      </c>
      <c r="E515" s="814"/>
      <c r="F515" s="814"/>
      <c r="G515" s="814"/>
      <c r="H515" s="814"/>
      <c r="I515" s="814"/>
      <c r="J515" s="814"/>
      <c r="K515" s="814"/>
      <c r="L515" s="814"/>
      <c r="M515" s="814"/>
      <c r="N515" s="814"/>
      <c r="O515" s="814"/>
      <c r="P515" s="814"/>
      <c r="Q515" s="814"/>
      <c r="R515" s="814"/>
      <c r="S515" s="814"/>
      <c r="T515" s="814"/>
      <c r="U515" s="814"/>
      <c r="V515" s="814"/>
      <c r="W515" s="814"/>
      <c r="X515" s="814"/>
      <c r="Y515" s="814"/>
      <c r="Z515" s="832"/>
    </row>
    <row r="516" spans="1:26" ht="15.5" customHeight="1">
      <c r="A516" s="424"/>
      <c r="B516" s="813" t="s">
        <v>157</v>
      </c>
      <c r="C516" s="814"/>
      <c r="D516" s="814" t="str">
        <f>IF('statement of marks'!I23="","",'statement of marks'!I23)</f>
        <v>A17</v>
      </c>
      <c r="E516" s="814"/>
      <c r="F516" s="814"/>
      <c r="G516" s="814"/>
      <c r="H516" s="814"/>
      <c r="I516" s="814"/>
      <c r="J516" s="814"/>
      <c r="K516" s="814"/>
      <c r="L516" s="814"/>
      <c r="M516" s="814"/>
      <c r="N516" s="814"/>
      <c r="O516" s="814"/>
      <c r="P516" s="814"/>
      <c r="Q516" s="814"/>
      <c r="R516" s="814"/>
      <c r="S516" s="814"/>
      <c r="T516" s="814"/>
      <c r="U516" s="814"/>
      <c r="V516" s="814"/>
      <c r="W516" s="814"/>
      <c r="X516" s="814"/>
      <c r="Y516" s="814"/>
      <c r="Z516" s="832"/>
    </row>
    <row r="517" spans="1:26" ht="15.5" customHeight="1">
      <c r="A517" s="424"/>
      <c r="B517" s="813" t="s">
        <v>20</v>
      </c>
      <c r="C517" s="814"/>
      <c r="D517" s="814" t="str">
        <f>IF('statement of marks'!J23="","",'statement of marks'!J23)</f>
        <v>B17</v>
      </c>
      <c r="E517" s="814"/>
      <c r="F517" s="814"/>
      <c r="G517" s="814"/>
      <c r="H517" s="814"/>
      <c r="I517" s="814"/>
      <c r="J517" s="814"/>
      <c r="K517" s="814"/>
      <c r="L517" s="814"/>
      <c r="M517" s="814"/>
      <c r="N517" s="814"/>
      <c r="O517" s="814"/>
      <c r="P517" s="814"/>
      <c r="Q517" s="814"/>
      <c r="R517" s="814"/>
      <c r="S517" s="814"/>
      <c r="T517" s="814"/>
      <c r="U517" s="814"/>
      <c r="V517" s="814"/>
      <c r="W517" s="814"/>
      <c r="X517" s="814"/>
      <c r="Y517" s="814"/>
      <c r="Z517" s="832"/>
    </row>
    <row r="518" spans="1:26" ht="15.5" customHeight="1">
      <c r="A518" s="424"/>
      <c r="B518" s="813" t="s">
        <v>21</v>
      </c>
      <c r="C518" s="814"/>
      <c r="D518" s="814" t="str">
        <f>IF('statement of marks'!K23="","",'statement of marks'!K23)</f>
        <v>C17</v>
      </c>
      <c r="E518" s="814"/>
      <c r="F518" s="814"/>
      <c r="G518" s="814"/>
      <c r="H518" s="814"/>
      <c r="I518" s="814"/>
      <c r="J518" s="814"/>
      <c r="K518" s="814"/>
      <c r="L518" s="814"/>
      <c r="M518" s="814"/>
      <c r="N518" s="814"/>
      <c r="O518" s="814"/>
      <c r="P518" s="814"/>
      <c r="Q518" s="814"/>
      <c r="R518" s="814"/>
      <c r="S518" s="814"/>
      <c r="T518" s="814"/>
      <c r="U518" s="814"/>
      <c r="V518" s="814"/>
      <c r="W518" s="814"/>
      <c r="X518" s="814"/>
      <c r="Y518" s="814"/>
      <c r="Z518" s="832"/>
    </row>
    <row r="519" spans="1:26" ht="15.5" customHeight="1">
      <c r="A519" s="424"/>
      <c r="B519" s="813" t="s">
        <v>158</v>
      </c>
      <c r="C519" s="814"/>
      <c r="D519" s="814" t="str">
        <f>IF('statement of marks'!$G$3="","",'statement of marks'!$G$3)</f>
        <v>6 A</v>
      </c>
      <c r="E519" s="814"/>
      <c r="F519" s="814"/>
      <c r="G519" s="814" t="s">
        <v>159</v>
      </c>
      <c r="H519" s="814"/>
      <c r="I519" s="814"/>
      <c r="J519" s="836">
        <f>IF('statement of marks'!D23="","",'statement of marks'!D23)</f>
        <v>817</v>
      </c>
      <c r="K519" s="837"/>
      <c r="L519" s="837"/>
      <c r="M519" s="837"/>
      <c r="N519" s="838"/>
      <c r="O519" s="814" t="s">
        <v>79</v>
      </c>
      <c r="P519" s="814"/>
      <c r="Q519" s="814"/>
      <c r="R519" s="814"/>
      <c r="S519" s="814" t="str">
        <f>IF('statement of marks'!F23="","",'statement of marks'!F23)</f>
        <v/>
      </c>
      <c r="T519" s="814"/>
      <c r="U519" s="814"/>
      <c r="V519" s="814"/>
      <c r="W519" s="814" t="str">
        <f>IF('statement of marks'!$I$3="","",'statement of marks'!$I$3)</f>
        <v>SCHOOL DISE CODE</v>
      </c>
      <c r="X519" s="814"/>
      <c r="Y519" s="814"/>
      <c r="Z519" s="832"/>
    </row>
    <row r="520" spans="1:26" ht="15.5" customHeight="1">
      <c r="A520" s="424"/>
      <c r="B520" s="449" t="s">
        <v>171</v>
      </c>
      <c r="C520" s="428"/>
      <c r="D520" s="830" t="str">
        <f>IF('statement of marks'!G23="","",'statement of marks'!G23)</f>
        <v/>
      </c>
      <c r="E520" s="830"/>
      <c r="F520" s="830"/>
      <c r="G520" s="831" t="str">
        <f>IF('statement of marks'!H23="","",'statement of marks'!H23)</f>
        <v/>
      </c>
      <c r="H520" s="831"/>
      <c r="I520" s="831"/>
      <c r="J520" s="831"/>
      <c r="K520" s="831"/>
      <c r="L520" s="831"/>
      <c r="M520" s="831"/>
      <c r="N520" s="831"/>
      <c r="O520" s="831"/>
      <c r="P520" s="831"/>
      <c r="Q520" s="831"/>
      <c r="R520" s="831"/>
      <c r="S520" s="831"/>
      <c r="T520" s="831"/>
      <c r="U520" s="831"/>
      <c r="V520" s="831"/>
      <c r="W520" s="814" t="str">
        <f>IF('statement of marks'!$J$3="","",'statement of marks'!$J$3)</f>
        <v>08291009401</v>
      </c>
      <c r="X520" s="814"/>
      <c r="Y520" s="814"/>
      <c r="Z520" s="832"/>
    </row>
    <row r="521" spans="1:26" ht="15.5" customHeight="1">
      <c r="A521" s="424"/>
      <c r="B521" s="450" t="s">
        <v>160</v>
      </c>
      <c r="C521" s="429" t="s">
        <v>165</v>
      </c>
      <c r="D521" s="794" t="s">
        <v>167</v>
      </c>
      <c r="E521" s="794"/>
      <c r="F521" s="794"/>
      <c r="G521" s="794" t="s">
        <v>168</v>
      </c>
      <c r="H521" s="794"/>
      <c r="I521" s="794"/>
      <c r="J521" s="794" t="s">
        <v>169</v>
      </c>
      <c r="K521" s="794"/>
      <c r="L521" s="794"/>
      <c r="M521" s="833" t="str">
        <f>IF('statement of marks'!U$4="","",'statement of marks'!U$4)</f>
        <v>TOTAL OF ALL TESTS</v>
      </c>
      <c r="N521" s="834" t="str">
        <f>IF('statement of marks'!V$4="","",'statement of marks'!V$4)</f>
        <v>VRUKSHAROPAN</v>
      </c>
      <c r="O521" s="795" t="s">
        <v>170</v>
      </c>
      <c r="P521" s="795"/>
      <c r="Q521" s="795"/>
      <c r="R521" s="795"/>
      <c r="S521" s="835" t="s">
        <v>216</v>
      </c>
      <c r="T521" s="816" t="s">
        <v>90</v>
      </c>
      <c r="U521" s="816"/>
      <c r="V521" s="816"/>
      <c r="W521" s="816"/>
      <c r="X521" s="823" t="s">
        <v>425</v>
      </c>
      <c r="Y521" s="823"/>
      <c r="Z521" s="824"/>
    </row>
    <row r="522" spans="1:26" ht="15.5" customHeight="1">
      <c r="A522" s="424"/>
      <c r="B522" s="450"/>
      <c r="C522" s="429"/>
      <c r="D522" s="431" t="s">
        <v>217</v>
      </c>
      <c r="E522" s="431" t="s">
        <v>218</v>
      </c>
      <c r="F522" s="432" t="s">
        <v>219</v>
      </c>
      <c r="G522" s="431" t="s">
        <v>217</v>
      </c>
      <c r="H522" s="431" t="s">
        <v>218</v>
      </c>
      <c r="I522" s="433" t="s">
        <v>219</v>
      </c>
      <c r="J522" s="431" t="s">
        <v>217</v>
      </c>
      <c r="K522" s="431" t="s">
        <v>218</v>
      </c>
      <c r="L522" s="433" t="s">
        <v>219</v>
      </c>
      <c r="M522" s="833"/>
      <c r="N522" s="834"/>
      <c r="O522" s="431" t="s">
        <v>217</v>
      </c>
      <c r="P522" s="431" t="s">
        <v>218</v>
      </c>
      <c r="Q522" s="434" t="s">
        <v>421</v>
      </c>
      <c r="R522" s="433" t="s">
        <v>219</v>
      </c>
      <c r="S522" s="835"/>
      <c r="T522" s="431" t="s">
        <v>217</v>
      </c>
      <c r="U522" s="431" t="s">
        <v>218</v>
      </c>
      <c r="V522" s="434" t="s">
        <v>422</v>
      </c>
      <c r="W522" s="433" t="s">
        <v>219</v>
      </c>
      <c r="X522" s="435" t="s">
        <v>423</v>
      </c>
      <c r="Y522" s="431" t="s">
        <v>220</v>
      </c>
      <c r="Z522" s="451" t="s">
        <v>69</v>
      </c>
    </row>
    <row r="523" spans="1:26" ht="15.5" customHeight="1">
      <c r="A523" s="425"/>
      <c r="B523" s="828" t="s">
        <v>166</v>
      </c>
      <c r="C523" s="829"/>
      <c r="D523" s="436">
        <f>IF('statement of marks'!L$6="","",'statement of marks'!L$6)</f>
        <v>5</v>
      </c>
      <c r="E523" s="436">
        <f>IF('statement of marks'!M$6="","",'statement of marks'!M$6)</f>
        <v>5</v>
      </c>
      <c r="F523" s="437">
        <f>IF('statement of marks'!N$6="","",'statement of marks'!N$6)</f>
        <v>10</v>
      </c>
      <c r="G523" s="436">
        <f>IF('statement of marks'!O$6="","",'statement of marks'!O$6)</f>
        <v>5</v>
      </c>
      <c r="H523" s="436">
        <f>IF('statement of marks'!P$6="","",'statement of marks'!P$6)</f>
        <v>5</v>
      </c>
      <c r="I523" s="438">
        <f>IF('statement of marks'!Q$6="","",'statement of marks'!Q$6)</f>
        <v>10</v>
      </c>
      <c r="J523" s="436">
        <f>IF('statement of marks'!R$6="","",'statement of marks'!R$6)</f>
        <v>5</v>
      </c>
      <c r="K523" s="436">
        <f>IF('statement of marks'!S$6="","",'statement of marks'!S$6)</f>
        <v>4</v>
      </c>
      <c r="L523" s="438">
        <f>IF('statement of marks'!T$6="","",'statement of marks'!T$6)</f>
        <v>9</v>
      </c>
      <c r="M523" s="438">
        <f>IF('statement of marks'!U$6="","",'statement of marks'!U$6)</f>
        <v>29</v>
      </c>
      <c r="N523" s="439">
        <f>IF('statement of marks'!V$6="","",'statement of marks'!V$6)</f>
        <v>1</v>
      </c>
      <c r="O523" s="436">
        <f>IF('statement of marks'!W$6="","",'statement of marks'!W$6)</f>
        <v>40</v>
      </c>
      <c r="P523" s="436">
        <f>IF('statement of marks'!X$6="","",'statement of marks'!X$6)</f>
        <v>10</v>
      </c>
      <c r="Q523" s="436">
        <f>IF('statement of marks'!Y$6="","",'statement of marks'!Y$6)</f>
        <v>20</v>
      </c>
      <c r="R523" s="438">
        <f>IF('statement of marks'!Z$6="","",'statement of marks'!Z$6)</f>
        <v>70</v>
      </c>
      <c r="S523" s="440">
        <f>IF('statement of marks'!AA$6="","",'statement of marks'!AA$6)</f>
        <v>100</v>
      </c>
      <c r="T523" s="436">
        <f>IF('statement of marks'!AB$6="","",'statement of marks'!AB$6)</f>
        <v>65</v>
      </c>
      <c r="U523" s="436">
        <f>IF('statement of marks'!AC$6="","",'statement of marks'!AC$6)</f>
        <v>15</v>
      </c>
      <c r="V523" s="436">
        <f>IF('statement of marks'!AD$6="","",'statement of marks'!AD$6)</f>
        <v>20</v>
      </c>
      <c r="W523" s="438">
        <f>IF('statement of marks'!AE$6="","",'statement of marks'!AE$6)</f>
        <v>100</v>
      </c>
      <c r="X523" s="441">
        <f>IF('statement of marks'!AF$6="","",'statement of marks'!AF$6)</f>
        <v>200</v>
      </c>
      <c r="Y523" s="436" t="str">
        <f>IF('statement of marks'!AG$6="","",'statement of marks'!AG$6)</f>
        <v/>
      </c>
      <c r="Z523" s="452" t="str">
        <f>IF('statement of marks'!AH$6="","",'statement of marks'!AH$6)</f>
        <v/>
      </c>
    </row>
    <row r="524" spans="1:26" ht="15.5" customHeight="1">
      <c r="A524" s="424"/>
      <c r="B524" s="813" t="str">
        <f>IF('statement of marks'!$L$3="","",'statement of marks'!$L$3)</f>
        <v>HINDI</v>
      </c>
      <c r="C524" s="814"/>
      <c r="D524" s="430">
        <f>IF('statement of marks'!L23="","",'statement of marks'!L23)</f>
        <v>5</v>
      </c>
      <c r="E524" s="430">
        <f>IF('statement of marks'!M23="","",'statement of marks'!M23)</f>
        <v>5</v>
      </c>
      <c r="F524" s="442">
        <f>IF('statement of marks'!N23="","",'statement of marks'!N23)</f>
        <v>10</v>
      </c>
      <c r="G524" s="430">
        <f>IF('statement of marks'!O23="","",'statement of marks'!O23)</f>
        <v>5</v>
      </c>
      <c r="H524" s="430">
        <f>IF('statement of marks'!P23="","",'statement of marks'!P23)</f>
        <v>5</v>
      </c>
      <c r="I524" s="443">
        <f>IF('statement of marks'!Q23="","",'statement of marks'!Q23)</f>
        <v>10</v>
      </c>
      <c r="J524" s="430">
        <f>IF('statement of marks'!R23="","",'statement of marks'!R23)</f>
        <v>5</v>
      </c>
      <c r="K524" s="430">
        <f>IF('statement of marks'!S23="","",'statement of marks'!S23)</f>
        <v>4</v>
      </c>
      <c r="L524" s="443">
        <f>IF('statement of marks'!T23="","",'statement of marks'!T23)</f>
        <v>9</v>
      </c>
      <c r="M524" s="443">
        <f>IF('statement of marks'!U23="","",'statement of marks'!U23)</f>
        <v>29</v>
      </c>
      <c r="N524" s="444">
        <f>IF('statement of marks'!V23="","",'statement of marks'!V23)</f>
        <v>1</v>
      </c>
      <c r="O524" s="430">
        <f>IF('statement of marks'!W23="","",'statement of marks'!W23)</f>
        <v>40</v>
      </c>
      <c r="P524" s="430">
        <f>IF('statement of marks'!X23="","",'statement of marks'!X23)</f>
        <v>10</v>
      </c>
      <c r="Q524" s="430">
        <f>IF('statement of marks'!Y23="","",'statement of marks'!Y23)</f>
        <v>20</v>
      </c>
      <c r="R524" s="443">
        <f>IF('statement of marks'!Z23="","",'statement of marks'!Z23)</f>
        <v>70</v>
      </c>
      <c r="S524" s="445">
        <f>IF('statement of marks'!AA23="","",'statement of marks'!AA23)</f>
        <v>100</v>
      </c>
      <c r="T524" s="430">
        <f>IF('statement of marks'!AB23="","",'statement of marks'!AB23)</f>
        <v>65</v>
      </c>
      <c r="U524" s="430">
        <f>IF('statement of marks'!AC23="","",'statement of marks'!AC23)</f>
        <v>15</v>
      </c>
      <c r="V524" s="430">
        <f>IF('statement of marks'!AD23="","",'statement of marks'!AD23)</f>
        <v>20</v>
      </c>
      <c r="W524" s="443">
        <f>IF('statement of marks'!AE23="","",'statement of marks'!AE23)</f>
        <v>100</v>
      </c>
      <c r="X524" s="446">
        <f>IF('statement of marks'!AF23="","",'statement of marks'!AF23)</f>
        <v>200</v>
      </c>
      <c r="Y524" s="430">
        <f>IF('statement of marks'!AG23="","",'statement of marks'!AG23)</f>
        <v>100</v>
      </c>
      <c r="Z524" s="453" t="str">
        <f>IF('statement of marks'!AH23="","",'statement of marks'!AH23)</f>
        <v>A</v>
      </c>
    </row>
    <row r="525" spans="1:26" ht="15.5" customHeight="1">
      <c r="A525" s="424"/>
      <c r="B525" s="813" t="str">
        <f>IF('statement of marks'!$AK$3="","",'statement of marks'!$AK$3)</f>
        <v>ENGLISH</v>
      </c>
      <c r="C525" s="814"/>
      <c r="D525" s="430">
        <f>IF('statement of marks'!AK23="","",'statement of marks'!AK23)</f>
        <v>5</v>
      </c>
      <c r="E525" s="430">
        <f>IF('statement of marks'!AL23="","",'statement of marks'!AL23)</f>
        <v>5</v>
      </c>
      <c r="F525" s="442">
        <f>IF('statement of marks'!AM23="","",'statement of marks'!AM23)</f>
        <v>10</v>
      </c>
      <c r="G525" s="430">
        <f>IF('statement of marks'!AN23="","",'statement of marks'!AN23)</f>
        <v>5</v>
      </c>
      <c r="H525" s="430">
        <f>IF('statement of marks'!AO23="","",'statement of marks'!AO23)</f>
        <v>5</v>
      </c>
      <c r="I525" s="443">
        <f>IF('statement of marks'!AP23="","",'statement of marks'!AP23)</f>
        <v>10</v>
      </c>
      <c r="J525" s="430">
        <f>IF('statement of marks'!AQ23="","",'statement of marks'!AQ23)</f>
        <v>5</v>
      </c>
      <c r="K525" s="430">
        <f>IF('statement of marks'!AR23="","",'statement of marks'!AR23)</f>
        <v>4</v>
      </c>
      <c r="L525" s="443">
        <f>IF('statement of marks'!AS23="","",'statement of marks'!AS23)</f>
        <v>9</v>
      </c>
      <c r="M525" s="443">
        <f>IF('statement of marks'!AT23="","",'statement of marks'!AT23)</f>
        <v>29</v>
      </c>
      <c r="N525" s="444">
        <f>IF('statement of marks'!AU23="","",'statement of marks'!AU23)</f>
        <v>1</v>
      </c>
      <c r="O525" s="430">
        <f>IF('statement of marks'!AV23="","",'statement of marks'!AV23)</f>
        <v>40</v>
      </c>
      <c r="P525" s="430">
        <f>IF('statement of marks'!AW23="","",'statement of marks'!AW23)</f>
        <v>10</v>
      </c>
      <c r="Q525" s="430">
        <f>IF('statement of marks'!AX23="","",'statement of marks'!AX23)</f>
        <v>20</v>
      </c>
      <c r="R525" s="443">
        <f>IF('statement of marks'!AY23="","",'statement of marks'!AY23)</f>
        <v>70</v>
      </c>
      <c r="S525" s="445">
        <f>IF('statement of marks'!AZ23="","",'statement of marks'!AZ23)</f>
        <v>100</v>
      </c>
      <c r="T525" s="430">
        <f>IF('statement of marks'!BA23="","",'statement of marks'!BA23)</f>
        <v>65</v>
      </c>
      <c r="U525" s="430">
        <f>IF('statement of marks'!BB23="","",'statement of marks'!BB23)</f>
        <v>15</v>
      </c>
      <c r="V525" s="430">
        <f>IF('statement of marks'!BC23="","",'statement of marks'!BC23)</f>
        <v>20</v>
      </c>
      <c r="W525" s="443">
        <f>IF('statement of marks'!BD23="","",'statement of marks'!BD23)</f>
        <v>100</v>
      </c>
      <c r="X525" s="446">
        <f>IF('statement of marks'!BE23="","",'statement of marks'!BE23)</f>
        <v>200</v>
      </c>
      <c r="Y525" s="430">
        <f>IF('statement of marks'!BF23="","",'statement of marks'!BF23)</f>
        <v>100</v>
      </c>
      <c r="Z525" s="453" t="str">
        <f>IF('statement of marks'!BG23="","",'statement of marks'!BG23)</f>
        <v>A</v>
      </c>
    </row>
    <row r="526" spans="1:26" ht="15.5" customHeight="1">
      <c r="A526" s="424"/>
      <c r="B526" s="813" t="str">
        <f>IF('statement of marks'!BJ23="s","SANSKRIT",IF('statement of marks'!BJ23="u","URDU",IF('statement of marks'!BJ23="g","GUJRATI",IF('statement of marks'!BJ23="p","PUNJABI",IF('statement of marks'!BJ23="sd","fla/kh","THIRD LANGUAGE")))))</f>
        <v>SANSKRIT</v>
      </c>
      <c r="C526" s="814"/>
      <c r="D526" s="430">
        <f>IF('statement of marks'!BK23="","",'statement of marks'!BK23)</f>
        <v>5</v>
      </c>
      <c r="E526" s="430">
        <f>IF('statement of marks'!BL23="","",'statement of marks'!BL23)</f>
        <v>5</v>
      </c>
      <c r="F526" s="442">
        <f>IF('statement of marks'!BM23="","",'statement of marks'!BM23)</f>
        <v>10</v>
      </c>
      <c r="G526" s="430">
        <f>IF('statement of marks'!BN23="","",'statement of marks'!BN23)</f>
        <v>5</v>
      </c>
      <c r="H526" s="430">
        <f>IF('statement of marks'!BO23="","",'statement of marks'!BO23)</f>
        <v>5</v>
      </c>
      <c r="I526" s="443">
        <f>IF('statement of marks'!BP23="","",'statement of marks'!BP23)</f>
        <v>10</v>
      </c>
      <c r="J526" s="430">
        <f>IF('statement of marks'!BQ23="","",'statement of marks'!BQ23)</f>
        <v>5</v>
      </c>
      <c r="K526" s="430">
        <f>IF('statement of marks'!BR23="","",'statement of marks'!BR23)</f>
        <v>4</v>
      </c>
      <c r="L526" s="443">
        <f>IF('statement of marks'!BS23="","",'statement of marks'!BS23)</f>
        <v>9</v>
      </c>
      <c r="M526" s="443">
        <f>IF('statement of marks'!BT23="","",'statement of marks'!BT23)</f>
        <v>29</v>
      </c>
      <c r="N526" s="444">
        <f>IF('statement of marks'!BU23="","",'statement of marks'!BU23)</f>
        <v>1</v>
      </c>
      <c r="O526" s="430">
        <f>IF('statement of marks'!BV23="","",'statement of marks'!BV23)</f>
        <v>50</v>
      </c>
      <c r="P526" s="430">
        <f>IF('statement of marks'!BW23="","",'statement of marks'!BW23)</f>
        <v>20</v>
      </c>
      <c r="Q526" s="430"/>
      <c r="R526" s="443">
        <f>IF('statement of marks'!BX23="","",'statement of marks'!BX23)</f>
        <v>70</v>
      </c>
      <c r="S526" s="445">
        <f>IF('statement of marks'!BY23="","",'statement of marks'!BY23)</f>
        <v>100</v>
      </c>
      <c r="T526" s="430">
        <f>IF('statement of marks'!BZ23="","",'statement of marks'!BZ23)</f>
        <v>80</v>
      </c>
      <c r="U526" s="430">
        <f>IF('statement of marks'!CA23="","",'statement of marks'!CA23)</f>
        <v>20</v>
      </c>
      <c r="V526" s="430"/>
      <c r="W526" s="443">
        <f>IF('statement of marks'!CB23="","",'statement of marks'!CB23)</f>
        <v>100</v>
      </c>
      <c r="X526" s="446">
        <f>IF('statement of marks'!CC23="","",'statement of marks'!CC23)</f>
        <v>200</v>
      </c>
      <c r="Y526" s="430">
        <f>IF('statement of marks'!CD23="","",'statement of marks'!CD23)</f>
        <v>100</v>
      </c>
      <c r="Z526" s="453" t="str">
        <f>IF('statement of marks'!CE23="","",'statement of marks'!CE23)</f>
        <v>A</v>
      </c>
    </row>
    <row r="527" spans="1:26" ht="15.5" customHeight="1">
      <c r="A527" s="424"/>
      <c r="B527" s="813" t="str">
        <f>IF('statement of marks'!$CH$3="","",'statement of marks'!$CH$3)</f>
        <v>MATHEMATICS</v>
      </c>
      <c r="C527" s="814"/>
      <c r="D527" s="430">
        <f>IF('statement of marks'!CH23="","",'statement of marks'!CH23)</f>
        <v>5</v>
      </c>
      <c r="E527" s="430">
        <f>IF('statement of marks'!CI23="","",'statement of marks'!CI23)</f>
        <v>5</v>
      </c>
      <c r="F527" s="442">
        <f>IF('statement of marks'!CJ23="","",'statement of marks'!CJ23)</f>
        <v>10</v>
      </c>
      <c r="G527" s="430">
        <f>IF('statement of marks'!CK23="","",'statement of marks'!CK23)</f>
        <v>5</v>
      </c>
      <c r="H527" s="430">
        <f>IF('statement of marks'!CL23="","",'statement of marks'!CL23)</f>
        <v>5</v>
      </c>
      <c r="I527" s="443">
        <f>IF('statement of marks'!CM23="","",'statement of marks'!CM23)</f>
        <v>10</v>
      </c>
      <c r="J527" s="430">
        <f>IF('statement of marks'!CN23="","",'statement of marks'!CN23)</f>
        <v>5</v>
      </c>
      <c r="K527" s="430">
        <f>IF('statement of marks'!CO23="","",'statement of marks'!CO23)</f>
        <v>4</v>
      </c>
      <c r="L527" s="443">
        <f>IF('statement of marks'!CP23="","",'statement of marks'!CP23)</f>
        <v>9</v>
      </c>
      <c r="M527" s="443">
        <f>IF('statement of marks'!CQ23="","",'statement of marks'!CQ23)</f>
        <v>29</v>
      </c>
      <c r="N527" s="444">
        <f>IF('statement of marks'!CR23="","",'statement of marks'!CR23)</f>
        <v>1</v>
      </c>
      <c r="O527" s="430">
        <f>IF('statement of marks'!CS23="","",'statement of marks'!CS23)</f>
        <v>40</v>
      </c>
      <c r="P527" s="430">
        <f>IF('statement of marks'!CT23="","",'statement of marks'!CT23)</f>
        <v>10</v>
      </c>
      <c r="Q527" s="430">
        <f>IF('statement of marks'!CU23="","",'statement of marks'!CU23)</f>
        <v>20</v>
      </c>
      <c r="R527" s="443">
        <f>IF('statement of marks'!CV23="","",'statement of marks'!CV23)</f>
        <v>70</v>
      </c>
      <c r="S527" s="445">
        <f>IF('statement of marks'!CW23="","",'statement of marks'!CW23)</f>
        <v>100</v>
      </c>
      <c r="T527" s="430">
        <f>IF('statement of marks'!CX23="","",'statement of marks'!CX23)</f>
        <v>65</v>
      </c>
      <c r="U527" s="430">
        <f>IF('statement of marks'!CY23="","",'statement of marks'!CY23)</f>
        <v>15</v>
      </c>
      <c r="V527" s="430">
        <f>IF('statement of marks'!CZ23="","",'statement of marks'!CZ23)</f>
        <v>20</v>
      </c>
      <c r="W527" s="443">
        <f>IF('statement of marks'!DA23="","",'statement of marks'!DA23)</f>
        <v>100</v>
      </c>
      <c r="X527" s="446">
        <f>IF('statement of marks'!DB23="","",'statement of marks'!DB23)</f>
        <v>200</v>
      </c>
      <c r="Y527" s="430">
        <f>IF('statement of marks'!DC23="","",'statement of marks'!DC23)</f>
        <v>100</v>
      </c>
      <c r="Z527" s="453" t="str">
        <f>IF('statement of marks'!DD23="","",'statement of marks'!DD23)</f>
        <v>A</v>
      </c>
    </row>
    <row r="528" spans="1:26" ht="15.5" customHeight="1">
      <c r="A528" s="424"/>
      <c r="B528" s="813" t="str">
        <f>IF('statement of marks'!$DG$3="","",'statement of marks'!$DG$3)</f>
        <v>SCIENCE</v>
      </c>
      <c r="C528" s="814"/>
      <c r="D528" s="430">
        <f>IF('statement of marks'!DG23="","",'statement of marks'!DG23)</f>
        <v>5</v>
      </c>
      <c r="E528" s="430">
        <f>IF('statement of marks'!DH23="","",'statement of marks'!DH23)</f>
        <v>5</v>
      </c>
      <c r="F528" s="442">
        <f>IF('statement of marks'!DI23="","",'statement of marks'!DI23)</f>
        <v>10</v>
      </c>
      <c r="G528" s="430">
        <f>IF('statement of marks'!DJ23="","",'statement of marks'!DJ23)</f>
        <v>5</v>
      </c>
      <c r="H528" s="430">
        <f>IF('statement of marks'!DK23="","",'statement of marks'!DK23)</f>
        <v>5</v>
      </c>
      <c r="I528" s="443">
        <f>IF('statement of marks'!DL23="","",'statement of marks'!DL23)</f>
        <v>10</v>
      </c>
      <c r="J528" s="430">
        <f>IF('statement of marks'!DM23="","",'statement of marks'!DM23)</f>
        <v>3</v>
      </c>
      <c r="K528" s="430">
        <f>IF('statement of marks'!DN23="","",'statement of marks'!DN23)</f>
        <v>2</v>
      </c>
      <c r="L528" s="443">
        <f>IF('statement of marks'!DO23="","",'statement of marks'!DO23)</f>
        <v>5</v>
      </c>
      <c r="M528" s="443">
        <f>IF('statement of marks'!DP23="","",'statement of marks'!DP23)</f>
        <v>25</v>
      </c>
      <c r="N528" s="444">
        <f>IF('statement of marks'!DQ23="","",'statement of marks'!DQ23)</f>
        <v>5</v>
      </c>
      <c r="O528" s="430">
        <f>IF('statement of marks'!DR23="","",'statement of marks'!DR23)</f>
        <v>50</v>
      </c>
      <c r="P528" s="430">
        <f>IF('statement of marks'!DS23="","",'statement of marks'!DS23)</f>
        <v>20</v>
      </c>
      <c r="Q528" s="430"/>
      <c r="R528" s="443">
        <f>IF('statement of marks'!DT23="","",'statement of marks'!DT23)</f>
        <v>70</v>
      </c>
      <c r="S528" s="445">
        <f>IF('statement of marks'!DU23="","",'statement of marks'!DU23)</f>
        <v>100</v>
      </c>
      <c r="T528" s="430">
        <f>IF('statement of marks'!DV23="","",'statement of marks'!DV23)</f>
        <v>80</v>
      </c>
      <c r="U528" s="430">
        <f>IF('statement of marks'!DW23="","",'statement of marks'!DW23)</f>
        <v>20</v>
      </c>
      <c r="V528" s="430"/>
      <c r="W528" s="443">
        <f>IF('statement of marks'!DX23="","",'statement of marks'!DX23)</f>
        <v>100</v>
      </c>
      <c r="X528" s="446">
        <f>IF('statement of marks'!DY23="","",'statement of marks'!DY23)</f>
        <v>200</v>
      </c>
      <c r="Y528" s="430">
        <f>IF('statement of marks'!DZ23="","",'statement of marks'!DZ23)</f>
        <v>100</v>
      </c>
      <c r="Z528" s="453" t="str">
        <f>IF('statement of marks'!EA23="","",'statement of marks'!EA23)</f>
        <v>A</v>
      </c>
    </row>
    <row r="529" spans="1:26" ht="15.5" customHeight="1">
      <c r="A529" s="424"/>
      <c r="B529" s="813" t="str">
        <f>IF('statement of marks'!$ED$3="","",'statement of marks'!$ED$3)</f>
        <v>SOCIAL STUDIES</v>
      </c>
      <c r="C529" s="814"/>
      <c r="D529" s="430">
        <f>IF('statement of marks'!ED23="","",'statement of marks'!ED23)</f>
        <v>5</v>
      </c>
      <c r="E529" s="430">
        <f>IF('statement of marks'!EE23="","",'statement of marks'!EE23)</f>
        <v>5</v>
      </c>
      <c r="F529" s="442">
        <f>IF('statement of marks'!EF23="","",'statement of marks'!EF23)</f>
        <v>10</v>
      </c>
      <c r="G529" s="430">
        <f>IF('statement of marks'!EG23="","",'statement of marks'!EG23)</f>
        <v>5</v>
      </c>
      <c r="H529" s="430">
        <f>IF('statement of marks'!EH23="","",'statement of marks'!EH23)</f>
        <v>5</v>
      </c>
      <c r="I529" s="443">
        <f>IF('statement of marks'!EI23="","",'statement of marks'!EI23)</f>
        <v>10</v>
      </c>
      <c r="J529" s="430">
        <f>IF('statement of marks'!EJ23="","",'statement of marks'!EJ23)</f>
        <v>5</v>
      </c>
      <c r="K529" s="430">
        <f>IF('statement of marks'!EK23="","",'statement of marks'!EK23)</f>
        <v>4</v>
      </c>
      <c r="L529" s="443">
        <f>IF('statement of marks'!EL23="","",'statement of marks'!EL23)</f>
        <v>9</v>
      </c>
      <c r="M529" s="443">
        <f>IF('statement of marks'!EM23="","",'statement of marks'!EM23)</f>
        <v>29</v>
      </c>
      <c r="N529" s="444">
        <f>IF('statement of marks'!EN23="","",'statement of marks'!EN23)</f>
        <v>1</v>
      </c>
      <c r="O529" s="430">
        <f>IF('statement of marks'!EO23="","",'statement of marks'!EO23)</f>
        <v>50</v>
      </c>
      <c r="P529" s="430">
        <f>IF('statement of marks'!EP23="","",'statement of marks'!EP23)</f>
        <v>20</v>
      </c>
      <c r="Q529" s="430"/>
      <c r="R529" s="443">
        <f>IF('statement of marks'!EQ23="","",'statement of marks'!EQ23)</f>
        <v>70</v>
      </c>
      <c r="S529" s="445">
        <f>IF('statement of marks'!ER23="","",'statement of marks'!ER23)</f>
        <v>100</v>
      </c>
      <c r="T529" s="430">
        <f>IF('statement of marks'!ES23="","",'statement of marks'!ES23)</f>
        <v>80</v>
      </c>
      <c r="U529" s="430">
        <f>IF('statement of marks'!ET23="","",'statement of marks'!ET23)</f>
        <v>20</v>
      </c>
      <c r="V529" s="430"/>
      <c r="W529" s="443">
        <f>IF('statement of marks'!EU23="","",'statement of marks'!EU23)</f>
        <v>100</v>
      </c>
      <c r="X529" s="446">
        <f>IF('statement of marks'!EV23="","",'statement of marks'!EV23)</f>
        <v>200</v>
      </c>
      <c r="Y529" s="430">
        <f>IF('statement of marks'!EW23="","",'statement of marks'!EW23)</f>
        <v>100</v>
      </c>
      <c r="Z529" s="453" t="str">
        <f>IF('statement of marks'!EX23="","",'statement of marks'!EX23)</f>
        <v>A</v>
      </c>
    </row>
    <row r="530" spans="1:26" ht="15.5" customHeight="1">
      <c r="A530" s="424"/>
      <c r="B530" s="813" t="s">
        <v>172</v>
      </c>
      <c r="C530" s="814"/>
      <c r="D530" s="794" t="s">
        <v>167</v>
      </c>
      <c r="E530" s="794"/>
      <c r="F530" s="794"/>
      <c r="G530" s="794" t="s">
        <v>168</v>
      </c>
      <c r="H530" s="794"/>
      <c r="I530" s="794"/>
      <c r="J530" s="794" t="s">
        <v>169</v>
      </c>
      <c r="K530" s="794"/>
      <c r="L530" s="794"/>
      <c r="M530" s="794"/>
      <c r="N530" s="794"/>
      <c r="O530" s="794" t="s">
        <v>177</v>
      </c>
      <c r="P530" s="794"/>
      <c r="Q530" s="794"/>
      <c r="R530" s="794"/>
      <c r="S530" s="794" t="s">
        <v>221</v>
      </c>
      <c r="T530" s="794"/>
      <c r="U530" s="794"/>
      <c r="V530" s="794"/>
      <c r="W530" s="447"/>
      <c r="X530" s="823" t="s">
        <v>425</v>
      </c>
      <c r="Y530" s="823"/>
      <c r="Z530" s="824"/>
    </row>
    <row r="531" spans="1:26" ht="15.5" customHeight="1">
      <c r="A531" s="425"/>
      <c r="B531" s="825" t="s">
        <v>166</v>
      </c>
      <c r="C531" s="826"/>
      <c r="D531" s="827">
        <f>IF('statement of marks'!FA$6="","",'statement of marks'!FA$6)</f>
        <v>20</v>
      </c>
      <c r="E531" s="827"/>
      <c r="F531" s="827"/>
      <c r="G531" s="827">
        <f>IF('statement of marks'!FB$6="","",'statement of marks'!FB$6)</f>
        <v>20</v>
      </c>
      <c r="H531" s="827"/>
      <c r="I531" s="827"/>
      <c r="J531" s="827">
        <f>IF('statement of marks'!FC$6="","",'statement of marks'!FC$6)</f>
        <v>20</v>
      </c>
      <c r="K531" s="827"/>
      <c r="L531" s="827"/>
      <c r="M531" s="827"/>
      <c r="N531" s="827"/>
      <c r="O531" s="827">
        <f>IF('statement of marks'!FD$6="","",'statement of marks'!FD$6)</f>
        <v>20</v>
      </c>
      <c r="P531" s="827"/>
      <c r="Q531" s="827"/>
      <c r="R531" s="827"/>
      <c r="S531" s="827">
        <f>IF('statement of marks'!FE$6="","",'statement of marks'!FE$6)</f>
        <v>20</v>
      </c>
      <c r="T531" s="827"/>
      <c r="U531" s="827"/>
      <c r="V531" s="827"/>
      <c r="W531" s="448"/>
      <c r="X531" s="436">
        <f>IF('statement of marks'!FF$6="","",'statement of marks'!FF$6)</f>
        <v>100</v>
      </c>
      <c r="Y531" s="436" t="s">
        <v>220</v>
      </c>
      <c r="Z531" s="451" t="s">
        <v>69</v>
      </c>
    </row>
    <row r="532" spans="1:26" ht="15.5" customHeight="1">
      <c r="A532" s="424"/>
      <c r="B532" s="813" t="str">
        <f>IF('statement of marks'!$FA$3="","",'statement of marks'!$FA$3)</f>
        <v>WORK EXPERIENCE</v>
      </c>
      <c r="C532" s="814"/>
      <c r="D532" s="817">
        <f>IF('statement of marks'!FA23="","",'statement of marks'!FA23)</f>
        <v>20</v>
      </c>
      <c r="E532" s="817"/>
      <c r="F532" s="817"/>
      <c r="G532" s="817">
        <f>IF('statement of marks'!FB23="","",'statement of marks'!FB23)</f>
        <v>20</v>
      </c>
      <c r="H532" s="817"/>
      <c r="I532" s="817"/>
      <c r="J532" s="816">
        <f>IF('statement of marks'!FC23="","",'statement of marks'!FC23)</f>
        <v>20</v>
      </c>
      <c r="K532" s="816"/>
      <c r="L532" s="816"/>
      <c r="M532" s="816"/>
      <c r="N532" s="816"/>
      <c r="O532" s="817">
        <f>IF('statement of marks'!FD23="","",'statement of marks'!FD23)</f>
        <v>20</v>
      </c>
      <c r="P532" s="817"/>
      <c r="Q532" s="817"/>
      <c r="R532" s="817"/>
      <c r="S532" s="817">
        <f>IF('statement of marks'!FE23="","",'statement of marks'!FE23)</f>
        <v>20</v>
      </c>
      <c r="T532" s="817"/>
      <c r="U532" s="817"/>
      <c r="V532" s="817"/>
      <c r="W532" s="447"/>
      <c r="X532" s="447">
        <f>IF('statement of marks'!FF23="","",'statement of marks'!FF23)</f>
        <v>100</v>
      </c>
      <c r="Y532" s="447">
        <f>IF('statement of marks'!FG23="","",'statement of marks'!FG23)</f>
        <v>100</v>
      </c>
      <c r="Z532" s="454" t="str">
        <f>IF('statement of marks'!FH23="","",'statement of marks'!FH23)</f>
        <v>A</v>
      </c>
    </row>
    <row r="533" spans="1:26" ht="15.5" customHeight="1">
      <c r="A533" s="424"/>
      <c r="B533" s="813" t="str">
        <f>IF('statement of marks'!$FK$3="","",'statement of marks'!$FK$3)</f>
        <v>ART EDUCATION</v>
      </c>
      <c r="C533" s="814"/>
      <c r="D533" s="817">
        <f>IF('statement of marks'!FK23="","",'statement of marks'!FK23)</f>
        <v>20</v>
      </c>
      <c r="E533" s="817"/>
      <c r="F533" s="817"/>
      <c r="G533" s="817">
        <f>IF('statement of marks'!FL23="","",'statement of marks'!FL23)</f>
        <v>20</v>
      </c>
      <c r="H533" s="817"/>
      <c r="I533" s="817"/>
      <c r="J533" s="816">
        <f>IF('statement of marks'!FM23="","",'statement of marks'!FM23)</f>
        <v>20</v>
      </c>
      <c r="K533" s="816"/>
      <c r="L533" s="816"/>
      <c r="M533" s="816"/>
      <c r="N533" s="816"/>
      <c r="O533" s="817">
        <f>IF('statement of marks'!FN23="","",'statement of marks'!FN23)</f>
        <v>20</v>
      </c>
      <c r="P533" s="817"/>
      <c r="Q533" s="817"/>
      <c r="R533" s="817"/>
      <c r="S533" s="817">
        <f>IF('statement of marks'!FO23="","",'statement of marks'!FO23)</f>
        <v>20</v>
      </c>
      <c r="T533" s="817"/>
      <c r="U533" s="817"/>
      <c r="V533" s="817"/>
      <c r="W533" s="447"/>
      <c r="X533" s="447">
        <f>IF('statement of marks'!FP23="","",'statement of marks'!FP23)</f>
        <v>100</v>
      </c>
      <c r="Y533" s="447">
        <f>IF('statement of marks'!FQ23="","",'statement of marks'!FQ23)</f>
        <v>100</v>
      </c>
      <c r="Z533" s="454" t="str">
        <f>IF('statement of marks'!FR23="","",'statement of marks'!FR23)</f>
        <v>A</v>
      </c>
    </row>
    <row r="534" spans="1:26" ht="15.5" customHeight="1">
      <c r="A534" s="424"/>
      <c r="B534" s="813" t="str">
        <f>IF('statement of marks'!$FU$3="","",'statement of marks'!$FU$3)</f>
        <v>PHYSICIAL EDUCATION</v>
      </c>
      <c r="C534" s="814"/>
      <c r="D534" s="817">
        <f>IF('statement of marks'!FU23="","",'statement of marks'!FU23)</f>
        <v>20</v>
      </c>
      <c r="E534" s="817"/>
      <c r="F534" s="817"/>
      <c r="G534" s="817">
        <f>IF('statement of marks'!FV23="","",'statement of marks'!FV23)</f>
        <v>20</v>
      </c>
      <c r="H534" s="817"/>
      <c r="I534" s="817"/>
      <c r="J534" s="816">
        <f>IF('statement of marks'!FW23="","",'statement of marks'!FW23)</f>
        <v>20</v>
      </c>
      <c r="K534" s="816"/>
      <c r="L534" s="816"/>
      <c r="M534" s="816"/>
      <c r="N534" s="816"/>
      <c r="O534" s="817">
        <f>IF('statement of marks'!FX23="","",'statement of marks'!FX23)</f>
        <v>20</v>
      </c>
      <c r="P534" s="817"/>
      <c r="Q534" s="817"/>
      <c r="R534" s="817"/>
      <c r="S534" s="817">
        <f>IF('statement of marks'!FY23="","",'statement of marks'!FY23)</f>
        <v>20</v>
      </c>
      <c r="T534" s="817"/>
      <c r="U534" s="817"/>
      <c r="V534" s="817"/>
      <c r="W534" s="447"/>
      <c r="X534" s="447">
        <f>IF('statement of marks'!FZ23="","",'statement of marks'!FZ23)</f>
        <v>100</v>
      </c>
      <c r="Y534" s="447">
        <f>IF('statement of marks'!GA23="","",'statement of marks'!GA23)</f>
        <v>100</v>
      </c>
      <c r="Z534" s="454" t="str">
        <f>IF('statement of marks'!GB23="","",'statement of marks'!GB23)</f>
        <v>A</v>
      </c>
    </row>
    <row r="535" spans="1:26" ht="15.5" customHeight="1">
      <c r="A535" s="424"/>
      <c r="B535" s="813" t="s">
        <v>173</v>
      </c>
      <c r="C535" s="814"/>
      <c r="D535" s="794" t="str">
        <f>details!$EF$3</f>
        <v>AUGUST</v>
      </c>
      <c r="E535" s="794"/>
      <c r="F535" s="794"/>
      <c r="G535" s="794" t="str">
        <f>details!$EJ$3</f>
        <v>OCTOBER</v>
      </c>
      <c r="H535" s="794"/>
      <c r="I535" s="794"/>
      <c r="J535" s="816" t="str">
        <f>details!$EN$3</f>
        <v>DECEMBER</v>
      </c>
      <c r="K535" s="816"/>
      <c r="L535" s="816"/>
      <c r="M535" s="816"/>
      <c r="N535" s="816"/>
      <c r="O535" s="794" t="str">
        <f>details!$ER$3</f>
        <v>FEBURARY</v>
      </c>
      <c r="P535" s="794"/>
      <c r="Q535" s="794"/>
      <c r="R535" s="794"/>
      <c r="S535" s="794" t="str">
        <f>details!$EV$3</f>
        <v>GRAND TOAL</v>
      </c>
      <c r="T535" s="794"/>
      <c r="U535" s="794"/>
      <c r="V535" s="794"/>
      <c r="W535" s="811" t="s">
        <v>118</v>
      </c>
      <c r="X535" s="811"/>
      <c r="Y535" s="811"/>
      <c r="Z535" s="812"/>
    </row>
    <row r="536" spans="1:26" ht="15.5" customHeight="1">
      <c r="A536" s="424"/>
      <c r="B536" s="813" t="s">
        <v>175</v>
      </c>
      <c r="C536" s="814"/>
      <c r="D536" s="815" t="str">
        <f>IF(details!EI23="","",details!EI23)</f>
        <v/>
      </c>
      <c r="E536" s="815"/>
      <c r="F536" s="815"/>
      <c r="G536" s="815" t="str">
        <f>IF(details!EM23="","",details!EM23)</f>
        <v/>
      </c>
      <c r="H536" s="815"/>
      <c r="I536" s="815"/>
      <c r="J536" s="816" t="str">
        <f>IF(details!EQ23="","",details!EQ23)</f>
        <v/>
      </c>
      <c r="K536" s="816"/>
      <c r="L536" s="816"/>
      <c r="M536" s="816"/>
      <c r="N536" s="816"/>
      <c r="O536" s="817" t="str">
        <f>IF(details!EU23="","",details!EU23)</f>
        <v/>
      </c>
      <c r="P536" s="817"/>
      <c r="Q536" s="817"/>
      <c r="R536" s="817"/>
      <c r="S536" s="815" t="str">
        <f>IF(details!EW23="","",details!EW23)</f>
        <v/>
      </c>
      <c r="T536" s="815"/>
      <c r="U536" s="815"/>
      <c r="V536" s="815"/>
      <c r="W536" s="811"/>
      <c r="X536" s="811"/>
      <c r="Y536" s="811"/>
      <c r="Z536" s="812"/>
    </row>
    <row r="537" spans="1:26" ht="15.5" customHeight="1">
      <c r="A537" s="424"/>
      <c r="B537" s="818" t="s">
        <v>174</v>
      </c>
      <c r="C537" s="819"/>
      <c r="D537" s="820">
        <f>IF(details!EH23="","",details!EH23)</f>
        <v>40</v>
      </c>
      <c r="E537" s="820"/>
      <c r="F537" s="820"/>
      <c r="G537" s="820">
        <f>IF(details!EL23="","",details!EL23)</f>
        <v>60</v>
      </c>
      <c r="H537" s="820"/>
      <c r="I537" s="820"/>
      <c r="J537" s="820">
        <f>IF(details!EP23="","",details!EP23)</f>
        <v>80</v>
      </c>
      <c r="K537" s="820"/>
      <c r="L537" s="820"/>
      <c r="M537" s="820"/>
      <c r="N537" s="820"/>
      <c r="O537" s="820">
        <f>IF(details!ET23="","",details!ET23)</f>
        <v>100</v>
      </c>
      <c r="P537" s="820"/>
      <c r="Q537" s="820"/>
      <c r="R537" s="820"/>
      <c r="S537" s="820">
        <f>IF(details!EV23="","",details!EV23)</f>
        <v>110</v>
      </c>
      <c r="T537" s="820"/>
      <c r="U537" s="820"/>
      <c r="V537" s="820"/>
      <c r="W537" s="821">
        <f>'statement of marks'!$HR$108</f>
        <v>45777</v>
      </c>
      <c r="X537" s="821"/>
      <c r="Y537" s="821"/>
      <c r="Z537" s="822"/>
    </row>
    <row r="538" spans="1:26" ht="15.5" customHeight="1">
      <c r="A538" s="426"/>
      <c r="B538" s="803" t="s">
        <v>232</v>
      </c>
      <c r="C538" s="804"/>
      <c r="D538" s="805" t="s">
        <v>189</v>
      </c>
      <c r="E538" s="805"/>
      <c r="F538" s="805"/>
      <c r="G538" s="805" t="s">
        <v>190</v>
      </c>
      <c r="H538" s="805"/>
      <c r="I538" s="805"/>
      <c r="J538" s="805" t="s">
        <v>222</v>
      </c>
      <c r="K538" s="805"/>
      <c r="L538" s="805"/>
      <c r="M538" s="805"/>
      <c r="N538" s="805"/>
      <c r="O538" s="805" t="s">
        <v>147</v>
      </c>
      <c r="P538" s="805"/>
      <c r="Q538" s="805"/>
      <c r="R538" s="805"/>
      <c r="S538" s="806" t="s">
        <v>195</v>
      </c>
      <c r="T538" s="806"/>
      <c r="U538" s="806"/>
      <c r="V538" s="806"/>
      <c r="W538" s="805" t="s">
        <v>230</v>
      </c>
      <c r="X538" s="805"/>
      <c r="Y538" s="805"/>
      <c r="Z538" s="807"/>
    </row>
    <row r="539" spans="1:26" ht="15.5" customHeight="1">
      <c r="A539" s="426"/>
      <c r="B539" s="803"/>
      <c r="C539" s="804"/>
      <c r="D539" s="805">
        <f>'statement of marks'!HP23</f>
        <v>1200</v>
      </c>
      <c r="E539" s="805"/>
      <c r="F539" s="805"/>
      <c r="G539" s="805">
        <f>'statement of marks'!HQ23</f>
        <v>1200</v>
      </c>
      <c r="H539" s="805"/>
      <c r="I539" s="805"/>
      <c r="J539" s="808" t="str">
        <f>'statement of marks'!HU23</f>
        <v>A</v>
      </c>
      <c r="K539" s="808"/>
      <c r="L539" s="808"/>
      <c r="M539" s="808"/>
      <c r="N539" s="808"/>
      <c r="O539" s="808">
        <f>'statement of marks'!HR23</f>
        <v>100</v>
      </c>
      <c r="P539" s="808"/>
      <c r="Q539" s="808"/>
      <c r="R539" s="808"/>
      <c r="S539" s="805">
        <f>'statement of marks'!HT23</f>
        <v>0.99999999999999833</v>
      </c>
      <c r="T539" s="805"/>
      <c r="U539" s="805"/>
      <c r="V539" s="805"/>
      <c r="W539" s="809" t="str">
        <f>'statement of marks'!HO23</f>
        <v>PASSED</v>
      </c>
      <c r="X539" s="809"/>
      <c r="Y539" s="809"/>
      <c r="Z539" s="810"/>
    </row>
    <row r="540" spans="1:26" ht="15.5" customHeight="1">
      <c r="A540" s="424"/>
      <c r="B540" s="792" t="s">
        <v>176</v>
      </c>
      <c r="C540" s="793"/>
      <c r="D540" s="794"/>
      <c r="E540" s="794"/>
      <c r="F540" s="794"/>
      <c r="G540" s="794"/>
      <c r="H540" s="794"/>
      <c r="I540" s="794"/>
      <c r="J540" s="794"/>
      <c r="K540" s="794"/>
      <c r="L540" s="794"/>
      <c r="M540" s="794"/>
      <c r="N540" s="794"/>
      <c r="O540" s="794"/>
      <c r="P540" s="794"/>
      <c r="Q540" s="794"/>
      <c r="R540" s="794"/>
      <c r="S540" s="794"/>
      <c r="T540" s="794"/>
      <c r="U540" s="794"/>
      <c r="V540" s="794"/>
      <c r="W540" s="794"/>
      <c r="X540" s="794"/>
      <c r="Y540" s="794"/>
      <c r="Z540" s="800"/>
    </row>
    <row r="541" spans="1:26" ht="15.5" customHeight="1">
      <c r="A541" s="424"/>
      <c r="B541" s="801" t="s">
        <v>161</v>
      </c>
      <c r="C541" s="802"/>
      <c r="D541" s="794"/>
      <c r="E541" s="794"/>
      <c r="F541" s="794"/>
      <c r="G541" s="794"/>
      <c r="H541" s="794"/>
      <c r="I541" s="794"/>
      <c r="J541" s="794"/>
      <c r="K541" s="794"/>
      <c r="L541" s="794"/>
      <c r="M541" s="794"/>
      <c r="N541" s="794"/>
      <c r="O541" s="794"/>
      <c r="P541" s="794"/>
      <c r="Q541" s="794"/>
      <c r="R541" s="794"/>
      <c r="S541" s="794"/>
      <c r="T541" s="794"/>
      <c r="U541" s="794"/>
      <c r="V541" s="794"/>
      <c r="W541" s="794"/>
      <c r="X541" s="794"/>
      <c r="Y541" s="794"/>
      <c r="Z541" s="800"/>
    </row>
    <row r="542" spans="1:26" ht="15.5" customHeight="1">
      <c r="A542" s="424"/>
      <c r="B542" s="792" t="s">
        <v>162</v>
      </c>
      <c r="C542" s="793"/>
      <c r="D542" s="794"/>
      <c r="E542" s="794"/>
      <c r="F542" s="794"/>
      <c r="G542" s="794"/>
      <c r="H542" s="794"/>
      <c r="I542" s="794"/>
      <c r="J542" s="794"/>
      <c r="K542" s="794"/>
      <c r="L542" s="794"/>
      <c r="M542" s="794"/>
      <c r="N542" s="794"/>
      <c r="O542" s="794"/>
      <c r="P542" s="794"/>
      <c r="Q542" s="794"/>
      <c r="R542" s="794"/>
      <c r="S542" s="795" t="s">
        <v>162</v>
      </c>
      <c r="T542" s="795"/>
      <c r="U542" s="795"/>
      <c r="V542" s="795"/>
      <c r="W542" s="796" t="s">
        <v>163</v>
      </c>
      <c r="X542" s="796"/>
      <c r="Y542" s="796"/>
      <c r="Z542" s="797"/>
    </row>
    <row r="543" spans="1:26" ht="15.5" customHeight="1">
      <c r="A543" s="424"/>
      <c r="B543" s="798" t="s">
        <v>163</v>
      </c>
      <c r="C543" s="799"/>
      <c r="D543" s="794"/>
      <c r="E543" s="794"/>
      <c r="F543" s="794"/>
      <c r="G543" s="794"/>
      <c r="H543" s="794"/>
      <c r="I543" s="794"/>
      <c r="J543" s="794"/>
      <c r="K543" s="794"/>
      <c r="L543" s="794"/>
      <c r="M543" s="794"/>
      <c r="N543" s="794"/>
      <c r="O543" s="794"/>
      <c r="P543" s="794"/>
      <c r="Q543" s="794"/>
      <c r="R543" s="794"/>
      <c r="S543" s="795"/>
      <c r="T543" s="795"/>
      <c r="U543" s="795"/>
      <c r="V543" s="795"/>
      <c r="W543" s="796"/>
      <c r="X543" s="796"/>
      <c r="Y543" s="796"/>
      <c r="Z543" s="797"/>
    </row>
    <row r="544" spans="1:26" ht="15.5" customHeight="1" thickBot="1">
      <c r="A544" s="424"/>
      <c r="B544" s="786" t="s">
        <v>223</v>
      </c>
      <c r="C544" s="787"/>
      <c r="D544" s="788"/>
      <c r="E544" s="788"/>
      <c r="F544" s="788"/>
      <c r="G544" s="788"/>
      <c r="H544" s="788"/>
      <c r="I544" s="788"/>
      <c r="J544" s="788"/>
      <c r="K544" s="788"/>
      <c r="L544" s="788"/>
      <c r="M544" s="788"/>
      <c r="N544" s="788"/>
      <c r="O544" s="788"/>
      <c r="P544" s="788"/>
      <c r="Q544" s="788"/>
      <c r="R544" s="788"/>
      <c r="S544" s="789" t="s">
        <v>179</v>
      </c>
      <c r="T544" s="789"/>
      <c r="U544" s="789"/>
      <c r="V544" s="789"/>
      <c r="W544" s="790" t="s">
        <v>179</v>
      </c>
      <c r="X544" s="790"/>
      <c r="Y544" s="790"/>
      <c r="Z544" s="791"/>
    </row>
    <row r="545" spans="1:26" ht="15.5" customHeight="1">
      <c r="A545" s="424"/>
      <c r="B545" s="839" t="s">
        <v>178</v>
      </c>
      <c r="C545" s="840"/>
      <c r="D545" s="840"/>
      <c r="E545" s="840"/>
      <c r="F545" s="840"/>
      <c r="G545" s="840"/>
      <c r="H545" s="840"/>
      <c r="I545" s="840"/>
      <c r="J545" s="840"/>
      <c r="K545" s="840"/>
      <c r="L545" s="840"/>
      <c r="M545" s="840"/>
      <c r="N545" s="840"/>
      <c r="O545" s="840"/>
      <c r="P545" s="840"/>
      <c r="Q545" s="840"/>
      <c r="R545" s="840"/>
      <c r="S545" s="840"/>
      <c r="T545" s="840"/>
      <c r="U545" s="840"/>
      <c r="V545" s="840"/>
      <c r="W545" s="840"/>
      <c r="X545" s="840"/>
      <c r="Y545" s="840"/>
      <c r="Z545" s="841"/>
    </row>
    <row r="546" spans="1:26" ht="15.5" customHeight="1">
      <c r="A546" s="424"/>
      <c r="B546" s="842" t="str">
        <f>IF('statement of marks'!$A$1="","",'statement of marks'!$A$1)</f>
        <v>GOVT. HR. SEC. SCHOOL, _________________</v>
      </c>
      <c r="C546" s="843"/>
      <c r="D546" s="843"/>
      <c r="E546" s="843"/>
      <c r="F546" s="843"/>
      <c r="G546" s="843"/>
      <c r="H546" s="843"/>
      <c r="I546" s="843"/>
      <c r="J546" s="843"/>
      <c r="K546" s="843"/>
      <c r="L546" s="843"/>
      <c r="M546" s="843"/>
      <c r="N546" s="843"/>
      <c r="O546" s="843"/>
      <c r="P546" s="843"/>
      <c r="Q546" s="843"/>
      <c r="R546" s="843"/>
      <c r="S546" s="843"/>
      <c r="T546" s="843"/>
      <c r="U546" s="843"/>
      <c r="V546" s="843"/>
      <c r="W546" s="843"/>
      <c r="X546" s="843"/>
      <c r="Y546" s="843"/>
      <c r="Z546" s="844"/>
    </row>
    <row r="547" spans="1:26" ht="15.5" customHeight="1">
      <c r="A547" s="424"/>
      <c r="B547" s="813" t="s">
        <v>117</v>
      </c>
      <c r="C547" s="814"/>
      <c r="D547" s="814" t="str">
        <f>IF('statement of marks'!$H$3="","",'statement of marks'!$H$3)</f>
        <v>2024-25</v>
      </c>
      <c r="E547" s="814"/>
      <c r="F547" s="814"/>
      <c r="G547" s="814"/>
      <c r="H547" s="814"/>
      <c r="I547" s="814"/>
      <c r="J547" s="814"/>
      <c r="K547" s="814"/>
      <c r="L547" s="814"/>
      <c r="M547" s="814"/>
      <c r="N547" s="814"/>
      <c r="O547" s="814"/>
      <c r="P547" s="814"/>
      <c r="Q547" s="814"/>
      <c r="R547" s="814"/>
      <c r="S547" s="814"/>
      <c r="T547" s="814"/>
      <c r="U547" s="814"/>
      <c r="V547" s="814"/>
      <c r="W547" s="814"/>
      <c r="X547" s="814"/>
      <c r="Y547" s="814"/>
      <c r="Z547" s="832"/>
    </row>
    <row r="548" spans="1:26" ht="15.5" customHeight="1">
      <c r="A548" s="424"/>
      <c r="B548" s="813" t="s">
        <v>157</v>
      </c>
      <c r="C548" s="814"/>
      <c r="D548" s="814" t="str">
        <f>IF('statement of marks'!I24="","",'statement of marks'!I24)</f>
        <v>A18</v>
      </c>
      <c r="E548" s="814"/>
      <c r="F548" s="814"/>
      <c r="G548" s="814"/>
      <c r="H548" s="814"/>
      <c r="I548" s="814"/>
      <c r="J548" s="814"/>
      <c r="K548" s="814"/>
      <c r="L548" s="814"/>
      <c r="M548" s="814"/>
      <c r="N548" s="814"/>
      <c r="O548" s="814"/>
      <c r="P548" s="814"/>
      <c r="Q548" s="814"/>
      <c r="R548" s="814"/>
      <c r="S548" s="814"/>
      <c r="T548" s="814"/>
      <c r="U548" s="814"/>
      <c r="V548" s="814"/>
      <c r="W548" s="814"/>
      <c r="X548" s="814"/>
      <c r="Y548" s="814"/>
      <c r="Z548" s="832"/>
    </row>
    <row r="549" spans="1:26" ht="15.5" customHeight="1">
      <c r="A549" s="424"/>
      <c r="B549" s="813" t="s">
        <v>20</v>
      </c>
      <c r="C549" s="814"/>
      <c r="D549" s="814" t="str">
        <f>IF('statement of marks'!J24="","",'statement of marks'!J24)</f>
        <v>B18</v>
      </c>
      <c r="E549" s="814"/>
      <c r="F549" s="814"/>
      <c r="G549" s="814"/>
      <c r="H549" s="814"/>
      <c r="I549" s="814"/>
      <c r="J549" s="814"/>
      <c r="K549" s="814"/>
      <c r="L549" s="814"/>
      <c r="M549" s="814"/>
      <c r="N549" s="814"/>
      <c r="O549" s="814"/>
      <c r="P549" s="814"/>
      <c r="Q549" s="814"/>
      <c r="R549" s="814"/>
      <c r="S549" s="814"/>
      <c r="T549" s="814"/>
      <c r="U549" s="814"/>
      <c r="V549" s="814"/>
      <c r="W549" s="814"/>
      <c r="X549" s="814"/>
      <c r="Y549" s="814"/>
      <c r="Z549" s="832"/>
    </row>
    <row r="550" spans="1:26" ht="15.5" customHeight="1">
      <c r="A550" s="424"/>
      <c r="B550" s="813" t="s">
        <v>21</v>
      </c>
      <c r="C550" s="814"/>
      <c r="D550" s="814" t="str">
        <f>IF('statement of marks'!K24="","",'statement of marks'!K24)</f>
        <v>C18</v>
      </c>
      <c r="E550" s="814"/>
      <c r="F550" s="814"/>
      <c r="G550" s="814"/>
      <c r="H550" s="814"/>
      <c r="I550" s="814"/>
      <c r="J550" s="814"/>
      <c r="K550" s="814"/>
      <c r="L550" s="814"/>
      <c r="M550" s="814"/>
      <c r="N550" s="814"/>
      <c r="O550" s="814"/>
      <c r="P550" s="814"/>
      <c r="Q550" s="814"/>
      <c r="R550" s="814"/>
      <c r="S550" s="814"/>
      <c r="T550" s="814"/>
      <c r="U550" s="814"/>
      <c r="V550" s="814"/>
      <c r="W550" s="814"/>
      <c r="X550" s="814"/>
      <c r="Y550" s="814"/>
      <c r="Z550" s="832"/>
    </row>
    <row r="551" spans="1:26" ht="15.5" customHeight="1">
      <c r="A551" s="424"/>
      <c r="B551" s="813" t="s">
        <v>158</v>
      </c>
      <c r="C551" s="814"/>
      <c r="D551" s="814" t="str">
        <f>IF('statement of marks'!$G$3="","",'statement of marks'!$G$3)</f>
        <v>6 A</v>
      </c>
      <c r="E551" s="814"/>
      <c r="F551" s="814"/>
      <c r="G551" s="814" t="s">
        <v>159</v>
      </c>
      <c r="H551" s="814"/>
      <c r="I551" s="814"/>
      <c r="J551" s="836">
        <f>IF('statement of marks'!D24="","",'statement of marks'!D24)</f>
        <v>818</v>
      </c>
      <c r="K551" s="837"/>
      <c r="L551" s="837"/>
      <c r="M551" s="837"/>
      <c r="N551" s="838"/>
      <c r="O551" s="814" t="s">
        <v>79</v>
      </c>
      <c r="P551" s="814"/>
      <c r="Q551" s="814"/>
      <c r="R551" s="814"/>
      <c r="S551" s="814" t="str">
        <f>IF('statement of marks'!F24="","",'statement of marks'!F24)</f>
        <v/>
      </c>
      <c r="T551" s="814"/>
      <c r="U551" s="814"/>
      <c r="V551" s="814"/>
      <c r="W551" s="814" t="str">
        <f>IF('statement of marks'!$I$3="","",'statement of marks'!$I$3)</f>
        <v>SCHOOL DISE CODE</v>
      </c>
      <c r="X551" s="814"/>
      <c r="Y551" s="814"/>
      <c r="Z551" s="832"/>
    </row>
    <row r="552" spans="1:26" ht="15.5" customHeight="1">
      <c r="A552" s="424"/>
      <c r="B552" s="449" t="s">
        <v>171</v>
      </c>
      <c r="C552" s="428"/>
      <c r="D552" s="830" t="str">
        <f>IF('statement of marks'!G24="","",'statement of marks'!G24)</f>
        <v/>
      </c>
      <c r="E552" s="830"/>
      <c r="F552" s="830"/>
      <c r="G552" s="831" t="str">
        <f>IF('statement of marks'!H24="","",'statement of marks'!H24)</f>
        <v/>
      </c>
      <c r="H552" s="831"/>
      <c r="I552" s="831"/>
      <c r="J552" s="831"/>
      <c r="K552" s="831"/>
      <c r="L552" s="831"/>
      <c r="M552" s="831"/>
      <c r="N552" s="831"/>
      <c r="O552" s="831"/>
      <c r="P552" s="831"/>
      <c r="Q552" s="831"/>
      <c r="R552" s="831"/>
      <c r="S552" s="831"/>
      <c r="T552" s="831"/>
      <c r="U552" s="831"/>
      <c r="V552" s="831"/>
      <c r="W552" s="814" t="str">
        <f>IF('statement of marks'!$J$3="","",'statement of marks'!$J$3)</f>
        <v>08291009401</v>
      </c>
      <c r="X552" s="814"/>
      <c r="Y552" s="814"/>
      <c r="Z552" s="832"/>
    </row>
    <row r="553" spans="1:26" ht="15.5" customHeight="1">
      <c r="A553" s="424"/>
      <c r="B553" s="450" t="s">
        <v>160</v>
      </c>
      <c r="C553" s="429" t="s">
        <v>165</v>
      </c>
      <c r="D553" s="794" t="s">
        <v>167</v>
      </c>
      <c r="E553" s="794"/>
      <c r="F553" s="794"/>
      <c r="G553" s="794" t="s">
        <v>168</v>
      </c>
      <c r="H553" s="794"/>
      <c r="I553" s="794"/>
      <c r="J553" s="794" t="s">
        <v>169</v>
      </c>
      <c r="K553" s="794"/>
      <c r="L553" s="794"/>
      <c r="M553" s="833" t="str">
        <f>IF('statement of marks'!U$4="","",'statement of marks'!U$4)</f>
        <v>TOTAL OF ALL TESTS</v>
      </c>
      <c r="N553" s="834" t="str">
        <f>IF('statement of marks'!V$4="","",'statement of marks'!V$4)</f>
        <v>VRUKSHAROPAN</v>
      </c>
      <c r="O553" s="795" t="s">
        <v>170</v>
      </c>
      <c r="P553" s="795"/>
      <c r="Q553" s="795"/>
      <c r="R553" s="795"/>
      <c r="S553" s="835" t="s">
        <v>216</v>
      </c>
      <c r="T553" s="816" t="s">
        <v>90</v>
      </c>
      <c r="U553" s="816"/>
      <c r="V553" s="816"/>
      <c r="W553" s="816"/>
      <c r="X553" s="823" t="s">
        <v>425</v>
      </c>
      <c r="Y553" s="823"/>
      <c r="Z553" s="824"/>
    </row>
    <row r="554" spans="1:26" ht="15.5" customHeight="1">
      <c r="A554" s="424"/>
      <c r="B554" s="450"/>
      <c r="C554" s="429"/>
      <c r="D554" s="431" t="s">
        <v>217</v>
      </c>
      <c r="E554" s="431" t="s">
        <v>218</v>
      </c>
      <c r="F554" s="432" t="s">
        <v>219</v>
      </c>
      <c r="G554" s="431" t="s">
        <v>217</v>
      </c>
      <c r="H554" s="431" t="s">
        <v>218</v>
      </c>
      <c r="I554" s="433" t="s">
        <v>219</v>
      </c>
      <c r="J554" s="431" t="s">
        <v>217</v>
      </c>
      <c r="K554" s="431" t="s">
        <v>218</v>
      </c>
      <c r="L554" s="433" t="s">
        <v>219</v>
      </c>
      <c r="M554" s="833"/>
      <c r="N554" s="834"/>
      <c r="O554" s="431" t="s">
        <v>217</v>
      </c>
      <c r="P554" s="431" t="s">
        <v>218</v>
      </c>
      <c r="Q554" s="434" t="s">
        <v>421</v>
      </c>
      <c r="R554" s="433" t="s">
        <v>219</v>
      </c>
      <c r="S554" s="835"/>
      <c r="T554" s="431" t="s">
        <v>217</v>
      </c>
      <c r="U554" s="431" t="s">
        <v>218</v>
      </c>
      <c r="V554" s="434" t="s">
        <v>422</v>
      </c>
      <c r="W554" s="433" t="s">
        <v>219</v>
      </c>
      <c r="X554" s="435" t="s">
        <v>423</v>
      </c>
      <c r="Y554" s="431" t="s">
        <v>220</v>
      </c>
      <c r="Z554" s="451" t="s">
        <v>69</v>
      </c>
    </row>
    <row r="555" spans="1:26" ht="15.5" customHeight="1">
      <c r="A555" s="425"/>
      <c r="B555" s="828" t="s">
        <v>166</v>
      </c>
      <c r="C555" s="829"/>
      <c r="D555" s="436">
        <f>IF('statement of marks'!L$6="","",'statement of marks'!L$6)</f>
        <v>5</v>
      </c>
      <c r="E555" s="436">
        <f>IF('statement of marks'!M$6="","",'statement of marks'!M$6)</f>
        <v>5</v>
      </c>
      <c r="F555" s="437">
        <f>IF('statement of marks'!N$6="","",'statement of marks'!N$6)</f>
        <v>10</v>
      </c>
      <c r="G555" s="436">
        <f>IF('statement of marks'!O$6="","",'statement of marks'!O$6)</f>
        <v>5</v>
      </c>
      <c r="H555" s="436">
        <f>IF('statement of marks'!P$6="","",'statement of marks'!P$6)</f>
        <v>5</v>
      </c>
      <c r="I555" s="438">
        <f>IF('statement of marks'!Q$6="","",'statement of marks'!Q$6)</f>
        <v>10</v>
      </c>
      <c r="J555" s="436">
        <f>IF('statement of marks'!R$6="","",'statement of marks'!R$6)</f>
        <v>5</v>
      </c>
      <c r="K555" s="436">
        <f>IF('statement of marks'!S$6="","",'statement of marks'!S$6)</f>
        <v>4</v>
      </c>
      <c r="L555" s="438">
        <f>IF('statement of marks'!T$6="","",'statement of marks'!T$6)</f>
        <v>9</v>
      </c>
      <c r="M555" s="438">
        <f>IF('statement of marks'!U$6="","",'statement of marks'!U$6)</f>
        <v>29</v>
      </c>
      <c r="N555" s="439">
        <f>IF('statement of marks'!V$6="","",'statement of marks'!V$6)</f>
        <v>1</v>
      </c>
      <c r="O555" s="436">
        <f>IF('statement of marks'!W$6="","",'statement of marks'!W$6)</f>
        <v>40</v>
      </c>
      <c r="P555" s="436">
        <f>IF('statement of marks'!X$6="","",'statement of marks'!X$6)</f>
        <v>10</v>
      </c>
      <c r="Q555" s="436">
        <f>IF('statement of marks'!Y$6="","",'statement of marks'!Y$6)</f>
        <v>20</v>
      </c>
      <c r="R555" s="438">
        <f>IF('statement of marks'!Z$6="","",'statement of marks'!Z$6)</f>
        <v>70</v>
      </c>
      <c r="S555" s="440">
        <f>IF('statement of marks'!AA$6="","",'statement of marks'!AA$6)</f>
        <v>100</v>
      </c>
      <c r="T555" s="436">
        <f>IF('statement of marks'!AB$6="","",'statement of marks'!AB$6)</f>
        <v>65</v>
      </c>
      <c r="U555" s="436">
        <f>IF('statement of marks'!AC$6="","",'statement of marks'!AC$6)</f>
        <v>15</v>
      </c>
      <c r="V555" s="436">
        <f>IF('statement of marks'!AD$6="","",'statement of marks'!AD$6)</f>
        <v>20</v>
      </c>
      <c r="W555" s="438">
        <f>IF('statement of marks'!AE$6="","",'statement of marks'!AE$6)</f>
        <v>100</v>
      </c>
      <c r="X555" s="441">
        <f>IF('statement of marks'!AF$6="","",'statement of marks'!AF$6)</f>
        <v>200</v>
      </c>
      <c r="Y555" s="436" t="str">
        <f>IF('statement of marks'!AG$6="","",'statement of marks'!AG$6)</f>
        <v/>
      </c>
      <c r="Z555" s="452" t="str">
        <f>IF('statement of marks'!AH$6="","",'statement of marks'!AH$6)</f>
        <v/>
      </c>
    </row>
    <row r="556" spans="1:26" ht="15.5" customHeight="1">
      <c r="A556" s="424"/>
      <c r="B556" s="813" t="str">
        <f>IF('statement of marks'!$L$3="","",'statement of marks'!$L$3)</f>
        <v>HINDI</v>
      </c>
      <c r="C556" s="814"/>
      <c r="D556" s="430">
        <f>IF('statement of marks'!L24="","",'statement of marks'!L24)</f>
        <v>5</v>
      </c>
      <c r="E556" s="430">
        <f>IF('statement of marks'!M24="","",'statement of marks'!M24)</f>
        <v>5</v>
      </c>
      <c r="F556" s="442">
        <f>IF('statement of marks'!N24="","",'statement of marks'!N24)</f>
        <v>10</v>
      </c>
      <c r="G556" s="430">
        <f>IF('statement of marks'!O24="","",'statement of marks'!O24)</f>
        <v>5</v>
      </c>
      <c r="H556" s="430">
        <f>IF('statement of marks'!P24="","",'statement of marks'!P24)</f>
        <v>5</v>
      </c>
      <c r="I556" s="443">
        <f>IF('statement of marks'!Q24="","",'statement of marks'!Q24)</f>
        <v>10</v>
      </c>
      <c r="J556" s="430">
        <f>IF('statement of marks'!R24="","",'statement of marks'!R24)</f>
        <v>5</v>
      </c>
      <c r="K556" s="430">
        <f>IF('statement of marks'!S24="","",'statement of marks'!S24)</f>
        <v>4</v>
      </c>
      <c r="L556" s="443">
        <f>IF('statement of marks'!T24="","",'statement of marks'!T24)</f>
        <v>9</v>
      </c>
      <c r="M556" s="443">
        <f>IF('statement of marks'!U24="","",'statement of marks'!U24)</f>
        <v>29</v>
      </c>
      <c r="N556" s="444">
        <f>IF('statement of marks'!V24="","",'statement of marks'!V24)</f>
        <v>1</v>
      </c>
      <c r="O556" s="430">
        <f>IF('statement of marks'!W24="","",'statement of marks'!W24)</f>
        <v>40</v>
      </c>
      <c r="P556" s="430">
        <f>IF('statement of marks'!X24="","",'statement of marks'!X24)</f>
        <v>10</v>
      </c>
      <c r="Q556" s="430">
        <f>IF('statement of marks'!Y24="","",'statement of marks'!Y24)</f>
        <v>20</v>
      </c>
      <c r="R556" s="443">
        <f>IF('statement of marks'!Z24="","",'statement of marks'!Z24)</f>
        <v>70</v>
      </c>
      <c r="S556" s="445">
        <f>IF('statement of marks'!AA24="","",'statement of marks'!AA24)</f>
        <v>100</v>
      </c>
      <c r="T556" s="430">
        <f>IF('statement of marks'!AB24="","",'statement of marks'!AB24)</f>
        <v>65</v>
      </c>
      <c r="U556" s="430">
        <f>IF('statement of marks'!AC24="","",'statement of marks'!AC24)</f>
        <v>15</v>
      </c>
      <c r="V556" s="430">
        <f>IF('statement of marks'!AD24="","",'statement of marks'!AD24)</f>
        <v>20</v>
      </c>
      <c r="W556" s="443">
        <f>IF('statement of marks'!AE24="","",'statement of marks'!AE24)</f>
        <v>100</v>
      </c>
      <c r="X556" s="446">
        <f>IF('statement of marks'!AF24="","",'statement of marks'!AF24)</f>
        <v>200</v>
      </c>
      <c r="Y556" s="430">
        <f>IF('statement of marks'!AG24="","",'statement of marks'!AG24)</f>
        <v>100</v>
      </c>
      <c r="Z556" s="453" t="str">
        <f>IF('statement of marks'!AH24="","",'statement of marks'!AH24)</f>
        <v>A</v>
      </c>
    </row>
    <row r="557" spans="1:26" ht="15.5" customHeight="1">
      <c r="A557" s="424"/>
      <c r="B557" s="813" t="str">
        <f>IF('statement of marks'!$AK$3="","",'statement of marks'!$AK$3)</f>
        <v>ENGLISH</v>
      </c>
      <c r="C557" s="814"/>
      <c r="D557" s="430">
        <f>IF('statement of marks'!AK24="","",'statement of marks'!AK24)</f>
        <v>5</v>
      </c>
      <c r="E557" s="430">
        <f>IF('statement of marks'!AL24="","",'statement of marks'!AL24)</f>
        <v>5</v>
      </c>
      <c r="F557" s="442">
        <f>IF('statement of marks'!AM24="","",'statement of marks'!AM24)</f>
        <v>10</v>
      </c>
      <c r="G557" s="430">
        <f>IF('statement of marks'!AN24="","",'statement of marks'!AN24)</f>
        <v>5</v>
      </c>
      <c r="H557" s="430">
        <f>IF('statement of marks'!AO24="","",'statement of marks'!AO24)</f>
        <v>5</v>
      </c>
      <c r="I557" s="443">
        <f>IF('statement of marks'!AP24="","",'statement of marks'!AP24)</f>
        <v>10</v>
      </c>
      <c r="J557" s="430">
        <f>IF('statement of marks'!AQ24="","",'statement of marks'!AQ24)</f>
        <v>5</v>
      </c>
      <c r="K557" s="430">
        <f>IF('statement of marks'!AR24="","",'statement of marks'!AR24)</f>
        <v>4</v>
      </c>
      <c r="L557" s="443">
        <f>IF('statement of marks'!AS24="","",'statement of marks'!AS24)</f>
        <v>9</v>
      </c>
      <c r="M557" s="443">
        <f>IF('statement of marks'!AT24="","",'statement of marks'!AT24)</f>
        <v>29</v>
      </c>
      <c r="N557" s="444">
        <f>IF('statement of marks'!AU24="","",'statement of marks'!AU24)</f>
        <v>1</v>
      </c>
      <c r="O557" s="430">
        <f>IF('statement of marks'!AV24="","",'statement of marks'!AV24)</f>
        <v>40</v>
      </c>
      <c r="P557" s="430">
        <f>IF('statement of marks'!AW24="","",'statement of marks'!AW24)</f>
        <v>10</v>
      </c>
      <c r="Q557" s="430">
        <f>IF('statement of marks'!AX24="","",'statement of marks'!AX24)</f>
        <v>20</v>
      </c>
      <c r="R557" s="443">
        <f>IF('statement of marks'!AY24="","",'statement of marks'!AY24)</f>
        <v>70</v>
      </c>
      <c r="S557" s="445">
        <f>IF('statement of marks'!AZ24="","",'statement of marks'!AZ24)</f>
        <v>100</v>
      </c>
      <c r="T557" s="430">
        <f>IF('statement of marks'!BA24="","",'statement of marks'!BA24)</f>
        <v>65</v>
      </c>
      <c r="U557" s="430">
        <f>IF('statement of marks'!BB24="","",'statement of marks'!BB24)</f>
        <v>15</v>
      </c>
      <c r="V557" s="430">
        <f>IF('statement of marks'!BC24="","",'statement of marks'!BC24)</f>
        <v>20</v>
      </c>
      <c r="W557" s="443">
        <f>IF('statement of marks'!BD24="","",'statement of marks'!BD24)</f>
        <v>100</v>
      </c>
      <c r="X557" s="446">
        <f>IF('statement of marks'!BE24="","",'statement of marks'!BE24)</f>
        <v>200</v>
      </c>
      <c r="Y557" s="430">
        <f>IF('statement of marks'!BF24="","",'statement of marks'!BF24)</f>
        <v>100</v>
      </c>
      <c r="Z557" s="453" t="str">
        <f>IF('statement of marks'!BG24="","",'statement of marks'!BG24)</f>
        <v>A</v>
      </c>
    </row>
    <row r="558" spans="1:26" ht="15.5" customHeight="1">
      <c r="A558" s="424"/>
      <c r="B558" s="813" t="str">
        <f>IF('statement of marks'!BJ24="s","SANSKRIT",IF('statement of marks'!BJ24="u","URDU",IF('statement of marks'!BJ24="g","GUJRATI",IF('statement of marks'!BJ24="p","PUNJABI",IF('statement of marks'!BJ24="sd","fla/kh","THIRD LANGUAGE")))))</f>
        <v>SANSKRIT</v>
      </c>
      <c r="C558" s="814"/>
      <c r="D558" s="430">
        <f>IF('statement of marks'!BK24="","",'statement of marks'!BK24)</f>
        <v>5</v>
      </c>
      <c r="E558" s="430">
        <f>IF('statement of marks'!BL24="","",'statement of marks'!BL24)</f>
        <v>5</v>
      </c>
      <c r="F558" s="442">
        <f>IF('statement of marks'!BM24="","",'statement of marks'!BM24)</f>
        <v>10</v>
      </c>
      <c r="G558" s="430">
        <f>IF('statement of marks'!BN24="","",'statement of marks'!BN24)</f>
        <v>5</v>
      </c>
      <c r="H558" s="430">
        <f>IF('statement of marks'!BO24="","",'statement of marks'!BO24)</f>
        <v>5</v>
      </c>
      <c r="I558" s="443">
        <f>IF('statement of marks'!BP24="","",'statement of marks'!BP24)</f>
        <v>10</v>
      </c>
      <c r="J558" s="430">
        <f>IF('statement of marks'!BQ24="","",'statement of marks'!BQ24)</f>
        <v>5</v>
      </c>
      <c r="K558" s="430">
        <f>IF('statement of marks'!BR24="","",'statement of marks'!BR24)</f>
        <v>4</v>
      </c>
      <c r="L558" s="443">
        <f>IF('statement of marks'!BS24="","",'statement of marks'!BS24)</f>
        <v>9</v>
      </c>
      <c r="M558" s="443">
        <f>IF('statement of marks'!BT24="","",'statement of marks'!BT24)</f>
        <v>29</v>
      </c>
      <c r="N558" s="444">
        <f>IF('statement of marks'!BU24="","",'statement of marks'!BU24)</f>
        <v>1</v>
      </c>
      <c r="O558" s="430">
        <f>IF('statement of marks'!BV24="","",'statement of marks'!BV24)</f>
        <v>50</v>
      </c>
      <c r="P558" s="430">
        <f>IF('statement of marks'!BW24="","",'statement of marks'!BW24)</f>
        <v>20</v>
      </c>
      <c r="Q558" s="430"/>
      <c r="R558" s="443">
        <f>IF('statement of marks'!BX24="","",'statement of marks'!BX24)</f>
        <v>70</v>
      </c>
      <c r="S558" s="445">
        <f>IF('statement of marks'!BY24="","",'statement of marks'!BY24)</f>
        <v>100</v>
      </c>
      <c r="T558" s="430">
        <f>IF('statement of marks'!BZ24="","",'statement of marks'!BZ24)</f>
        <v>80</v>
      </c>
      <c r="U558" s="430">
        <f>IF('statement of marks'!CA24="","",'statement of marks'!CA24)</f>
        <v>20</v>
      </c>
      <c r="V558" s="430"/>
      <c r="W558" s="443">
        <f>IF('statement of marks'!CB24="","",'statement of marks'!CB24)</f>
        <v>100</v>
      </c>
      <c r="X558" s="446">
        <f>IF('statement of marks'!CC24="","",'statement of marks'!CC24)</f>
        <v>200</v>
      </c>
      <c r="Y558" s="430">
        <f>IF('statement of marks'!CD24="","",'statement of marks'!CD24)</f>
        <v>100</v>
      </c>
      <c r="Z558" s="453" t="str">
        <f>IF('statement of marks'!CE24="","",'statement of marks'!CE24)</f>
        <v>A</v>
      </c>
    </row>
    <row r="559" spans="1:26" ht="15.5" customHeight="1">
      <c r="A559" s="424"/>
      <c r="B559" s="813" t="str">
        <f>IF('statement of marks'!$CH$3="","",'statement of marks'!$CH$3)</f>
        <v>MATHEMATICS</v>
      </c>
      <c r="C559" s="814"/>
      <c r="D559" s="430">
        <f>IF('statement of marks'!CH24="","",'statement of marks'!CH24)</f>
        <v>5</v>
      </c>
      <c r="E559" s="430">
        <f>IF('statement of marks'!CI24="","",'statement of marks'!CI24)</f>
        <v>5</v>
      </c>
      <c r="F559" s="442">
        <f>IF('statement of marks'!CJ24="","",'statement of marks'!CJ24)</f>
        <v>10</v>
      </c>
      <c r="G559" s="430">
        <f>IF('statement of marks'!CK24="","",'statement of marks'!CK24)</f>
        <v>5</v>
      </c>
      <c r="H559" s="430">
        <f>IF('statement of marks'!CL24="","",'statement of marks'!CL24)</f>
        <v>5</v>
      </c>
      <c r="I559" s="443">
        <f>IF('statement of marks'!CM24="","",'statement of marks'!CM24)</f>
        <v>10</v>
      </c>
      <c r="J559" s="430">
        <f>IF('statement of marks'!CN24="","",'statement of marks'!CN24)</f>
        <v>5</v>
      </c>
      <c r="K559" s="430">
        <f>IF('statement of marks'!CO24="","",'statement of marks'!CO24)</f>
        <v>4</v>
      </c>
      <c r="L559" s="443">
        <f>IF('statement of marks'!CP24="","",'statement of marks'!CP24)</f>
        <v>9</v>
      </c>
      <c r="M559" s="443">
        <f>IF('statement of marks'!CQ24="","",'statement of marks'!CQ24)</f>
        <v>29</v>
      </c>
      <c r="N559" s="444">
        <f>IF('statement of marks'!CR24="","",'statement of marks'!CR24)</f>
        <v>1</v>
      </c>
      <c r="O559" s="430">
        <f>IF('statement of marks'!CS24="","",'statement of marks'!CS24)</f>
        <v>40</v>
      </c>
      <c r="P559" s="430">
        <f>IF('statement of marks'!CT24="","",'statement of marks'!CT24)</f>
        <v>10</v>
      </c>
      <c r="Q559" s="430">
        <f>IF('statement of marks'!CU24="","",'statement of marks'!CU24)</f>
        <v>20</v>
      </c>
      <c r="R559" s="443">
        <f>IF('statement of marks'!CV24="","",'statement of marks'!CV24)</f>
        <v>70</v>
      </c>
      <c r="S559" s="445">
        <f>IF('statement of marks'!CW24="","",'statement of marks'!CW24)</f>
        <v>100</v>
      </c>
      <c r="T559" s="430">
        <f>IF('statement of marks'!CX24="","",'statement of marks'!CX24)</f>
        <v>65</v>
      </c>
      <c r="U559" s="430">
        <f>IF('statement of marks'!CY24="","",'statement of marks'!CY24)</f>
        <v>15</v>
      </c>
      <c r="V559" s="430">
        <f>IF('statement of marks'!CZ24="","",'statement of marks'!CZ24)</f>
        <v>20</v>
      </c>
      <c r="W559" s="443">
        <f>IF('statement of marks'!DA24="","",'statement of marks'!DA24)</f>
        <v>100</v>
      </c>
      <c r="X559" s="446">
        <f>IF('statement of marks'!DB24="","",'statement of marks'!DB24)</f>
        <v>200</v>
      </c>
      <c r="Y559" s="430">
        <f>IF('statement of marks'!DC24="","",'statement of marks'!DC24)</f>
        <v>100</v>
      </c>
      <c r="Z559" s="453" t="str">
        <f>IF('statement of marks'!DD24="","",'statement of marks'!DD24)</f>
        <v>A</v>
      </c>
    </row>
    <row r="560" spans="1:26" ht="15.5" customHeight="1">
      <c r="A560" s="424"/>
      <c r="B560" s="813" t="str">
        <f>IF('statement of marks'!$DG$3="","",'statement of marks'!$DG$3)</f>
        <v>SCIENCE</v>
      </c>
      <c r="C560" s="814"/>
      <c r="D560" s="430">
        <f>IF('statement of marks'!DG24="","",'statement of marks'!DG24)</f>
        <v>5</v>
      </c>
      <c r="E560" s="430">
        <f>IF('statement of marks'!DH24="","",'statement of marks'!DH24)</f>
        <v>5</v>
      </c>
      <c r="F560" s="442">
        <f>IF('statement of marks'!DI24="","",'statement of marks'!DI24)</f>
        <v>10</v>
      </c>
      <c r="G560" s="430">
        <f>IF('statement of marks'!DJ24="","",'statement of marks'!DJ24)</f>
        <v>5</v>
      </c>
      <c r="H560" s="430">
        <f>IF('statement of marks'!DK24="","",'statement of marks'!DK24)</f>
        <v>5</v>
      </c>
      <c r="I560" s="443">
        <f>IF('statement of marks'!DL24="","",'statement of marks'!DL24)</f>
        <v>10</v>
      </c>
      <c r="J560" s="430">
        <f>IF('statement of marks'!DM24="","",'statement of marks'!DM24)</f>
        <v>3</v>
      </c>
      <c r="K560" s="430">
        <f>IF('statement of marks'!DN24="","",'statement of marks'!DN24)</f>
        <v>2</v>
      </c>
      <c r="L560" s="443">
        <f>IF('statement of marks'!DO24="","",'statement of marks'!DO24)</f>
        <v>5</v>
      </c>
      <c r="M560" s="443">
        <f>IF('statement of marks'!DP24="","",'statement of marks'!DP24)</f>
        <v>25</v>
      </c>
      <c r="N560" s="444">
        <f>IF('statement of marks'!DQ24="","",'statement of marks'!DQ24)</f>
        <v>5</v>
      </c>
      <c r="O560" s="430">
        <f>IF('statement of marks'!DR24="","",'statement of marks'!DR24)</f>
        <v>50</v>
      </c>
      <c r="P560" s="430">
        <f>IF('statement of marks'!DS24="","",'statement of marks'!DS24)</f>
        <v>20</v>
      </c>
      <c r="Q560" s="430"/>
      <c r="R560" s="443">
        <f>IF('statement of marks'!DT24="","",'statement of marks'!DT24)</f>
        <v>70</v>
      </c>
      <c r="S560" s="445">
        <f>IF('statement of marks'!DU24="","",'statement of marks'!DU24)</f>
        <v>100</v>
      </c>
      <c r="T560" s="430">
        <f>IF('statement of marks'!DV24="","",'statement of marks'!DV24)</f>
        <v>80</v>
      </c>
      <c r="U560" s="430">
        <f>IF('statement of marks'!DW24="","",'statement of marks'!DW24)</f>
        <v>20</v>
      </c>
      <c r="V560" s="430"/>
      <c r="W560" s="443">
        <f>IF('statement of marks'!DX24="","",'statement of marks'!DX24)</f>
        <v>100</v>
      </c>
      <c r="X560" s="446">
        <f>IF('statement of marks'!DY24="","",'statement of marks'!DY24)</f>
        <v>200</v>
      </c>
      <c r="Y560" s="430">
        <f>IF('statement of marks'!DZ24="","",'statement of marks'!DZ24)</f>
        <v>100</v>
      </c>
      <c r="Z560" s="453" t="str">
        <f>IF('statement of marks'!EA24="","",'statement of marks'!EA24)</f>
        <v>A</v>
      </c>
    </row>
    <row r="561" spans="1:26" ht="15.5" customHeight="1">
      <c r="A561" s="424"/>
      <c r="B561" s="813" t="str">
        <f>IF('statement of marks'!$ED$3="","",'statement of marks'!$ED$3)</f>
        <v>SOCIAL STUDIES</v>
      </c>
      <c r="C561" s="814"/>
      <c r="D561" s="430">
        <f>IF('statement of marks'!ED24="","",'statement of marks'!ED24)</f>
        <v>5</v>
      </c>
      <c r="E561" s="430">
        <f>IF('statement of marks'!EE24="","",'statement of marks'!EE24)</f>
        <v>5</v>
      </c>
      <c r="F561" s="442">
        <f>IF('statement of marks'!EF24="","",'statement of marks'!EF24)</f>
        <v>10</v>
      </c>
      <c r="G561" s="430">
        <f>IF('statement of marks'!EG24="","",'statement of marks'!EG24)</f>
        <v>5</v>
      </c>
      <c r="H561" s="430">
        <f>IF('statement of marks'!EH24="","",'statement of marks'!EH24)</f>
        <v>5</v>
      </c>
      <c r="I561" s="443">
        <f>IF('statement of marks'!EI24="","",'statement of marks'!EI24)</f>
        <v>10</v>
      </c>
      <c r="J561" s="430">
        <f>IF('statement of marks'!EJ24="","",'statement of marks'!EJ24)</f>
        <v>5</v>
      </c>
      <c r="K561" s="430">
        <f>IF('statement of marks'!EK24="","",'statement of marks'!EK24)</f>
        <v>4</v>
      </c>
      <c r="L561" s="443">
        <f>IF('statement of marks'!EL24="","",'statement of marks'!EL24)</f>
        <v>9</v>
      </c>
      <c r="M561" s="443">
        <f>IF('statement of marks'!EM24="","",'statement of marks'!EM24)</f>
        <v>29</v>
      </c>
      <c r="N561" s="444">
        <f>IF('statement of marks'!EN24="","",'statement of marks'!EN24)</f>
        <v>1</v>
      </c>
      <c r="O561" s="430">
        <f>IF('statement of marks'!EO24="","",'statement of marks'!EO24)</f>
        <v>50</v>
      </c>
      <c r="P561" s="430">
        <f>IF('statement of marks'!EP24="","",'statement of marks'!EP24)</f>
        <v>20</v>
      </c>
      <c r="Q561" s="430"/>
      <c r="R561" s="443">
        <f>IF('statement of marks'!EQ24="","",'statement of marks'!EQ24)</f>
        <v>70</v>
      </c>
      <c r="S561" s="445">
        <f>IF('statement of marks'!ER24="","",'statement of marks'!ER24)</f>
        <v>100</v>
      </c>
      <c r="T561" s="430">
        <f>IF('statement of marks'!ES24="","",'statement of marks'!ES24)</f>
        <v>80</v>
      </c>
      <c r="U561" s="430">
        <f>IF('statement of marks'!ET24="","",'statement of marks'!ET24)</f>
        <v>20</v>
      </c>
      <c r="V561" s="430"/>
      <c r="W561" s="443">
        <f>IF('statement of marks'!EU24="","",'statement of marks'!EU24)</f>
        <v>100</v>
      </c>
      <c r="X561" s="446">
        <f>IF('statement of marks'!EV24="","",'statement of marks'!EV24)</f>
        <v>200</v>
      </c>
      <c r="Y561" s="430">
        <f>IF('statement of marks'!EW24="","",'statement of marks'!EW24)</f>
        <v>100</v>
      </c>
      <c r="Z561" s="453" t="str">
        <f>IF('statement of marks'!EX24="","",'statement of marks'!EX24)</f>
        <v>A</v>
      </c>
    </row>
    <row r="562" spans="1:26" ht="15.5" customHeight="1">
      <c r="A562" s="424"/>
      <c r="B562" s="813" t="s">
        <v>172</v>
      </c>
      <c r="C562" s="814"/>
      <c r="D562" s="794" t="s">
        <v>167</v>
      </c>
      <c r="E562" s="794"/>
      <c r="F562" s="794"/>
      <c r="G562" s="794" t="s">
        <v>168</v>
      </c>
      <c r="H562" s="794"/>
      <c r="I562" s="794"/>
      <c r="J562" s="794" t="s">
        <v>169</v>
      </c>
      <c r="K562" s="794"/>
      <c r="L562" s="794"/>
      <c r="M562" s="794"/>
      <c r="N562" s="794"/>
      <c r="O562" s="794" t="s">
        <v>177</v>
      </c>
      <c r="P562" s="794"/>
      <c r="Q562" s="794"/>
      <c r="R562" s="794"/>
      <c r="S562" s="794" t="s">
        <v>221</v>
      </c>
      <c r="T562" s="794"/>
      <c r="U562" s="794"/>
      <c r="V562" s="794"/>
      <c r="W562" s="447"/>
      <c r="X562" s="823" t="s">
        <v>425</v>
      </c>
      <c r="Y562" s="823"/>
      <c r="Z562" s="824"/>
    </row>
    <row r="563" spans="1:26" ht="15.5" customHeight="1">
      <c r="A563" s="425"/>
      <c r="B563" s="825" t="s">
        <v>166</v>
      </c>
      <c r="C563" s="826"/>
      <c r="D563" s="827">
        <f>IF('statement of marks'!FA$6="","",'statement of marks'!FA$6)</f>
        <v>20</v>
      </c>
      <c r="E563" s="827"/>
      <c r="F563" s="827"/>
      <c r="G563" s="827">
        <f>IF('statement of marks'!FB$6="","",'statement of marks'!FB$6)</f>
        <v>20</v>
      </c>
      <c r="H563" s="827"/>
      <c r="I563" s="827"/>
      <c r="J563" s="827">
        <f>IF('statement of marks'!FC$6="","",'statement of marks'!FC$6)</f>
        <v>20</v>
      </c>
      <c r="K563" s="827"/>
      <c r="L563" s="827"/>
      <c r="M563" s="827"/>
      <c r="N563" s="827"/>
      <c r="O563" s="827">
        <f>IF('statement of marks'!FD$6="","",'statement of marks'!FD$6)</f>
        <v>20</v>
      </c>
      <c r="P563" s="827"/>
      <c r="Q563" s="827"/>
      <c r="R563" s="827"/>
      <c r="S563" s="827">
        <f>IF('statement of marks'!FE$6="","",'statement of marks'!FE$6)</f>
        <v>20</v>
      </c>
      <c r="T563" s="827"/>
      <c r="U563" s="827"/>
      <c r="V563" s="827"/>
      <c r="W563" s="448"/>
      <c r="X563" s="436">
        <f>IF('statement of marks'!FF$6="","",'statement of marks'!FF$6)</f>
        <v>100</v>
      </c>
      <c r="Y563" s="436" t="s">
        <v>220</v>
      </c>
      <c r="Z563" s="451" t="s">
        <v>69</v>
      </c>
    </row>
    <row r="564" spans="1:26" ht="15.5" customHeight="1">
      <c r="A564" s="424"/>
      <c r="B564" s="813" t="str">
        <f>IF('statement of marks'!$FA$3="","",'statement of marks'!$FA$3)</f>
        <v>WORK EXPERIENCE</v>
      </c>
      <c r="C564" s="814"/>
      <c r="D564" s="817">
        <f>IF('statement of marks'!FA24="","",'statement of marks'!FA24)</f>
        <v>20</v>
      </c>
      <c r="E564" s="817"/>
      <c r="F564" s="817"/>
      <c r="G564" s="817">
        <f>IF('statement of marks'!FB24="","",'statement of marks'!FB24)</f>
        <v>20</v>
      </c>
      <c r="H564" s="817"/>
      <c r="I564" s="817"/>
      <c r="J564" s="816">
        <f>IF('statement of marks'!FC24="","",'statement of marks'!FC24)</f>
        <v>20</v>
      </c>
      <c r="K564" s="816"/>
      <c r="L564" s="816"/>
      <c r="M564" s="816"/>
      <c r="N564" s="816"/>
      <c r="O564" s="817">
        <f>IF('statement of marks'!FD24="","",'statement of marks'!FD24)</f>
        <v>20</v>
      </c>
      <c r="P564" s="817"/>
      <c r="Q564" s="817"/>
      <c r="R564" s="817"/>
      <c r="S564" s="817">
        <f>IF('statement of marks'!FE24="","",'statement of marks'!FE24)</f>
        <v>20</v>
      </c>
      <c r="T564" s="817"/>
      <c r="U564" s="817"/>
      <c r="V564" s="817"/>
      <c r="W564" s="447"/>
      <c r="X564" s="447">
        <f>IF('statement of marks'!FF24="","",'statement of marks'!FF24)</f>
        <v>100</v>
      </c>
      <c r="Y564" s="447">
        <f>IF('statement of marks'!FG24="","",'statement of marks'!FG24)</f>
        <v>100</v>
      </c>
      <c r="Z564" s="454" t="str">
        <f>IF('statement of marks'!FH24="","",'statement of marks'!FH24)</f>
        <v>A</v>
      </c>
    </row>
    <row r="565" spans="1:26" ht="15.5" customHeight="1">
      <c r="A565" s="424"/>
      <c r="B565" s="813" t="str">
        <f>IF('statement of marks'!$FK$3="","",'statement of marks'!$FK$3)</f>
        <v>ART EDUCATION</v>
      </c>
      <c r="C565" s="814"/>
      <c r="D565" s="817">
        <f>IF('statement of marks'!FK24="","",'statement of marks'!FK24)</f>
        <v>20</v>
      </c>
      <c r="E565" s="817"/>
      <c r="F565" s="817"/>
      <c r="G565" s="817">
        <f>IF('statement of marks'!FL24="","",'statement of marks'!FL24)</f>
        <v>20</v>
      </c>
      <c r="H565" s="817"/>
      <c r="I565" s="817"/>
      <c r="J565" s="816">
        <f>IF('statement of marks'!FM24="","",'statement of marks'!FM24)</f>
        <v>20</v>
      </c>
      <c r="K565" s="816"/>
      <c r="L565" s="816"/>
      <c r="M565" s="816"/>
      <c r="N565" s="816"/>
      <c r="O565" s="817">
        <f>IF('statement of marks'!FN24="","",'statement of marks'!FN24)</f>
        <v>20</v>
      </c>
      <c r="P565" s="817"/>
      <c r="Q565" s="817"/>
      <c r="R565" s="817"/>
      <c r="S565" s="817">
        <f>IF('statement of marks'!FO24="","",'statement of marks'!FO24)</f>
        <v>20</v>
      </c>
      <c r="T565" s="817"/>
      <c r="U565" s="817"/>
      <c r="V565" s="817"/>
      <c r="W565" s="447"/>
      <c r="X565" s="447">
        <f>IF('statement of marks'!FP24="","",'statement of marks'!FP24)</f>
        <v>100</v>
      </c>
      <c r="Y565" s="447">
        <f>IF('statement of marks'!FQ24="","",'statement of marks'!FQ24)</f>
        <v>100</v>
      </c>
      <c r="Z565" s="454" t="str">
        <f>IF('statement of marks'!FR24="","",'statement of marks'!FR24)</f>
        <v>A</v>
      </c>
    </row>
    <row r="566" spans="1:26" ht="15.5" customHeight="1">
      <c r="A566" s="424"/>
      <c r="B566" s="813" t="str">
        <f>IF('statement of marks'!$FU$3="","",'statement of marks'!$FU$3)</f>
        <v>PHYSICIAL EDUCATION</v>
      </c>
      <c r="C566" s="814"/>
      <c r="D566" s="817">
        <f>IF('statement of marks'!FU24="","",'statement of marks'!FU24)</f>
        <v>20</v>
      </c>
      <c r="E566" s="817"/>
      <c r="F566" s="817"/>
      <c r="G566" s="817">
        <f>IF('statement of marks'!FV24="","",'statement of marks'!FV24)</f>
        <v>20</v>
      </c>
      <c r="H566" s="817"/>
      <c r="I566" s="817"/>
      <c r="J566" s="816">
        <f>IF('statement of marks'!FW24="","",'statement of marks'!FW24)</f>
        <v>20</v>
      </c>
      <c r="K566" s="816"/>
      <c r="L566" s="816"/>
      <c r="M566" s="816"/>
      <c r="N566" s="816"/>
      <c r="O566" s="817">
        <f>IF('statement of marks'!FX24="","",'statement of marks'!FX24)</f>
        <v>20</v>
      </c>
      <c r="P566" s="817"/>
      <c r="Q566" s="817"/>
      <c r="R566" s="817"/>
      <c r="S566" s="817">
        <f>IF('statement of marks'!FY24="","",'statement of marks'!FY24)</f>
        <v>20</v>
      </c>
      <c r="T566" s="817"/>
      <c r="U566" s="817"/>
      <c r="V566" s="817"/>
      <c r="W566" s="447"/>
      <c r="X566" s="447">
        <f>IF('statement of marks'!FZ24="","",'statement of marks'!FZ24)</f>
        <v>100</v>
      </c>
      <c r="Y566" s="447">
        <f>IF('statement of marks'!GA24="","",'statement of marks'!GA24)</f>
        <v>100</v>
      </c>
      <c r="Z566" s="454" t="str">
        <f>IF('statement of marks'!GB24="","",'statement of marks'!GB24)</f>
        <v>A</v>
      </c>
    </row>
    <row r="567" spans="1:26" ht="15.5" customHeight="1">
      <c r="A567" s="424"/>
      <c r="B567" s="813" t="s">
        <v>173</v>
      </c>
      <c r="C567" s="814"/>
      <c r="D567" s="794" t="str">
        <f>details!$EF$3</f>
        <v>AUGUST</v>
      </c>
      <c r="E567" s="794"/>
      <c r="F567" s="794"/>
      <c r="G567" s="794" t="str">
        <f>details!$EJ$3</f>
        <v>OCTOBER</v>
      </c>
      <c r="H567" s="794"/>
      <c r="I567" s="794"/>
      <c r="J567" s="816" t="str">
        <f>details!$EN$3</f>
        <v>DECEMBER</v>
      </c>
      <c r="K567" s="816"/>
      <c r="L567" s="816"/>
      <c r="M567" s="816"/>
      <c r="N567" s="816"/>
      <c r="O567" s="794" t="str">
        <f>details!$ER$3</f>
        <v>FEBURARY</v>
      </c>
      <c r="P567" s="794"/>
      <c r="Q567" s="794"/>
      <c r="R567" s="794"/>
      <c r="S567" s="794" t="str">
        <f>details!$EV$3</f>
        <v>GRAND TOAL</v>
      </c>
      <c r="T567" s="794"/>
      <c r="U567" s="794"/>
      <c r="V567" s="794"/>
      <c r="W567" s="811" t="s">
        <v>118</v>
      </c>
      <c r="X567" s="811"/>
      <c r="Y567" s="811"/>
      <c r="Z567" s="812"/>
    </row>
    <row r="568" spans="1:26" ht="15.5" customHeight="1">
      <c r="A568" s="424"/>
      <c r="B568" s="813" t="s">
        <v>175</v>
      </c>
      <c r="C568" s="814"/>
      <c r="D568" s="815" t="str">
        <f>IF(details!EI24="","",details!EI24)</f>
        <v/>
      </c>
      <c r="E568" s="815"/>
      <c r="F568" s="815"/>
      <c r="G568" s="815" t="str">
        <f>IF(details!EM24="","",details!EM24)</f>
        <v/>
      </c>
      <c r="H568" s="815"/>
      <c r="I568" s="815"/>
      <c r="J568" s="816" t="str">
        <f>IF(details!EQ24="","",details!EQ24)</f>
        <v/>
      </c>
      <c r="K568" s="816"/>
      <c r="L568" s="816"/>
      <c r="M568" s="816"/>
      <c r="N568" s="816"/>
      <c r="O568" s="817" t="str">
        <f>IF(details!EU24="","",details!EU24)</f>
        <v/>
      </c>
      <c r="P568" s="817"/>
      <c r="Q568" s="817"/>
      <c r="R568" s="817"/>
      <c r="S568" s="815" t="str">
        <f>IF(details!EW24="","",details!EW24)</f>
        <v/>
      </c>
      <c r="T568" s="815"/>
      <c r="U568" s="815"/>
      <c r="V568" s="815"/>
      <c r="W568" s="811"/>
      <c r="X568" s="811"/>
      <c r="Y568" s="811"/>
      <c r="Z568" s="812"/>
    </row>
    <row r="569" spans="1:26" ht="15.5" customHeight="1">
      <c r="A569" s="424"/>
      <c r="B569" s="818" t="s">
        <v>174</v>
      </c>
      <c r="C569" s="819"/>
      <c r="D569" s="820">
        <f>IF(details!EH24="","",details!EH24)</f>
        <v>40</v>
      </c>
      <c r="E569" s="820"/>
      <c r="F569" s="820"/>
      <c r="G569" s="820">
        <f>IF(details!EL24="","",details!EL24)</f>
        <v>60</v>
      </c>
      <c r="H569" s="820"/>
      <c r="I569" s="820"/>
      <c r="J569" s="820">
        <f>IF(details!EP24="","",details!EP24)</f>
        <v>80</v>
      </c>
      <c r="K569" s="820"/>
      <c r="L569" s="820"/>
      <c r="M569" s="820"/>
      <c r="N569" s="820"/>
      <c r="O569" s="820">
        <f>IF(details!ET24="","",details!ET24)</f>
        <v>100</v>
      </c>
      <c r="P569" s="820"/>
      <c r="Q569" s="820"/>
      <c r="R569" s="820"/>
      <c r="S569" s="820">
        <f>IF(details!EV24="","",details!EV24)</f>
        <v>110</v>
      </c>
      <c r="T569" s="820"/>
      <c r="U569" s="820"/>
      <c r="V569" s="820"/>
      <c r="W569" s="821">
        <f>'statement of marks'!$HR$108</f>
        <v>45777</v>
      </c>
      <c r="X569" s="821"/>
      <c r="Y569" s="821"/>
      <c r="Z569" s="822"/>
    </row>
    <row r="570" spans="1:26" ht="15.5" customHeight="1">
      <c r="A570" s="426"/>
      <c r="B570" s="803" t="s">
        <v>232</v>
      </c>
      <c r="C570" s="804"/>
      <c r="D570" s="805" t="s">
        <v>189</v>
      </c>
      <c r="E570" s="805"/>
      <c r="F570" s="805"/>
      <c r="G570" s="805" t="s">
        <v>190</v>
      </c>
      <c r="H570" s="805"/>
      <c r="I570" s="805"/>
      <c r="J570" s="805" t="s">
        <v>222</v>
      </c>
      <c r="K570" s="805"/>
      <c r="L570" s="805"/>
      <c r="M570" s="805"/>
      <c r="N570" s="805"/>
      <c r="O570" s="805" t="s">
        <v>147</v>
      </c>
      <c r="P570" s="805"/>
      <c r="Q570" s="805"/>
      <c r="R570" s="805"/>
      <c r="S570" s="806" t="s">
        <v>195</v>
      </c>
      <c r="T570" s="806"/>
      <c r="U570" s="806"/>
      <c r="V570" s="806"/>
      <c r="W570" s="805" t="s">
        <v>230</v>
      </c>
      <c r="X570" s="805"/>
      <c r="Y570" s="805"/>
      <c r="Z570" s="807"/>
    </row>
    <row r="571" spans="1:26" ht="15.5" customHeight="1">
      <c r="A571" s="426"/>
      <c r="B571" s="803"/>
      <c r="C571" s="804"/>
      <c r="D571" s="805">
        <f>'statement of marks'!HP24</f>
        <v>1200</v>
      </c>
      <c r="E571" s="805"/>
      <c r="F571" s="805"/>
      <c r="G571" s="805">
        <f>'statement of marks'!HQ24</f>
        <v>1200</v>
      </c>
      <c r="H571" s="805"/>
      <c r="I571" s="805"/>
      <c r="J571" s="808" t="str">
        <f>'statement of marks'!HU24</f>
        <v>A</v>
      </c>
      <c r="K571" s="808"/>
      <c r="L571" s="808"/>
      <c r="M571" s="808"/>
      <c r="N571" s="808"/>
      <c r="O571" s="808">
        <f>'statement of marks'!HR24</f>
        <v>100</v>
      </c>
      <c r="P571" s="808"/>
      <c r="Q571" s="808"/>
      <c r="R571" s="808"/>
      <c r="S571" s="805">
        <f>'statement of marks'!HT24</f>
        <v>0.99999999999999833</v>
      </c>
      <c r="T571" s="805"/>
      <c r="U571" s="805"/>
      <c r="V571" s="805"/>
      <c r="W571" s="809" t="str">
        <f>'statement of marks'!HO24</f>
        <v>PASSED</v>
      </c>
      <c r="X571" s="809"/>
      <c r="Y571" s="809"/>
      <c r="Z571" s="810"/>
    </row>
    <row r="572" spans="1:26" ht="15.5" customHeight="1">
      <c r="A572" s="424"/>
      <c r="B572" s="792" t="s">
        <v>176</v>
      </c>
      <c r="C572" s="793"/>
      <c r="D572" s="794"/>
      <c r="E572" s="794"/>
      <c r="F572" s="794"/>
      <c r="G572" s="794"/>
      <c r="H572" s="794"/>
      <c r="I572" s="794"/>
      <c r="J572" s="794"/>
      <c r="K572" s="794"/>
      <c r="L572" s="794"/>
      <c r="M572" s="794"/>
      <c r="N572" s="794"/>
      <c r="O572" s="794"/>
      <c r="P572" s="794"/>
      <c r="Q572" s="794"/>
      <c r="R572" s="794"/>
      <c r="S572" s="794"/>
      <c r="T572" s="794"/>
      <c r="U572" s="794"/>
      <c r="V572" s="794"/>
      <c r="W572" s="794"/>
      <c r="X572" s="794"/>
      <c r="Y572" s="794"/>
      <c r="Z572" s="800"/>
    </row>
    <row r="573" spans="1:26" ht="15.5" customHeight="1">
      <c r="A573" s="424"/>
      <c r="B573" s="801" t="s">
        <v>161</v>
      </c>
      <c r="C573" s="802"/>
      <c r="D573" s="794"/>
      <c r="E573" s="794"/>
      <c r="F573" s="794"/>
      <c r="G573" s="794"/>
      <c r="H573" s="794"/>
      <c r="I573" s="794"/>
      <c r="J573" s="794"/>
      <c r="K573" s="794"/>
      <c r="L573" s="794"/>
      <c r="M573" s="794"/>
      <c r="N573" s="794"/>
      <c r="O573" s="794"/>
      <c r="P573" s="794"/>
      <c r="Q573" s="794"/>
      <c r="R573" s="794"/>
      <c r="S573" s="794"/>
      <c r="T573" s="794"/>
      <c r="U573" s="794"/>
      <c r="V573" s="794"/>
      <c r="W573" s="794"/>
      <c r="X573" s="794"/>
      <c r="Y573" s="794"/>
      <c r="Z573" s="800"/>
    </row>
    <row r="574" spans="1:26" ht="15.5" customHeight="1">
      <c r="A574" s="424"/>
      <c r="B574" s="792" t="s">
        <v>162</v>
      </c>
      <c r="C574" s="793"/>
      <c r="D574" s="794"/>
      <c r="E574" s="794"/>
      <c r="F574" s="794"/>
      <c r="G574" s="794"/>
      <c r="H574" s="794"/>
      <c r="I574" s="794"/>
      <c r="J574" s="794"/>
      <c r="K574" s="794"/>
      <c r="L574" s="794"/>
      <c r="M574" s="794"/>
      <c r="N574" s="794"/>
      <c r="O574" s="794"/>
      <c r="P574" s="794"/>
      <c r="Q574" s="794"/>
      <c r="R574" s="794"/>
      <c r="S574" s="795" t="s">
        <v>162</v>
      </c>
      <c r="T574" s="795"/>
      <c r="U574" s="795"/>
      <c r="V574" s="795"/>
      <c r="W574" s="796" t="s">
        <v>163</v>
      </c>
      <c r="X574" s="796"/>
      <c r="Y574" s="796"/>
      <c r="Z574" s="797"/>
    </row>
    <row r="575" spans="1:26" ht="15.5" customHeight="1">
      <c r="A575" s="424"/>
      <c r="B575" s="798" t="s">
        <v>163</v>
      </c>
      <c r="C575" s="799"/>
      <c r="D575" s="794"/>
      <c r="E575" s="794"/>
      <c r="F575" s="794"/>
      <c r="G575" s="794"/>
      <c r="H575" s="794"/>
      <c r="I575" s="794"/>
      <c r="J575" s="794"/>
      <c r="K575" s="794"/>
      <c r="L575" s="794"/>
      <c r="M575" s="794"/>
      <c r="N575" s="794"/>
      <c r="O575" s="794"/>
      <c r="P575" s="794"/>
      <c r="Q575" s="794"/>
      <c r="R575" s="794"/>
      <c r="S575" s="795"/>
      <c r="T575" s="795"/>
      <c r="U575" s="795"/>
      <c r="V575" s="795"/>
      <c r="W575" s="796"/>
      <c r="X575" s="796"/>
      <c r="Y575" s="796"/>
      <c r="Z575" s="797"/>
    </row>
    <row r="576" spans="1:26" ht="15.5" customHeight="1" thickBot="1">
      <c r="A576" s="424"/>
      <c r="B576" s="786" t="s">
        <v>223</v>
      </c>
      <c r="C576" s="787"/>
      <c r="D576" s="788"/>
      <c r="E576" s="788"/>
      <c r="F576" s="788"/>
      <c r="G576" s="788"/>
      <c r="H576" s="788"/>
      <c r="I576" s="788"/>
      <c r="J576" s="788"/>
      <c r="K576" s="788"/>
      <c r="L576" s="788"/>
      <c r="M576" s="788"/>
      <c r="N576" s="788"/>
      <c r="O576" s="788"/>
      <c r="P576" s="788"/>
      <c r="Q576" s="788"/>
      <c r="R576" s="788"/>
      <c r="S576" s="789" t="s">
        <v>179</v>
      </c>
      <c r="T576" s="789"/>
      <c r="U576" s="789"/>
      <c r="V576" s="789"/>
      <c r="W576" s="790" t="s">
        <v>179</v>
      </c>
      <c r="X576" s="790"/>
      <c r="Y576" s="790"/>
      <c r="Z576" s="791"/>
    </row>
    <row r="577" spans="1:26" ht="15.5" customHeight="1">
      <c r="A577" s="424"/>
      <c r="B577" s="839" t="s">
        <v>178</v>
      </c>
      <c r="C577" s="840"/>
      <c r="D577" s="840"/>
      <c r="E577" s="840"/>
      <c r="F577" s="840"/>
      <c r="G577" s="840"/>
      <c r="H577" s="840"/>
      <c r="I577" s="840"/>
      <c r="J577" s="840"/>
      <c r="K577" s="840"/>
      <c r="L577" s="840"/>
      <c r="M577" s="840"/>
      <c r="N577" s="840"/>
      <c r="O577" s="840"/>
      <c r="P577" s="840"/>
      <c r="Q577" s="840"/>
      <c r="R577" s="840"/>
      <c r="S577" s="840"/>
      <c r="T577" s="840"/>
      <c r="U577" s="840"/>
      <c r="V577" s="840"/>
      <c r="W577" s="840"/>
      <c r="X577" s="840"/>
      <c r="Y577" s="840"/>
      <c r="Z577" s="841"/>
    </row>
    <row r="578" spans="1:26" ht="15.5" customHeight="1">
      <c r="A578" s="424"/>
      <c r="B578" s="842" t="str">
        <f>IF('statement of marks'!$A$1="","",'statement of marks'!$A$1)</f>
        <v>GOVT. HR. SEC. SCHOOL, _________________</v>
      </c>
      <c r="C578" s="843"/>
      <c r="D578" s="843"/>
      <c r="E578" s="843"/>
      <c r="F578" s="843"/>
      <c r="G578" s="843"/>
      <c r="H578" s="843"/>
      <c r="I578" s="843"/>
      <c r="J578" s="843"/>
      <c r="K578" s="843"/>
      <c r="L578" s="843"/>
      <c r="M578" s="843"/>
      <c r="N578" s="843"/>
      <c r="O578" s="843"/>
      <c r="P578" s="843"/>
      <c r="Q578" s="843"/>
      <c r="R578" s="843"/>
      <c r="S578" s="843"/>
      <c r="T578" s="843"/>
      <c r="U578" s="843"/>
      <c r="V578" s="843"/>
      <c r="W578" s="843"/>
      <c r="X578" s="843"/>
      <c r="Y578" s="843"/>
      <c r="Z578" s="844"/>
    </row>
    <row r="579" spans="1:26" ht="15.5" customHeight="1">
      <c r="A579" s="424"/>
      <c r="B579" s="813" t="s">
        <v>117</v>
      </c>
      <c r="C579" s="814"/>
      <c r="D579" s="814" t="str">
        <f>IF('statement of marks'!$H$3="","",'statement of marks'!$H$3)</f>
        <v>2024-25</v>
      </c>
      <c r="E579" s="814"/>
      <c r="F579" s="814"/>
      <c r="G579" s="814"/>
      <c r="H579" s="814"/>
      <c r="I579" s="814"/>
      <c r="J579" s="814"/>
      <c r="K579" s="814"/>
      <c r="L579" s="814"/>
      <c r="M579" s="814"/>
      <c r="N579" s="814"/>
      <c r="O579" s="814"/>
      <c r="P579" s="814"/>
      <c r="Q579" s="814"/>
      <c r="R579" s="814"/>
      <c r="S579" s="814"/>
      <c r="T579" s="814"/>
      <c r="U579" s="814"/>
      <c r="V579" s="814"/>
      <c r="W579" s="814"/>
      <c r="X579" s="814"/>
      <c r="Y579" s="814"/>
      <c r="Z579" s="832"/>
    </row>
    <row r="580" spans="1:26" ht="15.5" customHeight="1">
      <c r="A580" s="424"/>
      <c r="B580" s="813" t="s">
        <v>157</v>
      </c>
      <c r="C580" s="814"/>
      <c r="D580" s="814" t="str">
        <f>IF('statement of marks'!I25="","",'statement of marks'!I25)</f>
        <v>A19</v>
      </c>
      <c r="E580" s="814"/>
      <c r="F580" s="814"/>
      <c r="G580" s="814"/>
      <c r="H580" s="814"/>
      <c r="I580" s="814"/>
      <c r="J580" s="814"/>
      <c r="K580" s="814"/>
      <c r="L580" s="814"/>
      <c r="M580" s="814"/>
      <c r="N580" s="814"/>
      <c r="O580" s="814"/>
      <c r="P580" s="814"/>
      <c r="Q580" s="814"/>
      <c r="R580" s="814"/>
      <c r="S580" s="814"/>
      <c r="T580" s="814"/>
      <c r="U580" s="814"/>
      <c r="V580" s="814"/>
      <c r="W580" s="814"/>
      <c r="X580" s="814"/>
      <c r="Y580" s="814"/>
      <c r="Z580" s="832"/>
    </row>
    <row r="581" spans="1:26" ht="15.5" customHeight="1">
      <c r="A581" s="424"/>
      <c r="B581" s="813" t="s">
        <v>20</v>
      </c>
      <c r="C581" s="814"/>
      <c r="D581" s="814" t="str">
        <f>IF('statement of marks'!J25="","",'statement of marks'!J25)</f>
        <v>B19</v>
      </c>
      <c r="E581" s="814"/>
      <c r="F581" s="814"/>
      <c r="G581" s="814"/>
      <c r="H581" s="814"/>
      <c r="I581" s="814"/>
      <c r="J581" s="814"/>
      <c r="K581" s="814"/>
      <c r="L581" s="814"/>
      <c r="M581" s="814"/>
      <c r="N581" s="814"/>
      <c r="O581" s="814"/>
      <c r="P581" s="814"/>
      <c r="Q581" s="814"/>
      <c r="R581" s="814"/>
      <c r="S581" s="814"/>
      <c r="T581" s="814"/>
      <c r="U581" s="814"/>
      <c r="V581" s="814"/>
      <c r="W581" s="814"/>
      <c r="X581" s="814"/>
      <c r="Y581" s="814"/>
      <c r="Z581" s="832"/>
    </row>
    <row r="582" spans="1:26" ht="15.5" customHeight="1">
      <c r="A582" s="424"/>
      <c r="B582" s="813" t="s">
        <v>21</v>
      </c>
      <c r="C582" s="814"/>
      <c r="D582" s="814" t="str">
        <f>IF('statement of marks'!K25="","",'statement of marks'!K25)</f>
        <v>C19</v>
      </c>
      <c r="E582" s="814"/>
      <c r="F582" s="814"/>
      <c r="G582" s="814"/>
      <c r="H582" s="814"/>
      <c r="I582" s="814"/>
      <c r="J582" s="814"/>
      <c r="K582" s="814"/>
      <c r="L582" s="814"/>
      <c r="M582" s="814"/>
      <c r="N582" s="814"/>
      <c r="O582" s="814"/>
      <c r="P582" s="814"/>
      <c r="Q582" s="814"/>
      <c r="R582" s="814"/>
      <c r="S582" s="814"/>
      <c r="T582" s="814"/>
      <c r="U582" s="814"/>
      <c r="V582" s="814"/>
      <c r="W582" s="814"/>
      <c r="X582" s="814"/>
      <c r="Y582" s="814"/>
      <c r="Z582" s="832"/>
    </row>
    <row r="583" spans="1:26" ht="15.5" customHeight="1">
      <c r="A583" s="424"/>
      <c r="B583" s="813" t="s">
        <v>158</v>
      </c>
      <c r="C583" s="814"/>
      <c r="D583" s="814" t="str">
        <f>IF('statement of marks'!$G$3="","",'statement of marks'!$G$3)</f>
        <v>6 A</v>
      </c>
      <c r="E583" s="814"/>
      <c r="F583" s="814"/>
      <c r="G583" s="814" t="s">
        <v>159</v>
      </c>
      <c r="H583" s="814"/>
      <c r="I583" s="814"/>
      <c r="J583" s="836">
        <f>IF('statement of marks'!D25="","",'statement of marks'!D25)</f>
        <v>819</v>
      </c>
      <c r="K583" s="837"/>
      <c r="L583" s="837"/>
      <c r="M583" s="837"/>
      <c r="N583" s="838"/>
      <c r="O583" s="814" t="s">
        <v>79</v>
      </c>
      <c r="P583" s="814"/>
      <c r="Q583" s="814"/>
      <c r="R583" s="814"/>
      <c r="S583" s="814" t="str">
        <f>IF('statement of marks'!F25="","",'statement of marks'!F25)</f>
        <v/>
      </c>
      <c r="T583" s="814"/>
      <c r="U583" s="814"/>
      <c r="V583" s="814"/>
      <c r="W583" s="814" t="str">
        <f>IF('statement of marks'!$I$3="","",'statement of marks'!$I$3)</f>
        <v>SCHOOL DISE CODE</v>
      </c>
      <c r="X583" s="814"/>
      <c r="Y583" s="814"/>
      <c r="Z583" s="832"/>
    </row>
    <row r="584" spans="1:26" ht="15.5" customHeight="1">
      <c r="A584" s="424"/>
      <c r="B584" s="449" t="s">
        <v>171</v>
      </c>
      <c r="C584" s="428"/>
      <c r="D584" s="830" t="str">
        <f>IF('statement of marks'!G25="","",'statement of marks'!G25)</f>
        <v/>
      </c>
      <c r="E584" s="830"/>
      <c r="F584" s="830"/>
      <c r="G584" s="831" t="str">
        <f>IF('statement of marks'!H25="","",'statement of marks'!H25)</f>
        <v/>
      </c>
      <c r="H584" s="831"/>
      <c r="I584" s="831"/>
      <c r="J584" s="831"/>
      <c r="K584" s="831"/>
      <c r="L584" s="831"/>
      <c r="M584" s="831"/>
      <c r="N584" s="831"/>
      <c r="O584" s="831"/>
      <c r="P584" s="831"/>
      <c r="Q584" s="831"/>
      <c r="R584" s="831"/>
      <c r="S584" s="831"/>
      <c r="T584" s="831"/>
      <c r="U584" s="831"/>
      <c r="V584" s="831"/>
      <c r="W584" s="814" t="str">
        <f>IF('statement of marks'!$J$3="","",'statement of marks'!$J$3)</f>
        <v>08291009401</v>
      </c>
      <c r="X584" s="814"/>
      <c r="Y584" s="814"/>
      <c r="Z584" s="832"/>
    </row>
    <row r="585" spans="1:26" ht="15.5" customHeight="1">
      <c r="A585" s="424"/>
      <c r="B585" s="450" t="s">
        <v>160</v>
      </c>
      <c r="C585" s="429" t="s">
        <v>165</v>
      </c>
      <c r="D585" s="794" t="s">
        <v>167</v>
      </c>
      <c r="E585" s="794"/>
      <c r="F585" s="794"/>
      <c r="G585" s="794" t="s">
        <v>168</v>
      </c>
      <c r="H585" s="794"/>
      <c r="I585" s="794"/>
      <c r="J585" s="794" t="s">
        <v>169</v>
      </c>
      <c r="K585" s="794"/>
      <c r="L585" s="794"/>
      <c r="M585" s="833" t="str">
        <f>IF('statement of marks'!U$4="","",'statement of marks'!U$4)</f>
        <v>TOTAL OF ALL TESTS</v>
      </c>
      <c r="N585" s="834" t="str">
        <f>IF('statement of marks'!V$4="","",'statement of marks'!V$4)</f>
        <v>VRUKSHAROPAN</v>
      </c>
      <c r="O585" s="795" t="s">
        <v>170</v>
      </c>
      <c r="P585" s="795"/>
      <c r="Q585" s="795"/>
      <c r="R585" s="795"/>
      <c r="S585" s="835" t="s">
        <v>216</v>
      </c>
      <c r="T585" s="816" t="s">
        <v>90</v>
      </c>
      <c r="U585" s="816"/>
      <c r="V585" s="816"/>
      <c r="W585" s="816"/>
      <c r="X585" s="823" t="s">
        <v>425</v>
      </c>
      <c r="Y585" s="823"/>
      <c r="Z585" s="824"/>
    </row>
    <row r="586" spans="1:26" ht="15.5" customHeight="1">
      <c r="A586" s="424"/>
      <c r="B586" s="450"/>
      <c r="C586" s="429"/>
      <c r="D586" s="431" t="s">
        <v>217</v>
      </c>
      <c r="E586" s="431" t="s">
        <v>218</v>
      </c>
      <c r="F586" s="432" t="s">
        <v>219</v>
      </c>
      <c r="G586" s="431" t="s">
        <v>217</v>
      </c>
      <c r="H586" s="431" t="s">
        <v>218</v>
      </c>
      <c r="I586" s="433" t="s">
        <v>219</v>
      </c>
      <c r="J586" s="431" t="s">
        <v>217</v>
      </c>
      <c r="K586" s="431" t="s">
        <v>218</v>
      </c>
      <c r="L586" s="433" t="s">
        <v>219</v>
      </c>
      <c r="M586" s="833"/>
      <c r="N586" s="834"/>
      <c r="O586" s="431" t="s">
        <v>217</v>
      </c>
      <c r="P586" s="431" t="s">
        <v>218</v>
      </c>
      <c r="Q586" s="434" t="s">
        <v>421</v>
      </c>
      <c r="R586" s="433" t="s">
        <v>219</v>
      </c>
      <c r="S586" s="835"/>
      <c r="T586" s="431" t="s">
        <v>217</v>
      </c>
      <c r="U586" s="431" t="s">
        <v>218</v>
      </c>
      <c r="V586" s="434" t="s">
        <v>422</v>
      </c>
      <c r="W586" s="433" t="s">
        <v>219</v>
      </c>
      <c r="X586" s="435" t="s">
        <v>423</v>
      </c>
      <c r="Y586" s="431" t="s">
        <v>220</v>
      </c>
      <c r="Z586" s="451" t="s">
        <v>69</v>
      </c>
    </row>
    <row r="587" spans="1:26" ht="15.5" customHeight="1">
      <c r="A587" s="425"/>
      <c r="B587" s="828" t="s">
        <v>166</v>
      </c>
      <c r="C587" s="829"/>
      <c r="D587" s="436">
        <f>IF('statement of marks'!L$6="","",'statement of marks'!L$6)</f>
        <v>5</v>
      </c>
      <c r="E587" s="436">
        <f>IF('statement of marks'!M$6="","",'statement of marks'!M$6)</f>
        <v>5</v>
      </c>
      <c r="F587" s="437">
        <f>IF('statement of marks'!N$6="","",'statement of marks'!N$6)</f>
        <v>10</v>
      </c>
      <c r="G587" s="436">
        <f>IF('statement of marks'!O$6="","",'statement of marks'!O$6)</f>
        <v>5</v>
      </c>
      <c r="H587" s="436">
        <f>IF('statement of marks'!P$6="","",'statement of marks'!P$6)</f>
        <v>5</v>
      </c>
      <c r="I587" s="438">
        <f>IF('statement of marks'!Q$6="","",'statement of marks'!Q$6)</f>
        <v>10</v>
      </c>
      <c r="J587" s="436">
        <f>IF('statement of marks'!R$6="","",'statement of marks'!R$6)</f>
        <v>5</v>
      </c>
      <c r="K587" s="436">
        <f>IF('statement of marks'!S$6="","",'statement of marks'!S$6)</f>
        <v>4</v>
      </c>
      <c r="L587" s="438">
        <f>IF('statement of marks'!T$6="","",'statement of marks'!T$6)</f>
        <v>9</v>
      </c>
      <c r="M587" s="438">
        <f>IF('statement of marks'!U$6="","",'statement of marks'!U$6)</f>
        <v>29</v>
      </c>
      <c r="N587" s="439">
        <f>IF('statement of marks'!V$6="","",'statement of marks'!V$6)</f>
        <v>1</v>
      </c>
      <c r="O587" s="436">
        <f>IF('statement of marks'!W$6="","",'statement of marks'!W$6)</f>
        <v>40</v>
      </c>
      <c r="P587" s="436">
        <f>IF('statement of marks'!X$6="","",'statement of marks'!X$6)</f>
        <v>10</v>
      </c>
      <c r="Q587" s="436">
        <f>IF('statement of marks'!Y$6="","",'statement of marks'!Y$6)</f>
        <v>20</v>
      </c>
      <c r="R587" s="438">
        <f>IF('statement of marks'!Z$6="","",'statement of marks'!Z$6)</f>
        <v>70</v>
      </c>
      <c r="S587" s="440">
        <f>IF('statement of marks'!AA$6="","",'statement of marks'!AA$6)</f>
        <v>100</v>
      </c>
      <c r="T587" s="436">
        <f>IF('statement of marks'!AB$6="","",'statement of marks'!AB$6)</f>
        <v>65</v>
      </c>
      <c r="U587" s="436">
        <f>IF('statement of marks'!AC$6="","",'statement of marks'!AC$6)</f>
        <v>15</v>
      </c>
      <c r="V587" s="436">
        <f>IF('statement of marks'!AD$6="","",'statement of marks'!AD$6)</f>
        <v>20</v>
      </c>
      <c r="W587" s="438">
        <f>IF('statement of marks'!AE$6="","",'statement of marks'!AE$6)</f>
        <v>100</v>
      </c>
      <c r="X587" s="441">
        <f>IF('statement of marks'!AF$6="","",'statement of marks'!AF$6)</f>
        <v>200</v>
      </c>
      <c r="Y587" s="436" t="str">
        <f>IF('statement of marks'!AG$6="","",'statement of marks'!AG$6)</f>
        <v/>
      </c>
      <c r="Z587" s="452" t="str">
        <f>IF('statement of marks'!AH$6="","",'statement of marks'!AH$6)</f>
        <v/>
      </c>
    </row>
    <row r="588" spans="1:26" ht="15.5" customHeight="1">
      <c r="A588" s="424"/>
      <c r="B588" s="813" t="str">
        <f>IF('statement of marks'!$L$3="","",'statement of marks'!$L$3)</f>
        <v>HINDI</v>
      </c>
      <c r="C588" s="814"/>
      <c r="D588" s="430">
        <f>IF('statement of marks'!L25="","",'statement of marks'!L25)</f>
        <v>5</v>
      </c>
      <c r="E588" s="430">
        <f>IF('statement of marks'!M25="","",'statement of marks'!M25)</f>
        <v>5</v>
      </c>
      <c r="F588" s="442">
        <f>IF('statement of marks'!N25="","",'statement of marks'!N25)</f>
        <v>10</v>
      </c>
      <c r="G588" s="430">
        <f>IF('statement of marks'!O25="","",'statement of marks'!O25)</f>
        <v>5</v>
      </c>
      <c r="H588" s="430">
        <f>IF('statement of marks'!P25="","",'statement of marks'!P25)</f>
        <v>5</v>
      </c>
      <c r="I588" s="443">
        <f>IF('statement of marks'!Q25="","",'statement of marks'!Q25)</f>
        <v>10</v>
      </c>
      <c r="J588" s="430">
        <f>IF('statement of marks'!R25="","",'statement of marks'!R25)</f>
        <v>5</v>
      </c>
      <c r="K588" s="430">
        <f>IF('statement of marks'!S25="","",'statement of marks'!S25)</f>
        <v>4</v>
      </c>
      <c r="L588" s="443">
        <f>IF('statement of marks'!T25="","",'statement of marks'!T25)</f>
        <v>9</v>
      </c>
      <c r="M588" s="443">
        <f>IF('statement of marks'!U25="","",'statement of marks'!U25)</f>
        <v>29</v>
      </c>
      <c r="N588" s="444">
        <f>IF('statement of marks'!V25="","",'statement of marks'!V25)</f>
        <v>1</v>
      </c>
      <c r="O588" s="430">
        <f>IF('statement of marks'!W25="","",'statement of marks'!W25)</f>
        <v>40</v>
      </c>
      <c r="P588" s="430">
        <f>IF('statement of marks'!X25="","",'statement of marks'!X25)</f>
        <v>10</v>
      </c>
      <c r="Q588" s="430">
        <f>IF('statement of marks'!Y25="","",'statement of marks'!Y25)</f>
        <v>20</v>
      </c>
      <c r="R588" s="443">
        <f>IF('statement of marks'!Z25="","",'statement of marks'!Z25)</f>
        <v>70</v>
      </c>
      <c r="S588" s="445">
        <f>IF('statement of marks'!AA25="","",'statement of marks'!AA25)</f>
        <v>100</v>
      </c>
      <c r="T588" s="430">
        <f>IF('statement of marks'!AB25="","",'statement of marks'!AB25)</f>
        <v>65</v>
      </c>
      <c r="U588" s="430">
        <f>IF('statement of marks'!AC25="","",'statement of marks'!AC25)</f>
        <v>15</v>
      </c>
      <c r="V588" s="430">
        <f>IF('statement of marks'!AD25="","",'statement of marks'!AD25)</f>
        <v>20</v>
      </c>
      <c r="W588" s="443">
        <f>IF('statement of marks'!AE25="","",'statement of marks'!AE25)</f>
        <v>100</v>
      </c>
      <c r="X588" s="446">
        <f>IF('statement of marks'!AF25="","",'statement of marks'!AF25)</f>
        <v>200</v>
      </c>
      <c r="Y588" s="430">
        <f>IF('statement of marks'!AG25="","",'statement of marks'!AG25)</f>
        <v>100</v>
      </c>
      <c r="Z588" s="453" t="str">
        <f>IF('statement of marks'!AH25="","",'statement of marks'!AH25)</f>
        <v>A</v>
      </c>
    </row>
    <row r="589" spans="1:26" ht="15.5" customHeight="1">
      <c r="A589" s="424"/>
      <c r="B589" s="813" t="str">
        <f>IF('statement of marks'!$AK$3="","",'statement of marks'!$AK$3)</f>
        <v>ENGLISH</v>
      </c>
      <c r="C589" s="814"/>
      <c r="D589" s="430">
        <f>IF('statement of marks'!AK25="","",'statement of marks'!AK25)</f>
        <v>5</v>
      </c>
      <c r="E589" s="430">
        <f>IF('statement of marks'!AL25="","",'statement of marks'!AL25)</f>
        <v>5</v>
      </c>
      <c r="F589" s="442">
        <f>IF('statement of marks'!AM25="","",'statement of marks'!AM25)</f>
        <v>10</v>
      </c>
      <c r="G589" s="430">
        <f>IF('statement of marks'!AN25="","",'statement of marks'!AN25)</f>
        <v>5</v>
      </c>
      <c r="H589" s="430">
        <f>IF('statement of marks'!AO25="","",'statement of marks'!AO25)</f>
        <v>5</v>
      </c>
      <c r="I589" s="443">
        <f>IF('statement of marks'!AP25="","",'statement of marks'!AP25)</f>
        <v>10</v>
      </c>
      <c r="J589" s="430">
        <f>IF('statement of marks'!AQ25="","",'statement of marks'!AQ25)</f>
        <v>5</v>
      </c>
      <c r="K589" s="430">
        <f>IF('statement of marks'!AR25="","",'statement of marks'!AR25)</f>
        <v>4</v>
      </c>
      <c r="L589" s="443">
        <f>IF('statement of marks'!AS25="","",'statement of marks'!AS25)</f>
        <v>9</v>
      </c>
      <c r="M589" s="443">
        <f>IF('statement of marks'!AT25="","",'statement of marks'!AT25)</f>
        <v>29</v>
      </c>
      <c r="N589" s="444">
        <f>IF('statement of marks'!AU25="","",'statement of marks'!AU25)</f>
        <v>1</v>
      </c>
      <c r="O589" s="430">
        <f>IF('statement of marks'!AV25="","",'statement of marks'!AV25)</f>
        <v>40</v>
      </c>
      <c r="P589" s="430">
        <f>IF('statement of marks'!AW25="","",'statement of marks'!AW25)</f>
        <v>10</v>
      </c>
      <c r="Q589" s="430">
        <f>IF('statement of marks'!AX25="","",'statement of marks'!AX25)</f>
        <v>20</v>
      </c>
      <c r="R589" s="443">
        <f>IF('statement of marks'!AY25="","",'statement of marks'!AY25)</f>
        <v>70</v>
      </c>
      <c r="S589" s="445">
        <f>IF('statement of marks'!AZ25="","",'statement of marks'!AZ25)</f>
        <v>100</v>
      </c>
      <c r="T589" s="430">
        <f>IF('statement of marks'!BA25="","",'statement of marks'!BA25)</f>
        <v>65</v>
      </c>
      <c r="U589" s="430">
        <f>IF('statement of marks'!BB25="","",'statement of marks'!BB25)</f>
        <v>15</v>
      </c>
      <c r="V589" s="430">
        <f>IF('statement of marks'!BC25="","",'statement of marks'!BC25)</f>
        <v>20</v>
      </c>
      <c r="W589" s="443">
        <f>IF('statement of marks'!BD25="","",'statement of marks'!BD25)</f>
        <v>100</v>
      </c>
      <c r="X589" s="446">
        <f>IF('statement of marks'!BE25="","",'statement of marks'!BE25)</f>
        <v>200</v>
      </c>
      <c r="Y589" s="430">
        <f>IF('statement of marks'!BF25="","",'statement of marks'!BF25)</f>
        <v>100</v>
      </c>
      <c r="Z589" s="453" t="str">
        <f>IF('statement of marks'!BG25="","",'statement of marks'!BG25)</f>
        <v>A</v>
      </c>
    </row>
    <row r="590" spans="1:26" ht="15.5" customHeight="1">
      <c r="A590" s="424"/>
      <c r="B590" s="813" t="str">
        <f>IF('statement of marks'!BJ25="s","SANSKRIT",IF('statement of marks'!BJ25="u","URDU",IF('statement of marks'!BJ25="g","GUJRATI",IF('statement of marks'!BJ25="p","PUNJABI",IF('statement of marks'!BJ25="sd","fla/kh","THIRD LANGUAGE")))))</f>
        <v>SANSKRIT</v>
      </c>
      <c r="C590" s="814"/>
      <c r="D590" s="430">
        <f>IF('statement of marks'!BK25="","",'statement of marks'!BK25)</f>
        <v>5</v>
      </c>
      <c r="E590" s="430">
        <f>IF('statement of marks'!BL25="","",'statement of marks'!BL25)</f>
        <v>5</v>
      </c>
      <c r="F590" s="442">
        <f>IF('statement of marks'!BM25="","",'statement of marks'!BM25)</f>
        <v>10</v>
      </c>
      <c r="G590" s="430">
        <f>IF('statement of marks'!BN25="","",'statement of marks'!BN25)</f>
        <v>5</v>
      </c>
      <c r="H590" s="430">
        <f>IF('statement of marks'!BO25="","",'statement of marks'!BO25)</f>
        <v>5</v>
      </c>
      <c r="I590" s="443">
        <f>IF('statement of marks'!BP25="","",'statement of marks'!BP25)</f>
        <v>10</v>
      </c>
      <c r="J590" s="430">
        <f>IF('statement of marks'!BQ25="","",'statement of marks'!BQ25)</f>
        <v>5</v>
      </c>
      <c r="K590" s="430">
        <f>IF('statement of marks'!BR25="","",'statement of marks'!BR25)</f>
        <v>4</v>
      </c>
      <c r="L590" s="443">
        <f>IF('statement of marks'!BS25="","",'statement of marks'!BS25)</f>
        <v>9</v>
      </c>
      <c r="M590" s="443">
        <f>IF('statement of marks'!BT25="","",'statement of marks'!BT25)</f>
        <v>29</v>
      </c>
      <c r="N590" s="444">
        <f>IF('statement of marks'!BU25="","",'statement of marks'!BU25)</f>
        <v>1</v>
      </c>
      <c r="O590" s="430">
        <f>IF('statement of marks'!BV25="","",'statement of marks'!BV25)</f>
        <v>50</v>
      </c>
      <c r="P590" s="430">
        <f>IF('statement of marks'!BW25="","",'statement of marks'!BW25)</f>
        <v>20</v>
      </c>
      <c r="Q590" s="430"/>
      <c r="R590" s="443">
        <f>IF('statement of marks'!BX25="","",'statement of marks'!BX25)</f>
        <v>70</v>
      </c>
      <c r="S590" s="445">
        <f>IF('statement of marks'!BY25="","",'statement of marks'!BY25)</f>
        <v>100</v>
      </c>
      <c r="T590" s="430">
        <f>IF('statement of marks'!BZ25="","",'statement of marks'!BZ25)</f>
        <v>80</v>
      </c>
      <c r="U590" s="430">
        <f>IF('statement of marks'!CA25="","",'statement of marks'!CA25)</f>
        <v>20</v>
      </c>
      <c r="V590" s="430"/>
      <c r="W590" s="443">
        <f>IF('statement of marks'!CB25="","",'statement of marks'!CB25)</f>
        <v>100</v>
      </c>
      <c r="X590" s="446">
        <f>IF('statement of marks'!CC25="","",'statement of marks'!CC25)</f>
        <v>200</v>
      </c>
      <c r="Y590" s="430">
        <f>IF('statement of marks'!CD25="","",'statement of marks'!CD25)</f>
        <v>100</v>
      </c>
      <c r="Z590" s="453" t="str">
        <f>IF('statement of marks'!CE25="","",'statement of marks'!CE25)</f>
        <v>A</v>
      </c>
    </row>
    <row r="591" spans="1:26" ht="15.5" customHeight="1">
      <c r="A591" s="424"/>
      <c r="B591" s="813" t="str">
        <f>IF('statement of marks'!$CH$3="","",'statement of marks'!$CH$3)</f>
        <v>MATHEMATICS</v>
      </c>
      <c r="C591" s="814"/>
      <c r="D591" s="430">
        <f>IF('statement of marks'!CH25="","",'statement of marks'!CH25)</f>
        <v>5</v>
      </c>
      <c r="E591" s="430">
        <f>IF('statement of marks'!CI25="","",'statement of marks'!CI25)</f>
        <v>5</v>
      </c>
      <c r="F591" s="442">
        <f>IF('statement of marks'!CJ25="","",'statement of marks'!CJ25)</f>
        <v>10</v>
      </c>
      <c r="G591" s="430">
        <f>IF('statement of marks'!CK25="","",'statement of marks'!CK25)</f>
        <v>5</v>
      </c>
      <c r="H591" s="430">
        <f>IF('statement of marks'!CL25="","",'statement of marks'!CL25)</f>
        <v>5</v>
      </c>
      <c r="I591" s="443">
        <f>IF('statement of marks'!CM25="","",'statement of marks'!CM25)</f>
        <v>10</v>
      </c>
      <c r="J591" s="430">
        <f>IF('statement of marks'!CN25="","",'statement of marks'!CN25)</f>
        <v>5</v>
      </c>
      <c r="K591" s="430">
        <f>IF('statement of marks'!CO25="","",'statement of marks'!CO25)</f>
        <v>4</v>
      </c>
      <c r="L591" s="443">
        <f>IF('statement of marks'!CP25="","",'statement of marks'!CP25)</f>
        <v>9</v>
      </c>
      <c r="M591" s="443">
        <f>IF('statement of marks'!CQ25="","",'statement of marks'!CQ25)</f>
        <v>29</v>
      </c>
      <c r="N591" s="444">
        <f>IF('statement of marks'!CR25="","",'statement of marks'!CR25)</f>
        <v>1</v>
      </c>
      <c r="O591" s="430">
        <f>IF('statement of marks'!CS25="","",'statement of marks'!CS25)</f>
        <v>40</v>
      </c>
      <c r="P591" s="430">
        <f>IF('statement of marks'!CT25="","",'statement of marks'!CT25)</f>
        <v>10</v>
      </c>
      <c r="Q591" s="430">
        <f>IF('statement of marks'!CU25="","",'statement of marks'!CU25)</f>
        <v>20</v>
      </c>
      <c r="R591" s="443">
        <f>IF('statement of marks'!CV25="","",'statement of marks'!CV25)</f>
        <v>70</v>
      </c>
      <c r="S591" s="445">
        <f>IF('statement of marks'!CW25="","",'statement of marks'!CW25)</f>
        <v>100</v>
      </c>
      <c r="T591" s="430">
        <f>IF('statement of marks'!CX25="","",'statement of marks'!CX25)</f>
        <v>65</v>
      </c>
      <c r="U591" s="430">
        <f>IF('statement of marks'!CY25="","",'statement of marks'!CY25)</f>
        <v>15</v>
      </c>
      <c r="V591" s="430">
        <f>IF('statement of marks'!CZ25="","",'statement of marks'!CZ25)</f>
        <v>20</v>
      </c>
      <c r="W591" s="443">
        <f>IF('statement of marks'!DA25="","",'statement of marks'!DA25)</f>
        <v>100</v>
      </c>
      <c r="X591" s="446">
        <f>IF('statement of marks'!DB25="","",'statement of marks'!DB25)</f>
        <v>200</v>
      </c>
      <c r="Y591" s="430">
        <f>IF('statement of marks'!DC25="","",'statement of marks'!DC25)</f>
        <v>100</v>
      </c>
      <c r="Z591" s="453" t="str">
        <f>IF('statement of marks'!DD25="","",'statement of marks'!DD25)</f>
        <v>A</v>
      </c>
    </row>
    <row r="592" spans="1:26" ht="15.5" customHeight="1">
      <c r="A592" s="424"/>
      <c r="B592" s="813" t="str">
        <f>IF('statement of marks'!$DG$3="","",'statement of marks'!$DG$3)</f>
        <v>SCIENCE</v>
      </c>
      <c r="C592" s="814"/>
      <c r="D592" s="430">
        <f>IF('statement of marks'!DG25="","",'statement of marks'!DG25)</f>
        <v>5</v>
      </c>
      <c r="E592" s="430">
        <f>IF('statement of marks'!DH25="","",'statement of marks'!DH25)</f>
        <v>5</v>
      </c>
      <c r="F592" s="442">
        <f>IF('statement of marks'!DI25="","",'statement of marks'!DI25)</f>
        <v>10</v>
      </c>
      <c r="G592" s="430">
        <f>IF('statement of marks'!DJ25="","",'statement of marks'!DJ25)</f>
        <v>5</v>
      </c>
      <c r="H592" s="430">
        <f>IF('statement of marks'!DK25="","",'statement of marks'!DK25)</f>
        <v>5</v>
      </c>
      <c r="I592" s="443">
        <f>IF('statement of marks'!DL25="","",'statement of marks'!DL25)</f>
        <v>10</v>
      </c>
      <c r="J592" s="430">
        <f>IF('statement of marks'!DM25="","",'statement of marks'!DM25)</f>
        <v>3</v>
      </c>
      <c r="K592" s="430">
        <f>IF('statement of marks'!DN25="","",'statement of marks'!DN25)</f>
        <v>2</v>
      </c>
      <c r="L592" s="443">
        <f>IF('statement of marks'!DO25="","",'statement of marks'!DO25)</f>
        <v>5</v>
      </c>
      <c r="M592" s="443">
        <f>IF('statement of marks'!DP25="","",'statement of marks'!DP25)</f>
        <v>25</v>
      </c>
      <c r="N592" s="444">
        <f>IF('statement of marks'!DQ25="","",'statement of marks'!DQ25)</f>
        <v>5</v>
      </c>
      <c r="O592" s="430">
        <f>IF('statement of marks'!DR25="","",'statement of marks'!DR25)</f>
        <v>50</v>
      </c>
      <c r="P592" s="430">
        <f>IF('statement of marks'!DS25="","",'statement of marks'!DS25)</f>
        <v>20</v>
      </c>
      <c r="Q592" s="430"/>
      <c r="R592" s="443">
        <f>IF('statement of marks'!DT25="","",'statement of marks'!DT25)</f>
        <v>70</v>
      </c>
      <c r="S592" s="445">
        <f>IF('statement of marks'!DU25="","",'statement of marks'!DU25)</f>
        <v>100</v>
      </c>
      <c r="T592" s="430">
        <f>IF('statement of marks'!DV25="","",'statement of marks'!DV25)</f>
        <v>80</v>
      </c>
      <c r="U592" s="430">
        <f>IF('statement of marks'!DW25="","",'statement of marks'!DW25)</f>
        <v>20</v>
      </c>
      <c r="V592" s="430"/>
      <c r="W592" s="443">
        <f>IF('statement of marks'!DX25="","",'statement of marks'!DX25)</f>
        <v>100</v>
      </c>
      <c r="X592" s="446">
        <f>IF('statement of marks'!DY25="","",'statement of marks'!DY25)</f>
        <v>200</v>
      </c>
      <c r="Y592" s="430">
        <f>IF('statement of marks'!DZ25="","",'statement of marks'!DZ25)</f>
        <v>100</v>
      </c>
      <c r="Z592" s="453" t="str">
        <f>IF('statement of marks'!EA25="","",'statement of marks'!EA25)</f>
        <v>A</v>
      </c>
    </row>
    <row r="593" spans="1:26" ht="15.5" customHeight="1">
      <c r="A593" s="424"/>
      <c r="B593" s="813" t="str">
        <f>IF('statement of marks'!$ED$3="","",'statement of marks'!$ED$3)</f>
        <v>SOCIAL STUDIES</v>
      </c>
      <c r="C593" s="814"/>
      <c r="D593" s="430">
        <f>IF('statement of marks'!ED25="","",'statement of marks'!ED25)</f>
        <v>5</v>
      </c>
      <c r="E593" s="430">
        <f>IF('statement of marks'!EE25="","",'statement of marks'!EE25)</f>
        <v>5</v>
      </c>
      <c r="F593" s="442">
        <f>IF('statement of marks'!EF25="","",'statement of marks'!EF25)</f>
        <v>10</v>
      </c>
      <c r="G593" s="430">
        <f>IF('statement of marks'!EG25="","",'statement of marks'!EG25)</f>
        <v>5</v>
      </c>
      <c r="H593" s="430">
        <f>IF('statement of marks'!EH25="","",'statement of marks'!EH25)</f>
        <v>5</v>
      </c>
      <c r="I593" s="443">
        <f>IF('statement of marks'!EI25="","",'statement of marks'!EI25)</f>
        <v>10</v>
      </c>
      <c r="J593" s="430">
        <f>IF('statement of marks'!EJ25="","",'statement of marks'!EJ25)</f>
        <v>5</v>
      </c>
      <c r="K593" s="430">
        <f>IF('statement of marks'!EK25="","",'statement of marks'!EK25)</f>
        <v>4</v>
      </c>
      <c r="L593" s="443">
        <f>IF('statement of marks'!EL25="","",'statement of marks'!EL25)</f>
        <v>9</v>
      </c>
      <c r="M593" s="443">
        <f>IF('statement of marks'!EM25="","",'statement of marks'!EM25)</f>
        <v>29</v>
      </c>
      <c r="N593" s="444">
        <f>IF('statement of marks'!EN25="","",'statement of marks'!EN25)</f>
        <v>1</v>
      </c>
      <c r="O593" s="430">
        <f>IF('statement of marks'!EO25="","",'statement of marks'!EO25)</f>
        <v>50</v>
      </c>
      <c r="P593" s="430">
        <f>IF('statement of marks'!EP25="","",'statement of marks'!EP25)</f>
        <v>20</v>
      </c>
      <c r="Q593" s="430"/>
      <c r="R593" s="443">
        <f>IF('statement of marks'!EQ25="","",'statement of marks'!EQ25)</f>
        <v>70</v>
      </c>
      <c r="S593" s="445">
        <f>IF('statement of marks'!ER25="","",'statement of marks'!ER25)</f>
        <v>100</v>
      </c>
      <c r="T593" s="430">
        <f>IF('statement of marks'!ES25="","",'statement of marks'!ES25)</f>
        <v>80</v>
      </c>
      <c r="U593" s="430">
        <f>IF('statement of marks'!ET25="","",'statement of marks'!ET25)</f>
        <v>20</v>
      </c>
      <c r="V593" s="430"/>
      <c r="W593" s="443">
        <f>IF('statement of marks'!EU25="","",'statement of marks'!EU25)</f>
        <v>100</v>
      </c>
      <c r="X593" s="446">
        <f>IF('statement of marks'!EV25="","",'statement of marks'!EV25)</f>
        <v>200</v>
      </c>
      <c r="Y593" s="430">
        <f>IF('statement of marks'!EW25="","",'statement of marks'!EW25)</f>
        <v>100</v>
      </c>
      <c r="Z593" s="453" t="str">
        <f>IF('statement of marks'!EX25="","",'statement of marks'!EX25)</f>
        <v>A</v>
      </c>
    </row>
    <row r="594" spans="1:26" ht="15.5" customHeight="1">
      <c r="A594" s="424"/>
      <c r="B594" s="813" t="s">
        <v>172</v>
      </c>
      <c r="C594" s="814"/>
      <c r="D594" s="794" t="s">
        <v>167</v>
      </c>
      <c r="E594" s="794"/>
      <c r="F594" s="794"/>
      <c r="G594" s="794" t="s">
        <v>168</v>
      </c>
      <c r="H594" s="794"/>
      <c r="I594" s="794"/>
      <c r="J594" s="794" t="s">
        <v>169</v>
      </c>
      <c r="K594" s="794"/>
      <c r="L594" s="794"/>
      <c r="M594" s="794"/>
      <c r="N594" s="794"/>
      <c r="O594" s="794" t="s">
        <v>177</v>
      </c>
      <c r="P594" s="794"/>
      <c r="Q594" s="794"/>
      <c r="R594" s="794"/>
      <c r="S594" s="794" t="s">
        <v>221</v>
      </c>
      <c r="T594" s="794"/>
      <c r="U594" s="794"/>
      <c r="V594" s="794"/>
      <c r="W594" s="447"/>
      <c r="X594" s="823" t="s">
        <v>425</v>
      </c>
      <c r="Y594" s="823"/>
      <c r="Z594" s="824"/>
    </row>
    <row r="595" spans="1:26" ht="15.5" customHeight="1">
      <c r="A595" s="425"/>
      <c r="B595" s="825" t="s">
        <v>166</v>
      </c>
      <c r="C595" s="826"/>
      <c r="D595" s="827">
        <f>IF('statement of marks'!FA$6="","",'statement of marks'!FA$6)</f>
        <v>20</v>
      </c>
      <c r="E595" s="827"/>
      <c r="F595" s="827"/>
      <c r="G595" s="827">
        <f>IF('statement of marks'!FB$6="","",'statement of marks'!FB$6)</f>
        <v>20</v>
      </c>
      <c r="H595" s="827"/>
      <c r="I595" s="827"/>
      <c r="J595" s="827">
        <f>IF('statement of marks'!FC$6="","",'statement of marks'!FC$6)</f>
        <v>20</v>
      </c>
      <c r="K595" s="827"/>
      <c r="L595" s="827"/>
      <c r="M595" s="827"/>
      <c r="N595" s="827"/>
      <c r="O595" s="827">
        <f>IF('statement of marks'!FD$6="","",'statement of marks'!FD$6)</f>
        <v>20</v>
      </c>
      <c r="P595" s="827"/>
      <c r="Q595" s="827"/>
      <c r="R595" s="827"/>
      <c r="S595" s="827">
        <f>IF('statement of marks'!FE$6="","",'statement of marks'!FE$6)</f>
        <v>20</v>
      </c>
      <c r="T595" s="827"/>
      <c r="U595" s="827"/>
      <c r="V595" s="827"/>
      <c r="W595" s="448"/>
      <c r="X595" s="436">
        <f>IF('statement of marks'!FF$6="","",'statement of marks'!FF$6)</f>
        <v>100</v>
      </c>
      <c r="Y595" s="436" t="s">
        <v>220</v>
      </c>
      <c r="Z595" s="451" t="s">
        <v>69</v>
      </c>
    </row>
    <row r="596" spans="1:26" ht="15.5" customHeight="1">
      <c r="A596" s="424"/>
      <c r="B596" s="813" t="str">
        <f>IF('statement of marks'!$FA$3="","",'statement of marks'!$FA$3)</f>
        <v>WORK EXPERIENCE</v>
      </c>
      <c r="C596" s="814"/>
      <c r="D596" s="817">
        <f>IF('statement of marks'!FA25="","",'statement of marks'!FA25)</f>
        <v>20</v>
      </c>
      <c r="E596" s="817"/>
      <c r="F596" s="817"/>
      <c r="G596" s="817">
        <f>IF('statement of marks'!FB25="","",'statement of marks'!FB25)</f>
        <v>20</v>
      </c>
      <c r="H596" s="817"/>
      <c r="I596" s="817"/>
      <c r="J596" s="816">
        <f>IF('statement of marks'!FC25="","",'statement of marks'!FC25)</f>
        <v>20</v>
      </c>
      <c r="K596" s="816"/>
      <c r="L596" s="816"/>
      <c r="M596" s="816"/>
      <c r="N596" s="816"/>
      <c r="O596" s="817">
        <f>IF('statement of marks'!FD25="","",'statement of marks'!FD25)</f>
        <v>20</v>
      </c>
      <c r="P596" s="817"/>
      <c r="Q596" s="817"/>
      <c r="R596" s="817"/>
      <c r="S596" s="817">
        <f>IF('statement of marks'!FE25="","",'statement of marks'!FE25)</f>
        <v>20</v>
      </c>
      <c r="T596" s="817"/>
      <c r="U596" s="817"/>
      <c r="V596" s="817"/>
      <c r="W596" s="447"/>
      <c r="X596" s="447">
        <f>IF('statement of marks'!FF25="","",'statement of marks'!FF25)</f>
        <v>100</v>
      </c>
      <c r="Y596" s="447">
        <f>IF('statement of marks'!FG25="","",'statement of marks'!FG25)</f>
        <v>100</v>
      </c>
      <c r="Z596" s="454" t="str">
        <f>IF('statement of marks'!FH25="","",'statement of marks'!FH25)</f>
        <v>A</v>
      </c>
    </row>
    <row r="597" spans="1:26" ht="15.5" customHeight="1">
      <c r="A597" s="424"/>
      <c r="B597" s="813" t="str">
        <f>IF('statement of marks'!$FK$3="","",'statement of marks'!$FK$3)</f>
        <v>ART EDUCATION</v>
      </c>
      <c r="C597" s="814"/>
      <c r="D597" s="817">
        <f>IF('statement of marks'!FK25="","",'statement of marks'!FK25)</f>
        <v>20</v>
      </c>
      <c r="E597" s="817"/>
      <c r="F597" s="817"/>
      <c r="G597" s="817">
        <f>IF('statement of marks'!FL25="","",'statement of marks'!FL25)</f>
        <v>20</v>
      </c>
      <c r="H597" s="817"/>
      <c r="I597" s="817"/>
      <c r="J597" s="816">
        <f>IF('statement of marks'!FM25="","",'statement of marks'!FM25)</f>
        <v>20</v>
      </c>
      <c r="K597" s="816"/>
      <c r="L597" s="816"/>
      <c r="M597" s="816"/>
      <c r="N597" s="816"/>
      <c r="O597" s="817">
        <f>IF('statement of marks'!FN25="","",'statement of marks'!FN25)</f>
        <v>20</v>
      </c>
      <c r="P597" s="817"/>
      <c r="Q597" s="817"/>
      <c r="R597" s="817"/>
      <c r="S597" s="817">
        <f>IF('statement of marks'!FO25="","",'statement of marks'!FO25)</f>
        <v>20</v>
      </c>
      <c r="T597" s="817"/>
      <c r="U597" s="817"/>
      <c r="V597" s="817"/>
      <c r="W597" s="447"/>
      <c r="X597" s="447">
        <f>IF('statement of marks'!FP25="","",'statement of marks'!FP25)</f>
        <v>100</v>
      </c>
      <c r="Y597" s="447">
        <f>IF('statement of marks'!FQ25="","",'statement of marks'!FQ25)</f>
        <v>100</v>
      </c>
      <c r="Z597" s="454" t="str">
        <f>IF('statement of marks'!FR25="","",'statement of marks'!FR25)</f>
        <v>A</v>
      </c>
    </row>
    <row r="598" spans="1:26" ht="15.5" customHeight="1">
      <c r="A598" s="424"/>
      <c r="B598" s="813" t="str">
        <f>IF('statement of marks'!$FU$3="","",'statement of marks'!$FU$3)</f>
        <v>PHYSICIAL EDUCATION</v>
      </c>
      <c r="C598" s="814"/>
      <c r="D598" s="817">
        <f>IF('statement of marks'!FU25="","",'statement of marks'!FU25)</f>
        <v>20</v>
      </c>
      <c r="E598" s="817"/>
      <c r="F598" s="817"/>
      <c r="G598" s="817">
        <f>IF('statement of marks'!FV25="","",'statement of marks'!FV25)</f>
        <v>20</v>
      </c>
      <c r="H598" s="817"/>
      <c r="I598" s="817"/>
      <c r="J598" s="816">
        <f>IF('statement of marks'!FW25="","",'statement of marks'!FW25)</f>
        <v>20</v>
      </c>
      <c r="K598" s="816"/>
      <c r="L598" s="816"/>
      <c r="M598" s="816"/>
      <c r="N598" s="816"/>
      <c r="O598" s="817">
        <f>IF('statement of marks'!FX25="","",'statement of marks'!FX25)</f>
        <v>20</v>
      </c>
      <c r="P598" s="817"/>
      <c r="Q598" s="817"/>
      <c r="R598" s="817"/>
      <c r="S598" s="817">
        <f>IF('statement of marks'!FY25="","",'statement of marks'!FY25)</f>
        <v>20</v>
      </c>
      <c r="T598" s="817"/>
      <c r="U598" s="817"/>
      <c r="V598" s="817"/>
      <c r="W598" s="447"/>
      <c r="X598" s="447">
        <f>IF('statement of marks'!FZ25="","",'statement of marks'!FZ25)</f>
        <v>100</v>
      </c>
      <c r="Y598" s="447">
        <f>IF('statement of marks'!GA25="","",'statement of marks'!GA25)</f>
        <v>100</v>
      </c>
      <c r="Z598" s="454" t="str">
        <f>IF('statement of marks'!GB25="","",'statement of marks'!GB25)</f>
        <v>A</v>
      </c>
    </row>
    <row r="599" spans="1:26" ht="15.5" customHeight="1">
      <c r="A599" s="424"/>
      <c r="B599" s="813" t="s">
        <v>173</v>
      </c>
      <c r="C599" s="814"/>
      <c r="D599" s="794" t="str">
        <f>details!$EF$3</f>
        <v>AUGUST</v>
      </c>
      <c r="E599" s="794"/>
      <c r="F599" s="794"/>
      <c r="G599" s="794" t="str">
        <f>details!$EJ$3</f>
        <v>OCTOBER</v>
      </c>
      <c r="H599" s="794"/>
      <c r="I599" s="794"/>
      <c r="J599" s="816" t="str">
        <f>details!$EN$3</f>
        <v>DECEMBER</v>
      </c>
      <c r="K599" s="816"/>
      <c r="L599" s="816"/>
      <c r="M599" s="816"/>
      <c r="N599" s="816"/>
      <c r="O599" s="794" t="str">
        <f>details!$ER$3</f>
        <v>FEBURARY</v>
      </c>
      <c r="P599" s="794"/>
      <c r="Q599" s="794"/>
      <c r="R599" s="794"/>
      <c r="S599" s="794" t="str">
        <f>details!$EV$3</f>
        <v>GRAND TOAL</v>
      </c>
      <c r="T599" s="794"/>
      <c r="U599" s="794"/>
      <c r="V599" s="794"/>
      <c r="W599" s="811" t="s">
        <v>118</v>
      </c>
      <c r="X599" s="811"/>
      <c r="Y599" s="811"/>
      <c r="Z599" s="812"/>
    </row>
    <row r="600" spans="1:26" ht="15.5" customHeight="1">
      <c r="A600" s="424"/>
      <c r="B600" s="813" t="s">
        <v>175</v>
      </c>
      <c r="C600" s="814"/>
      <c r="D600" s="815" t="str">
        <f>IF(details!EI25="","",details!EI25)</f>
        <v/>
      </c>
      <c r="E600" s="815"/>
      <c r="F600" s="815"/>
      <c r="G600" s="815" t="str">
        <f>IF(details!EM25="","",details!EM25)</f>
        <v/>
      </c>
      <c r="H600" s="815"/>
      <c r="I600" s="815"/>
      <c r="J600" s="816" t="str">
        <f>IF(details!EQ25="","",details!EQ25)</f>
        <v/>
      </c>
      <c r="K600" s="816"/>
      <c r="L600" s="816"/>
      <c r="M600" s="816"/>
      <c r="N600" s="816"/>
      <c r="O600" s="817" t="str">
        <f>IF(details!EU25="","",details!EU25)</f>
        <v/>
      </c>
      <c r="P600" s="817"/>
      <c r="Q600" s="817"/>
      <c r="R600" s="817"/>
      <c r="S600" s="815" t="str">
        <f>IF(details!EW25="","",details!EW25)</f>
        <v/>
      </c>
      <c r="T600" s="815"/>
      <c r="U600" s="815"/>
      <c r="V600" s="815"/>
      <c r="W600" s="811"/>
      <c r="X600" s="811"/>
      <c r="Y600" s="811"/>
      <c r="Z600" s="812"/>
    </row>
    <row r="601" spans="1:26" ht="15.5" customHeight="1">
      <c r="A601" s="424"/>
      <c r="B601" s="818" t="s">
        <v>174</v>
      </c>
      <c r="C601" s="819"/>
      <c r="D601" s="820">
        <f>IF(details!EH25="","",details!EH25)</f>
        <v>40</v>
      </c>
      <c r="E601" s="820"/>
      <c r="F601" s="820"/>
      <c r="G601" s="820">
        <f>IF(details!EL25="","",details!EL25)</f>
        <v>60</v>
      </c>
      <c r="H601" s="820"/>
      <c r="I601" s="820"/>
      <c r="J601" s="820">
        <f>IF(details!EP25="","",details!EP25)</f>
        <v>80</v>
      </c>
      <c r="K601" s="820"/>
      <c r="L601" s="820"/>
      <c r="M601" s="820"/>
      <c r="N601" s="820"/>
      <c r="O601" s="820">
        <f>IF(details!ET25="","",details!ET25)</f>
        <v>100</v>
      </c>
      <c r="P601" s="820"/>
      <c r="Q601" s="820"/>
      <c r="R601" s="820"/>
      <c r="S601" s="820">
        <f>IF(details!EV25="","",details!EV25)</f>
        <v>110</v>
      </c>
      <c r="T601" s="820"/>
      <c r="U601" s="820"/>
      <c r="V601" s="820"/>
      <c r="W601" s="821">
        <f>'statement of marks'!$HR$108</f>
        <v>45777</v>
      </c>
      <c r="X601" s="821"/>
      <c r="Y601" s="821"/>
      <c r="Z601" s="822"/>
    </row>
    <row r="602" spans="1:26" ht="15.5" customHeight="1">
      <c r="A602" s="426"/>
      <c r="B602" s="803" t="s">
        <v>232</v>
      </c>
      <c r="C602" s="804"/>
      <c r="D602" s="805" t="s">
        <v>189</v>
      </c>
      <c r="E602" s="805"/>
      <c r="F602" s="805"/>
      <c r="G602" s="805" t="s">
        <v>190</v>
      </c>
      <c r="H602" s="805"/>
      <c r="I602" s="805"/>
      <c r="J602" s="805" t="s">
        <v>222</v>
      </c>
      <c r="K602" s="805"/>
      <c r="L602" s="805"/>
      <c r="M602" s="805"/>
      <c r="N602" s="805"/>
      <c r="O602" s="805" t="s">
        <v>147</v>
      </c>
      <c r="P602" s="805"/>
      <c r="Q602" s="805"/>
      <c r="R602" s="805"/>
      <c r="S602" s="806" t="s">
        <v>195</v>
      </c>
      <c r="T602" s="806"/>
      <c r="U602" s="806"/>
      <c r="V602" s="806"/>
      <c r="W602" s="805" t="s">
        <v>230</v>
      </c>
      <c r="X602" s="805"/>
      <c r="Y602" s="805"/>
      <c r="Z602" s="807"/>
    </row>
    <row r="603" spans="1:26" ht="15.5" customHeight="1">
      <c r="A603" s="426"/>
      <c r="B603" s="803"/>
      <c r="C603" s="804"/>
      <c r="D603" s="805">
        <f>'statement of marks'!HP25</f>
        <v>1200</v>
      </c>
      <c r="E603" s="805"/>
      <c r="F603" s="805"/>
      <c r="G603" s="805">
        <f>'statement of marks'!HQ25</f>
        <v>1200</v>
      </c>
      <c r="H603" s="805"/>
      <c r="I603" s="805"/>
      <c r="J603" s="808" t="str">
        <f>'statement of marks'!HU25</f>
        <v>A</v>
      </c>
      <c r="K603" s="808"/>
      <c r="L603" s="808"/>
      <c r="M603" s="808"/>
      <c r="N603" s="808"/>
      <c r="O603" s="808">
        <f>'statement of marks'!HR25</f>
        <v>100</v>
      </c>
      <c r="P603" s="808"/>
      <c r="Q603" s="808"/>
      <c r="R603" s="808"/>
      <c r="S603" s="805">
        <f>'statement of marks'!HT25</f>
        <v>0.99999999999999833</v>
      </c>
      <c r="T603" s="805"/>
      <c r="U603" s="805"/>
      <c r="V603" s="805"/>
      <c r="W603" s="809" t="str">
        <f>'statement of marks'!HO25</f>
        <v>PASSED</v>
      </c>
      <c r="X603" s="809"/>
      <c r="Y603" s="809"/>
      <c r="Z603" s="810"/>
    </row>
    <row r="604" spans="1:26" ht="15.5" customHeight="1">
      <c r="A604" s="424"/>
      <c r="B604" s="792" t="s">
        <v>176</v>
      </c>
      <c r="C604" s="793"/>
      <c r="D604" s="794"/>
      <c r="E604" s="794"/>
      <c r="F604" s="794"/>
      <c r="G604" s="794"/>
      <c r="H604" s="794"/>
      <c r="I604" s="794"/>
      <c r="J604" s="794"/>
      <c r="K604" s="794"/>
      <c r="L604" s="794"/>
      <c r="M604" s="794"/>
      <c r="N604" s="794"/>
      <c r="O604" s="794"/>
      <c r="P604" s="794"/>
      <c r="Q604" s="794"/>
      <c r="R604" s="794"/>
      <c r="S604" s="794"/>
      <c r="T604" s="794"/>
      <c r="U604" s="794"/>
      <c r="V604" s="794"/>
      <c r="W604" s="794"/>
      <c r="X604" s="794"/>
      <c r="Y604" s="794"/>
      <c r="Z604" s="800"/>
    </row>
    <row r="605" spans="1:26" ht="15.5" customHeight="1">
      <c r="A605" s="424"/>
      <c r="B605" s="801" t="s">
        <v>161</v>
      </c>
      <c r="C605" s="802"/>
      <c r="D605" s="794"/>
      <c r="E605" s="794"/>
      <c r="F605" s="794"/>
      <c r="G605" s="794"/>
      <c r="H605" s="794"/>
      <c r="I605" s="794"/>
      <c r="J605" s="794"/>
      <c r="K605" s="794"/>
      <c r="L605" s="794"/>
      <c r="M605" s="794"/>
      <c r="N605" s="794"/>
      <c r="O605" s="794"/>
      <c r="P605" s="794"/>
      <c r="Q605" s="794"/>
      <c r="R605" s="794"/>
      <c r="S605" s="794"/>
      <c r="T605" s="794"/>
      <c r="U605" s="794"/>
      <c r="V605" s="794"/>
      <c r="W605" s="794"/>
      <c r="X605" s="794"/>
      <c r="Y605" s="794"/>
      <c r="Z605" s="800"/>
    </row>
    <row r="606" spans="1:26" ht="15.5" customHeight="1">
      <c r="A606" s="424"/>
      <c r="B606" s="792" t="s">
        <v>162</v>
      </c>
      <c r="C606" s="793"/>
      <c r="D606" s="794"/>
      <c r="E606" s="794"/>
      <c r="F606" s="794"/>
      <c r="G606" s="794"/>
      <c r="H606" s="794"/>
      <c r="I606" s="794"/>
      <c r="J606" s="794"/>
      <c r="K606" s="794"/>
      <c r="L606" s="794"/>
      <c r="M606" s="794"/>
      <c r="N606" s="794"/>
      <c r="O606" s="794"/>
      <c r="P606" s="794"/>
      <c r="Q606" s="794"/>
      <c r="R606" s="794"/>
      <c r="S606" s="795" t="s">
        <v>162</v>
      </c>
      <c r="T606" s="795"/>
      <c r="U606" s="795"/>
      <c r="V606" s="795"/>
      <c r="W606" s="796" t="s">
        <v>163</v>
      </c>
      <c r="X606" s="796"/>
      <c r="Y606" s="796"/>
      <c r="Z606" s="797"/>
    </row>
    <row r="607" spans="1:26" ht="15.5" customHeight="1">
      <c r="A607" s="424"/>
      <c r="B607" s="798" t="s">
        <v>163</v>
      </c>
      <c r="C607" s="799"/>
      <c r="D607" s="794"/>
      <c r="E607" s="794"/>
      <c r="F607" s="794"/>
      <c r="G607" s="794"/>
      <c r="H607" s="794"/>
      <c r="I607" s="794"/>
      <c r="J607" s="794"/>
      <c r="K607" s="794"/>
      <c r="L607" s="794"/>
      <c r="M607" s="794"/>
      <c r="N607" s="794"/>
      <c r="O607" s="794"/>
      <c r="P607" s="794"/>
      <c r="Q607" s="794"/>
      <c r="R607" s="794"/>
      <c r="S607" s="795"/>
      <c r="T607" s="795"/>
      <c r="U607" s="795"/>
      <c r="V607" s="795"/>
      <c r="W607" s="796"/>
      <c r="X607" s="796"/>
      <c r="Y607" s="796"/>
      <c r="Z607" s="797"/>
    </row>
    <row r="608" spans="1:26" ht="15.5" customHeight="1" thickBot="1">
      <c r="A608" s="424"/>
      <c r="B608" s="786" t="s">
        <v>223</v>
      </c>
      <c r="C608" s="787"/>
      <c r="D608" s="788"/>
      <c r="E608" s="788"/>
      <c r="F608" s="788"/>
      <c r="G608" s="788"/>
      <c r="H608" s="788"/>
      <c r="I608" s="788"/>
      <c r="J608" s="788"/>
      <c r="K608" s="788"/>
      <c r="L608" s="788"/>
      <c r="M608" s="788"/>
      <c r="N608" s="788"/>
      <c r="O608" s="788"/>
      <c r="P608" s="788"/>
      <c r="Q608" s="788"/>
      <c r="R608" s="788"/>
      <c r="S608" s="789" t="s">
        <v>179</v>
      </c>
      <c r="T608" s="789"/>
      <c r="U608" s="789"/>
      <c r="V608" s="789"/>
      <c r="W608" s="790" t="s">
        <v>179</v>
      </c>
      <c r="X608" s="790"/>
      <c r="Y608" s="790"/>
      <c r="Z608" s="791"/>
    </row>
    <row r="609" spans="1:26" ht="15.5" customHeight="1">
      <c r="A609" s="424"/>
      <c r="B609" s="839" t="s">
        <v>178</v>
      </c>
      <c r="C609" s="840"/>
      <c r="D609" s="840"/>
      <c r="E609" s="840"/>
      <c r="F609" s="840"/>
      <c r="G609" s="840"/>
      <c r="H609" s="840"/>
      <c r="I609" s="840"/>
      <c r="J609" s="840"/>
      <c r="K609" s="840"/>
      <c r="L609" s="840"/>
      <c r="M609" s="840"/>
      <c r="N609" s="840"/>
      <c r="O609" s="840"/>
      <c r="P609" s="840"/>
      <c r="Q609" s="840"/>
      <c r="R609" s="840"/>
      <c r="S609" s="840"/>
      <c r="T609" s="840"/>
      <c r="U609" s="840"/>
      <c r="V609" s="840"/>
      <c r="W609" s="840"/>
      <c r="X609" s="840"/>
      <c r="Y609" s="840"/>
      <c r="Z609" s="841"/>
    </row>
    <row r="610" spans="1:26" ht="15.5" customHeight="1">
      <c r="A610" s="424"/>
      <c r="B610" s="842" t="str">
        <f>IF('statement of marks'!$A$1="","",'statement of marks'!$A$1)</f>
        <v>GOVT. HR. SEC. SCHOOL, _________________</v>
      </c>
      <c r="C610" s="843"/>
      <c r="D610" s="843"/>
      <c r="E610" s="843"/>
      <c r="F610" s="843"/>
      <c r="G610" s="843"/>
      <c r="H610" s="843"/>
      <c r="I610" s="843"/>
      <c r="J610" s="843"/>
      <c r="K610" s="843"/>
      <c r="L610" s="843"/>
      <c r="M610" s="843"/>
      <c r="N610" s="843"/>
      <c r="O610" s="843"/>
      <c r="P610" s="843"/>
      <c r="Q610" s="843"/>
      <c r="R610" s="843"/>
      <c r="S610" s="843"/>
      <c r="T610" s="843"/>
      <c r="U610" s="843"/>
      <c r="V610" s="843"/>
      <c r="W610" s="843"/>
      <c r="X610" s="843"/>
      <c r="Y610" s="843"/>
      <c r="Z610" s="844"/>
    </row>
    <row r="611" spans="1:26" ht="15.5" customHeight="1">
      <c r="A611" s="424"/>
      <c r="B611" s="813" t="s">
        <v>117</v>
      </c>
      <c r="C611" s="814"/>
      <c r="D611" s="814" t="str">
        <f>IF('statement of marks'!$H$3="","",'statement of marks'!$H$3)</f>
        <v>2024-25</v>
      </c>
      <c r="E611" s="814"/>
      <c r="F611" s="814"/>
      <c r="G611" s="814"/>
      <c r="H611" s="814"/>
      <c r="I611" s="814"/>
      <c r="J611" s="814"/>
      <c r="K611" s="814"/>
      <c r="L611" s="814"/>
      <c r="M611" s="814"/>
      <c r="N611" s="814"/>
      <c r="O611" s="814"/>
      <c r="P611" s="814"/>
      <c r="Q611" s="814"/>
      <c r="R611" s="814"/>
      <c r="S611" s="814"/>
      <c r="T611" s="814"/>
      <c r="U611" s="814"/>
      <c r="V611" s="814"/>
      <c r="W611" s="814"/>
      <c r="X611" s="814"/>
      <c r="Y611" s="814"/>
      <c r="Z611" s="832"/>
    </row>
    <row r="612" spans="1:26" ht="15.5" customHeight="1">
      <c r="A612" s="424"/>
      <c r="B612" s="813" t="s">
        <v>157</v>
      </c>
      <c r="C612" s="814"/>
      <c r="D612" s="814" t="str">
        <f>IF('statement of marks'!I26="","",'statement of marks'!I26)</f>
        <v>A20</v>
      </c>
      <c r="E612" s="814"/>
      <c r="F612" s="814"/>
      <c r="G612" s="814"/>
      <c r="H612" s="814"/>
      <c r="I612" s="814"/>
      <c r="J612" s="814"/>
      <c r="K612" s="814"/>
      <c r="L612" s="814"/>
      <c r="M612" s="814"/>
      <c r="N612" s="814"/>
      <c r="O612" s="814"/>
      <c r="P612" s="814"/>
      <c r="Q612" s="814"/>
      <c r="R612" s="814"/>
      <c r="S612" s="814"/>
      <c r="T612" s="814"/>
      <c r="U612" s="814"/>
      <c r="V612" s="814"/>
      <c r="W612" s="814"/>
      <c r="X612" s="814"/>
      <c r="Y612" s="814"/>
      <c r="Z612" s="832"/>
    </row>
    <row r="613" spans="1:26" ht="15.5" customHeight="1">
      <c r="A613" s="424"/>
      <c r="B613" s="813" t="s">
        <v>20</v>
      </c>
      <c r="C613" s="814"/>
      <c r="D613" s="814" t="str">
        <f>IF('statement of marks'!J26="","",'statement of marks'!J26)</f>
        <v>B20</v>
      </c>
      <c r="E613" s="814"/>
      <c r="F613" s="814"/>
      <c r="G613" s="814"/>
      <c r="H613" s="814"/>
      <c r="I613" s="814"/>
      <c r="J613" s="814"/>
      <c r="K613" s="814"/>
      <c r="L613" s="814"/>
      <c r="M613" s="814"/>
      <c r="N613" s="814"/>
      <c r="O613" s="814"/>
      <c r="P613" s="814"/>
      <c r="Q613" s="814"/>
      <c r="R613" s="814"/>
      <c r="S613" s="814"/>
      <c r="T613" s="814"/>
      <c r="U613" s="814"/>
      <c r="V613" s="814"/>
      <c r="W613" s="814"/>
      <c r="X613" s="814"/>
      <c r="Y613" s="814"/>
      <c r="Z613" s="832"/>
    </row>
    <row r="614" spans="1:26" ht="15.5" customHeight="1">
      <c r="A614" s="424"/>
      <c r="B614" s="813" t="s">
        <v>21</v>
      </c>
      <c r="C614" s="814"/>
      <c r="D614" s="814" t="str">
        <f>IF('statement of marks'!K26="","",'statement of marks'!K26)</f>
        <v>C20</v>
      </c>
      <c r="E614" s="814"/>
      <c r="F614" s="814"/>
      <c r="G614" s="814"/>
      <c r="H614" s="814"/>
      <c r="I614" s="814"/>
      <c r="J614" s="814"/>
      <c r="K614" s="814"/>
      <c r="L614" s="814"/>
      <c r="M614" s="814"/>
      <c r="N614" s="814"/>
      <c r="O614" s="814"/>
      <c r="P614" s="814"/>
      <c r="Q614" s="814"/>
      <c r="R614" s="814"/>
      <c r="S614" s="814"/>
      <c r="T614" s="814"/>
      <c r="U614" s="814"/>
      <c r="V614" s="814"/>
      <c r="W614" s="814"/>
      <c r="X614" s="814"/>
      <c r="Y614" s="814"/>
      <c r="Z614" s="832"/>
    </row>
    <row r="615" spans="1:26" ht="15.5" customHeight="1">
      <c r="A615" s="424"/>
      <c r="B615" s="813" t="s">
        <v>158</v>
      </c>
      <c r="C615" s="814"/>
      <c r="D615" s="814" t="str">
        <f>IF('statement of marks'!$G$3="","",'statement of marks'!$G$3)</f>
        <v>6 A</v>
      </c>
      <c r="E615" s="814"/>
      <c r="F615" s="814"/>
      <c r="G615" s="814" t="s">
        <v>159</v>
      </c>
      <c r="H615" s="814"/>
      <c r="I615" s="814"/>
      <c r="J615" s="836">
        <f>IF('statement of marks'!D26="","",'statement of marks'!D26)</f>
        <v>820</v>
      </c>
      <c r="K615" s="837"/>
      <c r="L615" s="837"/>
      <c r="M615" s="837"/>
      <c r="N615" s="838"/>
      <c r="O615" s="814" t="s">
        <v>79</v>
      </c>
      <c r="P615" s="814"/>
      <c r="Q615" s="814"/>
      <c r="R615" s="814"/>
      <c r="S615" s="814" t="str">
        <f>IF('statement of marks'!F26="","",'statement of marks'!F26)</f>
        <v/>
      </c>
      <c r="T615" s="814"/>
      <c r="U615" s="814"/>
      <c r="V615" s="814"/>
      <c r="W615" s="814" t="str">
        <f>IF('statement of marks'!$I$3="","",'statement of marks'!$I$3)</f>
        <v>SCHOOL DISE CODE</v>
      </c>
      <c r="X615" s="814"/>
      <c r="Y615" s="814"/>
      <c r="Z615" s="832"/>
    </row>
    <row r="616" spans="1:26" ht="15.5" customHeight="1">
      <c r="A616" s="424"/>
      <c r="B616" s="449" t="s">
        <v>171</v>
      </c>
      <c r="C616" s="428"/>
      <c r="D616" s="830" t="str">
        <f>IF('statement of marks'!G26="","",'statement of marks'!G26)</f>
        <v/>
      </c>
      <c r="E616" s="830"/>
      <c r="F616" s="830"/>
      <c r="G616" s="831" t="str">
        <f>IF('statement of marks'!H26="","",'statement of marks'!H26)</f>
        <v/>
      </c>
      <c r="H616" s="831"/>
      <c r="I616" s="831"/>
      <c r="J616" s="831"/>
      <c r="K616" s="831"/>
      <c r="L616" s="831"/>
      <c r="M616" s="831"/>
      <c r="N616" s="831"/>
      <c r="O616" s="831"/>
      <c r="P616" s="831"/>
      <c r="Q616" s="831"/>
      <c r="R616" s="831"/>
      <c r="S616" s="831"/>
      <c r="T616" s="831"/>
      <c r="U616" s="831"/>
      <c r="V616" s="831"/>
      <c r="W616" s="814" t="str">
        <f>IF('statement of marks'!$J$3="","",'statement of marks'!$J$3)</f>
        <v>08291009401</v>
      </c>
      <c r="X616" s="814"/>
      <c r="Y616" s="814"/>
      <c r="Z616" s="832"/>
    </row>
    <row r="617" spans="1:26" ht="15.5" customHeight="1">
      <c r="A617" s="424"/>
      <c r="B617" s="450" t="s">
        <v>160</v>
      </c>
      <c r="C617" s="429" t="s">
        <v>165</v>
      </c>
      <c r="D617" s="794" t="s">
        <v>167</v>
      </c>
      <c r="E617" s="794"/>
      <c r="F617" s="794"/>
      <c r="G617" s="794" t="s">
        <v>168</v>
      </c>
      <c r="H617" s="794"/>
      <c r="I617" s="794"/>
      <c r="J617" s="794" t="s">
        <v>169</v>
      </c>
      <c r="K617" s="794"/>
      <c r="L617" s="794"/>
      <c r="M617" s="833" t="str">
        <f>IF('statement of marks'!U$4="","",'statement of marks'!U$4)</f>
        <v>TOTAL OF ALL TESTS</v>
      </c>
      <c r="N617" s="834" t="str">
        <f>IF('statement of marks'!V$4="","",'statement of marks'!V$4)</f>
        <v>VRUKSHAROPAN</v>
      </c>
      <c r="O617" s="795" t="s">
        <v>170</v>
      </c>
      <c r="P617" s="795"/>
      <c r="Q617" s="795"/>
      <c r="R617" s="795"/>
      <c r="S617" s="835" t="s">
        <v>216</v>
      </c>
      <c r="T617" s="816" t="s">
        <v>90</v>
      </c>
      <c r="U617" s="816"/>
      <c r="V617" s="816"/>
      <c r="W617" s="816"/>
      <c r="X617" s="823" t="s">
        <v>425</v>
      </c>
      <c r="Y617" s="823"/>
      <c r="Z617" s="824"/>
    </row>
    <row r="618" spans="1:26" ht="15.5" customHeight="1">
      <c r="A618" s="424"/>
      <c r="B618" s="450"/>
      <c r="C618" s="429"/>
      <c r="D618" s="431" t="s">
        <v>217</v>
      </c>
      <c r="E618" s="431" t="s">
        <v>218</v>
      </c>
      <c r="F618" s="432" t="s">
        <v>219</v>
      </c>
      <c r="G618" s="431" t="s">
        <v>217</v>
      </c>
      <c r="H618" s="431" t="s">
        <v>218</v>
      </c>
      <c r="I618" s="433" t="s">
        <v>219</v>
      </c>
      <c r="J618" s="431" t="s">
        <v>217</v>
      </c>
      <c r="K618" s="431" t="s">
        <v>218</v>
      </c>
      <c r="L618" s="433" t="s">
        <v>219</v>
      </c>
      <c r="M618" s="833"/>
      <c r="N618" s="834"/>
      <c r="O618" s="431" t="s">
        <v>217</v>
      </c>
      <c r="P618" s="431" t="s">
        <v>218</v>
      </c>
      <c r="Q618" s="434" t="s">
        <v>421</v>
      </c>
      <c r="R618" s="433" t="s">
        <v>219</v>
      </c>
      <c r="S618" s="835"/>
      <c r="T618" s="431" t="s">
        <v>217</v>
      </c>
      <c r="U618" s="431" t="s">
        <v>218</v>
      </c>
      <c r="V618" s="434" t="s">
        <v>422</v>
      </c>
      <c r="W618" s="433" t="s">
        <v>219</v>
      </c>
      <c r="X618" s="435" t="s">
        <v>423</v>
      </c>
      <c r="Y618" s="431" t="s">
        <v>220</v>
      </c>
      <c r="Z618" s="451" t="s">
        <v>69</v>
      </c>
    </row>
    <row r="619" spans="1:26" ht="15.5" customHeight="1">
      <c r="A619" s="425"/>
      <c r="B619" s="828" t="s">
        <v>166</v>
      </c>
      <c r="C619" s="829"/>
      <c r="D619" s="436">
        <f>IF('statement of marks'!L$6="","",'statement of marks'!L$6)</f>
        <v>5</v>
      </c>
      <c r="E619" s="436">
        <f>IF('statement of marks'!M$6="","",'statement of marks'!M$6)</f>
        <v>5</v>
      </c>
      <c r="F619" s="437">
        <f>IF('statement of marks'!N$6="","",'statement of marks'!N$6)</f>
        <v>10</v>
      </c>
      <c r="G619" s="436">
        <f>IF('statement of marks'!O$6="","",'statement of marks'!O$6)</f>
        <v>5</v>
      </c>
      <c r="H619" s="436">
        <f>IF('statement of marks'!P$6="","",'statement of marks'!P$6)</f>
        <v>5</v>
      </c>
      <c r="I619" s="438">
        <f>IF('statement of marks'!Q$6="","",'statement of marks'!Q$6)</f>
        <v>10</v>
      </c>
      <c r="J619" s="436">
        <f>IF('statement of marks'!R$6="","",'statement of marks'!R$6)</f>
        <v>5</v>
      </c>
      <c r="K619" s="436">
        <f>IF('statement of marks'!S$6="","",'statement of marks'!S$6)</f>
        <v>4</v>
      </c>
      <c r="L619" s="438">
        <f>IF('statement of marks'!T$6="","",'statement of marks'!T$6)</f>
        <v>9</v>
      </c>
      <c r="M619" s="438">
        <f>IF('statement of marks'!U$6="","",'statement of marks'!U$6)</f>
        <v>29</v>
      </c>
      <c r="N619" s="439">
        <f>IF('statement of marks'!V$6="","",'statement of marks'!V$6)</f>
        <v>1</v>
      </c>
      <c r="O619" s="436">
        <f>IF('statement of marks'!W$6="","",'statement of marks'!W$6)</f>
        <v>40</v>
      </c>
      <c r="P619" s="436">
        <f>IF('statement of marks'!X$6="","",'statement of marks'!X$6)</f>
        <v>10</v>
      </c>
      <c r="Q619" s="436">
        <f>IF('statement of marks'!Y$6="","",'statement of marks'!Y$6)</f>
        <v>20</v>
      </c>
      <c r="R619" s="438">
        <f>IF('statement of marks'!Z$6="","",'statement of marks'!Z$6)</f>
        <v>70</v>
      </c>
      <c r="S619" s="440">
        <f>IF('statement of marks'!AA$6="","",'statement of marks'!AA$6)</f>
        <v>100</v>
      </c>
      <c r="T619" s="436">
        <f>IF('statement of marks'!AB$6="","",'statement of marks'!AB$6)</f>
        <v>65</v>
      </c>
      <c r="U619" s="436">
        <f>IF('statement of marks'!AC$6="","",'statement of marks'!AC$6)</f>
        <v>15</v>
      </c>
      <c r="V619" s="436">
        <f>IF('statement of marks'!AD$6="","",'statement of marks'!AD$6)</f>
        <v>20</v>
      </c>
      <c r="W619" s="438">
        <f>IF('statement of marks'!AE$6="","",'statement of marks'!AE$6)</f>
        <v>100</v>
      </c>
      <c r="X619" s="441">
        <f>IF('statement of marks'!AF$6="","",'statement of marks'!AF$6)</f>
        <v>200</v>
      </c>
      <c r="Y619" s="436" t="str">
        <f>IF('statement of marks'!AG$6="","",'statement of marks'!AG$6)</f>
        <v/>
      </c>
      <c r="Z619" s="452" t="str">
        <f>IF('statement of marks'!AH$6="","",'statement of marks'!AH$6)</f>
        <v/>
      </c>
    </row>
    <row r="620" spans="1:26" ht="15.5" customHeight="1">
      <c r="A620" s="424"/>
      <c r="B620" s="813" t="str">
        <f>IF('statement of marks'!$L$3="","",'statement of marks'!$L$3)</f>
        <v>HINDI</v>
      </c>
      <c r="C620" s="814"/>
      <c r="D620" s="430">
        <f>IF('statement of marks'!L26="","",'statement of marks'!L26)</f>
        <v>5</v>
      </c>
      <c r="E620" s="430">
        <f>IF('statement of marks'!M26="","",'statement of marks'!M26)</f>
        <v>5</v>
      </c>
      <c r="F620" s="442">
        <f>IF('statement of marks'!N26="","",'statement of marks'!N26)</f>
        <v>10</v>
      </c>
      <c r="G620" s="430">
        <f>IF('statement of marks'!O26="","",'statement of marks'!O26)</f>
        <v>5</v>
      </c>
      <c r="H620" s="430">
        <f>IF('statement of marks'!P26="","",'statement of marks'!P26)</f>
        <v>5</v>
      </c>
      <c r="I620" s="443">
        <f>IF('statement of marks'!Q26="","",'statement of marks'!Q26)</f>
        <v>10</v>
      </c>
      <c r="J620" s="430">
        <f>IF('statement of marks'!R26="","",'statement of marks'!R26)</f>
        <v>5</v>
      </c>
      <c r="K620" s="430">
        <f>IF('statement of marks'!S26="","",'statement of marks'!S26)</f>
        <v>4</v>
      </c>
      <c r="L620" s="443">
        <f>IF('statement of marks'!T26="","",'statement of marks'!T26)</f>
        <v>9</v>
      </c>
      <c r="M620" s="443">
        <f>IF('statement of marks'!U26="","",'statement of marks'!U26)</f>
        <v>29</v>
      </c>
      <c r="N620" s="444">
        <f>IF('statement of marks'!V26="","",'statement of marks'!V26)</f>
        <v>1</v>
      </c>
      <c r="O620" s="430">
        <f>IF('statement of marks'!W26="","",'statement of marks'!W26)</f>
        <v>40</v>
      </c>
      <c r="P620" s="430">
        <f>IF('statement of marks'!X26="","",'statement of marks'!X26)</f>
        <v>10</v>
      </c>
      <c r="Q620" s="430">
        <f>IF('statement of marks'!Y26="","",'statement of marks'!Y26)</f>
        <v>20</v>
      </c>
      <c r="R620" s="443">
        <f>IF('statement of marks'!Z26="","",'statement of marks'!Z26)</f>
        <v>70</v>
      </c>
      <c r="S620" s="445">
        <f>IF('statement of marks'!AA26="","",'statement of marks'!AA26)</f>
        <v>100</v>
      </c>
      <c r="T620" s="430">
        <f>IF('statement of marks'!AB26="","",'statement of marks'!AB26)</f>
        <v>65</v>
      </c>
      <c r="U620" s="430">
        <f>IF('statement of marks'!AC26="","",'statement of marks'!AC26)</f>
        <v>15</v>
      </c>
      <c r="V620" s="430">
        <f>IF('statement of marks'!AD26="","",'statement of marks'!AD26)</f>
        <v>20</v>
      </c>
      <c r="W620" s="443">
        <f>IF('statement of marks'!AE26="","",'statement of marks'!AE26)</f>
        <v>100</v>
      </c>
      <c r="X620" s="446">
        <f>IF('statement of marks'!AF26="","",'statement of marks'!AF26)</f>
        <v>200</v>
      </c>
      <c r="Y620" s="430">
        <f>IF('statement of marks'!AG26="","",'statement of marks'!AG26)</f>
        <v>100</v>
      </c>
      <c r="Z620" s="453" t="str">
        <f>IF('statement of marks'!AH26="","",'statement of marks'!AH26)</f>
        <v>A</v>
      </c>
    </row>
    <row r="621" spans="1:26" ht="15.5" customHeight="1">
      <c r="A621" s="424"/>
      <c r="B621" s="813" t="str">
        <f>IF('statement of marks'!$AK$3="","",'statement of marks'!$AK$3)</f>
        <v>ENGLISH</v>
      </c>
      <c r="C621" s="814"/>
      <c r="D621" s="430">
        <f>IF('statement of marks'!AK26="","",'statement of marks'!AK26)</f>
        <v>5</v>
      </c>
      <c r="E621" s="430">
        <f>IF('statement of marks'!AL26="","",'statement of marks'!AL26)</f>
        <v>5</v>
      </c>
      <c r="F621" s="442">
        <f>IF('statement of marks'!AM26="","",'statement of marks'!AM26)</f>
        <v>10</v>
      </c>
      <c r="G621" s="430">
        <f>IF('statement of marks'!AN26="","",'statement of marks'!AN26)</f>
        <v>5</v>
      </c>
      <c r="H621" s="430">
        <f>IF('statement of marks'!AO26="","",'statement of marks'!AO26)</f>
        <v>5</v>
      </c>
      <c r="I621" s="443">
        <f>IF('statement of marks'!AP26="","",'statement of marks'!AP26)</f>
        <v>10</v>
      </c>
      <c r="J621" s="430">
        <f>IF('statement of marks'!AQ26="","",'statement of marks'!AQ26)</f>
        <v>5</v>
      </c>
      <c r="K621" s="430">
        <f>IF('statement of marks'!AR26="","",'statement of marks'!AR26)</f>
        <v>4</v>
      </c>
      <c r="L621" s="443">
        <f>IF('statement of marks'!AS26="","",'statement of marks'!AS26)</f>
        <v>9</v>
      </c>
      <c r="M621" s="443">
        <f>IF('statement of marks'!AT26="","",'statement of marks'!AT26)</f>
        <v>29</v>
      </c>
      <c r="N621" s="444">
        <f>IF('statement of marks'!AU26="","",'statement of marks'!AU26)</f>
        <v>1</v>
      </c>
      <c r="O621" s="430">
        <f>IF('statement of marks'!AV26="","",'statement of marks'!AV26)</f>
        <v>40</v>
      </c>
      <c r="P621" s="430">
        <f>IF('statement of marks'!AW26="","",'statement of marks'!AW26)</f>
        <v>10</v>
      </c>
      <c r="Q621" s="430">
        <f>IF('statement of marks'!AX26="","",'statement of marks'!AX26)</f>
        <v>20</v>
      </c>
      <c r="R621" s="443">
        <f>IF('statement of marks'!AY26="","",'statement of marks'!AY26)</f>
        <v>70</v>
      </c>
      <c r="S621" s="445">
        <f>IF('statement of marks'!AZ26="","",'statement of marks'!AZ26)</f>
        <v>100</v>
      </c>
      <c r="T621" s="430">
        <f>IF('statement of marks'!BA26="","",'statement of marks'!BA26)</f>
        <v>65</v>
      </c>
      <c r="U621" s="430">
        <f>IF('statement of marks'!BB26="","",'statement of marks'!BB26)</f>
        <v>15</v>
      </c>
      <c r="V621" s="430">
        <f>IF('statement of marks'!BC26="","",'statement of marks'!BC26)</f>
        <v>20</v>
      </c>
      <c r="W621" s="443">
        <f>IF('statement of marks'!BD26="","",'statement of marks'!BD26)</f>
        <v>100</v>
      </c>
      <c r="X621" s="446">
        <f>IF('statement of marks'!BE26="","",'statement of marks'!BE26)</f>
        <v>200</v>
      </c>
      <c r="Y621" s="430">
        <f>IF('statement of marks'!BF26="","",'statement of marks'!BF26)</f>
        <v>100</v>
      </c>
      <c r="Z621" s="453" t="str">
        <f>IF('statement of marks'!BG26="","",'statement of marks'!BG26)</f>
        <v>A</v>
      </c>
    </row>
    <row r="622" spans="1:26" ht="15.5" customHeight="1">
      <c r="A622" s="424"/>
      <c r="B622" s="813" t="str">
        <f>IF('statement of marks'!BJ26="s","SANSKRIT",IF('statement of marks'!BJ26="u","URDU",IF('statement of marks'!BJ26="g","GUJRATI",IF('statement of marks'!BJ26="p","PUNJABI",IF('statement of marks'!BJ26="sd","fla/kh","THIRD LANGUAGE")))))</f>
        <v>SANSKRIT</v>
      </c>
      <c r="C622" s="814"/>
      <c r="D622" s="430">
        <f>IF('statement of marks'!BK26="","",'statement of marks'!BK26)</f>
        <v>5</v>
      </c>
      <c r="E622" s="430">
        <f>IF('statement of marks'!BL26="","",'statement of marks'!BL26)</f>
        <v>5</v>
      </c>
      <c r="F622" s="442">
        <f>IF('statement of marks'!BM26="","",'statement of marks'!BM26)</f>
        <v>10</v>
      </c>
      <c r="G622" s="430">
        <f>IF('statement of marks'!BN26="","",'statement of marks'!BN26)</f>
        <v>5</v>
      </c>
      <c r="H622" s="430">
        <f>IF('statement of marks'!BO26="","",'statement of marks'!BO26)</f>
        <v>5</v>
      </c>
      <c r="I622" s="443">
        <f>IF('statement of marks'!BP26="","",'statement of marks'!BP26)</f>
        <v>10</v>
      </c>
      <c r="J622" s="430">
        <f>IF('statement of marks'!BQ26="","",'statement of marks'!BQ26)</f>
        <v>5</v>
      </c>
      <c r="K622" s="430">
        <f>IF('statement of marks'!BR26="","",'statement of marks'!BR26)</f>
        <v>4</v>
      </c>
      <c r="L622" s="443">
        <f>IF('statement of marks'!BS26="","",'statement of marks'!BS26)</f>
        <v>9</v>
      </c>
      <c r="M622" s="443">
        <f>IF('statement of marks'!BT26="","",'statement of marks'!BT26)</f>
        <v>29</v>
      </c>
      <c r="N622" s="444">
        <f>IF('statement of marks'!BU26="","",'statement of marks'!BU26)</f>
        <v>1</v>
      </c>
      <c r="O622" s="430">
        <f>IF('statement of marks'!BV26="","",'statement of marks'!BV26)</f>
        <v>50</v>
      </c>
      <c r="P622" s="430">
        <f>IF('statement of marks'!BW26="","",'statement of marks'!BW26)</f>
        <v>20</v>
      </c>
      <c r="Q622" s="430"/>
      <c r="R622" s="443">
        <f>IF('statement of marks'!BX26="","",'statement of marks'!BX26)</f>
        <v>70</v>
      </c>
      <c r="S622" s="445">
        <f>IF('statement of marks'!BY26="","",'statement of marks'!BY26)</f>
        <v>100</v>
      </c>
      <c r="T622" s="430">
        <f>IF('statement of marks'!BZ26="","",'statement of marks'!BZ26)</f>
        <v>80</v>
      </c>
      <c r="U622" s="430">
        <f>IF('statement of marks'!CA26="","",'statement of marks'!CA26)</f>
        <v>20</v>
      </c>
      <c r="V622" s="430"/>
      <c r="W622" s="443">
        <f>IF('statement of marks'!CB26="","",'statement of marks'!CB26)</f>
        <v>100</v>
      </c>
      <c r="X622" s="446">
        <f>IF('statement of marks'!CC26="","",'statement of marks'!CC26)</f>
        <v>200</v>
      </c>
      <c r="Y622" s="430">
        <f>IF('statement of marks'!CD26="","",'statement of marks'!CD26)</f>
        <v>100</v>
      </c>
      <c r="Z622" s="453" t="str">
        <f>IF('statement of marks'!CE26="","",'statement of marks'!CE26)</f>
        <v>A</v>
      </c>
    </row>
    <row r="623" spans="1:26" ht="15.5" customHeight="1">
      <c r="A623" s="424"/>
      <c r="B623" s="813" t="str">
        <f>IF('statement of marks'!$CH$3="","",'statement of marks'!$CH$3)</f>
        <v>MATHEMATICS</v>
      </c>
      <c r="C623" s="814"/>
      <c r="D623" s="430">
        <f>IF('statement of marks'!CH26="","",'statement of marks'!CH26)</f>
        <v>5</v>
      </c>
      <c r="E623" s="430">
        <f>IF('statement of marks'!CI26="","",'statement of marks'!CI26)</f>
        <v>5</v>
      </c>
      <c r="F623" s="442">
        <f>IF('statement of marks'!CJ26="","",'statement of marks'!CJ26)</f>
        <v>10</v>
      </c>
      <c r="G623" s="430">
        <f>IF('statement of marks'!CK26="","",'statement of marks'!CK26)</f>
        <v>5</v>
      </c>
      <c r="H623" s="430">
        <f>IF('statement of marks'!CL26="","",'statement of marks'!CL26)</f>
        <v>5</v>
      </c>
      <c r="I623" s="443">
        <f>IF('statement of marks'!CM26="","",'statement of marks'!CM26)</f>
        <v>10</v>
      </c>
      <c r="J623" s="430">
        <f>IF('statement of marks'!CN26="","",'statement of marks'!CN26)</f>
        <v>5</v>
      </c>
      <c r="K623" s="430">
        <f>IF('statement of marks'!CO26="","",'statement of marks'!CO26)</f>
        <v>4</v>
      </c>
      <c r="L623" s="443">
        <f>IF('statement of marks'!CP26="","",'statement of marks'!CP26)</f>
        <v>9</v>
      </c>
      <c r="M623" s="443">
        <f>IF('statement of marks'!CQ26="","",'statement of marks'!CQ26)</f>
        <v>29</v>
      </c>
      <c r="N623" s="444">
        <f>IF('statement of marks'!CR26="","",'statement of marks'!CR26)</f>
        <v>1</v>
      </c>
      <c r="O623" s="430">
        <f>IF('statement of marks'!CS26="","",'statement of marks'!CS26)</f>
        <v>40</v>
      </c>
      <c r="P623" s="430">
        <f>IF('statement of marks'!CT26="","",'statement of marks'!CT26)</f>
        <v>10</v>
      </c>
      <c r="Q623" s="430">
        <f>IF('statement of marks'!CU26="","",'statement of marks'!CU26)</f>
        <v>20</v>
      </c>
      <c r="R623" s="443">
        <f>IF('statement of marks'!CV26="","",'statement of marks'!CV26)</f>
        <v>70</v>
      </c>
      <c r="S623" s="445">
        <f>IF('statement of marks'!CW26="","",'statement of marks'!CW26)</f>
        <v>100</v>
      </c>
      <c r="T623" s="430">
        <f>IF('statement of marks'!CX26="","",'statement of marks'!CX26)</f>
        <v>65</v>
      </c>
      <c r="U623" s="430">
        <f>IF('statement of marks'!CY26="","",'statement of marks'!CY26)</f>
        <v>15</v>
      </c>
      <c r="V623" s="430">
        <f>IF('statement of marks'!CZ26="","",'statement of marks'!CZ26)</f>
        <v>20</v>
      </c>
      <c r="W623" s="443">
        <f>IF('statement of marks'!DA26="","",'statement of marks'!DA26)</f>
        <v>100</v>
      </c>
      <c r="X623" s="446">
        <f>IF('statement of marks'!DB26="","",'statement of marks'!DB26)</f>
        <v>200</v>
      </c>
      <c r="Y623" s="430">
        <f>IF('statement of marks'!DC26="","",'statement of marks'!DC26)</f>
        <v>100</v>
      </c>
      <c r="Z623" s="453" t="str">
        <f>IF('statement of marks'!DD26="","",'statement of marks'!DD26)</f>
        <v>A</v>
      </c>
    </row>
    <row r="624" spans="1:26" ht="15.5" customHeight="1">
      <c r="A624" s="424"/>
      <c r="B624" s="813" t="str">
        <f>IF('statement of marks'!$DG$3="","",'statement of marks'!$DG$3)</f>
        <v>SCIENCE</v>
      </c>
      <c r="C624" s="814"/>
      <c r="D624" s="430">
        <f>IF('statement of marks'!DG26="","",'statement of marks'!DG26)</f>
        <v>5</v>
      </c>
      <c r="E624" s="430">
        <f>IF('statement of marks'!DH26="","",'statement of marks'!DH26)</f>
        <v>5</v>
      </c>
      <c r="F624" s="442">
        <f>IF('statement of marks'!DI26="","",'statement of marks'!DI26)</f>
        <v>10</v>
      </c>
      <c r="G624" s="430">
        <f>IF('statement of marks'!DJ26="","",'statement of marks'!DJ26)</f>
        <v>5</v>
      </c>
      <c r="H624" s="430">
        <f>IF('statement of marks'!DK26="","",'statement of marks'!DK26)</f>
        <v>5</v>
      </c>
      <c r="I624" s="443">
        <f>IF('statement of marks'!DL26="","",'statement of marks'!DL26)</f>
        <v>10</v>
      </c>
      <c r="J624" s="430">
        <f>IF('statement of marks'!DM26="","",'statement of marks'!DM26)</f>
        <v>3</v>
      </c>
      <c r="K624" s="430">
        <f>IF('statement of marks'!DN26="","",'statement of marks'!DN26)</f>
        <v>2</v>
      </c>
      <c r="L624" s="443">
        <f>IF('statement of marks'!DO26="","",'statement of marks'!DO26)</f>
        <v>5</v>
      </c>
      <c r="M624" s="443">
        <f>IF('statement of marks'!DP26="","",'statement of marks'!DP26)</f>
        <v>25</v>
      </c>
      <c r="N624" s="444">
        <f>IF('statement of marks'!DQ26="","",'statement of marks'!DQ26)</f>
        <v>5</v>
      </c>
      <c r="O624" s="430">
        <f>IF('statement of marks'!DR26="","",'statement of marks'!DR26)</f>
        <v>50</v>
      </c>
      <c r="P624" s="430">
        <f>IF('statement of marks'!DS26="","",'statement of marks'!DS26)</f>
        <v>20</v>
      </c>
      <c r="Q624" s="430"/>
      <c r="R624" s="443">
        <f>IF('statement of marks'!DT26="","",'statement of marks'!DT26)</f>
        <v>70</v>
      </c>
      <c r="S624" s="445">
        <f>IF('statement of marks'!DU26="","",'statement of marks'!DU26)</f>
        <v>100</v>
      </c>
      <c r="T624" s="430">
        <f>IF('statement of marks'!DV26="","",'statement of marks'!DV26)</f>
        <v>80</v>
      </c>
      <c r="U624" s="430">
        <f>IF('statement of marks'!DW26="","",'statement of marks'!DW26)</f>
        <v>20</v>
      </c>
      <c r="V624" s="430"/>
      <c r="W624" s="443">
        <f>IF('statement of marks'!DX26="","",'statement of marks'!DX26)</f>
        <v>100</v>
      </c>
      <c r="X624" s="446">
        <f>IF('statement of marks'!DY26="","",'statement of marks'!DY26)</f>
        <v>200</v>
      </c>
      <c r="Y624" s="430">
        <f>IF('statement of marks'!DZ26="","",'statement of marks'!DZ26)</f>
        <v>100</v>
      </c>
      <c r="Z624" s="453" t="str">
        <f>IF('statement of marks'!EA26="","",'statement of marks'!EA26)</f>
        <v>A</v>
      </c>
    </row>
    <row r="625" spans="1:26" ht="15.5" customHeight="1">
      <c r="A625" s="424"/>
      <c r="B625" s="813" t="str">
        <f>IF('statement of marks'!$ED$3="","",'statement of marks'!$ED$3)</f>
        <v>SOCIAL STUDIES</v>
      </c>
      <c r="C625" s="814"/>
      <c r="D625" s="430">
        <f>IF('statement of marks'!ED26="","",'statement of marks'!ED26)</f>
        <v>5</v>
      </c>
      <c r="E625" s="430">
        <f>IF('statement of marks'!EE26="","",'statement of marks'!EE26)</f>
        <v>5</v>
      </c>
      <c r="F625" s="442">
        <f>IF('statement of marks'!EF26="","",'statement of marks'!EF26)</f>
        <v>10</v>
      </c>
      <c r="G625" s="430">
        <f>IF('statement of marks'!EG26="","",'statement of marks'!EG26)</f>
        <v>5</v>
      </c>
      <c r="H625" s="430">
        <f>IF('statement of marks'!EH26="","",'statement of marks'!EH26)</f>
        <v>5</v>
      </c>
      <c r="I625" s="443">
        <f>IF('statement of marks'!EI26="","",'statement of marks'!EI26)</f>
        <v>10</v>
      </c>
      <c r="J625" s="430">
        <f>IF('statement of marks'!EJ26="","",'statement of marks'!EJ26)</f>
        <v>5</v>
      </c>
      <c r="K625" s="430">
        <f>IF('statement of marks'!EK26="","",'statement of marks'!EK26)</f>
        <v>4</v>
      </c>
      <c r="L625" s="443">
        <f>IF('statement of marks'!EL26="","",'statement of marks'!EL26)</f>
        <v>9</v>
      </c>
      <c r="M625" s="443">
        <f>IF('statement of marks'!EM26="","",'statement of marks'!EM26)</f>
        <v>29</v>
      </c>
      <c r="N625" s="444">
        <f>IF('statement of marks'!EN26="","",'statement of marks'!EN26)</f>
        <v>1</v>
      </c>
      <c r="O625" s="430">
        <f>IF('statement of marks'!EO26="","",'statement of marks'!EO26)</f>
        <v>50</v>
      </c>
      <c r="P625" s="430">
        <f>IF('statement of marks'!EP26="","",'statement of marks'!EP26)</f>
        <v>20</v>
      </c>
      <c r="Q625" s="430"/>
      <c r="R625" s="443">
        <f>IF('statement of marks'!EQ26="","",'statement of marks'!EQ26)</f>
        <v>70</v>
      </c>
      <c r="S625" s="445">
        <f>IF('statement of marks'!ER26="","",'statement of marks'!ER26)</f>
        <v>100</v>
      </c>
      <c r="T625" s="430">
        <f>IF('statement of marks'!ES26="","",'statement of marks'!ES26)</f>
        <v>80</v>
      </c>
      <c r="U625" s="430">
        <f>IF('statement of marks'!ET26="","",'statement of marks'!ET26)</f>
        <v>20</v>
      </c>
      <c r="V625" s="430"/>
      <c r="W625" s="443">
        <f>IF('statement of marks'!EU26="","",'statement of marks'!EU26)</f>
        <v>100</v>
      </c>
      <c r="X625" s="446">
        <f>IF('statement of marks'!EV26="","",'statement of marks'!EV26)</f>
        <v>200</v>
      </c>
      <c r="Y625" s="430">
        <f>IF('statement of marks'!EW26="","",'statement of marks'!EW26)</f>
        <v>100</v>
      </c>
      <c r="Z625" s="453" t="str">
        <f>IF('statement of marks'!EX26="","",'statement of marks'!EX26)</f>
        <v>A</v>
      </c>
    </row>
    <row r="626" spans="1:26" ht="15.5" customHeight="1">
      <c r="A626" s="424"/>
      <c r="B626" s="813" t="s">
        <v>172</v>
      </c>
      <c r="C626" s="814"/>
      <c r="D626" s="794" t="s">
        <v>167</v>
      </c>
      <c r="E626" s="794"/>
      <c r="F626" s="794"/>
      <c r="G626" s="794" t="s">
        <v>168</v>
      </c>
      <c r="H626" s="794"/>
      <c r="I626" s="794"/>
      <c r="J626" s="794" t="s">
        <v>169</v>
      </c>
      <c r="K626" s="794"/>
      <c r="L626" s="794"/>
      <c r="M626" s="794"/>
      <c r="N626" s="794"/>
      <c r="O626" s="794" t="s">
        <v>177</v>
      </c>
      <c r="P626" s="794"/>
      <c r="Q626" s="794"/>
      <c r="R626" s="794"/>
      <c r="S626" s="794" t="s">
        <v>221</v>
      </c>
      <c r="T626" s="794"/>
      <c r="U626" s="794"/>
      <c r="V626" s="794"/>
      <c r="W626" s="447"/>
      <c r="X626" s="823" t="s">
        <v>425</v>
      </c>
      <c r="Y626" s="823"/>
      <c r="Z626" s="824"/>
    </row>
    <row r="627" spans="1:26" ht="15.5" customHeight="1">
      <c r="A627" s="425"/>
      <c r="B627" s="825" t="s">
        <v>166</v>
      </c>
      <c r="C627" s="826"/>
      <c r="D627" s="827">
        <f>IF('statement of marks'!FA$6="","",'statement of marks'!FA$6)</f>
        <v>20</v>
      </c>
      <c r="E627" s="827"/>
      <c r="F627" s="827"/>
      <c r="G627" s="827">
        <f>IF('statement of marks'!FB$6="","",'statement of marks'!FB$6)</f>
        <v>20</v>
      </c>
      <c r="H627" s="827"/>
      <c r="I627" s="827"/>
      <c r="J627" s="827">
        <f>IF('statement of marks'!FC$6="","",'statement of marks'!FC$6)</f>
        <v>20</v>
      </c>
      <c r="K627" s="827"/>
      <c r="L627" s="827"/>
      <c r="M627" s="827"/>
      <c r="N627" s="827"/>
      <c r="O627" s="827">
        <f>IF('statement of marks'!FD$6="","",'statement of marks'!FD$6)</f>
        <v>20</v>
      </c>
      <c r="P627" s="827"/>
      <c r="Q627" s="827"/>
      <c r="R627" s="827"/>
      <c r="S627" s="827">
        <f>IF('statement of marks'!FE$6="","",'statement of marks'!FE$6)</f>
        <v>20</v>
      </c>
      <c r="T627" s="827"/>
      <c r="U627" s="827"/>
      <c r="V627" s="827"/>
      <c r="W627" s="448"/>
      <c r="X627" s="436">
        <f>IF('statement of marks'!FF$6="","",'statement of marks'!FF$6)</f>
        <v>100</v>
      </c>
      <c r="Y627" s="436" t="s">
        <v>220</v>
      </c>
      <c r="Z627" s="451" t="s">
        <v>69</v>
      </c>
    </row>
    <row r="628" spans="1:26" ht="15.5" customHeight="1">
      <c r="A628" s="424"/>
      <c r="B628" s="813" t="str">
        <f>IF('statement of marks'!$FA$3="","",'statement of marks'!$FA$3)</f>
        <v>WORK EXPERIENCE</v>
      </c>
      <c r="C628" s="814"/>
      <c r="D628" s="817">
        <f>IF('statement of marks'!FA26="","",'statement of marks'!FA26)</f>
        <v>20</v>
      </c>
      <c r="E628" s="817"/>
      <c r="F628" s="817"/>
      <c r="G628" s="817">
        <f>IF('statement of marks'!FB26="","",'statement of marks'!FB26)</f>
        <v>20</v>
      </c>
      <c r="H628" s="817"/>
      <c r="I628" s="817"/>
      <c r="J628" s="816">
        <f>IF('statement of marks'!FC26="","",'statement of marks'!FC26)</f>
        <v>20</v>
      </c>
      <c r="K628" s="816"/>
      <c r="L628" s="816"/>
      <c r="M628" s="816"/>
      <c r="N628" s="816"/>
      <c r="O628" s="817">
        <f>IF('statement of marks'!FD26="","",'statement of marks'!FD26)</f>
        <v>20</v>
      </c>
      <c r="P628" s="817"/>
      <c r="Q628" s="817"/>
      <c r="R628" s="817"/>
      <c r="S628" s="817">
        <f>IF('statement of marks'!FE26="","",'statement of marks'!FE26)</f>
        <v>20</v>
      </c>
      <c r="T628" s="817"/>
      <c r="U628" s="817"/>
      <c r="V628" s="817"/>
      <c r="W628" s="447"/>
      <c r="X628" s="447">
        <f>IF('statement of marks'!FF26="","",'statement of marks'!FF26)</f>
        <v>100</v>
      </c>
      <c r="Y628" s="447">
        <f>IF('statement of marks'!FG26="","",'statement of marks'!FG26)</f>
        <v>100</v>
      </c>
      <c r="Z628" s="454" t="str">
        <f>IF('statement of marks'!FH26="","",'statement of marks'!FH26)</f>
        <v>A</v>
      </c>
    </row>
    <row r="629" spans="1:26" ht="15.5" customHeight="1">
      <c r="A629" s="424"/>
      <c r="B629" s="813" t="str">
        <f>IF('statement of marks'!$FK$3="","",'statement of marks'!$FK$3)</f>
        <v>ART EDUCATION</v>
      </c>
      <c r="C629" s="814"/>
      <c r="D629" s="817">
        <f>IF('statement of marks'!FK26="","",'statement of marks'!FK26)</f>
        <v>20</v>
      </c>
      <c r="E629" s="817"/>
      <c r="F629" s="817"/>
      <c r="G629" s="817">
        <f>IF('statement of marks'!FL26="","",'statement of marks'!FL26)</f>
        <v>20</v>
      </c>
      <c r="H629" s="817"/>
      <c r="I629" s="817"/>
      <c r="J629" s="816">
        <f>IF('statement of marks'!FM26="","",'statement of marks'!FM26)</f>
        <v>20</v>
      </c>
      <c r="K629" s="816"/>
      <c r="L629" s="816"/>
      <c r="M629" s="816"/>
      <c r="N629" s="816"/>
      <c r="O629" s="817">
        <f>IF('statement of marks'!FN26="","",'statement of marks'!FN26)</f>
        <v>20</v>
      </c>
      <c r="P629" s="817"/>
      <c r="Q629" s="817"/>
      <c r="R629" s="817"/>
      <c r="S629" s="817">
        <f>IF('statement of marks'!FO26="","",'statement of marks'!FO26)</f>
        <v>20</v>
      </c>
      <c r="T629" s="817"/>
      <c r="U629" s="817"/>
      <c r="V629" s="817"/>
      <c r="W629" s="447"/>
      <c r="X629" s="447">
        <f>IF('statement of marks'!FP26="","",'statement of marks'!FP26)</f>
        <v>100</v>
      </c>
      <c r="Y629" s="447">
        <f>IF('statement of marks'!FQ26="","",'statement of marks'!FQ26)</f>
        <v>100</v>
      </c>
      <c r="Z629" s="454" t="str">
        <f>IF('statement of marks'!FR26="","",'statement of marks'!FR26)</f>
        <v>A</v>
      </c>
    </row>
    <row r="630" spans="1:26" ht="15.5" customHeight="1">
      <c r="A630" s="424"/>
      <c r="B630" s="813" t="str">
        <f>IF('statement of marks'!$FU$3="","",'statement of marks'!$FU$3)</f>
        <v>PHYSICIAL EDUCATION</v>
      </c>
      <c r="C630" s="814"/>
      <c r="D630" s="817">
        <f>IF('statement of marks'!FU26="","",'statement of marks'!FU26)</f>
        <v>20</v>
      </c>
      <c r="E630" s="817"/>
      <c r="F630" s="817"/>
      <c r="G630" s="817">
        <f>IF('statement of marks'!FV26="","",'statement of marks'!FV26)</f>
        <v>20</v>
      </c>
      <c r="H630" s="817"/>
      <c r="I630" s="817"/>
      <c r="J630" s="816">
        <f>IF('statement of marks'!FW26="","",'statement of marks'!FW26)</f>
        <v>20</v>
      </c>
      <c r="K630" s="816"/>
      <c r="L630" s="816"/>
      <c r="M630" s="816"/>
      <c r="N630" s="816"/>
      <c r="O630" s="817">
        <f>IF('statement of marks'!FX26="","",'statement of marks'!FX26)</f>
        <v>20</v>
      </c>
      <c r="P630" s="817"/>
      <c r="Q630" s="817"/>
      <c r="R630" s="817"/>
      <c r="S630" s="817">
        <f>IF('statement of marks'!FY26="","",'statement of marks'!FY26)</f>
        <v>20</v>
      </c>
      <c r="T630" s="817"/>
      <c r="U630" s="817"/>
      <c r="V630" s="817"/>
      <c r="W630" s="447"/>
      <c r="X630" s="447">
        <f>IF('statement of marks'!FZ26="","",'statement of marks'!FZ26)</f>
        <v>100</v>
      </c>
      <c r="Y630" s="447">
        <f>IF('statement of marks'!GA26="","",'statement of marks'!GA26)</f>
        <v>100</v>
      </c>
      <c r="Z630" s="454" t="str">
        <f>IF('statement of marks'!GB26="","",'statement of marks'!GB26)</f>
        <v>A</v>
      </c>
    </row>
    <row r="631" spans="1:26" ht="15.5" customHeight="1">
      <c r="A631" s="424"/>
      <c r="B631" s="813" t="s">
        <v>173</v>
      </c>
      <c r="C631" s="814"/>
      <c r="D631" s="794" t="str">
        <f>details!$EF$3</f>
        <v>AUGUST</v>
      </c>
      <c r="E631" s="794"/>
      <c r="F631" s="794"/>
      <c r="G631" s="794" t="str">
        <f>details!$EJ$3</f>
        <v>OCTOBER</v>
      </c>
      <c r="H631" s="794"/>
      <c r="I631" s="794"/>
      <c r="J631" s="816" t="str">
        <f>details!$EN$3</f>
        <v>DECEMBER</v>
      </c>
      <c r="K631" s="816"/>
      <c r="L631" s="816"/>
      <c r="M631" s="816"/>
      <c r="N631" s="816"/>
      <c r="O631" s="794" t="str">
        <f>details!$ER$3</f>
        <v>FEBURARY</v>
      </c>
      <c r="P631" s="794"/>
      <c r="Q631" s="794"/>
      <c r="R631" s="794"/>
      <c r="S631" s="794" t="str">
        <f>details!$EV$3</f>
        <v>GRAND TOAL</v>
      </c>
      <c r="T631" s="794"/>
      <c r="U631" s="794"/>
      <c r="V631" s="794"/>
      <c r="W631" s="811" t="s">
        <v>118</v>
      </c>
      <c r="X631" s="811"/>
      <c r="Y631" s="811"/>
      <c r="Z631" s="812"/>
    </row>
    <row r="632" spans="1:26" ht="15.5" customHeight="1">
      <c r="A632" s="424"/>
      <c r="B632" s="813" t="s">
        <v>175</v>
      </c>
      <c r="C632" s="814"/>
      <c r="D632" s="815" t="str">
        <f>IF(details!EI26="","",details!EI26)</f>
        <v/>
      </c>
      <c r="E632" s="815"/>
      <c r="F632" s="815"/>
      <c r="G632" s="815" t="str">
        <f>IF(details!EM26="","",details!EM26)</f>
        <v/>
      </c>
      <c r="H632" s="815"/>
      <c r="I632" s="815"/>
      <c r="J632" s="816" t="str">
        <f>IF(details!EQ26="","",details!EQ26)</f>
        <v/>
      </c>
      <c r="K632" s="816"/>
      <c r="L632" s="816"/>
      <c r="M632" s="816"/>
      <c r="N632" s="816"/>
      <c r="O632" s="817" t="str">
        <f>IF(details!EU26="","",details!EU26)</f>
        <v/>
      </c>
      <c r="P632" s="817"/>
      <c r="Q632" s="817"/>
      <c r="R632" s="817"/>
      <c r="S632" s="815" t="str">
        <f>IF(details!EW26="","",details!EW26)</f>
        <v/>
      </c>
      <c r="T632" s="815"/>
      <c r="U632" s="815"/>
      <c r="V632" s="815"/>
      <c r="W632" s="811"/>
      <c r="X632" s="811"/>
      <c r="Y632" s="811"/>
      <c r="Z632" s="812"/>
    </row>
    <row r="633" spans="1:26" ht="15.5" customHeight="1">
      <c r="A633" s="424"/>
      <c r="B633" s="818" t="s">
        <v>174</v>
      </c>
      <c r="C633" s="819"/>
      <c r="D633" s="820">
        <f>IF(details!EH26="","",details!EH26)</f>
        <v>40</v>
      </c>
      <c r="E633" s="820"/>
      <c r="F633" s="820"/>
      <c r="G633" s="820">
        <f>IF(details!EL26="","",details!EL26)</f>
        <v>60</v>
      </c>
      <c r="H633" s="820"/>
      <c r="I633" s="820"/>
      <c r="J633" s="820">
        <f>IF(details!EP26="","",details!EP26)</f>
        <v>80</v>
      </c>
      <c r="K633" s="820"/>
      <c r="L633" s="820"/>
      <c r="M633" s="820"/>
      <c r="N633" s="820"/>
      <c r="O633" s="820">
        <f>IF(details!ET26="","",details!ET26)</f>
        <v>100</v>
      </c>
      <c r="P633" s="820"/>
      <c r="Q633" s="820"/>
      <c r="R633" s="820"/>
      <c r="S633" s="820">
        <f>IF(details!EV26="","",details!EV26)</f>
        <v>110</v>
      </c>
      <c r="T633" s="820"/>
      <c r="U633" s="820"/>
      <c r="V633" s="820"/>
      <c r="W633" s="821">
        <f>'statement of marks'!$HR$108</f>
        <v>45777</v>
      </c>
      <c r="X633" s="821"/>
      <c r="Y633" s="821"/>
      <c r="Z633" s="822"/>
    </row>
    <row r="634" spans="1:26" ht="15.5" customHeight="1">
      <c r="A634" s="426"/>
      <c r="B634" s="803" t="s">
        <v>232</v>
      </c>
      <c r="C634" s="804"/>
      <c r="D634" s="805" t="s">
        <v>189</v>
      </c>
      <c r="E634" s="805"/>
      <c r="F634" s="805"/>
      <c r="G634" s="805" t="s">
        <v>190</v>
      </c>
      <c r="H634" s="805"/>
      <c r="I634" s="805"/>
      <c r="J634" s="805" t="s">
        <v>222</v>
      </c>
      <c r="K634" s="805"/>
      <c r="L634" s="805"/>
      <c r="M634" s="805"/>
      <c r="N634" s="805"/>
      <c r="O634" s="805" t="s">
        <v>147</v>
      </c>
      <c r="P634" s="805"/>
      <c r="Q634" s="805"/>
      <c r="R634" s="805"/>
      <c r="S634" s="806" t="s">
        <v>195</v>
      </c>
      <c r="T634" s="806"/>
      <c r="U634" s="806"/>
      <c r="V634" s="806"/>
      <c r="W634" s="805" t="s">
        <v>230</v>
      </c>
      <c r="X634" s="805"/>
      <c r="Y634" s="805"/>
      <c r="Z634" s="807"/>
    </row>
    <row r="635" spans="1:26" ht="15.5" customHeight="1">
      <c r="A635" s="426"/>
      <c r="B635" s="803"/>
      <c r="C635" s="804"/>
      <c r="D635" s="805">
        <f>'statement of marks'!HP26</f>
        <v>1200</v>
      </c>
      <c r="E635" s="805"/>
      <c r="F635" s="805"/>
      <c r="G635" s="805">
        <f>'statement of marks'!HQ26</f>
        <v>1200</v>
      </c>
      <c r="H635" s="805"/>
      <c r="I635" s="805"/>
      <c r="J635" s="808" t="str">
        <f>'statement of marks'!HU26</f>
        <v>A</v>
      </c>
      <c r="K635" s="808"/>
      <c r="L635" s="808"/>
      <c r="M635" s="808"/>
      <c r="N635" s="808"/>
      <c r="O635" s="808">
        <f>'statement of marks'!HR26</f>
        <v>100</v>
      </c>
      <c r="P635" s="808"/>
      <c r="Q635" s="808"/>
      <c r="R635" s="808"/>
      <c r="S635" s="805">
        <f>'statement of marks'!HT26</f>
        <v>0.99999999999999833</v>
      </c>
      <c r="T635" s="805"/>
      <c r="U635" s="805"/>
      <c r="V635" s="805"/>
      <c r="W635" s="809" t="str">
        <f>'statement of marks'!HO26</f>
        <v>PASSED</v>
      </c>
      <c r="X635" s="809"/>
      <c r="Y635" s="809"/>
      <c r="Z635" s="810"/>
    </row>
    <row r="636" spans="1:26" ht="15.5" customHeight="1">
      <c r="A636" s="424"/>
      <c r="B636" s="792" t="s">
        <v>176</v>
      </c>
      <c r="C636" s="793"/>
      <c r="D636" s="794"/>
      <c r="E636" s="794"/>
      <c r="F636" s="794"/>
      <c r="G636" s="794"/>
      <c r="H636" s="794"/>
      <c r="I636" s="794"/>
      <c r="J636" s="794"/>
      <c r="K636" s="794"/>
      <c r="L636" s="794"/>
      <c r="M636" s="794"/>
      <c r="N636" s="794"/>
      <c r="O636" s="794"/>
      <c r="P636" s="794"/>
      <c r="Q636" s="794"/>
      <c r="R636" s="794"/>
      <c r="S636" s="794"/>
      <c r="T636" s="794"/>
      <c r="U636" s="794"/>
      <c r="V636" s="794"/>
      <c r="W636" s="794"/>
      <c r="X636" s="794"/>
      <c r="Y636" s="794"/>
      <c r="Z636" s="800"/>
    </row>
    <row r="637" spans="1:26" ht="15.5" customHeight="1">
      <c r="A637" s="424"/>
      <c r="B637" s="801" t="s">
        <v>161</v>
      </c>
      <c r="C637" s="802"/>
      <c r="D637" s="794"/>
      <c r="E637" s="794"/>
      <c r="F637" s="794"/>
      <c r="G637" s="794"/>
      <c r="H637" s="794"/>
      <c r="I637" s="794"/>
      <c r="J637" s="794"/>
      <c r="K637" s="794"/>
      <c r="L637" s="794"/>
      <c r="M637" s="794"/>
      <c r="N637" s="794"/>
      <c r="O637" s="794"/>
      <c r="P637" s="794"/>
      <c r="Q637" s="794"/>
      <c r="R637" s="794"/>
      <c r="S637" s="794"/>
      <c r="T637" s="794"/>
      <c r="U637" s="794"/>
      <c r="V637" s="794"/>
      <c r="W637" s="794"/>
      <c r="X637" s="794"/>
      <c r="Y637" s="794"/>
      <c r="Z637" s="800"/>
    </row>
    <row r="638" spans="1:26" ht="15.5" customHeight="1">
      <c r="A638" s="424"/>
      <c r="B638" s="792" t="s">
        <v>162</v>
      </c>
      <c r="C638" s="793"/>
      <c r="D638" s="794"/>
      <c r="E638" s="794"/>
      <c r="F638" s="794"/>
      <c r="G638" s="794"/>
      <c r="H638" s="794"/>
      <c r="I638" s="794"/>
      <c r="J638" s="794"/>
      <c r="K638" s="794"/>
      <c r="L638" s="794"/>
      <c r="M638" s="794"/>
      <c r="N638" s="794"/>
      <c r="O638" s="794"/>
      <c r="P638" s="794"/>
      <c r="Q638" s="794"/>
      <c r="R638" s="794"/>
      <c r="S638" s="795" t="s">
        <v>162</v>
      </c>
      <c r="T638" s="795"/>
      <c r="U638" s="795"/>
      <c r="V638" s="795"/>
      <c r="W638" s="796" t="s">
        <v>163</v>
      </c>
      <c r="X638" s="796"/>
      <c r="Y638" s="796"/>
      <c r="Z638" s="797"/>
    </row>
    <row r="639" spans="1:26" ht="15.5" customHeight="1">
      <c r="A639" s="424"/>
      <c r="B639" s="798" t="s">
        <v>163</v>
      </c>
      <c r="C639" s="799"/>
      <c r="D639" s="794"/>
      <c r="E639" s="794"/>
      <c r="F639" s="794"/>
      <c r="G639" s="794"/>
      <c r="H639" s="794"/>
      <c r="I639" s="794"/>
      <c r="J639" s="794"/>
      <c r="K639" s="794"/>
      <c r="L639" s="794"/>
      <c r="M639" s="794"/>
      <c r="N639" s="794"/>
      <c r="O639" s="794"/>
      <c r="P639" s="794"/>
      <c r="Q639" s="794"/>
      <c r="R639" s="794"/>
      <c r="S639" s="795"/>
      <c r="T639" s="795"/>
      <c r="U639" s="795"/>
      <c r="V639" s="795"/>
      <c r="W639" s="796"/>
      <c r="X639" s="796"/>
      <c r="Y639" s="796"/>
      <c r="Z639" s="797"/>
    </row>
    <row r="640" spans="1:26" ht="15.5" customHeight="1" thickBot="1">
      <c r="A640" s="424"/>
      <c r="B640" s="786" t="s">
        <v>223</v>
      </c>
      <c r="C640" s="787"/>
      <c r="D640" s="788"/>
      <c r="E640" s="788"/>
      <c r="F640" s="788"/>
      <c r="G640" s="788"/>
      <c r="H640" s="788"/>
      <c r="I640" s="788"/>
      <c r="J640" s="788"/>
      <c r="K640" s="788"/>
      <c r="L640" s="788"/>
      <c r="M640" s="788"/>
      <c r="N640" s="788"/>
      <c r="O640" s="788"/>
      <c r="P640" s="788"/>
      <c r="Q640" s="788"/>
      <c r="R640" s="788"/>
      <c r="S640" s="789" t="s">
        <v>179</v>
      </c>
      <c r="T640" s="789"/>
      <c r="U640" s="789"/>
      <c r="V640" s="789"/>
      <c r="W640" s="790" t="s">
        <v>179</v>
      </c>
      <c r="X640" s="790"/>
      <c r="Y640" s="790"/>
      <c r="Z640" s="791"/>
    </row>
    <row r="641" spans="1:26" ht="15.5" customHeight="1">
      <c r="A641" s="424"/>
      <c r="B641" s="839" t="s">
        <v>178</v>
      </c>
      <c r="C641" s="840"/>
      <c r="D641" s="840"/>
      <c r="E641" s="840"/>
      <c r="F641" s="840"/>
      <c r="G641" s="840"/>
      <c r="H641" s="840"/>
      <c r="I641" s="840"/>
      <c r="J641" s="840"/>
      <c r="K641" s="840"/>
      <c r="L641" s="840"/>
      <c r="M641" s="840"/>
      <c r="N641" s="840"/>
      <c r="O641" s="840"/>
      <c r="P641" s="840"/>
      <c r="Q641" s="840"/>
      <c r="R641" s="840"/>
      <c r="S641" s="840"/>
      <c r="T641" s="840"/>
      <c r="U641" s="840"/>
      <c r="V641" s="840"/>
      <c r="W641" s="840"/>
      <c r="X641" s="840"/>
      <c r="Y641" s="840"/>
      <c r="Z641" s="841"/>
    </row>
    <row r="642" spans="1:26" ht="15.5" customHeight="1">
      <c r="A642" s="424"/>
      <c r="B642" s="842" t="str">
        <f>IF('statement of marks'!$A$1="","",'statement of marks'!$A$1)</f>
        <v>GOVT. HR. SEC. SCHOOL, _________________</v>
      </c>
      <c r="C642" s="843"/>
      <c r="D642" s="843"/>
      <c r="E642" s="843"/>
      <c r="F642" s="843"/>
      <c r="G642" s="843"/>
      <c r="H642" s="843"/>
      <c r="I642" s="843"/>
      <c r="J642" s="843"/>
      <c r="K642" s="843"/>
      <c r="L642" s="843"/>
      <c r="M642" s="843"/>
      <c r="N642" s="843"/>
      <c r="O642" s="843"/>
      <c r="P642" s="843"/>
      <c r="Q642" s="843"/>
      <c r="R642" s="843"/>
      <c r="S642" s="843"/>
      <c r="T642" s="843"/>
      <c r="U642" s="843"/>
      <c r="V642" s="843"/>
      <c r="W642" s="843"/>
      <c r="X642" s="843"/>
      <c r="Y642" s="843"/>
      <c r="Z642" s="844"/>
    </row>
    <row r="643" spans="1:26" ht="15.5" customHeight="1">
      <c r="A643" s="424"/>
      <c r="B643" s="813" t="s">
        <v>117</v>
      </c>
      <c r="C643" s="814"/>
      <c r="D643" s="814" t="str">
        <f>IF('statement of marks'!$H$3="","",'statement of marks'!$H$3)</f>
        <v>2024-25</v>
      </c>
      <c r="E643" s="814"/>
      <c r="F643" s="814"/>
      <c r="G643" s="814"/>
      <c r="H643" s="814"/>
      <c r="I643" s="814"/>
      <c r="J643" s="814"/>
      <c r="K643" s="814"/>
      <c r="L643" s="814"/>
      <c r="M643" s="814"/>
      <c r="N643" s="814"/>
      <c r="O643" s="814"/>
      <c r="P643" s="814"/>
      <c r="Q643" s="814"/>
      <c r="R643" s="814"/>
      <c r="S643" s="814"/>
      <c r="T643" s="814"/>
      <c r="U643" s="814"/>
      <c r="V643" s="814"/>
      <c r="W643" s="814"/>
      <c r="X643" s="814"/>
      <c r="Y643" s="814"/>
      <c r="Z643" s="832"/>
    </row>
    <row r="644" spans="1:26" ht="15.5" customHeight="1">
      <c r="A644" s="424"/>
      <c r="B644" s="813" t="s">
        <v>157</v>
      </c>
      <c r="C644" s="814"/>
      <c r="D644" s="814" t="str">
        <f>IF('statement of marks'!I27="","",'statement of marks'!I27)</f>
        <v>A21</v>
      </c>
      <c r="E644" s="814"/>
      <c r="F644" s="814"/>
      <c r="G644" s="814"/>
      <c r="H644" s="814"/>
      <c r="I644" s="814"/>
      <c r="J644" s="814"/>
      <c r="K644" s="814"/>
      <c r="L644" s="814"/>
      <c r="M644" s="814"/>
      <c r="N644" s="814"/>
      <c r="O644" s="814"/>
      <c r="P644" s="814"/>
      <c r="Q644" s="814"/>
      <c r="R644" s="814"/>
      <c r="S644" s="814"/>
      <c r="T644" s="814"/>
      <c r="U644" s="814"/>
      <c r="V644" s="814"/>
      <c r="W644" s="814"/>
      <c r="X644" s="814"/>
      <c r="Y644" s="814"/>
      <c r="Z644" s="832"/>
    </row>
    <row r="645" spans="1:26" ht="15.5" customHeight="1">
      <c r="A645" s="424"/>
      <c r="B645" s="813" t="s">
        <v>20</v>
      </c>
      <c r="C645" s="814"/>
      <c r="D645" s="814" t="str">
        <f>IF('statement of marks'!J27="","",'statement of marks'!J27)</f>
        <v>B21</v>
      </c>
      <c r="E645" s="814"/>
      <c r="F645" s="814"/>
      <c r="G645" s="814"/>
      <c r="H645" s="814"/>
      <c r="I645" s="814"/>
      <c r="J645" s="814"/>
      <c r="K645" s="814"/>
      <c r="L645" s="814"/>
      <c r="M645" s="814"/>
      <c r="N645" s="814"/>
      <c r="O645" s="814"/>
      <c r="P645" s="814"/>
      <c r="Q645" s="814"/>
      <c r="R645" s="814"/>
      <c r="S645" s="814"/>
      <c r="T645" s="814"/>
      <c r="U645" s="814"/>
      <c r="V645" s="814"/>
      <c r="W645" s="814"/>
      <c r="X645" s="814"/>
      <c r="Y645" s="814"/>
      <c r="Z645" s="832"/>
    </row>
    <row r="646" spans="1:26" ht="15.5" customHeight="1">
      <c r="A646" s="424"/>
      <c r="B646" s="813" t="s">
        <v>21</v>
      </c>
      <c r="C646" s="814"/>
      <c r="D646" s="814" t="str">
        <f>IF('statement of marks'!K27="","",'statement of marks'!K27)</f>
        <v>C21</v>
      </c>
      <c r="E646" s="814"/>
      <c r="F646" s="814"/>
      <c r="G646" s="814"/>
      <c r="H646" s="814"/>
      <c r="I646" s="814"/>
      <c r="J646" s="814"/>
      <c r="K646" s="814"/>
      <c r="L646" s="814"/>
      <c r="M646" s="814"/>
      <c r="N646" s="814"/>
      <c r="O646" s="814"/>
      <c r="P646" s="814"/>
      <c r="Q646" s="814"/>
      <c r="R646" s="814"/>
      <c r="S646" s="814"/>
      <c r="T646" s="814"/>
      <c r="U646" s="814"/>
      <c r="V646" s="814"/>
      <c r="W646" s="814"/>
      <c r="X646" s="814"/>
      <c r="Y646" s="814"/>
      <c r="Z646" s="832"/>
    </row>
    <row r="647" spans="1:26" ht="15.5" customHeight="1">
      <c r="A647" s="424"/>
      <c r="B647" s="813" t="s">
        <v>158</v>
      </c>
      <c r="C647" s="814"/>
      <c r="D647" s="814" t="str">
        <f>IF('statement of marks'!$G$3="","",'statement of marks'!$G$3)</f>
        <v>6 A</v>
      </c>
      <c r="E647" s="814"/>
      <c r="F647" s="814"/>
      <c r="G647" s="814" t="s">
        <v>159</v>
      </c>
      <c r="H647" s="814"/>
      <c r="I647" s="814"/>
      <c r="J647" s="836">
        <f>IF('statement of marks'!D27="","",'statement of marks'!D27)</f>
        <v>821</v>
      </c>
      <c r="K647" s="837"/>
      <c r="L647" s="837"/>
      <c r="M647" s="837"/>
      <c r="N647" s="838"/>
      <c r="O647" s="814" t="s">
        <v>79</v>
      </c>
      <c r="P647" s="814"/>
      <c r="Q647" s="814"/>
      <c r="R647" s="814"/>
      <c r="S647" s="814" t="str">
        <f>IF('statement of marks'!F27="","",'statement of marks'!F27)</f>
        <v/>
      </c>
      <c r="T647" s="814"/>
      <c r="U647" s="814"/>
      <c r="V647" s="814"/>
      <c r="W647" s="814" t="str">
        <f>IF('statement of marks'!$I$3="","",'statement of marks'!$I$3)</f>
        <v>SCHOOL DISE CODE</v>
      </c>
      <c r="X647" s="814"/>
      <c r="Y647" s="814"/>
      <c r="Z647" s="832"/>
    </row>
    <row r="648" spans="1:26" ht="15.5" customHeight="1">
      <c r="A648" s="424"/>
      <c r="B648" s="449" t="s">
        <v>171</v>
      </c>
      <c r="C648" s="428"/>
      <c r="D648" s="830" t="str">
        <f>IF('statement of marks'!G27="","",'statement of marks'!G27)</f>
        <v/>
      </c>
      <c r="E648" s="830"/>
      <c r="F648" s="830"/>
      <c r="G648" s="831" t="str">
        <f>IF('statement of marks'!H27="","",'statement of marks'!H27)</f>
        <v/>
      </c>
      <c r="H648" s="831"/>
      <c r="I648" s="831"/>
      <c r="J648" s="831"/>
      <c r="K648" s="831"/>
      <c r="L648" s="831"/>
      <c r="M648" s="831"/>
      <c r="N648" s="831"/>
      <c r="O648" s="831"/>
      <c r="P648" s="831"/>
      <c r="Q648" s="831"/>
      <c r="R648" s="831"/>
      <c r="S648" s="831"/>
      <c r="T648" s="831"/>
      <c r="U648" s="831"/>
      <c r="V648" s="831"/>
      <c r="W648" s="814" t="str">
        <f>IF('statement of marks'!$J$3="","",'statement of marks'!$J$3)</f>
        <v>08291009401</v>
      </c>
      <c r="X648" s="814"/>
      <c r="Y648" s="814"/>
      <c r="Z648" s="832"/>
    </row>
    <row r="649" spans="1:26" ht="15.5" customHeight="1">
      <c r="A649" s="424"/>
      <c r="B649" s="450" t="s">
        <v>160</v>
      </c>
      <c r="C649" s="429" t="s">
        <v>165</v>
      </c>
      <c r="D649" s="794" t="s">
        <v>167</v>
      </c>
      <c r="E649" s="794"/>
      <c r="F649" s="794"/>
      <c r="G649" s="794" t="s">
        <v>168</v>
      </c>
      <c r="H649" s="794"/>
      <c r="I649" s="794"/>
      <c r="J649" s="794" t="s">
        <v>169</v>
      </c>
      <c r="K649" s="794"/>
      <c r="L649" s="794"/>
      <c r="M649" s="833" t="str">
        <f>IF('statement of marks'!U$4="","",'statement of marks'!U$4)</f>
        <v>TOTAL OF ALL TESTS</v>
      </c>
      <c r="N649" s="834" t="str">
        <f>IF('statement of marks'!V$4="","",'statement of marks'!V$4)</f>
        <v>VRUKSHAROPAN</v>
      </c>
      <c r="O649" s="795" t="s">
        <v>170</v>
      </c>
      <c r="P649" s="795"/>
      <c r="Q649" s="795"/>
      <c r="R649" s="795"/>
      <c r="S649" s="835" t="s">
        <v>216</v>
      </c>
      <c r="T649" s="816" t="s">
        <v>90</v>
      </c>
      <c r="U649" s="816"/>
      <c r="V649" s="816"/>
      <c r="W649" s="816"/>
      <c r="X649" s="823" t="s">
        <v>425</v>
      </c>
      <c r="Y649" s="823"/>
      <c r="Z649" s="824"/>
    </row>
    <row r="650" spans="1:26" ht="15.5" customHeight="1">
      <c r="A650" s="424"/>
      <c r="B650" s="450"/>
      <c r="C650" s="429"/>
      <c r="D650" s="431" t="s">
        <v>217</v>
      </c>
      <c r="E650" s="431" t="s">
        <v>218</v>
      </c>
      <c r="F650" s="432" t="s">
        <v>219</v>
      </c>
      <c r="G650" s="431" t="s">
        <v>217</v>
      </c>
      <c r="H650" s="431" t="s">
        <v>218</v>
      </c>
      <c r="I650" s="433" t="s">
        <v>219</v>
      </c>
      <c r="J650" s="431" t="s">
        <v>217</v>
      </c>
      <c r="K650" s="431" t="s">
        <v>218</v>
      </c>
      <c r="L650" s="433" t="s">
        <v>219</v>
      </c>
      <c r="M650" s="833"/>
      <c r="N650" s="834"/>
      <c r="O650" s="431" t="s">
        <v>217</v>
      </c>
      <c r="P650" s="431" t="s">
        <v>218</v>
      </c>
      <c r="Q650" s="434" t="s">
        <v>421</v>
      </c>
      <c r="R650" s="433" t="s">
        <v>219</v>
      </c>
      <c r="S650" s="835"/>
      <c r="T650" s="431" t="s">
        <v>217</v>
      </c>
      <c r="U650" s="431" t="s">
        <v>218</v>
      </c>
      <c r="V650" s="434" t="s">
        <v>422</v>
      </c>
      <c r="W650" s="433" t="s">
        <v>219</v>
      </c>
      <c r="X650" s="435" t="s">
        <v>423</v>
      </c>
      <c r="Y650" s="431" t="s">
        <v>220</v>
      </c>
      <c r="Z650" s="451" t="s">
        <v>69</v>
      </c>
    </row>
    <row r="651" spans="1:26" ht="15.5" customHeight="1">
      <c r="A651" s="425"/>
      <c r="B651" s="828" t="s">
        <v>166</v>
      </c>
      <c r="C651" s="829"/>
      <c r="D651" s="436">
        <f>IF('statement of marks'!L$6="","",'statement of marks'!L$6)</f>
        <v>5</v>
      </c>
      <c r="E651" s="436">
        <f>IF('statement of marks'!M$6="","",'statement of marks'!M$6)</f>
        <v>5</v>
      </c>
      <c r="F651" s="437">
        <f>IF('statement of marks'!N$6="","",'statement of marks'!N$6)</f>
        <v>10</v>
      </c>
      <c r="G651" s="436">
        <f>IF('statement of marks'!O$6="","",'statement of marks'!O$6)</f>
        <v>5</v>
      </c>
      <c r="H651" s="436">
        <f>IF('statement of marks'!P$6="","",'statement of marks'!P$6)</f>
        <v>5</v>
      </c>
      <c r="I651" s="438">
        <f>IF('statement of marks'!Q$6="","",'statement of marks'!Q$6)</f>
        <v>10</v>
      </c>
      <c r="J651" s="436">
        <f>IF('statement of marks'!R$6="","",'statement of marks'!R$6)</f>
        <v>5</v>
      </c>
      <c r="K651" s="436">
        <f>IF('statement of marks'!S$6="","",'statement of marks'!S$6)</f>
        <v>4</v>
      </c>
      <c r="L651" s="438">
        <f>IF('statement of marks'!T$6="","",'statement of marks'!T$6)</f>
        <v>9</v>
      </c>
      <c r="M651" s="438">
        <f>IF('statement of marks'!U$6="","",'statement of marks'!U$6)</f>
        <v>29</v>
      </c>
      <c r="N651" s="439">
        <f>IF('statement of marks'!V$6="","",'statement of marks'!V$6)</f>
        <v>1</v>
      </c>
      <c r="O651" s="436">
        <f>IF('statement of marks'!W$6="","",'statement of marks'!W$6)</f>
        <v>40</v>
      </c>
      <c r="P651" s="436">
        <f>IF('statement of marks'!X$6="","",'statement of marks'!X$6)</f>
        <v>10</v>
      </c>
      <c r="Q651" s="436">
        <f>IF('statement of marks'!Y$6="","",'statement of marks'!Y$6)</f>
        <v>20</v>
      </c>
      <c r="R651" s="438">
        <f>IF('statement of marks'!Z$6="","",'statement of marks'!Z$6)</f>
        <v>70</v>
      </c>
      <c r="S651" s="440">
        <f>IF('statement of marks'!AA$6="","",'statement of marks'!AA$6)</f>
        <v>100</v>
      </c>
      <c r="T651" s="436">
        <f>IF('statement of marks'!AB$6="","",'statement of marks'!AB$6)</f>
        <v>65</v>
      </c>
      <c r="U651" s="436">
        <f>IF('statement of marks'!AC$6="","",'statement of marks'!AC$6)</f>
        <v>15</v>
      </c>
      <c r="V651" s="436">
        <f>IF('statement of marks'!AD$6="","",'statement of marks'!AD$6)</f>
        <v>20</v>
      </c>
      <c r="W651" s="438">
        <f>IF('statement of marks'!AE$6="","",'statement of marks'!AE$6)</f>
        <v>100</v>
      </c>
      <c r="X651" s="441">
        <f>IF('statement of marks'!AF$6="","",'statement of marks'!AF$6)</f>
        <v>200</v>
      </c>
      <c r="Y651" s="436" t="str">
        <f>IF('statement of marks'!AG$6="","",'statement of marks'!AG$6)</f>
        <v/>
      </c>
      <c r="Z651" s="452" t="str">
        <f>IF('statement of marks'!AH$6="","",'statement of marks'!AH$6)</f>
        <v/>
      </c>
    </row>
    <row r="652" spans="1:26" ht="15.5" customHeight="1">
      <c r="A652" s="424"/>
      <c r="B652" s="813" t="str">
        <f>IF('statement of marks'!$L$3="","",'statement of marks'!$L$3)</f>
        <v>HINDI</v>
      </c>
      <c r="C652" s="814"/>
      <c r="D652" s="430">
        <f>IF('statement of marks'!L27="","",'statement of marks'!L27)</f>
        <v>5</v>
      </c>
      <c r="E652" s="430">
        <f>IF('statement of marks'!M27="","",'statement of marks'!M27)</f>
        <v>5</v>
      </c>
      <c r="F652" s="442">
        <f>IF('statement of marks'!N27="","",'statement of marks'!N27)</f>
        <v>10</v>
      </c>
      <c r="G652" s="430">
        <f>IF('statement of marks'!O27="","",'statement of marks'!O27)</f>
        <v>5</v>
      </c>
      <c r="H652" s="430">
        <f>IF('statement of marks'!P27="","",'statement of marks'!P27)</f>
        <v>5</v>
      </c>
      <c r="I652" s="443">
        <f>IF('statement of marks'!Q27="","",'statement of marks'!Q27)</f>
        <v>10</v>
      </c>
      <c r="J652" s="430">
        <f>IF('statement of marks'!R27="","",'statement of marks'!R27)</f>
        <v>5</v>
      </c>
      <c r="K652" s="430">
        <f>IF('statement of marks'!S27="","",'statement of marks'!S27)</f>
        <v>4</v>
      </c>
      <c r="L652" s="443">
        <f>IF('statement of marks'!T27="","",'statement of marks'!T27)</f>
        <v>9</v>
      </c>
      <c r="M652" s="443">
        <f>IF('statement of marks'!U27="","",'statement of marks'!U27)</f>
        <v>29</v>
      </c>
      <c r="N652" s="444">
        <f>IF('statement of marks'!V27="","",'statement of marks'!V27)</f>
        <v>1</v>
      </c>
      <c r="O652" s="430">
        <f>IF('statement of marks'!W27="","",'statement of marks'!W27)</f>
        <v>40</v>
      </c>
      <c r="P652" s="430">
        <f>IF('statement of marks'!X27="","",'statement of marks'!X27)</f>
        <v>10</v>
      </c>
      <c r="Q652" s="430">
        <f>IF('statement of marks'!Y27="","",'statement of marks'!Y27)</f>
        <v>20</v>
      </c>
      <c r="R652" s="443">
        <f>IF('statement of marks'!Z27="","",'statement of marks'!Z27)</f>
        <v>70</v>
      </c>
      <c r="S652" s="445">
        <f>IF('statement of marks'!AA27="","",'statement of marks'!AA27)</f>
        <v>100</v>
      </c>
      <c r="T652" s="430">
        <f>IF('statement of marks'!AB27="","",'statement of marks'!AB27)</f>
        <v>65</v>
      </c>
      <c r="U652" s="430">
        <f>IF('statement of marks'!AC27="","",'statement of marks'!AC27)</f>
        <v>15</v>
      </c>
      <c r="V652" s="430">
        <f>IF('statement of marks'!AD27="","",'statement of marks'!AD27)</f>
        <v>20</v>
      </c>
      <c r="W652" s="443">
        <f>IF('statement of marks'!AE27="","",'statement of marks'!AE27)</f>
        <v>100</v>
      </c>
      <c r="X652" s="446">
        <f>IF('statement of marks'!AF27="","",'statement of marks'!AF27)</f>
        <v>200</v>
      </c>
      <c r="Y652" s="430">
        <f>IF('statement of marks'!AG27="","",'statement of marks'!AG27)</f>
        <v>100</v>
      </c>
      <c r="Z652" s="453" t="str">
        <f>IF('statement of marks'!AH27="","",'statement of marks'!AH27)</f>
        <v>A</v>
      </c>
    </row>
    <row r="653" spans="1:26" ht="15.5" customHeight="1">
      <c r="A653" s="424"/>
      <c r="B653" s="813" t="str">
        <f>IF('statement of marks'!$AK$3="","",'statement of marks'!$AK$3)</f>
        <v>ENGLISH</v>
      </c>
      <c r="C653" s="814"/>
      <c r="D653" s="430">
        <f>IF('statement of marks'!AK27="","",'statement of marks'!AK27)</f>
        <v>5</v>
      </c>
      <c r="E653" s="430">
        <f>IF('statement of marks'!AL27="","",'statement of marks'!AL27)</f>
        <v>5</v>
      </c>
      <c r="F653" s="442">
        <f>IF('statement of marks'!AM27="","",'statement of marks'!AM27)</f>
        <v>10</v>
      </c>
      <c r="G653" s="430">
        <f>IF('statement of marks'!AN27="","",'statement of marks'!AN27)</f>
        <v>5</v>
      </c>
      <c r="H653" s="430">
        <f>IF('statement of marks'!AO27="","",'statement of marks'!AO27)</f>
        <v>5</v>
      </c>
      <c r="I653" s="443">
        <f>IF('statement of marks'!AP27="","",'statement of marks'!AP27)</f>
        <v>10</v>
      </c>
      <c r="J653" s="430">
        <f>IF('statement of marks'!AQ27="","",'statement of marks'!AQ27)</f>
        <v>5</v>
      </c>
      <c r="K653" s="430">
        <f>IF('statement of marks'!AR27="","",'statement of marks'!AR27)</f>
        <v>4</v>
      </c>
      <c r="L653" s="443">
        <f>IF('statement of marks'!AS27="","",'statement of marks'!AS27)</f>
        <v>9</v>
      </c>
      <c r="M653" s="443">
        <f>IF('statement of marks'!AT27="","",'statement of marks'!AT27)</f>
        <v>29</v>
      </c>
      <c r="N653" s="444">
        <f>IF('statement of marks'!AU27="","",'statement of marks'!AU27)</f>
        <v>1</v>
      </c>
      <c r="O653" s="430">
        <f>IF('statement of marks'!AV27="","",'statement of marks'!AV27)</f>
        <v>40</v>
      </c>
      <c r="P653" s="430">
        <f>IF('statement of marks'!AW27="","",'statement of marks'!AW27)</f>
        <v>10</v>
      </c>
      <c r="Q653" s="430">
        <f>IF('statement of marks'!AX27="","",'statement of marks'!AX27)</f>
        <v>20</v>
      </c>
      <c r="R653" s="443">
        <f>IF('statement of marks'!AY27="","",'statement of marks'!AY27)</f>
        <v>70</v>
      </c>
      <c r="S653" s="445">
        <f>IF('statement of marks'!AZ27="","",'statement of marks'!AZ27)</f>
        <v>100</v>
      </c>
      <c r="T653" s="430">
        <f>IF('statement of marks'!BA27="","",'statement of marks'!BA27)</f>
        <v>65</v>
      </c>
      <c r="U653" s="430">
        <f>IF('statement of marks'!BB27="","",'statement of marks'!BB27)</f>
        <v>15</v>
      </c>
      <c r="V653" s="430">
        <f>IF('statement of marks'!BC27="","",'statement of marks'!BC27)</f>
        <v>20</v>
      </c>
      <c r="W653" s="443">
        <f>IF('statement of marks'!BD27="","",'statement of marks'!BD27)</f>
        <v>100</v>
      </c>
      <c r="X653" s="446">
        <f>IF('statement of marks'!BE27="","",'statement of marks'!BE27)</f>
        <v>200</v>
      </c>
      <c r="Y653" s="430">
        <f>IF('statement of marks'!BF27="","",'statement of marks'!BF27)</f>
        <v>100</v>
      </c>
      <c r="Z653" s="453" t="str">
        <f>IF('statement of marks'!BG27="","",'statement of marks'!BG27)</f>
        <v>A</v>
      </c>
    </row>
    <row r="654" spans="1:26" ht="15.5" customHeight="1">
      <c r="A654" s="424"/>
      <c r="B654" s="813" t="str">
        <f>IF('statement of marks'!BJ27="s","SANSKRIT",IF('statement of marks'!BJ27="u","URDU",IF('statement of marks'!BJ27="g","GUJRATI",IF('statement of marks'!BJ27="p","PUNJABI",IF('statement of marks'!BJ27="sd","fla/kh","THIRD LANGUAGE")))))</f>
        <v>SANSKRIT</v>
      </c>
      <c r="C654" s="814"/>
      <c r="D654" s="430">
        <f>IF('statement of marks'!BK27="","",'statement of marks'!BK27)</f>
        <v>5</v>
      </c>
      <c r="E654" s="430">
        <f>IF('statement of marks'!BL27="","",'statement of marks'!BL27)</f>
        <v>5</v>
      </c>
      <c r="F654" s="442">
        <f>IF('statement of marks'!BM27="","",'statement of marks'!BM27)</f>
        <v>10</v>
      </c>
      <c r="G654" s="430">
        <f>IF('statement of marks'!BN27="","",'statement of marks'!BN27)</f>
        <v>5</v>
      </c>
      <c r="H654" s="430">
        <f>IF('statement of marks'!BO27="","",'statement of marks'!BO27)</f>
        <v>5</v>
      </c>
      <c r="I654" s="443">
        <f>IF('statement of marks'!BP27="","",'statement of marks'!BP27)</f>
        <v>10</v>
      </c>
      <c r="J654" s="430">
        <f>IF('statement of marks'!BQ27="","",'statement of marks'!BQ27)</f>
        <v>5</v>
      </c>
      <c r="K654" s="430">
        <f>IF('statement of marks'!BR27="","",'statement of marks'!BR27)</f>
        <v>4</v>
      </c>
      <c r="L654" s="443">
        <f>IF('statement of marks'!BS27="","",'statement of marks'!BS27)</f>
        <v>9</v>
      </c>
      <c r="M654" s="443">
        <f>IF('statement of marks'!BT27="","",'statement of marks'!BT27)</f>
        <v>29</v>
      </c>
      <c r="N654" s="444">
        <f>IF('statement of marks'!BU27="","",'statement of marks'!BU27)</f>
        <v>1</v>
      </c>
      <c r="O654" s="430">
        <f>IF('statement of marks'!BV27="","",'statement of marks'!BV27)</f>
        <v>50</v>
      </c>
      <c r="P654" s="430">
        <f>IF('statement of marks'!BW27="","",'statement of marks'!BW27)</f>
        <v>20</v>
      </c>
      <c r="Q654" s="430"/>
      <c r="R654" s="443">
        <f>IF('statement of marks'!BX27="","",'statement of marks'!BX27)</f>
        <v>70</v>
      </c>
      <c r="S654" s="445">
        <f>IF('statement of marks'!BY27="","",'statement of marks'!BY27)</f>
        <v>100</v>
      </c>
      <c r="T654" s="430">
        <f>IF('statement of marks'!BZ27="","",'statement of marks'!BZ27)</f>
        <v>80</v>
      </c>
      <c r="U654" s="430">
        <f>IF('statement of marks'!CA27="","",'statement of marks'!CA27)</f>
        <v>20</v>
      </c>
      <c r="V654" s="430"/>
      <c r="W654" s="443">
        <f>IF('statement of marks'!CB27="","",'statement of marks'!CB27)</f>
        <v>100</v>
      </c>
      <c r="X654" s="446">
        <f>IF('statement of marks'!CC27="","",'statement of marks'!CC27)</f>
        <v>200</v>
      </c>
      <c r="Y654" s="430">
        <f>IF('statement of marks'!CD27="","",'statement of marks'!CD27)</f>
        <v>100</v>
      </c>
      <c r="Z654" s="453" t="str">
        <f>IF('statement of marks'!CE27="","",'statement of marks'!CE27)</f>
        <v>A</v>
      </c>
    </row>
    <row r="655" spans="1:26" ht="15.5" customHeight="1">
      <c r="A655" s="424"/>
      <c r="B655" s="813" t="str">
        <f>IF('statement of marks'!$CH$3="","",'statement of marks'!$CH$3)</f>
        <v>MATHEMATICS</v>
      </c>
      <c r="C655" s="814"/>
      <c r="D655" s="430">
        <f>IF('statement of marks'!CH27="","",'statement of marks'!CH27)</f>
        <v>5</v>
      </c>
      <c r="E655" s="430">
        <f>IF('statement of marks'!CI27="","",'statement of marks'!CI27)</f>
        <v>5</v>
      </c>
      <c r="F655" s="442">
        <f>IF('statement of marks'!CJ27="","",'statement of marks'!CJ27)</f>
        <v>10</v>
      </c>
      <c r="G655" s="430">
        <f>IF('statement of marks'!CK27="","",'statement of marks'!CK27)</f>
        <v>5</v>
      </c>
      <c r="H655" s="430">
        <f>IF('statement of marks'!CL27="","",'statement of marks'!CL27)</f>
        <v>5</v>
      </c>
      <c r="I655" s="443">
        <f>IF('statement of marks'!CM27="","",'statement of marks'!CM27)</f>
        <v>10</v>
      </c>
      <c r="J655" s="430">
        <f>IF('statement of marks'!CN27="","",'statement of marks'!CN27)</f>
        <v>5</v>
      </c>
      <c r="K655" s="430">
        <f>IF('statement of marks'!CO27="","",'statement of marks'!CO27)</f>
        <v>4</v>
      </c>
      <c r="L655" s="443">
        <f>IF('statement of marks'!CP27="","",'statement of marks'!CP27)</f>
        <v>9</v>
      </c>
      <c r="M655" s="443">
        <f>IF('statement of marks'!CQ27="","",'statement of marks'!CQ27)</f>
        <v>29</v>
      </c>
      <c r="N655" s="444">
        <f>IF('statement of marks'!CR27="","",'statement of marks'!CR27)</f>
        <v>1</v>
      </c>
      <c r="O655" s="430">
        <f>IF('statement of marks'!CS27="","",'statement of marks'!CS27)</f>
        <v>40</v>
      </c>
      <c r="P655" s="430">
        <f>IF('statement of marks'!CT27="","",'statement of marks'!CT27)</f>
        <v>10</v>
      </c>
      <c r="Q655" s="430">
        <f>IF('statement of marks'!CU27="","",'statement of marks'!CU27)</f>
        <v>20</v>
      </c>
      <c r="R655" s="443">
        <f>IF('statement of marks'!CV27="","",'statement of marks'!CV27)</f>
        <v>70</v>
      </c>
      <c r="S655" s="445">
        <f>IF('statement of marks'!CW27="","",'statement of marks'!CW27)</f>
        <v>100</v>
      </c>
      <c r="T655" s="430">
        <f>IF('statement of marks'!CX27="","",'statement of marks'!CX27)</f>
        <v>65</v>
      </c>
      <c r="U655" s="430">
        <f>IF('statement of marks'!CY27="","",'statement of marks'!CY27)</f>
        <v>15</v>
      </c>
      <c r="V655" s="430">
        <f>IF('statement of marks'!CZ27="","",'statement of marks'!CZ27)</f>
        <v>20</v>
      </c>
      <c r="W655" s="443">
        <f>IF('statement of marks'!DA27="","",'statement of marks'!DA27)</f>
        <v>100</v>
      </c>
      <c r="X655" s="446">
        <f>IF('statement of marks'!DB27="","",'statement of marks'!DB27)</f>
        <v>200</v>
      </c>
      <c r="Y655" s="430">
        <f>IF('statement of marks'!DC27="","",'statement of marks'!DC27)</f>
        <v>100</v>
      </c>
      <c r="Z655" s="453" t="str">
        <f>IF('statement of marks'!DD27="","",'statement of marks'!DD27)</f>
        <v>A</v>
      </c>
    </row>
    <row r="656" spans="1:26" ht="15.5" customHeight="1">
      <c r="A656" s="424"/>
      <c r="B656" s="813" t="str">
        <f>IF('statement of marks'!$DG$3="","",'statement of marks'!$DG$3)</f>
        <v>SCIENCE</v>
      </c>
      <c r="C656" s="814"/>
      <c r="D656" s="430">
        <f>IF('statement of marks'!DG27="","",'statement of marks'!DG27)</f>
        <v>5</v>
      </c>
      <c r="E656" s="430">
        <f>IF('statement of marks'!DH27="","",'statement of marks'!DH27)</f>
        <v>5</v>
      </c>
      <c r="F656" s="442">
        <f>IF('statement of marks'!DI27="","",'statement of marks'!DI27)</f>
        <v>10</v>
      </c>
      <c r="G656" s="430">
        <f>IF('statement of marks'!DJ27="","",'statement of marks'!DJ27)</f>
        <v>5</v>
      </c>
      <c r="H656" s="430">
        <f>IF('statement of marks'!DK27="","",'statement of marks'!DK27)</f>
        <v>5</v>
      </c>
      <c r="I656" s="443">
        <f>IF('statement of marks'!DL27="","",'statement of marks'!DL27)</f>
        <v>10</v>
      </c>
      <c r="J656" s="430">
        <f>IF('statement of marks'!DM27="","",'statement of marks'!DM27)</f>
        <v>3</v>
      </c>
      <c r="K656" s="430">
        <f>IF('statement of marks'!DN27="","",'statement of marks'!DN27)</f>
        <v>2</v>
      </c>
      <c r="L656" s="443">
        <f>IF('statement of marks'!DO27="","",'statement of marks'!DO27)</f>
        <v>5</v>
      </c>
      <c r="M656" s="443">
        <f>IF('statement of marks'!DP27="","",'statement of marks'!DP27)</f>
        <v>25</v>
      </c>
      <c r="N656" s="444">
        <f>IF('statement of marks'!DQ27="","",'statement of marks'!DQ27)</f>
        <v>5</v>
      </c>
      <c r="O656" s="430">
        <f>IF('statement of marks'!DR27="","",'statement of marks'!DR27)</f>
        <v>50</v>
      </c>
      <c r="P656" s="430">
        <f>IF('statement of marks'!DS27="","",'statement of marks'!DS27)</f>
        <v>20</v>
      </c>
      <c r="Q656" s="430"/>
      <c r="R656" s="443">
        <f>IF('statement of marks'!DT27="","",'statement of marks'!DT27)</f>
        <v>70</v>
      </c>
      <c r="S656" s="445">
        <f>IF('statement of marks'!DU27="","",'statement of marks'!DU27)</f>
        <v>100</v>
      </c>
      <c r="T656" s="430">
        <f>IF('statement of marks'!DV27="","",'statement of marks'!DV27)</f>
        <v>80</v>
      </c>
      <c r="U656" s="430">
        <f>IF('statement of marks'!DW27="","",'statement of marks'!DW27)</f>
        <v>20</v>
      </c>
      <c r="V656" s="430"/>
      <c r="W656" s="443">
        <f>IF('statement of marks'!DX27="","",'statement of marks'!DX27)</f>
        <v>100</v>
      </c>
      <c r="X656" s="446">
        <f>IF('statement of marks'!DY27="","",'statement of marks'!DY27)</f>
        <v>200</v>
      </c>
      <c r="Y656" s="430">
        <f>IF('statement of marks'!DZ27="","",'statement of marks'!DZ27)</f>
        <v>100</v>
      </c>
      <c r="Z656" s="453" t="str">
        <f>IF('statement of marks'!EA27="","",'statement of marks'!EA27)</f>
        <v>A</v>
      </c>
    </row>
    <row r="657" spans="1:26" ht="15.5" customHeight="1">
      <c r="A657" s="424"/>
      <c r="B657" s="813" t="str">
        <f>IF('statement of marks'!$ED$3="","",'statement of marks'!$ED$3)</f>
        <v>SOCIAL STUDIES</v>
      </c>
      <c r="C657" s="814"/>
      <c r="D657" s="430">
        <f>IF('statement of marks'!ED27="","",'statement of marks'!ED27)</f>
        <v>5</v>
      </c>
      <c r="E657" s="430">
        <f>IF('statement of marks'!EE27="","",'statement of marks'!EE27)</f>
        <v>5</v>
      </c>
      <c r="F657" s="442">
        <f>IF('statement of marks'!EF27="","",'statement of marks'!EF27)</f>
        <v>10</v>
      </c>
      <c r="G657" s="430">
        <f>IF('statement of marks'!EG27="","",'statement of marks'!EG27)</f>
        <v>5</v>
      </c>
      <c r="H657" s="430">
        <f>IF('statement of marks'!EH27="","",'statement of marks'!EH27)</f>
        <v>5</v>
      </c>
      <c r="I657" s="443">
        <f>IF('statement of marks'!EI27="","",'statement of marks'!EI27)</f>
        <v>10</v>
      </c>
      <c r="J657" s="430">
        <f>IF('statement of marks'!EJ27="","",'statement of marks'!EJ27)</f>
        <v>5</v>
      </c>
      <c r="K657" s="430">
        <f>IF('statement of marks'!EK27="","",'statement of marks'!EK27)</f>
        <v>4</v>
      </c>
      <c r="L657" s="443">
        <f>IF('statement of marks'!EL27="","",'statement of marks'!EL27)</f>
        <v>9</v>
      </c>
      <c r="M657" s="443">
        <f>IF('statement of marks'!EM27="","",'statement of marks'!EM27)</f>
        <v>29</v>
      </c>
      <c r="N657" s="444">
        <f>IF('statement of marks'!EN27="","",'statement of marks'!EN27)</f>
        <v>1</v>
      </c>
      <c r="O657" s="430">
        <f>IF('statement of marks'!EO27="","",'statement of marks'!EO27)</f>
        <v>50</v>
      </c>
      <c r="P657" s="430">
        <f>IF('statement of marks'!EP27="","",'statement of marks'!EP27)</f>
        <v>20</v>
      </c>
      <c r="Q657" s="430"/>
      <c r="R657" s="443">
        <f>IF('statement of marks'!EQ27="","",'statement of marks'!EQ27)</f>
        <v>70</v>
      </c>
      <c r="S657" s="445">
        <f>IF('statement of marks'!ER27="","",'statement of marks'!ER27)</f>
        <v>100</v>
      </c>
      <c r="T657" s="430">
        <f>IF('statement of marks'!ES27="","",'statement of marks'!ES27)</f>
        <v>80</v>
      </c>
      <c r="U657" s="430">
        <f>IF('statement of marks'!ET27="","",'statement of marks'!ET27)</f>
        <v>20</v>
      </c>
      <c r="V657" s="430"/>
      <c r="W657" s="443">
        <f>IF('statement of marks'!EU27="","",'statement of marks'!EU27)</f>
        <v>100</v>
      </c>
      <c r="X657" s="446">
        <f>IF('statement of marks'!EV27="","",'statement of marks'!EV27)</f>
        <v>200</v>
      </c>
      <c r="Y657" s="430">
        <f>IF('statement of marks'!EW27="","",'statement of marks'!EW27)</f>
        <v>100</v>
      </c>
      <c r="Z657" s="453" t="str">
        <f>IF('statement of marks'!EX27="","",'statement of marks'!EX27)</f>
        <v>A</v>
      </c>
    </row>
    <row r="658" spans="1:26" ht="15.5" customHeight="1">
      <c r="A658" s="424"/>
      <c r="B658" s="813" t="s">
        <v>172</v>
      </c>
      <c r="C658" s="814"/>
      <c r="D658" s="794" t="s">
        <v>167</v>
      </c>
      <c r="E658" s="794"/>
      <c r="F658" s="794"/>
      <c r="G658" s="794" t="s">
        <v>168</v>
      </c>
      <c r="H658" s="794"/>
      <c r="I658" s="794"/>
      <c r="J658" s="794" t="s">
        <v>169</v>
      </c>
      <c r="K658" s="794"/>
      <c r="L658" s="794"/>
      <c r="M658" s="794"/>
      <c r="N658" s="794"/>
      <c r="O658" s="794" t="s">
        <v>177</v>
      </c>
      <c r="P658" s="794"/>
      <c r="Q658" s="794"/>
      <c r="R658" s="794"/>
      <c r="S658" s="794" t="s">
        <v>221</v>
      </c>
      <c r="T658" s="794"/>
      <c r="U658" s="794"/>
      <c r="V658" s="794"/>
      <c r="W658" s="447"/>
      <c r="X658" s="823" t="s">
        <v>425</v>
      </c>
      <c r="Y658" s="823"/>
      <c r="Z658" s="824"/>
    </row>
    <row r="659" spans="1:26" ht="15.5" customHeight="1">
      <c r="A659" s="425"/>
      <c r="B659" s="825" t="s">
        <v>166</v>
      </c>
      <c r="C659" s="826"/>
      <c r="D659" s="827">
        <f>IF('statement of marks'!FA$6="","",'statement of marks'!FA$6)</f>
        <v>20</v>
      </c>
      <c r="E659" s="827"/>
      <c r="F659" s="827"/>
      <c r="G659" s="827">
        <f>IF('statement of marks'!FB$6="","",'statement of marks'!FB$6)</f>
        <v>20</v>
      </c>
      <c r="H659" s="827"/>
      <c r="I659" s="827"/>
      <c r="J659" s="827">
        <f>IF('statement of marks'!FC$6="","",'statement of marks'!FC$6)</f>
        <v>20</v>
      </c>
      <c r="K659" s="827"/>
      <c r="L659" s="827"/>
      <c r="M659" s="827"/>
      <c r="N659" s="827"/>
      <c r="O659" s="827">
        <f>IF('statement of marks'!FD$6="","",'statement of marks'!FD$6)</f>
        <v>20</v>
      </c>
      <c r="P659" s="827"/>
      <c r="Q659" s="827"/>
      <c r="R659" s="827"/>
      <c r="S659" s="827">
        <f>IF('statement of marks'!FE$6="","",'statement of marks'!FE$6)</f>
        <v>20</v>
      </c>
      <c r="T659" s="827"/>
      <c r="U659" s="827"/>
      <c r="V659" s="827"/>
      <c r="W659" s="448"/>
      <c r="X659" s="436">
        <f>IF('statement of marks'!FF$6="","",'statement of marks'!FF$6)</f>
        <v>100</v>
      </c>
      <c r="Y659" s="436" t="s">
        <v>220</v>
      </c>
      <c r="Z659" s="451" t="s">
        <v>69</v>
      </c>
    </row>
    <row r="660" spans="1:26" ht="15.5" customHeight="1">
      <c r="A660" s="424"/>
      <c r="B660" s="813" t="str">
        <f>IF('statement of marks'!$FA$3="","",'statement of marks'!$FA$3)</f>
        <v>WORK EXPERIENCE</v>
      </c>
      <c r="C660" s="814"/>
      <c r="D660" s="817">
        <f>IF('statement of marks'!FA27="","",'statement of marks'!FA27)</f>
        <v>20</v>
      </c>
      <c r="E660" s="817"/>
      <c r="F660" s="817"/>
      <c r="G660" s="817">
        <f>IF('statement of marks'!FB27="","",'statement of marks'!FB27)</f>
        <v>20</v>
      </c>
      <c r="H660" s="817"/>
      <c r="I660" s="817"/>
      <c r="J660" s="816">
        <f>IF('statement of marks'!FC27="","",'statement of marks'!FC27)</f>
        <v>20</v>
      </c>
      <c r="K660" s="816"/>
      <c r="L660" s="816"/>
      <c r="M660" s="816"/>
      <c r="N660" s="816"/>
      <c r="O660" s="817">
        <f>IF('statement of marks'!FD27="","",'statement of marks'!FD27)</f>
        <v>20</v>
      </c>
      <c r="P660" s="817"/>
      <c r="Q660" s="817"/>
      <c r="R660" s="817"/>
      <c r="S660" s="817">
        <f>IF('statement of marks'!FE27="","",'statement of marks'!FE27)</f>
        <v>20</v>
      </c>
      <c r="T660" s="817"/>
      <c r="U660" s="817"/>
      <c r="V660" s="817"/>
      <c r="W660" s="447"/>
      <c r="X660" s="447">
        <f>IF('statement of marks'!FF27="","",'statement of marks'!FF27)</f>
        <v>100</v>
      </c>
      <c r="Y660" s="447">
        <f>IF('statement of marks'!FG27="","",'statement of marks'!FG27)</f>
        <v>100</v>
      </c>
      <c r="Z660" s="454" t="str">
        <f>IF('statement of marks'!FH27="","",'statement of marks'!FH27)</f>
        <v>A</v>
      </c>
    </row>
    <row r="661" spans="1:26" ht="15.5" customHeight="1">
      <c r="A661" s="424"/>
      <c r="B661" s="813" t="str">
        <f>IF('statement of marks'!$FK$3="","",'statement of marks'!$FK$3)</f>
        <v>ART EDUCATION</v>
      </c>
      <c r="C661" s="814"/>
      <c r="D661" s="817">
        <f>IF('statement of marks'!FK27="","",'statement of marks'!FK27)</f>
        <v>20</v>
      </c>
      <c r="E661" s="817"/>
      <c r="F661" s="817"/>
      <c r="G661" s="817">
        <f>IF('statement of marks'!FL27="","",'statement of marks'!FL27)</f>
        <v>20</v>
      </c>
      <c r="H661" s="817"/>
      <c r="I661" s="817"/>
      <c r="J661" s="816">
        <f>IF('statement of marks'!FM27="","",'statement of marks'!FM27)</f>
        <v>20</v>
      </c>
      <c r="K661" s="816"/>
      <c r="L661" s="816"/>
      <c r="M661" s="816"/>
      <c r="N661" s="816"/>
      <c r="O661" s="817">
        <f>IF('statement of marks'!FN27="","",'statement of marks'!FN27)</f>
        <v>20</v>
      </c>
      <c r="P661" s="817"/>
      <c r="Q661" s="817"/>
      <c r="R661" s="817"/>
      <c r="S661" s="817">
        <f>IF('statement of marks'!FO27="","",'statement of marks'!FO27)</f>
        <v>20</v>
      </c>
      <c r="T661" s="817"/>
      <c r="U661" s="817"/>
      <c r="V661" s="817"/>
      <c r="W661" s="447"/>
      <c r="X661" s="447">
        <f>IF('statement of marks'!FP27="","",'statement of marks'!FP27)</f>
        <v>100</v>
      </c>
      <c r="Y661" s="447">
        <f>IF('statement of marks'!FQ27="","",'statement of marks'!FQ27)</f>
        <v>100</v>
      </c>
      <c r="Z661" s="454" t="str">
        <f>IF('statement of marks'!FR27="","",'statement of marks'!FR27)</f>
        <v>A</v>
      </c>
    </row>
    <row r="662" spans="1:26" ht="15.5" customHeight="1">
      <c r="A662" s="424"/>
      <c r="B662" s="813" t="str">
        <f>IF('statement of marks'!$FU$3="","",'statement of marks'!$FU$3)</f>
        <v>PHYSICIAL EDUCATION</v>
      </c>
      <c r="C662" s="814"/>
      <c r="D662" s="817">
        <f>IF('statement of marks'!FU27="","",'statement of marks'!FU27)</f>
        <v>20</v>
      </c>
      <c r="E662" s="817"/>
      <c r="F662" s="817"/>
      <c r="G662" s="817">
        <f>IF('statement of marks'!FV27="","",'statement of marks'!FV27)</f>
        <v>20</v>
      </c>
      <c r="H662" s="817"/>
      <c r="I662" s="817"/>
      <c r="J662" s="816">
        <f>IF('statement of marks'!FW27="","",'statement of marks'!FW27)</f>
        <v>20</v>
      </c>
      <c r="K662" s="816"/>
      <c r="L662" s="816"/>
      <c r="M662" s="816"/>
      <c r="N662" s="816"/>
      <c r="O662" s="817">
        <f>IF('statement of marks'!FX27="","",'statement of marks'!FX27)</f>
        <v>20</v>
      </c>
      <c r="P662" s="817"/>
      <c r="Q662" s="817"/>
      <c r="R662" s="817"/>
      <c r="S662" s="817">
        <f>IF('statement of marks'!FY27="","",'statement of marks'!FY27)</f>
        <v>20</v>
      </c>
      <c r="T662" s="817"/>
      <c r="U662" s="817"/>
      <c r="V662" s="817"/>
      <c r="W662" s="447"/>
      <c r="X662" s="447">
        <f>IF('statement of marks'!FZ27="","",'statement of marks'!FZ27)</f>
        <v>100</v>
      </c>
      <c r="Y662" s="447">
        <f>IF('statement of marks'!GA27="","",'statement of marks'!GA27)</f>
        <v>100</v>
      </c>
      <c r="Z662" s="454" t="str">
        <f>IF('statement of marks'!GB27="","",'statement of marks'!GB27)</f>
        <v>A</v>
      </c>
    </row>
    <row r="663" spans="1:26" ht="15.5" customHeight="1">
      <c r="A663" s="424"/>
      <c r="B663" s="813" t="s">
        <v>173</v>
      </c>
      <c r="C663" s="814"/>
      <c r="D663" s="794" t="str">
        <f>details!$EF$3</f>
        <v>AUGUST</v>
      </c>
      <c r="E663" s="794"/>
      <c r="F663" s="794"/>
      <c r="G663" s="794" t="str">
        <f>details!$EJ$3</f>
        <v>OCTOBER</v>
      </c>
      <c r="H663" s="794"/>
      <c r="I663" s="794"/>
      <c r="J663" s="816" t="str">
        <f>details!$EN$3</f>
        <v>DECEMBER</v>
      </c>
      <c r="K663" s="816"/>
      <c r="L663" s="816"/>
      <c r="M663" s="816"/>
      <c r="N663" s="816"/>
      <c r="O663" s="794" t="str">
        <f>details!$ER$3</f>
        <v>FEBURARY</v>
      </c>
      <c r="P663" s="794"/>
      <c r="Q663" s="794"/>
      <c r="R663" s="794"/>
      <c r="S663" s="794" t="str">
        <f>details!$EV$3</f>
        <v>GRAND TOAL</v>
      </c>
      <c r="T663" s="794"/>
      <c r="U663" s="794"/>
      <c r="V663" s="794"/>
      <c r="W663" s="811" t="s">
        <v>118</v>
      </c>
      <c r="X663" s="811"/>
      <c r="Y663" s="811"/>
      <c r="Z663" s="812"/>
    </row>
    <row r="664" spans="1:26" ht="15.5" customHeight="1">
      <c r="A664" s="424"/>
      <c r="B664" s="813" t="s">
        <v>175</v>
      </c>
      <c r="C664" s="814"/>
      <c r="D664" s="815" t="str">
        <f>IF(details!EI27="","",details!EI27)</f>
        <v/>
      </c>
      <c r="E664" s="815"/>
      <c r="F664" s="815"/>
      <c r="G664" s="815" t="str">
        <f>IF(details!EM27="","",details!EM27)</f>
        <v/>
      </c>
      <c r="H664" s="815"/>
      <c r="I664" s="815"/>
      <c r="J664" s="816" t="str">
        <f>IF(details!EQ27="","",details!EQ27)</f>
        <v/>
      </c>
      <c r="K664" s="816"/>
      <c r="L664" s="816"/>
      <c r="M664" s="816"/>
      <c r="N664" s="816"/>
      <c r="O664" s="817" t="str">
        <f>IF(details!EU27="","",details!EU27)</f>
        <v/>
      </c>
      <c r="P664" s="817"/>
      <c r="Q664" s="817"/>
      <c r="R664" s="817"/>
      <c r="S664" s="815" t="str">
        <f>IF(details!EW27="","",details!EW27)</f>
        <v/>
      </c>
      <c r="T664" s="815"/>
      <c r="U664" s="815"/>
      <c r="V664" s="815"/>
      <c r="W664" s="811"/>
      <c r="X664" s="811"/>
      <c r="Y664" s="811"/>
      <c r="Z664" s="812"/>
    </row>
    <row r="665" spans="1:26" ht="15.5" customHeight="1">
      <c r="A665" s="424"/>
      <c r="B665" s="818" t="s">
        <v>174</v>
      </c>
      <c r="C665" s="819"/>
      <c r="D665" s="820">
        <f>IF(details!EH27="","",details!EH27)</f>
        <v>40</v>
      </c>
      <c r="E665" s="820"/>
      <c r="F665" s="820"/>
      <c r="G665" s="820">
        <f>IF(details!EL27="","",details!EL27)</f>
        <v>60</v>
      </c>
      <c r="H665" s="820"/>
      <c r="I665" s="820"/>
      <c r="J665" s="820">
        <f>IF(details!EP27="","",details!EP27)</f>
        <v>80</v>
      </c>
      <c r="K665" s="820"/>
      <c r="L665" s="820"/>
      <c r="M665" s="820"/>
      <c r="N665" s="820"/>
      <c r="O665" s="820">
        <f>IF(details!ET27="","",details!ET27)</f>
        <v>100</v>
      </c>
      <c r="P665" s="820"/>
      <c r="Q665" s="820"/>
      <c r="R665" s="820"/>
      <c r="S665" s="820">
        <f>IF(details!EV27="","",details!EV27)</f>
        <v>110</v>
      </c>
      <c r="T665" s="820"/>
      <c r="U665" s="820"/>
      <c r="V665" s="820"/>
      <c r="W665" s="821">
        <f>'statement of marks'!$HR$108</f>
        <v>45777</v>
      </c>
      <c r="X665" s="821"/>
      <c r="Y665" s="821"/>
      <c r="Z665" s="822"/>
    </row>
    <row r="666" spans="1:26" ht="15.5" customHeight="1">
      <c r="A666" s="426"/>
      <c r="B666" s="803" t="s">
        <v>232</v>
      </c>
      <c r="C666" s="804"/>
      <c r="D666" s="805" t="s">
        <v>189</v>
      </c>
      <c r="E666" s="805"/>
      <c r="F666" s="805"/>
      <c r="G666" s="805" t="s">
        <v>190</v>
      </c>
      <c r="H666" s="805"/>
      <c r="I666" s="805"/>
      <c r="J666" s="805" t="s">
        <v>222</v>
      </c>
      <c r="K666" s="805"/>
      <c r="L666" s="805"/>
      <c r="M666" s="805"/>
      <c r="N666" s="805"/>
      <c r="O666" s="805" t="s">
        <v>147</v>
      </c>
      <c r="P666" s="805"/>
      <c r="Q666" s="805"/>
      <c r="R666" s="805"/>
      <c r="S666" s="806" t="s">
        <v>195</v>
      </c>
      <c r="T666" s="806"/>
      <c r="U666" s="806"/>
      <c r="V666" s="806"/>
      <c r="W666" s="805" t="s">
        <v>230</v>
      </c>
      <c r="X666" s="805"/>
      <c r="Y666" s="805"/>
      <c r="Z666" s="807"/>
    </row>
    <row r="667" spans="1:26" ht="15.5" customHeight="1">
      <c r="A667" s="426"/>
      <c r="B667" s="803"/>
      <c r="C667" s="804"/>
      <c r="D667" s="805">
        <f>'statement of marks'!HP27</f>
        <v>1200</v>
      </c>
      <c r="E667" s="805"/>
      <c r="F667" s="805"/>
      <c r="G667" s="805">
        <f>'statement of marks'!HQ27</f>
        <v>1200</v>
      </c>
      <c r="H667" s="805"/>
      <c r="I667" s="805"/>
      <c r="J667" s="808" t="str">
        <f>'statement of marks'!HU27</f>
        <v>A</v>
      </c>
      <c r="K667" s="808"/>
      <c r="L667" s="808"/>
      <c r="M667" s="808"/>
      <c r="N667" s="808"/>
      <c r="O667" s="808">
        <f>'statement of marks'!HR27</f>
        <v>100</v>
      </c>
      <c r="P667" s="808"/>
      <c r="Q667" s="808"/>
      <c r="R667" s="808"/>
      <c r="S667" s="805">
        <f>'statement of marks'!HT27</f>
        <v>0.99999999999999833</v>
      </c>
      <c r="T667" s="805"/>
      <c r="U667" s="805"/>
      <c r="V667" s="805"/>
      <c r="W667" s="809" t="str">
        <f>'statement of marks'!HO27</f>
        <v>PASSED</v>
      </c>
      <c r="X667" s="809"/>
      <c r="Y667" s="809"/>
      <c r="Z667" s="810"/>
    </row>
    <row r="668" spans="1:26" ht="15.5" customHeight="1">
      <c r="A668" s="424"/>
      <c r="B668" s="792" t="s">
        <v>176</v>
      </c>
      <c r="C668" s="793"/>
      <c r="D668" s="794"/>
      <c r="E668" s="794"/>
      <c r="F668" s="794"/>
      <c r="G668" s="794"/>
      <c r="H668" s="794"/>
      <c r="I668" s="794"/>
      <c r="J668" s="794"/>
      <c r="K668" s="794"/>
      <c r="L668" s="794"/>
      <c r="M668" s="794"/>
      <c r="N668" s="794"/>
      <c r="O668" s="794"/>
      <c r="P668" s="794"/>
      <c r="Q668" s="794"/>
      <c r="R668" s="794"/>
      <c r="S668" s="794"/>
      <c r="T668" s="794"/>
      <c r="U668" s="794"/>
      <c r="V668" s="794"/>
      <c r="W668" s="794"/>
      <c r="X668" s="794"/>
      <c r="Y668" s="794"/>
      <c r="Z668" s="800"/>
    </row>
    <row r="669" spans="1:26" ht="15.5" customHeight="1">
      <c r="A669" s="424"/>
      <c r="B669" s="801" t="s">
        <v>161</v>
      </c>
      <c r="C669" s="802"/>
      <c r="D669" s="794"/>
      <c r="E669" s="794"/>
      <c r="F669" s="794"/>
      <c r="G669" s="794"/>
      <c r="H669" s="794"/>
      <c r="I669" s="794"/>
      <c r="J669" s="794"/>
      <c r="K669" s="794"/>
      <c r="L669" s="794"/>
      <c r="M669" s="794"/>
      <c r="N669" s="794"/>
      <c r="O669" s="794"/>
      <c r="P669" s="794"/>
      <c r="Q669" s="794"/>
      <c r="R669" s="794"/>
      <c r="S669" s="794"/>
      <c r="T669" s="794"/>
      <c r="U669" s="794"/>
      <c r="V669" s="794"/>
      <c r="W669" s="794"/>
      <c r="X669" s="794"/>
      <c r="Y669" s="794"/>
      <c r="Z669" s="800"/>
    </row>
    <row r="670" spans="1:26" ht="15.5" customHeight="1">
      <c r="A670" s="424"/>
      <c r="B670" s="792" t="s">
        <v>162</v>
      </c>
      <c r="C670" s="793"/>
      <c r="D670" s="794"/>
      <c r="E670" s="794"/>
      <c r="F670" s="794"/>
      <c r="G670" s="794"/>
      <c r="H670" s="794"/>
      <c r="I670" s="794"/>
      <c r="J670" s="794"/>
      <c r="K670" s="794"/>
      <c r="L670" s="794"/>
      <c r="M670" s="794"/>
      <c r="N670" s="794"/>
      <c r="O670" s="794"/>
      <c r="P670" s="794"/>
      <c r="Q670" s="794"/>
      <c r="R670" s="794"/>
      <c r="S670" s="795" t="s">
        <v>162</v>
      </c>
      <c r="T670" s="795"/>
      <c r="U670" s="795"/>
      <c r="V670" s="795"/>
      <c r="W670" s="796" t="s">
        <v>163</v>
      </c>
      <c r="X670" s="796"/>
      <c r="Y670" s="796"/>
      <c r="Z670" s="797"/>
    </row>
    <row r="671" spans="1:26" ht="15.5" customHeight="1">
      <c r="A671" s="424"/>
      <c r="B671" s="798" t="s">
        <v>163</v>
      </c>
      <c r="C671" s="799"/>
      <c r="D671" s="794"/>
      <c r="E671" s="794"/>
      <c r="F671" s="794"/>
      <c r="G671" s="794"/>
      <c r="H671" s="794"/>
      <c r="I671" s="794"/>
      <c r="J671" s="794"/>
      <c r="K671" s="794"/>
      <c r="L671" s="794"/>
      <c r="M671" s="794"/>
      <c r="N671" s="794"/>
      <c r="O671" s="794"/>
      <c r="P671" s="794"/>
      <c r="Q671" s="794"/>
      <c r="R671" s="794"/>
      <c r="S671" s="795"/>
      <c r="T671" s="795"/>
      <c r="U671" s="795"/>
      <c r="V671" s="795"/>
      <c r="W671" s="796"/>
      <c r="X671" s="796"/>
      <c r="Y671" s="796"/>
      <c r="Z671" s="797"/>
    </row>
    <row r="672" spans="1:26" ht="15.5" customHeight="1" thickBot="1">
      <c r="A672" s="424"/>
      <c r="B672" s="786" t="s">
        <v>223</v>
      </c>
      <c r="C672" s="787"/>
      <c r="D672" s="788"/>
      <c r="E672" s="788"/>
      <c r="F672" s="788"/>
      <c r="G672" s="788"/>
      <c r="H672" s="788"/>
      <c r="I672" s="788"/>
      <c r="J672" s="788"/>
      <c r="K672" s="788"/>
      <c r="L672" s="788"/>
      <c r="M672" s="788"/>
      <c r="N672" s="788"/>
      <c r="O672" s="788"/>
      <c r="P672" s="788"/>
      <c r="Q672" s="788"/>
      <c r="R672" s="788"/>
      <c r="S672" s="789" t="s">
        <v>179</v>
      </c>
      <c r="T672" s="789"/>
      <c r="U672" s="789"/>
      <c r="V672" s="789"/>
      <c r="W672" s="790" t="s">
        <v>179</v>
      </c>
      <c r="X672" s="790"/>
      <c r="Y672" s="790"/>
      <c r="Z672" s="791"/>
    </row>
    <row r="673" spans="1:26" ht="15.5" customHeight="1">
      <c r="A673" s="424"/>
      <c r="B673" s="839" t="s">
        <v>178</v>
      </c>
      <c r="C673" s="840"/>
      <c r="D673" s="840"/>
      <c r="E673" s="840"/>
      <c r="F673" s="840"/>
      <c r="G673" s="840"/>
      <c r="H673" s="840"/>
      <c r="I673" s="840"/>
      <c r="J673" s="840"/>
      <c r="K673" s="840"/>
      <c r="L673" s="840"/>
      <c r="M673" s="840"/>
      <c r="N673" s="840"/>
      <c r="O673" s="840"/>
      <c r="P673" s="840"/>
      <c r="Q673" s="840"/>
      <c r="R673" s="840"/>
      <c r="S673" s="840"/>
      <c r="T673" s="840"/>
      <c r="U673" s="840"/>
      <c r="V673" s="840"/>
      <c r="W673" s="840"/>
      <c r="X673" s="840"/>
      <c r="Y673" s="840"/>
      <c r="Z673" s="841"/>
    </row>
    <row r="674" spans="1:26" ht="15.5" customHeight="1">
      <c r="A674" s="424"/>
      <c r="B674" s="842" t="str">
        <f>IF('statement of marks'!$A$1="","",'statement of marks'!$A$1)</f>
        <v>GOVT. HR. SEC. SCHOOL, _________________</v>
      </c>
      <c r="C674" s="843"/>
      <c r="D674" s="843"/>
      <c r="E674" s="843"/>
      <c r="F674" s="843"/>
      <c r="G674" s="843"/>
      <c r="H674" s="843"/>
      <c r="I674" s="843"/>
      <c r="J674" s="843"/>
      <c r="K674" s="843"/>
      <c r="L674" s="843"/>
      <c r="M674" s="843"/>
      <c r="N674" s="843"/>
      <c r="O674" s="843"/>
      <c r="P674" s="843"/>
      <c r="Q674" s="843"/>
      <c r="R674" s="843"/>
      <c r="S674" s="843"/>
      <c r="T674" s="843"/>
      <c r="U674" s="843"/>
      <c r="V674" s="843"/>
      <c r="W674" s="843"/>
      <c r="X674" s="843"/>
      <c r="Y674" s="843"/>
      <c r="Z674" s="844"/>
    </row>
    <row r="675" spans="1:26" ht="15.5" customHeight="1">
      <c r="A675" s="424"/>
      <c r="B675" s="813" t="s">
        <v>117</v>
      </c>
      <c r="C675" s="814"/>
      <c r="D675" s="814" t="str">
        <f>IF('statement of marks'!$H$3="","",'statement of marks'!$H$3)</f>
        <v>2024-25</v>
      </c>
      <c r="E675" s="814"/>
      <c r="F675" s="814"/>
      <c r="G675" s="814"/>
      <c r="H675" s="814"/>
      <c r="I675" s="814"/>
      <c r="J675" s="814"/>
      <c r="K675" s="814"/>
      <c r="L675" s="814"/>
      <c r="M675" s="814"/>
      <c r="N675" s="814"/>
      <c r="O675" s="814"/>
      <c r="P675" s="814"/>
      <c r="Q675" s="814"/>
      <c r="R675" s="814"/>
      <c r="S675" s="814"/>
      <c r="T675" s="814"/>
      <c r="U675" s="814"/>
      <c r="V675" s="814"/>
      <c r="W675" s="814"/>
      <c r="X675" s="814"/>
      <c r="Y675" s="814"/>
      <c r="Z675" s="832"/>
    </row>
    <row r="676" spans="1:26" ht="15.5" customHeight="1">
      <c r="A676" s="424"/>
      <c r="B676" s="813" t="s">
        <v>157</v>
      </c>
      <c r="C676" s="814"/>
      <c r="D676" s="814" t="str">
        <f>IF('statement of marks'!I28="","",'statement of marks'!I28)</f>
        <v>A22</v>
      </c>
      <c r="E676" s="814"/>
      <c r="F676" s="814"/>
      <c r="G676" s="814"/>
      <c r="H676" s="814"/>
      <c r="I676" s="814"/>
      <c r="J676" s="814"/>
      <c r="K676" s="814"/>
      <c r="L676" s="814"/>
      <c r="M676" s="814"/>
      <c r="N676" s="814"/>
      <c r="O676" s="814"/>
      <c r="P676" s="814"/>
      <c r="Q676" s="814"/>
      <c r="R676" s="814"/>
      <c r="S676" s="814"/>
      <c r="T676" s="814"/>
      <c r="U676" s="814"/>
      <c r="V676" s="814"/>
      <c r="W676" s="814"/>
      <c r="X676" s="814"/>
      <c r="Y676" s="814"/>
      <c r="Z676" s="832"/>
    </row>
    <row r="677" spans="1:26" ht="15.5" customHeight="1">
      <c r="A677" s="424"/>
      <c r="B677" s="813" t="s">
        <v>20</v>
      </c>
      <c r="C677" s="814"/>
      <c r="D677" s="814" t="str">
        <f>IF('statement of marks'!J28="","",'statement of marks'!J28)</f>
        <v>B22</v>
      </c>
      <c r="E677" s="814"/>
      <c r="F677" s="814"/>
      <c r="G677" s="814"/>
      <c r="H677" s="814"/>
      <c r="I677" s="814"/>
      <c r="J677" s="814"/>
      <c r="K677" s="814"/>
      <c r="L677" s="814"/>
      <c r="M677" s="814"/>
      <c r="N677" s="814"/>
      <c r="O677" s="814"/>
      <c r="P677" s="814"/>
      <c r="Q677" s="814"/>
      <c r="R677" s="814"/>
      <c r="S677" s="814"/>
      <c r="T677" s="814"/>
      <c r="U677" s="814"/>
      <c r="V677" s="814"/>
      <c r="W677" s="814"/>
      <c r="X677" s="814"/>
      <c r="Y677" s="814"/>
      <c r="Z677" s="832"/>
    </row>
    <row r="678" spans="1:26" ht="15.5" customHeight="1">
      <c r="A678" s="424"/>
      <c r="B678" s="813" t="s">
        <v>21</v>
      </c>
      <c r="C678" s="814"/>
      <c r="D678" s="814" t="str">
        <f>IF('statement of marks'!K28="","",'statement of marks'!K28)</f>
        <v>C22</v>
      </c>
      <c r="E678" s="814"/>
      <c r="F678" s="814"/>
      <c r="G678" s="814"/>
      <c r="H678" s="814"/>
      <c r="I678" s="814"/>
      <c r="J678" s="814"/>
      <c r="K678" s="814"/>
      <c r="L678" s="814"/>
      <c r="M678" s="814"/>
      <c r="N678" s="814"/>
      <c r="O678" s="814"/>
      <c r="P678" s="814"/>
      <c r="Q678" s="814"/>
      <c r="R678" s="814"/>
      <c r="S678" s="814"/>
      <c r="T678" s="814"/>
      <c r="U678" s="814"/>
      <c r="V678" s="814"/>
      <c r="W678" s="814"/>
      <c r="X678" s="814"/>
      <c r="Y678" s="814"/>
      <c r="Z678" s="832"/>
    </row>
    <row r="679" spans="1:26" ht="15.5" customHeight="1">
      <c r="A679" s="424"/>
      <c r="B679" s="813" t="s">
        <v>158</v>
      </c>
      <c r="C679" s="814"/>
      <c r="D679" s="814" t="str">
        <f>IF('statement of marks'!$G$3="","",'statement of marks'!$G$3)</f>
        <v>6 A</v>
      </c>
      <c r="E679" s="814"/>
      <c r="F679" s="814"/>
      <c r="G679" s="814" t="s">
        <v>159</v>
      </c>
      <c r="H679" s="814"/>
      <c r="I679" s="814"/>
      <c r="J679" s="836">
        <f>IF('statement of marks'!D28="","",'statement of marks'!D28)</f>
        <v>822</v>
      </c>
      <c r="K679" s="837"/>
      <c r="L679" s="837"/>
      <c r="M679" s="837"/>
      <c r="N679" s="838"/>
      <c r="O679" s="814" t="s">
        <v>79</v>
      </c>
      <c r="P679" s="814"/>
      <c r="Q679" s="814"/>
      <c r="R679" s="814"/>
      <c r="S679" s="814" t="str">
        <f>IF('statement of marks'!F28="","",'statement of marks'!F28)</f>
        <v/>
      </c>
      <c r="T679" s="814"/>
      <c r="U679" s="814"/>
      <c r="V679" s="814"/>
      <c r="W679" s="814" t="str">
        <f>IF('statement of marks'!$I$3="","",'statement of marks'!$I$3)</f>
        <v>SCHOOL DISE CODE</v>
      </c>
      <c r="X679" s="814"/>
      <c r="Y679" s="814"/>
      <c r="Z679" s="832"/>
    </row>
    <row r="680" spans="1:26" ht="15.5" customHeight="1">
      <c r="A680" s="424"/>
      <c r="B680" s="449" t="s">
        <v>171</v>
      </c>
      <c r="C680" s="428"/>
      <c r="D680" s="830" t="str">
        <f>IF('statement of marks'!G28="","",'statement of marks'!G28)</f>
        <v/>
      </c>
      <c r="E680" s="830"/>
      <c r="F680" s="830"/>
      <c r="G680" s="831" t="str">
        <f>IF('statement of marks'!H28="","",'statement of marks'!H28)</f>
        <v/>
      </c>
      <c r="H680" s="831"/>
      <c r="I680" s="831"/>
      <c r="J680" s="831"/>
      <c r="K680" s="831"/>
      <c r="L680" s="831"/>
      <c r="M680" s="831"/>
      <c r="N680" s="831"/>
      <c r="O680" s="831"/>
      <c r="P680" s="831"/>
      <c r="Q680" s="831"/>
      <c r="R680" s="831"/>
      <c r="S680" s="831"/>
      <c r="T680" s="831"/>
      <c r="U680" s="831"/>
      <c r="V680" s="831"/>
      <c r="W680" s="814" t="str">
        <f>IF('statement of marks'!$J$3="","",'statement of marks'!$J$3)</f>
        <v>08291009401</v>
      </c>
      <c r="X680" s="814"/>
      <c r="Y680" s="814"/>
      <c r="Z680" s="832"/>
    </row>
    <row r="681" spans="1:26" ht="15.5" customHeight="1">
      <c r="A681" s="424"/>
      <c r="B681" s="450" t="s">
        <v>160</v>
      </c>
      <c r="C681" s="429" t="s">
        <v>165</v>
      </c>
      <c r="D681" s="794" t="s">
        <v>167</v>
      </c>
      <c r="E681" s="794"/>
      <c r="F681" s="794"/>
      <c r="G681" s="794" t="s">
        <v>168</v>
      </c>
      <c r="H681" s="794"/>
      <c r="I681" s="794"/>
      <c r="J681" s="794" t="s">
        <v>169</v>
      </c>
      <c r="K681" s="794"/>
      <c r="L681" s="794"/>
      <c r="M681" s="833" t="str">
        <f>IF('statement of marks'!U$4="","",'statement of marks'!U$4)</f>
        <v>TOTAL OF ALL TESTS</v>
      </c>
      <c r="N681" s="834" t="str">
        <f>IF('statement of marks'!V$4="","",'statement of marks'!V$4)</f>
        <v>VRUKSHAROPAN</v>
      </c>
      <c r="O681" s="795" t="s">
        <v>170</v>
      </c>
      <c r="P681" s="795"/>
      <c r="Q681" s="795"/>
      <c r="R681" s="795"/>
      <c r="S681" s="835" t="s">
        <v>216</v>
      </c>
      <c r="T681" s="816" t="s">
        <v>90</v>
      </c>
      <c r="U681" s="816"/>
      <c r="V681" s="816"/>
      <c r="W681" s="816"/>
      <c r="X681" s="823" t="s">
        <v>425</v>
      </c>
      <c r="Y681" s="823"/>
      <c r="Z681" s="824"/>
    </row>
    <row r="682" spans="1:26" ht="15.5" customHeight="1">
      <c r="A682" s="424"/>
      <c r="B682" s="450"/>
      <c r="C682" s="429"/>
      <c r="D682" s="431" t="s">
        <v>217</v>
      </c>
      <c r="E682" s="431" t="s">
        <v>218</v>
      </c>
      <c r="F682" s="432" t="s">
        <v>219</v>
      </c>
      <c r="G682" s="431" t="s">
        <v>217</v>
      </c>
      <c r="H682" s="431" t="s">
        <v>218</v>
      </c>
      <c r="I682" s="433" t="s">
        <v>219</v>
      </c>
      <c r="J682" s="431" t="s">
        <v>217</v>
      </c>
      <c r="K682" s="431" t="s">
        <v>218</v>
      </c>
      <c r="L682" s="433" t="s">
        <v>219</v>
      </c>
      <c r="M682" s="833"/>
      <c r="N682" s="834"/>
      <c r="O682" s="431" t="s">
        <v>217</v>
      </c>
      <c r="P682" s="431" t="s">
        <v>218</v>
      </c>
      <c r="Q682" s="434" t="s">
        <v>421</v>
      </c>
      <c r="R682" s="433" t="s">
        <v>219</v>
      </c>
      <c r="S682" s="835"/>
      <c r="T682" s="431" t="s">
        <v>217</v>
      </c>
      <c r="U682" s="431" t="s">
        <v>218</v>
      </c>
      <c r="V682" s="434" t="s">
        <v>422</v>
      </c>
      <c r="W682" s="433" t="s">
        <v>219</v>
      </c>
      <c r="X682" s="435" t="s">
        <v>423</v>
      </c>
      <c r="Y682" s="431" t="s">
        <v>220</v>
      </c>
      <c r="Z682" s="451" t="s">
        <v>69</v>
      </c>
    </row>
    <row r="683" spans="1:26" ht="15.5" customHeight="1">
      <c r="A683" s="425"/>
      <c r="B683" s="828" t="s">
        <v>166</v>
      </c>
      <c r="C683" s="829"/>
      <c r="D683" s="436">
        <f>IF('statement of marks'!L$6="","",'statement of marks'!L$6)</f>
        <v>5</v>
      </c>
      <c r="E683" s="436">
        <f>IF('statement of marks'!M$6="","",'statement of marks'!M$6)</f>
        <v>5</v>
      </c>
      <c r="F683" s="437">
        <f>IF('statement of marks'!N$6="","",'statement of marks'!N$6)</f>
        <v>10</v>
      </c>
      <c r="G683" s="436">
        <f>IF('statement of marks'!O$6="","",'statement of marks'!O$6)</f>
        <v>5</v>
      </c>
      <c r="H683" s="436">
        <f>IF('statement of marks'!P$6="","",'statement of marks'!P$6)</f>
        <v>5</v>
      </c>
      <c r="I683" s="438">
        <f>IF('statement of marks'!Q$6="","",'statement of marks'!Q$6)</f>
        <v>10</v>
      </c>
      <c r="J683" s="436">
        <f>IF('statement of marks'!R$6="","",'statement of marks'!R$6)</f>
        <v>5</v>
      </c>
      <c r="K683" s="436">
        <f>IF('statement of marks'!S$6="","",'statement of marks'!S$6)</f>
        <v>4</v>
      </c>
      <c r="L683" s="438">
        <f>IF('statement of marks'!T$6="","",'statement of marks'!T$6)</f>
        <v>9</v>
      </c>
      <c r="M683" s="438">
        <f>IF('statement of marks'!U$6="","",'statement of marks'!U$6)</f>
        <v>29</v>
      </c>
      <c r="N683" s="439">
        <f>IF('statement of marks'!V$6="","",'statement of marks'!V$6)</f>
        <v>1</v>
      </c>
      <c r="O683" s="436">
        <f>IF('statement of marks'!W$6="","",'statement of marks'!W$6)</f>
        <v>40</v>
      </c>
      <c r="P683" s="436">
        <f>IF('statement of marks'!X$6="","",'statement of marks'!X$6)</f>
        <v>10</v>
      </c>
      <c r="Q683" s="436">
        <f>IF('statement of marks'!Y$6="","",'statement of marks'!Y$6)</f>
        <v>20</v>
      </c>
      <c r="R683" s="438">
        <f>IF('statement of marks'!Z$6="","",'statement of marks'!Z$6)</f>
        <v>70</v>
      </c>
      <c r="S683" s="440">
        <f>IF('statement of marks'!AA$6="","",'statement of marks'!AA$6)</f>
        <v>100</v>
      </c>
      <c r="T683" s="436">
        <f>IF('statement of marks'!AB$6="","",'statement of marks'!AB$6)</f>
        <v>65</v>
      </c>
      <c r="U683" s="436">
        <f>IF('statement of marks'!AC$6="","",'statement of marks'!AC$6)</f>
        <v>15</v>
      </c>
      <c r="V683" s="436">
        <f>IF('statement of marks'!AD$6="","",'statement of marks'!AD$6)</f>
        <v>20</v>
      </c>
      <c r="W683" s="438">
        <f>IF('statement of marks'!AE$6="","",'statement of marks'!AE$6)</f>
        <v>100</v>
      </c>
      <c r="X683" s="441">
        <f>IF('statement of marks'!AF$6="","",'statement of marks'!AF$6)</f>
        <v>200</v>
      </c>
      <c r="Y683" s="436" t="str">
        <f>IF('statement of marks'!AG$6="","",'statement of marks'!AG$6)</f>
        <v/>
      </c>
      <c r="Z683" s="452" t="str">
        <f>IF('statement of marks'!AH$6="","",'statement of marks'!AH$6)</f>
        <v/>
      </c>
    </row>
    <row r="684" spans="1:26" ht="15.5" customHeight="1">
      <c r="A684" s="424"/>
      <c r="B684" s="813" t="str">
        <f>IF('statement of marks'!$L$3="","",'statement of marks'!$L$3)</f>
        <v>HINDI</v>
      </c>
      <c r="C684" s="814"/>
      <c r="D684" s="430">
        <f>IF('statement of marks'!L28="","",'statement of marks'!L28)</f>
        <v>5</v>
      </c>
      <c r="E684" s="430">
        <f>IF('statement of marks'!M28="","",'statement of marks'!M28)</f>
        <v>5</v>
      </c>
      <c r="F684" s="442">
        <f>IF('statement of marks'!N28="","",'statement of marks'!N28)</f>
        <v>10</v>
      </c>
      <c r="G684" s="430">
        <f>IF('statement of marks'!O28="","",'statement of marks'!O28)</f>
        <v>5</v>
      </c>
      <c r="H684" s="430">
        <f>IF('statement of marks'!P28="","",'statement of marks'!P28)</f>
        <v>5</v>
      </c>
      <c r="I684" s="443">
        <f>IF('statement of marks'!Q28="","",'statement of marks'!Q28)</f>
        <v>10</v>
      </c>
      <c r="J684" s="430">
        <f>IF('statement of marks'!R28="","",'statement of marks'!R28)</f>
        <v>5</v>
      </c>
      <c r="K684" s="430">
        <f>IF('statement of marks'!S28="","",'statement of marks'!S28)</f>
        <v>4</v>
      </c>
      <c r="L684" s="443">
        <f>IF('statement of marks'!T28="","",'statement of marks'!T28)</f>
        <v>9</v>
      </c>
      <c r="M684" s="443">
        <f>IF('statement of marks'!U28="","",'statement of marks'!U28)</f>
        <v>29</v>
      </c>
      <c r="N684" s="444">
        <f>IF('statement of marks'!V28="","",'statement of marks'!V28)</f>
        <v>1</v>
      </c>
      <c r="O684" s="430">
        <f>IF('statement of marks'!W28="","",'statement of marks'!W28)</f>
        <v>40</v>
      </c>
      <c r="P684" s="430">
        <f>IF('statement of marks'!X28="","",'statement of marks'!X28)</f>
        <v>10</v>
      </c>
      <c r="Q684" s="430">
        <f>IF('statement of marks'!Y28="","",'statement of marks'!Y28)</f>
        <v>20</v>
      </c>
      <c r="R684" s="443">
        <f>IF('statement of marks'!Z28="","",'statement of marks'!Z28)</f>
        <v>70</v>
      </c>
      <c r="S684" s="445">
        <f>IF('statement of marks'!AA28="","",'statement of marks'!AA28)</f>
        <v>100</v>
      </c>
      <c r="T684" s="430">
        <f>IF('statement of marks'!AB28="","",'statement of marks'!AB28)</f>
        <v>65</v>
      </c>
      <c r="U684" s="430">
        <f>IF('statement of marks'!AC28="","",'statement of marks'!AC28)</f>
        <v>15</v>
      </c>
      <c r="V684" s="430">
        <f>IF('statement of marks'!AD28="","",'statement of marks'!AD28)</f>
        <v>20</v>
      </c>
      <c r="W684" s="443">
        <f>IF('statement of marks'!AE28="","",'statement of marks'!AE28)</f>
        <v>100</v>
      </c>
      <c r="X684" s="446">
        <f>IF('statement of marks'!AF28="","",'statement of marks'!AF28)</f>
        <v>200</v>
      </c>
      <c r="Y684" s="430">
        <f>IF('statement of marks'!AG28="","",'statement of marks'!AG28)</f>
        <v>100</v>
      </c>
      <c r="Z684" s="453" t="str">
        <f>IF('statement of marks'!AH28="","",'statement of marks'!AH28)</f>
        <v>A</v>
      </c>
    </row>
    <row r="685" spans="1:26" ht="15.5" customHeight="1">
      <c r="A685" s="424"/>
      <c r="B685" s="813" t="str">
        <f>IF('statement of marks'!$AK$3="","",'statement of marks'!$AK$3)</f>
        <v>ENGLISH</v>
      </c>
      <c r="C685" s="814"/>
      <c r="D685" s="430">
        <f>IF('statement of marks'!AK28="","",'statement of marks'!AK28)</f>
        <v>5</v>
      </c>
      <c r="E685" s="430">
        <f>IF('statement of marks'!AL28="","",'statement of marks'!AL28)</f>
        <v>5</v>
      </c>
      <c r="F685" s="442">
        <f>IF('statement of marks'!AM28="","",'statement of marks'!AM28)</f>
        <v>10</v>
      </c>
      <c r="G685" s="430">
        <f>IF('statement of marks'!AN28="","",'statement of marks'!AN28)</f>
        <v>5</v>
      </c>
      <c r="H685" s="430">
        <f>IF('statement of marks'!AO28="","",'statement of marks'!AO28)</f>
        <v>5</v>
      </c>
      <c r="I685" s="443">
        <f>IF('statement of marks'!AP28="","",'statement of marks'!AP28)</f>
        <v>10</v>
      </c>
      <c r="J685" s="430">
        <f>IF('statement of marks'!AQ28="","",'statement of marks'!AQ28)</f>
        <v>5</v>
      </c>
      <c r="K685" s="430">
        <f>IF('statement of marks'!AR28="","",'statement of marks'!AR28)</f>
        <v>4</v>
      </c>
      <c r="L685" s="443">
        <f>IF('statement of marks'!AS28="","",'statement of marks'!AS28)</f>
        <v>9</v>
      </c>
      <c r="M685" s="443">
        <f>IF('statement of marks'!AT28="","",'statement of marks'!AT28)</f>
        <v>29</v>
      </c>
      <c r="N685" s="444">
        <f>IF('statement of marks'!AU28="","",'statement of marks'!AU28)</f>
        <v>1</v>
      </c>
      <c r="O685" s="430">
        <f>IF('statement of marks'!AV28="","",'statement of marks'!AV28)</f>
        <v>40</v>
      </c>
      <c r="P685" s="430">
        <f>IF('statement of marks'!AW28="","",'statement of marks'!AW28)</f>
        <v>10</v>
      </c>
      <c r="Q685" s="430">
        <f>IF('statement of marks'!AX28="","",'statement of marks'!AX28)</f>
        <v>20</v>
      </c>
      <c r="R685" s="443">
        <f>IF('statement of marks'!AY28="","",'statement of marks'!AY28)</f>
        <v>70</v>
      </c>
      <c r="S685" s="445">
        <f>IF('statement of marks'!AZ28="","",'statement of marks'!AZ28)</f>
        <v>100</v>
      </c>
      <c r="T685" s="430">
        <f>IF('statement of marks'!BA28="","",'statement of marks'!BA28)</f>
        <v>65</v>
      </c>
      <c r="U685" s="430">
        <f>IF('statement of marks'!BB28="","",'statement of marks'!BB28)</f>
        <v>15</v>
      </c>
      <c r="V685" s="430">
        <f>IF('statement of marks'!BC28="","",'statement of marks'!BC28)</f>
        <v>20</v>
      </c>
      <c r="W685" s="443">
        <f>IF('statement of marks'!BD28="","",'statement of marks'!BD28)</f>
        <v>100</v>
      </c>
      <c r="X685" s="446">
        <f>IF('statement of marks'!BE28="","",'statement of marks'!BE28)</f>
        <v>200</v>
      </c>
      <c r="Y685" s="430">
        <f>IF('statement of marks'!BF28="","",'statement of marks'!BF28)</f>
        <v>100</v>
      </c>
      <c r="Z685" s="453" t="str">
        <f>IF('statement of marks'!BG28="","",'statement of marks'!BG28)</f>
        <v>A</v>
      </c>
    </row>
    <row r="686" spans="1:26" ht="15.5" customHeight="1">
      <c r="A686" s="424"/>
      <c r="B686" s="813" t="str">
        <f>IF('statement of marks'!BJ28="s","SANSKRIT",IF('statement of marks'!BJ28="u","URDU",IF('statement of marks'!BJ28="g","GUJRATI",IF('statement of marks'!BJ28="p","PUNJABI",IF('statement of marks'!BJ28="sd","fla/kh","THIRD LANGUAGE")))))</f>
        <v>SANSKRIT</v>
      </c>
      <c r="C686" s="814"/>
      <c r="D686" s="430">
        <f>IF('statement of marks'!BK28="","",'statement of marks'!BK28)</f>
        <v>5</v>
      </c>
      <c r="E686" s="430">
        <f>IF('statement of marks'!BL28="","",'statement of marks'!BL28)</f>
        <v>5</v>
      </c>
      <c r="F686" s="442">
        <f>IF('statement of marks'!BM28="","",'statement of marks'!BM28)</f>
        <v>10</v>
      </c>
      <c r="G686" s="430">
        <f>IF('statement of marks'!BN28="","",'statement of marks'!BN28)</f>
        <v>5</v>
      </c>
      <c r="H686" s="430">
        <f>IF('statement of marks'!BO28="","",'statement of marks'!BO28)</f>
        <v>5</v>
      </c>
      <c r="I686" s="443">
        <f>IF('statement of marks'!BP28="","",'statement of marks'!BP28)</f>
        <v>10</v>
      </c>
      <c r="J686" s="430">
        <f>IF('statement of marks'!BQ28="","",'statement of marks'!BQ28)</f>
        <v>5</v>
      </c>
      <c r="K686" s="430">
        <f>IF('statement of marks'!BR28="","",'statement of marks'!BR28)</f>
        <v>4</v>
      </c>
      <c r="L686" s="443">
        <f>IF('statement of marks'!BS28="","",'statement of marks'!BS28)</f>
        <v>9</v>
      </c>
      <c r="M686" s="443">
        <f>IF('statement of marks'!BT28="","",'statement of marks'!BT28)</f>
        <v>29</v>
      </c>
      <c r="N686" s="444">
        <f>IF('statement of marks'!BU28="","",'statement of marks'!BU28)</f>
        <v>1</v>
      </c>
      <c r="O686" s="430">
        <f>IF('statement of marks'!BV28="","",'statement of marks'!BV28)</f>
        <v>50</v>
      </c>
      <c r="P686" s="430">
        <f>IF('statement of marks'!BW28="","",'statement of marks'!BW28)</f>
        <v>20</v>
      </c>
      <c r="Q686" s="430"/>
      <c r="R686" s="443">
        <f>IF('statement of marks'!BX28="","",'statement of marks'!BX28)</f>
        <v>70</v>
      </c>
      <c r="S686" s="445">
        <f>IF('statement of marks'!BY28="","",'statement of marks'!BY28)</f>
        <v>100</v>
      </c>
      <c r="T686" s="430">
        <f>IF('statement of marks'!BZ28="","",'statement of marks'!BZ28)</f>
        <v>80</v>
      </c>
      <c r="U686" s="430">
        <f>IF('statement of marks'!CA28="","",'statement of marks'!CA28)</f>
        <v>20</v>
      </c>
      <c r="V686" s="430"/>
      <c r="W686" s="443">
        <f>IF('statement of marks'!CB28="","",'statement of marks'!CB28)</f>
        <v>100</v>
      </c>
      <c r="X686" s="446">
        <f>IF('statement of marks'!CC28="","",'statement of marks'!CC28)</f>
        <v>200</v>
      </c>
      <c r="Y686" s="430">
        <f>IF('statement of marks'!CD28="","",'statement of marks'!CD28)</f>
        <v>100</v>
      </c>
      <c r="Z686" s="453" t="str">
        <f>IF('statement of marks'!CE28="","",'statement of marks'!CE28)</f>
        <v>A</v>
      </c>
    </row>
    <row r="687" spans="1:26" ht="15.5" customHeight="1">
      <c r="A687" s="424"/>
      <c r="B687" s="813" t="str">
        <f>IF('statement of marks'!$CH$3="","",'statement of marks'!$CH$3)</f>
        <v>MATHEMATICS</v>
      </c>
      <c r="C687" s="814"/>
      <c r="D687" s="430">
        <f>IF('statement of marks'!CH28="","",'statement of marks'!CH28)</f>
        <v>5</v>
      </c>
      <c r="E687" s="430">
        <f>IF('statement of marks'!CI28="","",'statement of marks'!CI28)</f>
        <v>5</v>
      </c>
      <c r="F687" s="442">
        <f>IF('statement of marks'!CJ28="","",'statement of marks'!CJ28)</f>
        <v>10</v>
      </c>
      <c r="G687" s="430">
        <f>IF('statement of marks'!CK28="","",'statement of marks'!CK28)</f>
        <v>5</v>
      </c>
      <c r="H687" s="430">
        <f>IF('statement of marks'!CL28="","",'statement of marks'!CL28)</f>
        <v>5</v>
      </c>
      <c r="I687" s="443">
        <f>IF('statement of marks'!CM28="","",'statement of marks'!CM28)</f>
        <v>10</v>
      </c>
      <c r="J687" s="430">
        <f>IF('statement of marks'!CN28="","",'statement of marks'!CN28)</f>
        <v>5</v>
      </c>
      <c r="K687" s="430">
        <f>IF('statement of marks'!CO28="","",'statement of marks'!CO28)</f>
        <v>4</v>
      </c>
      <c r="L687" s="443">
        <f>IF('statement of marks'!CP28="","",'statement of marks'!CP28)</f>
        <v>9</v>
      </c>
      <c r="M687" s="443">
        <f>IF('statement of marks'!CQ28="","",'statement of marks'!CQ28)</f>
        <v>29</v>
      </c>
      <c r="N687" s="444">
        <f>IF('statement of marks'!CR28="","",'statement of marks'!CR28)</f>
        <v>1</v>
      </c>
      <c r="O687" s="430">
        <f>IF('statement of marks'!CS28="","",'statement of marks'!CS28)</f>
        <v>40</v>
      </c>
      <c r="P687" s="430">
        <f>IF('statement of marks'!CT28="","",'statement of marks'!CT28)</f>
        <v>10</v>
      </c>
      <c r="Q687" s="430">
        <f>IF('statement of marks'!CU28="","",'statement of marks'!CU28)</f>
        <v>20</v>
      </c>
      <c r="R687" s="443">
        <f>IF('statement of marks'!CV28="","",'statement of marks'!CV28)</f>
        <v>70</v>
      </c>
      <c r="S687" s="445">
        <f>IF('statement of marks'!CW28="","",'statement of marks'!CW28)</f>
        <v>100</v>
      </c>
      <c r="T687" s="430">
        <f>IF('statement of marks'!CX28="","",'statement of marks'!CX28)</f>
        <v>65</v>
      </c>
      <c r="U687" s="430">
        <f>IF('statement of marks'!CY28="","",'statement of marks'!CY28)</f>
        <v>15</v>
      </c>
      <c r="V687" s="430">
        <f>IF('statement of marks'!CZ28="","",'statement of marks'!CZ28)</f>
        <v>20</v>
      </c>
      <c r="W687" s="443">
        <f>IF('statement of marks'!DA28="","",'statement of marks'!DA28)</f>
        <v>100</v>
      </c>
      <c r="X687" s="446">
        <f>IF('statement of marks'!DB28="","",'statement of marks'!DB28)</f>
        <v>200</v>
      </c>
      <c r="Y687" s="430">
        <f>IF('statement of marks'!DC28="","",'statement of marks'!DC28)</f>
        <v>100</v>
      </c>
      <c r="Z687" s="453" t="str">
        <f>IF('statement of marks'!DD28="","",'statement of marks'!DD28)</f>
        <v>A</v>
      </c>
    </row>
    <row r="688" spans="1:26" ht="15.5" customHeight="1">
      <c r="A688" s="424"/>
      <c r="B688" s="813" t="str">
        <f>IF('statement of marks'!$DG$3="","",'statement of marks'!$DG$3)</f>
        <v>SCIENCE</v>
      </c>
      <c r="C688" s="814"/>
      <c r="D688" s="430">
        <f>IF('statement of marks'!DG28="","",'statement of marks'!DG28)</f>
        <v>5</v>
      </c>
      <c r="E688" s="430">
        <f>IF('statement of marks'!DH28="","",'statement of marks'!DH28)</f>
        <v>5</v>
      </c>
      <c r="F688" s="442">
        <f>IF('statement of marks'!DI28="","",'statement of marks'!DI28)</f>
        <v>10</v>
      </c>
      <c r="G688" s="430">
        <f>IF('statement of marks'!DJ28="","",'statement of marks'!DJ28)</f>
        <v>5</v>
      </c>
      <c r="H688" s="430">
        <f>IF('statement of marks'!DK28="","",'statement of marks'!DK28)</f>
        <v>5</v>
      </c>
      <c r="I688" s="443">
        <f>IF('statement of marks'!DL28="","",'statement of marks'!DL28)</f>
        <v>10</v>
      </c>
      <c r="J688" s="430">
        <f>IF('statement of marks'!DM28="","",'statement of marks'!DM28)</f>
        <v>3</v>
      </c>
      <c r="K688" s="430">
        <f>IF('statement of marks'!DN28="","",'statement of marks'!DN28)</f>
        <v>2</v>
      </c>
      <c r="L688" s="443">
        <f>IF('statement of marks'!DO28="","",'statement of marks'!DO28)</f>
        <v>5</v>
      </c>
      <c r="M688" s="443">
        <f>IF('statement of marks'!DP28="","",'statement of marks'!DP28)</f>
        <v>25</v>
      </c>
      <c r="N688" s="444">
        <f>IF('statement of marks'!DQ28="","",'statement of marks'!DQ28)</f>
        <v>5</v>
      </c>
      <c r="O688" s="430">
        <f>IF('statement of marks'!DR28="","",'statement of marks'!DR28)</f>
        <v>50</v>
      </c>
      <c r="P688" s="430">
        <f>IF('statement of marks'!DS28="","",'statement of marks'!DS28)</f>
        <v>20</v>
      </c>
      <c r="Q688" s="430"/>
      <c r="R688" s="443">
        <f>IF('statement of marks'!DT28="","",'statement of marks'!DT28)</f>
        <v>70</v>
      </c>
      <c r="S688" s="445">
        <f>IF('statement of marks'!DU28="","",'statement of marks'!DU28)</f>
        <v>100</v>
      </c>
      <c r="T688" s="430">
        <f>IF('statement of marks'!DV28="","",'statement of marks'!DV28)</f>
        <v>80</v>
      </c>
      <c r="U688" s="430">
        <f>IF('statement of marks'!DW28="","",'statement of marks'!DW28)</f>
        <v>20</v>
      </c>
      <c r="V688" s="430"/>
      <c r="W688" s="443">
        <f>IF('statement of marks'!DX28="","",'statement of marks'!DX28)</f>
        <v>100</v>
      </c>
      <c r="X688" s="446">
        <f>IF('statement of marks'!DY28="","",'statement of marks'!DY28)</f>
        <v>200</v>
      </c>
      <c r="Y688" s="430">
        <f>IF('statement of marks'!DZ28="","",'statement of marks'!DZ28)</f>
        <v>100</v>
      </c>
      <c r="Z688" s="453" t="str">
        <f>IF('statement of marks'!EA28="","",'statement of marks'!EA28)</f>
        <v>A</v>
      </c>
    </row>
    <row r="689" spans="1:26" ht="15.5" customHeight="1">
      <c r="A689" s="424"/>
      <c r="B689" s="813" t="str">
        <f>IF('statement of marks'!$ED$3="","",'statement of marks'!$ED$3)</f>
        <v>SOCIAL STUDIES</v>
      </c>
      <c r="C689" s="814"/>
      <c r="D689" s="430">
        <f>IF('statement of marks'!ED28="","",'statement of marks'!ED28)</f>
        <v>5</v>
      </c>
      <c r="E689" s="430">
        <f>IF('statement of marks'!EE28="","",'statement of marks'!EE28)</f>
        <v>5</v>
      </c>
      <c r="F689" s="442">
        <f>IF('statement of marks'!EF28="","",'statement of marks'!EF28)</f>
        <v>10</v>
      </c>
      <c r="G689" s="430">
        <f>IF('statement of marks'!EG28="","",'statement of marks'!EG28)</f>
        <v>5</v>
      </c>
      <c r="H689" s="430">
        <f>IF('statement of marks'!EH28="","",'statement of marks'!EH28)</f>
        <v>5</v>
      </c>
      <c r="I689" s="443">
        <f>IF('statement of marks'!EI28="","",'statement of marks'!EI28)</f>
        <v>10</v>
      </c>
      <c r="J689" s="430">
        <f>IF('statement of marks'!EJ28="","",'statement of marks'!EJ28)</f>
        <v>5</v>
      </c>
      <c r="K689" s="430">
        <f>IF('statement of marks'!EK28="","",'statement of marks'!EK28)</f>
        <v>4</v>
      </c>
      <c r="L689" s="443">
        <f>IF('statement of marks'!EL28="","",'statement of marks'!EL28)</f>
        <v>9</v>
      </c>
      <c r="M689" s="443">
        <f>IF('statement of marks'!EM28="","",'statement of marks'!EM28)</f>
        <v>29</v>
      </c>
      <c r="N689" s="444">
        <f>IF('statement of marks'!EN28="","",'statement of marks'!EN28)</f>
        <v>1</v>
      </c>
      <c r="O689" s="430">
        <f>IF('statement of marks'!EO28="","",'statement of marks'!EO28)</f>
        <v>50</v>
      </c>
      <c r="P689" s="430">
        <f>IF('statement of marks'!EP28="","",'statement of marks'!EP28)</f>
        <v>20</v>
      </c>
      <c r="Q689" s="430"/>
      <c r="R689" s="443">
        <f>IF('statement of marks'!EQ28="","",'statement of marks'!EQ28)</f>
        <v>70</v>
      </c>
      <c r="S689" s="445">
        <f>IF('statement of marks'!ER28="","",'statement of marks'!ER28)</f>
        <v>100</v>
      </c>
      <c r="T689" s="430">
        <f>IF('statement of marks'!ES28="","",'statement of marks'!ES28)</f>
        <v>80</v>
      </c>
      <c r="U689" s="430">
        <f>IF('statement of marks'!ET28="","",'statement of marks'!ET28)</f>
        <v>20</v>
      </c>
      <c r="V689" s="430"/>
      <c r="W689" s="443">
        <f>IF('statement of marks'!EU28="","",'statement of marks'!EU28)</f>
        <v>100</v>
      </c>
      <c r="X689" s="446">
        <f>IF('statement of marks'!EV28="","",'statement of marks'!EV28)</f>
        <v>200</v>
      </c>
      <c r="Y689" s="430">
        <f>IF('statement of marks'!EW28="","",'statement of marks'!EW28)</f>
        <v>100</v>
      </c>
      <c r="Z689" s="453" t="str">
        <f>IF('statement of marks'!EX28="","",'statement of marks'!EX28)</f>
        <v>A</v>
      </c>
    </row>
    <row r="690" spans="1:26" ht="15.5" customHeight="1">
      <c r="A690" s="424"/>
      <c r="B690" s="813" t="s">
        <v>172</v>
      </c>
      <c r="C690" s="814"/>
      <c r="D690" s="794" t="s">
        <v>167</v>
      </c>
      <c r="E690" s="794"/>
      <c r="F690" s="794"/>
      <c r="G690" s="794" t="s">
        <v>168</v>
      </c>
      <c r="H690" s="794"/>
      <c r="I690" s="794"/>
      <c r="J690" s="794" t="s">
        <v>169</v>
      </c>
      <c r="K690" s="794"/>
      <c r="L690" s="794"/>
      <c r="M690" s="794"/>
      <c r="N690" s="794"/>
      <c r="O690" s="794" t="s">
        <v>177</v>
      </c>
      <c r="P690" s="794"/>
      <c r="Q690" s="794"/>
      <c r="R690" s="794"/>
      <c r="S690" s="794" t="s">
        <v>221</v>
      </c>
      <c r="T690" s="794"/>
      <c r="U690" s="794"/>
      <c r="V690" s="794"/>
      <c r="W690" s="447"/>
      <c r="X690" s="823" t="s">
        <v>425</v>
      </c>
      <c r="Y690" s="823"/>
      <c r="Z690" s="824"/>
    </row>
    <row r="691" spans="1:26" ht="15.5" customHeight="1">
      <c r="A691" s="425"/>
      <c r="B691" s="825" t="s">
        <v>166</v>
      </c>
      <c r="C691" s="826"/>
      <c r="D691" s="827">
        <f>IF('statement of marks'!FA$6="","",'statement of marks'!FA$6)</f>
        <v>20</v>
      </c>
      <c r="E691" s="827"/>
      <c r="F691" s="827"/>
      <c r="G691" s="827">
        <f>IF('statement of marks'!FB$6="","",'statement of marks'!FB$6)</f>
        <v>20</v>
      </c>
      <c r="H691" s="827"/>
      <c r="I691" s="827"/>
      <c r="J691" s="827">
        <f>IF('statement of marks'!FC$6="","",'statement of marks'!FC$6)</f>
        <v>20</v>
      </c>
      <c r="K691" s="827"/>
      <c r="L691" s="827"/>
      <c r="M691" s="827"/>
      <c r="N691" s="827"/>
      <c r="O691" s="827">
        <f>IF('statement of marks'!FD$6="","",'statement of marks'!FD$6)</f>
        <v>20</v>
      </c>
      <c r="P691" s="827"/>
      <c r="Q691" s="827"/>
      <c r="R691" s="827"/>
      <c r="S691" s="827">
        <f>IF('statement of marks'!FE$6="","",'statement of marks'!FE$6)</f>
        <v>20</v>
      </c>
      <c r="T691" s="827"/>
      <c r="U691" s="827"/>
      <c r="V691" s="827"/>
      <c r="W691" s="448"/>
      <c r="X691" s="436">
        <f>IF('statement of marks'!FF$6="","",'statement of marks'!FF$6)</f>
        <v>100</v>
      </c>
      <c r="Y691" s="436" t="s">
        <v>220</v>
      </c>
      <c r="Z691" s="451" t="s">
        <v>69</v>
      </c>
    </row>
    <row r="692" spans="1:26" ht="15.5" customHeight="1">
      <c r="A692" s="424"/>
      <c r="B692" s="813" t="str">
        <f>IF('statement of marks'!$FA$3="","",'statement of marks'!$FA$3)</f>
        <v>WORK EXPERIENCE</v>
      </c>
      <c r="C692" s="814"/>
      <c r="D692" s="817">
        <f>IF('statement of marks'!FA28="","",'statement of marks'!FA28)</f>
        <v>20</v>
      </c>
      <c r="E692" s="817"/>
      <c r="F692" s="817"/>
      <c r="G692" s="817">
        <f>IF('statement of marks'!FB28="","",'statement of marks'!FB28)</f>
        <v>20</v>
      </c>
      <c r="H692" s="817"/>
      <c r="I692" s="817"/>
      <c r="J692" s="816">
        <f>IF('statement of marks'!FC28="","",'statement of marks'!FC28)</f>
        <v>20</v>
      </c>
      <c r="K692" s="816"/>
      <c r="L692" s="816"/>
      <c r="M692" s="816"/>
      <c r="N692" s="816"/>
      <c r="O692" s="817">
        <f>IF('statement of marks'!FD28="","",'statement of marks'!FD28)</f>
        <v>20</v>
      </c>
      <c r="P692" s="817"/>
      <c r="Q692" s="817"/>
      <c r="R692" s="817"/>
      <c r="S692" s="817">
        <f>IF('statement of marks'!FE28="","",'statement of marks'!FE28)</f>
        <v>20</v>
      </c>
      <c r="T692" s="817"/>
      <c r="U692" s="817"/>
      <c r="V692" s="817"/>
      <c r="W692" s="447"/>
      <c r="X692" s="447">
        <f>IF('statement of marks'!FF28="","",'statement of marks'!FF28)</f>
        <v>100</v>
      </c>
      <c r="Y692" s="447">
        <f>IF('statement of marks'!FG28="","",'statement of marks'!FG28)</f>
        <v>100</v>
      </c>
      <c r="Z692" s="454" t="str">
        <f>IF('statement of marks'!FH28="","",'statement of marks'!FH28)</f>
        <v>A</v>
      </c>
    </row>
    <row r="693" spans="1:26" ht="15.5" customHeight="1">
      <c r="A693" s="424"/>
      <c r="B693" s="813" t="str">
        <f>IF('statement of marks'!$FK$3="","",'statement of marks'!$FK$3)</f>
        <v>ART EDUCATION</v>
      </c>
      <c r="C693" s="814"/>
      <c r="D693" s="817">
        <f>IF('statement of marks'!FK28="","",'statement of marks'!FK28)</f>
        <v>20</v>
      </c>
      <c r="E693" s="817"/>
      <c r="F693" s="817"/>
      <c r="G693" s="817">
        <f>IF('statement of marks'!FL28="","",'statement of marks'!FL28)</f>
        <v>20</v>
      </c>
      <c r="H693" s="817"/>
      <c r="I693" s="817"/>
      <c r="J693" s="816">
        <f>IF('statement of marks'!FM28="","",'statement of marks'!FM28)</f>
        <v>20</v>
      </c>
      <c r="K693" s="816"/>
      <c r="L693" s="816"/>
      <c r="M693" s="816"/>
      <c r="N693" s="816"/>
      <c r="O693" s="817">
        <f>IF('statement of marks'!FN28="","",'statement of marks'!FN28)</f>
        <v>20</v>
      </c>
      <c r="P693" s="817"/>
      <c r="Q693" s="817"/>
      <c r="R693" s="817"/>
      <c r="S693" s="817">
        <f>IF('statement of marks'!FO28="","",'statement of marks'!FO28)</f>
        <v>20</v>
      </c>
      <c r="T693" s="817"/>
      <c r="U693" s="817"/>
      <c r="V693" s="817"/>
      <c r="W693" s="447"/>
      <c r="X693" s="447">
        <f>IF('statement of marks'!FP28="","",'statement of marks'!FP28)</f>
        <v>100</v>
      </c>
      <c r="Y693" s="447">
        <f>IF('statement of marks'!FQ28="","",'statement of marks'!FQ28)</f>
        <v>100</v>
      </c>
      <c r="Z693" s="454" t="str">
        <f>IF('statement of marks'!FR28="","",'statement of marks'!FR28)</f>
        <v>A</v>
      </c>
    </row>
    <row r="694" spans="1:26" ht="15.5" customHeight="1">
      <c r="A694" s="424"/>
      <c r="B694" s="813" t="str">
        <f>IF('statement of marks'!$FU$3="","",'statement of marks'!$FU$3)</f>
        <v>PHYSICIAL EDUCATION</v>
      </c>
      <c r="C694" s="814"/>
      <c r="D694" s="817">
        <f>IF('statement of marks'!FU28="","",'statement of marks'!FU28)</f>
        <v>20</v>
      </c>
      <c r="E694" s="817"/>
      <c r="F694" s="817"/>
      <c r="G694" s="817">
        <f>IF('statement of marks'!FV28="","",'statement of marks'!FV28)</f>
        <v>20</v>
      </c>
      <c r="H694" s="817"/>
      <c r="I694" s="817"/>
      <c r="J694" s="816">
        <f>IF('statement of marks'!FW28="","",'statement of marks'!FW28)</f>
        <v>20</v>
      </c>
      <c r="K694" s="816"/>
      <c r="L694" s="816"/>
      <c r="M694" s="816"/>
      <c r="N694" s="816"/>
      <c r="O694" s="817">
        <f>IF('statement of marks'!FX28="","",'statement of marks'!FX28)</f>
        <v>20</v>
      </c>
      <c r="P694" s="817"/>
      <c r="Q694" s="817"/>
      <c r="R694" s="817"/>
      <c r="S694" s="817">
        <f>IF('statement of marks'!FY28="","",'statement of marks'!FY28)</f>
        <v>20</v>
      </c>
      <c r="T694" s="817"/>
      <c r="U694" s="817"/>
      <c r="V694" s="817"/>
      <c r="W694" s="447"/>
      <c r="X694" s="447">
        <f>IF('statement of marks'!FZ28="","",'statement of marks'!FZ28)</f>
        <v>100</v>
      </c>
      <c r="Y694" s="447">
        <f>IF('statement of marks'!GA28="","",'statement of marks'!GA28)</f>
        <v>100</v>
      </c>
      <c r="Z694" s="454" t="str">
        <f>IF('statement of marks'!GB28="","",'statement of marks'!GB28)</f>
        <v>A</v>
      </c>
    </row>
    <row r="695" spans="1:26" ht="15.5" customHeight="1">
      <c r="A695" s="424"/>
      <c r="B695" s="813" t="s">
        <v>173</v>
      </c>
      <c r="C695" s="814"/>
      <c r="D695" s="794" t="str">
        <f>details!$EF$3</f>
        <v>AUGUST</v>
      </c>
      <c r="E695" s="794"/>
      <c r="F695" s="794"/>
      <c r="G695" s="794" t="str">
        <f>details!$EJ$3</f>
        <v>OCTOBER</v>
      </c>
      <c r="H695" s="794"/>
      <c r="I695" s="794"/>
      <c r="J695" s="816" t="str">
        <f>details!$EN$3</f>
        <v>DECEMBER</v>
      </c>
      <c r="K695" s="816"/>
      <c r="L695" s="816"/>
      <c r="M695" s="816"/>
      <c r="N695" s="816"/>
      <c r="O695" s="794" t="str">
        <f>details!$ER$3</f>
        <v>FEBURARY</v>
      </c>
      <c r="P695" s="794"/>
      <c r="Q695" s="794"/>
      <c r="R695" s="794"/>
      <c r="S695" s="794" t="str">
        <f>details!$EV$3</f>
        <v>GRAND TOAL</v>
      </c>
      <c r="T695" s="794"/>
      <c r="U695" s="794"/>
      <c r="V695" s="794"/>
      <c r="W695" s="811" t="s">
        <v>118</v>
      </c>
      <c r="X695" s="811"/>
      <c r="Y695" s="811"/>
      <c r="Z695" s="812"/>
    </row>
    <row r="696" spans="1:26" ht="15.5" customHeight="1">
      <c r="A696" s="424"/>
      <c r="B696" s="813" t="s">
        <v>175</v>
      </c>
      <c r="C696" s="814"/>
      <c r="D696" s="815" t="str">
        <f>IF(details!EI28="","",details!EI28)</f>
        <v/>
      </c>
      <c r="E696" s="815"/>
      <c r="F696" s="815"/>
      <c r="G696" s="815" t="str">
        <f>IF(details!EM28="","",details!EM28)</f>
        <v/>
      </c>
      <c r="H696" s="815"/>
      <c r="I696" s="815"/>
      <c r="J696" s="816" t="str">
        <f>IF(details!EQ28="","",details!EQ28)</f>
        <v/>
      </c>
      <c r="K696" s="816"/>
      <c r="L696" s="816"/>
      <c r="M696" s="816"/>
      <c r="N696" s="816"/>
      <c r="O696" s="817" t="str">
        <f>IF(details!EU28="","",details!EU28)</f>
        <v/>
      </c>
      <c r="P696" s="817"/>
      <c r="Q696" s="817"/>
      <c r="R696" s="817"/>
      <c r="S696" s="815" t="str">
        <f>IF(details!EW28="","",details!EW28)</f>
        <v/>
      </c>
      <c r="T696" s="815"/>
      <c r="U696" s="815"/>
      <c r="V696" s="815"/>
      <c r="W696" s="811"/>
      <c r="X696" s="811"/>
      <c r="Y696" s="811"/>
      <c r="Z696" s="812"/>
    </row>
    <row r="697" spans="1:26" ht="15.5" customHeight="1">
      <c r="A697" s="424"/>
      <c r="B697" s="818" t="s">
        <v>174</v>
      </c>
      <c r="C697" s="819"/>
      <c r="D697" s="820">
        <f>IF(details!EH28="","",details!EH28)</f>
        <v>40</v>
      </c>
      <c r="E697" s="820"/>
      <c r="F697" s="820"/>
      <c r="G697" s="820">
        <f>IF(details!EL28="","",details!EL28)</f>
        <v>60</v>
      </c>
      <c r="H697" s="820"/>
      <c r="I697" s="820"/>
      <c r="J697" s="820">
        <f>IF(details!EP28="","",details!EP28)</f>
        <v>80</v>
      </c>
      <c r="K697" s="820"/>
      <c r="L697" s="820"/>
      <c r="M697" s="820"/>
      <c r="N697" s="820"/>
      <c r="O697" s="820">
        <f>IF(details!ET28="","",details!ET28)</f>
        <v>100</v>
      </c>
      <c r="P697" s="820"/>
      <c r="Q697" s="820"/>
      <c r="R697" s="820"/>
      <c r="S697" s="820">
        <f>IF(details!EV28="","",details!EV28)</f>
        <v>110</v>
      </c>
      <c r="T697" s="820"/>
      <c r="U697" s="820"/>
      <c r="V697" s="820"/>
      <c r="W697" s="821">
        <f>'statement of marks'!$HR$108</f>
        <v>45777</v>
      </c>
      <c r="X697" s="821"/>
      <c r="Y697" s="821"/>
      <c r="Z697" s="822"/>
    </row>
    <row r="698" spans="1:26" ht="15.5" customHeight="1">
      <c r="A698" s="426"/>
      <c r="B698" s="803" t="s">
        <v>232</v>
      </c>
      <c r="C698" s="804"/>
      <c r="D698" s="805" t="s">
        <v>189</v>
      </c>
      <c r="E698" s="805"/>
      <c r="F698" s="805"/>
      <c r="G698" s="805" t="s">
        <v>190</v>
      </c>
      <c r="H698" s="805"/>
      <c r="I698" s="805"/>
      <c r="J698" s="805" t="s">
        <v>222</v>
      </c>
      <c r="K698" s="805"/>
      <c r="L698" s="805"/>
      <c r="M698" s="805"/>
      <c r="N698" s="805"/>
      <c r="O698" s="805" t="s">
        <v>147</v>
      </c>
      <c r="P698" s="805"/>
      <c r="Q698" s="805"/>
      <c r="R698" s="805"/>
      <c r="S698" s="806" t="s">
        <v>195</v>
      </c>
      <c r="T698" s="806"/>
      <c r="U698" s="806"/>
      <c r="V698" s="806"/>
      <c r="W698" s="805" t="s">
        <v>230</v>
      </c>
      <c r="X698" s="805"/>
      <c r="Y698" s="805"/>
      <c r="Z698" s="807"/>
    </row>
    <row r="699" spans="1:26" ht="15.5" customHeight="1">
      <c r="A699" s="426"/>
      <c r="B699" s="803"/>
      <c r="C699" s="804"/>
      <c r="D699" s="805">
        <f>'statement of marks'!HP28</f>
        <v>1200</v>
      </c>
      <c r="E699" s="805"/>
      <c r="F699" s="805"/>
      <c r="G699" s="805">
        <f>'statement of marks'!HQ28</f>
        <v>1200</v>
      </c>
      <c r="H699" s="805"/>
      <c r="I699" s="805"/>
      <c r="J699" s="808" t="str">
        <f>'statement of marks'!HU28</f>
        <v>A</v>
      </c>
      <c r="K699" s="808"/>
      <c r="L699" s="808"/>
      <c r="M699" s="808"/>
      <c r="N699" s="808"/>
      <c r="O699" s="808">
        <f>'statement of marks'!HR28</f>
        <v>100</v>
      </c>
      <c r="P699" s="808"/>
      <c r="Q699" s="808"/>
      <c r="R699" s="808"/>
      <c r="S699" s="805">
        <f>'statement of marks'!HT28</f>
        <v>0.99999999999999833</v>
      </c>
      <c r="T699" s="805"/>
      <c r="U699" s="805"/>
      <c r="V699" s="805"/>
      <c r="W699" s="809" t="str">
        <f>'statement of marks'!HO28</f>
        <v>PASSED</v>
      </c>
      <c r="X699" s="809"/>
      <c r="Y699" s="809"/>
      <c r="Z699" s="810"/>
    </row>
    <row r="700" spans="1:26" ht="15.5" customHeight="1">
      <c r="A700" s="424"/>
      <c r="B700" s="792" t="s">
        <v>176</v>
      </c>
      <c r="C700" s="793"/>
      <c r="D700" s="794"/>
      <c r="E700" s="794"/>
      <c r="F700" s="794"/>
      <c r="G700" s="794"/>
      <c r="H700" s="794"/>
      <c r="I700" s="794"/>
      <c r="J700" s="794"/>
      <c r="K700" s="794"/>
      <c r="L700" s="794"/>
      <c r="M700" s="794"/>
      <c r="N700" s="794"/>
      <c r="O700" s="794"/>
      <c r="P700" s="794"/>
      <c r="Q700" s="794"/>
      <c r="R700" s="794"/>
      <c r="S700" s="794"/>
      <c r="T700" s="794"/>
      <c r="U700" s="794"/>
      <c r="V700" s="794"/>
      <c r="W700" s="794"/>
      <c r="X700" s="794"/>
      <c r="Y700" s="794"/>
      <c r="Z700" s="800"/>
    </row>
    <row r="701" spans="1:26" ht="15.5" customHeight="1">
      <c r="A701" s="424"/>
      <c r="B701" s="801" t="s">
        <v>161</v>
      </c>
      <c r="C701" s="802"/>
      <c r="D701" s="794"/>
      <c r="E701" s="794"/>
      <c r="F701" s="794"/>
      <c r="G701" s="794"/>
      <c r="H701" s="794"/>
      <c r="I701" s="794"/>
      <c r="J701" s="794"/>
      <c r="K701" s="794"/>
      <c r="L701" s="794"/>
      <c r="M701" s="794"/>
      <c r="N701" s="794"/>
      <c r="O701" s="794"/>
      <c r="P701" s="794"/>
      <c r="Q701" s="794"/>
      <c r="R701" s="794"/>
      <c r="S701" s="794"/>
      <c r="T701" s="794"/>
      <c r="U701" s="794"/>
      <c r="V701" s="794"/>
      <c r="W701" s="794"/>
      <c r="X701" s="794"/>
      <c r="Y701" s="794"/>
      <c r="Z701" s="800"/>
    </row>
    <row r="702" spans="1:26" ht="15.5" customHeight="1">
      <c r="A702" s="424"/>
      <c r="B702" s="792" t="s">
        <v>162</v>
      </c>
      <c r="C702" s="793"/>
      <c r="D702" s="794"/>
      <c r="E702" s="794"/>
      <c r="F702" s="794"/>
      <c r="G702" s="794"/>
      <c r="H702" s="794"/>
      <c r="I702" s="794"/>
      <c r="J702" s="794"/>
      <c r="K702" s="794"/>
      <c r="L702" s="794"/>
      <c r="M702" s="794"/>
      <c r="N702" s="794"/>
      <c r="O702" s="794"/>
      <c r="P702" s="794"/>
      <c r="Q702" s="794"/>
      <c r="R702" s="794"/>
      <c r="S702" s="795" t="s">
        <v>162</v>
      </c>
      <c r="T702" s="795"/>
      <c r="U702" s="795"/>
      <c r="V702" s="795"/>
      <c r="W702" s="796" t="s">
        <v>163</v>
      </c>
      <c r="X702" s="796"/>
      <c r="Y702" s="796"/>
      <c r="Z702" s="797"/>
    </row>
    <row r="703" spans="1:26" ht="15.5" customHeight="1">
      <c r="A703" s="424"/>
      <c r="B703" s="798" t="s">
        <v>163</v>
      </c>
      <c r="C703" s="799"/>
      <c r="D703" s="794"/>
      <c r="E703" s="794"/>
      <c r="F703" s="794"/>
      <c r="G703" s="794"/>
      <c r="H703" s="794"/>
      <c r="I703" s="794"/>
      <c r="J703" s="794"/>
      <c r="K703" s="794"/>
      <c r="L703" s="794"/>
      <c r="M703" s="794"/>
      <c r="N703" s="794"/>
      <c r="O703" s="794"/>
      <c r="P703" s="794"/>
      <c r="Q703" s="794"/>
      <c r="R703" s="794"/>
      <c r="S703" s="795"/>
      <c r="T703" s="795"/>
      <c r="U703" s="795"/>
      <c r="V703" s="795"/>
      <c r="W703" s="796"/>
      <c r="X703" s="796"/>
      <c r="Y703" s="796"/>
      <c r="Z703" s="797"/>
    </row>
    <row r="704" spans="1:26" ht="15.5" customHeight="1" thickBot="1">
      <c r="A704" s="424"/>
      <c r="B704" s="786" t="s">
        <v>223</v>
      </c>
      <c r="C704" s="787"/>
      <c r="D704" s="788"/>
      <c r="E704" s="788"/>
      <c r="F704" s="788"/>
      <c r="G704" s="788"/>
      <c r="H704" s="788"/>
      <c r="I704" s="788"/>
      <c r="J704" s="788"/>
      <c r="K704" s="788"/>
      <c r="L704" s="788"/>
      <c r="M704" s="788"/>
      <c r="N704" s="788"/>
      <c r="O704" s="788"/>
      <c r="P704" s="788"/>
      <c r="Q704" s="788"/>
      <c r="R704" s="788"/>
      <c r="S704" s="789" t="s">
        <v>179</v>
      </c>
      <c r="T704" s="789"/>
      <c r="U704" s="789"/>
      <c r="V704" s="789"/>
      <c r="W704" s="790" t="s">
        <v>179</v>
      </c>
      <c r="X704" s="790"/>
      <c r="Y704" s="790"/>
      <c r="Z704" s="791"/>
    </row>
    <row r="705" spans="1:26" ht="15.5" customHeight="1">
      <c r="A705" s="424"/>
      <c r="B705" s="839" t="s">
        <v>178</v>
      </c>
      <c r="C705" s="840"/>
      <c r="D705" s="840"/>
      <c r="E705" s="840"/>
      <c r="F705" s="840"/>
      <c r="G705" s="840"/>
      <c r="H705" s="840"/>
      <c r="I705" s="840"/>
      <c r="J705" s="840"/>
      <c r="K705" s="840"/>
      <c r="L705" s="840"/>
      <c r="M705" s="840"/>
      <c r="N705" s="840"/>
      <c r="O705" s="840"/>
      <c r="P705" s="840"/>
      <c r="Q705" s="840"/>
      <c r="R705" s="840"/>
      <c r="S705" s="840"/>
      <c r="T705" s="840"/>
      <c r="U705" s="840"/>
      <c r="V705" s="840"/>
      <c r="W705" s="840"/>
      <c r="X705" s="840"/>
      <c r="Y705" s="840"/>
      <c r="Z705" s="841"/>
    </row>
    <row r="706" spans="1:26" ht="15.5" customHeight="1">
      <c r="A706" s="424"/>
      <c r="B706" s="842" t="str">
        <f>IF('statement of marks'!$A$1="","",'statement of marks'!$A$1)</f>
        <v>GOVT. HR. SEC. SCHOOL, _________________</v>
      </c>
      <c r="C706" s="843"/>
      <c r="D706" s="843"/>
      <c r="E706" s="843"/>
      <c r="F706" s="843"/>
      <c r="G706" s="843"/>
      <c r="H706" s="843"/>
      <c r="I706" s="843"/>
      <c r="J706" s="843"/>
      <c r="K706" s="843"/>
      <c r="L706" s="843"/>
      <c r="M706" s="843"/>
      <c r="N706" s="843"/>
      <c r="O706" s="843"/>
      <c r="P706" s="843"/>
      <c r="Q706" s="843"/>
      <c r="R706" s="843"/>
      <c r="S706" s="843"/>
      <c r="T706" s="843"/>
      <c r="U706" s="843"/>
      <c r="V706" s="843"/>
      <c r="W706" s="843"/>
      <c r="X706" s="843"/>
      <c r="Y706" s="843"/>
      <c r="Z706" s="844"/>
    </row>
    <row r="707" spans="1:26" ht="15.5" customHeight="1">
      <c r="A707" s="424"/>
      <c r="B707" s="813" t="s">
        <v>117</v>
      </c>
      <c r="C707" s="814"/>
      <c r="D707" s="814" t="str">
        <f>IF('statement of marks'!$H$3="","",'statement of marks'!$H$3)</f>
        <v>2024-25</v>
      </c>
      <c r="E707" s="814"/>
      <c r="F707" s="814"/>
      <c r="G707" s="814"/>
      <c r="H707" s="814"/>
      <c r="I707" s="814"/>
      <c r="J707" s="814"/>
      <c r="K707" s="814"/>
      <c r="L707" s="814"/>
      <c r="M707" s="814"/>
      <c r="N707" s="814"/>
      <c r="O707" s="814"/>
      <c r="P707" s="814"/>
      <c r="Q707" s="814"/>
      <c r="R707" s="814"/>
      <c r="S707" s="814"/>
      <c r="T707" s="814"/>
      <c r="U707" s="814"/>
      <c r="V707" s="814"/>
      <c r="W707" s="814"/>
      <c r="X707" s="814"/>
      <c r="Y707" s="814"/>
      <c r="Z707" s="832"/>
    </row>
    <row r="708" spans="1:26" ht="15.5" customHeight="1">
      <c r="A708" s="424"/>
      <c r="B708" s="813" t="s">
        <v>157</v>
      </c>
      <c r="C708" s="814"/>
      <c r="D708" s="814" t="str">
        <f>IF('statement of marks'!I29="","",'statement of marks'!I29)</f>
        <v>A23</v>
      </c>
      <c r="E708" s="814"/>
      <c r="F708" s="814"/>
      <c r="G708" s="814"/>
      <c r="H708" s="814"/>
      <c r="I708" s="814"/>
      <c r="J708" s="814"/>
      <c r="K708" s="814"/>
      <c r="L708" s="814"/>
      <c r="M708" s="814"/>
      <c r="N708" s="814"/>
      <c r="O708" s="814"/>
      <c r="P708" s="814"/>
      <c r="Q708" s="814"/>
      <c r="R708" s="814"/>
      <c r="S708" s="814"/>
      <c r="T708" s="814"/>
      <c r="U708" s="814"/>
      <c r="V708" s="814"/>
      <c r="W708" s="814"/>
      <c r="X708" s="814"/>
      <c r="Y708" s="814"/>
      <c r="Z708" s="832"/>
    </row>
    <row r="709" spans="1:26" ht="15.5" customHeight="1">
      <c r="A709" s="424"/>
      <c r="B709" s="813" t="s">
        <v>20</v>
      </c>
      <c r="C709" s="814"/>
      <c r="D709" s="814" t="str">
        <f>IF('statement of marks'!J29="","",'statement of marks'!J29)</f>
        <v>B23</v>
      </c>
      <c r="E709" s="814"/>
      <c r="F709" s="814"/>
      <c r="G709" s="814"/>
      <c r="H709" s="814"/>
      <c r="I709" s="814"/>
      <c r="J709" s="814"/>
      <c r="K709" s="814"/>
      <c r="L709" s="814"/>
      <c r="M709" s="814"/>
      <c r="N709" s="814"/>
      <c r="O709" s="814"/>
      <c r="P709" s="814"/>
      <c r="Q709" s="814"/>
      <c r="R709" s="814"/>
      <c r="S709" s="814"/>
      <c r="T709" s="814"/>
      <c r="U709" s="814"/>
      <c r="V709" s="814"/>
      <c r="W709" s="814"/>
      <c r="X709" s="814"/>
      <c r="Y709" s="814"/>
      <c r="Z709" s="832"/>
    </row>
    <row r="710" spans="1:26" ht="15.5" customHeight="1">
      <c r="A710" s="424"/>
      <c r="B710" s="813" t="s">
        <v>21</v>
      </c>
      <c r="C710" s="814"/>
      <c r="D710" s="814" t="str">
        <f>IF('statement of marks'!K29="","",'statement of marks'!K29)</f>
        <v>C23</v>
      </c>
      <c r="E710" s="814"/>
      <c r="F710" s="814"/>
      <c r="G710" s="814"/>
      <c r="H710" s="814"/>
      <c r="I710" s="814"/>
      <c r="J710" s="814"/>
      <c r="K710" s="814"/>
      <c r="L710" s="814"/>
      <c r="M710" s="814"/>
      <c r="N710" s="814"/>
      <c r="O710" s="814"/>
      <c r="P710" s="814"/>
      <c r="Q710" s="814"/>
      <c r="R710" s="814"/>
      <c r="S710" s="814"/>
      <c r="T710" s="814"/>
      <c r="U710" s="814"/>
      <c r="V710" s="814"/>
      <c r="W710" s="814"/>
      <c r="X710" s="814"/>
      <c r="Y710" s="814"/>
      <c r="Z710" s="832"/>
    </row>
    <row r="711" spans="1:26" ht="15.5" customHeight="1">
      <c r="A711" s="424"/>
      <c r="B711" s="813" t="s">
        <v>158</v>
      </c>
      <c r="C711" s="814"/>
      <c r="D711" s="814" t="str">
        <f>IF('statement of marks'!$G$3="","",'statement of marks'!$G$3)</f>
        <v>6 A</v>
      </c>
      <c r="E711" s="814"/>
      <c r="F711" s="814"/>
      <c r="G711" s="814" t="s">
        <v>159</v>
      </c>
      <c r="H711" s="814"/>
      <c r="I711" s="814"/>
      <c r="J711" s="836">
        <f>IF('statement of marks'!D29="","",'statement of marks'!D29)</f>
        <v>823</v>
      </c>
      <c r="K711" s="837"/>
      <c r="L711" s="837"/>
      <c r="M711" s="837"/>
      <c r="N711" s="838"/>
      <c r="O711" s="814" t="s">
        <v>79</v>
      </c>
      <c r="P711" s="814"/>
      <c r="Q711" s="814"/>
      <c r="R711" s="814"/>
      <c r="S711" s="814" t="str">
        <f>IF('statement of marks'!F29="","",'statement of marks'!F29)</f>
        <v/>
      </c>
      <c r="T711" s="814"/>
      <c r="U711" s="814"/>
      <c r="V711" s="814"/>
      <c r="W711" s="814" t="str">
        <f>IF('statement of marks'!$I$3="","",'statement of marks'!$I$3)</f>
        <v>SCHOOL DISE CODE</v>
      </c>
      <c r="X711" s="814"/>
      <c r="Y711" s="814"/>
      <c r="Z711" s="832"/>
    </row>
    <row r="712" spans="1:26" ht="15.5" customHeight="1">
      <c r="A712" s="424"/>
      <c r="B712" s="449" t="s">
        <v>171</v>
      </c>
      <c r="C712" s="428"/>
      <c r="D712" s="830" t="str">
        <f>IF('statement of marks'!G29="","",'statement of marks'!G29)</f>
        <v/>
      </c>
      <c r="E712" s="830"/>
      <c r="F712" s="830"/>
      <c r="G712" s="831" t="str">
        <f>IF('statement of marks'!H29="","",'statement of marks'!H29)</f>
        <v/>
      </c>
      <c r="H712" s="831"/>
      <c r="I712" s="831"/>
      <c r="J712" s="831"/>
      <c r="K712" s="831"/>
      <c r="L712" s="831"/>
      <c r="M712" s="831"/>
      <c r="N712" s="831"/>
      <c r="O712" s="831"/>
      <c r="P712" s="831"/>
      <c r="Q712" s="831"/>
      <c r="R712" s="831"/>
      <c r="S712" s="831"/>
      <c r="T712" s="831"/>
      <c r="U712" s="831"/>
      <c r="V712" s="831"/>
      <c r="W712" s="814" t="str">
        <f>IF('statement of marks'!$J$3="","",'statement of marks'!$J$3)</f>
        <v>08291009401</v>
      </c>
      <c r="X712" s="814"/>
      <c r="Y712" s="814"/>
      <c r="Z712" s="832"/>
    </row>
    <row r="713" spans="1:26" ht="15.5" customHeight="1">
      <c r="A713" s="424"/>
      <c r="B713" s="450" t="s">
        <v>160</v>
      </c>
      <c r="C713" s="429" t="s">
        <v>165</v>
      </c>
      <c r="D713" s="794" t="s">
        <v>167</v>
      </c>
      <c r="E713" s="794"/>
      <c r="F713" s="794"/>
      <c r="G713" s="794" t="s">
        <v>168</v>
      </c>
      <c r="H713" s="794"/>
      <c r="I713" s="794"/>
      <c r="J713" s="794" t="s">
        <v>169</v>
      </c>
      <c r="K713" s="794"/>
      <c r="L713" s="794"/>
      <c r="M713" s="833" t="str">
        <f>IF('statement of marks'!U$4="","",'statement of marks'!U$4)</f>
        <v>TOTAL OF ALL TESTS</v>
      </c>
      <c r="N713" s="834" t="str">
        <f>IF('statement of marks'!V$4="","",'statement of marks'!V$4)</f>
        <v>VRUKSHAROPAN</v>
      </c>
      <c r="O713" s="795" t="s">
        <v>170</v>
      </c>
      <c r="P713" s="795"/>
      <c r="Q713" s="795"/>
      <c r="R713" s="795"/>
      <c r="S713" s="835" t="s">
        <v>216</v>
      </c>
      <c r="T713" s="816" t="s">
        <v>90</v>
      </c>
      <c r="U713" s="816"/>
      <c r="V713" s="816"/>
      <c r="W713" s="816"/>
      <c r="X713" s="823" t="s">
        <v>425</v>
      </c>
      <c r="Y713" s="823"/>
      <c r="Z713" s="824"/>
    </row>
    <row r="714" spans="1:26" ht="15.5" customHeight="1">
      <c r="A714" s="424"/>
      <c r="B714" s="450"/>
      <c r="C714" s="429"/>
      <c r="D714" s="431" t="s">
        <v>217</v>
      </c>
      <c r="E714" s="431" t="s">
        <v>218</v>
      </c>
      <c r="F714" s="432" t="s">
        <v>219</v>
      </c>
      <c r="G714" s="431" t="s">
        <v>217</v>
      </c>
      <c r="H714" s="431" t="s">
        <v>218</v>
      </c>
      <c r="I714" s="433" t="s">
        <v>219</v>
      </c>
      <c r="J714" s="431" t="s">
        <v>217</v>
      </c>
      <c r="K714" s="431" t="s">
        <v>218</v>
      </c>
      <c r="L714" s="433" t="s">
        <v>219</v>
      </c>
      <c r="M714" s="833"/>
      <c r="N714" s="834"/>
      <c r="O714" s="431" t="s">
        <v>217</v>
      </c>
      <c r="P714" s="431" t="s">
        <v>218</v>
      </c>
      <c r="Q714" s="434" t="s">
        <v>421</v>
      </c>
      <c r="R714" s="433" t="s">
        <v>219</v>
      </c>
      <c r="S714" s="835"/>
      <c r="T714" s="431" t="s">
        <v>217</v>
      </c>
      <c r="U714" s="431" t="s">
        <v>218</v>
      </c>
      <c r="V714" s="434" t="s">
        <v>422</v>
      </c>
      <c r="W714" s="433" t="s">
        <v>219</v>
      </c>
      <c r="X714" s="435" t="s">
        <v>423</v>
      </c>
      <c r="Y714" s="431" t="s">
        <v>220</v>
      </c>
      <c r="Z714" s="451" t="s">
        <v>69</v>
      </c>
    </row>
    <row r="715" spans="1:26" ht="15.5" customHeight="1">
      <c r="A715" s="425"/>
      <c r="B715" s="828" t="s">
        <v>166</v>
      </c>
      <c r="C715" s="829"/>
      <c r="D715" s="436">
        <f>IF('statement of marks'!L$6="","",'statement of marks'!L$6)</f>
        <v>5</v>
      </c>
      <c r="E715" s="436">
        <f>IF('statement of marks'!M$6="","",'statement of marks'!M$6)</f>
        <v>5</v>
      </c>
      <c r="F715" s="437">
        <f>IF('statement of marks'!N$6="","",'statement of marks'!N$6)</f>
        <v>10</v>
      </c>
      <c r="G715" s="436">
        <f>IF('statement of marks'!O$6="","",'statement of marks'!O$6)</f>
        <v>5</v>
      </c>
      <c r="H715" s="436">
        <f>IF('statement of marks'!P$6="","",'statement of marks'!P$6)</f>
        <v>5</v>
      </c>
      <c r="I715" s="438">
        <f>IF('statement of marks'!Q$6="","",'statement of marks'!Q$6)</f>
        <v>10</v>
      </c>
      <c r="J715" s="436">
        <f>IF('statement of marks'!R$6="","",'statement of marks'!R$6)</f>
        <v>5</v>
      </c>
      <c r="K715" s="436">
        <f>IF('statement of marks'!S$6="","",'statement of marks'!S$6)</f>
        <v>4</v>
      </c>
      <c r="L715" s="438">
        <f>IF('statement of marks'!T$6="","",'statement of marks'!T$6)</f>
        <v>9</v>
      </c>
      <c r="M715" s="438">
        <f>IF('statement of marks'!U$6="","",'statement of marks'!U$6)</f>
        <v>29</v>
      </c>
      <c r="N715" s="439">
        <f>IF('statement of marks'!V$6="","",'statement of marks'!V$6)</f>
        <v>1</v>
      </c>
      <c r="O715" s="436">
        <f>IF('statement of marks'!W$6="","",'statement of marks'!W$6)</f>
        <v>40</v>
      </c>
      <c r="P715" s="436">
        <f>IF('statement of marks'!X$6="","",'statement of marks'!X$6)</f>
        <v>10</v>
      </c>
      <c r="Q715" s="436">
        <f>IF('statement of marks'!Y$6="","",'statement of marks'!Y$6)</f>
        <v>20</v>
      </c>
      <c r="R715" s="438">
        <f>IF('statement of marks'!Z$6="","",'statement of marks'!Z$6)</f>
        <v>70</v>
      </c>
      <c r="S715" s="440">
        <f>IF('statement of marks'!AA$6="","",'statement of marks'!AA$6)</f>
        <v>100</v>
      </c>
      <c r="T715" s="436">
        <f>IF('statement of marks'!AB$6="","",'statement of marks'!AB$6)</f>
        <v>65</v>
      </c>
      <c r="U715" s="436">
        <f>IF('statement of marks'!AC$6="","",'statement of marks'!AC$6)</f>
        <v>15</v>
      </c>
      <c r="V715" s="436">
        <f>IF('statement of marks'!AD$6="","",'statement of marks'!AD$6)</f>
        <v>20</v>
      </c>
      <c r="W715" s="438">
        <f>IF('statement of marks'!AE$6="","",'statement of marks'!AE$6)</f>
        <v>100</v>
      </c>
      <c r="X715" s="441">
        <f>IF('statement of marks'!AF$6="","",'statement of marks'!AF$6)</f>
        <v>200</v>
      </c>
      <c r="Y715" s="436" t="str">
        <f>IF('statement of marks'!AG$6="","",'statement of marks'!AG$6)</f>
        <v/>
      </c>
      <c r="Z715" s="452" t="str">
        <f>IF('statement of marks'!AH$6="","",'statement of marks'!AH$6)</f>
        <v/>
      </c>
    </row>
    <row r="716" spans="1:26" ht="15.5" customHeight="1">
      <c r="A716" s="424"/>
      <c r="B716" s="813" t="str">
        <f>IF('statement of marks'!$L$3="","",'statement of marks'!$L$3)</f>
        <v>HINDI</v>
      </c>
      <c r="C716" s="814"/>
      <c r="D716" s="430">
        <f>IF('statement of marks'!L29="","",'statement of marks'!L29)</f>
        <v>5</v>
      </c>
      <c r="E716" s="430">
        <f>IF('statement of marks'!M29="","",'statement of marks'!M29)</f>
        <v>5</v>
      </c>
      <c r="F716" s="442">
        <f>IF('statement of marks'!N29="","",'statement of marks'!N29)</f>
        <v>10</v>
      </c>
      <c r="G716" s="430">
        <f>IF('statement of marks'!O29="","",'statement of marks'!O29)</f>
        <v>5</v>
      </c>
      <c r="H716" s="430">
        <f>IF('statement of marks'!P29="","",'statement of marks'!P29)</f>
        <v>5</v>
      </c>
      <c r="I716" s="443">
        <f>IF('statement of marks'!Q29="","",'statement of marks'!Q29)</f>
        <v>10</v>
      </c>
      <c r="J716" s="430">
        <f>IF('statement of marks'!R29="","",'statement of marks'!R29)</f>
        <v>5</v>
      </c>
      <c r="K716" s="430">
        <f>IF('statement of marks'!S29="","",'statement of marks'!S29)</f>
        <v>4</v>
      </c>
      <c r="L716" s="443">
        <f>IF('statement of marks'!T29="","",'statement of marks'!T29)</f>
        <v>9</v>
      </c>
      <c r="M716" s="443">
        <f>IF('statement of marks'!U29="","",'statement of marks'!U29)</f>
        <v>29</v>
      </c>
      <c r="N716" s="444">
        <f>IF('statement of marks'!V29="","",'statement of marks'!V29)</f>
        <v>1</v>
      </c>
      <c r="O716" s="430">
        <f>IF('statement of marks'!W29="","",'statement of marks'!W29)</f>
        <v>40</v>
      </c>
      <c r="P716" s="430">
        <f>IF('statement of marks'!X29="","",'statement of marks'!X29)</f>
        <v>10</v>
      </c>
      <c r="Q716" s="430">
        <f>IF('statement of marks'!Y29="","",'statement of marks'!Y29)</f>
        <v>20</v>
      </c>
      <c r="R716" s="443">
        <f>IF('statement of marks'!Z29="","",'statement of marks'!Z29)</f>
        <v>70</v>
      </c>
      <c r="S716" s="445">
        <f>IF('statement of marks'!AA29="","",'statement of marks'!AA29)</f>
        <v>100</v>
      </c>
      <c r="T716" s="430">
        <f>IF('statement of marks'!AB29="","",'statement of marks'!AB29)</f>
        <v>65</v>
      </c>
      <c r="U716" s="430">
        <f>IF('statement of marks'!AC29="","",'statement of marks'!AC29)</f>
        <v>15</v>
      </c>
      <c r="V716" s="430">
        <f>IF('statement of marks'!AD29="","",'statement of marks'!AD29)</f>
        <v>20</v>
      </c>
      <c r="W716" s="443">
        <f>IF('statement of marks'!AE29="","",'statement of marks'!AE29)</f>
        <v>100</v>
      </c>
      <c r="X716" s="446">
        <f>IF('statement of marks'!AF29="","",'statement of marks'!AF29)</f>
        <v>200</v>
      </c>
      <c r="Y716" s="430">
        <f>IF('statement of marks'!AG29="","",'statement of marks'!AG29)</f>
        <v>100</v>
      </c>
      <c r="Z716" s="453" t="str">
        <f>IF('statement of marks'!AH29="","",'statement of marks'!AH29)</f>
        <v>A</v>
      </c>
    </row>
    <row r="717" spans="1:26" ht="15.5" customHeight="1">
      <c r="A717" s="424"/>
      <c r="B717" s="813" t="str">
        <f>IF('statement of marks'!$AK$3="","",'statement of marks'!$AK$3)</f>
        <v>ENGLISH</v>
      </c>
      <c r="C717" s="814"/>
      <c r="D717" s="430">
        <f>IF('statement of marks'!AK29="","",'statement of marks'!AK29)</f>
        <v>5</v>
      </c>
      <c r="E717" s="430">
        <f>IF('statement of marks'!AL29="","",'statement of marks'!AL29)</f>
        <v>5</v>
      </c>
      <c r="F717" s="442">
        <f>IF('statement of marks'!AM29="","",'statement of marks'!AM29)</f>
        <v>10</v>
      </c>
      <c r="G717" s="430">
        <f>IF('statement of marks'!AN29="","",'statement of marks'!AN29)</f>
        <v>5</v>
      </c>
      <c r="H717" s="430">
        <f>IF('statement of marks'!AO29="","",'statement of marks'!AO29)</f>
        <v>5</v>
      </c>
      <c r="I717" s="443">
        <f>IF('statement of marks'!AP29="","",'statement of marks'!AP29)</f>
        <v>10</v>
      </c>
      <c r="J717" s="430">
        <f>IF('statement of marks'!AQ29="","",'statement of marks'!AQ29)</f>
        <v>5</v>
      </c>
      <c r="K717" s="430">
        <f>IF('statement of marks'!AR29="","",'statement of marks'!AR29)</f>
        <v>4</v>
      </c>
      <c r="L717" s="443">
        <f>IF('statement of marks'!AS29="","",'statement of marks'!AS29)</f>
        <v>9</v>
      </c>
      <c r="M717" s="443">
        <f>IF('statement of marks'!AT29="","",'statement of marks'!AT29)</f>
        <v>29</v>
      </c>
      <c r="N717" s="444">
        <f>IF('statement of marks'!AU29="","",'statement of marks'!AU29)</f>
        <v>1</v>
      </c>
      <c r="O717" s="430">
        <f>IF('statement of marks'!AV29="","",'statement of marks'!AV29)</f>
        <v>40</v>
      </c>
      <c r="P717" s="430">
        <f>IF('statement of marks'!AW29="","",'statement of marks'!AW29)</f>
        <v>10</v>
      </c>
      <c r="Q717" s="430">
        <f>IF('statement of marks'!AX29="","",'statement of marks'!AX29)</f>
        <v>20</v>
      </c>
      <c r="R717" s="443">
        <f>IF('statement of marks'!AY29="","",'statement of marks'!AY29)</f>
        <v>70</v>
      </c>
      <c r="S717" s="445">
        <f>IF('statement of marks'!AZ29="","",'statement of marks'!AZ29)</f>
        <v>100</v>
      </c>
      <c r="T717" s="430">
        <f>IF('statement of marks'!BA29="","",'statement of marks'!BA29)</f>
        <v>65</v>
      </c>
      <c r="U717" s="430">
        <f>IF('statement of marks'!BB29="","",'statement of marks'!BB29)</f>
        <v>15</v>
      </c>
      <c r="V717" s="430">
        <f>IF('statement of marks'!BC29="","",'statement of marks'!BC29)</f>
        <v>20</v>
      </c>
      <c r="W717" s="443">
        <f>IF('statement of marks'!BD29="","",'statement of marks'!BD29)</f>
        <v>100</v>
      </c>
      <c r="X717" s="446">
        <f>IF('statement of marks'!BE29="","",'statement of marks'!BE29)</f>
        <v>200</v>
      </c>
      <c r="Y717" s="430">
        <f>IF('statement of marks'!BF29="","",'statement of marks'!BF29)</f>
        <v>100</v>
      </c>
      <c r="Z717" s="453" t="str">
        <f>IF('statement of marks'!BG29="","",'statement of marks'!BG29)</f>
        <v>A</v>
      </c>
    </row>
    <row r="718" spans="1:26" ht="15.5" customHeight="1">
      <c r="A718" s="424"/>
      <c r="B718" s="813" t="str">
        <f>IF('statement of marks'!BJ29="s","SANSKRIT",IF('statement of marks'!BJ29="u","URDU",IF('statement of marks'!BJ29="g","GUJRATI",IF('statement of marks'!BJ29="p","PUNJABI",IF('statement of marks'!BJ29="sd","fla/kh","THIRD LANGUAGE")))))</f>
        <v>SANSKRIT</v>
      </c>
      <c r="C718" s="814"/>
      <c r="D718" s="430">
        <f>IF('statement of marks'!BK29="","",'statement of marks'!BK29)</f>
        <v>5</v>
      </c>
      <c r="E718" s="430">
        <f>IF('statement of marks'!BL29="","",'statement of marks'!BL29)</f>
        <v>5</v>
      </c>
      <c r="F718" s="442">
        <f>IF('statement of marks'!BM29="","",'statement of marks'!BM29)</f>
        <v>10</v>
      </c>
      <c r="G718" s="430">
        <f>IF('statement of marks'!BN29="","",'statement of marks'!BN29)</f>
        <v>5</v>
      </c>
      <c r="H718" s="430">
        <f>IF('statement of marks'!BO29="","",'statement of marks'!BO29)</f>
        <v>5</v>
      </c>
      <c r="I718" s="443">
        <f>IF('statement of marks'!BP29="","",'statement of marks'!BP29)</f>
        <v>10</v>
      </c>
      <c r="J718" s="430">
        <f>IF('statement of marks'!BQ29="","",'statement of marks'!BQ29)</f>
        <v>5</v>
      </c>
      <c r="K718" s="430">
        <f>IF('statement of marks'!BR29="","",'statement of marks'!BR29)</f>
        <v>4</v>
      </c>
      <c r="L718" s="443">
        <f>IF('statement of marks'!BS29="","",'statement of marks'!BS29)</f>
        <v>9</v>
      </c>
      <c r="M718" s="443">
        <f>IF('statement of marks'!BT29="","",'statement of marks'!BT29)</f>
        <v>29</v>
      </c>
      <c r="N718" s="444">
        <f>IF('statement of marks'!BU29="","",'statement of marks'!BU29)</f>
        <v>1</v>
      </c>
      <c r="O718" s="430">
        <f>IF('statement of marks'!BV29="","",'statement of marks'!BV29)</f>
        <v>50</v>
      </c>
      <c r="P718" s="430">
        <f>IF('statement of marks'!BW29="","",'statement of marks'!BW29)</f>
        <v>20</v>
      </c>
      <c r="Q718" s="430"/>
      <c r="R718" s="443">
        <f>IF('statement of marks'!BX29="","",'statement of marks'!BX29)</f>
        <v>70</v>
      </c>
      <c r="S718" s="445">
        <f>IF('statement of marks'!BY29="","",'statement of marks'!BY29)</f>
        <v>100</v>
      </c>
      <c r="T718" s="430">
        <f>IF('statement of marks'!BZ29="","",'statement of marks'!BZ29)</f>
        <v>80</v>
      </c>
      <c r="U718" s="430">
        <f>IF('statement of marks'!CA29="","",'statement of marks'!CA29)</f>
        <v>20</v>
      </c>
      <c r="V718" s="430"/>
      <c r="W718" s="443">
        <f>IF('statement of marks'!CB29="","",'statement of marks'!CB29)</f>
        <v>100</v>
      </c>
      <c r="X718" s="446">
        <f>IF('statement of marks'!CC29="","",'statement of marks'!CC29)</f>
        <v>200</v>
      </c>
      <c r="Y718" s="430">
        <f>IF('statement of marks'!CD29="","",'statement of marks'!CD29)</f>
        <v>100</v>
      </c>
      <c r="Z718" s="453" t="str">
        <f>IF('statement of marks'!CE29="","",'statement of marks'!CE29)</f>
        <v>A</v>
      </c>
    </row>
    <row r="719" spans="1:26" ht="15.5" customHeight="1">
      <c r="A719" s="424"/>
      <c r="B719" s="813" t="str">
        <f>IF('statement of marks'!$CH$3="","",'statement of marks'!$CH$3)</f>
        <v>MATHEMATICS</v>
      </c>
      <c r="C719" s="814"/>
      <c r="D719" s="430">
        <f>IF('statement of marks'!CH29="","",'statement of marks'!CH29)</f>
        <v>5</v>
      </c>
      <c r="E719" s="430">
        <f>IF('statement of marks'!CI29="","",'statement of marks'!CI29)</f>
        <v>5</v>
      </c>
      <c r="F719" s="442">
        <f>IF('statement of marks'!CJ29="","",'statement of marks'!CJ29)</f>
        <v>10</v>
      </c>
      <c r="G719" s="430">
        <f>IF('statement of marks'!CK29="","",'statement of marks'!CK29)</f>
        <v>5</v>
      </c>
      <c r="H719" s="430">
        <f>IF('statement of marks'!CL29="","",'statement of marks'!CL29)</f>
        <v>5</v>
      </c>
      <c r="I719" s="443">
        <f>IF('statement of marks'!CM29="","",'statement of marks'!CM29)</f>
        <v>10</v>
      </c>
      <c r="J719" s="430">
        <f>IF('statement of marks'!CN29="","",'statement of marks'!CN29)</f>
        <v>5</v>
      </c>
      <c r="K719" s="430">
        <f>IF('statement of marks'!CO29="","",'statement of marks'!CO29)</f>
        <v>4</v>
      </c>
      <c r="L719" s="443">
        <f>IF('statement of marks'!CP29="","",'statement of marks'!CP29)</f>
        <v>9</v>
      </c>
      <c r="M719" s="443">
        <f>IF('statement of marks'!CQ29="","",'statement of marks'!CQ29)</f>
        <v>29</v>
      </c>
      <c r="N719" s="444">
        <f>IF('statement of marks'!CR29="","",'statement of marks'!CR29)</f>
        <v>1</v>
      </c>
      <c r="O719" s="430">
        <f>IF('statement of marks'!CS29="","",'statement of marks'!CS29)</f>
        <v>40</v>
      </c>
      <c r="P719" s="430">
        <f>IF('statement of marks'!CT29="","",'statement of marks'!CT29)</f>
        <v>10</v>
      </c>
      <c r="Q719" s="430">
        <f>IF('statement of marks'!CU29="","",'statement of marks'!CU29)</f>
        <v>20</v>
      </c>
      <c r="R719" s="443">
        <f>IF('statement of marks'!CV29="","",'statement of marks'!CV29)</f>
        <v>70</v>
      </c>
      <c r="S719" s="445">
        <f>IF('statement of marks'!CW29="","",'statement of marks'!CW29)</f>
        <v>100</v>
      </c>
      <c r="T719" s="430">
        <f>IF('statement of marks'!CX29="","",'statement of marks'!CX29)</f>
        <v>65</v>
      </c>
      <c r="U719" s="430">
        <f>IF('statement of marks'!CY29="","",'statement of marks'!CY29)</f>
        <v>15</v>
      </c>
      <c r="V719" s="430">
        <f>IF('statement of marks'!CZ29="","",'statement of marks'!CZ29)</f>
        <v>20</v>
      </c>
      <c r="W719" s="443">
        <f>IF('statement of marks'!DA29="","",'statement of marks'!DA29)</f>
        <v>100</v>
      </c>
      <c r="X719" s="446">
        <f>IF('statement of marks'!DB29="","",'statement of marks'!DB29)</f>
        <v>200</v>
      </c>
      <c r="Y719" s="430">
        <f>IF('statement of marks'!DC29="","",'statement of marks'!DC29)</f>
        <v>100</v>
      </c>
      <c r="Z719" s="453" t="str">
        <f>IF('statement of marks'!DD29="","",'statement of marks'!DD29)</f>
        <v>A</v>
      </c>
    </row>
    <row r="720" spans="1:26" ht="15.5" customHeight="1">
      <c r="A720" s="424"/>
      <c r="B720" s="813" t="str">
        <f>IF('statement of marks'!$DG$3="","",'statement of marks'!$DG$3)</f>
        <v>SCIENCE</v>
      </c>
      <c r="C720" s="814"/>
      <c r="D720" s="430">
        <f>IF('statement of marks'!DG29="","",'statement of marks'!DG29)</f>
        <v>5</v>
      </c>
      <c r="E720" s="430">
        <f>IF('statement of marks'!DH29="","",'statement of marks'!DH29)</f>
        <v>5</v>
      </c>
      <c r="F720" s="442">
        <f>IF('statement of marks'!DI29="","",'statement of marks'!DI29)</f>
        <v>10</v>
      </c>
      <c r="G720" s="430">
        <f>IF('statement of marks'!DJ29="","",'statement of marks'!DJ29)</f>
        <v>5</v>
      </c>
      <c r="H720" s="430">
        <f>IF('statement of marks'!DK29="","",'statement of marks'!DK29)</f>
        <v>5</v>
      </c>
      <c r="I720" s="443">
        <f>IF('statement of marks'!DL29="","",'statement of marks'!DL29)</f>
        <v>10</v>
      </c>
      <c r="J720" s="430">
        <f>IF('statement of marks'!DM29="","",'statement of marks'!DM29)</f>
        <v>3</v>
      </c>
      <c r="K720" s="430">
        <f>IF('statement of marks'!DN29="","",'statement of marks'!DN29)</f>
        <v>2</v>
      </c>
      <c r="L720" s="443">
        <f>IF('statement of marks'!DO29="","",'statement of marks'!DO29)</f>
        <v>5</v>
      </c>
      <c r="M720" s="443">
        <f>IF('statement of marks'!DP29="","",'statement of marks'!DP29)</f>
        <v>25</v>
      </c>
      <c r="N720" s="444">
        <f>IF('statement of marks'!DQ29="","",'statement of marks'!DQ29)</f>
        <v>5</v>
      </c>
      <c r="O720" s="430">
        <f>IF('statement of marks'!DR29="","",'statement of marks'!DR29)</f>
        <v>50</v>
      </c>
      <c r="P720" s="430">
        <f>IF('statement of marks'!DS29="","",'statement of marks'!DS29)</f>
        <v>20</v>
      </c>
      <c r="Q720" s="430"/>
      <c r="R720" s="443">
        <f>IF('statement of marks'!DT29="","",'statement of marks'!DT29)</f>
        <v>70</v>
      </c>
      <c r="S720" s="445">
        <f>IF('statement of marks'!DU29="","",'statement of marks'!DU29)</f>
        <v>100</v>
      </c>
      <c r="T720" s="430">
        <f>IF('statement of marks'!DV29="","",'statement of marks'!DV29)</f>
        <v>80</v>
      </c>
      <c r="U720" s="430">
        <f>IF('statement of marks'!DW29="","",'statement of marks'!DW29)</f>
        <v>20</v>
      </c>
      <c r="V720" s="430"/>
      <c r="W720" s="443">
        <f>IF('statement of marks'!DX29="","",'statement of marks'!DX29)</f>
        <v>100</v>
      </c>
      <c r="X720" s="446">
        <f>IF('statement of marks'!DY29="","",'statement of marks'!DY29)</f>
        <v>200</v>
      </c>
      <c r="Y720" s="430">
        <f>IF('statement of marks'!DZ29="","",'statement of marks'!DZ29)</f>
        <v>100</v>
      </c>
      <c r="Z720" s="453" t="str">
        <f>IF('statement of marks'!EA29="","",'statement of marks'!EA29)</f>
        <v>A</v>
      </c>
    </row>
    <row r="721" spans="1:26" ht="15.5" customHeight="1">
      <c r="A721" s="424"/>
      <c r="B721" s="813" t="str">
        <f>IF('statement of marks'!$ED$3="","",'statement of marks'!$ED$3)</f>
        <v>SOCIAL STUDIES</v>
      </c>
      <c r="C721" s="814"/>
      <c r="D721" s="430">
        <f>IF('statement of marks'!ED29="","",'statement of marks'!ED29)</f>
        <v>5</v>
      </c>
      <c r="E721" s="430">
        <f>IF('statement of marks'!EE29="","",'statement of marks'!EE29)</f>
        <v>5</v>
      </c>
      <c r="F721" s="442">
        <f>IF('statement of marks'!EF29="","",'statement of marks'!EF29)</f>
        <v>10</v>
      </c>
      <c r="G721" s="430">
        <f>IF('statement of marks'!EG29="","",'statement of marks'!EG29)</f>
        <v>5</v>
      </c>
      <c r="H721" s="430">
        <f>IF('statement of marks'!EH29="","",'statement of marks'!EH29)</f>
        <v>5</v>
      </c>
      <c r="I721" s="443">
        <f>IF('statement of marks'!EI29="","",'statement of marks'!EI29)</f>
        <v>10</v>
      </c>
      <c r="J721" s="430">
        <f>IF('statement of marks'!EJ29="","",'statement of marks'!EJ29)</f>
        <v>5</v>
      </c>
      <c r="K721" s="430">
        <f>IF('statement of marks'!EK29="","",'statement of marks'!EK29)</f>
        <v>4</v>
      </c>
      <c r="L721" s="443">
        <f>IF('statement of marks'!EL29="","",'statement of marks'!EL29)</f>
        <v>9</v>
      </c>
      <c r="M721" s="443">
        <f>IF('statement of marks'!EM29="","",'statement of marks'!EM29)</f>
        <v>29</v>
      </c>
      <c r="N721" s="444">
        <f>IF('statement of marks'!EN29="","",'statement of marks'!EN29)</f>
        <v>1</v>
      </c>
      <c r="O721" s="430">
        <f>IF('statement of marks'!EO29="","",'statement of marks'!EO29)</f>
        <v>50</v>
      </c>
      <c r="P721" s="430">
        <f>IF('statement of marks'!EP29="","",'statement of marks'!EP29)</f>
        <v>20</v>
      </c>
      <c r="Q721" s="430"/>
      <c r="R721" s="443">
        <f>IF('statement of marks'!EQ29="","",'statement of marks'!EQ29)</f>
        <v>70</v>
      </c>
      <c r="S721" s="445">
        <f>IF('statement of marks'!ER29="","",'statement of marks'!ER29)</f>
        <v>100</v>
      </c>
      <c r="T721" s="430">
        <f>IF('statement of marks'!ES29="","",'statement of marks'!ES29)</f>
        <v>80</v>
      </c>
      <c r="U721" s="430">
        <f>IF('statement of marks'!ET29="","",'statement of marks'!ET29)</f>
        <v>20</v>
      </c>
      <c r="V721" s="430"/>
      <c r="W721" s="443">
        <f>IF('statement of marks'!EU29="","",'statement of marks'!EU29)</f>
        <v>100</v>
      </c>
      <c r="X721" s="446">
        <f>IF('statement of marks'!EV29="","",'statement of marks'!EV29)</f>
        <v>200</v>
      </c>
      <c r="Y721" s="430">
        <f>IF('statement of marks'!EW29="","",'statement of marks'!EW29)</f>
        <v>100</v>
      </c>
      <c r="Z721" s="453" t="str">
        <f>IF('statement of marks'!EX29="","",'statement of marks'!EX29)</f>
        <v>A</v>
      </c>
    </row>
    <row r="722" spans="1:26" ht="15.5" customHeight="1">
      <c r="A722" s="424"/>
      <c r="B722" s="813" t="s">
        <v>172</v>
      </c>
      <c r="C722" s="814"/>
      <c r="D722" s="794" t="s">
        <v>167</v>
      </c>
      <c r="E722" s="794"/>
      <c r="F722" s="794"/>
      <c r="G722" s="794" t="s">
        <v>168</v>
      </c>
      <c r="H722" s="794"/>
      <c r="I722" s="794"/>
      <c r="J722" s="794" t="s">
        <v>169</v>
      </c>
      <c r="K722" s="794"/>
      <c r="L722" s="794"/>
      <c r="M722" s="794"/>
      <c r="N722" s="794"/>
      <c r="O722" s="794" t="s">
        <v>177</v>
      </c>
      <c r="P722" s="794"/>
      <c r="Q722" s="794"/>
      <c r="R722" s="794"/>
      <c r="S722" s="794" t="s">
        <v>221</v>
      </c>
      <c r="T722" s="794"/>
      <c r="U722" s="794"/>
      <c r="V722" s="794"/>
      <c r="W722" s="447"/>
      <c r="X722" s="823" t="s">
        <v>425</v>
      </c>
      <c r="Y722" s="823"/>
      <c r="Z722" s="824"/>
    </row>
    <row r="723" spans="1:26" ht="15.5" customHeight="1">
      <c r="A723" s="425"/>
      <c r="B723" s="825" t="s">
        <v>166</v>
      </c>
      <c r="C723" s="826"/>
      <c r="D723" s="827">
        <f>IF('statement of marks'!FA$6="","",'statement of marks'!FA$6)</f>
        <v>20</v>
      </c>
      <c r="E723" s="827"/>
      <c r="F723" s="827"/>
      <c r="G723" s="827">
        <f>IF('statement of marks'!FB$6="","",'statement of marks'!FB$6)</f>
        <v>20</v>
      </c>
      <c r="H723" s="827"/>
      <c r="I723" s="827"/>
      <c r="J723" s="827">
        <f>IF('statement of marks'!FC$6="","",'statement of marks'!FC$6)</f>
        <v>20</v>
      </c>
      <c r="K723" s="827"/>
      <c r="L723" s="827"/>
      <c r="M723" s="827"/>
      <c r="N723" s="827"/>
      <c r="O723" s="827">
        <f>IF('statement of marks'!FD$6="","",'statement of marks'!FD$6)</f>
        <v>20</v>
      </c>
      <c r="P723" s="827"/>
      <c r="Q723" s="827"/>
      <c r="R723" s="827"/>
      <c r="S723" s="827">
        <f>IF('statement of marks'!FE$6="","",'statement of marks'!FE$6)</f>
        <v>20</v>
      </c>
      <c r="T723" s="827"/>
      <c r="U723" s="827"/>
      <c r="V723" s="827"/>
      <c r="W723" s="448"/>
      <c r="X723" s="436">
        <f>IF('statement of marks'!FF$6="","",'statement of marks'!FF$6)</f>
        <v>100</v>
      </c>
      <c r="Y723" s="436" t="s">
        <v>220</v>
      </c>
      <c r="Z723" s="451" t="s">
        <v>69</v>
      </c>
    </row>
    <row r="724" spans="1:26" ht="15.5" customHeight="1">
      <c r="A724" s="424"/>
      <c r="B724" s="813" t="str">
        <f>IF('statement of marks'!$FA$3="","",'statement of marks'!$FA$3)</f>
        <v>WORK EXPERIENCE</v>
      </c>
      <c r="C724" s="814"/>
      <c r="D724" s="817">
        <f>IF('statement of marks'!FA29="","",'statement of marks'!FA29)</f>
        <v>20</v>
      </c>
      <c r="E724" s="817"/>
      <c r="F724" s="817"/>
      <c r="G724" s="817">
        <f>IF('statement of marks'!FB29="","",'statement of marks'!FB29)</f>
        <v>20</v>
      </c>
      <c r="H724" s="817"/>
      <c r="I724" s="817"/>
      <c r="J724" s="816">
        <f>IF('statement of marks'!FC29="","",'statement of marks'!FC29)</f>
        <v>20</v>
      </c>
      <c r="K724" s="816"/>
      <c r="L724" s="816"/>
      <c r="M724" s="816"/>
      <c r="N724" s="816"/>
      <c r="O724" s="817">
        <f>IF('statement of marks'!FD29="","",'statement of marks'!FD29)</f>
        <v>20</v>
      </c>
      <c r="P724" s="817"/>
      <c r="Q724" s="817"/>
      <c r="R724" s="817"/>
      <c r="S724" s="817">
        <f>IF('statement of marks'!FE29="","",'statement of marks'!FE29)</f>
        <v>20</v>
      </c>
      <c r="T724" s="817"/>
      <c r="U724" s="817"/>
      <c r="V724" s="817"/>
      <c r="W724" s="447"/>
      <c r="X724" s="447">
        <f>IF('statement of marks'!FF29="","",'statement of marks'!FF29)</f>
        <v>100</v>
      </c>
      <c r="Y724" s="447">
        <f>IF('statement of marks'!FG29="","",'statement of marks'!FG29)</f>
        <v>100</v>
      </c>
      <c r="Z724" s="454" t="str">
        <f>IF('statement of marks'!FH29="","",'statement of marks'!FH29)</f>
        <v>A</v>
      </c>
    </row>
    <row r="725" spans="1:26" ht="15.5" customHeight="1">
      <c r="A725" s="424"/>
      <c r="B725" s="813" t="str">
        <f>IF('statement of marks'!$FK$3="","",'statement of marks'!$FK$3)</f>
        <v>ART EDUCATION</v>
      </c>
      <c r="C725" s="814"/>
      <c r="D725" s="817">
        <f>IF('statement of marks'!FK29="","",'statement of marks'!FK29)</f>
        <v>20</v>
      </c>
      <c r="E725" s="817"/>
      <c r="F725" s="817"/>
      <c r="G725" s="817">
        <f>IF('statement of marks'!FL29="","",'statement of marks'!FL29)</f>
        <v>20</v>
      </c>
      <c r="H725" s="817"/>
      <c r="I725" s="817"/>
      <c r="J725" s="816">
        <f>IF('statement of marks'!FM29="","",'statement of marks'!FM29)</f>
        <v>20</v>
      </c>
      <c r="K725" s="816"/>
      <c r="L725" s="816"/>
      <c r="M725" s="816"/>
      <c r="N725" s="816"/>
      <c r="O725" s="817">
        <f>IF('statement of marks'!FN29="","",'statement of marks'!FN29)</f>
        <v>20</v>
      </c>
      <c r="P725" s="817"/>
      <c r="Q725" s="817"/>
      <c r="R725" s="817"/>
      <c r="S725" s="817">
        <f>IF('statement of marks'!FO29="","",'statement of marks'!FO29)</f>
        <v>20</v>
      </c>
      <c r="T725" s="817"/>
      <c r="U725" s="817"/>
      <c r="V725" s="817"/>
      <c r="W725" s="447"/>
      <c r="X725" s="447">
        <f>IF('statement of marks'!FP29="","",'statement of marks'!FP29)</f>
        <v>100</v>
      </c>
      <c r="Y725" s="447">
        <f>IF('statement of marks'!FQ29="","",'statement of marks'!FQ29)</f>
        <v>100</v>
      </c>
      <c r="Z725" s="454" t="str">
        <f>IF('statement of marks'!FR29="","",'statement of marks'!FR29)</f>
        <v>A</v>
      </c>
    </row>
    <row r="726" spans="1:26" ht="15.5" customHeight="1">
      <c r="A726" s="424"/>
      <c r="B726" s="813" t="str">
        <f>IF('statement of marks'!$FU$3="","",'statement of marks'!$FU$3)</f>
        <v>PHYSICIAL EDUCATION</v>
      </c>
      <c r="C726" s="814"/>
      <c r="D726" s="817">
        <f>IF('statement of marks'!FU29="","",'statement of marks'!FU29)</f>
        <v>20</v>
      </c>
      <c r="E726" s="817"/>
      <c r="F726" s="817"/>
      <c r="G726" s="817">
        <f>IF('statement of marks'!FV29="","",'statement of marks'!FV29)</f>
        <v>20</v>
      </c>
      <c r="H726" s="817"/>
      <c r="I726" s="817"/>
      <c r="J726" s="816">
        <f>IF('statement of marks'!FW29="","",'statement of marks'!FW29)</f>
        <v>20</v>
      </c>
      <c r="K726" s="816"/>
      <c r="L726" s="816"/>
      <c r="M726" s="816"/>
      <c r="N726" s="816"/>
      <c r="O726" s="817">
        <f>IF('statement of marks'!FX29="","",'statement of marks'!FX29)</f>
        <v>20</v>
      </c>
      <c r="P726" s="817"/>
      <c r="Q726" s="817"/>
      <c r="R726" s="817"/>
      <c r="S726" s="817">
        <f>IF('statement of marks'!FY29="","",'statement of marks'!FY29)</f>
        <v>20</v>
      </c>
      <c r="T726" s="817"/>
      <c r="U726" s="817"/>
      <c r="V726" s="817"/>
      <c r="W726" s="447"/>
      <c r="X726" s="447">
        <f>IF('statement of marks'!FZ29="","",'statement of marks'!FZ29)</f>
        <v>100</v>
      </c>
      <c r="Y726" s="447">
        <f>IF('statement of marks'!GA29="","",'statement of marks'!GA29)</f>
        <v>100</v>
      </c>
      <c r="Z726" s="454" t="str">
        <f>IF('statement of marks'!GB29="","",'statement of marks'!GB29)</f>
        <v>A</v>
      </c>
    </row>
    <row r="727" spans="1:26" ht="15.5" customHeight="1">
      <c r="A727" s="424"/>
      <c r="B727" s="813" t="s">
        <v>173</v>
      </c>
      <c r="C727" s="814"/>
      <c r="D727" s="794" t="str">
        <f>details!$EF$3</f>
        <v>AUGUST</v>
      </c>
      <c r="E727" s="794"/>
      <c r="F727" s="794"/>
      <c r="G727" s="794" t="str">
        <f>details!$EJ$3</f>
        <v>OCTOBER</v>
      </c>
      <c r="H727" s="794"/>
      <c r="I727" s="794"/>
      <c r="J727" s="816" t="str">
        <f>details!$EN$3</f>
        <v>DECEMBER</v>
      </c>
      <c r="K727" s="816"/>
      <c r="L727" s="816"/>
      <c r="M727" s="816"/>
      <c r="N727" s="816"/>
      <c r="O727" s="794" t="str">
        <f>details!$ER$3</f>
        <v>FEBURARY</v>
      </c>
      <c r="P727" s="794"/>
      <c r="Q727" s="794"/>
      <c r="R727" s="794"/>
      <c r="S727" s="794" t="str">
        <f>details!$EV$3</f>
        <v>GRAND TOAL</v>
      </c>
      <c r="T727" s="794"/>
      <c r="U727" s="794"/>
      <c r="V727" s="794"/>
      <c r="W727" s="811" t="s">
        <v>118</v>
      </c>
      <c r="X727" s="811"/>
      <c r="Y727" s="811"/>
      <c r="Z727" s="812"/>
    </row>
    <row r="728" spans="1:26" ht="15.5" customHeight="1">
      <c r="A728" s="424"/>
      <c r="B728" s="813" t="s">
        <v>175</v>
      </c>
      <c r="C728" s="814"/>
      <c r="D728" s="815" t="str">
        <f>IF(details!EI29="","",details!EI29)</f>
        <v/>
      </c>
      <c r="E728" s="815"/>
      <c r="F728" s="815"/>
      <c r="G728" s="815" t="str">
        <f>IF(details!EM29="","",details!EM29)</f>
        <v/>
      </c>
      <c r="H728" s="815"/>
      <c r="I728" s="815"/>
      <c r="J728" s="816" t="str">
        <f>IF(details!EQ29="","",details!EQ29)</f>
        <v/>
      </c>
      <c r="K728" s="816"/>
      <c r="L728" s="816"/>
      <c r="M728" s="816"/>
      <c r="N728" s="816"/>
      <c r="O728" s="817" t="str">
        <f>IF(details!EU29="","",details!EU29)</f>
        <v/>
      </c>
      <c r="P728" s="817"/>
      <c r="Q728" s="817"/>
      <c r="R728" s="817"/>
      <c r="S728" s="815" t="str">
        <f>IF(details!EW29="","",details!EW29)</f>
        <v/>
      </c>
      <c r="T728" s="815"/>
      <c r="U728" s="815"/>
      <c r="V728" s="815"/>
      <c r="W728" s="811"/>
      <c r="X728" s="811"/>
      <c r="Y728" s="811"/>
      <c r="Z728" s="812"/>
    </row>
    <row r="729" spans="1:26" ht="15.5" customHeight="1">
      <c r="A729" s="424"/>
      <c r="B729" s="818" t="s">
        <v>174</v>
      </c>
      <c r="C729" s="819"/>
      <c r="D729" s="820">
        <f>IF(details!EH29="","",details!EH29)</f>
        <v>40</v>
      </c>
      <c r="E729" s="820"/>
      <c r="F729" s="820"/>
      <c r="G729" s="820">
        <f>IF(details!EL29="","",details!EL29)</f>
        <v>60</v>
      </c>
      <c r="H729" s="820"/>
      <c r="I729" s="820"/>
      <c r="J729" s="820">
        <f>IF(details!EP29="","",details!EP29)</f>
        <v>80</v>
      </c>
      <c r="K729" s="820"/>
      <c r="L729" s="820"/>
      <c r="M729" s="820"/>
      <c r="N729" s="820"/>
      <c r="O729" s="820">
        <f>IF(details!ET29="","",details!ET29)</f>
        <v>100</v>
      </c>
      <c r="P729" s="820"/>
      <c r="Q729" s="820"/>
      <c r="R729" s="820"/>
      <c r="S729" s="820">
        <f>IF(details!EV29="","",details!EV29)</f>
        <v>110</v>
      </c>
      <c r="T729" s="820"/>
      <c r="U729" s="820"/>
      <c r="V729" s="820"/>
      <c r="W729" s="821">
        <f>'statement of marks'!$HR$108</f>
        <v>45777</v>
      </c>
      <c r="X729" s="821"/>
      <c r="Y729" s="821"/>
      <c r="Z729" s="822"/>
    </row>
    <row r="730" spans="1:26" ht="15.5" customHeight="1">
      <c r="A730" s="426"/>
      <c r="B730" s="803" t="s">
        <v>232</v>
      </c>
      <c r="C730" s="804"/>
      <c r="D730" s="805" t="s">
        <v>189</v>
      </c>
      <c r="E730" s="805"/>
      <c r="F730" s="805"/>
      <c r="G730" s="805" t="s">
        <v>190</v>
      </c>
      <c r="H730" s="805"/>
      <c r="I730" s="805"/>
      <c r="J730" s="805" t="s">
        <v>222</v>
      </c>
      <c r="K730" s="805"/>
      <c r="L730" s="805"/>
      <c r="M730" s="805"/>
      <c r="N730" s="805"/>
      <c r="O730" s="805" t="s">
        <v>147</v>
      </c>
      <c r="P730" s="805"/>
      <c r="Q730" s="805"/>
      <c r="R730" s="805"/>
      <c r="S730" s="806" t="s">
        <v>195</v>
      </c>
      <c r="T730" s="806"/>
      <c r="U730" s="806"/>
      <c r="V730" s="806"/>
      <c r="W730" s="805" t="s">
        <v>230</v>
      </c>
      <c r="X730" s="805"/>
      <c r="Y730" s="805"/>
      <c r="Z730" s="807"/>
    </row>
    <row r="731" spans="1:26" ht="15.5" customHeight="1">
      <c r="A731" s="426"/>
      <c r="B731" s="803"/>
      <c r="C731" s="804"/>
      <c r="D731" s="805">
        <f>'statement of marks'!HP29</f>
        <v>1200</v>
      </c>
      <c r="E731" s="805"/>
      <c r="F731" s="805"/>
      <c r="G731" s="805">
        <f>'statement of marks'!HQ29</f>
        <v>1200</v>
      </c>
      <c r="H731" s="805"/>
      <c r="I731" s="805"/>
      <c r="J731" s="808" t="str">
        <f>'statement of marks'!HU29</f>
        <v>A</v>
      </c>
      <c r="K731" s="808"/>
      <c r="L731" s="808"/>
      <c r="M731" s="808"/>
      <c r="N731" s="808"/>
      <c r="O731" s="808">
        <f>'statement of marks'!HR29</f>
        <v>100</v>
      </c>
      <c r="P731" s="808"/>
      <c r="Q731" s="808"/>
      <c r="R731" s="808"/>
      <c r="S731" s="805">
        <f>'statement of marks'!HT29</f>
        <v>0.99999999999999833</v>
      </c>
      <c r="T731" s="805"/>
      <c r="U731" s="805"/>
      <c r="V731" s="805"/>
      <c r="W731" s="809" t="str">
        <f>'statement of marks'!HO29</f>
        <v>PASSED</v>
      </c>
      <c r="X731" s="809"/>
      <c r="Y731" s="809"/>
      <c r="Z731" s="810"/>
    </row>
    <row r="732" spans="1:26" ht="15.5" customHeight="1">
      <c r="A732" s="424"/>
      <c r="B732" s="792" t="s">
        <v>176</v>
      </c>
      <c r="C732" s="793"/>
      <c r="D732" s="794"/>
      <c r="E732" s="794"/>
      <c r="F732" s="794"/>
      <c r="G732" s="794"/>
      <c r="H732" s="794"/>
      <c r="I732" s="794"/>
      <c r="J732" s="794"/>
      <c r="K732" s="794"/>
      <c r="L732" s="794"/>
      <c r="M732" s="794"/>
      <c r="N732" s="794"/>
      <c r="O732" s="794"/>
      <c r="P732" s="794"/>
      <c r="Q732" s="794"/>
      <c r="R732" s="794"/>
      <c r="S732" s="794"/>
      <c r="T732" s="794"/>
      <c r="U732" s="794"/>
      <c r="V732" s="794"/>
      <c r="W732" s="794"/>
      <c r="X732" s="794"/>
      <c r="Y732" s="794"/>
      <c r="Z732" s="800"/>
    </row>
    <row r="733" spans="1:26" ht="15.5" customHeight="1">
      <c r="A733" s="424"/>
      <c r="B733" s="801" t="s">
        <v>161</v>
      </c>
      <c r="C733" s="802"/>
      <c r="D733" s="794"/>
      <c r="E733" s="794"/>
      <c r="F733" s="794"/>
      <c r="G733" s="794"/>
      <c r="H733" s="794"/>
      <c r="I733" s="794"/>
      <c r="J733" s="794"/>
      <c r="K733" s="794"/>
      <c r="L733" s="794"/>
      <c r="M733" s="794"/>
      <c r="N733" s="794"/>
      <c r="O733" s="794"/>
      <c r="P733" s="794"/>
      <c r="Q733" s="794"/>
      <c r="R733" s="794"/>
      <c r="S733" s="794"/>
      <c r="T733" s="794"/>
      <c r="U733" s="794"/>
      <c r="V733" s="794"/>
      <c r="W733" s="794"/>
      <c r="X733" s="794"/>
      <c r="Y733" s="794"/>
      <c r="Z733" s="800"/>
    </row>
    <row r="734" spans="1:26" ht="15.5" customHeight="1">
      <c r="A734" s="424"/>
      <c r="B734" s="792" t="s">
        <v>162</v>
      </c>
      <c r="C734" s="793"/>
      <c r="D734" s="794"/>
      <c r="E734" s="794"/>
      <c r="F734" s="794"/>
      <c r="G734" s="794"/>
      <c r="H734" s="794"/>
      <c r="I734" s="794"/>
      <c r="J734" s="794"/>
      <c r="K734" s="794"/>
      <c r="L734" s="794"/>
      <c r="M734" s="794"/>
      <c r="N734" s="794"/>
      <c r="O734" s="794"/>
      <c r="P734" s="794"/>
      <c r="Q734" s="794"/>
      <c r="R734" s="794"/>
      <c r="S734" s="795" t="s">
        <v>162</v>
      </c>
      <c r="T734" s="795"/>
      <c r="U734" s="795"/>
      <c r="V734" s="795"/>
      <c r="W734" s="796" t="s">
        <v>163</v>
      </c>
      <c r="X734" s="796"/>
      <c r="Y734" s="796"/>
      <c r="Z734" s="797"/>
    </row>
    <row r="735" spans="1:26" ht="15.5" customHeight="1">
      <c r="A735" s="424"/>
      <c r="B735" s="798" t="s">
        <v>163</v>
      </c>
      <c r="C735" s="799"/>
      <c r="D735" s="794"/>
      <c r="E735" s="794"/>
      <c r="F735" s="794"/>
      <c r="G735" s="794"/>
      <c r="H735" s="794"/>
      <c r="I735" s="794"/>
      <c r="J735" s="794"/>
      <c r="K735" s="794"/>
      <c r="L735" s="794"/>
      <c r="M735" s="794"/>
      <c r="N735" s="794"/>
      <c r="O735" s="794"/>
      <c r="P735" s="794"/>
      <c r="Q735" s="794"/>
      <c r="R735" s="794"/>
      <c r="S735" s="795"/>
      <c r="T735" s="795"/>
      <c r="U735" s="795"/>
      <c r="V735" s="795"/>
      <c r="W735" s="796"/>
      <c r="X735" s="796"/>
      <c r="Y735" s="796"/>
      <c r="Z735" s="797"/>
    </row>
    <row r="736" spans="1:26" ht="15.5" customHeight="1" thickBot="1">
      <c r="A736" s="424"/>
      <c r="B736" s="786" t="s">
        <v>223</v>
      </c>
      <c r="C736" s="787"/>
      <c r="D736" s="788"/>
      <c r="E736" s="788"/>
      <c r="F736" s="788"/>
      <c r="G736" s="788"/>
      <c r="H736" s="788"/>
      <c r="I736" s="788"/>
      <c r="J736" s="788"/>
      <c r="K736" s="788"/>
      <c r="L736" s="788"/>
      <c r="M736" s="788"/>
      <c r="N736" s="788"/>
      <c r="O736" s="788"/>
      <c r="P736" s="788"/>
      <c r="Q736" s="788"/>
      <c r="R736" s="788"/>
      <c r="S736" s="789" t="s">
        <v>179</v>
      </c>
      <c r="T736" s="789"/>
      <c r="U736" s="789"/>
      <c r="V736" s="789"/>
      <c r="W736" s="790" t="s">
        <v>179</v>
      </c>
      <c r="X736" s="790"/>
      <c r="Y736" s="790"/>
      <c r="Z736" s="791"/>
    </row>
    <row r="737" spans="1:26" ht="15.5" customHeight="1">
      <c r="A737" s="424"/>
      <c r="B737" s="839" t="s">
        <v>178</v>
      </c>
      <c r="C737" s="840"/>
      <c r="D737" s="840"/>
      <c r="E737" s="840"/>
      <c r="F737" s="840"/>
      <c r="G737" s="840"/>
      <c r="H737" s="840"/>
      <c r="I737" s="840"/>
      <c r="J737" s="840"/>
      <c r="K737" s="840"/>
      <c r="L737" s="840"/>
      <c r="M737" s="840"/>
      <c r="N737" s="840"/>
      <c r="O737" s="840"/>
      <c r="P737" s="840"/>
      <c r="Q737" s="840"/>
      <c r="R737" s="840"/>
      <c r="S737" s="840"/>
      <c r="T737" s="840"/>
      <c r="U737" s="840"/>
      <c r="V737" s="840"/>
      <c r="W737" s="840"/>
      <c r="X737" s="840"/>
      <c r="Y737" s="840"/>
      <c r="Z737" s="841"/>
    </row>
    <row r="738" spans="1:26" ht="15.5" customHeight="1">
      <c r="A738" s="424"/>
      <c r="B738" s="842" t="str">
        <f>IF('statement of marks'!$A$1="","",'statement of marks'!$A$1)</f>
        <v>GOVT. HR. SEC. SCHOOL, _________________</v>
      </c>
      <c r="C738" s="843"/>
      <c r="D738" s="843"/>
      <c r="E738" s="843"/>
      <c r="F738" s="843"/>
      <c r="G738" s="843"/>
      <c r="H738" s="843"/>
      <c r="I738" s="843"/>
      <c r="J738" s="843"/>
      <c r="K738" s="843"/>
      <c r="L738" s="843"/>
      <c r="M738" s="843"/>
      <c r="N738" s="843"/>
      <c r="O738" s="843"/>
      <c r="P738" s="843"/>
      <c r="Q738" s="843"/>
      <c r="R738" s="843"/>
      <c r="S738" s="843"/>
      <c r="T738" s="843"/>
      <c r="U738" s="843"/>
      <c r="V738" s="843"/>
      <c r="W738" s="843"/>
      <c r="X738" s="843"/>
      <c r="Y738" s="843"/>
      <c r="Z738" s="844"/>
    </row>
    <row r="739" spans="1:26" ht="15.5" customHeight="1">
      <c r="A739" s="424"/>
      <c r="B739" s="813" t="s">
        <v>117</v>
      </c>
      <c r="C739" s="814"/>
      <c r="D739" s="814" t="str">
        <f>IF('statement of marks'!$H$3="","",'statement of marks'!$H$3)</f>
        <v>2024-25</v>
      </c>
      <c r="E739" s="814"/>
      <c r="F739" s="814"/>
      <c r="G739" s="814"/>
      <c r="H739" s="814"/>
      <c r="I739" s="814"/>
      <c r="J739" s="814"/>
      <c r="K739" s="814"/>
      <c r="L739" s="814"/>
      <c r="M739" s="814"/>
      <c r="N739" s="814"/>
      <c r="O739" s="814"/>
      <c r="P739" s="814"/>
      <c r="Q739" s="814"/>
      <c r="R739" s="814"/>
      <c r="S739" s="814"/>
      <c r="T739" s="814"/>
      <c r="U739" s="814"/>
      <c r="V739" s="814"/>
      <c r="W739" s="814"/>
      <c r="X739" s="814"/>
      <c r="Y739" s="814"/>
      <c r="Z739" s="832"/>
    </row>
    <row r="740" spans="1:26" ht="15.5" customHeight="1">
      <c r="A740" s="424"/>
      <c r="B740" s="813" t="s">
        <v>157</v>
      </c>
      <c r="C740" s="814"/>
      <c r="D740" s="814" t="str">
        <f>IF('statement of marks'!I30="","",'statement of marks'!I30)</f>
        <v>A24</v>
      </c>
      <c r="E740" s="814"/>
      <c r="F740" s="814"/>
      <c r="G740" s="814"/>
      <c r="H740" s="814"/>
      <c r="I740" s="814"/>
      <c r="J740" s="814"/>
      <c r="K740" s="814"/>
      <c r="L740" s="814"/>
      <c r="M740" s="814"/>
      <c r="N740" s="814"/>
      <c r="O740" s="814"/>
      <c r="P740" s="814"/>
      <c r="Q740" s="814"/>
      <c r="R740" s="814"/>
      <c r="S740" s="814"/>
      <c r="T740" s="814"/>
      <c r="U740" s="814"/>
      <c r="V740" s="814"/>
      <c r="W740" s="814"/>
      <c r="X740" s="814"/>
      <c r="Y740" s="814"/>
      <c r="Z740" s="832"/>
    </row>
    <row r="741" spans="1:26" ht="15.5" customHeight="1">
      <c r="A741" s="424"/>
      <c r="B741" s="813" t="s">
        <v>20</v>
      </c>
      <c r="C741" s="814"/>
      <c r="D741" s="814" t="str">
        <f>IF('statement of marks'!J30="","",'statement of marks'!J30)</f>
        <v>B24</v>
      </c>
      <c r="E741" s="814"/>
      <c r="F741" s="814"/>
      <c r="G741" s="814"/>
      <c r="H741" s="814"/>
      <c r="I741" s="814"/>
      <c r="J741" s="814"/>
      <c r="K741" s="814"/>
      <c r="L741" s="814"/>
      <c r="M741" s="814"/>
      <c r="N741" s="814"/>
      <c r="O741" s="814"/>
      <c r="P741" s="814"/>
      <c r="Q741" s="814"/>
      <c r="R741" s="814"/>
      <c r="S741" s="814"/>
      <c r="T741" s="814"/>
      <c r="U741" s="814"/>
      <c r="V741" s="814"/>
      <c r="W741" s="814"/>
      <c r="X741" s="814"/>
      <c r="Y741" s="814"/>
      <c r="Z741" s="832"/>
    </row>
    <row r="742" spans="1:26" ht="15.5" customHeight="1">
      <c r="A742" s="424"/>
      <c r="B742" s="813" t="s">
        <v>21</v>
      </c>
      <c r="C742" s="814"/>
      <c r="D742" s="814" t="str">
        <f>IF('statement of marks'!K30="","",'statement of marks'!K30)</f>
        <v>C24</v>
      </c>
      <c r="E742" s="814"/>
      <c r="F742" s="814"/>
      <c r="G742" s="814"/>
      <c r="H742" s="814"/>
      <c r="I742" s="814"/>
      <c r="J742" s="814"/>
      <c r="K742" s="814"/>
      <c r="L742" s="814"/>
      <c r="M742" s="814"/>
      <c r="N742" s="814"/>
      <c r="O742" s="814"/>
      <c r="P742" s="814"/>
      <c r="Q742" s="814"/>
      <c r="R742" s="814"/>
      <c r="S742" s="814"/>
      <c r="T742" s="814"/>
      <c r="U742" s="814"/>
      <c r="V742" s="814"/>
      <c r="W742" s="814"/>
      <c r="X742" s="814"/>
      <c r="Y742" s="814"/>
      <c r="Z742" s="832"/>
    </row>
    <row r="743" spans="1:26" ht="15.5" customHeight="1">
      <c r="A743" s="424"/>
      <c r="B743" s="813" t="s">
        <v>158</v>
      </c>
      <c r="C743" s="814"/>
      <c r="D743" s="814" t="str">
        <f>IF('statement of marks'!$G$3="","",'statement of marks'!$G$3)</f>
        <v>6 A</v>
      </c>
      <c r="E743" s="814"/>
      <c r="F743" s="814"/>
      <c r="G743" s="814" t="s">
        <v>159</v>
      </c>
      <c r="H743" s="814"/>
      <c r="I743" s="814"/>
      <c r="J743" s="836">
        <f>IF('statement of marks'!D30="","",'statement of marks'!D30)</f>
        <v>824</v>
      </c>
      <c r="K743" s="837"/>
      <c r="L743" s="837"/>
      <c r="M743" s="837"/>
      <c r="N743" s="838"/>
      <c r="O743" s="814" t="s">
        <v>79</v>
      </c>
      <c r="P743" s="814"/>
      <c r="Q743" s="814"/>
      <c r="R743" s="814"/>
      <c r="S743" s="814" t="str">
        <f>IF('statement of marks'!F30="","",'statement of marks'!F30)</f>
        <v/>
      </c>
      <c r="T743" s="814"/>
      <c r="U743" s="814"/>
      <c r="V743" s="814"/>
      <c r="W743" s="814" t="str">
        <f>IF('statement of marks'!$I$3="","",'statement of marks'!$I$3)</f>
        <v>SCHOOL DISE CODE</v>
      </c>
      <c r="X743" s="814"/>
      <c r="Y743" s="814"/>
      <c r="Z743" s="832"/>
    </row>
    <row r="744" spans="1:26" ht="15.5" customHeight="1">
      <c r="A744" s="424"/>
      <c r="B744" s="449" t="s">
        <v>171</v>
      </c>
      <c r="C744" s="428"/>
      <c r="D744" s="830" t="str">
        <f>IF('statement of marks'!G30="","",'statement of marks'!G30)</f>
        <v/>
      </c>
      <c r="E744" s="830"/>
      <c r="F744" s="830"/>
      <c r="G744" s="831" t="str">
        <f>IF('statement of marks'!H30="","",'statement of marks'!H30)</f>
        <v/>
      </c>
      <c r="H744" s="831"/>
      <c r="I744" s="831"/>
      <c r="J744" s="831"/>
      <c r="K744" s="831"/>
      <c r="L744" s="831"/>
      <c r="M744" s="831"/>
      <c r="N744" s="831"/>
      <c r="O744" s="831"/>
      <c r="P744" s="831"/>
      <c r="Q744" s="831"/>
      <c r="R744" s="831"/>
      <c r="S744" s="831"/>
      <c r="T744" s="831"/>
      <c r="U744" s="831"/>
      <c r="V744" s="831"/>
      <c r="W744" s="814" t="str">
        <f>IF('statement of marks'!$J$3="","",'statement of marks'!$J$3)</f>
        <v>08291009401</v>
      </c>
      <c r="X744" s="814"/>
      <c r="Y744" s="814"/>
      <c r="Z744" s="832"/>
    </row>
    <row r="745" spans="1:26" ht="15.5" customHeight="1">
      <c r="A745" s="424"/>
      <c r="B745" s="450" t="s">
        <v>160</v>
      </c>
      <c r="C745" s="429" t="s">
        <v>165</v>
      </c>
      <c r="D745" s="794" t="s">
        <v>167</v>
      </c>
      <c r="E745" s="794"/>
      <c r="F745" s="794"/>
      <c r="G745" s="794" t="s">
        <v>168</v>
      </c>
      <c r="H745" s="794"/>
      <c r="I745" s="794"/>
      <c r="J745" s="794" t="s">
        <v>169</v>
      </c>
      <c r="K745" s="794"/>
      <c r="L745" s="794"/>
      <c r="M745" s="833" t="str">
        <f>IF('statement of marks'!U$4="","",'statement of marks'!U$4)</f>
        <v>TOTAL OF ALL TESTS</v>
      </c>
      <c r="N745" s="834" t="str">
        <f>IF('statement of marks'!V$4="","",'statement of marks'!V$4)</f>
        <v>VRUKSHAROPAN</v>
      </c>
      <c r="O745" s="795" t="s">
        <v>170</v>
      </c>
      <c r="P745" s="795"/>
      <c r="Q745" s="795"/>
      <c r="R745" s="795"/>
      <c r="S745" s="835" t="s">
        <v>216</v>
      </c>
      <c r="T745" s="816" t="s">
        <v>90</v>
      </c>
      <c r="U745" s="816"/>
      <c r="V745" s="816"/>
      <c r="W745" s="816"/>
      <c r="X745" s="823" t="s">
        <v>425</v>
      </c>
      <c r="Y745" s="823"/>
      <c r="Z745" s="824"/>
    </row>
    <row r="746" spans="1:26" ht="15.5" customHeight="1">
      <c r="A746" s="424"/>
      <c r="B746" s="450"/>
      <c r="C746" s="429"/>
      <c r="D746" s="431" t="s">
        <v>217</v>
      </c>
      <c r="E746" s="431" t="s">
        <v>218</v>
      </c>
      <c r="F746" s="432" t="s">
        <v>219</v>
      </c>
      <c r="G746" s="431" t="s">
        <v>217</v>
      </c>
      <c r="H746" s="431" t="s">
        <v>218</v>
      </c>
      <c r="I746" s="433" t="s">
        <v>219</v>
      </c>
      <c r="J746" s="431" t="s">
        <v>217</v>
      </c>
      <c r="K746" s="431" t="s">
        <v>218</v>
      </c>
      <c r="L746" s="433" t="s">
        <v>219</v>
      </c>
      <c r="M746" s="833"/>
      <c r="N746" s="834"/>
      <c r="O746" s="431" t="s">
        <v>217</v>
      </c>
      <c r="P746" s="431" t="s">
        <v>218</v>
      </c>
      <c r="Q746" s="434" t="s">
        <v>421</v>
      </c>
      <c r="R746" s="433" t="s">
        <v>219</v>
      </c>
      <c r="S746" s="835"/>
      <c r="T746" s="431" t="s">
        <v>217</v>
      </c>
      <c r="U746" s="431" t="s">
        <v>218</v>
      </c>
      <c r="V746" s="434" t="s">
        <v>422</v>
      </c>
      <c r="W746" s="433" t="s">
        <v>219</v>
      </c>
      <c r="X746" s="435" t="s">
        <v>423</v>
      </c>
      <c r="Y746" s="431" t="s">
        <v>220</v>
      </c>
      <c r="Z746" s="451" t="s">
        <v>69</v>
      </c>
    </row>
    <row r="747" spans="1:26" ht="15.5" customHeight="1">
      <c r="A747" s="425"/>
      <c r="B747" s="828" t="s">
        <v>166</v>
      </c>
      <c r="C747" s="829"/>
      <c r="D747" s="436">
        <f>IF('statement of marks'!L$6="","",'statement of marks'!L$6)</f>
        <v>5</v>
      </c>
      <c r="E747" s="436">
        <f>IF('statement of marks'!M$6="","",'statement of marks'!M$6)</f>
        <v>5</v>
      </c>
      <c r="F747" s="437">
        <f>IF('statement of marks'!N$6="","",'statement of marks'!N$6)</f>
        <v>10</v>
      </c>
      <c r="G747" s="436">
        <f>IF('statement of marks'!O$6="","",'statement of marks'!O$6)</f>
        <v>5</v>
      </c>
      <c r="H747" s="436">
        <f>IF('statement of marks'!P$6="","",'statement of marks'!P$6)</f>
        <v>5</v>
      </c>
      <c r="I747" s="438">
        <f>IF('statement of marks'!Q$6="","",'statement of marks'!Q$6)</f>
        <v>10</v>
      </c>
      <c r="J747" s="436">
        <f>IF('statement of marks'!R$6="","",'statement of marks'!R$6)</f>
        <v>5</v>
      </c>
      <c r="K747" s="436">
        <f>IF('statement of marks'!S$6="","",'statement of marks'!S$6)</f>
        <v>4</v>
      </c>
      <c r="L747" s="438">
        <f>IF('statement of marks'!T$6="","",'statement of marks'!T$6)</f>
        <v>9</v>
      </c>
      <c r="M747" s="438">
        <f>IF('statement of marks'!U$6="","",'statement of marks'!U$6)</f>
        <v>29</v>
      </c>
      <c r="N747" s="439">
        <f>IF('statement of marks'!V$6="","",'statement of marks'!V$6)</f>
        <v>1</v>
      </c>
      <c r="O747" s="436">
        <f>IF('statement of marks'!W$6="","",'statement of marks'!W$6)</f>
        <v>40</v>
      </c>
      <c r="P747" s="436">
        <f>IF('statement of marks'!X$6="","",'statement of marks'!X$6)</f>
        <v>10</v>
      </c>
      <c r="Q747" s="436">
        <f>IF('statement of marks'!Y$6="","",'statement of marks'!Y$6)</f>
        <v>20</v>
      </c>
      <c r="R747" s="438">
        <f>IF('statement of marks'!Z$6="","",'statement of marks'!Z$6)</f>
        <v>70</v>
      </c>
      <c r="S747" s="440">
        <f>IF('statement of marks'!AA$6="","",'statement of marks'!AA$6)</f>
        <v>100</v>
      </c>
      <c r="T747" s="436">
        <f>IF('statement of marks'!AB$6="","",'statement of marks'!AB$6)</f>
        <v>65</v>
      </c>
      <c r="U747" s="436">
        <f>IF('statement of marks'!AC$6="","",'statement of marks'!AC$6)</f>
        <v>15</v>
      </c>
      <c r="V747" s="436">
        <f>IF('statement of marks'!AD$6="","",'statement of marks'!AD$6)</f>
        <v>20</v>
      </c>
      <c r="W747" s="438">
        <f>IF('statement of marks'!AE$6="","",'statement of marks'!AE$6)</f>
        <v>100</v>
      </c>
      <c r="X747" s="441">
        <f>IF('statement of marks'!AF$6="","",'statement of marks'!AF$6)</f>
        <v>200</v>
      </c>
      <c r="Y747" s="436" t="str">
        <f>IF('statement of marks'!AG$6="","",'statement of marks'!AG$6)</f>
        <v/>
      </c>
      <c r="Z747" s="452" t="str">
        <f>IF('statement of marks'!AH$6="","",'statement of marks'!AH$6)</f>
        <v/>
      </c>
    </row>
    <row r="748" spans="1:26" ht="15.5" customHeight="1">
      <c r="A748" s="424"/>
      <c r="B748" s="813" t="str">
        <f>IF('statement of marks'!$L$3="","",'statement of marks'!$L$3)</f>
        <v>HINDI</v>
      </c>
      <c r="C748" s="814"/>
      <c r="D748" s="430">
        <f>IF('statement of marks'!L30="","",'statement of marks'!L30)</f>
        <v>5</v>
      </c>
      <c r="E748" s="430">
        <f>IF('statement of marks'!M30="","",'statement of marks'!M30)</f>
        <v>5</v>
      </c>
      <c r="F748" s="442">
        <f>IF('statement of marks'!N30="","",'statement of marks'!N30)</f>
        <v>10</v>
      </c>
      <c r="G748" s="430">
        <f>IF('statement of marks'!O30="","",'statement of marks'!O30)</f>
        <v>5</v>
      </c>
      <c r="H748" s="430">
        <f>IF('statement of marks'!P30="","",'statement of marks'!P30)</f>
        <v>5</v>
      </c>
      <c r="I748" s="443">
        <f>IF('statement of marks'!Q30="","",'statement of marks'!Q30)</f>
        <v>10</v>
      </c>
      <c r="J748" s="430">
        <f>IF('statement of marks'!R30="","",'statement of marks'!R30)</f>
        <v>5</v>
      </c>
      <c r="K748" s="430">
        <f>IF('statement of marks'!S30="","",'statement of marks'!S30)</f>
        <v>4</v>
      </c>
      <c r="L748" s="443">
        <f>IF('statement of marks'!T30="","",'statement of marks'!T30)</f>
        <v>9</v>
      </c>
      <c r="M748" s="443">
        <f>IF('statement of marks'!U30="","",'statement of marks'!U30)</f>
        <v>29</v>
      </c>
      <c r="N748" s="444">
        <f>IF('statement of marks'!V30="","",'statement of marks'!V30)</f>
        <v>1</v>
      </c>
      <c r="O748" s="430">
        <f>IF('statement of marks'!W30="","",'statement of marks'!W30)</f>
        <v>40</v>
      </c>
      <c r="P748" s="430">
        <f>IF('statement of marks'!X30="","",'statement of marks'!X30)</f>
        <v>10</v>
      </c>
      <c r="Q748" s="430">
        <f>IF('statement of marks'!Y30="","",'statement of marks'!Y30)</f>
        <v>20</v>
      </c>
      <c r="R748" s="443">
        <f>IF('statement of marks'!Z30="","",'statement of marks'!Z30)</f>
        <v>70</v>
      </c>
      <c r="S748" s="445">
        <f>IF('statement of marks'!AA30="","",'statement of marks'!AA30)</f>
        <v>100</v>
      </c>
      <c r="T748" s="430">
        <f>IF('statement of marks'!AB30="","",'statement of marks'!AB30)</f>
        <v>65</v>
      </c>
      <c r="U748" s="430">
        <f>IF('statement of marks'!AC30="","",'statement of marks'!AC30)</f>
        <v>15</v>
      </c>
      <c r="V748" s="430">
        <f>IF('statement of marks'!AD30="","",'statement of marks'!AD30)</f>
        <v>20</v>
      </c>
      <c r="W748" s="443">
        <f>IF('statement of marks'!AE30="","",'statement of marks'!AE30)</f>
        <v>100</v>
      </c>
      <c r="X748" s="446">
        <f>IF('statement of marks'!AF30="","",'statement of marks'!AF30)</f>
        <v>200</v>
      </c>
      <c r="Y748" s="430">
        <f>IF('statement of marks'!AG30="","",'statement of marks'!AG30)</f>
        <v>100</v>
      </c>
      <c r="Z748" s="453" t="str">
        <f>IF('statement of marks'!AH30="","",'statement of marks'!AH30)</f>
        <v>A</v>
      </c>
    </row>
    <row r="749" spans="1:26" ht="15.5" customHeight="1">
      <c r="A749" s="424"/>
      <c r="B749" s="813" t="str">
        <f>IF('statement of marks'!$AK$3="","",'statement of marks'!$AK$3)</f>
        <v>ENGLISH</v>
      </c>
      <c r="C749" s="814"/>
      <c r="D749" s="430">
        <f>IF('statement of marks'!AK30="","",'statement of marks'!AK30)</f>
        <v>5</v>
      </c>
      <c r="E749" s="430">
        <f>IF('statement of marks'!AL30="","",'statement of marks'!AL30)</f>
        <v>5</v>
      </c>
      <c r="F749" s="442">
        <f>IF('statement of marks'!AM30="","",'statement of marks'!AM30)</f>
        <v>10</v>
      </c>
      <c r="G749" s="430">
        <f>IF('statement of marks'!AN30="","",'statement of marks'!AN30)</f>
        <v>5</v>
      </c>
      <c r="H749" s="430">
        <f>IF('statement of marks'!AO30="","",'statement of marks'!AO30)</f>
        <v>5</v>
      </c>
      <c r="I749" s="443">
        <f>IF('statement of marks'!AP30="","",'statement of marks'!AP30)</f>
        <v>10</v>
      </c>
      <c r="J749" s="430">
        <f>IF('statement of marks'!AQ30="","",'statement of marks'!AQ30)</f>
        <v>5</v>
      </c>
      <c r="K749" s="430">
        <f>IF('statement of marks'!AR30="","",'statement of marks'!AR30)</f>
        <v>4</v>
      </c>
      <c r="L749" s="443">
        <f>IF('statement of marks'!AS30="","",'statement of marks'!AS30)</f>
        <v>9</v>
      </c>
      <c r="M749" s="443">
        <f>IF('statement of marks'!AT30="","",'statement of marks'!AT30)</f>
        <v>29</v>
      </c>
      <c r="N749" s="444">
        <f>IF('statement of marks'!AU30="","",'statement of marks'!AU30)</f>
        <v>1</v>
      </c>
      <c r="O749" s="430">
        <f>IF('statement of marks'!AV30="","",'statement of marks'!AV30)</f>
        <v>40</v>
      </c>
      <c r="P749" s="430">
        <f>IF('statement of marks'!AW30="","",'statement of marks'!AW30)</f>
        <v>10</v>
      </c>
      <c r="Q749" s="430">
        <f>IF('statement of marks'!AX30="","",'statement of marks'!AX30)</f>
        <v>20</v>
      </c>
      <c r="R749" s="443">
        <f>IF('statement of marks'!AY30="","",'statement of marks'!AY30)</f>
        <v>70</v>
      </c>
      <c r="S749" s="445">
        <f>IF('statement of marks'!AZ30="","",'statement of marks'!AZ30)</f>
        <v>100</v>
      </c>
      <c r="T749" s="430">
        <f>IF('statement of marks'!BA30="","",'statement of marks'!BA30)</f>
        <v>65</v>
      </c>
      <c r="U749" s="430">
        <f>IF('statement of marks'!BB30="","",'statement of marks'!BB30)</f>
        <v>15</v>
      </c>
      <c r="V749" s="430">
        <f>IF('statement of marks'!BC30="","",'statement of marks'!BC30)</f>
        <v>20</v>
      </c>
      <c r="W749" s="443">
        <f>IF('statement of marks'!BD30="","",'statement of marks'!BD30)</f>
        <v>100</v>
      </c>
      <c r="X749" s="446">
        <f>IF('statement of marks'!BE30="","",'statement of marks'!BE30)</f>
        <v>200</v>
      </c>
      <c r="Y749" s="430">
        <f>IF('statement of marks'!BF30="","",'statement of marks'!BF30)</f>
        <v>100</v>
      </c>
      <c r="Z749" s="453" t="str">
        <f>IF('statement of marks'!BG30="","",'statement of marks'!BG30)</f>
        <v>A</v>
      </c>
    </row>
    <row r="750" spans="1:26" ht="15.5" customHeight="1">
      <c r="A750" s="424"/>
      <c r="B750" s="813" t="str">
        <f>IF('statement of marks'!BJ30="s","SANSKRIT",IF('statement of marks'!BJ30="u","URDU",IF('statement of marks'!BJ30="g","GUJRATI",IF('statement of marks'!BJ30="p","PUNJABI",IF('statement of marks'!BJ30="sd","fla/kh","THIRD LANGUAGE")))))</f>
        <v>SANSKRIT</v>
      </c>
      <c r="C750" s="814"/>
      <c r="D750" s="430">
        <f>IF('statement of marks'!BK30="","",'statement of marks'!BK30)</f>
        <v>5</v>
      </c>
      <c r="E750" s="430">
        <f>IF('statement of marks'!BL30="","",'statement of marks'!BL30)</f>
        <v>5</v>
      </c>
      <c r="F750" s="442">
        <f>IF('statement of marks'!BM30="","",'statement of marks'!BM30)</f>
        <v>10</v>
      </c>
      <c r="G750" s="430">
        <f>IF('statement of marks'!BN30="","",'statement of marks'!BN30)</f>
        <v>5</v>
      </c>
      <c r="H750" s="430">
        <f>IF('statement of marks'!BO30="","",'statement of marks'!BO30)</f>
        <v>5</v>
      </c>
      <c r="I750" s="443">
        <f>IF('statement of marks'!BP30="","",'statement of marks'!BP30)</f>
        <v>10</v>
      </c>
      <c r="J750" s="430">
        <f>IF('statement of marks'!BQ30="","",'statement of marks'!BQ30)</f>
        <v>5</v>
      </c>
      <c r="K750" s="430">
        <f>IF('statement of marks'!BR30="","",'statement of marks'!BR30)</f>
        <v>4</v>
      </c>
      <c r="L750" s="443">
        <f>IF('statement of marks'!BS30="","",'statement of marks'!BS30)</f>
        <v>9</v>
      </c>
      <c r="M750" s="443">
        <f>IF('statement of marks'!BT30="","",'statement of marks'!BT30)</f>
        <v>29</v>
      </c>
      <c r="N750" s="444">
        <f>IF('statement of marks'!BU30="","",'statement of marks'!BU30)</f>
        <v>1</v>
      </c>
      <c r="O750" s="430">
        <f>IF('statement of marks'!BV30="","",'statement of marks'!BV30)</f>
        <v>50</v>
      </c>
      <c r="P750" s="430">
        <f>IF('statement of marks'!BW30="","",'statement of marks'!BW30)</f>
        <v>20</v>
      </c>
      <c r="Q750" s="430"/>
      <c r="R750" s="443">
        <f>IF('statement of marks'!BX30="","",'statement of marks'!BX30)</f>
        <v>70</v>
      </c>
      <c r="S750" s="445">
        <f>IF('statement of marks'!BY30="","",'statement of marks'!BY30)</f>
        <v>100</v>
      </c>
      <c r="T750" s="430">
        <f>IF('statement of marks'!BZ30="","",'statement of marks'!BZ30)</f>
        <v>80</v>
      </c>
      <c r="U750" s="430">
        <f>IF('statement of marks'!CA30="","",'statement of marks'!CA30)</f>
        <v>20</v>
      </c>
      <c r="V750" s="430"/>
      <c r="W750" s="443">
        <f>IF('statement of marks'!CB30="","",'statement of marks'!CB30)</f>
        <v>100</v>
      </c>
      <c r="X750" s="446">
        <f>IF('statement of marks'!CC30="","",'statement of marks'!CC30)</f>
        <v>200</v>
      </c>
      <c r="Y750" s="430">
        <f>IF('statement of marks'!CD30="","",'statement of marks'!CD30)</f>
        <v>100</v>
      </c>
      <c r="Z750" s="453" t="str">
        <f>IF('statement of marks'!CE30="","",'statement of marks'!CE30)</f>
        <v>A</v>
      </c>
    </row>
    <row r="751" spans="1:26" ht="15.5" customHeight="1">
      <c r="A751" s="424"/>
      <c r="B751" s="813" t="str">
        <f>IF('statement of marks'!$CH$3="","",'statement of marks'!$CH$3)</f>
        <v>MATHEMATICS</v>
      </c>
      <c r="C751" s="814"/>
      <c r="D751" s="430">
        <f>IF('statement of marks'!CH30="","",'statement of marks'!CH30)</f>
        <v>5</v>
      </c>
      <c r="E751" s="430">
        <f>IF('statement of marks'!CI30="","",'statement of marks'!CI30)</f>
        <v>5</v>
      </c>
      <c r="F751" s="442">
        <f>IF('statement of marks'!CJ30="","",'statement of marks'!CJ30)</f>
        <v>10</v>
      </c>
      <c r="G751" s="430">
        <f>IF('statement of marks'!CK30="","",'statement of marks'!CK30)</f>
        <v>5</v>
      </c>
      <c r="H751" s="430">
        <f>IF('statement of marks'!CL30="","",'statement of marks'!CL30)</f>
        <v>5</v>
      </c>
      <c r="I751" s="443">
        <f>IF('statement of marks'!CM30="","",'statement of marks'!CM30)</f>
        <v>10</v>
      </c>
      <c r="J751" s="430">
        <f>IF('statement of marks'!CN30="","",'statement of marks'!CN30)</f>
        <v>5</v>
      </c>
      <c r="K751" s="430">
        <f>IF('statement of marks'!CO30="","",'statement of marks'!CO30)</f>
        <v>4</v>
      </c>
      <c r="L751" s="443">
        <f>IF('statement of marks'!CP30="","",'statement of marks'!CP30)</f>
        <v>9</v>
      </c>
      <c r="M751" s="443">
        <f>IF('statement of marks'!CQ30="","",'statement of marks'!CQ30)</f>
        <v>29</v>
      </c>
      <c r="N751" s="444">
        <f>IF('statement of marks'!CR30="","",'statement of marks'!CR30)</f>
        <v>1</v>
      </c>
      <c r="O751" s="430">
        <f>IF('statement of marks'!CS30="","",'statement of marks'!CS30)</f>
        <v>40</v>
      </c>
      <c r="P751" s="430">
        <f>IF('statement of marks'!CT30="","",'statement of marks'!CT30)</f>
        <v>10</v>
      </c>
      <c r="Q751" s="430">
        <f>IF('statement of marks'!CU30="","",'statement of marks'!CU30)</f>
        <v>20</v>
      </c>
      <c r="R751" s="443">
        <f>IF('statement of marks'!CV30="","",'statement of marks'!CV30)</f>
        <v>70</v>
      </c>
      <c r="S751" s="445">
        <f>IF('statement of marks'!CW30="","",'statement of marks'!CW30)</f>
        <v>100</v>
      </c>
      <c r="T751" s="430">
        <f>IF('statement of marks'!CX30="","",'statement of marks'!CX30)</f>
        <v>65</v>
      </c>
      <c r="U751" s="430">
        <f>IF('statement of marks'!CY30="","",'statement of marks'!CY30)</f>
        <v>15</v>
      </c>
      <c r="V751" s="430">
        <f>IF('statement of marks'!CZ30="","",'statement of marks'!CZ30)</f>
        <v>20</v>
      </c>
      <c r="W751" s="443">
        <f>IF('statement of marks'!DA30="","",'statement of marks'!DA30)</f>
        <v>100</v>
      </c>
      <c r="X751" s="446">
        <f>IF('statement of marks'!DB30="","",'statement of marks'!DB30)</f>
        <v>200</v>
      </c>
      <c r="Y751" s="430">
        <f>IF('statement of marks'!DC30="","",'statement of marks'!DC30)</f>
        <v>100</v>
      </c>
      <c r="Z751" s="453" t="str">
        <f>IF('statement of marks'!DD30="","",'statement of marks'!DD30)</f>
        <v>A</v>
      </c>
    </row>
    <row r="752" spans="1:26" ht="15.5" customHeight="1">
      <c r="A752" s="424"/>
      <c r="B752" s="813" t="str">
        <f>IF('statement of marks'!$DG$3="","",'statement of marks'!$DG$3)</f>
        <v>SCIENCE</v>
      </c>
      <c r="C752" s="814"/>
      <c r="D752" s="430">
        <f>IF('statement of marks'!DG30="","",'statement of marks'!DG30)</f>
        <v>5</v>
      </c>
      <c r="E752" s="430">
        <f>IF('statement of marks'!DH30="","",'statement of marks'!DH30)</f>
        <v>5</v>
      </c>
      <c r="F752" s="442">
        <f>IF('statement of marks'!DI30="","",'statement of marks'!DI30)</f>
        <v>10</v>
      </c>
      <c r="G752" s="430">
        <f>IF('statement of marks'!DJ30="","",'statement of marks'!DJ30)</f>
        <v>5</v>
      </c>
      <c r="H752" s="430">
        <f>IF('statement of marks'!DK30="","",'statement of marks'!DK30)</f>
        <v>5</v>
      </c>
      <c r="I752" s="443">
        <f>IF('statement of marks'!DL30="","",'statement of marks'!DL30)</f>
        <v>10</v>
      </c>
      <c r="J752" s="430">
        <f>IF('statement of marks'!DM30="","",'statement of marks'!DM30)</f>
        <v>3</v>
      </c>
      <c r="K752" s="430">
        <f>IF('statement of marks'!DN30="","",'statement of marks'!DN30)</f>
        <v>2</v>
      </c>
      <c r="L752" s="443">
        <f>IF('statement of marks'!DO30="","",'statement of marks'!DO30)</f>
        <v>5</v>
      </c>
      <c r="M752" s="443">
        <f>IF('statement of marks'!DP30="","",'statement of marks'!DP30)</f>
        <v>25</v>
      </c>
      <c r="N752" s="444">
        <f>IF('statement of marks'!DQ30="","",'statement of marks'!DQ30)</f>
        <v>5</v>
      </c>
      <c r="O752" s="430">
        <f>IF('statement of marks'!DR30="","",'statement of marks'!DR30)</f>
        <v>50</v>
      </c>
      <c r="P752" s="430">
        <f>IF('statement of marks'!DS30="","",'statement of marks'!DS30)</f>
        <v>20</v>
      </c>
      <c r="Q752" s="430"/>
      <c r="R752" s="443">
        <f>IF('statement of marks'!DT30="","",'statement of marks'!DT30)</f>
        <v>70</v>
      </c>
      <c r="S752" s="445">
        <f>IF('statement of marks'!DU30="","",'statement of marks'!DU30)</f>
        <v>100</v>
      </c>
      <c r="T752" s="430">
        <f>IF('statement of marks'!DV30="","",'statement of marks'!DV30)</f>
        <v>80</v>
      </c>
      <c r="U752" s="430">
        <f>IF('statement of marks'!DW30="","",'statement of marks'!DW30)</f>
        <v>20</v>
      </c>
      <c r="V752" s="430"/>
      <c r="W752" s="443">
        <f>IF('statement of marks'!DX30="","",'statement of marks'!DX30)</f>
        <v>100</v>
      </c>
      <c r="X752" s="446">
        <f>IF('statement of marks'!DY30="","",'statement of marks'!DY30)</f>
        <v>200</v>
      </c>
      <c r="Y752" s="430">
        <f>IF('statement of marks'!DZ30="","",'statement of marks'!DZ30)</f>
        <v>100</v>
      </c>
      <c r="Z752" s="453" t="str">
        <f>IF('statement of marks'!EA30="","",'statement of marks'!EA30)</f>
        <v>A</v>
      </c>
    </row>
    <row r="753" spans="1:26" ht="15.5" customHeight="1">
      <c r="A753" s="424"/>
      <c r="B753" s="813" t="str">
        <f>IF('statement of marks'!$ED$3="","",'statement of marks'!$ED$3)</f>
        <v>SOCIAL STUDIES</v>
      </c>
      <c r="C753" s="814"/>
      <c r="D753" s="430">
        <f>IF('statement of marks'!ED30="","",'statement of marks'!ED30)</f>
        <v>5</v>
      </c>
      <c r="E753" s="430">
        <f>IF('statement of marks'!EE30="","",'statement of marks'!EE30)</f>
        <v>5</v>
      </c>
      <c r="F753" s="442">
        <f>IF('statement of marks'!EF30="","",'statement of marks'!EF30)</f>
        <v>10</v>
      </c>
      <c r="G753" s="430">
        <f>IF('statement of marks'!EG30="","",'statement of marks'!EG30)</f>
        <v>5</v>
      </c>
      <c r="H753" s="430">
        <f>IF('statement of marks'!EH30="","",'statement of marks'!EH30)</f>
        <v>5</v>
      </c>
      <c r="I753" s="443">
        <f>IF('statement of marks'!EI30="","",'statement of marks'!EI30)</f>
        <v>10</v>
      </c>
      <c r="J753" s="430">
        <f>IF('statement of marks'!EJ30="","",'statement of marks'!EJ30)</f>
        <v>5</v>
      </c>
      <c r="K753" s="430">
        <f>IF('statement of marks'!EK30="","",'statement of marks'!EK30)</f>
        <v>4</v>
      </c>
      <c r="L753" s="443">
        <f>IF('statement of marks'!EL30="","",'statement of marks'!EL30)</f>
        <v>9</v>
      </c>
      <c r="M753" s="443">
        <f>IF('statement of marks'!EM30="","",'statement of marks'!EM30)</f>
        <v>29</v>
      </c>
      <c r="N753" s="444">
        <f>IF('statement of marks'!EN30="","",'statement of marks'!EN30)</f>
        <v>1</v>
      </c>
      <c r="O753" s="430">
        <f>IF('statement of marks'!EO30="","",'statement of marks'!EO30)</f>
        <v>50</v>
      </c>
      <c r="P753" s="430">
        <f>IF('statement of marks'!EP30="","",'statement of marks'!EP30)</f>
        <v>20</v>
      </c>
      <c r="Q753" s="430"/>
      <c r="R753" s="443">
        <f>IF('statement of marks'!EQ30="","",'statement of marks'!EQ30)</f>
        <v>70</v>
      </c>
      <c r="S753" s="445">
        <f>IF('statement of marks'!ER30="","",'statement of marks'!ER30)</f>
        <v>100</v>
      </c>
      <c r="T753" s="430">
        <f>IF('statement of marks'!ES30="","",'statement of marks'!ES30)</f>
        <v>80</v>
      </c>
      <c r="U753" s="430">
        <f>IF('statement of marks'!ET30="","",'statement of marks'!ET30)</f>
        <v>20</v>
      </c>
      <c r="V753" s="430"/>
      <c r="W753" s="443">
        <f>IF('statement of marks'!EU30="","",'statement of marks'!EU30)</f>
        <v>100</v>
      </c>
      <c r="X753" s="446">
        <f>IF('statement of marks'!EV30="","",'statement of marks'!EV30)</f>
        <v>200</v>
      </c>
      <c r="Y753" s="430">
        <f>IF('statement of marks'!EW30="","",'statement of marks'!EW30)</f>
        <v>100</v>
      </c>
      <c r="Z753" s="453" t="str">
        <f>IF('statement of marks'!EX30="","",'statement of marks'!EX30)</f>
        <v>A</v>
      </c>
    </row>
    <row r="754" spans="1:26" ht="15.5" customHeight="1">
      <c r="A754" s="424"/>
      <c r="B754" s="813" t="s">
        <v>172</v>
      </c>
      <c r="C754" s="814"/>
      <c r="D754" s="794" t="s">
        <v>167</v>
      </c>
      <c r="E754" s="794"/>
      <c r="F754" s="794"/>
      <c r="G754" s="794" t="s">
        <v>168</v>
      </c>
      <c r="H754" s="794"/>
      <c r="I754" s="794"/>
      <c r="J754" s="794" t="s">
        <v>169</v>
      </c>
      <c r="K754" s="794"/>
      <c r="L754" s="794"/>
      <c r="M754" s="794"/>
      <c r="N754" s="794"/>
      <c r="O754" s="794" t="s">
        <v>177</v>
      </c>
      <c r="P754" s="794"/>
      <c r="Q754" s="794"/>
      <c r="R754" s="794"/>
      <c r="S754" s="794" t="s">
        <v>221</v>
      </c>
      <c r="T754" s="794"/>
      <c r="U754" s="794"/>
      <c r="V754" s="794"/>
      <c r="W754" s="447"/>
      <c r="X754" s="823" t="s">
        <v>425</v>
      </c>
      <c r="Y754" s="823"/>
      <c r="Z754" s="824"/>
    </row>
    <row r="755" spans="1:26" ht="15.5" customHeight="1">
      <c r="A755" s="425"/>
      <c r="B755" s="825" t="s">
        <v>166</v>
      </c>
      <c r="C755" s="826"/>
      <c r="D755" s="827">
        <f>IF('statement of marks'!FA$6="","",'statement of marks'!FA$6)</f>
        <v>20</v>
      </c>
      <c r="E755" s="827"/>
      <c r="F755" s="827"/>
      <c r="G755" s="827">
        <f>IF('statement of marks'!FB$6="","",'statement of marks'!FB$6)</f>
        <v>20</v>
      </c>
      <c r="H755" s="827"/>
      <c r="I755" s="827"/>
      <c r="J755" s="827">
        <f>IF('statement of marks'!FC$6="","",'statement of marks'!FC$6)</f>
        <v>20</v>
      </c>
      <c r="K755" s="827"/>
      <c r="L755" s="827"/>
      <c r="M755" s="827"/>
      <c r="N755" s="827"/>
      <c r="O755" s="827">
        <f>IF('statement of marks'!FD$6="","",'statement of marks'!FD$6)</f>
        <v>20</v>
      </c>
      <c r="P755" s="827"/>
      <c r="Q755" s="827"/>
      <c r="R755" s="827"/>
      <c r="S755" s="827">
        <f>IF('statement of marks'!FE$6="","",'statement of marks'!FE$6)</f>
        <v>20</v>
      </c>
      <c r="T755" s="827"/>
      <c r="U755" s="827"/>
      <c r="V755" s="827"/>
      <c r="W755" s="448"/>
      <c r="X755" s="436">
        <f>IF('statement of marks'!FF$6="","",'statement of marks'!FF$6)</f>
        <v>100</v>
      </c>
      <c r="Y755" s="436" t="s">
        <v>220</v>
      </c>
      <c r="Z755" s="451" t="s">
        <v>69</v>
      </c>
    </row>
    <row r="756" spans="1:26" ht="15.5" customHeight="1">
      <c r="A756" s="424"/>
      <c r="B756" s="813" t="str">
        <f>IF('statement of marks'!$FA$3="","",'statement of marks'!$FA$3)</f>
        <v>WORK EXPERIENCE</v>
      </c>
      <c r="C756" s="814"/>
      <c r="D756" s="817">
        <f>IF('statement of marks'!FA30="","",'statement of marks'!FA30)</f>
        <v>20</v>
      </c>
      <c r="E756" s="817"/>
      <c r="F756" s="817"/>
      <c r="G756" s="817">
        <f>IF('statement of marks'!FB30="","",'statement of marks'!FB30)</f>
        <v>20</v>
      </c>
      <c r="H756" s="817"/>
      <c r="I756" s="817"/>
      <c r="J756" s="816">
        <f>IF('statement of marks'!FC30="","",'statement of marks'!FC30)</f>
        <v>20</v>
      </c>
      <c r="K756" s="816"/>
      <c r="L756" s="816"/>
      <c r="M756" s="816"/>
      <c r="N756" s="816"/>
      <c r="O756" s="817">
        <f>IF('statement of marks'!FD30="","",'statement of marks'!FD30)</f>
        <v>20</v>
      </c>
      <c r="P756" s="817"/>
      <c r="Q756" s="817"/>
      <c r="R756" s="817"/>
      <c r="S756" s="817">
        <f>IF('statement of marks'!FE30="","",'statement of marks'!FE30)</f>
        <v>20</v>
      </c>
      <c r="T756" s="817"/>
      <c r="U756" s="817"/>
      <c r="V756" s="817"/>
      <c r="W756" s="447"/>
      <c r="X756" s="447">
        <f>IF('statement of marks'!FF30="","",'statement of marks'!FF30)</f>
        <v>100</v>
      </c>
      <c r="Y756" s="447">
        <f>IF('statement of marks'!FG30="","",'statement of marks'!FG30)</f>
        <v>100</v>
      </c>
      <c r="Z756" s="454" t="str">
        <f>IF('statement of marks'!FH30="","",'statement of marks'!FH30)</f>
        <v>A</v>
      </c>
    </row>
    <row r="757" spans="1:26" ht="15.5" customHeight="1">
      <c r="A757" s="424"/>
      <c r="B757" s="813" t="str">
        <f>IF('statement of marks'!$FK$3="","",'statement of marks'!$FK$3)</f>
        <v>ART EDUCATION</v>
      </c>
      <c r="C757" s="814"/>
      <c r="D757" s="817">
        <f>IF('statement of marks'!FK30="","",'statement of marks'!FK30)</f>
        <v>20</v>
      </c>
      <c r="E757" s="817"/>
      <c r="F757" s="817"/>
      <c r="G757" s="817">
        <f>IF('statement of marks'!FL30="","",'statement of marks'!FL30)</f>
        <v>20</v>
      </c>
      <c r="H757" s="817"/>
      <c r="I757" s="817"/>
      <c r="J757" s="816">
        <f>IF('statement of marks'!FM30="","",'statement of marks'!FM30)</f>
        <v>20</v>
      </c>
      <c r="K757" s="816"/>
      <c r="L757" s="816"/>
      <c r="M757" s="816"/>
      <c r="N757" s="816"/>
      <c r="O757" s="817">
        <f>IF('statement of marks'!FN30="","",'statement of marks'!FN30)</f>
        <v>20</v>
      </c>
      <c r="P757" s="817"/>
      <c r="Q757" s="817"/>
      <c r="R757" s="817"/>
      <c r="S757" s="817">
        <f>IF('statement of marks'!FO30="","",'statement of marks'!FO30)</f>
        <v>20</v>
      </c>
      <c r="T757" s="817"/>
      <c r="U757" s="817"/>
      <c r="V757" s="817"/>
      <c r="W757" s="447"/>
      <c r="X757" s="447">
        <f>IF('statement of marks'!FP30="","",'statement of marks'!FP30)</f>
        <v>100</v>
      </c>
      <c r="Y757" s="447">
        <f>IF('statement of marks'!FQ30="","",'statement of marks'!FQ30)</f>
        <v>100</v>
      </c>
      <c r="Z757" s="454" t="str">
        <f>IF('statement of marks'!FR30="","",'statement of marks'!FR30)</f>
        <v>A</v>
      </c>
    </row>
    <row r="758" spans="1:26" ht="15.5" customHeight="1">
      <c r="A758" s="424"/>
      <c r="B758" s="813" t="str">
        <f>IF('statement of marks'!$FU$3="","",'statement of marks'!$FU$3)</f>
        <v>PHYSICIAL EDUCATION</v>
      </c>
      <c r="C758" s="814"/>
      <c r="D758" s="817">
        <f>IF('statement of marks'!FU30="","",'statement of marks'!FU30)</f>
        <v>20</v>
      </c>
      <c r="E758" s="817"/>
      <c r="F758" s="817"/>
      <c r="G758" s="817">
        <f>IF('statement of marks'!FV30="","",'statement of marks'!FV30)</f>
        <v>20</v>
      </c>
      <c r="H758" s="817"/>
      <c r="I758" s="817"/>
      <c r="J758" s="816">
        <f>IF('statement of marks'!FW30="","",'statement of marks'!FW30)</f>
        <v>20</v>
      </c>
      <c r="K758" s="816"/>
      <c r="L758" s="816"/>
      <c r="M758" s="816"/>
      <c r="N758" s="816"/>
      <c r="O758" s="817">
        <f>IF('statement of marks'!FX30="","",'statement of marks'!FX30)</f>
        <v>20</v>
      </c>
      <c r="P758" s="817"/>
      <c r="Q758" s="817"/>
      <c r="R758" s="817"/>
      <c r="S758" s="817">
        <f>IF('statement of marks'!FY30="","",'statement of marks'!FY30)</f>
        <v>20</v>
      </c>
      <c r="T758" s="817"/>
      <c r="U758" s="817"/>
      <c r="V758" s="817"/>
      <c r="W758" s="447"/>
      <c r="X758" s="447">
        <f>IF('statement of marks'!FZ30="","",'statement of marks'!FZ30)</f>
        <v>100</v>
      </c>
      <c r="Y758" s="447">
        <f>IF('statement of marks'!GA30="","",'statement of marks'!GA30)</f>
        <v>100</v>
      </c>
      <c r="Z758" s="454" t="str">
        <f>IF('statement of marks'!GB30="","",'statement of marks'!GB30)</f>
        <v>A</v>
      </c>
    </row>
    <row r="759" spans="1:26" ht="15.5" customHeight="1">
      <c r="A759" s="424"/>
      <c r="B759" s="813" t="s">
        <v>173</v>
      </c>
      <c r="C759" s="814"/>
      <c r="D759" s="794" t="str">
        <f>details!$EF$3</f>
        <v>AUGUST</v>
      </c>
      <c r="E759" s="794"/>
      <c r="F759" s="794"/>
      <c r="G759" s="794" t="str">
        <f>details!$EJ$3</f>
        <v>OCTOBER</v>
      </c>
      <c r="H759" s="794"/>
      <c r="I759" s="794"/>
      <c r="J759" s="816" t="str">
        <f>details!$EN$3</f>
        <v>DECEMBER</v>
      </c>
      <c r="K759" s="816"/>
      <c r="L759" s="816"/>
      <c r="M759" s="816"/>
      <c r="N759" s="816"/>
      <c r="O759" s="794" t="str">
        <f>details!$ER$3</f>
        <v>FEBURARY</v>
      </c>
      <c r="P759" s="794"/>
      <c r="Q759" s="794"/>
      <c r="R759" s="794"/>
      <c r="S759" s="794" t="str">
        <f>details!$EV$3</f>
        <v>GRAND TOAL</v>
      </c>
      <c r="T759" s="794"/>
      <c r="U759" s="794"/>
      <c r="V759" s="794"/>
      <c r="W759" s="811" t="s">
        <v>118</v>
      </c>
      <c r="X759" s="811"/>
      <c r="Y759" s="811"/>
      <c r="Z759" s="812"/>
    </row>
    <row r="760" spans="1:26" ht="15.5" customHeight="1">
      <c r="A760" s="424"/>
      <c r="B760" s="813" t="s">
        <v>175</v>
      </c>
      <c r="C760" s="814"/>
      <c r="D760" s="815" t="str">
        <f>IF(details!EI30="","",details!EI30)</f>
        <v/>
      </c>
      <c r="E760" s="815"/>
      <c r="F760" s="815"/>
      <c r="G760" s="815" t="str">
        <f>IF(details!EM30="","",details!EM30)</f>
        <v/>
      </c>
      <c r="H760" s="815"/>
      <c r="I760" s="815"/>
      <c r="J760" s="816" t="str">
        <f>IF(details!EQ30="","",details!EQ30)</f>
        <v/>
      </c>
      <c r="K760" s="816"/>
      <c r="L760" s="816"/>
      <c r="M760" s="816"/>
      <c r="N760" s="816"/>
      <c r="O760" s="817" t="str">
        <f>IF(details!EU30="","",details!EU30)</f>
        <v/>
      </c>
      <c r="P760" s="817"/>
      <c r="Q760" s="817"/>
      <c r="R760" s="817"/>
      <c r="S760" s="815" t="str">
        <f>IF(details!EW30="","",details!EW30)</f>
        <v/>
      </c>
      <c r="T760" s="815"/>
      <c r="U760" s="815"/>
      <c r="V760" s="815"/>
      <c r="W760" s="811"/>
      <c r="X760" s="811"/>
      <c r="Y760" s="811"/>
      <c r="Z760" s="812"/>
    </row>
    <row r="761" spans="1:26" ht="15.5" customHeight="1">
      <c r="A761" s="424"/>
      <c r="B761" s="818" t="s">
        <v>174</v>
      </c>
      <c r="C761" s="819"/>
      <c r="D761" s="820">
        <f>IF(details!EH30="","",details!EH30)</f>
        <v>40</v>
      </c>
      <c r="E761" s="820"/>
      <c r="F761" s="820"/>
      <c r="G761" s="820">
        <f>IF(details!EL30="","",details!EL30)</f>
        <v>60</v>
      </c>
      <c r="H761" s="820"/>
      <c r="I761" s="820"/>
      <c r="J761" s="820">
        <f>IF(details!EP30="","",details!EP30)</f>
        <v>80</v>
      </c>
      <c r="K761" s="820"/>
      <c r="L761" s="820"/>
      <c r="M761" s="820"/>
      <c r="N761" s="820"/>
      <c r="O761" s="820">
        <f>IF(details!ET30="","",details!ET30)</f>
        <v>100</v>
      </c>
      <c r="P761" s="820"/>
      <c r="Q761" s="820"/>
      <c r="R761" s="820"/>
      <c r="S761" s="820">
        <f>IF(details!EV30="","",details!EV30)</f>
        <v>110</v>
      </c>
      <c r="T761" s="820"/>
      <c r="U761" s="820"/>
      <c r="V761" s="820"/>
      <c r="W761" s="821">
        <f>'statement of marks'!$HR$108</f>
        <v>45777</v>
      </c>
      <c r="X761" s="821"/>
      <c r="Y761" s="821"/>
      <c r="Z761" s="822"/>
    </row>
    <row r="762" spans="1:26" ht="15.5" customHeight="1">
      <c r="A762" s="426"/>
      <c r="B762" s="803" t="s">
        <v>232</v>
      </c>
      <c r="C762" s="804"/>
      <c r="D762" s="805" t="s">
        <v>189</v>
      </c>
      <c r="E762" s="805"/>
      <c r="F762" s="805"/>
      <c r="G762" s="805" t="s">
        <v>190</v>
      </c>
      <c r="H762" s="805"/>
      <c r="I762" s="805"/>
      <c r="J762" s="805" t="s">
        <v>222</v>
      </c>
      <c r="K762" s="805"/>
      <c r="L762" s="805"/>
      <c r="M762" s="805"/>
      <c r="N762" s="805"/>
      <c r="O762" s="805" t="s">
        <v>147</v>
      </c>
      <c r="P762" s="805"/>
      <c r="Q762" s="805"/>
      <c r="R762" s="805"/>
      <c r="S762" s="806" t="s">
        <v>195</v>
      </c>
      <c r="T762" s="806"/>
      <c r="U762" s="806"/>
      <c r="V762" s="806"/>
      <c r="W762" s="805" t="s">
        <v>230</v>
      </c>
      <c r="X762" s="805"/>
      <c r="Y762" s="805"/>
      <c r="Z762" s="807"/>
    </row>
    <row r="763" spans="1:26" ht="15.5" customHeight="1">
      <c r="A763" s="426"/>
      <c r="B763" s="803"/>
      <c r="C763" s="804"/>
      <c r="D763" s="805">
        <f>'statement of marks'!HP30</f>
        <v>1200</v>
      </c>
      <c r="E763" s="805"/>
      <c r="F763" s="805"/>
      <c r="G763" s="805">
        <f>'statement of marks'!HQ30</f>
        <v>1200</v>
      </c>
      <c r="H763" s="805"/>
      <c r="I763" s="805"/>
      <c r="J763" s="808" t="str">
        <f>'statement of marks'!HU30</f>
        <v>A</v>
      </c>
      <c r="K763" s="808"/>
      <c r="L763" s="808"/>
      <c r="M763" s="808"/>
      <c r="N763" s="808"/>
      <c r="O763" s="808">
        <f>'statement of marks'!HR30</f>
        <v>100</v>
      </c>
      <c r="P763" s="808"/>
      <c r="Q763" s="808"/>
      <c r="R763" s="808"/>
      <c r="S763" s="805">
        <f>'statement of marks'!HT30</f>
        <v>0.99999999999999833</v>
      </c>
      <c r="T763" s="805"/>
      <c r="U763" s="805"/>
      <c r="V763" s="805"/>
      <c r="W763" s="809" t="str">
        <f>'statement of marks'!HO30</f>
        <v>PASSED</v>
      </c>
      <c r="X763" s="809"/>
      <c r="Y763" s="809"/>
      <c r="Z763" s="810"/>
    </row>
    <row r="764" spans="1:26" ht="15.5" customHeight="1">
      <c r="A764" s="424"/>
      <c r="B764" s="792" t="s">
        <v>176</v>
      </c>
      <c r="C764" s="793"/>
      <c r="D764" s="794"/>
      <c r="E764" s="794"/>
      <c r="F764" s="794"/>
      <c r="G764" s="794"/>
      <c r="H764" s="794"/>
      <c r="I764" s="794"/>
      <c r="J764" s="794"/>
      <c r="K764" s="794"/>
      <c r="L764" s="794"/>
      <c r="M764" s="794"/>
      <c r="N764" s="794"/>
      <c r="O764" s="794"/>
      <c r="P764" s="794"/>
      <c r="Q764" s="794"/>
      <c r="R764" s="794"/>
      <c r="S764" s="794"/>
      <c r="T764" s="794"/>
      <c r="U764" s="794"/>
      <c r="V764" s="794"/>
      <c r="W764" s="794"/>
      <c r="X764" s="794"/>
      <c r="Y764" s="794"/>
      <c r="Z764" s="800"/>
    </row>
    <row r="765" spans="1:26" ht="15.5" customHeight="1">
      <c r="A765" s="424"/>
      <c r="B765" s="801" t="s">
        <v>161</v>
      </c>
      <c r="C765" s="802"/>
      <c r="D765" s="794"/>
      <c r="E765" s="794"/>
      <c r="F765" s="794"/>
      <c r="G765" s="794"/>
      <c r="H765" s="794"/>
      <c r="I765" s="794"/>
      <c r="J765" s="794"/>
      <c r="K765" s="794"/>
      <c r="L765" s="794"/>
      <c r="M765" s="794"/>
      <c r="N765" s="794"/>
      <c r="O765" s="794"/>
      <c r="P765" s="794"/>
      <c r="Q765" s="794"/>
      <c r="R765" s="794"/>
      <c r="S765" s="794"/>
      <c r="T765" s="794"/>
      <c r="U765" s="794"/>
      <c r="V765" s="794"/>
      <c r="W765" s="794"/>
      <c r="X765" s="794"/>
      <c r="Y765" s="794"/>
      <c r="Z765" s="800"/>
    </row>
    <row r="766" spans="1:26" ht="15.5" customHeight="1">
      <c r="A766" s="424"/>
      <c r="B766" s="792" t="s">
        <v>162</v>
      </c>
      <c r="C766" s="793"/>
      <c r="D766" s="794"/>
      <c r="E766" s="794"/>
      <c r="F766" s="794"/>
      <c r="G766" s="794"/>
      <c r="H766" s="794"/>
      <c r="I766" s="794"/>
      <c r="J766" s="794"/>
      <c r="K766" s="794"/>
      <c r="L766" s="794"/>
      <c r="M766" s="794"/>
      <c r="N766" s="794"/>
      <c r="O766" s="794"/>
      <c r="P766" s="794"/>
      <c r="Q766" s="794"/>
      <c r="R766" s="794"/>
      <c r="S766" s="795" t="s">
        <v>162</v>
      </c>
      <c r="T766" s="795"/>
      <c r="U766" s="795"/>
      <c r="V766" s="795"/>
      <c r="W766" s="796" t="s">
        <v>163</v>
      </c>
      <c r="X766" s="796"/>
      <c r="Y766" s="796"/>
      <c r="Z766" s="797"/>
    </row>
    <row r="767" spans="1:26" ht="15.5" customHeight="1">
      <c r="A767" s="424"/>
      <c r="B767" s="798" t="s">
        <v>163</v>
      </c>
      <c r="C767" s="799"/>
      <c r="D767" s="794"/>
      <c r="E767" s="794"/>
      <c r="F767" s="794"/>
      <c r="G767" s="794"/>
      <c r="H767" s="794"/>
      <c r="I767" s="794"/>
      <c r="J767" s="794"/>
      <c r="K767" s="794"/>
      <c r="L767" s="794"/>
      <c r="M767" s="794"/>
      <c r="N767" s="794"/>
      <c r="O767" s="794"/>
      <c r="P767" s="794"/>
      <c r="Q767" s="794"/>
      <c r="R767" s="794"/>
      <c r="S767" s="795"/>
      <c r="T767" s="795"/>
      <c r="U767" s="795"/>
      <c r="V767" s="795"/>
      <c r="W767" s="796"/>
      <c r="X767" s="796"/>
      <c r="Y767" s="796"/>
      <c r="Z767" s="797"/>
    </row>
    <row r="768" spans="1:26" ht="15.5" customHeight="1" thickBot="1">
      <c r="A768" s="424"/>
      <c r="B768" s="786" t="s">
        <v>223</v>
      </c>
      <c r="C768" s="787"/>
      <c r="D768" s="788"/>
      <c r="E768" s="788"/>
      <c r="F768" s="788"/>
      <c r="G768" s="788"/>
      <c r="H768" s="788"/>
      <c r="I768" s="788"/>
      <c r="J768" s="788"/>
      <c r="K768" s="788"/>
      <c r="L768" s="788"/>
      <c r="M768" s="788"/>
      <c r="N768" s="788"/>
      <c r="O768" s="788"/>
      <c r="P768" s="788"/>
      <c r="Q768" s="788"/>
      <c r="R768" s="788"/>
      <c r="S768" s="789" t="s">
        <v>179</v>
      </c>
      <c r="T768" s="789"/>
      <c r="U768" s="789"/>
      <c r="V768" s="789"/>
      <c r="W768" s="790" t="s">
        <v>179</v>
      </c>
      <c r="X768" s="790"/>
      <c r="Y768" s="790"/>
      <c r="Z768" s="791"/>
    </row>
    <row r="769" spans="1:26" ht="15.5" customHeight="1">
      <c r="A769" s="424"/>
      <c r="B769" s="839" t="s">
        <v>178</v>
      </c>
      <c r="C769" s="840"/>
      <c r="D769" s="840"/>
      <c r="E769" s="840"/>
      <c r="F769" s="840"/>
      <c r="G769" s="840"/>
      <c r="H769" s="840"/>
      <c r="I769" s="840"/>
      <c r="J769" s="840"/>
      <c r="K769" s="840"/>
      <c r="L769" s="840"/>
      <c r="M769" s="840"/>
      <c r="N769" s="840"/>
      <c r="O769" s="840"/>
      <c r="P769" s="840"/>
      <c r="Q769" s="840"/>
      <c r="R769" s="840"/>
      <c r="S769" s="840"/>
      <c r="T769" s="840"/>
      <c r="U769" s="840"/>
      <c r="V769" s="840"/>
      <c r="W769" s="840"/>
      <c r="X769" s="840"/>
      <c r="Y769" s="840"/>
      <c r="Z769" s="841"/>
    </row>
    <row r="770" spans="1:26" ht="15.5" customHeight="1">
      <c r="A770" s="424"/>
      <c r="B770" s="842" t="str">
        <f>IF('statement of marks'!$A$1="","",'statement of marks'!$A$1)</f>
        <v>GOVT. HR. SEC. SCHOOL, _________________</v>
      </c>
      <c r="C770" s="843"/>
      <c r="D770" s="843"/>
      <c r="E770" s="843"/>
      <c r="F770" s="843"/>
      <c r="G770" s="843"/>
      <c r="H770" s="843"/>
      <c r="I770" s="843"/>
      <c r="J770" s="843"/>
      <c r="K770" s="843"/>
      <c r="L770" s="843"/>
      <c r="M770" s="843"/>
      <c r="N770" s="843"/>
      <c r="O770" s="843"/>
      <c r="P770" s="843"/>
      <c r="Q770" s="843"/>
      <c r="R770" s="843"/>
      <c r="S770" s="843"/>
      <c r="T770" s="843"/>
      <c r="U770" s="843"/>
      <c r="V770" s="843"/>
      <c r="W770" s="843"/>
      <c r="X770" s="843"/>
      <c r="Y770" s="843"/>
      <c r="Z770" s="844"/>
    </row>
    <row r="771" spans="1:26" ht="15.5" customHeight="1">
      <c r="A771" s="424"/>
      <c r="B771" s="813" t="s">
        <v>117</v>
      </c>
      <c r="C771" s="814"/>
      <c r="D771" s="814" t="str">
        <f>IF('statement of marks'!$H$3="","",'statement of marks'!$H$3)</f>
        <v>2024-25</v>
      </c>
      <c r="E771" s="814"/>
      <c r="F771" s="814"/>
      <c r="G771" s="814"/>
      <c r="H771" s="814"/>
      <c r="I771" s="814"/>
      <c r="J771" s="814"/>
      <c r="K771" s="814"/>
      <c r="L771" s="814"/>
      <c r="M771" s="814"/>
      <c r="N771" s="814"/>
      <c r="O771" s="814"/>
      <c r="P771" s="814"/>
      <c r="Q771" s="814"/>
      <c r="R771" s="814"/>
      <c r="S771" s="814"/>
      <c r="T771" s="814"/>
      <c r="U771" s="814"/>
      <c r="V771" s="814"/>
      <c r="W771" s="814"/>
      <c r="X771" s="814"/>
      <c r="Y771" s="814"/>
      <c r="Z771" s="832"/>
    </row>
    <row r="772" spans="1:26" ht="15.5" customHeight="1">
      <c r="A772" s="424"/>
      <c r="B772" s="813" t="s">
        <v>157</v>
      </c>
      <c r="C772" s="814"/>
      <c r="D772" s="814" t="str">
        <f>IF('statement of marks'!I31="","",'statement of marks'!I31)</f>
        <v>A25</v>
      </c>
      <c r="E772" s="814"/>
      <c r="F772" s="814"/>
      <c r="G772" s="814"/>
      <c r="H772" s="814"/>
      <c r="I772" s="814"/>
      <c r="J772" s="814"/>
      <c r="K772" s="814"/>
      <c r="L772" s="814"/>
      <c r="M772" s="814"/>
      <c r="N772" s="814"/>
      <c r="O772" s="814"/>
      <c r="P772" s="814"/>
      <c r="Q772" s="814"/>
      <c r="R772" s="814"/>
      <c r="S772" s="814"/>
      <c r="T772" s="814"/>
      <c r="U772" s="814"/>
      <c r="V772" s="814"/>
      <c r="W772" s="814"/>
      <c r="X772" s="814"/>
      <c r="Y772" s="814"/>
      <c r="Z772" s="832"/>
    </row>
    <row r="773" spans="1:26" ht="15.5" customHeight="1">
      <c r="A773" s="424"/>
      <c r="B773" s="813" t="s">
        <v>20</v>
      </c>
      <c r="C773" s="814"/>
      <c r="D773" s="814" t="str">
        <f>IF('statement of marks'!J31="","",'statement of marks'!J31)</f>
        <v>B25</v>
      </c>
      <c r="E773" s="814"/>
      <c r="F773" s="814"/>
      <c r="G773" s="814"/>
      <c r="H773" s="814"/>
      <c r="I773" s="814"/>
      <c r="J773" s="814"/>
      <c r="K773" s="814"/>
      <c r="L773" s="814"/>
      <c r="M773" s="814"/>
      <c r="N773" s="814"/>
      <c r="O773" s="814"/>
      <c r="P773" s="814"/>
      <c r="Q773" s="814"/>
      <c r="R773" s="814"/>
      <c r="S773" s="814"/>
      <c r="T773" s="814"/>
      <c r="U773" s="814"/>
      <c r="V773" s="814"/>
      <c r="W773" s="814"/>
      <c r="X773" s="814"/>
      <c r="Y773" s="814"/>
      <c r="Z773" s="832"/>
    </row>
    <row r="774" spans="1:26" ht="15.5" customHeight="1">
      <c r="A774" s="424"/>
      <c r="B774" s="813" t="s">
        <v>21</v>
      </c>
      <c r="C774" s="814"/>
      <c r="D774" s="814" t="str">
        <f>IF('statement of marks'!K31="","",'statement of marks'!K31)</f>
        <v>C25</v>
      </c>
      <c r="E774" s="814"/>
      <c r="F774" s="814"/>
      <c r="G774" s="814"/>
      <c r="H774" s="814"/>
      <c r="I774" s="814"/>
      <c r="J774" s="814"/>
      <c r="K774" s="814"/>
      <c r="L774" s="814"/>
      <c r="M774" s="814"/>
      <c r="N774" s="814"/>
      <c r="O774" s="814"/>
      <c r="P774" s="814"/>
      <c r="Q774" s="814"/>
      <c r="R774" s="814"/>
      <c r="S774" s="814"/>
      <c r="T774" s="814"/>
      <c r="U774" s="814"/>
      <c r="V774" s="814"/>
      <c r="W774" s="814"/>
      <c r="X774" s="814"/>
      <c r="Y774" s="814"/>
      <c r="Z774" s="832"/>
    </row>
    <row r="775" spans="1:26" ht="15.5" customHeight="1">
      <c r="A775" s="424"/>
      <c r="B775" s="813" t="s">
        <v>158</v>
      </c>
      <c r="C775" s="814"/>
      <c r="D775" s="814" t="str">
        <f>IF('statement of marks'!$G$3="","",'statement of marks'!$G$3)</f>
        <v>6 A</v>
      </c>
      <c r="E775" s="814"/>
      <c r="F775" s="814"/>
      <c r="G775" s="814" t="s">
        <v>159</v>
      </c>
      <c r="H775" s="814"/>
      <c r="I775" s="814"/>
      <c r="J775" s="836">
        <f>IF('statement of marks'!D31="","",'statement of marks'!D31)</f>
        <v>825</v>
      </c>
      <c r="K775" s="837"/>
      <c r="L775" s="837"/>
      <c r="M775" s="837"/>
      <c r="N775" s="838"/>
      <c r="O775" s="814" t="s">
        <v>79</v>
      </c>
      <c r="P775" s="814"/>
      <c r="Q775" s="814"/>
      <c r="R775" s="814"/>
      <c r="S775" s="814" t="str">
        <f>IF('statement of marks'!F31="","",'statement of marks'!F31)</f>
        <v/>
      </c>
      <c r="T775" s="814"/>
      <c r="U775" s="814"/>
      <c r="V775" s="814"/>
      <c r="W775" s="814" t="str">
        <f>IF('statement of marks'!$I$3="","",'statement of marks'!$I$3)</f>
        <v>SCHOOL DISE CODE</v>
      </c>
      <c r="X775" s="814"/>
      <c r="Y775" s="814"/>
      <c r="Z775" s="832"/>
    </row>
    <row r="776" spans="1:26" ht="15.5" customHeight="1">
      <c r="A776" s="424"/>
      <c r="B776" s="449" t="s">
        <v>171</v>
      </c>
      <c r="C776" s="428"/>
      <c r="D776" s="830" t="str">
        <f>IF('statement of marks'!G31="","",'statement of marks'!G31)</f>
        <v/>
      </c>
      <c r="E776" s="830"/>
      <c r="F776" s="830"/>
      <c r="G776" s="831" t="str">
        <f>IF('statement of marks'!H31="","",'statement of marks'!H31)</f>
        <v/>
      </c>
      <c r="H776" s="831"/>
      <c r="I776" s="831"/>
      <c r="J776" s="831"/>
      <c r="K776" s="831"/>
      <c r="L776" s="831"/>
      <c r="M776" s="831"/>
      <c r="N776" s="831"/>
      <c r="O776" s="831"/>
      <c r="P776" s="831"/>
      <c r="Q776" s="831"/>
      <c r="R776" s="831"/>
      <c r="S776" s="831"/>
      <c r="T776" s="831"/>
      <c r="U776" s="831"/>
      <c r="V776" s="831"/>
      <c r="W776" s="814" t="str">
        <f>IF('statement of marks'!$J$3="","",'statement of marks'!$J$3)</f>
        <v>08291009401</v>
      </c>
      <c r="X776" s="814"/>
      <c r="Y776" s="814"/>
      <c r="Z776" s="832"/>
    </row>
    <row r="777" spans="1:26" ht="15.5" customHeight="1">
      <c r="A777" s="424"/>
      <c r="B777" s="450" t="s">
        <v>160</v>
      </c>
      <c r="C777" s="429" t="s">
        <v>165</v>
      </c>
      <c r="D777" s="794" t="s">
        <v>167</v>
      </c>
      <c r="E777" s="794"/>
      <c r="F777" s="794"/>
      <c r="G777" s="794" t="s">
        <v>168</v>
      </c>
      <c r="H777" s="794"/>
      <c r="I777" s="794"/>
      <c r="J777" s="794" t="s">
        <v>169</v>
      </c>
      <c r="K777" s="794"/>
      <c r="L777" s="794"/>
      <c r="M777" s="833" t="str">
        <f>IF('statement of marks'!U$4="","",'statement of marks'!U$4)</f>
        <v>TOTAL OF ALL TESTS</v>
      </c>
      <c r="N777" s="834" t="str">
        <f>IF('statement of marks'!V$4="","",'statement of marks'!V$4)</f>
        <v>VRUKSHAROPAN</v>
      </c>
      <c r="O777" s="795" t="s">
        <v>170</v>
      </c>
      <c r="P777" s="795"/>
      <c r="Q777" s="795"/>
      <c r="R777" s="795"/>
      <c r="S777" s="835" t="s">
        <v>216</v>
      </c>
      <c r="T777" s="816" t="s">
        <v>90</v>
      </c>
      <c r="U777" s="816"/>
      <c r="V777" s="816"/>
      <c r="W777" s="816"/>
      <c r="X777" s="823" t="s">
        <v>425</v>
      </c>
      <c r="Y777" s="823"/>
      <c r="Z777" s="824"/>
    </row>
    <row r="778" spans="1:26" ht="15.5" customHeight="1">
      <c r="A778" s="424"/>
      <c r="B778" s="450"/>
      <c r="C778" s="429"/>
      <c r="D778" s="431" t="s">
        <v>217</v>
      </c>
      <c r="E778" s="431" t="s">
        <v>218</v>
      </c>
      <c r="F778" s="432" t="s">
        <v>219</v>
      </c>
      <c r="G778" s="431" t="s">
        <v>217</v>
      </c>
      <c r="H778" s="431" t="s">
        <v>218</v>
      </c>
      <c r="I778" s="433" t="s">
        <v>219</v>
      </c>
      <c r="J778" s="431" t="s">
        <v>217</v>
      </c>
      <c r="K778" s="431" t="s">
        <v>218</v>
      </c>
      <c r="L778" s="433" t="s">
        <v>219</v>
      </c>
      <c r="M778" s="833"/>
      <c r="N778" s="834"/>
      <c r="O778" s="431" t="s">
        <v>217</v>
      </c>
      <c r="P778" s="431" t="s">
        <v>218</v>
      </c>
      <c r="Q778" s="434" t="s">
        <v>421</v>
      </c>
      <c r="R778" s="433" t="s">
        <v>219</v>
      </c>
      <c r="S778" s="835"/>
      <c r="T778" s="431" t="s">
        <v>217</v>
      </c>
      <c r="U778" s="431" t="s">
        <v>218</v>
      </c>
      <c r="V778" s="434" t="s">
        <v>422</v>
      </c>
      <c r="W778" s="433" t="s">
        <v>219</v>
      </c>
      <c r="X778" s="435" t="s">
        <v>423</v>
      </c>
      <c r="Y778" s="431" t="s">
        <v>220</v>
      </c>
      <c r="Z778" s="451" t="s">
        <v>69</v>
      </c>
    </row>
    <row r="779" spans="1:26" ht="15.5" customHeight="1">
      <c r="A779" s="425"/>
      <c r="B779" s="828" t="s">
        <v>166</v>
      </c>
      <c r="C779" s="829"/>
      <c r="D779" s="436">
        <f>IF('statement of marks'!L$6="","",'statement of marks'!L$6)</f>
        <v>5</v>
      </c>
      <c r="E779" s="436">
        <f>IF('statement of marks'!M$6="","",'statement of marks'!M$6)</f>
        <v>5</v>
      </c>
      <c r="F779" s="437">
        <f>IF('statement of marks'!N$6="","",'statement of marks'!N$6)</f>
        <v>10</v>
      </c>
      <c r="G779" s="436">
        <f>IF('statement of marks'!O$6="","",'statement of marks'!O$6)</f>
        <v>5</v>
      </c>
      <c r="H779" s="436">
        <f>IF('statement of marks'!P$6="","",'statement of marks'!P$6)</f>
        <v>5</v>
      </c>
      <c r="I779" s="438">
        <f>IF('statement of marks'!Q$6="","",'statement of marks'!Q$6)</f>
        <v>10</v>
      </c>
      <c r="J779" s="436">
        <f>IF('statement of marks'!R$6="","",'statement of marks'!R$6)</f>
        <v>5</v>
      </c>
      <c r="K779" s="436">
        <f>IF('statement of marks'!S$6="","",'statement of marks'!S$6)</f>
        <v>4</v>
      </c>
      <c r="L779" s="438">
        <f>IF('statement of marks'!T$6="","",'statement of marks'!T$6)</f>
        <v>9</v>
      </c>
      <c r="M779" s="438">
        <f>IF('statement of marks'!U$6="","",'statement of marks'!U$6)</f>
        <v>29</v>
      </c>
      <c r="N779" s="439">
        <f>IF('statement of marks'!V$6="","",'statement of marks'!V$6)</f>
        <v>1</v>
      </c>
      <c r="O779" s="436">
        <f>IF('statement of marks'!W$6="","",'statement of marks'!W$6)</f>
        <v>40</v>
      </c>
      <c r="P779" s="436">
        <f>IF('statement of marks'!X$6="","",'statement of marks'!X$6)</f>
        <v>10</v>
      </c>
      <c r="Q779" s="436">
        <f>IF('statement of marks'!Y$6="","",'statement of marks'!Y$6)</f>
        <v>20</v>
      </c>
      <c r="R779" s="438">
        <f>IF('statement of marks'!Z$6="","",'statement of marks'!Z$6)</f>
        <v>70</v>
      </c>
      <c r="S779" s="440">
        <f>IF('statement of marks'!AA$6="","",'statement of marks'!AA$6)</f>
        <v>100</v>
      </c>
      <c r="T779" s="436">
        <f>IF('statement of marks'!AB$6="","",'statement of marks'!AB$6)</f>
        <v>65</v>
      </c>
      <c r="U779" s="436">
        <f>IF('statement of marks'!AC$6="","",'statement of marks'!AC$6)</f>
        <v>15</v>
      </c>
      <c r="V779" s="436">
        <f>IF('statement of marks'!AD$6="","",'statement of marks'!AD$6)</f>
        <v>20</v>
      </c>
      <c r="W779" s="438">
        <f>IF('statement of marks'!AE$6="","",'statement of marks'!AE$6)</f>
        <v>100</v>
      </c>
      <c r="X779" s="441">
        <f>IF('statement of marks'!AF$6="","",'statement of marks'!AF$6)</f>
        <v>200</v>
      </c>
      <c r="Y779" s="436" t="str">
        <f>IF('statement of marks'!AG$6="","",'statement of marks'!AG$6)</f>
        <v/>
      </c>
      <c r="Z779" s="452" t="str">
        <f>IF('statement of marks'!AH$6="","",'statement of marks'!AH$6)</f>
        <v/>
      </c>
    </row>
    <row r="780" spans="1:26" ht="15.5" customHeight="1">
      <c r="A780" s="424"/>
      <c r="B780" s="813" t="str">
        <f>IF('statement of marks'!$L$3="","",'statement of marks'!$L$3)</f>
        <v>HINDI</v>
      </c>
      <c r="C780" s="814"/>
      <c r="D780" s="430">
        <f>IF('statement of marks'!L31="","",'statement of marks'!L31)</f>
        <v>5</v>
      </c>
      <c r="E780" s="430">
        <f>IF('statement of marks'!M31="","",'statement of marks'!M31)</f>
        <v>5</v>
      </c>
      <c r="F780" s="442">
        <f>IF('statement of marks'!N31="","",'statement of marks'!N31)</f>
        <v>10</v>
      </c>
      <c r="G780" s="430">
        <f>IF('statement of marks'!O31="","",'statement of marks'!O31)</f>
        <v>5</v>
      </c>
      <c r="H780" s="430">
        <f>IF('statement of marks'!P31="","",'statement of marks'!P31)</f>
        <v>5</v>
      </c>
      <c r="I780" s="443">
        <f>IF('statement of marks'!Q31="","",'statement of marks'!Q31)</f>
        <v>10</v>
      </c>
      <c r="J780" s="430">
        <f>IF('statement of marks'!R31="","",'statement of marks'!R31)</f>
        <v>5</v>
      </c>
      <c r="K780" s="430">
        <f>IF('statement of marks'!S31="","",'statement of marks'!S31)</f>
        <v>4</v>
      </c>
      <c r="L780" s="443">
        <f>IF('statement of marks'!T31="","",'statement of marks'!T31)</f>
        <v>9</v>
      </c>
      <c r="M780" s="443">
        <f>IF('statement of marks'!U31="","",'statement of marks'!U31)</f>
        <v>29</v>
      </c>
      <c r="N780" s="444">
        <f>IF('statement of marks'!V31="","",'statement of marks'!V31)</f>
        <v>1</v>
      </c>
      <c r="O780" s="430">
        <f>IF('statement of marks'!W31="","",'statement of marks'!W31)</f>
        <v>40</v>
      </c>
      <c r="P780" s="430">
        <f>IF('statement of marks'!X31="","",'statement of marks'!X31)</f>
        <v>10</v>
      </c>
      <c r="Q780" s="430">
        <f>IF('statement of marks'!Y31="","",'statement of marks'!Y31)</f>
        <v>20</v>
      </c>
      <c r="R780" s="443">
        <f>IF('statement of marks'!Z31="","",'statement of marks'!Z31)</f>
        <v>70</v>
      </c>
      <c r="S780" s="445">
        <f>IF('statement of marks'!AA31="","",'statement of marks'!AA31)</f>
        <v>100</v>
      </c>
      <c r="T780" s="430">
        <f>IF('statement of marks'!AB31="","",'statement of marks'!AB31)</f>
        <v>65</v>
      </c>
      <c r="U780" s="430">
        <f>IF('statement of marks'!AC31="","",'statement of marks'!AC31)</f>
        <v>15</v>
      </c>
      <c r="V780" s="430">
        <f>IF('statement of marks'!AD31="","",'statement of marks'!AD31)</f>
        <v>20</v>
      </c>
      <c r="W780" s="443">
        <f>IF('statement of marks'!AE31="","",'statement of marks'!AE31)</f>
        <v>100</v>
      </c>
      <c r="X780" s="446">
        <f>IF('statement of marks'!AF31="","",'statement of marks'!AF31)</f>
        <v>200</v>
      </c>
      <c r="Y780" s="430">
        <f>IF('statement of marks'!AG31="","",'statement of marks'!AG31)</f>
        <v>100</v>
      </c>
      <c r="Z780" s="453" t="str">
        <f>IF('statement of marks'!AH31="","",'statement of marks'!AH31)</f>
        <v>A</v>
      </c>
    </row>
    <row r="781" spans="1:26" ht="15.5" customHeight="1">
      <c r="A781" s="424"/>
      <c r="B781" s="813" t="str">
        <f>IF('statement of marks'!$AK$3="","",'statement of marks'!$AK$3)</f>
        <v>ENGLISH</v>
      </c>
      <c r="C781" s="814"/>
      <c r="D781" s="430">
        <f>IF('statement of marks'!AK31="","",'statement of marks'!AK31)</f>
        <v>5</v>
      </c>
      <c r="E781" s="430">
        <f>IF('statement of marks'!AL31="","",'statement of marks'!AL31)</f>
        <v>5</v>
      </c>
      <c r="F781" s="442">
        <f>IF('statement of marks'!AM31="","",'statement of marks'!AM31)</f>
        <v>10</v>
      </c>
      <c r="G781" s="430">
        <f>IF('statement of marks'!AN31="","",'statement of marks'!AN31)</f>
        <v>5</v>
      </c>
      <c r="H781" s="430">
        <f>IF('statement of marks'!AO31="","",'statement of marks'!AO31)</f>
        <v>5</v>
      </c>
      <c r="I781" s="443">
        <f>IF('statement of marks'!AP31="","",'statement of marks'!AP31)</f>
        <v>10</v>
      </c>
      <c r="J781" s="430">
        <f>IF('statement of marks'!AQ31="","",'statement of marks'!AQ31)</f>
        <v>5</v>
      </c>
      <c r="K781" s="430">
        <f>IF('statement of marks'!AR31="","",'statement of marks'!AR31)</f>
        <v>4</v>
      </c>
      <c r="L781" s="443">
        <f>IF('statement of marks'!AS31="","",'statement of marks'!AS31)</f>
        <v>9</v>
      </c>
      <c r="M781" s="443">
        <f>IF('statement of marks'!AT31="","",'statement of marks'!AT31)</f>
        <v>29</v>
      </c>
      <c r="N781" s="444">
        <f>IF('statement of marks'!AU31="","",'statement of marks'!AU31)</f>
        <v>1</v>
      </c>
      <c r="O781" s="430">
        <f>IF('statement of marks'!AV31="","",'statement of marks'!AV31)</f>
        <v>40</v>
      </c>
      <c r="P781" s="430">
        <f>IF('statement of marks'!AW31="","",'statement of marks'!AW31)</f>
        <v>10</v>
      </c>
      <c r="Q781" s="430">
        <f>IF('statement of marks'!AX31="","",'statement of marks'!AX31)</f>
        <v>20</v>
      </c>
      <c r="R781" s="443">
        <f>IF('statement of marks'!AY31="","",'statement of marks'!AY31)</f>
        <v>70</v>
      </c>
      <c r="S781" s="445">
        <f>IF('statement of marks'!AZ31="","",'statement of marks'!AZ31)</f>
        <v>100</v>
      </c>
      <c r="T781" s="430">
        <f>IF('statement of marks'!BA31="","",'statement of marks'!BA31)</f>
        <v>65</v>
      </c>
      <c r="U781" s="430">
        <f>IF('statement of marks'!BB31="","",'statement of marks'!BB31)</f>
        <v>15</v>
      </c>
      <c r="V781" s="430">
        <f>IF('statement of marks'!BC31="","",'statement of marks'!BC31)</f>
        <v>20</v>
      </c>
      <c r="W781" s="443">
        <f>IF('statement of marks'!BD31="","",'statement of marks'!BD31)</f>
        <v>100</v>
      </c>
      <c r="X781" s="446">
        <f>IF('statement of marks'!BE31="","",'statement of marks'!BE31)</f>
        <v>200</v>
      </c>
      <c r="Y781" s="430">
        <f>IF('statement of marks'!BF31="","",'statement of marks'!BF31)</f>
        <v>100</v>
      </c>
      <c r="Z781" s="453" t="str">
        <f>IF('statement of marks'!BG31="","",'statement of marks'!BG31)</f>
        <v>A</v>
      </c>
    </row>
    <row r="782" spans="1:26" ht="15.5" customHeight="1">
      <c r="A782" s="424"/>
      <c r="B782" s="813" t="str">
        <f>IF('statement of marks'!BJ31="s","SANSKRIT",IF('statement of marks'!BJ31="u","URDU",IF('statement of marks'!BJ31="g","GUJRATI",IF('statement of marks'!BJ31="p","PUNJABI",IF('statement of marks'!BJ31="sd","fla/kh","THIRD LANGUAGE")))))</f>
        <v>SANSKRIT</v>
      </c>
      <c r="C782" s="814"/>
      <c r="D782" s="430">
        <f>IF('statement of marks'!BK31="","",'statement of marks'!BK31)</f>
        <v>5</v>
      </c>
      <c r="E782" s="430">
        <f>IF('statement of marks'!BL31="","",'statement of marks'!BL31)</f>
        <v>5</v>
      </c>
      <c r="F782" s="442">
        <f>IF('statement of marks'!BM31="","",'statement of marks'!BM31)</f>
        <v>10</v>
      </c>
      <c r="G782" s="430">
        <f>IF('statement of marks'!BN31="","",'statement of marks'!BN31)</f>
        <v>5</v>
      </c>
      <c r="H782" s="430">
        <f>IF('statement of marks'!BO31="","",'statement of marks'!BO31)</f>
        <v>5</v>
      </c>
      <c r="I782" s="443">
        <f>IF('statement of marks'!BP31="","",'statement of marks'!BP31)</f>
        <v>10</v>
      </c>
      <c r="J782" s="430">
        <f>IF('statement of marks'!BQ31="","",'statement of marks'!BQ31)</f>
        <v>5</v>
      </c>
      <c r="K782" s="430">
        <f>IF('statement of marks'!BR31="","",'statement of marks'!BR31)</f>
        <v>4</v>
      </c>
      <c r="L782" s="443">
        <f>IF('statement of marks'!BS31="","",'statement of marks'!BS31)</f>
        <v>9</v>
      </c>
      <c r="M782" s="443">
        <f>IF('statement of marks'!BT31="","",'statement of marks'!BT31)</f>
        <v>29</v>
      </c>
      <c r="N782" s="444">
        <f>IF('statement of marks'!BU31="","",'statement of marks'!BU31)</f>
        <v>1</v>
      </c>
      <c r="O782" s="430">
        <f>IF('statement of marks'!BV31="","",'statement of marks'!BV31)</f>
        <v>50</v>
      </c>
      <c r="P782" s="430">
        <f>IF('statement of marks'!BW31="","",'statement of marks'!BW31)</f>
        <v>20</v>
      </c>
      <c r="Q782" s="430"/>
      <c r="R782" s="443">
        <f>IF('statement of marks'!BX31="","",'statement of marks'!BX31)</f>
        <v>70</v>
      </c>
      <c r="S782" s="445">
        <f>IF('statement of marks'!BY31="","",'statement of marks'!BY31)</f>
        <v>100</v>
      </c>
      <c r="T782" s="430">
        <f>IF('statement of marks'!BZ31="","",'statement of marks'!BZ31)</f>
        <v>80</v>
      </c>
      <c r="U782" s="430">
        <f>IF('statement of marks'!CA31="","",'statement of marks'!CA31)</f>
        <v>20</v>
      </c>
      <c r="V782" s="430"/>
      <c r="W782" s="443">
        <f>IF('statement of marks'!CB31="","",'statement of marks'!CB31)</f>
        <v>100</v>
      </c>
      <c r="X782" s="446">
        <f>IF('statement of marks'!CC31="","",'statement of marks'!CC31)</f>
        <v>200</v>
      </c>
      <c r="Y782" s="430">
        <f>IF('statement of marks'!CD31="","",'statement of marks'!CD31)</f>
        <v>100</v>
      </c>
      <c r="Z782" s="453" t="str">
        <f>IF('statement of marks'!CE31="","",'statement of marks'!CE31)</f>
        <v>A</v>
      </c>
    </row>
    <row r="783" spans="1:26" ht="15.5" customHeight="1">
      <c r="A783" s="424"/>
      <c r="B783" s="813" t="str">
        <f>IF('statement of marks'!$CH$3="","",'statement of marks'!$CH$3)</f>
        <v>MATHEMATICS</v>
      </c>
      <c r="C783" s="814"/>
      <c r="D783" s="430">
        <f>IF('statement of marks'!CH31="","",'statement of marks'!CH31)</f>
        <v>5</v>
      </c>
      <c r="E783" s="430">
        <f>IF('statement of marks'!CI31="","",'statement of marks'!CI31)</f>
        <v>5</v>
      </c>
      <c r="F783" s="442">
        <f>IF('statement of marks'!CJ31="","",'statement of marks'!CJ31)</f>
        <v>10</v>
      </c>
      <c r="G783" s="430">
        <f>IF('statement of marks'!CK31="","",'statement of marks'!CK31)</f>
        <v>5</v>
      </c>
      <c r="H783" s="430">
        <f>IF('statement of marks'!CL31="","",'statement of marks'!CL31)</f>
        <v>5</v>
      </c>
      <c r="I783" s="443">
        <f>IF('statement of marks'!CM31="","",'statement of marks'!CM31)</f>
        <v>10</v>
      </c>
      <c r="J783" s="430">
        <f>IF('statement of marks'!CN31="","",'statement of marks'!CN31)</f>
        <v>5</v>
      </c>
      <c r="K783" s="430">
        <f>IF('statement of marks'!CO31="","",'statement of marks'!CO31)</f>
        <v>4</v>
      </c>
      <c r="L783" s="443">
        <f>IF('statement of marks'!CP31="","",'statement of marks'!CP31)</f>
        <v>9</v>
      </c>
      <c r="M783" s="443">
        <f>IF('statement of marks'!CQ31="","",'statement of marks'!CQ31)</f>
        <v>29</v>
      </c>
      <c r="N783" s="444">
        <f>IF('statement of marks'!CR31="","",'statement of marks'!CR31)</f>
        <v>1</v>
      </c>
      <c r="O783" s="430">
        <f>IF('statement of marks'!CS31="","",'statement of marks'!CS31)</f>
        <v>40</v>
      </c>
      <c r="P783" s="430">
        <f>IF('statement of marks'!CT31="","",'statement of marks'!CT31)</f>
        <v>10</v>
      </c>
      <c r="Q783" s="430">
        <f>IF('statement of marks'!CU31="","",'statement of marks'!CU31)</f>
        <v>20</v>
      </c>
      <c r="R783" s="443">
        <f>IF('statement of marks'!CV31="","",'statement of marks'!CV31)</f>
        <v>70</v>
      </c>
      <c r="S783" s="445">
        <f>IF('statement of marks'!CW31="","",'statement of marks'!CW31)</f>
        <v>100</v>
      </c>
      <c r="T783" s="430">
        <f>IF('statement of marks'!CX31="","",'statement of marks'!CX31)</f>
        <v>65</v>
      </c>
      <c r="U783" s="430">
        <f>IF('statement of marks'!CY31="","",'statement of marks'!CY31)</f>
        <v>15</v>
      </c>
      <c r="V783" s="430">
        <f>IF('statement of marks'!CZ31="","",'statement of marks'!CZ31)</f>
        <v>20</v>
      </c>
      <c r="W783" s="443">
        <f>IF('statement of marks'!DA31="","",'statement of marks'!DA31)</f>
        <v>100</v>
      </c>
      <c r="X783" s="446">
        <f>IF('statement of marks'!DB31="","",'statement of marks'!DB31)</f>
        <v>200</v>
      </c>
      <c r="Y783" s="430">
        <f>IF('statement of marks'!DC31="","",'statement of marks'!DC31)</f>
        <v>100</v>
      </c>
      <c r="Z783" s="453" t="str">
        <f>IF('statement of marks'!DD31="","",'statement of marks'!DD31)</f>
        <v>A</v>
      </c>
    </row>
    <row r="784" spans="1:26" ht="15.5" customHeight="1">
      <c r="A784" s="424"/>
      <c r="B784" s="813" t="str">
        <f>IF('statement of marks'!$DG$3="","",'statement of marks'!$DG$3)</f>
        <v>SCIENCE</v>
      </c>
      <c r="C784" s="814"/>
      <c r="D784" s="430">
        <f>IF('statement of marks'!DG31="","",'statement of marks'!DG31)</f>
        <v>5</v>
      </c>
      <c r="E784" s="430">
        <f>IF('statement of marks'!DH31="","",'statement of marks'!DH31)</f>
        <v>5</v>
      </c>
      <c r="F784" s="442">
        <f>IF('statement of marks'!DI31="","",'statement of marks'!DI31)</f>
        <v>10</v>
      </c>
      <c r="G784" s="430">
        <f>IF('statement of marks'!DJ31="","",'statement of marks'!DJ31)</f>
        <v>5</v>
      </c>
      <c r="H784" s="430">
        <f>IF('statement of marks'!DK31="","",'statement of marks'!DK31)</f>
        <v>5</v>
      </c>
      <c r="I784" s="443">
        <f>IF('statement of marks'!DL31="","",'statement of marks'!DL31)</f>
        <v>10</v>
      </c>
      <c r="J784" s="430">
        <f>IF('statement of marks'!DM31="","",'statement of marks'!DM31)</f>
        <v>3</v>
      </c>
      <c r="K784" s="430">
        <f>IF('statement of marks'!DN31="","",'statement of marks'!DN31)</f>
        <v>2</v>
      </c>
      <c r="L784" s="443">
        <f>IF('statement of marks'!DO31="","",'statement of marks'!DO31)</f>
        <v>5</v>
      </c>
      <c r="M784" s="443">
        <f>IF('statement of marks'!DP31="","",'statement of marks'!DP31)</f>
        <v>25</v>
      </c>
      <c r="N784" s="444">
        <f>IF('statement of marks'!DQ31="","",'statement of marks'!DQ31)</f>
        <v>5</v>
      </c>
      <c r="O784" s="430">
        <f>IF('statement of marks'!DR31="","",'statement of marks'!DR31)</f>
        <v>50</v>
      </c>
      <c r="P784" s="430">
        <f>IF('statement of marks'!DS31="","",'statement of marks'!DS31)</f>
        <v>20</v>
      </c>
      <c r="Q784" s="430"/>
      <c r="R784" s="443">
        <f>IF('statement of marks'!DT31="","",'statement of marks'!DT31)</f>
        <v>70</v>
      </c>
      <c r="S784" s="445">
        <f>IF('statement of marks'!DU31="","",'statement of marks'!DU31)</f>
        <v>100</v>
      </c>
      <c r="T784" s="430">
        <f>IF('statement of marks'!DV31="","",'statement of marks'!DV31)</f>
        <v>80</v>
      </c>
      <c r="U784" s="430">
        <f>IF('statement of marks'!DW31="","",'statement of marks'!DW31)</f>
        <v>20</v>
      </c>
      <c r="V784" s="430"/>
      <c r="W784" s="443">
        <f>IF('statement of marks'!DX31="","",'statement of marks'!DX31)</f>
        <v>100</v>
      </c>
      <c r="X784" s="446">
        <f>IF('statement of marks'!DY31="","",'statement of marks'!DY31)</f>
        <v>200</v>
      </c>
      <c r="Y784" s="430">
        <f>IF('statement of marks'!DZ31="","",'statement of marks'!DZ31)</f>
        <v>100</v>
      </c>
      <c r="Z784" s="453" t="str">
        <f>IF('statement of marks'!EA31="","",'statement of marks'!EA31)</f>
        <v>A</v>
      </c>
    </row>
    <row r="785" spans="1:26" ht="15.5" customHeight="1">
      <c r="A785" s="424"/>
      <c r="B785" s="813" t="str">
        <f>IF('statement of marks'!$ED$3="","",'statement of marks'!$ED$3)</f>
        <v>SOCIAL STUDIES</v>
      </c>
      <c r="C785" s="814"/>
      <c r="D785" s="430">
        <f>IF('statement of marks'!ED31="","",'statement of marks'!ED31)</f>
        <v>5</v>
      </c>
      <c r="E785" s="430">
        <f>IF('statement of marks'!EE31="","",'statement of marks'!EE31)</f>
        <v>5</v>
      </c>
      <c r="F785" s="442">
        <f>IF('statement of marks'!EF31="","",'statement of marks'!EF31)</f>
        <v>10</v>
      </c>
      <c r="G785" s="430">
        <f>IF('statement of marks'!EG31="","",'statement of marks'!EG31)</f>
        <v>5</v>
      </c>
      <c r="H785" s="430">
        <f>IF('statement of marks'!EH31="","",'statement of marks'!EH31)</f>
        <v>5</v>
      </c>
      <c r="I785" s="443">
        <f>IF('statement of marks'!EI31="","",'statement of marks'!EI31)</f>
        <v>10</v>
      </c>
      <c r="J785" s="430">
        <f>IF('statement of marks'!EJ31="","",'statement of marks'!EJ31)</f>
        <v>5</v>
      </c>
      <c r="K785" s="430">
        <f>IF('statement of marks'!EK31="","",'statement of marks'!EK31)</f>
        <v>4</v>
      </c>
      <c r="L785" s="443">
        <f>IF('statement of marks'!EL31="","",'statement of marks'!EL31)</f>
        <v>9</v>
      </c>
      <c r="M785" s="443">
        <f>IF('statement of marks'!EM31="","",'statement of marks'!EM31)</f>
        <v>29</v>
      </c>
      <c r="N785" s="444">
        <f>IF('statement of marks'!EN31="","",'statement of marks'!EN31)</f>
        <v>1</v>
      </c>
      <c r="O785" s="430">
        <f>IF('statement of marks'!EO31="","",'statement of marks'!EO31)</f>
        <v>50</v>
      </c>
      <c r="P785" s="430">
        <f>IF('statement of marks'!EP31="","",'statement of marks'!EP31)</f>
        <v>20</v>
      </c>
      <c r="Q785" s="430"/>
      <c r="R785" s="443">
        <f>IF('statement of marks'!EQ31="","",'statement of marks'!EQ31)</f>
        <v>70</v>
      </c>
      <c r="S785" s="445">
        <f>IF('statement of marks'!ER31="","",'statement of marks'!ER31)</f>
        <v>100</v>
      </c>
      <c r="T785" s="430">
        <f>IF('statement of marks'!ES31="","",'statement of marks'!ES31)</f>
        <v>80</v>
      </c>
      <c r="U785" s="430">
        <f>IF('statement of marks'!ET31="","",'statement of marks'!ET31)</f>
        <v>20</v>
      </c>
      <c r="V785" s="430"/>
      <c r="W785" s="443">
        <f>IF('statement of marks'!EU31="","",'statement of marks'!EU31)</f>
        <v>100</v>
      </c>
      <c r="X785" s="446">
        <f>IF('statement of marks'!EV31="","",'statement of marks'!EV31)</f>
        <v>200</v>
      </c>
      <c r="Y785" s="430">
        <f>IF('statement of marks'!EW31="","",'statement of marks'!EW31)</f>
        <v>100</v>
      </c>
      <c r="Z785" s="453" t="str">
        <f>IF('statement of marks'!EX31="","",'statement of marks'!EX31)</f>
        <v>A</v>
      </c>
    </row>
    <row r="786" spans="1:26" ht="15.5" customHeight="1">
      <c r="A786" s="424"/>
      <c r="B786" s="813" t="s">
        <v>172</v>
      </c>
      <c r="C786" s="814"/>
      <c r="D786" s="794" t="s">
        <v>167</v>
      </c>
      <c r="E786" s="794"/>
      <c r="F786" s="794"/>
      <c r="G786" s="794" t="s">
        <v>168</v>
      </c>
      <c r="H786" s="794"/>
      <c r="I786" s="794"/>
      <c r="J786" s="794" t="s">
        <v>169</v>
      </c>
      <c r="K786" s="794"/>
      <c r="L786" s="794"/>
      <c r="M786" s="794"/>
      <c r="N786" s="794"/>
      <c r="O786" s="794" t="s">
        <v>177</v>
      </c>
      <c r="P786" s="794"/>
      <c r="Q786" s="794"/>
      <c r="R786" s="794"/>
      <c r="S786" s="794" t="s">
        <v>221</v>
      </c>
      <c r="T786" s="794"/>
      <c r="U786" s="794"/>
      <c r="V786" s="794"/>
      <c r="W786" s="447"/>
      <c r="X786" s="823" t="s">
        <v>425</v>
      </c>
      <c r="Y786" s="823"/>
      <c r="Z786" s="824"/>
    </row>
    <row r="787" spans="1:26" ht="15.5" customHeight="1">
      <c r="A787" s="425"/>
      <c r="B787" s="825" t="s">
        <v>166</v>
      </c>
      <c r="C787" s="826"/>
      <c r="D787" s="827">
        <f>IF('statement of marks'!FA$6="","",'statement of marks'!FA$6)</f>
        <v>20</v>
      </c>
      <c r="E787" s="827"/>
      <c r="F787" s="827"/>
      <c r="G787" s="827">
        <f>IF('statement of marks'!FB$6="","",'statement of marks'!FB$6)</f>
        <v>20</v>
      </c>
      <c r="H787" s="827"/>
      <c r="I787" s="827"/>
      <c r="J787" s="827">
        <f>IF('statement of marks'!FC$6="","",'statement of marks'!FC$6)</f>
        <v>20</v>
      </c>
      <c r="K787" s="827"/>
      <c r="L787" s="827"/>
      <c r="M787" s="827"/>
      <c r="N787" s="827"/>
      <c r="O787" s="827">
        <f>IF('statement of marks'!FD$6="","",'statement of marks'!FD$6)</f>
        <v>20</v>
      </c>
      <c r="P787" s="827"/>
      <c r="Q787" s="827"/>
      <c r="R787" s="827"/>
      <c r="S787" s="827">
        <f>IF('statement of marks'!FE$6="","",'statement of marks'!FE$6)</f>
        <v>20</v>
      </c>
      <c r="T787" s="827"/>
      <c r="U787" s="827"/>
      <c r="V787" s="827"/>
      <c r="W787" s="448"/>
      <c r="X787" s="436">
        <f>IF('statement of marks'!FF$6="","",'statement of marks'!FF$6)</f>
        <v>100</v>
      </c>
      <c r="Y787" s="436" t="s">
        <v>220</v>
      </c>
      <c r="Z787" s="451" t="s">
        <v>69</v>
      </c>
    </row>
    <row r="788" spans="1:26" ht="15.5" customHeight="1">
      <c r="A788" s="424"/>
      <c r="B788" s="813" t="str">
        <f>IF('statement of marks'!$FA$3="","",'statement of marks'!$FA$3)</f>
        <v>WORK EXPERIENCE</v>
      </c>
      <c r="C788" s="814"/>
      <c r="D788" s="817">
        <f>IF('statement of marks'!FA31="","",'statement of marks'!FA31)</f>
        <v>20</v>
      </c>
      <c r="E788" s="817"/>
      <c r="F788" s="817"/>
      <c r="G788" s="817">
        <f>IF('statement of marks'!FB31="","",'statement of marks'!FB31)</f>
        <v>20</v>
      </c>
      <c r="H788" s="817"/>
      <c r="I788" s="817"/>
      <c r="J788" s="816">
        <f>IF('statement of marks'!FC31="","",'statement of marks'!FC31)</f>
        <v>20</v>
      </c>
      <c r="K788" s="816"/>
      <c r="L788" s="816"/>
      <c r="M788" s="816"/>
      <c r="N788" s="816"/>
      <c r="O788" s="817">
        <f>IF('statement of marks'!FD31="","",'statement of marks'!FD31)</f>
        <v>20</v>
      </c>
      <c r="P788" s="817"/>
      <c r="Q788" s="817"/>
      <c r="R788" s="817"/>
      <c r="S788" s="817">
        <f>IF('statement of marks'!FE31="","",'statement of marks'!FE31)</f>
        <v>20</v>
      </c>
      <c r="T788" s="817"/>
      <c r="U788" s="817"/>
      <c r="V788" s="817"/>
      <c r="W788" s="447"/>
      <c r="X788" s="447">
        <f>IF('statement of marks'!FF31="","",'statement of marks'!FF31)</f>
        <v>100</v>
      </c>
      <c r="Y788" s="447">
        <f>IF('statement of marks'!FG31="","",'statement of marks'!FG31)</f>
        <v>100</v>
      </c>
      <c r="Z788" s="454" t="str">
        <f>IF('statement of marks'!FH31="","",'statement of marks'!FH31)</f>
        <v>A</v>
      </c>
    </row>
    <row r="789" spans="1:26" ht="15.5" customHeight="1">
      <c r="A789" s="424"/>
      <c r="B789" s="813" t="str">
        <f>IF('statement of marks'!$FK$3="","",'statement of marks'!$FK$3)</f>
        <v>ART EDUCATION</v>
      </c>
      <c r="C789" s="814"/>
      <c r="D789" s="817">
        <f>IF('statement of marks'!FK31="","",'statement of marks'!FK31)</f>
        <v>20</v>
      </c>
      <c r="E789" s="817"/>
      <c r="F789" s="817"/>
      <c r="G789" s="817">
        <f>IF('statement of marks'!FL31="","",'statement of marks'!FL31)</f>
        <v>20</v>
      </c>
      <c r="H789" s="817"/>
      <c r="I789" s="817"/>
      <c r="J789" s="816">
        <f>IF('statement of marks'!FM31="","",'statement of marks'!FM31)</f>
        <v>20</v>
      </c>
      <c r="K789" s="816"/>
      <c r="L789" s="816"/>
      <c r="M789" s="816"/>
      <c r="N789" s="816"/>
      <c r="O789" s="817">
        <f>IF('statement of marks'!FN31="","",'statement of marks'!FN31)</f>
        <v>20</v>
      </c>
      <c r="P789" s="817"/>
      <c r="Q789" s="817"/>
      <c r="R789" s="817"/>
      <c r="S789" s="817">
        <f>IF('statement of marks'!FO31="","",'statement of marks'!FO31)</f>
        <v>20</v>
      </c>
      <c r="T789" s="817"/>
      <c r="U789" s="817"/>
      <c r="V789" s="817"/>
      <c r="W789" s="447"/>
      <c r="X789" s="447">
        <f>IF('statement of marks'!FP31="","",'statement of marks'!FP31)</f>
        <v>100</v>
      </c>
      <c r="Y789" s="447">
        <f>IF('statement of marks'!FQ31="","",'statement of marks'!FQ31)</f>
        <v>100</v>
      </c>
      <c r="Z789" s="454" t="str">
        <f>IF('statement of marks'!FR31="","",'statement of marks'!FR31)</f>
        <v>A</v>
      </c>
    </row>
    <row r="790" spans="1:26" ht="15.5" customHeight="1">
      <c r="A790" s="424"/>
      <c r="B790" s="813" t="str">
        <f>IF('statement of marks'!$FU$3="","",'statement of marks'!$FU$3)</f>
        <v>PHYSICIAL EDUCATION</v>
      </c>
      <c r="C790" s="814"/>
      <c r="D790" s="817">
        <f>IF('statement of marks'!FU31="","",'statement of marks'!FU31)</f>
        <v>20</v>
      </c>
      <c r="E790" s="817"/>
      <c r="F790" s="817"/>
      <c r="G790" s="817">
        <f>IF('statement of marks'!FV31="","",'statement of marks'!FV31)</f>
        <v>20</v>
      </c>
      <c r="H790" s="817"/>
      <c r="I790" s="817"/>
      <c r="J790" s="816">
        <f>IF('statement of marks'!FW31="","",'statement of marks'!FW31)</f>
        <v>20</v>
      </c>
      <c r="K790" s="816"/>
      <c r="L790" s="816"/>
      <c r="M790" s="816"/>
      <c r="N790" s="816"/>
      <c r="O790" s="817">
        <f>IF('statement of marks'!FX31="","",'statement of marks'!FX31)</f>
        <v>20</v>
      </c>
      <c r="P790" s="817"/>
      <c r="Q790" s="817"/>
      <c r="R790" s="817"/>
      <c r="S790" s="817">
        <f>IF('statement of marks'!FY31="","",'statement of marks'!FY31)</f>
        <v>20</v>
      </c>
      <c r="T790" s="817"/>
      <c r="U790" s="817"/>
      <c r="V790" s="817"/>
      <c r="W790" s="447"/>
      <c r="X790" s="447">
        <f>IF('statement of marks'!FZ31="","",'statement of marks'!FZ31)</f>
        <v>100</v>
      </c>
      <c r="Y790" s="447">
        <f>IF('statement of marks'!GA31="","",'statement of marks'!GA31)</f>
        <v>100</v>
      </c>
      <c r="Z790" s="454" t="str">
        <f>IF('statement of marks'!GB31="","",'statement of marks'!GB31)</f>
        <v>A</v>
      </c>
    </row>
    <row r="791" spans="1:26" ht="15.5" customHeight="1">
      <c r="A791" s="424"/>
      <c r="B791" s="813" t="s">
        <v>173</v>
      </c>
      <c r="C791" s="814"/>
      <c r="D791" s="794" t="str">
        <f>details!$EF$3</f>
        <v>AUGUST</v>
      </c>
      <c r="E791" s="794"/>
      <c r="F791" s="794"/>
      <c r="G791" s="794" t="str">
        <f>details!$EJ$3</f>
        <v>OCTOBER</v>
      </c>
      <c r="H791" s="794"/>
      <c r="I791" s="794"/>
      <c r="J791" s="816" t="str">
        <f>details!$EN$3</f>
        <v>DECEMBER</v>
      </c>
      <c r="K791" s="816"/>
      <c r="L791" s="816"/>
      <c r="M791" s="816"/>
      <c r="N791" s="816"/>
      <c r="O791" s="794" t="str">
        <f>details!$ER$3</f>
        <v>FEBURARY</v>
      </c>
      <c r="P791" s="794"/>
      <c r="Q791" s="794"/>
      <c r="R791" s="794"/>
      <c r="S791" s="794" t="str">
        <f>details!$EV$3</f>
        <v>GRAND TOAL</v>
      </c>
      <c r="T791" s="794"/>
      <c r="U791" s="794"/>
      <c r="V791" s="794"/>
      <c r="W791" s="811" t="s">
        <v>118</v>
      </c>
      <c r="X791" s="811"/>
      <c r="Y791" s="811"/>
      <c r="Z791" s="812"/>
    </row>
    <row r="792" spans="1:26" ht="15.5" customHeight="1">
      <c r="A792" s="424"/>
      <c r="B792" s="813" t="s">
        <v>175</v>
      </c>
      <c r="C792" s="814"/>
      <c r="D792" s="815" t="str">
        <f>IF(details!EI31="","",details!EI31)</f>
        <v/>
      </c>
      <c r="E792" s="815"/>
      <c r="F792" s="815"/>
      <c r="G792" s="815" t="str">
        <f>IF(details!EM31="","",details!EM31)</f>
        <v/>
      </c>
      <c r="H792" s="815"/>
      <c r="I792" s="815"/>
      <c r="J792" s="816" t="str">
        <f>IF(details!EQ31="","",details!EQ31)</f>
        <v/>
      </c>
      <c r="K792" s="816"/>
      <c r="L792" s="816"/>
      <c r="M792" s="816"/>
      <c r="N792" s="816"/>
      <c r="O792" s="817" t="str">
        <f>IF(details!EU31="","",details!EU31)</f>
        <v/>
      </c>
      <c r="P792" s="817"/>
      <c r="Q792" s="817"/>
      <c r="R792" s="817"/>
      <c r="S792" s="815" t="str">
        <f>IF(details!EW31="","",details!EW31)</f>
        <v/>
      </c>
      <c r="T792" s="815"/>
      <c r="U792" s="815"/>
      <c r="V792" s="815"/>
      <c r="W792" s="811"/>
      <c r="X792" s="811"/>
      <c r="Y792" s="811"/>
      <c r="Z792" s="812"/>
    </row>
    <row r="793" spans="1:26" ht="15.5" customHeight="1">
      <c r="A793" s="424"/>
      <c r="B793" s="818" t="s">
        <v>174</v>
      </c>
      <c r="C793" s="819"/>
      <c r="D793" s="820">
        <f>IF(details!EH31="","",details!EH31)</f>
        <v>40</v>
      </c>
      <c r="E793" s="820"/>
      <c r="F793" s="820"/>
      <c r="G793" s="820">
        <f>IF(details!EL31="","",details!EL31)</f>
        <v>60</v>
      </c>
      <c r="H793" s="820"/>
      <c r="I793" s="820"/>
      <c r="J793" s="820">
        <f>IF(details!EP31="","",details!EP31)</f>
        <v>80</v>
      </c>
      <c r="K793" s="820"/>
      <c r="L793" s="820"/>
      <c r="M793" s="820"/>
      <c r="N793" s="820"/>
      <c r="O793" s="820">
        <f>IF(details!ET31="","",details!ET31)</f>
        <v>100</v>
      </c>
      <c r="P793" s="820"/>
      <c r="Q793" s="820"/>
      <c r="R793" s="820"/>
      <c r="S793" s="820">
        <f>IF(details!EV31="","",details!EV31)</f>
        <v>110</v>
      </c>
      <c r="T793" s="820"/>
      <c r="U793" s="820"/>
      <c r="V793" s="820"/>
      <c r="W793" s="821">
        <f>'statement of marks'!$HR$108</f>
        <v>45777</v>
      </c>
      <c r="X793" s="821"/>
      <c r="Y793" s="821"/>
      <c r="Z793" s="822"/>
    </row>
    <row r="794" spans="1:26" ht="15.5" customHeight="1">
      <c r="A794" s="426"/>
      <c r="B794" s="803" t="s">
        <v>232</v>
      </c>
      <c r="C794" s="804"/>
      <c r="D794" s="805" t="s">
        <v>189</v>
      </c>
      <c r="E794" s="805"/>
      <c r="F794" s="805"/>
      <c r="G794" s="805" t="s">
        <v>190</v>
      </c>
      <c r="H794" s="805"/>
      <c r="I794" s="805"/>
      <c r="J794" s="805" t="s">
        <v>222</v>
      </c>
      <c r="K794" s="805"/>
      <c r="L794" s="805"/>
      <c r="M794" s="805"/>
      <c r="N794" s="805"/>
      <c r="O794" s="805" t="s">
        <v>147</v>
      </c>
      <c r="P794" s="805"/>
      <c r="Q794" s="805"/>
      <c r="R794" s="805"/>
      <c r="S794" s="806" t="s">
        <v>195</v>
      </c>
      <c r="T794" s="806"/>
      <c r="U794" s="806"/>
      <c r="V794" s="806"/>
      <c r="W794" s="805" t="s">
        <v>230</v>
      </c>
      <c r="X794" s="805"/>
      <c r="Y794" s="805"/>
      <c r="Z794" s="807"/>
    </row>
    <row r="795" spans="1:26" ht="15.5" customHeight="1">
      <c r="A795" s="426"/>
      <c r="B795" s="803"/>
      <c r="C795" s="804"/>
      <c r="D795" s="805">
        <f>'statement of marks'!HP31</f>
        <v>1200</v>
      </c>
      <c r="E795" s="805"/>
      <c r="F795" s="805"/>
      <c r="G795" s="805">
        <f>'statement of marks'!HQ31</f>
        <v>1200</v>
      </c>
      <c r="H795" s="805"/>
      <c r="I795" s="805"/>
      <c r="J795" s="808" t="str">
        <f>'statement of marks'!HU31</f>
        <v>A</v>
      </c>
      <c r="K795" s="808"/>
      <c r="L795" s="808"/>
      <c r="M795" s="808"/>
      <c r="N795" s="808"/>
      <c r="O795" s="808">
        <f>'statement of marks'!HR31</f>
        <v>100</v>
      </c>
      <c r="P795" s="808"/>
      <c r="Q795" s="808"/>
      <c r="R795" s="808"/>
      <c r="S795" s="805">
        <f>'statement of marks'!HT31</f>
        <v>0.99999999999999833</v>
      </c>
      <c r="T795" s="805"/>
      <c r="U795" s="805"/>
      <c r="V795" s="805"/>
      <c r="W795" s="809" t="str">
        <f>'statement of marks'!HO31</f>
        <v>PASSED</v>
      </c>
      <c r="X795" s="809"/>
      <c r="Y795" s="809"/>
      <c r="Z795" s="810"/>
    </row>
    <row r="796" spans="1:26" ht="15.5" customHeight="1">
      <c r="A796" s="424"/>
      <c r="B796" s="792" t="s">
        <v>176</v>
      </c>
      <c r="C796" s="793"/>
      <c r="D796" s="794"/>
      <c r="E796" s="794"/>
      <c r="F796" s="794"/>
      <c r="G796" s="794"/>
      <c r="H796" s="794"/>
      <c r="I796" s="794"/>
      <c r="J796" s="794"/>
      <c r="K796" s="794"/>
      <c r="L796" s="794"/>
      <c r="M796" s="794"/>
      <c r="N796" s="794"/>
      <c r="O796" s="794"/>
      <c r="P796" s="794"/>
      <c r="Q796" s="794"/>
      <c r="R796" s="794"/>
      <c r="S796" s="794"/>
      <c r="T796" s="794"/>
      <c r="U796" s="794"/>
      <c r="V796" s="794"/>
      <c r="W796" s="794"/>
      <c r="X796" s="794"/>
      <c r="Y796" s="794"/>
      <c r="Z796" s="800"/>
    </row>
    <row r="797" spans="1:26" ht="15.5" customHeight="1">
      <c r="A797" s="424"/>
      <c r="B797" s="801" t="s">
        <v>161</v>
      </c>
      <c r="C797" s="802"/>
      <c r="D797" s="794"/>
      <c r="E797" s="794"/>
      <c r="F797" s="794"/>
      <c r="G797" s="794"/>
      <c r="H797" s="794"/>
      <c r="I797" s="794"/>
      <c r="J797" s="794"/>
      <c r="K797" s="794"/>
      <c r="L797" s="794"/>
      <c r="M797" s="794"/>
      <c r="N797" s="794"/>
      <c r="O797" s="794"/>
      <c r="P797" s="794"/>
      <c r="Q797" s="794"/>
      <c r="R797" s="794"/>
      <c r="S797" s="794"/>
      <c r="T797" s="794"/>
      <c r="U797" s="794"/>
      <c r="V797" s="794"/>
      <c r="W797" s="794"/>
      <c r="X797" s="794"/>
      <c r="Y797" s="794"/>
      <c r="Z797" s="800"/>
    </row>
    <row r="798" spans="1:26" ht="15.5" customHeight="1">
      <c r="A798" s="424"/>
      <c r="B798" s="792" t="s">
        <v>162</v>
      </c>
      <c r="C798" s="793"/>
      <c r="D798" s="794"/>
      <c r="E798" s="794"/>
      <c r="F798" s="794"/>
      <c r="G798" s="794"/>
      <c r="H798" s="794"/>
      <c r="I798" s="794"/>
      <c r="J798" s="794"/>
      <c r="K798" s="794"/>
      <c r="L798" s="794"/>
      <c r="M798" s="794"/>
      <c r="N798" s="794"/>
      <c r="O798" s="794"/>
      <c r="P798" s="794"/>
      <c r="Q798" s="794"/>
      <c r="R798" s="794"/>
      <c r="S798" s="795" t="s">
        <v>162</v>
      </c>
      <c r="T798" s="795"/>
      <c r="U798" s="795"/>
      <c r="V798" s="795"/>
      <c r="W798" s="796" t="s">
        <v>163</v>
      </c>
      <c r="X798" s="796"/>
      <c r="Y798" s="796"/>
      <c r="Z798" s="797"/>
    </row>
    <row r="799" spans="1:26" ht="15.5" customHeight="1">
      <c r="A799" s="424"/>
      <c r="B799" s="798" t="s">
        <v>163</v>
      </c>
      <c r="C799" s="799"/>
      <c r="D799" s="794"/>
      <c r="E799" s="794"/>
      <c r="F799" s="794"/>
      <c r="G799" s="794"/>
      <c r="H799" s="794"/>
      <c r="I799" s="794"/>
      <c r="J799" s="794"/>
      <c r="K799" s="794"/>
      <c r="L799" s="794"/>
      <c r="M799" s="794"/>
      <c r="N799" s="794"/>
      <c r="O799" s="794"/>
      <c r="P799" s="794"/>
      <c r="Q799" s="794"/>
      <c r="R799" s="794"/>
      <c r="S799" s="795"/>
      <c r="T799" s="795"/>
      <c r="U799" s="795"/>
      <c r="V799" s="795"/>
      <c r="W799" s="796"/>
      <c r="X799" s="796"/>
      <c r="Y799" s="796"/>
      <c r="Z799" s="797"/>
    </row>
    <row r="800" spans="1:26" ht="15.5" customHeight="1" thickBot="1">
      <c r="A800" s="424"/>
      <c r="B800" s="786" t="s">
        <v>223</v>
      </c>
      <c r="C800" s="787"/>
      <c r="D800" s="788"/>
      <c r="E800" s="788"/>
      <c r="F800" s="788"/>
      <c r="G800" s="788"/>
      <c r="H800" s="788"/>
      <c r="I800" s="788"/>
      <c r="J800" s="788"/>
      <c r="K800" s="788"/>
      <c r="L800" s="788"/>
      <c r="M800" s="788"/>
      <c r="N800" s="788"/>
      <c r="O800" s="788"/>
      <c r="P800" s="788"/>
      <c r="Q800" s="788"/>
      <c r="R800" s="788"/>
      <c r="S800" s="789" t="s">
        <v>179</v>
      </c>
      <c r="T800" s="789"/>
      <c r="U800" s="789"/>
      <c r="V800" s="789"/>
      <c r="W800" s="790" t="s">
        <v>179</v>
      </c>
      <c r="X800" s="790"/>
      <c r="Y800" s="790"/>
      <c r="Z800" s="791"/>
    </row>
    <row r="801" spans="1:26" ht="15.5" customHeight="1">
      <c r="A801" s="424"/>
      <c r="B801" s="839" t="s">
        <v>178</v>
      </c>
      <c r="C801" s="840"/>
      <c r="D801" s="840"/>
      <c r="E801" s="840"/>
      <c r="F801" s="840"/>
      <c r="G801" s="840"/>
      <c r="H801" s="840"/>
      <c r="I801" s="840"/>
      <c r="J801" s="840"/>
      <c r="K801" s="840"/>
      <c r="L801" s="840"/>
      <c r="M801" s="840"/>
      <c r="N801" s="840"/>
      <c r="O801" s="840"/>
      <c r="P801" s="840"/>
      <c r="Q801" s="840"/>
      <c r="R801" s="840"/>
      <c r="S801" s="840"/>
      <c r="T801" s="840"/>
      <c r="U801" s="840"/>
      <c r="V801" s="840"/>
      <c r="W801" s="840"/>
      <c r="X801" s="840"/>
      <c r="Y801" s="840"/>
      <c r="Z801" s="841"/>
    </row>
    <row r="802" spans="1:26" ht="15.5" customHeight="1">
      <c r="A802" s="424"/>
      <c r="B802" s="842" t="str">
        <f>IF('statement of marks'!$A$1="","",'statement of marks'!$A$1)</f>
        <v>GOVT. HR. SEC. SCHOOL, _________________</v>
      </c>
      <c r="C802" s="843"/>
      <c r="D802" s="843"/>
      <c r="E802" s="843"/>
      <c r="F802" s="843"/>
      <c r="G802" s="843"/>
      <c r="H802" s="843"/>
      <c r="I802" s="843"/>
      <c r="J802" s="843"/>
      <c r="K802" s="843"/>
      <c r="L802" s="843"/>
      <c r="M802" s="843"/>
      <c r="N802" s="843"/>
      <c r="O802" s="843"/>
      <c r="P802" s="843"/>
      <c r="Q802" s="843"/>
      <c r="R802" s="843"/>
      <c r="S802" s="843"/>
      <c r="T802" s="843"/>
      <c r="U802" s="843"/>
      <c r="V802" s="843"/>
      <c r="W802" s="843"/>
      <c r="X802" s="843"/>
      <c r="Y802" s="843"/>
      <c r="Z802" s="844"/>
    </row>
    <row r="803" spans="1:26" ht="15.5" customHeight="1">
      <c r="A803" s="424"/>
      <c r="B803" s="813" t="s">
        <v>117</v>
      </c>
      <c r="C803" s="814"/>
      <c r="D803" s="814" t="str">
        <f>IF('statement of marks'!$H$3="","",'statement of marks'!$H$3)</f>
        <v>2024-25</v>
      </c>
      <c r="E803" s="814"/>
      <c r="F803" s="814"/>
      <c r="G803" s="814"/>
      <c r="H803" s="814"/>
      <c r="I803" s="814"/>
      <c r="J803" s="814"/>
      <c r="K803" s="814"/>
      <c r="L803" s="814"/>
      <c r="M803" s="814"/>
      <c r="N803" s="814"/>
      <c r="O803" s="814"/>
      <c r="P803" s="814"/>
      <c r="Q803" s="814"/>
      <c r="R803" s="814"/>
      <c r="S803" s="814"/>
      <c r="T803" s="814"/>
      <c r="U803" s="814"/>
      <c r="V803" s="814"/>
      <c r="W803" s="814"/>
      <c r="X803" s="814"/>
      <c r="Y803" s="814"/>
      <c r="Z803" s="832"/>
    </row>
    <row r="804" spans="1:26" ht="15.5" customHeight="1">
      <c r="A804" s="424"/>
      <c r="B804" s="813" t="s">
        <v>157</v>
      </c>
      <c r="C804" s="814"/>
      <c r="D804" s="814" t="str">
        <f>IF('statement of marks'!I32="","",'statement of marks'!I32)</f>
        <v>A26</v>
      </c>
      <c r="E804" s="814"/>
      <c r="F804" s="814"/>
      <c r="G804" s="814"/>
      <c r="H804" s="814"/>
      <c r="I804" s="814"/>
      <c r="J804" s="814"/>
      <c r="K804" s="814"/>
      <c r="L804" s="814"/>
      <c r="M804" s="814"/>
      <c r="N804" s="814"/>
      <c r="O804" s="814"/>
      <c r="P804" s="814"/>
      <c r="Q804" s="814"/>
      <c r="R804" s="814"/>
      <c r="S804" s="814"/>
      <c r="T804" s="814"/>
      <c r="U804" s="814"/>
      <c r="V804" s="814"/>
      <c r="W804" s="814"/>
      <c r="X804" s="814"/>
      <c r="Y804" s="814"/>
      <c r="Z804" s="832"/>
    </row>
    <row r="805" spans="1:26" ht="15.5" customHeight="1">
      <c r="A805" s="424"/>
      <c r="B805" s="813" t="s">
        <v>20</v>
      </c>
      <c r="C805" s="814"/>
      <c r="D805" s="814" t="str">
        <f>IF('statement of marks'!J32="","",'statement of marks'!J32)</f>
        <v>B26</v>
      </c>
      <c r="E805" s="814"/>
      <c r="F805" s="814"/>
      <c r="G805" s="814"/>
      <c r="H805" s="814"/>
      <c r="I805" s="814"/>
      <c r="J805" s="814"/>
      <c r="K805" s="814"/>
      <c r="L805" s="814"/>
      <c r="M805" s="814"/>
      <c r="N805" s="814"/>
      <c r="O805" s="814"/>
      <c r="P805" s="814"/>
      <c r="Q805" s="814"/>
      <c r="R805" s="814"/>
      <c r="S805" s="814"/>
      <c r="T805" s="814"/>
      <c r="U805" s="814"/>
      <c r="V805" s="814"/>
      <c r="W805" s="814"/>
      <c r="X805" s="814"/>
      <c r="Y805" s="814"/>
      <c r="Z805" s="832"/>
    </row>
    <row r="806" spans="1:26" ht="15.5" customHeight="1">
      <c r="A806" s="424"/>
      <c r="B806" s="813" t="s">
        <v>21</v>
      </c>
      <c r="C806" s="814"/>
      <c r="D806" s="814" t="str">
        <f>IF('statement of marks'!K32="","",'statement of marks'!K32)</f>
        <v>C26</v>
      </c>
      <c r="E806" s="814"/>
      <c r="F806" s="814"/>
      <c r="G806" s="814"/>
      <c r="H806" s="814"/>
      <c r="I806" s="814"/>
      <c r="J806" s="814"/>
      <c r="K806" s="814"/>
      <c r="L806" s="814"/>
      <c r="M806" s="814"/>
      <c r="N806" s="814"/>
      <c r="O806" s="814"/>
      <c r="P806" s="814"/>
      <c r="Q806" s="814"/>
      <c r="R806" s="814"/>
      <c r="S806" s="814"/>
      <c r="T806" s="814"/>
      <c r="U806" s="814"/>
      <c r="V806" s="814"/>
      <c r="W806" s="814"/>
      <c r="X806" s="814"/>
      <c r="Y806" s="814"/>
      <c r="Z806" s="832"/>
    </row>
    <row r="807" spans="1:26" ht="15.5" customHeight="1">
      <c r="A807" s="424"/>
      <c r="B807" s="813" t="s">
        <v>158</v>
      </c>
      <c r="C807" s="814"/>
      <c r="D807" s="814" t="str">
        <f>IF('statement of marks'!$G$3="","",'statement of marks'!$G$3)</f>
        <v>6 A</v>
      </c>
      <c r="E807" s="814"/>
      <c r="F807" s="814"/>
      <c r="G807" s="814" t="s">
        <v>159</v>
      </c>
      <c r="H807" s="814"/>
      <c r="I807" s="814"/>
      <c r="J807" s="836">
        <f>IF('statement of marks'!D32="","",'statement of marks'!D32)</f>
        <v>826</v>
      </c>
      <c r="K807" s="837"/>
      <c r="L807" s="837"/>
      <c r="M807" s="837"/>
      <c r="N807" s="838"/>
      <c r="O807" s="814" t="s">
        <v>79</v>
      </c>
      <c r="P807" s="814"/>
      <c r="Q807" s="814"/>
      <c r="R807" s="814"/>
      <c r="S807" s="814" t="str">
        <f>IF('statement of marks'!F32="","",'statement of marks'!F32)</f>
        <v/>
      </c>
      <c r="T807" s="814"/>
      <c r="U807" s="814"/>
      <c r="V807" s="814"/>
      <c r="W807" s="814" t="str">
        <f>IF('statement of marks'!$I$3="","",'statement of marks'!$I$3)</f>
        <v>SCHOOL DISE CODE</v>
      </c>
      <c r="X807" s="814"/>
      <c r="Y807" s="814"/>
      <c r="Z807" s="832"/>
    </row>
    <row r="808" spans="1:26" ht="15.5" customHeight="1">
      <c r="A808" s="424"/>
      <c r="B808" s="449" t="s">
        <v>171</v>
      </c>
      <c r="C808" s="428"/>
      <c r="D808" s="830" t="str">
        <f>IF('statement of marks'!G32="","",'statement of marks'!G32)</f>
        <v/>
      </c>
      <c r="E808" s="830"/>
      <c r="F808" s="830"/>
      <c r="G808" s="831" t="str">
        <f>IF('statement of marks'!H32="","",'statement of marks'!H32)</f>
        <v/>
      </c>
      <c r="H808" s="831"/>
      <c r="I808" s="831"/>
      <c r="J808" s="831"/>
      <c r="K808" s="831"/>
      <c r="L808" s="831"/>
      <c r="M808" s="831"/>
      <c r="N808" s="831"/>
      <c r="O808" s="831"/>
      <c r="P808" s="831"/>
      <c r="Q808" s="831"/>
      <c r="R808" s="831"/>
      <c r="S808" s="831"/>
      <c r="T808" s="831"/>
      <c r="U808" s="831"/>
      <c r="V808" s="831"/>
      <c r="W808" s="814" t="str">
        <f>IF('statement of marks'!$J$3="","",'statement of marks'!$J$3)</f>
        <v>08291009401</v>
      </c>
      <c r="X808" s="814"/>
      <c r="Y808" s="814"/>
      <c r="Z808" s="832"/>
    </row>
    <row r="809" spans="1:26" ht="15.5" customHeight="1">
      <c r="A809" s="424"/>
      <c r="B809" s="450" t="s">
        <v>160</v>
      </c>
      <c r="C809" s="429" t="s">
        <v>165</v>
      </c>
      <c r="D809" s="794" t="s">
        <v>167</v>
      </c>
      <c r="E809" s="794"/>
      <c r="F809" s="794"/>
      <c r="G809" s="794" t="s">
        <v>168</v>
      </c>
      <c r="H809" s="794"/>
      <c r="I809" s="794"/>
      <c r="J809" s="794" t="s">
        <v>169</v>
      </c>
      <c r="K809" s="794"/>
      <c r="L809" s="794"/>
      <c r="M809" s="833" t="str">
        <f>IF('statement of marks'!U$4="","",'statement of marks'!U$4)</f>
        <v>TOTAL OF ALL TESTS</v>
      </c>
      <c r="N809" s="834" t="str">
        <f>IF('statement of marks'!V$4="","",'statement of marks'!V$4)</f>
        <v>VRUKSHAROPAN</v>
      </c>
      <c r="O809" s="795" t="s">
        <v>170</v>
      </c>
      <c r="P809" s="795"/>
      <c r="Q809" s="795"/>
      <c r="R809" s="795"/>
      <c r="S809" s="835" t="s">
        <v>216</v>
      </c>
      <c r="T809" s="816" t="s">
        <v>90</v>
      </c>
      <c r="U809" s="816"/>
      <c r="V809" s="816"/>
      <c r="W809" s="816"/>
      <c r="X809" s="823" t="s">
        <v>425</v>
      </c>
      <c r="Y809" s="823"/>
      <c r="Z809" s="824"/>
    </row>
    <row r="810" spans="1:26" ht="15.5" customHeight="1">
      <c r="A810" s="424"/>
      <c r="B810" s="450"/>
      <c r="C810" s="429"/>
      <c r="D810" s="431" t="s">
        <v>217</v>
      </c>
      <c r="E810" s="431" t="s">
        <v>218</v>
      </c>
      <c r="F810" s="432" t="s">
        <v>219</v>
      </c>
      <c r="G810" s="431" t="s">
        <v>217</v>
      </c>
      <c r="H810" s="431" t="s">
        <v>218</v>
      </c>
      <c r="I810" s="433" t="s">
        <v>219</v>
      </c>
      <c r="J810" s="431" t="s">
        <v>217</v>
      </c>
      <c r="K810" s="431" t="s">
        <v>218</v>
      </c>
      <c r="L810" s="433" t="s">
        <v>219</v>
      </c>
      <c r="M810" s="833"/>
      <c r="N810" s="834"/>
      <c r="O810" s="431" t="s">
        <v>217</v>
      </c>
      <c r="P810" s="431" t="s">
        <v>218</v>
      </c>
      <c r="Q810" s="434" t="s">
        <v>421</v>
      </c>
      <c r="R810" s="433" t="s">
        <v>219</v>
      </c>
      <c r="S810" s="835"/>
      <c r="T810" s="431" t="s">
        <v>217</v>
      </c>
      <c r="U810" s="431" t="s">
        <v>218</v>
      </c>
      <c r="V810" s="434" t="s">
        <v>422</v>
      </c>
      <c r="W810" s="433" t="s">
        <v>219</v>
      </c>
      <c r="X810" s="435" t="s">
        <v>423</v>
      </c>
      <c r="Y810" s="431" t="s">
        <v>220</v>
      </c>
      <c r="Z810" s="451" t="s">
        <v>69</v>
      </c>
    </row>
    <row r="811" spans="1:26" ht="15.5" customHeight="1">
      <c r="A811" s="425"/>
      <c r="B811" s="828" t="s">
        <v>166</v>
      </c>
      <c r="C811" s="829"/>
      <c r="D811" s="436">
        <f>IF('statement of marks'!L$6="","",'statement of marks'!L$6)</f>
        <v>5</v>
      </c>
      <c r="E811" s="436">
        <f>IF('statement of marks'!M$6="","",'statement of marks'!M$6)</f>
        <v>5</v>
      </c>
      <c r="F811" s="437">
        <f>IF('statement of marks'!N$6="","",'statement of marks'!N$6)</f>
        <v>10</v>
      </c>
      <c r="G811" s="436">
        <f>IF('statement of marks'!O$6="","",'statement of marks'!O$6)</f>
        <v>5</v>
      </c>
      <c r="H811" s="436">
        <f>IF('statement of marks'!P$6="","",'statement of marks'!P$6)</f>
        <v>5</v>
      </c>
      <c r="I811" s="438">
        <f>IF('statement of marks'!Q$6="","",'statement of marks'!Q$6)</f>
        <v>10</v>
      </c>
      <c r="J811" s="436">
        <f>IF('statement of marks'!R$6="","",'statement of marks'!R$6)</f>
        <v>5</v>
      </c>
      <c r="K811" s="436">
        <f>IF('statement of marks'!S$6="","",'statement of marks'!S$6)</f>
        <v>4</v>
      </c>
      <c r="L811" s="438">
        <f>IF('statement of marks'!T$6="","",'statement of marks'!T$6)</f>
        <v>9</v>
      </c>
      <c r="M811" s="438">
        <f>IF('statement of marks'!U$6="","",'statement of marks'!U$6)</f>
        <v>29</v>
      </c>
      <c r="N811" s="439">
        <f>IF('statement of marks'!V$6="","",'statement of marks'!V$6)</f>
        <v>1</v>
      </c>
      <c r="O811" s="436">
        <f>IF('statement of marks'!W$6="","",'statement of marks'!W$6)</f>
        <v>40</v>
      </c>
      <c r="P811" s="436">
        <f>IF('statement of marks'!X$6="","",'statement of marks'!X$6)</f>
        <v>10</v>
      </c>
      <c r="Q811" s="436">
        <f>IF('statement of marks'!Y$6="","",'statement of marks'!Y$6)</f>
        <v>20</v>
      </c>
      <c r="R811" s="438">
        <f>IF('statement of marks'!Z$6="","",'statement of marks'!Z$6)</f>
        <v>70</v>
      </c>
      <c r="S811" s="440">
        <f>IF('statement of marks'!AA$6="","",'statement of marks'!AA$6)</f>
        <v>100</v>
      </c>
      <c r="T811" s="436">
        <f>IF('statement of marks'!AB$6="","",'statement of marks'!AB$6)</f>
        <v>65</v>
      </c>
      <c r="U811" s="436">
        <f>IF('statement of marks'!AC$6="","",'statement of marks'!AC$6)</f>
        <v>15</v>
      </c>
      <c r="V811" s="436">
        <f>IF('statement of marks'!AD$6="","",'statement of marks'!AD$6)</f>
        <v>20</v>
      </c>
      <c r="W811" s="438">
        <f>IF('statement of marks'!AE$6="","",'statement of marks'!AE$6)</f>
        <v>100</v>
      </c>
      <c r="X811" s="441">
        <f>IF('statement of marks'!AF$6="","",'statement of marks'!AF$6)</f>
        <v>200</v>
      </c>
      <c r="Y811" s="436" t="str">
        <f>IF('statement of marks'!AG$6="","",'statement of marks'!AG$6)</f>
        <v/>
      </c>
      <c r="Z811" s="452" t="str">
        <f>IF('statement of marks'!AH$6="","",'statement of marks'!AH$6)</f>
        <v/>
      </c>
    </row>
    <row r="812" spans="1:26" ht="15.5" customHeight="1">
      <c r="A812" s="424"/>
      <c r="B812" s="813" t="str">
        <f>IF('statement of marks'!$L$3="","",'statement of marks'!$L$3)</f>
        <v>HINDI</v>
      </c>
      <c r="C812" s="814"/>
      <c r="D812" s="430">
        <f>IF('statement of marks'!L32="","",'statement of marks'!L32)</f>
        <v>5</v>
      </c>
      <c r="E812" s="430">
        <f>IF('statement of marks'!M32="","",'statement of marks'!M32)</f>
        <v>5</v>
      </c>
      <c r="F812" s="442">
        <f>IF('statement of marks'!N32="","",'statement of marks'!N32)</f>
        <v>10</v>
      </c>
      <c r="G812" s="430">
        <f>IF('statement of marks'!O32="","",'statement of marks'!O32)</f>
        <v>5</v>
      </c>
      <c r="H812" s="430">
        <f>IF('statement of marks'!P32="","",'statement of marks'!P32)</f>
        <v>5</v>
      </c>
      <c r="I812" s="443">
        <f>IF('statement of marks'!Q32="","",'statement of marks'!Q32)</f>
        <v>10</v>
      </c>
      <c r="J812" s="430">
        <f>IF('statement of marks'!R32="","",'statement of marks'!R32)</f>
        <v>5</v>
      </c>
      <c r="K812" s="430">
        <f>IF('statement of marks'!S32="","",'statement of marks'!S32)</f>
        <v>4</v>
      </c>
      <c r="L812" s="443">
        <f>IF('statement of marks'!T32="","",'statement of marks'!T32)</f>
        <v>9</v>
      </c>
      <c r="M812" s="443">
        <f>IF('statement of marks'!U32="","",'statement of marks'!U32)</f>
        <v>29</v>
      </c>
      <c r="N812" s="444">
        <f>IF('statement of marks'!V32="","",'statement of marks'!V32)</f>
        <v>1</v>
      </c>
      <c r="O812" s="430">
        <f>IF('statement of marks'!W32="","",'statement of marks'!W32)</f>
        <v>40</v>
      </c>
      <c r="P812" s="430">
        <f>IF('statement of marks'!X32="","",'statement of marks'!X32)</f>
        <v>10</v>
      </c>
      <c r="Q812" s="430">
        <f>IF('statement of marks'!Y32="","",'statement of marks'!Y32)</f>
        <v>20</v>
      </c>
      <c r="R812" s="443">
        <f>IF('statement of marks'!Z32="","",'statement of marks'!Z32)</f>
        <v>70</v>
      </c>
      <c r="S812" s="445">
        <f>IF('statement of marks'!AA32="","",'statement of marks'!AA32)</f>
        <v>100</v>
      </c>
      <c r="T812" s="430">
        <f>IF('statement of marks'!AB32="","",'statement of marks'!AB32)</f>
        <v>65</v>
      </c>
      <c r="U812" s="430">
        <f>IF('statement of marks'!AC32="","",'statement of marks'!AC32)</f>
        <v>15</v>
      </c>
      <c r="V812" s="430">
        <f>IF('statement of marks'!AD32="","",'statement of marks'!AD32)</f>
        <v>20</v>
      </c>
      <c r="W812" s="443">
        <f>IF('statement of marks'!AE32="","",'statement of marks'!AE32)</f>
        <v>100</v>
      </c>
      <c r="X812" s="446">
        <f>IF('statement of marks'!AF32="","",'statement of marks'!AF32)</f>
        <v>200</v>
      </c>
      <c r="Y812" s="430">
        <f>IF('statement of marks'!AG32="","",'statement of marks'!AG32)</f>
        <v>100</v>
      </c>
      <c r="Z812" s="453" t="str">
        <f>IF('statement of marks'!AH32="","",'statement of marks'!AH32)</f>
        <v>A</v>
      </c>
    </row>
    <row r="813" spans="1:26" ht="15.5" customHeight="1">
      <c r="A813" s="424"/>
      <c r="B813" s="813" t="str">
        <f>IF('statement of marks'!$AK$3="","",'statement of marks'!$AK$3)</f>
        <v>ENGLISH</v>
      </c>
      <c r="C813" s="814"/>
      <c r="D813" s="430">
        <f>IF('statement of marks'!AK32="","",'statement of marks'!AK32)</f>
        <v>5</v>
      </c>
      <c r="E813" s="430">
        <f>IF('statement of marks'!AL32="","",'statement of marks'!AL32)</f>
        <v>5</v>
      </c>
      <c r="F813" s="442">
        <f>IF('statement of marks'!AM32="","",'statement of marks'!AM32)</f>
        <v>10</v>
      </c>
      <c r="G813" s="430">
        <f>IF('statement of marks'!AN32="","",'statement of marks'!AN32)</f>
        <v>5</v>
      </c>
      <c r="H813" s="430">
        <f>IF('statement of marks'!AO32="","",'statement of marks'!AO32)</f>
        <v>5</v>
      </c>
      <c r="I813" s="443">
        <f>IF('statement of marks'!AP32="","",'statement of marks'!AP32)</f>
        <v>10</v>
      </c>
      <c r="J813" s="430">
        <f>IF('statement of marks'!AQ32="","",'statement of marks'!AQ32)</f>
        <v>5</v>
      </c>
      <c r="K813" s="430">
        <f>IF('statement of marks'!AR32="","",'statement of marks'!AR32)</f>
        <v>4</v>
      </c>
      <c r="L813" s="443">
        <f>IF('statement of marks'!AS32="","",'statement of marks'!AS32)</f>
        <v>9</v>
      </c>
      <c r="M813" s="443">
        <f>IF('statement of marks'!AT32="","",'statement of marks'!AT32)</f>
        <v>29</v>
      </c>
      <c r="N813" s="444">
        <f>IF('statement of marks'!AU32="","",'statement of marks'!AU32)</f>
        <v>1</v>
      </c>
      <c r="O813" s="430">
        <f>IF('statement of marks'!AV32="","",'statement of marks'!AV32)</f>
        <v>40</v>
      </c>
      <c r="P813" s="430">
        <f>IF('statement of marks'!AW32="","",'statement of marks'!AW32)</f>
        <v>10</v>
      </c>
      <c r="Q813" s="430">
        <f>IF('statement of marks'!AX32="","",'statement of marks'!AX32)</f>
        <v>20</v>
      </c>
      <c r="R813" s="443">
        <f>IF('statement of marks'!AY32="","",'statement of marks'!AY32)</f>
        <v>70</v>
      </c>
      <c r="S813" s="445">
        <f>IF('statement of marks'!AZ32="","",'statement of marks'!AZ32)</f>
        <v>100</v>
      </c>
      <c r="T813" s="430">
        <f>IF('statement of marks'!BA32="","",'statement of marks'!BA32)</f>
        <v>65</v>
      </c>
      <c r="U813" s="430">
        <f>IF('statement of marks'!BB32="","",'statement of marks'!BB32)</f>
        <v>15</v>
      </c>
      <c r="V813" s="430">
        <f>IF('statement of marks'!BC32="","",'statement of marks'!BC32)</f>
        <v>20</v>
      </c>
      <c r="W813" s="443">
        <f>IF('statement of marks'!BD32="","",'statement of marks'!BD32)</f>
        <v>100</v>
      </c>
      <c r="X813" s="446">
        <f>IF('statement of marks'!BE32="","",'statement of marks'!BE32)</f>
        <v>200</v>
      </c>
      <c r="Y813" s="430">
        <f>IF('statement of marks'!BF32="","",'statement of marks'!BF32)</f>
        <v>100</v>
      </c>
      <c r="Z813" s="453" t="str">
        <f>IF('statement of marks'!BG32="","",'statement of marks'!BG32)</f>
        <v>A</v>
      </c>
    </row>
    <row r="814" spans="1:26" ht="15.5" customHeight="1">
      <c r="A814" s="424"/>
      <c r="B814" s="813" t="str">
        <f>IF('statement of marks'!BJ32="s","SANSKRIT",IF('statement of marks'!BJ32="u","URDU",IF('statement of marks'!BJ32="g","GUJRATI",IF('statement of marks'!BJ32="p","PUNJABI",IF('statement of marks'!BJ32="sd","fla/kh","THIRD LANGUAGE")))))</f>
        <v>SANSKRIT</v>
      </c>
      <c r="C814" s="814"/>
      <c r="D814" s="430">
        <f>IF('statement of marks'!BK32="","",'statement of marks'!BK32)</f>
        <v>5</v>
      </c>
      <c r="E814" s="430">
        <f>IF('statement of marks'!BL32="","",'statement of marks'!BL32)</f>
        <v>5</v>
      </c>
      <c r="F814" s="442">
        <f>IF('statement of marks'!BM32="","",'statement of marks'!BM32)</f>
        <v>10</v>
      </c>
      <c r="G814" s="430">
        <f>IF('statement of marks'!BN32="","",'statement of marks'!BN32)</f>
        <v>5</v>
      </c>
      <c r="H814" s="430">
        <f>IF('statement of marks'!BO32="","",'statement of marks'!BO32)</f>
        <v>5</v>
      </c>
      <c r="I814" s="443">
        <f>IF('statement of marks'!BP32="","",'statement of marks'!BP32)</f>
        <v>10</v>
      </c>
      <c r="J814" s="430">
        <f>IF('statement of marks'!BQ32="","",'statement of marks'!BQ32)</f>
        <v>5</v>
      </c>
      <c r="K814" s="430">
        <f>IF('statement of marks'!BR32="","",'statement of marks'!BR32)</f>
        <v>4</v>
      </c>
      <c r="L814" s="443">
        <f>IF('statement of marks'!BS32="","",'statement of marks'!BS32)</f>
        <v>9</v>
      </c>
      <c r="M814" s="443">
        <f>IF('statement of marks'!BT32="","",'statement of marks'!BT32)</f>
        <v>29</v>
      </c>
      <c r="N814" s="444">
        <f>IF('statement of marks'!BU32="","",'statement of marks'!BU32)</f>
        <v>1</v>
      </c>
      <c r="O814" s="430">
        <f>IF('statement of marks'!BV32="","",'statement of marks'!BV32)</f>
        <v>50</v>
      </c>
      <c r="P814" s="430">
        <f>IF('statement of marks'!BW32="","",'statement of marks'!BW32)</f>
        <v>20</v>
      </c>
      <c r="Q814" s="430"/>
      <c r="R814" s="443">
        <f>IF('statement of marks'!BX32="","",'statement of marks'!BX32)</f>
        <v>70</v>
      </c>
      <c r="S814" s="445">
        <f>IF('statement of marks'!BY32="","",'statement of marks'!BY32)</f>
        <v>100</v>
      </c>
      <c r="T814" s="430">
        <f>IF('statement of marks'!BZ32="","",'statement of marks'!BZ32)</f>
        <v>80</v>
      </c>
      <c r="U814" s="430">
        <f>IF('statement of marks'!CA32="","",'statement of marks'!CA32)</f>
        <v>20</v>
      </c>
      <c r="V814" s="430"/>
      <c r="W814" s="443">
        <f>IF('statement of marks'!CB32="","",'statement of marks'!CB32)</f>
        <v>100</v>
      </c>
      <c r="X814" s="446">
        <f>IF('statement of marks'!CC32="","",'statement of marks'!CC32)</f>
        <v>200</v>
      </c>
      <c r="Y814" s="430">
        <f>IF('statement of marks'!CD32="","",'statement of marks'!CD32)</f>
        <v>100</v>
      </c>
      <c r="Z814" s="453" t="str">
        <f>IF('statement of marks'!CE32="","",'statement of marks'!CE32)</f>
        <v>A</v>
      </c>
    </row>
    <row r="815" spans="1:26" ht="15.5" customHeight="1">
      <c r="A815" s="424"/>
      <c r="B815" s="813" t="str">
        <f>IF('statement of marks'!$CH$3="","",'statement of marks'!$CH$3)</f>
        <v>MATHEMATICS</v>
      </c>
      <c r="C815" s="814"/>
      <c r="D815" s="430">
        <f>IF('statement of marks'!CH32="","",'statement of marks'!CH32)</f>
        <v>5</v>
      </c>
      <c r="E815" s="430">
        <f>IF('statement of marks'!CI32="","",'statement of marks'!CI32)</f>
        <v>5</v>
      </c>
      <c r="F815" s="442">
        <f>IF('statement of marks'!CJ32="","",'statement of marks'!CJ32)</f>
        <v>10</v>
      </c>
      <c r="G815" s="430">
        <f>IF('statement of marks'!CK32="","",'statement of marks'!CK32)</f>
        <v>5</v>
      </c>
      <c r="H815" s="430">
        <f>IF('statement of marks'!CL32="","",'statement of marks'!CL32)</f>
        <v>5</v>
      </c>
      <c r="I815" s="443">
        <f>IF('statement of marks'!CM32="","",'statement of marks'!CM32)</f>
        <v>10</v>
      </c>
      <c r="J815" s="430">
        <f>IF('statement of marks'!CN32="","",'statement of marks'!CN32)</f>
        <v>5</v>
      </c>
      <c r="K815" s="430">
        <f>IF('statement of marks'!CO32="","",'statement of marks'!CO32)</f>
        <v>4</v>
      </c>
      <c r="L815" s="443">
        <f>IF('statement of marks'!CP32="","",'statement of marks'!CP32)</f>
        <v>9</v>
      </c>
      <c r="M815" s="443">
        <f>IF('statement of marks'!CQ32="","",'statement of marks'!CQ32)</f>
        <v>29</v>
      </c>
      <c r="N815" s="444">
        <f>IF('statement of marks'!CR32="","",'statement of marks'!CR32)</f>
        <v>1</v>
      </c>
      <c r="O815" s="430">
        <f>IF('statement of marks'!CS32="","",'statement of marks'!CS32)</f>
        <v>40</v>
      </c>
      <c r="P815" s="430">
        <f>IF('statement of marks'!CT32="","",'statement of marks'!CT32)</f>
        <v>10</v>
      </c>
      <c r="Q815" s="430">
        <f>IF('statement of marks'!CU32="","",'statement of marks'!CU32)</f>
        <v>20</v>
      </c>
      <c r="R815" s="443">
        <f>IF('statement of marks'!CV32="","",'statement of marks'!CV32)</f>
        <v>70</v>
      </c>
      <c r="S815" s="445">
        <f>IF('statement of marks'!CW32="","",'statement of marks'!CW32)</f>
        <v>100</v>
      </c>
      <c r="T815" s="430">
        <f>IF('statement of marks'!CX32="","",'statement of marks'!CX32)</f>
        <v>65</v>
      </c>
      <c r="U815" s="430">
        <f>IF('statement of marks'!CY32="","",'statement of marks'!CY32)</f>
        <v>15</v>
      </c>
      <c r="V815" s="430">
        <f>IF('statement of marks'!CZ32="","",'statement of marks'!CZ32)</f>
        <v>20</v>
      </c>
      <c r="W815" s="443">
        <f>IF('statement of marks'!DA32="","",'statement of marks'!DA32)</f>
        <v>100</v>
      </c>
      <c r="X815" s="446">
        <f>IF('statement of marks'!DB32="","",'statement of marks'!DB32)</f>
        <v>200</v>
      </c>
      <c r="Y815" s="430">
        <f>IF('statement of marks'!DC32="","",'statement of marks'!DC32)</f>
        <v>100</v>
      </c>
      <c r="Z815" s="453" t="str">
        <f>IF('statement of marks'!DD32="","",'statement of marks'!DD32)</f>
        <v>A</v>
      </c>
    </row>
    <row r="816" spans="1:26" ht="15.5" customHeight="1">
      <c r="A816" s="424"/>
      <c r="B816" s="813" t="str">
        <f>IF('statement of marks'!$DG$3="","",'statement of marks'!$DG$3)</f>
        <v>SCIENCE</v>
      </c>
      <c r="C816" s="814"/>
      <c r="D816" s="430">
        <f>IF('statement of marks'!DG32="","",'statement of marks'!DG32)</f>
        <v>5</v>
      </c>
      <c r="E816" s="430">
        <f>IF('statement of marks'!DH32="","",'statement of marks'!DH32)</f>
        <v>5</v>
      </c>
      <c r="F816" s="442">
        <f>IF('statement of marks'!DI32="","",'statement of marks'!DI32)</f>
        <v>10</v>
      </c>
      <c r="G816" s="430">
        <f>IF('statement of marks'!DJ32="","",'statement of marks'!DJ32)</f>
        <v>5</v>
      </c>
      <c r="H816" s="430">
        <f>IF('statement of marks'!DK32="","",'statement of marks'!DK32)</f>
        <v>5</v>
      </c>
      <c r="I816" s="443">
        <f>IF('statement of marks'!DL32="","",'statement of marks'!DL32)</f>
        <v>10</v>
      </c>
      <c r="J816" s="430">
        <f>IF('statement of marks'!DM32="","",'statement of marks'!DM32)</f>
        <v>3</v>
      </c>
      <c r="K816" s="430">
        <f>IF('statement of marks'!DN32="","",'statement of marks'!DN32)</f>
        <v>2</v>
      </c>
      <c r="L816" s="443">
        <f>IF('statement of marks'!DO32="","",'statement of marks'!DO32)</f>
        <v>5</v>
      </c>
      <c r="M816" s="443">
        <f>IF('statement of marks'!DP32="","",'statement of marks'!DP32)</f>
        <v>25</v>
      </c>
      <c r="N816" s="444">
        <f>IF('statement of marks'!DQ32="","",'statement of marks'!DQ32)</f>
        <v>5</v>
      </c>
      <c r="O816" s="430">
        <f>IF('statement of marks'!DR32="","",'statement of marks'!DR32)</f>
        <v>50</v>
      </c>
      <c r="P816" s="430">
        <f>IF('statement of marks'!DS32="","",'statement of marks'!DS32)</f>
        <v>20</v>
      </c>
      <c r="Q816" s="430"/>
      <c r="R816" s="443">
        <f>IF('statement of marks'!DT32="","",'statement of marks'!DT32)</f>
        <v>70</v>
      </c>
      <c r="S816" s="445">
        <f>IF('statement of marks'!DU32="","",'statement of marks'!DU32)</f>
        <v>100</v>
      </c>
      <c r="T816" s="430">
        <f>IF('statement of marks'!DV32="","",'statement of marks'!DV32)</f>
        <v>80</v>
      </c>
      <c r="U816" s="430">
        <f>IF('statement of marks'!DW32="","",'statement of marks'!DW32)</f>
        <v>20</v>
      </c>
      <c r="V816" s="430"/>
      <c r="W816" s="443">
        <f>IF('statement of marks'!DX32="","",'statement of marks'!DX32)</f>
        <v>100</v>
      </c>
      <c r="X816" s="446">
        <f>IF('statement of marks'!DY32="","",'statement of marks'!DY32)</f>
        <v>200</v>
      </c>
      <c r="Y816" s="430">
        <f>IF('statement of marks'!DZ32="","",'statement of marks'!DZ32)</f>
        <v>100</v>
      </c>
      <c r="Z816" s="453" t="str">
        <f>IF('statement of marks'!EA32="","",'statement of marks'!EA32)</f>
        <v>A</v>
      </c>
    </row>
    <row r="817" spans="1:26" ht="15.5" customHeight="1">
      <c r="A817" s="424"/>
      <c r="B817" s="813" t="str">
        <f>IF('statement of marks'!$ED$3="","",'statement of marks'!$ED$3)</f>
        <v>SOCIAL STUDIES</v>
      </c>
      <c r="C817" s="814"/>
      <c r="D817" s="430">
        <f>IF('statement of marks'!ED32="","",'statement of marks'!ED32)</f>
        <v>5</v>
      </c>
      <c r="E817" s="430">
        <f>IF('statement of marks'!EE32="","",'statement of marks'!EE32)</f>
        <v>5</v>
      </c>
      <c r="F817" s="442">
        <f>IF('statement of marks'!EF32="","",'statement of marks'!EF32)</f>
        <v>10</v>
      </c>
      <c r="G817" s="430">
        <f>IF('statement of marks'!EG32="","",'statement of marks'!EG32)</f>
        <v>5</v>
      </c>
      <c r="H817" s="430">
        <f>IF('statement of marks'!EH32="","",'statement of marks'!EH32)</f>
        <v>5</v>
      </c>
      <c r="I817" s="443">
        <f>IF('statement of marks'!EI32="","",'statement of marks'!EI32)</f>
        <v>10</v>
      </c>
      <c r="J817" s="430">
        <f>IF('statement of marks'!EJ32="","",'statement of marks'!EJ32)</f>
        <v>5</v>
      </c>
      <c r="K817" s="430">
        <f>IF('statement of marks'!EK32="","",'statement of marks'!EK32)</f>
        <v>4</v>
      </c>
      <c r="L817" s="443">
        <f>IF('statement of marks'!EL32="","",'statement of marks'!EL32)</f>
        <v>9</v>
      </c>
      <c r="M817" s="443">
        <f>IF('statement of marks'!EM32="","",'statement of marks'!EM32)</f>
        <v>29</v>
      </c>
      <c r="N817" s="444">
        <f>IF('statement of marks'!EN32="","",'statement of marks'!EN32)</f>
        <v>1</v>
      </c>
      <c r="O817" s="430">
        <f>IF('statement of marks'!EO32="","",'statement of marks'!EO32)</f>
        <v>50</v>
      </c>
      <c r="P817" s="430">
        <f>IF('statement of marks'!EP32="","",'statement of marks'!EP32)</f>
        <v>20</v>
      </c>
      <c r="Q817" s="430"/>
      <c r="R817" s="443">
        <f>IF('statement of marks'!EQ32="","",'statement of marks'!EQ32)</f>
        <v>70</v>
      </c>
      <c r="S817" s="445">
        <f>IF('statement of marks'!ER32="","",'statement of marks'!ER32)</f>
        <v>100</v>
      </c>
      <c r="T817" s="430">
        <f>IF('statement of marks'!ES32="","",'statement of marks'!ES32)</f>
        <v>80</v>
      </c>
      <c r="U817" s="430">
        <f>IF('statement of marks'!ET32="","",'statement of marks'!ET32)</f>
        <v>20</v>
      </c>
      <c r="V817" s="430"/>
      <c r="W817" s="443">
        <f>IF('statement of marks'!EU32="","",'statement of marks'!EU32)</f>
        <v>100</v>
      </c>
      <c r="X817" s="446">
        <f>IF('statement of marks'!EV32="","",'statement of marks'!EV32)</f>
        <v>200</v>
      </c>
      <c r="Y817" s="430">
        <f>IF('statement of marks'!EW32="","",'statement of marks'!EW32)</f>
        <v>100</v>
      </c>
      <c r="Z817" s="453" t="str">
        <f>IF('statement of marks'!EX32="","",'statement of marks'!EX32)</f>
        <v>A</v>
      </c>
    </row>
    <row r="818" spans="1:26" ht="15.5" customHeight="1">
      <c r="A818" s="424"/>
      <c r="B818" s="813" t="s">
        <v>172</v>
      </c>
      <c r="C818" s="814"/>
      <c r="D818" s="794" t="s">
        <v>167</v>
      </c>
      <c r="E818" s="794"/>
      <c r="F818" s="794"/>
      <c r="G818" s="794" t="s">
        <v>168</v>
      </c>
      <c r="H818" s="794"/>
      <c r="I818" s="794"/>
      <c r="J818" s="794" t="s">
        <v>169</v>
      </c>
      <c r="K818" s="794"/>
      <c r="L818" s="794"/>
      <c r="M818" s="794"/>
      <c r="N818" s="794"/>
      <c r="O818" s="794" t="s">
        <v>177</v>
      </c>
      <c r="P818" s="794"/>
      <c r="Q818" s="794"/>
      <c r="R818" s="794"/>
      <c r="S818" s="794" t="s">
        <v>221</v>
      </c>
      <c r="T818" s="794"/>
      <c r="U818" s="794"/>
      <c r="V818" s="794"/>
      <c r="W818" s="447"/>
      <c r="X818" s="823" t="s">
        <v>425</v>
      </c>
      <c r="Y818" s="823"/>
      <c r="Z818" s="824"/>
    </row>
    <row r="819" spans="1:26" ht="15.5" customHeight="1">
      <c r="A819" s="425"/>
      <c r="B819" s="825" t="s">
        <v>166</v>
      </c>
      <c r="C819" s="826"/>
      <c r="D819" s="827">
        <f>IF('statement of marks'!FA$6="","",'statement of marks'!FA$6)</f>
        <v>20</v>
      </c>
      <c r="E819" s="827"/>
      <c r="F819" s="827"/>
      <c r="G819" s="827">
        <f>IF('statement of marks'!FB$6="","",'statement of marks'!FB$6)</f>
        <v>20</v>
      </c>
      <c r="H819" s="827"/>
      <c r="I819" s="827"/>
      <c r="J819" s="827">
        <f>IF('statement of marks'!FC$6="","",'statement of marks'!FC$6)</f>
        <v>20</v>
      </c>
      <c r="K819" s="827"/>
      <c r="L819" s="827"/>
      <c r="M819" s="827"/>
      <c r="N819" s="827"/>
      <c r="O819" s="827">
        <f>IF('statement of marks'!FD$6="","",'statement of marks'!FD$6)</f>
        <v>20</v>
      </c>
      <c r="P819" s="827"/>
      <c r="Q819" s="827"/>
      <c r="R819" s="827"/>
      <c r="S819" s="827">
        <f>IF('statement of marks'!FE$6="","",'statement of marks'!FE$6)</f>
        <v>20</v>
      </c>
      <c r="T819" s="827"/>
      <c r="U819" s="827"/>
      <c r="V819" s="827"/>
      <c r="W819" s="448"/>
      <c r="X819" s="436">
        <f>IF('statement of marks'!FF$6="","",'statement of marks'!FF$6)</f>
        <v>100</v>
      </c>
      <c r="Y819" s="436" t="s">
        <v>220</v>
      </c>
      <c r="Z819" s="451" t="s">
        <v>69</v>
      </c>
    </row>
    <row r="820" spans="1:26" ht="15.5" customHeight="1">
      <c r="A820" s="424"/>
      <c r="B820" s="813" t="str">
        <f>IF('statement of marks'!$FA$3="","",'statement of marks'!$FA$3)</f>
        <v>WORK EXPERIENCE</v>
      </c>
      <c r="C820" s="814"/>
      <c r="D820" s="817">
        <f>IF('statement of marks'!FA32="","",'statement of marks'!FA32)</f>
        <v>20</v>
      </c>
      <c r="E820" s="817"/>
      <c r="F820" s="817"/>
      <c r="G820" s="817">
        <f>IF('statement of marks'!FB32="","",'statement of marks'!FB32)</f>
        <v>20</v>
      </c>
      <c r="H820" s="817"/>
      <c r="I820" s="817"/>
      <c r="J820" s="816">
        <f>IF('statement of marks'!FC32="","",'statement of marks'!FC32)</f>
        <v>20</v>
      </c>
      <c r="K820" s="816"/>
      <c r="L820" s="816"/>
      <c r="M820" s="816"/>
      <c r="N820" s="816"/>
      <c r="O820" s="817">
        <f>IF('statement of marks'!FD32="","",'statement of marks'!FD32)</f>
        <v>20</v>
      </c>
      <c r="P820" s="817"/>
      <c r="Q820" s="817"/>
      <c r="R820" s="817"/>
      <c r="S820" s="817">
        <f>IF('statement of marks'!FE32="","",'statement of marks'!FE32)</f>
        <v>20</v>
      </c>
      <c r="T820" s="817"/>
      <c r="U820" s="817"/>
      <c r="V820" s="817"/>
      <c r="W820" s="447"/>
      <c r="X820" s="447">
        <f>IF('statement of marks'!FF32="","",'statement of marks'!FF32)</f>
        <v>100</v>
      </c>
      <c r="Y820" s="447">
        <f>IF('statement of marks'!FG32="","",'statement of marks'!FG32)</f>
        <v>100</v>
      </c>
      <c r="Z820" s="454" t="str">
        <f>IF('statement of marks'!FH32="","",'statement of marks'!FH32)</f>
        <v>A</v>
      </c>
    </row>
    <row r="821" spans="1:26" ht="15.5" customHeight="1">
      <c r="A821" s="424"/>
      <c r="B821" s="813" t="str">
        <f>IF('statement of marks'!$FK$3="","",'statement of marks'!$FK$3)</f>
        <v>ART EDUCATION</v>
      </c>
      <c r="C821" s="814"/>
      <c r="D821" s="817">
        <f>IF('statement of marks'!FK32="","",'statement of marks'!FK32)</f>
        <v>20</v>
      </c>
      <c r="E821" s="817"/>
      <c r="F821" s="817"/>
      <c r="G821" s="817">
        <f>IF('statement of marks'!FL32="","",'statement of marks'!FL32)</f>
        <v>20</v>
      </c>
      <c r="H821" s="817"/>
      <c r="I821" s="817"/>
      <c r="J821" s="816">
        <f>IF('statement of marks'!FM32="","",'statement of marks'!FM32)</f>
        <v>20</v>
      </c>
      <c r="K821" s="816"/>
      <c r="L821" s="816"/>
      <c r="M821" s="816"/>
      <c r="N821" s="816"/>
      <c r="O821" s="817">
        <f>IF('statement of marks'!FN32="","",'statement of marks'!FN32)</f>
        <v>20</v>
      </c>
      <c r="P821" s="817"/>
      <c r="Q821" s="817"/>
      <c r="R821" s="817"/>
      <c r="S821" s="817">
        <f>IF('statement of marks'!FO32="","",'statement of marks'!FO32)</f>
        <v>20</v>
      </c>
      <c r="T821" s="817"/>
      <c r="U821" s="817"/>
      <c r="V821" s="817"/>
      <c r="W821" s="447"/>
      <c r="X821" s="447">
        <f>IF('statement of marks'!FP32="","",'statement of marks'!FP32)</f>
        <v>100</v>
      </c>
      <c r="Y821" s="447">
        <f>IF('statement of marks'!FQ32="","",'statement of marks'!FQ32)</f>
        <v>100</v>
      </c>
      <c r="Z821" s="454" t="str">
        <f>IF('statement of marks'!FR32="","",'statement of marks'!FR32)</f>
        <v>A</v>
      </c>
    </row>
    <row r="822" spans="1:26" ht="15.5" customHeight="1">
      <c r="A822" s="424"/>
      <c r="B822" s="813" t="str">
        <f>IF('statement of marks'!$FU$3="","",'statement of marks'!$FU$3)</f>
        <v>PHYSICIAL EDUCATION</v>
      </c>
      <c r="C822" s="814"/>
      <c r="D822" s="817">
        <f>IF('statement of marks'!FU32="","",'statement of marks'!FU32)</f>
        <v>20</v>
      </c>
      <c r="E822" s="817"/>
      <c r="F822" s="817"/>
      <c r="G822" s="817">
        <f>IF('statement of marks'!FV32="","",'statement of marks'!FV32)</f>
        <v>20</v>
      </c>
      <c r="H822" s="817"/>
      <c r="I822" s="817"/>
      <c r="J822" s="816">
        <f>IF('statement of marks'!FW32="","",'statement of marks'!FW32)</f>
        <v>20</v>
      </c>
      <c r="K822" s="816"/>
      <c r="L822" s="816"/>
      <c r="M822" s="816"/>
      <c r="N822" s="816"/>
      <c r="O822" s="817">
        <f>IF('statement of marks'!FX32="","",'statement of marks'!FX32)</f>
        <v>20</v>
      </c>
      <c r="P822" s="817"/>
      <c r="Q822" s="817"/>
      <c r="R822" s="817"/>
      <c r="S822" s="817">
        <f>IF('statement of marks'!FY32="","",'statement of marks'!FY32)</f>
        <v>20</v>
      </c>
      <c r="T822" s="817"/>
      <c r="U822" s="817"/>
      <c r="V822" s="817"/>
      <c r="W822" s="447"/>
      <c r="X822" s="447">
        <f>IF('statement of marks'!FZ32="","",'statement of marks'!FZ32)</f>
        <v>100</v>
      </c>
      <c r="Y822" s="447">
        <f>IF('statement of marks'!GA32="","",'statement of marks'!GA32)</f>
        <v>100</v>
      </c>
      <c r="Z822" s="454" t="str">
        <f>IF('statement of marks'!GB32="","",'statement of marks'!GB32)</f>
        <v>A</v>
      </c>
    </row>
    <row r="823" spans="1:26" ht="15.5" customHeight="1">
      <c r="A823" s="424"/>
      <c r="B823" s="813" t="s">
        <v>173</v>
      </c>
      <c r="C823" s="814"/>
      <c r="D823" s="794" t="str">
        <f>details!$EF$3</f>
        <v>AUGUST</v>
      </c>
      <c r="E823" s="794"/>
      <c r="F823" s="794"/>
      <c r="G823" s="794" t="str">
        <f>details!$EJ$3</f>
        <v>OCTOBER</v>
      </c>
      <c r="H823" s="794"/>
      <c r="I823" s="794"/>
      <c r="J823" s="816" t="str">
        <f>details!$EN$3</f>
        <v>DECEMBER</v>
      </c>
      <c r="K823" s="816"/>
      <c r="L823" s="816"/>
      <c r="M823" s="816"/>
      <c r="N823" s="816"/>
      <c r="O823" s="794" t="str">
        <f>details!$ER$3</f>
        <v>FEBURARY</v>
      </c>
      <c r="P823" s="794"/>
      <c r="Q823" s="794"/>
      <c r="R823" s="794"/>
      <c r="S823" s="794" t="str">
        <f>details!$EV$3</f>
        <v>GRAND TOAL</v>
      </c>
      <c r="T823" s="794"/>
      <c r="U823" s="794"/>
      <c r="V823" s="794"/>
      <c r="W823" s="811" t="s">
        <v>118</v>
      </c>
      <c r="X823" s="811"/>
      <c r="Y823" s="811"/>
      <c r="Z823" s="812"/>
    </row>
    <row r="824" spans="1:26" ht="15.5" customHeight="1">
      <c r="A824" s="424"/>
      <c r="B824" s="813" t="s">
        <v>175</v>
      </c>
      <c r="C824" s="814"/>
      <c r="D824" s="815" t="str">
        <f>IF(details!EI32="","",details!EI32)</f>
        <v/>
      </c>
      <c r="E824" s="815"/>
      <c r="F824" s="815"/>
      <c r="G824" s="815" t="str">
        <f>IF(details!EM32="","",details!EM32)</f>
        <v/>
      </c>
      <c r="H824" s="815"/>
      <c r="I824" s="815"/>
      <c r="J824" s="816" t="str">
        <f>IF(details!EQ32="","",details!EQ32)</f>
        <v/>
      </c>
      <c r="K824" s="816"/>
      <c r="L824" s="816"/>
      <c r="M824" s="816"/>
      <c r="N824" s="816"/>
      <c r="O824" s="817" t="str">
        <f>IF(details!EU32="","",details!EU32)</f>
        <v/>
      </c>
      <c r="P824" s="817"/>
      <c r="Q824" s="817"/>
      <c r="R824" s="817"/>
      <c r="S824" s="815" t="str">
        <f>IF(details!EW32="","",details!EW32)</f>
        <v/>
      </c>
      <c r="T824" s="815"/>
      <c r="U824" s="815"/>
      <c r="V824" s="815"/>
      <c r="W824" s="811"/>
      <c r="X824" s="811"/>
      <c r="Y824" s="811"/>
      <c r="Z824" s="812"/>
    </row>
    <row r="825" spans="1:26" ht="15.5" customHeight="1">
      <c r="A825" s="424"/>
      <c r="B825" s="818" t="s">
        <v>174</v>
      </c>
      <c r="C825" s="819"/>
      <c r="D825" s="820">
        <f>IF(details!EH32="","",details!EH32)</f>
        <v>40</v>
      </c>
      <c r="E825" s="820"/>
      <c r="F825" s="820"/>
      <c r="G825" s="820">
        <f>IF(details!EL32="","",details!EL32)</f>
        <v>60</v>
      </c>
      <c r="H825" s="820"/>
      <c r="I825" s="820"/>
      <c r="J825" s="820">
        <f>IF(details!EP32="","",details!EP32)</f>
        <v>80</v>
      </c>
      <c r="K825" s="820"/>
      <c r="L825" s="820"/>
      <c r="M825" s="820"/>
      <c r="N825" s="820"/>
      <c r="O825" s="820">
        <f>IF(details!ET32="","",details!ET32)</f>
        <v>100</v>
      </c>
      <c r="P825" s="820"/>
      <c r="Q825" s="820"/>
      <c r="R825" s="820"/>
      <c r="S825" s="820">
        <f>IF(details!EV32="","",details!EV32)</f>
        <v>110</v>
      </c>
      <c r="T825" s="820"/>
      <c r="U825" s="820"/>
      <c r="V825" s="820"/>
      <c r="W825" s="821">
        <f>'statement of marks'!$HR$108</f>
        <v>45777</v>
      </c>
      <c r="X825" s="821"/>
      <c r="Y825" s="821"/>
      <c r="Z825" s="822"/>
    </row>
    <row r="826" spans="1:26" ht="15.5" customHeight="1">
      <c r="A826" s="426"/>
      <c r="B826" s="803" t="s">
        <v>232</v>
      </c>
      <c r="C826" s="804"/>
      <c r="D826" s="805" t="s">
        <v>189</v>
      </c>
      <c r="E826" s="805"/>
      <c r="F826" s="805"/>
      <c r="G826" s="805" t="s">
        <v>190</v>
      </c>
      <c r="H826" s="805"/>
      <c r="I826" s="805"/>
      <c r="J826" s="805" t="s">
        <v>222</v>
      </c>
      <c r="K826" s="805"/>
      <c r="L826" s="805"/>
      <c r="M826" s="805"/>
      <c r="N826" s="805"/>
      <c r="O826" s="805" t="s">
        <v>147</v>
      </c>
      <c r="P826" s="805"/>
      <c r="Q826" s="805"/>
      <c r="R826" s="805"/>
      <c r="S826" s="806" t="s">
        <v>195</v>
      </c>
      <c r="T826" s="806"/>
      <c r="U826" s="806"/>
      <c r="V826" s="806"/>
      <c r="W826" s="805" t="s">
        <v>230</v>
      </c>
      <c r="X826" s="805"/>
      <c r="Y826" s="805"/>
      <c r="Z826" s="807"/>
    </row>
    <row r="827" spans="1:26" ht="15.5" customHeight="1">
      <c r="A827" s="426"/>
      <c r="B827" s="803"/>
      <c r="C827" s="804"/>
      <c r="D827" s="805">
        <f>'statement of marks'!HP32</f>
        <v>1200</v>
      </c>
      <c r="E827" s="805"/>
      <c r="F827" s="805"/>
      <c r="G827" s="805">
        <f>'statement of marks'!HQ32</f>
        <v>1200</v>
      </c>
      <c r="H827" s="805"/>
      <c r="I827" s="805"/>
      <c r="J827" s="808" t="str">
        <f>'statement of marks'!HU32</f>
        <v>A</v>
      </c>
      <c r="K827" s="808"/>
      <c r="L827" s="808"/>
      <c r="M827" s="808"/>
      <c r="N827" s="808"/>
      <c r="O827" s="808">
        <f>'statement of marks'!HR32</f>
        <v>100</v>
      </c>
      <c r="P827" s="808"/>
      <c r="Q827" s="808"/>
      <c r="R827" s="808"/>
      <c r="S827" s="805">
        <f>'statement of marks'!HT32</f>
        <v>0.99999999999999833</v>
      </c>
      <c r="T827" s="805"/>
      <c r="U827" s="805"/>
      <c r="V827" s="805"/>
      <c r="W827" s="809" t="str">
        <f>'statement of marks'!HO32</f>
        <v>PASSED</v>
      </c>
      <c r="X827" s="809"/>
      <c r="Y827" s="809"/>
      <c r="Z827" s="810"/>
    </row>
    <row r="828" spans="1:26" ht="15.5" customHeight="1">
      <c r="A828" s="424"/>
      <c r="B828" s="792" t="s">
        <v>176</v>
      </c>
      <c r="C828" s="793"/>
      <c r="D828" s="794"/>
      <c r="E828" s="794"/>
      <c r="F828" s="794"/>
      <c r="G828" s="794"/>
      <c r="H828" s="794"/>
      <c r="I828" s="794"/>
      <c r="J828" s="794"/>
      <c r="K828" s="794"/>
      <c r="L828" s="794"/>
      <c r="M828" s="794"/>
      <c r="N828" s="794"/>
      <c r="O828" s="794"/>
      <c r="P828" s="794"/>
      <c r="Q828" s="794"/>
      <c r="R828" s="794"/>
      <c r="S828" s="794"/>
      <c r="T828" s="794"/>
      <c r="U828" s="794"/>
      <c r="V828" s="794"/>
      <c r="W828" s="794"/>
      <c r="X828" s="794"/>
      <c r="Y828" s="794"/>
      <c r="Z828" s="800"/>
    </row>
    <row r="829" spans="1:26" ht="15.5" customHeight="1">
      <c r="A829" s="424"/>
      <c r="B829" s="801" t="s">
        <v>161</v>
      </c>
      <c r="C829" s="802"/>
      <c r="D829" s="794"/>
      <c r="E829" s="794"/>
      <c r="F829" s="794"/>
      <c r="G829" s="794"/>
      <c r="H829" s="794"/>
      <c r="I829" s="794"/>
      <c r="J829" s="794"/>
      <c r="K829" s="794"/>
      <c r="L829" s="794"/>
      <c r="M829" s="794"/>
      <c r="N829" s="794"/>
      <c r="O829" s="794"/>
      <c r="P829" s="794"/>
      <c r="Q829" s="794"/>
      <c r="R829" s="794"/>
      <c r="S829" s="794"/>
      <c r="T829" s="794"/>
      <c r="U829" s="794"/>
      <c r="V829" s="794"/>
      <c r="W829" s="794"/>
      <c r="X829" s="794"/>
      <c r="Y829" s="794"/>
      <c r="Z829" s="800"/>
    </row>
    <row r="830" spans="1:26" ht="15.5" customHeight="1">
      <c r="A830" s="424"/>
      <c r="B830" s="792" t="s">
        <v>162</v>
      </c>
      <c r="C830" s="793"/>
      <c r="D830" s="794"/>
      <c r="E830" s="794"/>
      <c r="F830" s="794"/>
      <c r="G830" s="794"/>
      <c r="H830" s="794"/>
      <c r="I830" s="794"/>
      <c r="J830" s="794"/>
      <c r="K830" s="794"/>
      <c r="L830" s="794"/>
      <c r="M830" s="794"/>
      <c r="N830" s="794"/>
      <c r="O830" s="794"/>
      <c r="P830" s="794"/>
      <c r="Q830" s="794"/>
      <c r="R830" s="794"/>
      <c r="S830" s="795" t="s">
        <v>162</v>
      </c>
      <c r="T830" s="795"/>
      <c r="U830" s="795"/>
      <c r="V830" s="795"/>
      <c r="W830" s="796" t="s">
        <v>163</v>
      </c>
      <c r="X830" s="796"/>
      <c r="Y830" s="796"/>
      <c r="Z830" s="797"/>
    </row>
    <row r="831" spans="1:26" ht="15.5" customHeight="1">
      <c r="A831" s="424"/>
      <c r="B831" s="798" t="s">
        <v>163</v>
      </c>
      <c r="C831" s="799"/>
      <c r="D831" s="794"/>
      <c r="E831" s="794"/>
      <c r="F831" s="794"/>
      <c r="G831" s="794"/>
      <c r="H831" s="794"/>
      <c r="I831" s="794"/>
      <c r="J831" s="794"/>
      <c r="K831" s="794"/>
      <c r="L831" s="794"/>
      <c r="M831" s="794"/>
      <c r="N831" s="794"/>
      <c r="O831" s="794"/>
      <c r="P831" s="794"/>
      <c r="Q831" s="794"/>
      <c r="R831" s="794"/>
      <c r="S831" s="795"/>
      <c r="T831" s="795"/>
      <c r="U831" s="795"/>
      <c r="V831" s="795"/>
      <c r="W831" s="796"/>
      <c r="X831" s="796"/>
      <c r="Y831" s="796"/>
      <c r="Z831" s="797"/>
    </row>
    <row r="832" spans="1:26" ht="15.5" customHeight="1" thickBot="1">
      <c r="A832" s="424"/>
      <c r="B832" s="786" t="s">
        <v>223</v>
      </c>
      <c r="C832" s="787"/>
      <c r="D832" s="788"/>
      <c r="E832" s="788"/>
      <c r="F832" s="788"/>
      <c r="G832" s="788"/>
      <c r="H832" s="788"/>
      <c r="I832" s="788"/>
      <c r="J832" s="788"/>
      <c r="K832" s="788"/>
      <c r="L832" s="788"/>
      <c r="M832" s="788"/>
      <c r="N832" s="788"/>
      <c r="O832" s="788"/>
      <c r="P832" s="788"/>
      <c r="Q832" s="788"/>
      <c r="R832" s="788"/>
      <c r="S832" s="789" t="s">
        <v>179</v>
      </c>
      <c r="T832" s="789"/>
      <c r="U832" s="789"/>
      <c r="V832" s="789"/>
      <c r="W832" s="790" t="s">
        <v>179</v>
      </c>
      <c r="X832" s="790"/>
      <c r="Y832" s="790"/>
      <c r="Z832" s="791"/>
    </row>
    <row r="833" spans="1:26" ht="15.5" customHeight="1">
      <c r="A833" s="424"/>
      <c r="B833" s="839" t="s">
        <v>178</v>
      </c>
      <c r="C833" s="840"/>
      <c r="D833" s="840"/>
      <c r="E833" s="840"/>
      <c r="F833" s="840"/>
      <c r="G833" s="840"/>
      <c r="H833" s="840"/>
      <c r="I833" s="840"/>
      <c r="J833" s="840"/>
      <c r="K833" s="840"/>
      <c r="L833" s="840"/>
      <c r="M833" s="840"/>
      <c r="N833" s="840"/>
      <c r="O833" s="840"/>
      <c r="P833" s="840"/>
      <c r="Q833" s="840"/>
      <c r="R833" s="840"/>
      <c r="S833" s="840"/>
      <c r="T833" s="840"/>
      <c r="U833" s="840"/>
      <c r="V833" s="840"/>
      <c r="W833" s="840"/>
      <c r="X833" s="840"/>
      <c r="Y833" s="840"/>
      <c r="Z833" s="841"/>
    </row>
    <row r="834" spans="1:26" ht="15.5" customHeight="1">
      <c r="A834" s="424"/>
      <c r="B834" s="842" t="str">
        <f>IF('statement of marks'!$A$1="","",'statement of marks'!$A$1)</f>
        <v>GOVT. HR. SEC. SCHOOL, _________________</v>
      </c>
      <c r="C834" s="843"/>
      <c r="D834" s="843"/>
      <c r="E834" s="843"/>
      <c r="F834" s="843"/>
      <c r="G834" s="843"/>
      <c r="H834" s="843"/>
      <c r="I834" s="843"/>
      <c r="J834" s="843"/>
      <c r="K834" s="843"/>
      <c r="L834" s="843"/>
      <c r="M834" s="843"/>
      <c r="N834" s="843"/>
      <c r="O834" s="843"/>
      <c r="P834" s="843"/>
      <c r="Q834" s="843"/>
      <c r="R834" s="843"/>
      <c r="S834" s="843"/>
      <c r="T834" s="843"/>
      <c r="U834" s="843"/>
      <c r="V834" s="843"/>
      <c r="W834" s="843"/>
      <c r="X834" s="843"/>
      <c r="Y834" s="843"/>
      <c r="Z834" s="844"/>
    </row>
    <row r="835" spans="1:26" ht="15.5" customHeight="1">
      <c r="A835" s="424"/>
      <c r="B835" s="813" t="s">
        <v>117</v>
      </c>
      <c r="C835" s="814"/>
      <c r="D835" s="814" t="str">
        <f>IF('statement of marks'!$H$3="","",'statement of marks'!$H$3)</f>
        <v>2024-25</v>
      </c>
      <c r="E835" s="814"/>
      <c r="F835" s="814"/>
      <c r="G835" s="814"/>
      <c r="H835" s="814"/>
      <c r="I835" s="814"/>
      <c r="J835" s="814"/>
      <c r="K835" s="814"/>
      <c r="L835" s="814"/>
      <c r="M835" s="814"/>
      <c r="N835" s="814"/>
      <c r="O835" s="814"/>
      <c r="P835" s="814"/>
      <c r="Q835" s="814"/>
      <c r="R835" s="814"/>
      <c r="S835" s="814"/>
      <c r="T835" s="814"/>
      <c r="U835" s="814"/>
      <c r="V835" s="814"/>
      <c r="W835" s="814"/>
      <c r="X835" s="814"/>
      <c r="Y835" s="814"/>
      <c r="Z835" s="832"/>
    </row>
    <row r="836" spans="1:26" ht="15.5" customHeight="1">
      <c r="A836" s="424"/>
      <c r="B836" s="813" t="s">
        <v>157</v>
      </c>
      <c r="C836" s="814"/>
      <c r="D836" s="814" t="str">
        <f>IF('statement of marks'!I33="","",'statement of marks'!I33)</f>
        <v>A27</v>
      </c>
      <c r="E836" s="814"/>
      <c r="F836" s="814"/>
      <c r="G836" s="814"/>
      <c r="H836" s="814"/>
      <c r="I836" s="814"/>
      <c r="J836" s="814"/>
      <c r="K836" s="814"/>
      <c r="L836" s="814"/>
      <c r="M836" s="814"/>
      <c r="N836" s="814"/>
      <c r="O836" s="814"/>
      <c r="P836" s="814"/>
      <c r="Q836" s="814"/>
      <c r="R836" s="814"/>
      <c r="S836" s="814"/>
      <c r="T836" s="814"/>
      <c r="U836" s="814"/>
      <c r="V836" s="814"/>
      <c r="W836" s="814"/>
      <c r="X836" s="814"/>
      <c r="Y836" s="814"/>
      <c r="Z836" s="832"/>
    </row>
    <row r="837" spans="1:26" ht="15.5" customHeight="1">
      <c r="A837" s="424"/>
      <c r="B837" s="813" t="s">
        <v>20</v>
      </c>
      <c r="C837" s="814"/>
      <c r="D837" s="814" t="str">
        <f>IF('statement of marks'!J33="","",'statement of marks'!J33)</f>
        <v>B27</v>
      </c>
      <c r="E837" s="814"/>
      <c r="F837" s="814"/>
      <c r="G837" s="814"/>
      <c r="H837" s="814"/>
      <c r="I837" s="814"/>
      <c r="J837" s="814"/>
      <c r="K837" s="814"/>
      <c r="L837" s="814"/>
      <c r="M837" s="814"/>
      <c r="N837" s="814"/>
      <c r="O837" s="814"/>
      <c r="P837" s="814"/>
      <c r="Q837" s="814"/>
      <c r="R837" s="814"/>
      <c r="S837" s="814"/>
      <c r="T837" s="814"/>
      <c r="U837" s="814"/>
      <c r="V837" s="814"/>
      <c r="W837" s="814"/>
      <c r="X837" s="814"/>
      <c r="Y837" s="814"/>
      <c r="Z837" s="832"/>
    </row>
    <row r="838" spans="1:26" ht="15.5" customHeight="1">
      <c r="A838" s="424"/>
      <c r="B838" s="813" t="s">
        <v>21</v>
      </c>
      <c r="C838" s="814"/>
      <c r="D838" s="814" t="str">
        <f>IF('statement of marks'!K33="","",'statement of marks'!K33)</f>
        <v>C27</v>
      </c>
      <c r="E838" s="814"/>
      <c r="F838" s="814"/>
      <c r="G838" s="814"/>
      <c r="H838" s="814"/>
      <c r="I838" s="814"/>
      <c r="J838" s="814"/>
      <c r="K838" s="814"/>
      <c r="L838" s="814"/>
      <c r="M838" s="814"/>
      <c r="N838" s="814"/>
      <c r="O838" s="814"/>
      <c r="P838" s="814"/>
      <c r="Q838" s="814"/>
      <c r="R838" s="814"/>
      <c r="S838" s="814"/>
      <c r="T838" s="814"/>
      <c r="U838" s="814"/>
      <c r="V838" s="814"/>
      <c r="W838" s="814"/>
      <c r="X838" s="814"/>
      <c r="Y838" s="814"/>
      <c r="Z838" s="832"/>
    </row>
    <row r="839" spans="1:26" ht="15.5" customHeight="1">
      <c r="A839" s="424"/>
      <c r="B839" s="813" t="s">
        <v>158</v>
      </c>
      <c r="C839" s="814"/>
      <c r="D839" s="814" t="str">
        <f>IF('statement of marks'!$G$3="","",'statement of marks'!$G$3)</f>
        <v>6 A</v>
      </c>
      <c r="E839" s="814"/>
      <c r="F839" s="814"/>
      <c r="G839" s="814" t="s">
        <v>159</v>
      </c>
      <c r="H839" s="814"/>
      <c r="I839" s="814"/>
      <c r="J839" s="836">
        <f>IF('statement of marks'!D33="","",'statement of marks'!D33)</f>
        <v>827</v>
      </c>
      <c r="K839" s="837"/>
      <c r="L839" s="837"/>
      <c r="M839" s="837"/>
      <c r="N839" s="838"/>
      <c r="O839" s="814" t="s">
        <v>79</v>
      </c>
      <c r="P839" s="814"/>
      <c r="Q839" s="814"/>
      <c r="R839" s="814"/>
      <c r="S839" s="814" t="str">
        <f>IF('statement of marks'!F33="","",'statement of marks'!F33)</f>
        <v/>
      </c>
      <c r="T839" s="814"/>
      <c r="U839" s="814"/>
      <c r="V839" s="814"/>
      <c r="W839" s="814" t="str">
        <f>IF('statement of marks'!$I$3="","",'statement of marks'!$I$3)</f>
        <v>SCHOOL DISE CODE</v>
      </c>
      <c r="X839" s="814"/>
      <c r="Y839" s="814"/>
      <c r="Z839" s="832"/>
    </row>
    <row r="840" spans="1:26" ht="15.5" customHeight="1">
      <c r="A840" s="424"/>
      <c r="B840" s="449" t="s">
        <v>171</v>
      </c>
      <c r="C840" s="428"/>
      <c r="D840" s="830" t="str">
        <f>IF('statement of marks'!G33="","",'statement of marks'!G33)</f>
        <v/>
      </c>
      <c r="E840" s="830"/>
      <c r="F840" s="830"/>
      <c r="G840" s="831" t="str">
        <f>IF('statement of marks'!H33="","",'statement of marks'!H33)</f>
        <v/>
      </c>
      <c r="H840" s="831"/>
      <c r="I840" s="831"/>
      <c r="J840" s="831"/>
      <c r="K840" s="831"/>
      <c r="L840" s="831"/>
      <c r="M840" s="831"/>
      <c r="N840" s="831"/>
      <c r="O840" s="831"/>
      <c r="P840" s="831"/>
      <c r="Q840" s="831"/>
      <c r="R840" s="831"/>
      <c r="S840" s="831"/>
      <c r="T840" s="831"/>
      <c r="U840" s="831"/>
      <c r="V840" s="831"/>
      <c r="W840" s="814" t="str">
        <f>IF('statement of marks'!$J$3="","",'statement of marks'!$J$3)</f>
        <v>08291009401</v>
      </c>
      <c r="X840" s="814"/>
      <c r="Y840" s="814"/>
      <c r="Z840" s="832"/>
    </row>
    <row r="841" spans="1:26" ht="15.5" customHeight="1">
      <c r="A841" s="424"/>
      <c r="B841" s="450" t="s">
        <v>160</v>
      </c>
      <c r="C841" s="429" t="s">
        <v>165</v>
      </c>
      <c r="D841" s="794" t="s">
        <v>167</v>
      </c>
      <c r="E841" s="794"/>
      <c r="F841" s="794"/>
      <c r="G841" s="794" t="s">
        <v>168</v>
      </c>
      <c r="H841" s="794"/>
      <c r="I841" s="794"/>
      <c r="J841" s="794" t="s">
        <v>169</v>
      </c>
      <c r="K841" s="794"/>
      <c r="L841" s="794"/>
      <c r="M841" s="833" t="str">
        <f>IF('statement of marks'!U$4="","",'statement of marks'!U$4)</f>
        <v>TOTAL OF ALL TESTS</v>
      </c>
      <c r="N841" s="834" t="str">
        <f>IF('statement of marks'!V$4="","",'statement of marks'!V$4)</f>
        <v>VRUKSHAROPAN</v>
      </c>
      <c r="O841" s="795" t="s">
        <v>170</v>
      </c>
      <c r="P841" s="795"/>
      <c r="Q841" s="795"/>
      <c r="R841" s="795"/>
      <c r="S841" s="835" t="s">
        <v>216</v>
      </c>
      <c r="T841" s="816" t="s">
        <v>90</v>
      </c>
      <c r="U841" s="816"/>
      <c r="V841" s="816"/>
      <c r="W841" s="816"/>
      <c r="X841" s="823" t="s">
        <v>425</v>
      </c>
      <c r="Y841" s="823"/>
      <c r="Z841" s="824"/>
    </row>
    <row r="842" spans="1:26" ht="15.5" customHeight="1">
      <c r="A842" s="424"/>
      <c r="B842" s="450"/>
      <c r="C842" s="429"/>
      <c r="D842" s="431" t="s">
        <v>217</v>
      </c>
      <c r="E842" s="431" t="s">
        <v>218</v>
      </c>
      <c r="F842" s="432" t="s">
        <v>219</v>
      </c>
      <c r="G842" s="431" t="s">
        <v>217</v>
      </c>
      <c r="H842" s="431" t="s">
        <v>218</v>
      </c>
      <c r="I842" s="433" t="s">
        <v>219</v>
      </c>
      <c r="J842" s="431" t="s">
        <v>217</v>
      </c>
      <c r="K842" s="431" t="s">
        <v>218</v>
      </c>
      <c r="L842" s="433" t="s">
        <v>219</v>
      </c>
      <c r="M842" s="833"/>
      <c r="N842" s="834"/>
      <c r="O842" s="431" t="s">
        <v>217</v>
      </c>
      <c r="P842" s="431" t="s">
        <v>218</v>
      </c>
      <c r="Q842" s="434" t="s">
        <v>421</v>
      </c>
      <c r="R842" s="433" t="s">
        <v>219</v>
      </c>
      <c r="S842" s="835"/>
      <c r="T842" s="431" t="s">
        <v>217</v>
      </c>
      <c r="U842" s="431" t="s">
        <v>218</v>
      </c>
      <c r="V842" s="434" t="s">
        <v>422</v>
      </c>
      <c r="W842" s="433" t="s">
        <v>219</v>
      </c>
      <c r="X842" s="435" t="s">
        <v>423</v>
      </c>
      <c r="Y842" s="431" t="s">
        <v>220</v>
      </c>
      <c r="Z842" s="451" t="s">
        <v>69</v>
      </c>
    </row>
    <row r="843" spans="1:26" ht="15.5" customHeight="1">
      <c r="A843" s="425"/>
      <c r="B843" s="828" t="s">
        <v>166</v>
      </c>
      <c r="C843" s="829"/>
      <c r="D843" s="436">
        <f>IF('statement of marks'!L$6="","",'statement of marks'!L$6)</f>
        <v>5</v>
      </c>
      <c r="E843" s="436">
        <f>IF('statement of marks'!M$6="","",'statement of marks'!M$6)</f>
        <v>5</v>
      </c>
      <c r="F843" s="437">
        <f>IF('statement of marks'!N$6="","",'statement of marks'!N$6)</f>
        <v>10</v>
      </c>
      <c r="G843" s="436">
        <f>IF('statement of marks'!O$6="","",'statement of marks'!O$6)</f>
        <v>5</v>
      </c>
      <c r="H843" s="436">
        <f>IF('statement of marks'!P$6="","",'statement of marks'!P$6)</f>
        <v>5</v>
      </c>
      <c r="I843" s="438">
        <f>IF('statement of marks'!Q$6="","",'statement of marks'!Q$6)</f>
        <v>10</v>
      </c>
      <c r="J843" s="436">
        <f>IF('statement of marks'!R$6="","",'statement of marks'!R$6)</f>
        <v>5</v>
      </c>
      <c r="K843" s="436">
        <f>IF('statement of marks'!S$6="","",'statement of marks'!S$6)</f>
        <v>4</v>
      </c>
      <c r="L843" s="438">
        <f>IF('statement of marks'!T$6="","",'statement of marks'!T$6)</f>
        <v>9</v>
      </c>
      <c r="M843" s="438">
        <f>IF('statement of marks'!U$6="","",'statement of marks'!U$6)</f>
        <v>29</v>
      </c>
      <c r="N843" s="439">
        <f>IF('statement of marks'!V$6="","",'statement of marks'!V$6)</f>
        <v>1</v>
      </c>
      <c r="O843" s="436">
        <f>IF('statement of marks'!W$6="","",'statement of marks'!W$6)</f>
        <v>40</v>
      </c>
      <c r="P843" s="436">
        <f>IF('statement of marks'!X$6="","",'statement of marks'!X$6)</f>
        <v>10</v>
      </c>
      <c r="Q843" s="436">
        <f>IF('statement of marks'!Y$6="","",'statement of marks'!Y$6)</f>
        <v>20</v>
      </c>
      <c r="R843" s="438">
        <f>IF('statement of marks'!Z$6="","",'statement of marks'!Z$6)</f>
        <v>70</v>
      </c>
      <c r="S843" s="440">
        <f>IF('statement of marks'!AA$6="","",'statement of marks'!AA$6)</f>
        <v>100</v>
      </c>
      <c r="T843" s="436">
        <f>IF('statement of marks'!AB$6="","",'statement of marks'!AB$6)</f>
        <v>65</v>
      </c>
      <c r="U843" s="436">
        <f>IF('statement of marks'!AC$6="","",'statement of marks'!AC$6)</f>
        <v>15</v>
      </c>
      <c r="V843" s="436">
        <f>IF('statement of marks'!AD$6="","",'statement of marks'!AD$6)</f>
        <v>20</v>
      </c>
      <c r="W843" s="438">
        <f>IF('statement of marks'!AE$6="","",'statement of marks'!AE$6)</f>
        <v>100</v>
      </c>
      <c r="X843" s="441">
        <f>IF('statement of marks'!AF$6="","",'statement of marks'!AF$6)</f>
        <v>200</v>
      </c>
      <c r="Y843" s="436" t="str">
        <f>IF('statement of marks'!AG$6="","",'statement of marks'!AG$6)</f>
        <v/>
      </c>
      <c r="Z843" s="452" t="str">
        <f>IF('statement of marks'!AH$6="","",'statement of marks'!AH$6)</f>
        <v/>
      </c>
    </row>
    <row r="844" spans="1:26" ht="15.5" customHeight="1">
      <c r="A844" s="424"/>
      <c r="B844" s="813" t="str">
        <f>IF('statement of marks'!$L$3="","",'statement of marks'!$L$3)</f>
        <v>HINDI</v>
      </c>
      <c r="C844" s="814"/>
      <c r="D844" s="430">
        <f>IF('statement of marks'!L33="","",'statement of marks'!L33)</f>
        <v>5</v>
      </c>
      <c r="E844" s="430">
        <f>IF('statement of marks'!M33="","",'statement of marks'!M33)</f>
        <v>5</v>
      </c>
      <c r="F844" s="442">
        <f>IF('statement of marks'!N33="","",'statement of marks'!N33)</f>
        <v>10</v>
      </c>
      <c r="G844" s="430">
        <f>IF('statement of marks'!O33="","",'statement of marks'!O33)</f>
        <v>5</v>
      </c>
      <c r="H844" s="430">
        <f>IF('statement of marks'!P33="","",'statement of marks'!P33)</f>
        <v>5</v>
      </c>
      <c r="I844" s="443">
        <f>IF('statement of marks'!Q33="","",'statement of marks'!Q33)</f>
        <v>10</v>
      </c>
      <c r="J844" s="430">
        <f>IF('statement of marks'!R33="","",'statement of marks'!R33)</f>
        <v>5</v>
      </c>
      <c r="K844" s="430">
        <f>IF('statement of marks'!S33="","",'statement of marks'!S33)</f>
        <v>4</v>
      </c>
      <c r="L844" s="443">
        <f>IF('statement of marks'!T33="","",'statement of marks'!T33)</f>
        <v>9</v>
      </c>
      <c r="M844" s="443">
        <f>IF('statement of marks'!U33="","",'statement of marks'!U33)</f>
        <v>29</v>
      </c>
      <c r="N844" s="444">
        <f>IF('statement of marks'!V33="","",'statement of marks'!V33)</f>
        <v>1</v>
      </c>
      <c r="O844" s="430">
        <f>IF('statement of marks'!W33="","",'statement of marks'!W33)</f>
        <v>40</v>
      </c>
      <c r="P844" s="430">
        <f>IF('statement of marks'!X33="","",'statement of marks'!X33)</f>
        <v>10</v>
      </c>
      <c r="Q844" s="430">
        <f>IF('statement of marks'!Y33="","",'statement of marks'!Y33)</f>
        <v>20</v>
      </c>
      <c r="R844" s="443">
        <f>IF('statement of marks'!Z33="","",'statement of marks'!Z33)</f>
        <v>70</v>
      </c>
      <c r="S844" s="445">
        <f>IF('statement of marks'!AA33="","",'statement of marks'!AA33)</f>
        <v>100</v>
      </c>
      <c r="T844" s="430">
        <f>IF('statement of marks'!AB33="","",'statement of marks'!AB33)</f>
        <v>65</v>
      </c>
      <c r="U844" s="430">
        <f>IF('statement of marks'!AC33="","",'statement of marks'!AC33)</f>
        <v>15</v>
      </c>
      <c r="V844" s="430">
        <f>IF('statement of marks'!AD33="","",'statement of marks'!AD33)</f>
        <v>20</v>
      </c>
      <c r="W844" s="443">
        <f>IF('statement of marks'!AE33="","",'statement of marks'!AE33)</f>
        <v>100</v>
      </c>
      <c r="X844" s="446">
        <f>IF('statement of marks'!AF33="","",'statement of marks'!AF33)</f>
        <v>200</v>
      </c>
      <c r="Y844" s="430">
        <f>IF('statement of marks'!AG33="","",'statement of marks'!AG33)</f>
        <v>100</v>
      </c>
      <c r="Z844" s="453" t="str">
        <f>IF('statement of marks'!AH33="","",'statement of marks'!AH33)</f>
        <v>A</v>
      </c>
    </row>
    <row r="845" spans="1:26" ht="15.5" customHeight="1">
      <c r="A845" s="424"/>
      <c r="B845" s="813" t="str">
        <f>IF('statement of marks'!$AK$3="","",'statement of marks'!$AK$3)</f>
        <v>ENGLISH</v>
      </c>
      <c r="C845" s="814"/>
      <c r="D845" s="430">
        <f>IF('statement of marks'!AK33="","",'statement of marks'!AK33)</f>
        <v>5</v>
      </c>
      <c r="E845" s="430">
        <f>IF('statement of marks'!AL33="","",'statement of marks'!AL33)</f>
        <v>5</v>
      </c>
      <c r="F845" s="442">
        <f>IF('statement of marks'!AM33="","",'statement of marks'!AM33)</f>
        <v>10</v>
      </c>
      <c r="G845" s="430">
        <f>IF('statement of marks'!AN33="","",'statement of marks'!AN33)</f>
        <v>5</v>
      </c>
      <c r="H845" s="430">
        <f>IF('statement of marks'!AO33="","",'statement of marks'!AO33)</f>
        <v>5</v>
      </c>
      <c r="I845" s="443">
        <f>IF('statement of marks'!AP33="","",'statement of marks'!AP33)</f>
        <v>10</v>
      </c>
      <c r="J845" s="430">
        <f>IF('statement of marks'!AQ33="","",'statement of marks'!AQ33)</f>
        <v>5</v>
      </c>
      <c r="K845" s="430">
        <f>IF('statement of marks'!AR33="","",'statement of marks'!AR33)</f>
        <v>4</v>
      </c>
      <c r="L845" s="443">
        <f>IF('statement of marks'!AS33="","",'statement of marks'!AS33)</f>
        <v>9</v>
      </c>
      <c r="M845" s="443">
        <f>IF('statement of marks'!AT33="","",'statement of marks'!AT33)</f>
        <v>29</v>
      </c>
      <c r="N845" s="444">
        <f>IF('statement of marks'!AU33="","",'statement of marks'!AU33)</f>
        <v>1</v>
      </c>
      <c r="O845" s="430">
        <f>IF('statement of marks'!AV33="","",'statement of marks'!AV33)</f>
        <v>40</v>
      </c>
      <c r="P845" s="430">
        <f>IF('statement of marks'!AW33="","",'statement of marks'!AW33)</f>
        <v>10</v>
      </c>
      <c r="Q845" s="430">
        <f>IF('statement of marks'!AX33="","",'statement of marks'!AX33)</f>
        <v>20</v>
      </c>
      <c r="R845" s="443">
        <f>IF('statement of marks'!AY33="","",'statement of marks'!AY33)</f>
        <v>70</v>
      </c>
      <c r="S845" s="445">
        <f>IF('statement of marks'!AZ33="","",'statement of marks'!AZ33)</f>
        <v>100</v>
      </c>
      <c r="T845" s="430">
        <f>IF('statement of marks'!BA33="","",'statement of marks'!BA33)</f>
        <v>65</v>
      </c>
      <c r="U845" s="430">
        <f>IF('statement of marks'!BB33="","",'statement of marks'!BB33)</f>
        <v>15</v>
      </c>
      <c r="V845" s="430">
        <f>IF('statement of marks'!BC33="","",'statement of marks'!BC33)</f>
        <v>20</v>
      </c>
      <c r="W845" s="443">
        <f>IF('statement of marks'!BD33="","",'statement of marks'!BD33)</f>
        <v>100</v>
      </c>
      <c r="X845" s="446">
        <f>IF('statement of marks'!BE33="","",'statement of marks'!BE33)</f>
        <v>200</v>
      </c>
      <c r="Y845" s="430">
        <f>IF('statement of marks'!BF33="","",'statement of marks'!BF33)</f>
        <v>100</v>
      </c>
      <c r="Z845" s="453" t="str">
        <f>IF('statement of marks'!BG33="","",'statement of marks'!BG33)</f>
        <v>A</v>
      </c>
    </row>
    <row r="846" spans="1:26" ht="15.5" customHeight="1">
      <c r="A846" s="424"/>
      <c r="B846" s="813" t="str">
        <f>IF('statement of marks'!BJ33="s","SANSKRIT",IF('statement of marks'!BJ33="u","URDU",IF('statement of marks'!BJ33="g","GUJRATI",IF('statement of marks'!BJ33="p","PUNJABI",IF('statement of marks'!BJ33="sd","fla/kh","THIRD LANGUAGE")))))</f>
        <v>SANSKRIT</v>
      </c>
      <c r="C846" s="814"/>
      <c r="D846" s="430">
        <f>IF('statement of marks'!BK33="","",'statement of marks'!BK33)</f>
        <v>5</v>
      </c>
      <c r="E846" s="430">
        <f>IF('statement of marks'!BL33="","",'statement of marks'!BL33)</f>
        <v>5</v>
      </c>
      <c r="F846" s="442">
        <f>IF('statement of marks'!BM33="","",'statement of marks'!BM33)</f>
        <v>10</v>
      </c>
      <c r="G846" s="430">
        <f>IF('statement of marks'!BN33="","",'statement of marks'!BN33)</f>
        <v>5</v>
      </c>
      <c r="H846" s="430">
        <f>IF('statement of marks'!BO33="","",'statement of marks'!BO33)</f>
        <v>5</v>
      </c>
      <c r="I846" s="443">
        <f>IF('statement of marks'!BP33="","",'statement of marks'!BP33)</f>
        <v>10</v>
      </c>
      <c r="J846" s="430">
        <f>IF('statement of marks'!BQ33="","",'statement of marks'!BQ33)</f>
        <v>5</v>
      </c>
      <c r="K846" s="430">
        <f>IF('statement of marks'!BR33="","",'statement of marks'!BR33)</f>
        <v>4</v>
      </c>
      <c r="L846" s="443">
        <f>IF('statement of marks'!BS33="","",'statement of marks'!BS33)</f>
        <v>9</v>
      </c>
      <c r="M846" s="443">
        <f>IF('statement of marks'!BT33="","",'statement of marks'!BT33)</f>
        <v>29</v>
      </c>
      <c r="N846" s="444">
        <f>IF('statement of marks'!BU33="","",'statement of marks'!BU33)</f>
        <v>1</v>
      </c>
      <c r="O846" s="430">
        <f>IF('statement of marks'!BV33="","",'statement of marks'!BV33)</f>
        <v>50</v>
      </c>
      <c r="P846" s="430">
        <f>IF('statement of marks'!BW33="","",'statement of marks'!BW33)</f>
        <v>20</v>
      </c>
      <c r="Q846" s="430"/>
      <c r="R846" s="443">
        <f>IF('statement of marks'!BX33="","",'statement of marks'!BX33)</f>
        <v>70</v>
      </c>
      <c r="S846" s="445">
        <f>IF('statement of marks'!BY33="","",'statement of marks'!BY33)</f>
        <v>100</v>
      </c>
      <c r="T846" s="430">
        <f>IF('statement of marks'!BZ33="","",'statement of marks'!BZ33)</f>
        <v>80</v>
      </c>
      <c r="U846" s="430">
        <f>IF('statement of marks'!CA33="","",'statement of marks'!CA33)</f>
        <v>20</v>
      </c>
      <c r="V846" s="430"/>
      <c r="W846" s="443">
        <f>IF('statement of marks'!CB33="","",'statement of marks'!CB33)</f>
        <v>100</v>
      </c>
      <c r="X846" s="446">
        <f>IF('statement of marks'!CC33="","",'statement of marks'!CC33)</f>
        <v>200</v>
      </c>
      <c r="Y846" s="430">
        <f>IF('statement of marks'!CD33="","",'statement of marks'!CD33)</f>
        <v>100</v>
      </c>
      <c r="Z846" s="453" t="str">
        <f>IF('statement of marks'!CE33="","",'statement of marks'!CE33)</f>
        <v>A</v>
      </c>
    </row>
    <row r="847" spans="1:26" ht="15.5" customHeight="1">
      <c r="A847" s="424"/>
      <c r="B847" s="813" t="str">
        <f>IF('statement of marks'!$CH$3="","",'statement of marks'!$CH$3)</f>
        <v>MATHEMATICS</v>
      </c>
      <c r="C847" s="814"/>
      <c r="D847" s="430">
        <f>IF('statement of marks'!CH33="","",'statement of marks'!CH33)</f>
        <v>5</v>
      </c>
      <c r="E847" s="430">
        <f>IF('statement of marks'!CI33="","",'statement of marks'!CI33)</f>
        <v>5</v>
      </c>
      <c r="F847" s="442">
        <f>IF('statement of marks'!CJ33="","",'statement of marks'!CJ33)</f>
        <v>10</v>
      </c>
      <c r="G847" s="430">
        <f>IF('statement of marks'!CK33="","",'statement of marks'!CK33)</f>
        <v>5</v>
      </c>
      <c r="H847" s="430">
        <f>IF('statement of marks'!CL33="","",'statement of marks'!CL33)</f>
        <v>5</v>
      </c>
      <c r="I847" s="443">
        <f>IF('statement of marks'!CM33="","",'statement of marks'!CM33)</f>
        <v>10</v>
      </c>
      <c r="J847" s="430">
        <f>IF('statement of marks'!CN33="","",'statement of marks'!CN33)</f>
        <v>5</v>
      </c>
      <c r="K847" s="430">
        <f>IF('statement of marks'!CO33="","",'statement of marks'!CO33)</f>
        <v>4</v>
      </c>
      <c r="L847" s="443">
        <f>IF('statement of marks'!CP33="","",'statement of marks'!CP33)</f>
        <v>9</v>
      </c>
      <c r="M847" s="443">
        <f>IF('statement of marks'!CQ33="","",'statement of marks'!CQ33)</f>
        <v>29</v>
      </c>
      <c r="N847" s="444">
        <f>IF('statement of marks'!CR33="","",'statement of marks'!CR33)</f>
        <v>1</v>
      </c>
      <c r="O847" s="430">
        <f>IF('statement of marks'!CS33="","",'statement of marks'!CS33)</f>
        <v>40</v>
      </c>
      <c r="P847" s="430">
        <f>IF('statement of marks'!CT33="","",'statement of marks'!CT33)</f>
        <v>10</v>
      </c>
      <c r="Q847" s="430">
        <f>IF('statement of marks'!CU33="","",'statement of marks'!CU33)</f>
        <v>20</v>
      </c>
      <c r="R847" s="443">
        <f>IF('statement of marks'!CV33="","",'statement of marks'!CV33)</f>
        <v>70</v>
      </c>
      <c r="S847" s="445">
        <f>IF('statement of marks'!CW33="","",'statement of marks'!CW33)</f>
        <v>100</v>
      </c>
      <c r="T847" s="430">
        <f>IF('statement of marks'!CX33="","",'statement of marks'!CX33)</f>
        <v>65</v>
      </c>
      <c r="U847" s="430">
        <f>IF('statement of marks'!CY33="","",'statement of marks'!CY33)</f>
        <v>15</v>
      </c>
      <c r="V847" s="430">
        <f>IF('statement of marks'!CZ33="","",'statement of marks'!CZ33)</f>
        <v>20</v>
      </c>
      <c r="W847" s="443">
        <f>IF('statement of marks'!DA33="","",'statement of marks'!DA33)</f>
        <v>100</v>
      </c>
      <c r="X847" s="446">
        <f>IF('statement of marks'!DB33="","",'statement of marks'!DB33)</f>
        <v>200</v>
      </c>
      <c r="Y847" s="430">
        <f>IF('statement of marks'!DC33="","",'statement of marks'!DC33)</f>
        <v>100</v>
      </c>
      <c r="Z847" s="453" t="str">
        <f>IF('statement of marks'!DD33="","",'statement of marks'!DD33)</f>
        <v>A</v>
      </c>
    </row>
    <row r="848" spans="1:26" ht="15.5" customHeight="1">
      <c r="A848" s="424"/>
      <c r="B848" s="813" t="str">
        <f>IF('statement of marks'!$DG$3="","",'statement of marks'!$DG$3)</f>
        <v>SCIENCE</v>
      </c>
      <c r="C848" s="814"/>
      <c r="D848" s="430">
        <f>IF('statement of marks'!DG33="","",'statement of marks'!DG33)</f>
        <v>5</v>
      </c>
      <c r="E848" s="430">
        <f>IF('statement of marks'!DH33="","",'statement of marks'!DH33)</f>
        <v>5</v>
      </c>
      <c r="F848" s="442">
        <f>IF('statement of marks'!DI33="","",'statement of marks'!DI33)</f>
        <v>10</v>
      </c>
      <c r="G848" s="430">
        <f>IF('statement of marks'!DJ33="","",'statement of marks'!DJ33)</f>
        <v>5</v>
      </c>
      <c r="H848" s="430">
        <f>IF('statement of marks'!DK33="","",'statement of marks'!DK33)</f>
        <v>5</v>
      </c>
      <c r="I848" s="443">
        <f>IF('statement of marks'!DL33="","",'statement of marks'!DL33)</f>
        <v>10</v>
      </c>
      <c r="J848" s="430">
        <f>IF('statement of marks'!DM33="","",'statement of marks'!DM33)</f>
        <v>3</v>
      </c>
      <c r="K848" s="430">
        <f>IF('statement of marks'!DN33="","",'statement of marks'!DN33)</f>
        <v>2</v>
      </c>
      <c r="L848" s="443">
        <f>IF('statement of marks'!DO33="","",'statement of marks'!DO33)</f>
        <v>5</v>
      </c>
      <c r="M848" s="443">
        <f>IF('statement of marks'!DP33="","",'statement of marks'!DP33)</f>
        <v>25</v>
      </c>
      <c r="N848" s="444">
        <f>IF('statement of marks'!DQ33="","",'statement of marks'!DQ33)</f>
        <v>5</v>
      </c>
      <c r="O848" s="430">
        <f>IF('statement of marks'!DR33="","",'statement of marks'!DR33)</f>
        <v>50</v>
      </c>
      <c r="P848" s="430">
        <f>IF('statement of marks'!DS33="","",'statement of marks'!DS33)</f>
        <v>20</v>
      </c>
      <c r="Q848" s="430"/>
      <c r="R848" s="443">
        <f>IF('statement of marks'!DT33="","",'statement of marks'!DT33)</f>
        <v>70</v>
      </c>
      <c r="S848" s="445">
        <f>IF('statement of marks'!DU33="","",'statement of marks'!DU33)</f>
        <v>100</v>
      </c>
      <c r="T848" s="430">
        <f>IF('statement of marks'!DV33="","",'statement of marks'!DV33)</f>
        <v>80</v>
      </c>
      <c r="U848" s="430">
        <f>IF('statement of marks'!DW33="","",'statement of marks'!DW33)</f>
        <v>20</v>
      </c>
      <c r="V848" s="430"/>
      <c r="W848" s="443">
        <f>IF('statement of marks'!DX33="","",'statement of marks'!DX33)</f>
        <v>100</v>
      </c>
      <c r="X848" s="446">
        <f>IF('statement of marks'!DY33="","",'statement of marks'!DY33)</f>
        <v>200</v>
      </c>
      <c r="Y848" s="430">
        <f>IF('statement of marks'!DZ33="","",'statement of marks'!DZ33)</f>
        <v>100</v>
      </c>
      <c r="Z848" s="453" t="str">
        <f>IF('statement of marks'!EA33="","",'statement of marks'!EA33)</f>
        <v>A</v>
      </c>
    </row>
    <row r="849" spans="1:26" ht="15.5" customHeight="1">
      <c r="A849" s="424"/>
      <c r="B849" s="813" t="str">
        <f>IF('statement of marks'!$ED$3="","",'statement of marks'!$ED$3)</f>
        <v>SOCIAL STUDIES</v>
      </c>
      <c r="C849" s="814"/>
      <c r="D849" s="430">
        <f>IF('statement of marks'!ED33="","",'statement of marks'!ED33)</f>
        <v>5</v>
      </c>
      <c r="E849" s="430">
        <f>IF('statement of marks'!EE33="","",'statement of marks'!EE33)</f>
        <v>5</v>
      </c>
      <c r="F849" s="442">
        <f>IF('statement of marks'!EF33="","",'statement of marks'!EF33)</f>
        <v>10</v>
      </c>
      <c r="G849" s="430">
        <f>IF('statement of marks'!EG33="","",'statement of marks'!EG33)</f>
        <v>5</v>
      </c>
      <c r="H849" s="430">
        <f>IF('statement of marks'!EH33="","",'statement of marks'!EH33)</f>
        <v>5</v>
      </c>
      <c r="I849" s="443">
        <f>IF('statement of marks'!EI33="","",'statement of marks'!EI33)</f>
        <v>10</v>
      </c>
      <c r="J849" s="430">
        <f>IF('statement of marks'!EJ33="","",'statement of marks'!EJ33)</f>
        <v>5</v>
      </c>
      <c r="K849" s="430">
        <f>IF('statement of marks'!EK33="","",'statement of marks'!EK33)</f>
        <v>4</v>
      </c>
      <c r="L849" s="443">
        <f>IF('statement of marks'!EL33="","",'statement of marks'!EL33)</f>
        <v>9</v>
      </c>
      <c r="M849" s="443">
        <f>IF('statement of marks'!EM33="","",'statement of marks'!EM33)</f>
        <v>29</v>
      </c>
      <c r="N849" s="444">
        <f>IF('statement of marks'!EN33="","",'statement of marks'!EN33)</f>
        <v>1</v>
      </c>
      <c r="O849" s="430">
        <f>IF('statement of marks'!EO33="","",'statement of marks'!EO33)</f>
        <v>50</v>
      </c>
      <c r="P849" s="430">
        <f>IF('statement of marks'!EP33="","",'statement of marks'!EP33)</f>
        <v>20</v>
      </c>
      <c r="Q849" s="430"/>
      <c r="R849" s="443">
        <f>IF('statement of marks'!EQ33="","",'statement of marks'!EQ33)</f>
        <v>70</v>
      </c>
      <c r="S849" s="445">
        <f>IF('statement of marks'!ER33="","",'statement of marks'!ER33)</f>
        <v>100</v>
      </c>
      <c r="T849" s="430">
        <f>IF('statement of marks'!ES33="","",'statement of marks'!ES33)</f>
        <v>80</v>
      </c>
      <c r="U849" s="430">
        <f>IF('statement of marks'!ET33="","",'statement of marks'!ET33)</f>
        <v>20</v>
      </c>
      <c r="V849" s="430"/>
      <c r="W849" s="443">
        <f>IF('statement of marks'!EU33="","",'statement of marks'!EU33)</f>
        <v>100</v>
      </c>
      <c r="X849" s="446">
        <f>IF('statement of marks'!EV33="","",'statement of marks'!EV33)</f>
        <v>200</v>
      </c>
      <c r="Y849" s="430">
        <f>IF('statement of marks'!EW33="","",'statement of marks'!EW33)</f>
        <v>100</v>
      </c>
      <c r="Z849" s="453" t="str">
        <f>IF('statement of marks'!EX33="","",'statement of marks'!EX33)</f>
        <v>A</v>
      </c>
    </row>
    <row r="850" spans="1:26" ht="15.5" customHeight="1">
      <c r="A850" s="424"/>
      <c r="B850" s="813" t="s">
        <v>172</v>
      </c>
      <c r="C850" s="814"/>
      <c r="D850" s="794" t="s">
        <v>167</v>
      </c>
      <c r="E850" s="794"/>
      <c r="F850" s="794"/>
      <c r="G850" s="794" t="s">
        <v>168</v>
      </c>
      <c r="H850" s="794"/>
      <c r="I850" s="794"/>
      <c r="J850" s="794" t="s">
        <v>169</v>
      </c>
      <c r="K850" s="794"/>
      <c r="L850" s="794"/>
      <c r="M850" s="794"/>
      <c r="N850" s="794"/>
      <c r="O850" s="794" t="s">
        <v>177</v>
      </c>
      <c r="P850" s="794"/>
      <c r="Q850" s="794"/>
      <c r="R850" s="794"/>
      <c r="S850" s="794" t="s">
        <v>221</v>
      </c>
      <c r="T850" s="794"/>
      <c r="U850" s="794"/>
      <c r="V850" s="794"/>
      <c r="W850" s="447"/>
      <c r="X850" s="823" t="s">
        <v>425</v>
      </c>
      <c r="Y850" s="823"/>
      <c r="Z850" s="824"/>
    </row>
    <row r="851" spans="1:26" ht="15.5" customHeight="1">
      <c r="A851" s="425"/>
      <c r="B851" s="825" t="s">
        <v>166</v>
      </c>
      <c r="C851" s="826"/>
      <c r="D851" s="827">
        <f>IF('statement of marks'!FA$6="","",'statement of marks'!FA$6)</f>
        <v>20</v>
      </c>
      <c r="E851" s="827"/>
      <c r="F851" s="827"/>
      <c r="G851" s="827">
        <f>IF('statement of marks'!FB$6="","",'statement of marks'!FB$6)</f>
        <v>20</v>
      </c>
      <c r="H851" s="827"/>
      <c r="I851" s="827"/>
      <c r="J851" s="827">
        <f>IF('statement of marks'!FC$6="","",'statement of marks'!FC$6)</f>
        <v>20</v>
      </c>
      <c r="K851" s="827"/>
      <c r="L851" s="827"/>
      <c r="M851" s="827"/>
      <c r="N851" s="827"/>
      <c r="O851" s="827">
        <f>IF('statement of marks'!FD$6="","",'statement of marks'!FD$6)</f>
        <v>20</v>
      </c>
      <c r="P851" s="827"/>
      <c r="Q851" s="827"/>
      <c r="R851" s="827"/>
      <c r="S851" s="827">
        <f>IF('statement of marks'!FE$6="","",'statement of marks'!FE$6)</f>
        <v>20</v>
      </c>
      <c r="T851" s="827"/>
      <c r="U851" s="827"/>
      <c r="V851" s="827"/>
      <c r="W851" s="448"/>
      <c r="X851" s="436">
        <f>IF('statement of marks'!FF$6="","",'statement of marks'!FF$6)</f>
        <v>100</v>
      </c>
      <c r="Y851" s="436" t="s">
        <v>220</v>
      </c>
      <c r="Z851" s="451" t="s">
        <v>69</v>
      </c>
    </row>
    <row r="852" spans="1:26" ht="15.5" customHeight="1">
      <c r="A852" s="424"/>
      <c r="B852" s="813" t="str">
        <f>IF('statement of marks'!$FA$3="","",'statement of marks'!$FA$3)</f>
        <v>WORK EXPERIENCE</v>
      </c>
      <c r="C852" s="814"/>
      <c r="D852" s="817">
        <f>IF('statement of marks'!FA33="","",'statement of marks'!FA33)</f>
        <v>20</v>
      </c>
      <c r="E852" s="817"/>
      <c r="F852" s="817"/>
      <c r="G852" s="817">
        <f>IF('statement of marks'!FB33="","",'statement of marks'!FB33)</f>
        <v>20</v>
      </c>
      <c r="H852" s="817"/>
      <c r="I852" s="817"/>
      <c r="J852" s="816">
        <f>IF('statement of marks'!FC33="","",'statement of marks'!FC33)</f>
        <v>20</v>
      </c>
      <c r="K852" s="816"/>
      <c r="L852" s="816"/>
      <c r="M852" s="816"/>
      <c r="N852" s="816"/>
      <c r="O852" s="817">
        <f>IF('statement of marks'!FD33="","",'statement of marks'!FD33)</f>
        <v>20</v>
      </c>
      <c r="P852" s="817"/>
      <c r="Q852" s="817"/>
      <c r="R852" s="817"/>
      <c r="S852" s="817">
        <f>IF('statement of marks'!FE33="","",'statement of marks'!FE33)</f>
        <v>20</v>
      </c>
      <c r="T852" s="817"/>
      <c r="U852" s="817"/>
      <c r="V852" s="817"/>
      <c r="W852" s="447"/>
      <c r="X852" s="447">
        <f>IF('statement of marks'!FF33="","",'statement of marks'!FF33)</f>
        <v>100</v>
      </c>
      <c r="Y852" s="447">
        <f>IF('statement of marks'!FG33="","",'statement of marks'!FG33)</f>
        <v>100</v>
      </c>
      <c r="Z852" s="454" t="str">
        <f>IF('statement of marks'!FH33="","",'statement of marks'!FH33)</f>
        <v>A</v>
      </c>
    </row>
    <row r="853" spans="1:26" ht="15.5" customHeight="1">
      <c r="A853" s="424"/>
      <c r="B853" s="813" t="str">
        <f>IF('statement of marks'!$FK$3="","",'statement of marks'!$FK$3)</f>
        <v>ART EDUCATION</v>
      </c>
      <c r="C853" s="814"/>
      <c r="D853" s="817">
        <f>IF('statement of marks'!FK33="","",'statement of marks'!FK33)</f>
        <v>20</v>
      </c>
      <c r="E853" s="817"/>
      <c r="F853" s="817"/>
      <c r="G853" s="817">
        <f>IF('statement of marks'!FL33="","",'statement of marks'!FL33)</f>
        <v>20</v>
      </c>
      <c r="H853" s="817"/>
      <c r="I853" s="817"/>
      <c r="J853" s="816">
        <f>IF('statement of marks'!FM33="","",'statement of marks'!FM33)</f>
        <v>20</v>
      </c>
      <c r="K853" s="816"/>
      <c r="L853" s="816"/>
      <c r="M853" s="816"/>
      <c r="N853" s="816"/>
      <c r="O853" s="817">
        <f>IF('statement of marks'!FN33="","",'statement of marks'!FN33)</f>
        <v>20</v>
      </c>
      <c r="P853" s="817"/>
      <c r="Q853" s="817"/>
      <c r="R853" s="817"/>
      <c r="S853" s="817">
        <f>IF('statement of marks'!FO33="","",'statement of marks'!FO33)</f>
        <v>20</v>
      </c>
      <c r="T853" s="817"/>
      <c r="U853" s="817"/>
      <c r="V853" s="817"/>
      <c r="W853" s="447"/>
      <c r="X853" s="447">
        <f>IF('statement of marks'!FP33="","",'statement of marks'!FP33)</f>
        <v>100</v>
      </c>
      <c r="Y853" s="447">
        <f>IF('statement of marks'!FQ33="","",'statement of marks'!FQ33)</f>
        <v>100</v>
      </c>
      <c r="Z853" s="454" t="str">
        <f>IF('statement of marks'!FR33="","",'statement of marks'!FR33)</f>
        <v>A</v>
      </c>
    </row>
    <row r="854" spans="1:26" ht="15.5" customHeight="1">
      <c r="A854" s="424"/>
      <c r="B854" s="813" t="str">
        <f>IF('statement of marks'!$FU$3="","",'statement of marks'!$FU$3)</f>
        <v>PHYSICIAL EDUCATION</v>
      </c>
      <c r="C854" s="814"/>
      <c r="D854" s="817">
        <f>IF('statement of marks'!FU33="","",'statement of marks'!FU33)</f>
        <v>20</v>
      </c>
      <c r="E854" s="817"/>
      <c r="F854" s="817"/>
      <c r="G854" s="817">
        <f>IF('statement of marks'!FV33="","",'statement of marks'!FV33)</f>
        <v>20</v>
      </c>
      <c r="H854" s="817"/>
      <c r="I854" s="817"/>
      <c r="J854" s="816">
        <f>IF('statement of marks'!FW33="","",'statement of marks'!FW33)</f>
        <v>20</v>
      </c>
      <c r="K854" s="816"/>
      <c r="L854" s="816"/>
      <c r="M854" s="816"/>
      <c r="N854" s="816"/>
      <c r="O854" s="817">
        <f>IF('statement of marks'!FX33="","",'statement of marks'!FX33)</f>
        <v>20</v>
      </c>
      <c r="P854" s="817"/>
      <c r="Q854" s="817"/>
      <c r="R854" s="817"/>
      <c r="S854" s="817">
        <f>IF('statement of marks'!FY33="","",'statement of marks'!FY33)</f>
        <v>20</v>
      </c>
      <c r="T854" s="817"/>
      <c r="U854" s="817"/>
      <c r="V854" s="817"/>
      <c r="W854" s="447"/>
      <c r="X854" s="447">
        <f>IF('statement of marks'!FZ33="","",'statement of marks'!FZ33)</f>
        <v>100</v>
      </c>
      <c r="Y854" s="447">
        <f>IF('statement of marks'!GA33="","",'statement of marks'!GA33)</f>
        <v>100</v>
      </c>
      <c r="Z854" s="454" t="str">
        <f>IF('statement of marks'!GB33="","",'statement of marks'!GB33)</f>
        <v>A</v>
      </c>
    </row>
    <row r="855" spans="1:26" ht="15.5" customHeight="1">
      <c r="A855" s="424"/>
      <c r="B855" s="813" t="s">
        <v>173</v>
      </c>
      <c r="C855" s="814"/>
      <c r="D855" s="794" t="str">
        <f>details!$EF$3</f>
        <v>AUGUST</v>
      </c>
      <c r="E855" s="794"/>
      <c r="F855" s="794"/>
      <c r="G855" s="794" t="str">
        <f>details!$EJ$3</f>
        <v>OCTOBER</v>
      </c>
      <c r="H855" s="794"/>
      <c r="I855" s="794"/>
      <c r="J855" s="816" t="str">
        <f>details!$EN$3</f>
        <v>DECEMBER</v>
      </c>
      <c r="K855" s="816"/>
      <c r="L855" s="816"/>
      <c r="M855" s="816"/>
      <c r="N855" s="816"/>
      <c r="O855" s="794" t="str">
        <f>details!$ER$3</f>
        <v>FEBURARY</v>
      </c>
      <c r="P855" s="794"/>
      <c r="Q855" s="794"/>
      <c r="R855" s="794"/>
      <c r="S855" s="794" t="str">
        <f>details!$EV$3</f>
        <v>GRAND TOAL</v>
      </c>
      <c r="T855" s="794"/>
      <c r="U855" s="794"/>
      <c r="V855" s="794"/>
      <c r="W855" s="811" t="s">
        <v>118</v>
      </c>
      <c r="X855" s="811"/>
      <c r="Y855" s="811"/>
      <c r="Z855" s="812"/>
    </row>
    <row r="856" spans="1:26" ht="15.5" customHeight="1">
      <c r="A856" s="424"/>
      <c r="B856" s="813" t="s">
        <v>175</v>
      </c>
      <c r="C856" s="814"/>
      <c r="D856" s="815" t="str">
        <f>IF(details!EI33="","",details!EI33)</f>
        <v/>
      </c>
      <c r="E856" s="815"/>
      <c r="F856" s="815"/>
      <c r="G856" s="815" t="str">
        <f>IF(details!EM33="","",details!EM33)</f>
        <v/>
      </c>
      <c r="H856" s="815"/>
      <c r="I856" s="815"/>
      <c r="J856" s="816" t="str">
        <f>IF(details!EQ33="","",details!EQ33)</f>
        <v/>
      </c>
      <c r="K856" s="816"/>
      <c r="L856" s="816"/>
      <c r="M856" s="816"/>
      <c r="N856" s="816"/>
      <c r="O856" s="817" t="str">
        <f>IF(details!EU33="","",details!EU33)</f>
        <v/>
      </c>
      <c r="P856" s="817"/>
      <c r="Q856" s="817"/>
      <c r="R856" s="817"/>
      <c r="S856" s="815" t="str">
        <f>IF(details!EW33="","",details!EW33)</f>
        <v/>
      </c>
      <c r="T856" s="815"/>
      <c r="U856" s="815"/>
      <c r="V856" s="815"/>
      <c r="W856" s="811"/>
      <c r="X856" s="811"/>
      <c r="Y856" s="811"/>
      <c r="Z856" s="812"/>
    </row>
    <row r="857" spans="1:26" ht="15.5" customHeight="1">
      <c r="A857" s="424"/>
      <c r="B857" s="818" t="s">
        <v>174</v>
      </c>
      <c r="C857" s="819"/>
      <c r="D857" s="820">
        <f>IF(details!EH33="","",details!EH33)</f>
        <v>40</v>
      </c>
      <c r="E857" s="820"/>
      <c r="F857" s="820"/>
      <c r="G857" s="820">
        <f>IF(details!EL33="","",details!EL33)</f>
        <v>60</v>
      </c>
      <c r="H857" s="820"/>
      <c r="I857" s="820"/>
      <c r="J857" s="820">
        <f>IF(details!EP33="","",details!EP33)</f>
        <v>80</v>
      </c>
      <c r="K857" s="820"/>
      <c r="L857" s="820"/>
      <c r="M857" s="820"/>
      <c r="N857" s="820"/>
      <c r="O857" s="820">
        <f>IF(details!ET33="","",details!ET33)</f>
        <v>100</v>
      </c>
      <c r="P857" s="820"/>
      <c r="Q857" s="820"/>
      <c r="R857" s="820"/>
      <c r="S857" s="820">
        <f>IF(details!EV33="","",details!EV33)</f>
        <v>110</v>
      </c>
      <c r="T857" s="820"/>
      <c r="U857" s="820"/>
      <c r="V857" s="820"/>
      <c r="W857" s="821">
        <f>'statement of marks'!$HR$108</f>
        <v>45777</v>
      </c>
      <c r="X857" s="821"/>
      <c r="Y857" s="821"/>
      <c r="Z857" s="822"/>
    </row>
    <row r="858" spans="1:26" ht="15.5" customHeight="1">
      <c r="A858" s="426"/>
      <c r="B858" s="803" t="s">
        <v>232</v>
      </c>
      <c r="C858" s="804"/>
      <c r="D858" s="805" t="s">
        <v>189</v>
      </c>
      <c r="E858" s="805"/>
      <c r="F858" s="805"/>
      <c r="G858" s="805" t="s">
        <v>190</v>
      </c>
      <c r="H858" s="805"/>
      <c r="I858" s="805"/>
      <c r="J858" s="805" t="s">
        <v>222</v>
      </c>
      <c r="K858" s="805"/>
      <c r="L858" s="805"/>
      <c r="M858" s="805"/>
      <c r="N858" s="805"/>
      <c r="O858" s="805" t="s">
        <v>147</v>
      </c>
      <c r="P858" s="805"/>
      <c r="Q858" s="805"/>
      <c r="R858" s="805"/>
      <c r="S858" s="806" t="s">
        <v>195</v>
      </c>
      <c r="T858" s="806"/>
      <c r="U858" s="806"/>
      <c r="V858" s="806"/>
      <c r="W858" s="805" t="s">
        <v>230</v>
      </c>
      <c r="X858" s="805"/>
      <c r="Y858" s="805"/>
      <c r="Z858" s="807"/>
    </row>
    <row r="859" spans="1:26" ht="15.5" customHeight="1">
      <c r="A859" s="426"/>
      <c r="B859" s="803"/>
      <c r="C859" s="804"/>
      <c r="D859" s="805">
        <f>'statement of marks'!HP33</f>
        <v>1200</v>
      </c>
      <c r="E859" s="805"/>
      <c r="F859" s="805"/>
      <c r="G859" s="805">
        <f>'statement of marks'!HQ33</f>
        <v>1200</v>
      </c>
      <c r="H859" s="805"/>
      <c r="I859" s="805"/>
      <c r="J859" s="808" t="str">
        <f>'statement of marks'!HU33</f>
        <v>A</v>
      </c>
      <c r="K859" s="808"/>
      <c r="L859" s="808"/>
      <c r="M859" s="808"/>
      <c r="N859" s="808"/>
      <c r="O859" s="808">
        <f>'statement of marks'!HR33</f>
        <v>100</v>
      </c>
      <c r="P859" s="808"/>
      <c r="Q859" s="808"/>
      <c r="R859" s="808"/>
      <c r="S859" s="805">
        <f>'statement of marks'!HT33</f>
        <v>0.99999999999999833</v>
      </c>
      <c r="T859" s="805"/>
      <c r="U859" s="805"/>
      <c r="V859" s="805"/>
      <c r="W859" s="809" t="str">
        <f>'statement of marks'!HO33</f>
        <v>PASSED</v>
      </c>
      <c r="X859" s="809"/>
      <c r="Y859" s="809"/>
      <c r="Z859" s="810"/>
    </row>
    <row r="860" spans="1:26" ht="15.5" customHeight="1">
      <c r="A860" s="424"/>
      <c r="B860" s="792" t="s">
        <v>176</v>
      </c>
      <c r="C860" s="793"/>
      <c r="D860" s="794"/>
      <c r="E860" s="794"/>
      <c r="F860" s="794"/>
      <c r="G860" s="794"/>
      <c r="H860" s="794"/>
      <c r="I860" s="794"/>
      <c r="J860" s="794"/>
      <c r="K860" s="794"/>
      <c r="L860" s="794"/>
      <c r="M860" s="794"/>
      <c r="N860" s="794"/>
      <c r="O860" s="794"/>
      <c r="P860" s="794"/>
      <c r="Q860" s="794"/>
      <c r="R860" s="794"/>
      <c r="S860" s="794"/>
      <c r="T860" s="794"/>
      <c r="U860" s="794"/>
      <c r="V860" s="794"/>
      <c r="W860" s="794"/>
      <c r="X860" s="794"/>
      <c r="Y860" s="794"/>
      <c r="Z860" s="800"/>
    </row>
    <row r="861" spans="1:26" ht="15.5" customHeight="1">
      <c r="A861" s="424"/>
      <c r="B861" s="801" t="s">
        <v>161</v>
      </c>
      <c r="C861" s="802"/>
      <c r="D861" s="794"/>
      <c r="E861" s="794"/>
      <c r="F861" s="794"/>
      <c r="G861" s="794"/>
      <c r="H861" s="794"/>
      <c r="I861" s="794"/>
      <c r="J861" s="794"/>
      <c r="K861" s="794"/>
      <c r="L861" s="794"/>
      <c r="M861" s="794"/>
      <c r="N861" s="794"/>
      <c r="O861" s="794"/>
      <c r="P861" s="794"/>
      <c r="Q861" s="794"/>
      <c r="R861" s="794"/>
      <c r="S861" s="794"/>
      <c r="T861" s="794"/>
      <c r="U861" s="794"/>
      <c r="V861" s="794"/>
      <c r="W861" s="794"/>
      <c r="X861" s="794"/>
      <c r="Y861" s="794"/>
      <c r="Z861" s="800"/>
    </row>
    <row r="862" spans="1:26" ht="15.5" customHeight="1">
      <c r="A862" s="424"/>
      <c r="B862" s="792" t="s">
        <v>162</v>
      </c>
      <c r="C862" s="793"/>
      <c r="D862" s="794"/>
      <c r="E862" s="794"/>
      <c r="F862" s="794"/>
      <c r="G862" s="794"/>
      <c r="H862" s="794"/>
      <c r="I862" s="794"/>
      <c r="J862" s="794"/>
      <c r="K862" s="794"/>
      <c r="L862" s="794"/>
      <c r="M862" s="794"/>
      <c r="N862" s="794"/>
      <c r="O862" s="794"/>
      <c r="P862" s="794"/>
      <c r="Q862" s="794"/>
      <c r="R862" s="794"/>
      <c r="S862" s="795" t="s">
        <v>162</v>
      </c>
      <c r="T862" s="795"/>
      <c r="U862" s="795"/>
      <c r="V862" s="795"/>
      <c r="W862" s="796" t="s">
        <v>163</v>
      </c>
      <c r="X862" s="796"/>
      <c r="Y862" s="796"/>
      <c r="Z862" s="797"/>
    </row>
    <row r="863" spans="1:26" ht="15.5" customHeight="1">
      <c r="A863" s="424"/>
      <c r="B863" s="798" t="s">
        <v>163</v>
      </c>
      <c r="C863" s="799"/>
      <c r="D863" s="794"/>
      <c r="E863" s="794"/>
      <c r="F863" s="794"/>
      <c r="G863" s="794"/>
      <c r="H863" s="794"/>
      <c r="I863" s="794"/>
      <c r="J863" s="794"/>
      <c r="K863" s="794"/>
      <c r="L863" s="794"/>
      <c r="M863" s="794"/>
      <c r="N863" s="794"/>
      <c r="O863" s="794"/>
      <c r="P863" s="794"/>
      <c r="Q863" s="794"/>
      <c r="R863" s="794"/>
      <c r="S863" s="795"/>
      <c r="T863" s="795"/>
      <c r="U863" s="795"/>
      <c r="V863" s="795"/>
      <c r="W863" s="796"/>
      <c r="X863" s="796"/>
      <c r="Y863" s="796"/>
      <c r="Z863" s="797"/>
    </row>
    <row r="864" spans="1:26" ht="15.5" customHeight="1" thickBot="1">
      <c r="A864" s="424"/>
      <c r="B864" s="786" t="s">
        <v>223</v>
      </c>
      <c r="C864" s="787"/>
      <c r="D864" s="788"/>
      <c r="E864" s="788"/>
      <c r="F864" s="788"/>
      <c r="G864" s="788"/>
      <c r="H864" s="788"/>
      <c r="I864" s="788"/>
      <c r="J864" s="788"/>
      <c r="K864" s="788"/>
      <c r="L864" s="788"/>
      <c r="M864" s="788"/>
      <c r="N864" s="788"/>
      <c r="O864" s="788"/>
      <c r="P864" s="788"/>
      <c r="Q864" s="788"/>
      <c r="R864" s="788"/>
      <c r="S864" s="789" t="s">
        <v>179</v>
      </c>
      <c r="T864" s="789"/>
      <c r="U864" s="789"/>
      <c r="V864" s="789"/>
      <c r="W864" s="790" t="s">
        <v>179</v>
      </c>
      <c r="X864" s="790"/>
      <c r="Y864" s="790"/>
      <c r="Z864" s="791"/>
    </row>
    <row r="865" spans="1:26" ht="15.5" customHeight="1">
      <c r="A865" s="424"/>
      <c r="B865" s="839" t="s">
        <v>178</v>
      </c>
      <c r="C865" s="840"/>
      <c r="D865" s="840"/>
      <c r="E865" s="840"/>
      <c r="F865" s="840"/>
      <c r="G865" s="840"/>
      <c r="H865" s="840"/>
      <c r="I865" s="840"/>
      <c r="J865" s="840"/>
      <c r="K865" s="840"/>
      <c r="L865" s="840"/>
      <c r="M865" s="840"/>
      <c r="N865" s="840"/>
      <c r="O865" s="840"/>
      <c r="P865" s="840"/>
      <c r="Q865" s="840"/>
      <c r="R865" s="840"/>
      <c r="S865" s="840"/>
      <c r="T865" s="840"/>
      <c r="U865" s="840"/>
      <c r="V865" s="840"/>
      <c r="W865" s="840"/>
      <c r="X865" s="840"/>
      <c r="Y865" s="840"/>
      <c r="Z865" s="841"/>
    </row>
    <row r="866" spans="1:26" ht="15.5" customHeight="1">
      <c r="A866" s="424"/>
      <c r="B866" s="842" t="str">
        <f>IF('statement of marks'!$A$1="","",'statement of marks'!$A$1)</f>
        <v>GOVT. HR. SEC. SCHOOL, _________________</v>
      </c>
      <c r="C866" s="843"/>
      <c r="D866" s="843"/>
      <c r="E866" s="843"/>
      <c r="F866" s="843"/>
      <c r="G866" s="843"/>
      <c r="H866" s="843"/>
      <c r="I866" s="843"/>
      <c r="J866" s="843"/>
      <c r="K866" s="843"/>
      <c r="L866" s="843"/>
      <c r="M866" s="843"/>
      <c r="N866" s="843"/>
      <c r="O866" s="843"/>
      <c r="P866" s="843"/>
      <c r="Q866" s="843"/>
      <c r="R866" s="843"/>
      <c r="S866" s="843"/>
      <c r="T866" s="843"/>
      <c r="U866" s="843"/>
      <c r="V866" s="843"/>
      <c r="W866" s="843"/>
      <c r="X866" s="843"/>
      <c r="Y866" s="843"/>
      <c r="Z866" s="844"/>
    </row>
    <row r="867" spans="1:26" ht="15.5" customHeight="1">
      <c r="A867" s="424"/>
      <c r="B867" s="813" t="s">
        <v>117</v>
      </c>
      <c r="C867" s="814"/>
      <c r="D867" s="814" t="str">
        <f>IF('statement of marks'!$H$3="","",'statement of marks'!$H$3)</f>
        <v>2024-25</v>
      </c>
      <c r="E867" s="814"/>
      <c r="F867" s="814"/>
      <c r="G867" s="814"/>
      <c r="H867" s="814"/>
      <c r="I867" s="814"/>
      <c r="J867" s="814"/>
      <c r="K867" s="814"/>
      <c r="L867" s="814"/>
      <c r="M867" s="814"/>
      <c r="N867" s="814"/>
      <c r="O867" s="814"/>
      <c r="P867" s="814"/>
      <c r="Q867" s="814"/>
      <c r="R867" s="814"/>
      <c r="S867" s="814"/>
      <c r="T867" s="814"/>
      <c r="U867" s="814"/>
      <c r="V867" s="814"/>
      <c r="W867" s="814"/>
      <c r="X867" s="814"/>
      <c r="Y867" s="814"/>
      <c r="Z867" s="832"/>
    </row>
    <row r="868" spans="1:26" ht="15.5" customHeight="1">
      <c r="A868" s="424"/>
      <c r="B868" s="813" t="s">
        <v>157</v>
      </c>
      <c r="C868" s="814"/>
      <c r="D868" s="814" t="str">
        <f>IF('statement of marks'!I34="","",'statement of marks'!I34)</f>
        <v>A28</v>
      </c>
      <c r="E868" s="814"/>
      <c r="F868" s="814"/>
      <c r="G868" s="814"/>
      <c r="H868" s="814"/>
      <c r="I868" s="814"/>
      <c r="J868" s="814"/>
      <c r="K868" s="814"/>
      <c r="L868" s="814"/>
      <c r="M868" s="814"/>
      <c r="N868" s="814"/>
      <c r="O868" s="814"/>
      <c r="P868" s="814"/>
      <c r="Q868" s="814"/>
      <c r="R868" s="814"/>
      <c r="S868" s="814"/>
      <c r="T868" s="814"/>
      <c r="U868" s="814"/>
      <c r="V868" s="814"/>
      <c r="W868" s="814"/>
      <c r="X868" s="814"/>
      <c r="Y868" s="814"/>
      <c r="Z868" s="832"/>
    </row>
    <row r="869" spans="1:26" ht="15.5" customHeight="1">
      <c r="A869" s="424"/>
      <c r="B869" s="813" t="s">
        <v>20</v>
      </c>
      <c r="C869" s="814"/>
      <c r="D869" s="814" t="str">
        <f>IF('statement of marks'!J34="","",'statement of marks'!J34)</f>
        <v>B28</v>
      </c>
      <c r="E869" s="814"/>
      <c r="F869" s="814"/>
      <c r="G869" s="814"/>
      <c r="H869" s="814"/>
      <c r="I869" s="814"/>
      <c r="J869" s="814"/>
      <c r="K869" s="814"/>
      <c r="L869" s="814"/>
      <c r="M869" s="814"/>
      <c r="N869" s="814"/>
      <c r="O869" s="814"/>
      <c r="P869" s="814"/>
      <c r="Q869" s="814"/>
      <c r="R869" s="814"/>
      <c r="S869" s="814"/>
      <c r="T869" s="814"/>
      <c r="U869" s="814"/>
      <c r="V869" s="814"/>
      <c r="W869" s="814"/>
      <c r="X869" s="814"/>
      <c r="Y869" s="814"/>
      <c r="Z869" s="832"/>
    </row>
    <row r="870" spans="1:26" ht="15.5" customHeight="1">
      <c r="A870" s="424"/>
      <c r="B870" s="813" t="s">
        <v>21</v>
      </c>
      <c r="C870" s="814"/>
      <c r="D870" s="814" t="str">
        <f>IF('statement of marks'!K34="","",'statement of marks'!K34)</f>
        <v>C28</v>
      </c>
      <c r="E870" s="814"/>
      <c r="F870" s="814"/>
      <c r="G870" s="814"/>
      <c r="H870" s="814"/>
      <c r="I870" s="814"/>
      <c r="J870" s="814"/>
      <c r="K870" s="814"/>
      <c r="L870" s="814"/>
      <c r="M870" s="814"/>
      <c r="N870" s="814"/>
      <c r="O870" s="814"/>
      <c r="P870" s="814"/>
      <c r="Q870" s="814"/>
      <c r="R870" s="814"/>
      <c r="S870" s="814"/>
      <c r="T870" s="814"/>
      <c r="U870" s="814"/>
      <c r="V870" s="814"/>
      <c r="W870" s="814"/>
      <c r="X870" s="814"/>
      <c r="Y870" s="814"/>
      <c r="Z870" s="832"/>
    </row>
    <row r="871" spans="1:26" ht="15.5" customHeight="1">
      <c r="A871" s="424"/>
      <c r="B871" s="813" t="s">
        <v>158</v>
      </c>
      <c r="C871" s="814"/>
      <c r="D871" s="814" t="str">
        <f>IF('statement of marks'!$G$3="","",'statement of marks'!$G$3)</f>
        <v>6 A</v>
      </c>
      <c r="E871" s="814"/>
      <c r="F871" s="814"/>
      <c r="G871" s="814" t="s">
        <v>159</v>
      </c>
      <c r="H871" s="814"/>
      <c r="I871" s="814"/>
      <c r="J871" s="836">
        <f>IF('statement of marks'!D34="","",'statement of marks'!D34)</f>
        <v>828</v>
      </c>
      <c r="K871" s="837"/>
      <c r="L871" s="837"/>
      <c r="M871" s="837"/>
      <c r="N871" s="838"/>
      <c r="O871" s="814" t="s">
        <v>79</v>
      </c>
      <c r="P871" s="814"/>
      <c r="Q871" s="814"/>
      <c r="R871" s="814"/>
      <c r="S871" s="814" t="str">
        <f>IF('statement of marks'!F34="","",'statement of marks'!F34)</f>
        <v/>
      </c>
      <c r="T871" s="814"/>
      <c r="U871" s="814"/>
      <c r="V871" s="814"/>
      <c r="W871" s="814" t="str">
        <f>IF('statement of marks'!$I$3="","",'statement of marks'!$I$3)</f>
        <v>SCHOOL DISE CODE</v>
      </c>
      <c r="X871" s="814"/>
      <c r="Y871" s="814"/>
      <c r="Z871" s="832"/>
    </row>
    <row r="872" spans="1:26" ht="15.5" customHeight="1">
      <c r="A872" s="424"/>
      <c r="B872" s="449" t="s">
        <v>171</v>
      </c>
      <c r="C872" s="428"/>
      <c r="D872" s="830" t="str">
        <f>IF('statement of marks'!G34="","",'statement of marks'!G34)</f>
        <v/>
      </c>
      <c r="E872" s="830"/>
      <c r="F872" s="830"/>
      <c r="G872" s="831" t="str">
        <f>IF('statement of marks'!H34="","",'statement of marks'!H34)</f>
        <v/>
      </c>
      <c r="H872" s="831"/>
      <c r="I872" s="831"/>
      <c r="J872" s="831"/>
      <c r="K872" s="831"/>
      <c r="L872" s="831"/>
      <c r="M872" s="831"/>
      <c r="N872" s="831"/>
      <c r="O872" s="831"/>
      <c r="P872" s="831"/>
      <c r="Q872" s="831"/>
      <c r="R872" s="831"/>
      <c r="S872" s="831"/>
      <c r="T872" s="831"/>
      <c r="U872" s="831"/>
      <c r="V872" s="831"/>
      <c r="W872" s="814" t="str">
        <f>IF('statement of marks'!$J$3="","",'statement of marks'!$J$3)</f>
        <v>08291009401</v>
      </c>
      <c r="X872" s="814"/>
      <c r="Y872" s="814"/>
      <c r="Z872" s="832"/>
    </row>
    <row r="873" spans="1:26" ht="15.5" customHeight="1">
      <c r="A873" s="424"/>
      <c r="B873" s="450" t="s">
        <v>160</v>
      </c>
      <c r="C873" s="429" t="s">
        <v>165</v>
      </c>
      <c r="D873" s="794" t="s">
        <v>167</v>
      </c>
      <c r="E873" s="794"/>
      <c r="F873" s="794"/>
      <c r="G873" s="794" t="s">
        <v>168</v>
      </c>
      <c r="H873" s="794"/>
      <c r="I873" s="794"/>
      <c r="J873" s="794" t="s">
        <v>169</v>
      </c>
      <c r="K873" s="794"/>
      <c r="L873" s="794"/>
      <c r="M873" s="833" t="str">
        <f>IF('statement of marks'!U$4="","",'statement of marks'!U$4)</f>
        <v>TOTAL OF ALL TESTS</v>
      </c>
      <c r="N873" s="834" t="str">
        <f>IF('statement of marks'!V$4="","",'statement of marks'!V$4)</f>
        <v>VRUKSHAROPAN</v>
      </c>
      <c r="O873" s="795" t="s">
        <v>170</v>
      </c>
      <c r="P873" s="795"/>
      <c r="Q873" s="795"/>
      <c r="R873" s="795"/>
      <c r="S873" s="835" t="s">
        <v>216</v>
      </c>
      <c r="T873" s="816" t="s">
        <v>90</v>
      </c>
      <c r="U873" s="816"/>
      <c r="V873" s="816"/>
      <c r="W873" s="816"/>
      <c r="X873" s="823" t="s">
        <v>425</v>
      </c>
      <c r="Y873" s="823"/>
      <c r="Z873" s="824"/>
    </row>
    <row r="874" spans="1:26" ht="15.5" customHeight="1">
      <c r="A874" s="424"/>
      <c r="B874" s="450"/>
      <c r="C874" s="429"/>
      <c r="D874" s="431" t="s">
        <v>217</v>
      </c>
      <c r="E874" s="431" t="s">
        <v>218</v>
      </c>
      <c r="F874" s="432" t="s">
        <v>219</v>
      </c>
      <c r="G874" s="431" t="s">
        <v>217</v>
      </c>
      <c r="H874" s="431" t="s">
        <v>218</v>
      </c>
      <c r="I874" s="433" t="s">
        <v>219</v>
      </c>
      <c r="J874" s="431" t="s">
        <v>217</v>
      </c>
      <c r="K874" s="431" t="s">
        <v>218</v>
      </c>
      <c r="L874" s="433" t="s">
        <v>219</v>
      </c>
      <c r="M874" s="833"/>
      <c r="N874" s="834"/>
      <c r="O874" s="431" t="s">
        <v>217</v>
      </c>
      <c r="P874" s="431" t="s">
        <v>218</v>
      </c>
      <c r="Q874" s="434" t="s">
        <v>421</v>
      </c>
      <c r="R874" s="433" t="s">
        <v>219</v>
      </c>
      <c r="S874" s="835"/>
      <c r="T874" s="431" t="s">
        <v>217</v>
      </c>
      <c r="U874" s="431" t="s">
        <v>218</v>
      </c>
      <c r="V874" s="434" t="s">
        <v>422</v>
      </c>
      <c r="W874" s="433" t="s">
        <v>219</v>
      </c>
      <c r="X874" s="435" t="s">
        <v>423</v>
      </c>
      <c r="Y874" s="431" t="s">
        <v>220</v>
      </c>
      <c r="Z874" s="451" t="s">
        <v>69</v>
      </c>
    </row>
    <row r="875" spans="1:26" ht="15.5" customHeight="1">
      <c r="A875" s="425"/>
      <c r="B875" s="828" t="s">
        <v>166</v>
      </c>
      <c r="C875" s="829"/>
      <c r="D875" s="436">
        <f>IF('statement of marks'!L$6="","",'statement of marks'!L$6)</f>
        <v>5</v>
      </c>
      <c r="E875" s="436">
        <f>IF('statement of marks'!M$6="","",'statement of marks'!M$6)</f>
        <v>5</v>
      </c>
      <c r="F875" s="437">
        <f>IF('statement of marks'!N$6="","",'statement of marks'!N$6)</f>
        <v>10</v>
      </c>
      <c r="G875" s="436">
        <f>IF('statement of marks'!O$6="","",'statement of marks'!O$6)</f>
        <v>5</v>
      </c>
      <c r="H875" s="436">
        <f>IF('statement of marks'!P$6="","",'statement of marks'!P$6)</f>
        <v>5</v>
      </c>
      <c r="I875" s="438">
        <f>IF('statement of marks'!Q$6="","",'statement of marks'!Q$6)</f>
        <v>10</v>
      </c>
      <c r="J875" s="436">
        <f>IF('statement of marks'!R$6="","",'statement of marks'!R$6)</f>
        <v>5</v>
      </c>
      <c r="K875" s="436">
        <f>IF('statement of marks'!S$6="","",'statement of marks'!S$6)</f>
        <v>4</v>
      </c>
      <c r="L875" s="438">
        <f>IF('statement of marks'!T$6="","",'statement of marks'!T$6)</f>
        <v>9</v>
      </c>
      <c r="M875" s="438">
        <f>IF('statement of marks'!U$6="","",'statement of marks'!U$6)</f>
        <v>29</v>
      </c>
      <c r="N875" s="439">
        <f>IF('statement of marks'!V$6="","",'statement of marks'!V$6)</f>
        <v>1</v>
      </c>
      <c r="O875" s="436">
        <f>IF('statement of marks'!W$6="","",'statement of marks'!W$6)</f>
        <v>40</v>
      </c>
      <c r="P875" s="436">
        <f>IF('statement of marks'!X$6="","",'statement of marks'!X$6)</f>
        <v>10</v>
      </c>
      <c r="Q875" s="436">
        <f>IF('statement of marks'!Y$6="","",'statement of marks'!Y$6)</f>
        <v>20</v>
      </c>
      <c r="R875" s="438">
        <f>IF('statement of marks'!Z$6="","",'statement of marks'!Z$6)</f>
        <v>70</v>
      </c>
      <c r="S875" s="440">
        <f>IF('statement of marks'!AA$6="","",'statement of marks'!AA$6)</f>
        <v>100</v>
      </c>
      <c r="T875" s="436">
        <f>IF('statement of marks'!AB$6="","",'statement of marks'!AB$6)</f>
        <v>65</v>
      </c>
      <c r="U875" s="436">
        <f>IF('statement of marks'!AC$6="","",'statement of marks'!AC$6)</f>
        <v>15</v>
      </c>
      <c r="V875" s="436">
        <f>IF('statement of marks'!AD$6="","",'statement of marks'!AD$6)</f>
        <v>20</v>
      </c>
      <c r="W875" s="438">
        <f>IF('statement of marks'!AE$6="","",'statement of marks'!AE$6)</f>
        <v>100</v>
      </c>
      <c r="X875" s="441">
        <f>IF('statement of marks'!AF$6="","",'statement of marks'!AF$6)</f>
        <v>200</v>
      </c>
      <c r="Y875" s="436" t="str">
        <f>IF('statement of marks'!AG$6="","",'statement of marks'!AG$6)</f>
        <v/>
      </c>
      <c r="Z875" s="452" t="str">
        <f>IF('statement of marks'!AH$6="","",'statement of marks'!AH$6)</f>
        <v/>
      </c>
    </row>
    <row r="876" spans="1:26" ht="15.5" customHeight="1">
      <c r="A876" s="424"/>
      <c r="B876" s="813" t="str">
        <f>IF('statement of marks'!$L$3="","",'statement of marks'!$L$3)</f>
        <v>HINDI</v>
      </c>
      <c r="C876" s="814"/>
      <c r="D876" s="430">
        <f>IF('statement of marks'!L34="","",'statement of marks'!L34)</f>
        <v>5</v>
      </c>
      <c r="E876" s="430">
        <f>IF('statement of marks'!M34="","",'statement of marks'!M34)</f>
        <v>5</v>
      </c>
      <c r="F876" s="442">
        <f>IF('statement of marks'!N34="","",'statement of marks'!N34)</f>
        <v>10</v>
      </c>
      <c r="G876" s="430">
        <f>IF('statement of marks'!O34="","",'statement of marks'!O34)</f>
        <v>5</v>
      </c>
      <c r="H876" s="430">
        <f>IF('statement of marks'!P34="","",'statement of marks'!P34)</f>
        <v>5</v>
      </c>
      <c r="I876" s="443">
        <f>IF('statement of marks'!Q34="","",'statement of marks'!Q34)</f>
        <v>10</v>
      </c>
      <c r="J876" s="430">
        <f>IF('statement of marks'!R34="","",'statement of marks'!R34)</f>
        <v>5</v>
      </c>
      <c r="K876" s="430">
        <f>IF('statement of marks'!S34="","",'statement of marks'!S34)</f>
        <v>4</v>
      </c>
      <c r="L876" s="443">
        <f>IF('statement of marks'!T34="","",'statement of marks'!T34)</f>
        <v>9</v>
      </c>
      <c r="M876" s="443">
        <f>IF('statement of marks'!U34="","",'statement of marks'!U34)</f>
        <v>29</v>
      </c>
      <c r="N876" s="444">
        <f>IF('statement of marks'!V34="","",'statement of marks'!V34)</f>
        <v>1</v>
      </c>
      <c r="O876" s="430">
        <f>IF('statement of marks'!W34="","",'statement of marks'!W34)</f>
        <v>40</v>
      </c>
      <c r="P876" s="430">
        <f>IF('statement of marks'!X34="","",'statement of marks'!X34)</f>
        <v>10</v>
      </c>
      <c r="Q876" s="430">
        <f>IF('statement of marks'!Y34="","",'statement of marks'!Y34)</f>
        <v>20</v>
      </c>
      <c r="R876" s="443">
        <f>IF('statement of marks'!Z34="","",'statement of marks'!Z34)</f>
        <v>70</v>
      </c>
      <c r="S876" s="445">
        <f>IF('statement of marks'!AA34="","",'statement of marks'!AA34)</f>
        <v>100</v>
      </c>
      <c r="T876" s="430">
        <f>IF('statement of marks'!AB34="","",'statement of marks'!AB34)</f>
        <v>65</v>
      </c>
      <c r="U876" s="430">
        <f>IF('statement of marks'!AC34="","",'statement of marks'!AC34)</f>
        <v>15</v>
      </c>
      <c r="V876" s="430">
        <f>IF('statement of marks'!AD34="","",'statement of marks'!AD34)</f>
        <v>20</v>
      </c>
      <c r="W876" s="443">
        <f>IF('statement of marks'!AE34="","",'statement of marks'!AE34)</f>
        <v>100</v>
      </c>
      <c r="X876" s="446">
        <f>IF('statement of marks'!AF34="","",'statement of marks'!AF34)</f>
        <v>200</v>
      </c>
      <c r="Y876" s="430">
        <f>IF('statement of marks'!AG34="","",'statement of marks'!AG34)</f>
        <v>100</v>
      </c>
      <c r="Z876" s="453" t="str">
        <f>IF('statement of marks'!AH34="","",'statement of marks'!AH34)</f>
        <v>A</v>
      </c>
    </row>
    <row r="877" spans="1:26" ht="15.5" customHeight="1">
      <c r="A877" s="424"/>
      <c r="B877" s="813" t="str">
        <f>IF('statement of marks'!$AK$3="","",'statement of marks'!$AK$3)</f>
        <v>ENGLISH</v>
      </c>
      <c r="C877" s="814"/>
      <c r="D877" s="430">
        <f>IF('statement of marks'!AK34="","",'statement of marks'!AK34)</f>
        <v>5</v>
      </c>
      <c r="E877" s="430">
        <f>IF('statement of marks'!AL34="","",'statement of marks'!AL34)</f>
        <v>5</v>
      </c>
      <c r="F877" s="442">
        <f>IF('statement of marks'!AM34="","",'statement of marks'!AM34)</f>
        <v>10</v>
      </c>
      <c r="G877" s="430">
        <f>IF('statement of marks'!AN34="","",'statement of marks'!AN34)</f>
        <v>5</v>
      </c>
      <c r="H877" s="430">
        <f>IF('statement of marks'!AO34="","",'statement of marks'!AO34)</f>
        <v>5</v>
      </c>
      <c r="I877" s="443">
        <f>IF('statement of marks'!AP34="","",'statement of marks'!AP34)</f>
        <v>10</v>
      </c>
      <c r="J877" s="430">
        <f>IF('statement of marks'!AQ34="","",'statement of marks'!AQ34)</f>
        <v>5</v>
      </c>
      <c r="K877" s="430">
        <f>IF('statement of marks'!AR34="","",'statement of marks'!AR34)</f>
        <v>4</v>
      </c>
      <c r="L877" s="443">
        <f>IF('statement of marks'!AS34="","",'statement of marks'!AS34)</f>
        <v>9</v>
      </c>
      <c r="M877" s="443">
        <f>IF('statement of marks'!AT34="","",'statement of marks'!AT34)</f>
        <v>29</v>
      </c>
      <c r="N877" s="444">
        <f>IF('statement of marks'!AU34="","",'statement of marks'!AU34)</f>
        <v>1</v>
      </c>
      <c r="O877" s="430">
        <f>IF('statement of marks'!AV34="","",'statement of marks'!AV34)</f>
        <v>40</v>
      </c>
      <c r="P877" s="430">
        <f>IF('statement of marks'!AW34="","",'statement of marks'!AW34)</f>
        <v>10</v>
      </c>
      <c r="Q877" s="430">
        <f>IF('statement of marks'!AX34="","",'statement of marks'!AX34)</f>
        <v>20</v>
      </c>
      <c r="R877" s="443">
        <f>IF('statement of marks'!AY34="","",'statement of marks'!AY34)</f>
        <v>70</v>
      </c>
      <c r="S877" s="445">
        <f>IF('statement of marks'!AZ34="","",'statement of marks'!AZ34)</f>
        <v>100</v>
      </c>
      <c r="T877" s="430">
        <f>IF('statement of marks'!BA34="","",'statement of marks'!BA34)</f>
        <v>65</v>
      </c>
      <c r="U877" s="430">
        <f>IF('statement of marks'!BB34="","",'statement of marks'!BB34)</f>
        <v>15</v>
      </c>
      <c r="V877" s="430">
        <f>IF('statement of marks'!BC34="","",'statement of marks'!BC34)</f>
        <v>20</v>
      </c>
      <c r="W877" s="443">
        <f>IF('statement of marks'!BD34="","",'statement of marks'!BD34)</f>
        <v>100</v>
      </c>
      <c r="X877" s="446">
        <f>IF('statement of marks'!BE34="","",'statement of marks'!BE34)</f>
        <v>200</v>
      </c>
      <c r="Y877" s="430">
        <f>IF('statement of marks'!BF34="","",'statement of marks'!BF34)</f>
        <v>100</v>
      </c>
      <c r="Z877" s="453" t="str">
        <f>IF('statement of marks'!BG34="","",'statement of marks'!BG34)</f>
        <v>A</v>
      </c>
    </row>
    <row r="878" spans="1:26" ht="15.5" customHeight="1">
      <c r="A878" s="424"/>
      <c r="B878" s="813" t="str">
        <f>IF('statement of marks'!BJ34="s","SANSKRIT",IF('statement of marks'!BJ34="u","URDU",IF('statement of marks'!BJ34="g","GUJRATI",IF('statement of marks'!BJ34="p","PUNJABI",IF('statement of marks'!BJ34="sd","fla/kh","THIRD LANGUAGE")))))</f>
        <v>SANSKRIT</v>
      </c>
      <c r="C878" s="814"/>
      <c r="D878" s="430">
        <f>IF('statement of marks'!BK34="","",'statement of marks'!BK34)</f>
        <v>5</v>
      </c>
      <c r="E878" s="430">
        <f>IF('statement of marks'!BL34="","",'statement of marks'!BL34)</f>
        <v>5</v>
      </c>
      <c r="F878" s="442">
        <f>IF('statement of marks'!BM34="","",'statement of marks'!BM34)</f>
        <v>10</v>
      </c>
      <c r="G878" s="430">
        <f>IF('statement of marks'!BN34="","",'statement of marks'!BN34)</f>
        <v>5</v>
      </c>
      <c r="H878" s="430">
        <f>IF('statement of marks'!BO34="","",'statement of marks'!BO34)</f>
        <v>5</v>
      </c>
      <c r="I878" s="443">
        <f>IF('statement of marks'!BP34="","",'statement of marks'!BP34)</f>
        <v>10</v>
      </c>
      <c r="J878" s="430">
        <f>IF('statement of marks'!BQ34="","",'statement of marks'!BQ34)</f>
        <v>5</v>
      </c>
      <c r="K878" s="430">
        <f>IF('statement of marks'!BR34="","",'statement of marks'!BR34)</f>
        <v>4</v>
      </c>
      <c r="L878" s="443">
        <f>IF('statement of marks'!BS34="","",'statement of marks'!BS34)</f>
        <v>9</v>
      </c>
      <c r="M878" s="443">
        <f>IF('statement of marks'!BT34="","",'statement of marks'!BT34)</f>
        <v>29</v>
      </c>
      <c r="N878" s="444">
        <f>IF('statement of marks'!BU34="","",'statement of marks'!BU34)</f>
        <v>1</v>
      </c>
      <c r="O878" s="430">
        <f>IF('statement of marks'!BV34="","",'statement of marks'!BV34)</f>
        <v>50</v>
      </c>
      <c r="P878" s="430">
        <f>IF('statement of marks'!BW34="","",'statement of marks'!BW34)</f>
        <v>20</v>
      </c>
      <c r="Q878" s="430"/>
      <c r="R878" s="443">
        <f>IF('statement of marks'!BX34="","",'statement of marks'!BX34)</f>
        <v>70</v>
      </c>
      <c r="S878" s="445">
        <f>IF('statement of marks'!BY34="","",'statement of marks'!BY34)</f>
        <v>100</v>
      </c>
      <c r="T878" s="430">
        <f>IF('statement of marks'!BZ34="","",'statement of marks'!BZ34)</f>
        <v>80</v>
      </c>
      <c r="U878" s="430">
        <f>IF('statement of marks'!CA34="","",'statement of marks'!CA34)</f>
        <v>20</v>
      </c>
      <c r="V878" s="430"/>
      <c r="W878" s="443">
        <f>IF('statement of marks'!CB34="","",'statement of marks'!CB34)</f>
        <v>100</v>
      </c>
      <c r="X878" s="446">
        <f>IF('statement of marks'!CC34="","",'statement of marks'!CC34)</f>
        <v>200</v>
      </c>
      <c r="Y878" s="430">
        <f>IF('statement of marks'!CD34="","",'statement of marks'!CD34)</f>
        <v>100</v>
      </c>
      <c r="Z878" s="453" t="str">
        <f>IF('statement of marks'!CE34="","",'statement of marks'!CE34)</f>
        <v>A</v>
      </c>
    </row>
    <row r="879" spans="1:26" ht="15.5" customHeight="1">
      <c r="A879" s="424"/>
      <c r="B879" s="813" t="str">
        <f>IF('statement of marks'!$CH$3="","",'statement of marks'!$CH$3)</f>
        <v>MATHEMATICS</v>
      </c>
      <c r="C879" s="814"/>
      <c r="D879" s="430">
        <f>IF('statement of marks'!CH34="","",'statement of marks'!CH34)</f>
        <v>5</v>
      </c>
      <c r="E879" s="430">
        <f>IF('statement of marks'!CI34="","",'statement of marks'!CI34)</f>
        <v>5</v>
      </c>
      <c r="F879" s="442">
        <f>IF('statement of marks'!CJ34="","",'statement of marks'!CJ34)</f>
        <v>10</v>
      </c>
      <c r="G879" s="430">
        <f>IF('statement of marks'!CK34="","",'statement of marks'!CK34)</f>
        <v>5</v>
      </c>
      <c r="H879" s="430">
        <f>IF('statement of marks'!CL34="","",'statement of marks'!CL34)</f>
        <v>5</v>
      </c>
      <c r="I879" s="443">
        <f>IF('statement of marks'!CM34="","",'statement of marks'!CM34)</f>
        <v>10</v>
      </c>
      <c r="J879" s="430">
        <f>IF('statement of marks'!CN34="","",'statement of marks'!CN34)</f>
        <v>5</v>
      </c>
      <c r="K879" s="430">
        <f>IF('statement of marks'!CO34="","",'statement of marks'!CO34)</f>
        <v>4</v>
      </c>
      <c r="L879" s="443">
        <f>IF('statement of marks'!CP34="","",'statement of marks'!CP34)</f>
        <v>9</v>
      </c>
      <c r="M879" s="443">
        <f>IF('statement of marks'!CQ34="","",'statement of marks'!CQ34)</f>
        <v>29</v>
      </c>
      <c r="N879" s="444">
        <f>IF('statement of marks'!CR34="","",'statement of marks'!CR34)</f>
        <v>1</v>
      </c>
      <c r="O879" s="430">
        <f>IF('statement of marks'!CS34="","",'statement of marks'!CS34)</f>
        <v>40</v>
      </c>
      <c r="P879" s="430">
        <f>IF('statement of marks'!CT34="","",'statement of marks'!CT34)</f>
        <v>10</v>
      </c>
      <c r="Q879" s="430">
        <f>IF('statement of marks'!CU34="","",'statement of marks'!CU34)</f>
        <v>20</v>
      </c>
      <c r="R879" s="443">
        <f>IF('statement of marks'!CV34="","",'statement of marks'!CV34)</f>
        <v>70</v>
      </c>
      <c r="S879" s="445">
        <f>IF('statement of marks'!CW34="","",'statement of marks'!CW34)</f>
        <v>100</v>
      </c>
      <c r="T879" s="430">
        <f>IF('statement of marks'!CX34="","",'statement of marks'!CX34)</f>
        <v>65</v>
      </c>
      <c r="U879" s="430">
        <f>IF('statement of marks'!CY34="","",'statement of marks'!CY34)</f>
        <v>15</v>
      </c>
      <c r="V879" s="430">
        <f>IF('statement of marks'!CZ34="","",'statement of marks'!CZ34)</f>
        <v>20</v>
      </c>
      <c r="W879" s="443">
        <f>IF('statement of marks'!DA34="","",'statement of marks'!DA34)</f>
        <v>100</v>
      </c>
      <c r="X879" s="446">
        <f>IF('statement of marks'!DB34="","",'statement of marks'!DB34)</f>
        <v>200</v>
      </c>
      <c r="Y879" s="430">
        <f>IF('statement of marks'!DC34="","",'statement of marks'!DC34)</f>
        <v>100</v>
      </c>
      <c r="Z879" s="453" t="str">
        <f>IF('statement of marks'!DD34="","",'statement of marks'!DD34)</f>
        <v>A</v>
      </c>
    </row>
    <row r="880" spans="1:26" ht="15.5" customHeight="1">
      <c r="A880" s="424"/>
      <c r="B880" s="813" t="str">
        <f>IF('statement of marks'!$DG$3="","",'statement of marks'!$DG$3)</f>
        <v>SCIENCE</v>
      </c>
      <c r="C880" s="814"/>
      <c r="D880" s="430">
        <f>IF('statement of marks'!DG34="","",'statement of marks'!DG34)</f>
        <v>5</v>
      </c>
      <c r="E880" s="430">
        <f>IF('statement of marks'!DH34="","",'statement of marks'!DH34)</f>
        <v>5</v>
      </c>
      <c r="F880" s="442">
        <f>IF('statement of marks'!DI34="","",'statement of marks'!DI34)</f>
        <v>10</v>
      </c>
      <c r="G880" s="430">
        <f>IF('statement of marks'!DJ34="","",'statement of marks'!DJ34)</f>
        <v>5</v>
      </c>
      <c r="H880" s="430">
        <f>IF('statement of marks'!DK34="","",'statement of marks'!DK34)</f>
        <v>5</v>
      </c>
      <c r="I880" s="443">
        <f>IF('statement of marks'!DL34="","",'statement of marks'!DL34)</f>
        <v>10</v>
      </c>
      <c r="J880" s="430">
        <f>IF('statement of marks'!DM34="","",'statement of marks'!DM34)</f>
        <v>3</v>
      </c>
      <c r="K880" s="430">
        <f>IF('statement of marks'!DN34="","",'statement of marks'!DN34)</f>
        <v>2</v>
      </c>
      <c r="L880" s="443">
        <f>IF('statement of marks'!DO34="","",'statement of marks'!DO34)</f>
        <v>5</v>
      </c>
      <c r="M880" s="443">
        <f>IF('statement of marks'!DP34="","",'statement of marks'!DP34)</f>
        <v>25</v>
      </c>
      <c r="N880" s="444">
        <f>IF('statement of marks'!DQ34="","",'statement of marks'!DQ34)</f>
        <v>5</v>
      </c>
      <c r="O880" s="430">
        <f>IF('statement of marks'!DR34="","",'statement of marks'!DR34)</f>
        <v>50</v>
      </c>
      <c r="P880" s="430">
        <f>IF('statement of marks'!DS34="","",'statement of marks'!DS34)</f>
        <v>20</v>
      </c>
      <c r="Q880" s="430"/>
      <c r="R880" s="443">
        <f>IF('statement of marks'!DT34="","",'statement of marks'!DT34)</f>
        <v>70</v>
      </c>
      <c r="S880" s="445">
        <f>IF('statement of marks'!DU34="","",'statement of marks'!DU34)</f>
        <v>100</v>
      </c>
      <c r="T880" s="430">
        <f>IF('statement of marks'!DV34="","",'statement of marks'!DV34)</f>
        <v>80</v>
      </c>
      <c r="U880" s="430">
        <f>IF('statement of marks'!DW34="","",'statement of marks'!DW34)</f>
        <v>20</v>
      </c>
      <c r="V880" s="430"/>
      <c r="W880" s="443">
        <f>IF('statement of marks'!DX34="","",'statement of marks'!DX34)</f>
        <v>100</v>
      </c>
      <c r="X880" s="446">
        <f>IF('statement of marks'!DY34="","",'statement of marks'!DY34)</f>
        <v>200</v>
      </c>
      <c r="Y880" s="430">
        <f>IF('statement of marks'!DZ34="","",'statement of marks'!DZ34)</f>
        <v>100</v>
      </c>
      <c r="Z880" s="453" t="str">
        <f>IF('statement of marks'!EA34="","",'statement of marks'!EA34)</f>
        <v>A</v>
      </c>
    </row>
    <row r="881" spans="1:26" ht="15.5" customHeight="1">
      <c r="A881" s="424"/>
      <c r="B881" s="813" t="str">
        <f>IF('statement of marks'!$ED$3="","",'statement of marks'!$ED$3)</f>
        <v>SOCIAL STUDIES</v>
      </c>
      <c r="C881" s="814"/>
      <c r="D881" s="430">
        <f>IF('statement of marks'!ED34="","",'statement of marks'!ED34)</f>
        <v>5</v>
      </c>
      <c r="E881" s="430">
        <f>IF('statement of marks'!EE34="","",'statement of marks'!EE34)</f>
        <v>5</v>
      </c>
      <c r="F881" s="442">
        <f>IF('statement of marks'!EF34="","",'statement of marks'!EF34)</f>
        <v>10</v>
      </c>
      <c r="G881" s="430">
        <f>IF('statement of marks'!EG34="","",'statement of marks'!EG34)</f>
        <v>5</v>
      </c>
      <c r="H881" s="430">
        <f>IF('statement of marks'!EH34="","",'statement of marks'!EH34)</f>
        <v>5</v>
      </c>
      <c r="I881" s="443">
        <f>IF('statement of marks'!EI34="","",'statement of marks'!EI34)</f>
        <v>10</v>
      </c>
      <c r="J881" s="430">
        <f>IF('statement of marks'!EJ34="","",'statement of marks'!EJ34)</f>
        <v>5</v>
      </c>
      <c r="K881" s="430">
        <f>IF('statement of marks'!EK34="","",'statement of marks'!EK34)</f>
        <v>4</v>
      </c>
      <c r="L881" s="443">
        <f>IF('statement of marks'!EL34="","",'statement of marks'!EL34)</f>
        <v>9</v>
      </c>
      <c r="M881" s="443">
        <f>IF('statement of marks'!EM34="","",'statement of marks'!EM34)</f>
        <v>29</v>
      </c>
      <c r="N881" s="444">
        <f>IF('statement of marks'!EN34="","",'statement of marks'!EN34)</f>
        <v>1</v>
      </c>
      <c r="O881" s="430">
        <f>IF('statement of marks'!EO34="","",'statement of marks'!EO34)</f>
        <v>50</v>
      </c>
      <c r="P881" s="430">
        <f>IF('statement of marks'!EP34="","",'statement of marks'!EP34)</f>
        <v>20</v>
      </c>
      <c r="Q881" s="430"/>
      <c r="R881" s="443">
        <f>IF('statement of marks'!EQ34="","",'statement of marks'!EQ34)</f>
        <v>70</v>
      </c>
      <c r="S881" s="445">
        <f>IF('statement of marks'!ER34="","",'statement of marks'!ER34)</f>
        <v>100</v>
      </c>
      <c r="T881" s="430">
        <f>IF('statement of marks'!ES34="","",'statement of marks'!ES34)</f>
        <v>80</v>
      </c>
      <c r="U881" s="430">
        <f>IF('statement of marks'!ET34="","",'statement of marks'!ET34)</f>
        <v>20</v>
      </c>
      <c r="V881" s="430"/>
      <c r="W881" s="443">
        <f>IF('statement of marks'!EU34="","",'statement of marks'!EU34)</f>
        <v>100</v>
      </c>
      <c r="X881" s="446">
        <f>IF('statement of marks'!EV34="","",'statement of marks'!EV34)</f>
        <v>200</v>
      </c>
      <c r="Y881" s="430">
        <f>IF('statement of marks'!EW34="","",'statement of marks'!EW34)</f>
        <v>100</v>
      </c>
      <c r="Z881" s="453" t="str">
        <f>IF('statement of marks'!EX34="","",'statement of marks'!EX34)</f>
        <v>A</v>
      </c>
    </row>
    <row r="882" spans="1:26" ht="15.5" customHeight="1">
      <c r="A882" s="424"/>
      <c r="B882" s="813" t="s">
        <v>172</v>
      </c>
      <c r="C882" s="814"/>
      <c r="D882" s="794" t="s">
        <v>167</v>
      </c>
      <c r="E882" s="794"/>
      <c r="F882" s="794"/>
      <c r="G882" s="794" t="s">
        <v>168</v>
      </c>
      <c r="H882" s="794"/>
      <c r="I882" s="794"/>
      <c r="J882" s="794" t="s">
        <v>169</v>
      </c>
      <c r="K882" s="794"/>
      <c r="L882" s="794"/>
      <c r="M882" s="794"/>
      <c r="N882" s="794"/>
      <c r="O882" s="794" t="s">
        <v>177</v>
      </c>
      <c r="P882" s="794"/>
      <c r="Q882" s="794"/>
      <c r="R882" s="794"/>
      <c r="S882" s="794" t="s">
        <v>221</v>
      </c>
      <c r="T882" s="794"/>
      <c r="U882" s="794"/>
      <c r="V882" s="794"/>
      <c r="W882" s="447"/>
      <c r="X882" s="823" t="s">
        <v>425</v>
      </c>
      <c r="Y882" s="823"/>
      <c r="Z882" s="824"/>
    </row>
    <row r="883" spans="1:26" ht="15.5" customHeight="1">
      <c r="A883" s="425"/>
      <c r="B883" s="825" t="s">
        <v>166</v>
      </c>
      <c r="C883" s="826"/>
      <c r="D883" s="827">
        <f>IF('statement of marks'!FA$6="","",'statement of marks'!FA$6)</f>
        <v>20</v>
      </c>
      <c r="E883" s="827"/>
      <c r="F883" s="827"/>
      <c r="G883" s="827">
        <f>IF('statement of marks'!FB$6="","",'statement of marks'!FB$6)</f>
        <v>20</v>
      </c>
      <c r="H883" s="827"/>
      <c r="I883" s="827"/>
      <c r="J883" s="827">
        <f>IF('statement of marks'!FC$6="","",'statement of marks'!FC$6)</f>
        <v>20</v>
      </c>
      <c r="K883" s="827"/>
      <c r="L883" s="827"/>
      <c r="M883" s="827"/>
      <c r="N883" s="827"/>
      <c r="O883" s="827">
        <f>IF('statement of marks'!FD$6="","",'statement of marks'!FD$6)</f>
        <v>20</v>
      </c>
      <c r="P883" s="827"/>
      <c r="Q883" s="827"/>
      <c r="R883" s="827"/>
      <c r="S883" s="827">
        <f>IF('statement of marks'!FE$6="","",'statement of marks'!FE$6)</f>
        <v>20</v>
      </c>
      <c r="T883" s="827"/>
      <c r="U883" s="827"/>
      <c r="V883" s="827"/>
      <c r="W883" s="448"/>
      <c r="X883" s="436">
        <f>IF('statement of marks'!FF$6="","",'statement of marks'!FF$6)</f>
        <v>100</v>
      </c>
      <c r="Y883" s="436" t="s">
        <v>220</v>
      </c>
      <c r="Z883" s="451" t="s">
        <v>69</v>
      </c>
    </row>
    <row r="884" spans="1:26" ht="15.5" customHeight="1">
      <c r="A884" s="424"/>
      <c r="B884" s="813" t="str">
        <f>IF('statement of marks'!$FA$3="","",'statement of marks'!$FA$3)</f>
        <v>WORK EXPERIENCE</v>
      </c>
      <c r="C884" s="814"/>
      <c r="D884" s="817">
        <f>IF('statement of marks'!FA34="","",'statement of marks'!FA34)</f>
        <v>20</v>
      </c>
      <c r="E884" s="817"/>
      <c r="F884" s="817"/>
      <c r="G884" s="817">
        <f>IF('statement of marks'!FB34="","",'statement of marks'!FB34)</f>
        <v>20</v>
      </c>
      <c r="H884" s="817"/>
      <c r="I884" s="817"/>
      <c r="J884" s="816">
        <f>IF('statement of marks'!FC34="","",'statement of marks'!FC34)</f>
        <v>20</v>
      </c>
      <c r="K884" s="816"/>
      <c r="L884" s="816"/>
      <c r="M884" s="816"/>
      <c r="N884" s="816"/>
      <c r="O884" s="817">
        <f>IF('statement of marks'!FD34="","",'statement of marks'!FD34)</f>
        <v>20</v>
      </c>
      <c r="P884" s="817"/>
      <c r="Q884" s="817"/>
      <c r="R884" s="817"/>
      <c r="S884" s="817">
        <f>IF('statement of marks'!FE34="","",'statement of marks'!FE34)</f>
        <v>20</v>
      </c>
      <c r="T884" s="817"/>
      <c r="U884" s="817"/>
      <c r="V884" s="817"/>
      <c r="W884" s="447"/>
      <c r="X884" s="447">
        <f>IF('statement of marks'!FF34="","",'statement of marks'!FF34)</f>
        <v>100</v>
      </c>
      <c r="Y884" s="447">
        <f>IF('statement of marks'!FG34="","",'statement of marks'!FG34)</f>
        <v>100</v>
      </c>
      <c r="Z884" s="454" t="str">
        <f>IF('statement of marks'!FH34="","",'statement of marks'!FH34)</f>
        <v>A</v>
      </c>
    </row>
    <row r="885" spans="1:26" ht="15.5" customHeight="1">
      <c r="A885" s="424"/>
      <c r="B885" s="813" t="str">
        <f>IF('statement of marks'!$FK$3="","",'statement of marks'!$FK$3)</f>
        <v>ART EDUCATION</v>
      </c>
      <c r="C885" s="814"/>
      <c r="D885" s="817">
        <f>IF('statement of marks'!FK34="","",'statement of marks'!FK34)</f>
        <v>20</v>
      </c>
      <c r="E885" s="817"/>
      <c r="F885" s="817"/>
      <c r="G885" s="817">
        <f>IF('statement of marks'!FL34="","",'statement of marks'!FL34)</f>
        <v>20</v>
      </c>
      <c r="H885" s="817"/>
      <c r="I885" s="817"/>
      <c r="J885" s="816">
        <f>IF('statement of marks'!FM34="","",'statement of marks'!FM34)</f>
        <v>20</v>
      </c>
      <c r="K885" s="816"/>
      <c r="L885" s="816"/>
      <c r="M885" s="816"/>
      <c r="N885" s="816"/>
      <c r="O885" s="817">
        <f>IF('statement of marks'!FN34="","",'statement of marks'!FN34)</f>
        <v>20</v>
      </c>
      <c r="P885" s="817"/>
      <c r="Q885" s="817"/>
      <c r="R885" s="817"/>
      <c r="S885" s="817">
        <f>IF('statement of marks'!FO34="","",'statement of marks'!FO34)</f>
        <v>20</v>
      </c>
      <c r="T885" s="817"/>
      <c r="U885" s="817"/>
      <c r="V885" s="817"/>
      <c r="W885" s="447"/>
      <c r="X885" s="447">
        <f>IF('statement of marks'!FP34="","",'statement of marks'!FP34)</f>
        <v>100</v>
      </c>
      <c r="Y885" s="447">
        <f>IF('statement of marks'!FQ34="","",'statement of marks'!FQ34)</f>
        <v>100</v>
      </c>
      <c r="Z885" s="454" t="str">
        <f>IF('statement of marks'!FR34="","",'statement of marks'!FR34)</f>
        <v>A</v>
      </c>
    </row>
    <row r="886" spans="1:26" ht="15.5" customHeight="1">
      <c r="A886" s="424"/>
      <c r="B886" s="813" t="str">
        <f>IF('statement of marks'!$FU$3="","",'statement of marks'!$FU$3)</f>
        <v>PHYSICIAL EDUCATION</v>
      </c>
      <c r="C886" s="814"/>
      <c r="D886" s="817">
        <f>IF('statement of marks'!FU34="","",'statement of marks'!FU34)</f>
        <v>20</v>
      </c>
      <c r="E886" s="817"/>
      <c r="F886" s="817"/>
      <c r="G886" s="817">
        <f>IF('statement of marks'!FV34="","",'statement of marks'!FV34)</f>
        <v>20</v>
      </c>
      <c r="H886" s="817"/>
      <c r="I886" s="817"/>
      <c r="J886" s="816">
        <f>IF('statement of marks'!FW34="","",'statement of marks'!FW34)</f>
        <v>20</v>
      </c>
      <c r="K886" s="816"/>
      <c r="L886" s="816"/>
      <c r="M886" s="816"/>
      <c r="N886" s="816"/>
      <c r="O886" s="817">
        <f>IF('statement of marks'!FX34="","",'statement of marks'!FX34)</f>
        <v>20</v>
      </c>
      <c r="P886" s="817"/>
      <c r="Q886" s="817"/>
      <c r="R886" s="817"/>
      <c r="S886" s="817">
        <f>IF('statement of marks'!FY34="","",'statement of marks'!FY34)</f>
        <v>20</v>
      </c>
      <c r="T886" s="817"/>
      <c r="U886" s="817"/>
      <c r="V886" s="817"/>
      <c r="W886" s="447"/>
      <c r="X886" s="447">
        <f>IF('statement of marks'!FZ34="","",'statement of marks'!FZ34)</f>
        <v>100</v>
      </c>
      <c r="Y886" s="447">
        <f>IF('statement of marks'!GA34="","",'statement of marks'!GA34)</f>
        <v>100</v>
      </c>
      <c r="Z886" s="454" t="str">
        <f>IF('statement of marks'!GB34="","",'statement of marks'!GB34)</f>
        <v>A</v>
      </c>
    </row>
    <row r="887" spans="1:26" ht="15.5" customHeight="1">
      <c r="A887" s="424"/>
      <c r="B887" s="813" t="s">
        <v>173</v>
      </c>
      <c r="C887" s="814"/>
      <c r="D887" s="794" t="str">
        <f>details!$EF$3</f>
        <v>AUGUST</v>
      </c>
      <c r="E887" s="794"/>
      <c r="F887" s="794"/>
      <c r="G887" s="794" t="str">
        <f>details!$EJ$3</f>
        <v>OCTOBER</v>
      </c>
      <c r="H887" s="794"/>
      <c r="I887" s="794"/>
      <c r="J887" s="816" t="str">
        <f>details!$EN$3</f>
        <v>DECEMBER</v>
      </c>
      <c r="K887" s="816"/>
      <c r="L887" s="816"/>
      <c r="M887" s="816"/>
      <c r="N887" s="816"/>
      <c r="O887" s="794" t="str">
        <f>details!$ER$3</f>
        <v>FEBURARY</v>
      </c>
      <c r="P887" s="794"/>
      <c r="Q887" s="794"/>
      <c r="R887" s="794"/>
      <c r="S887" s="794" t="str">
        <f>details!$EV$3</f>
        <v>GRAND TOAL</v>
      </c>
      <c r="T887" s="794"/>
      <c r="U887" s="794"/>
      <c r="V887" s="794"/>
      <c r="W887" s="811" t="s">
        <v>118</v>
      </c>
      <c r="X887" s="811"/>
      <c r="Y887" s="811"/>
      <c r="Z887" s="812"/>
    </row>
    <row r="888" spans="1:26" ht="15.5" customHeight="1">
      <c r="A888" s="424"/>
      <c r="B888" s="813" t="s">
        <v>175</v>
      </c>
      <c r="C888" s="814"/>
      <c r="D888" s="815" t="str">
        <f>IF(details!EI34="","",details!EI34)</f>
        <v/>
      </c>
      <c r="E888" s="815"/>
      <c r="F888" s="815"/>
      <c r="G888" s="815" t="str">
        <f>IF(details!EM34="","",details!EM34)</f>
        <v/>
      </c>
      <c r="H888" s="815"/>
      <c r="I888" s="815"/>
      <c r="J888" s="816" t="str">
        <f>IF(details!EQ34="","",details!EQ34)</f>
        <v/>
      </c>
      <c r="K888" s="816"/>
      <c r="L888" s="816"/>
      <c r="M888" s="816"/>
      <c r="N888" s="816"/>
      <c r="O888" s="817" t="str">
        <f>IF(details!EU34="","",details!EU34)</f>
        <v/>
      </c>
      <c r="P888" s="817"/>
      <c r="Q888" s="817"/>
      <c r="R888" s="817"/>
      <c r="S888" s="815" t="str">
        <f>IF(details!EW34="","",details!EW34)</f>
        <v/>
      </c>
      <c r="T888" s="815"/>
      <c r="U888" s="815"/>
      <c r="V888" s="815"/>
      <c r="W888" s="811"/>
      <c r="X888" s="811"/>
      <c r="Y888" s="811"/>
      <c r="Z888" s="812"/>
    </row>
    <row r="889" spans="1:26" ht="15.5" customHeight="1">
      <c r="A889" s="424"/>
      <c r="B889" s="818" t="s">
        <v>174</v>
      </c>
      <c r="C889" s="819"/>
      <c r="D889" s="820">
        <f>IF(details!EH34="","",details!EH34)</f>
        <v>40</v>
      </c>
      <c r="E889" s="820"/>
      <c r="F889" s="820"/>
      <c r="G889" s="820">
        <f>IF(details!EL34="","",details!EL34)</f>
        <v>60</v>
      </c>
      <c r="H889" s="820"/>
      <c r="I889" s="820"/>
      <c r="J889" s="820">
        <f>IF(details!EP34="","",details!EP34)</f>
        <v>80</v>
      </c>
      <c r="K889" s="820"/>
      <c r="L889" s="820"/>
      <c r="M889" s="820"/>
      <c r="N889" s="820"/>
      <c r="O889" s="820">
        <f>IF(details!ET34="","",details!ET34)</f>
        <v>100</v>
      </c>
      <c r="P889" s="820"/>
      <c r="Q889" s="820"/>
      <c r="R889" s="820"/>
      <c r="S889" s="820">
        <f>IF(details!EV34="","",details!EV34)</f>
        <v>110</v>
      </c>
      <c r="T889" s="820"/>
      <c r="U889" s="820"/>
      <c r="V889" s="820"/>
      <c r="W889" s="821">
        <f>'statement of marks'!$HR$108</f>
        <v>45777</v>
      </c>
      <c r="X889" s="821"/>
      <c r="Y889" s="821"/>
      <c r="Z889" s="822"/>
    </row>
    <row r="890" spans="1:26" ht="15.5" customHeight="1">
      <c r="A890" s="426"/>
      <c r="B890" s="803" t="s">
        <v>232</v>
      </c>
      <c r="C890" s="804"/>
      <c r="D890" s="805" t="s">
        <v>189</v>
      </c>
      <c r="E890" s="805"/>
      <c r="F890" s="805"/>
      <c r="G890" s="805" t="s">
        <v>190</v>
      </c>
      <c r="H890" s="805"/>
      <c r="I890" s="805"/>
      <c r="J890" s="805" t="s">
        <v>222</v>
      </c>
      <c r="K890" s="805"/>
      <c r="L890" s="805"/>
      <c r="M890" s="805"/>
      <c r="N890" s="805"/>
      <c r="O890" s="805" t="s">
        <v>147</v>
      </c>
      <c r="P890" s="805"/>
      <c r="Q890" s="805"/>
      <c r="R890" s="805"/>
      <c r="S890" s="806" t="s">
        <v>195</v>
      </c>
      <c r="T890" s="806"/>
      <c r="U890" s="806"/>
      <c r="V890" s="806"/>
      <c r="W890" s="805" t="s">
        <v>230</v>
      </c>
      <c r="X890" s="805"/>
      <c r="Y890" s="805"/>
      <c r="Z890" s="807"/>
    </row>
    <row r="891" spans="1:26" ht="15.5" customHeight="1">
      <c r="A891" s="426"/>
      <c r="B891" s="803"/>
      <c r="C891" s="804"/>
      <c r="D891" s="805">
        <f>'statement of marks'!HP34</f>
        <v>1200</v>
      </c>
      <c r="E891" s="805"/>
      <c r="F891" s="805"/>
      <c r="G891" s="805">
        <f>'statement of marks'!HQ34</f>
        <v>1200</v>
      </c>
      <c r="H891" s="805"/>
      <c r="I891" s="805"/>
      <c r="J891" s="808" t="str">
        <f>'statement of marks'!HU34</f>
        <v>A</v>
      </c>
      <c r="K891" s="808"/>
      <c r="L891" s="808"/>
      <c r="M891" s="808"/>
      <c r="N891" s="808"/>
      <c r="O891" s="808">
        <f>'statement of marks'!HR34</f>
        <v>100</v>
      </c>
      <c r="P891" s="808"/>
      <c r="Q891" s="808"/>
      <c r="R891" s="808"/>
      <c r="S891" s="805">
        <f>'statement of marks'!HT34</f>
        <v>0.99999999999999833</v>
      </c>
      <c r="T891" s="805"/>
      <c r="U891" s="805"/>
      <c r="V891" s="805"/>
      <c r="W891" s="809" t="str">
        <f>'statement of marks'!HO34</f>
        <v>PASSED</v>
      </c>
      <c r="X891" s="809"/>
      <c r="Y891" s="809"/>
      <c r="Z891" s="810"/>
    </row>
    <row r="892" spans="1:26" ht="15.5" customHeight="1">
      <c r="A892" s="424"/>
      <c r="B892" s="792" t="s">
        <v>176</v>
      </c>
      <c r="C892" s="793"/>
      <c r="D892" s="794"/>
      <c r="E892" s="794"/>
      <c r="F892" s="794"/>
      <c r="G892" s="794"/>
      <c r="H892" s="794"/>
      <c r="I892" s="794"/>
      <c r="J892" s="794"/>
      <c r="K892" s="794"/>
      <c r="L892" s="794"/>
      <c r="M892" s="794"/>
      <c r="N892" s="794"/>
      <c r="O892" s="794"/>
      <c r="P892" s="794"/>
      <c r="Q892" s="794"/>
      <c r="R892" s="794"/>
      <c r="S892" s="794"/>
      <c r="T892" s="794"/>
      <c r="U892" s="794"/>
      <c r="V892" s="794"/>
      <c r="W892" s="794"/>
      <c r="X892" s="794"/>
      <c r="Y892" s="794"/>
      <c r="Z892" s="800"/>
    </row>
    <row r="893" spans="1:26" ht="15.5" customHeight="1">
      <c r="A893" s="424"/>
      <c r="B893" s="801" t="s">
        <v>161</v>
      </c>
      <c r="C893" s="802"/>
      <c r="D893" s="794"/>
      <c r="E893" s="794"/>
      <c r="F893" s="794"/>
      <c r="G893" s="794"/>
      <c r="H893" s="794"/>
      <c r="I893" s="794"/>
      <c r="J893" s="794"/>
      <c r="K893" s="794"/>
      <c r="L893" s="794"/>
      <c r="M893" s="794"/>
      <c r="N893" s="794"/>
      <c r="O893" s="794"/>
      <c r="P893" s="794"/>
      <c r="Q893" s="794"/>
      <c r="R893" s="794"/>
      <c r="S893" s="794"/>
      <c r="T893" s="794"/>
      <c r="U893" s="794"/>
      <c r="V893" s="794"/>
      <c r="W893" s="794"/>
      <c r="X893" s="794"/>
      <c r="Y893" s="794"/>
      <c r="Z893" s="800"/>
    </row>
    <row r="894" spans="1:26" ht="15.5" customHeight="1">
      <c r="A894" s="424"/>
      <c r="B894" s="792" t="s">
        <v>162</v>
      </c>
      <c r="C894" s="793"/>
      <c r="D894" s="794"/>
      <c r="E894" s="794"/>
      <c r="F894" s="794"/>
      <c r="G894" s="794"/>
      <c r="H894" s="794"/>
      <c r="I894" s="794"/>
      <c r="J894" s="794"/>
      <c r="K894" s="794"/>
      <c r="L894" s="794"/>
      <c r="M894" s="794"/>
      <c r="N894" s="794"/>
      <c r="O894" s="794"/>
      <c r="P894" s="794"/>
      <c r="Q894" s="794"/>
      <c r="R894" s="794"/>
      <c r="S894" s="795" t="s">
        <v>162</v>
      </c>
      <c r="T894" s="795"/>
      <c r="U894" s="795"/>
      <c r="V894" s="795"/>
      <c r="W894" s="796" t="s">
        <v>163</v>
      </c>
      <c r="X894" s="796"/>
      <c r="Y894" s="796"/>
      <c r="Z894" s="797"/>
    </row>
    <row r="895" spans="1:26" ht="15.5" customHeight="1">
      <c r="A895" s="424"/>
      <c r="B895" s="798" t="s">
        <v>163</v>
      </c>
      <c r="C895" s="799"/>
      <c r="D895" s="794"/>
      <c r="E895" s="794"/>
      <c r="F895" s="794"/>
      <c r="G895" s="794"/>
      <c r="H895" s="794"/>
      <c r="I895" s="794"/>
      <c r="J895" s="794"/>
      <c r="K895" s="794"/>
      <c r="L895" s="794"/>
      <c r="M895" s="794"/>
      <c r="N895" s="794"/>
      <c r="O895" s="794"/>
      <c r="P895" s="794"/>
      <c r="Q895" s="794"/>
      <c r="R895" s="794"/>
      <c r="S895" s="795"/>
      <c r="T895" s="795"/>
      <c r="U895" s="795"/>
      <c r="V895" s="795"/>
      <c r="W895" s="796"/>
      <c r="X895" s="796"/>
      <c r="Y895" s="796"/>
      <c r="Z895" s="797"/>
    </row>
    <row r="896" spans="1:26" ht="15.5" customHeight="1" thickBot="1">
      <c r="A896" s="424"/>
      <c r="B896" s="786" t="s">
        <v>223</v>
      </c>
      <c r="C896" s="787"/>
      <c r="D896" s="788"/>
      <c r="E896" s="788"/>
      <c r="F896" s="788"/>
      <c r="G896" s="788"/>
      <c r="H896" s="788"/>
      <c r="I896" s="788"/>
      <c r="J896" s="788"/>
      <c r="K896" s="788"/>
      <c r="L896" s="788"/>
      <c r="M896" s="788"/>
      <c r="N896" s="788"/>
      <c r="O896" s="788"/>
      <c r="P896" s="788"/>
      <c r="Q896" s="788"/>
      <c r="R896" s="788"/>
      <c r="S896" s="789" t="s">
        <v>179</v>
      </c>
      <c r="T896" s="789"/>
      <c r="U896" s="789"/>
      <c r="V896" s="789"/>
      <c r="W896" s="790" t="s">
        <v>179</v>
      </c>
      <c r="X896" s="790"/>
      <c r="Y896" s="790"/>
      <c r="Z896" s="791"/>
    </row>
    <row r="897" spans="1:26" ht="15.5" customHeight="1">
      <c r="A897" s="424"/>
      <c r="B897" s="839" t="s">
        <v>178</v>
      </c>
      <c r="C897" s="840"/>
      <c r="D897" s="840"/>
      <c r="E897" s="840"/>
      <c r="F897" s="840"/>
      <c r="G897" s="840"/>
      <c r="H897" s="840"/>
      <c r="I897" s="840"/>
      <c r="J897" s="840"/>
      <c r="K897" s="840"/>
      <c r="L897" s="840"/>
      <c r="M897" s="840"/>
      <c r="N897" s="840"/>
      <c r="O897" s="840"/>
      <c r="P897" s="840"/>
      <c r="Q897" s="840"/>
      <c r="R897" s="840"/>
      <c r="S897" s="840"/>
      <c r="T897" s="840"/>
      <c r="U897" s="840"/>
      <c r="V897" s="840"/>
      <c r="W897" s="840"/>
      <c r="X897" s="840"/>
      <c r="Y897" s="840"/>
      <c r="Z897" s="841"/>
    </row>
    <row r="898" spans="1:26" ht="15.5" customHeight="1">
      <c r="A898" s="424"/>
      <c r="B898" s="842" t="str">
        <f>IF('statement of marks'!$A$1="","",'statement of marks'!$A$1)</f>
        <v>GOVT. HR. SEC. SCHOOL, _________________</v>
      </c>
      <c r="C898" s="843"/>
      <c r="D898" s="843"/>
      <c r="E898" s="843"/>
      <c r="F898" s="843"/>
      <c r="G898" s="843"/>
      <c r="H898" s="843"/>
      <c r="I898" s="843"/>
      <c r="J898" s="843"/>
      <c r="K898" s="843"/>
      <c r="L898" s="843"/>
      <c r="M898" s="843"/>
      <c r="N898" s="843"/>
      <c r="O898" s="843"/>
      <c r="P898" s="843"/>
      <c r="Q898" s="843"/>
      <c r="R898" s="843"/>
      <c r="S898" s="843"/>
      <c r="T898" s="843"/>
      <c r="U898" s="843"/>
      <c r="V898" s="843"/>
      <c r="W898" s="843"/>
      <c r="X898" s="843"/>
      <c r="Y898" s="843"/>
      <c r="Z898" s="844"/>
    </row>
    <row r="899" spans="1:26" ht="15.5" customHeight="1">
      <c r="A899" s="424"/>
      <c r="B899" s="813" t="s">
        <v>117</v>
      </c>
      <c r="C899" s="814"/>
      <c r="D899" s="814" t="str">
        <f>IF('statement of marks'!$H$3="","",'statement of marks'!$H$3)</f>
        <v>2024-25</v>
      </c>
      <c r="E899" s="814"/>
      <c r="F899" s="814"/>
      <c r="G899" s="814"/>
      <c r="H899" s="814"/>
      <c r="I899" s="814"/>
      <c r="J899" s="814"/>
      <c r="K899" s="814"/>
      <c r="L899" s="814"/>
      <c r="M899" s="814"/>
      <c r="N899" s="814"/>
      <c r="O899" s="814"/>
      <c r="P899" s="814"/>
      <c r="Q899" s="814"/>
      <c r="R899" s="814"/>
      <c r="S899" s="814"/>
      <c r="T899" s="814"/>
      <c r="U899" s="814"/>
      <c r="V899" s="814"/>
      <c r="W899" s="814"/>
      <c r="X899" s="814"/>
      <c r="Y899" s="814"/>
      <c r="Z899" s="832"/>
    </row>
    <row r="900" spans="1:26" ht="15.5" customHeight="1">
      <c r="A900" s="424"/>
      <c r="B900" s="813" t="s">
        <v>157</v>
      </c>
      <c r="C900" s="814"/>
      <c r="D900" s="814" t="str">
        <f>IF('statement of marks'!I35="","",'statement of marks'!I35)</f>
        <v>A29</v>
      </c>
      <c r="E900" s="814"/>
      <c r="F900" s="814"/>
      <c r="G900" s="814"/>
      <c r="H900" s="814"/>
      <c r="I900" s="814"/>
      <c r="J900" s="814"/>
      <c r="K900" s="814"/>
      <c r="L900" s="814"/>
      <c r="M900" s="814"/>
      <c r="N900" s="814"/>
      <c r="O900" s="814"/>
      <c r="P900" s="814"/>
      <c r="Q900" s="814"/>
      <c r="R900" s="814"/>
      <c r="S900" s="814"/>
      <c r="T900" s="814"/>
      <c r="U900" s="814"/>
      <c r="V900" s="814"/>
      <c r="W900" s="814"/>
      <c r="X900" s="814"/>
      <c r="Y900" s="814"/>
      <c r="Z900" s="832"/>
    </row>
    <row r="901" spans="1:26" ht="15.5" customHeight="1">
      <c r="A901" s="424"/>
      <c r="B901" s="813" t="s">
        <v>20</v>
      </c>
      <c r="C901" s="814"/>
      <c r="D901" s="814" t="str">
        <f>IF('statement of marks'!J35="","",'statement of marks'!J35)</f>
        <v>B29</v>
      </c>
      <c r="E901" s="814"/>
      <c r="F901" s="814"/>
      <c r="G901" s="814"/>
      <c r="H901" s="814"/>
      <c r="I901" s="814"/>
      <c r="J901" s="814"/>
      <c r="K901" s="814"/>
      <c r="L901" s="814"/>
      <c r="M901" s="814"/>
      <c r="N901" s="814"/>
      <c r="O901" s="814"/>
      <c r="P901" s="814"/>
      <c r="Q901" s="814"/>
      <c r="R901" s="814"/>
      <c r="S901" s="814"/>
      <c r="T901" s="814"/>
      <c r="U901" s="814"/>
      <c r="V901" s="814"/>
      <c r="W901" s="814"/>
      <c r="X901" s="814"/>
      <c r="Y901" s="814"/>
      <c r="Z901" s="832"/>
    </row>
    <row r="902" spans="1:26" ht="15.5" customHeight="1">
      <c r="A902" s="424"/>
      <c r="B902" s="813" t="s">
        <v>21</v>
      </c>
      <c r="C902" s="814"/>
      <c r="D902" s="814" t="str">
        <f>IF('statement of marks'!K35="","",'statement of marks'!K35)</f>
        <v>C29</v>
      </c>
      <c r="E902" s="814"/>
      <c r="F902" s="814"/>
      <c r="G902" s="814"/>
      <c r="H902" s="814"/>
      <c r="I902" s="814"/>
      <c r="J902" s="814"/>
      <c r="K902" s="814"/>
      <c r="L902" s="814"/>
      <c r="M902" s="814"/>
      <c r="N902" s="814"/>
      <c r="O902" s="814"/>
      <c r="P902" s="814"/>
      <c r="Q902" s="814"/>
      <c r="R902" s="814"/>
      <c r="S902" s="814"/>
      <c r="T902" s="814"/>
      <c r="U902" s="814"/>
      <c r="V902" s="814"/>
      <c r="W902" s="814"/>
      <c r="X902" s="814"/>
      <c r="Y902" s="814"/>
      <c r="Z902" s="832"/>
    </row>
    <row r="903" spans="1:26" ht="15.5" customHeight="1">
      <c r="A903" s="424"/>
      <c r="B903" s="813" t="s">
        <v>158</v>
      </c>
      <c r="C903" s="814"/>
      <c r="D903" s="814" t="str">
        <f>IF('statement of marks'!$G$3="","",'statement of marks'!$G$3)</f>
        <v>6 A</v>
      </c>
      <c r="E903" s="814"/>
      <c r="F903" s="814"/>
      <c r="G903" s="814" t="s">
        <v>159</v>
      </c>
      <c r="H903" s="814"/>
      <c r="I903" s="814"/>
      <c r="J903" s="836">
        <f>IF('statement of marks'!D35="","",'statement of marks'!D35)</f>
        <v>829</v>
      </c>
      <c r="K903" s="837"/>
      <c r="L903" s="837"/>
      <c r="M903" s="837"/>
      <c r="N903" s="838"/>
      <c r="O903" s="814" t="s">
        <v>79</v>
      </c>
      <c r="P903" s="814"/>
      <c r="Q903" s="814"/>
      <c r="R903" s="814"/>
      <c r="S903" s="814" t="str">
        <f>IF('statement of marks'!F35="","",'statement of marks'!F35)</f>
        <v/>
      </c>
      <c r="T903" s="814"/>
      <c r="U903" s="814"/>
      <c r="V903" s="814"/>
      <c r="W903" s="814" t="str">
        <f>IF('statement of marks'!$I$3="","",'statement of marks'!$I$3)</f>
        <v>SCHOOL DISE CODE</v>
      </c>
      <c r="X903" s="814"/>
      <c r="Y903" s="814"/>
      <c r="Z903" s="832"/>
    </row>
    <row r="904" spans="1:26" ht="15.5" customHeight="1">
      <c r="A904" s="424"/>
      <c r="B904" s="449" t="s">
        <v>171</v>
      </c>
      <c r="C904" s="428"/>
      <c r="D904" s="830" t="str">
        <f>IF('statement of marks'!G35="","",'statement of marks'!G35)</f>
        <v/>
      </c>
      <c r="E904" s="830"/>
      <c r="F904" s="830"/>
      <c r="G904" s="831" t="str">
        <f>IF('statement of marks'!H35="","",'statement of marks'!H35)</f>
        <v/>
      </c>
      <c r="H904" s="831"/>
      <c r="I904" s="831"/>
      <c r="J904" s="831"/>
      <c r="K904" s="831"/>
      <c r="L904" s="831"/>
      <c r="M904" s="831"/>
      <c r="N904" s="831"/>
      <c r="O904" s="831"/>
      <c r="P904" s="831"/>
      <c r="Q904" s="831"/>
      <c r="R904" s="831"/>
      <c r="S904" s="831"/>
      <c r="T904" s="831"/>
      <c r="U904" s="831"/>
      <c r="V904" s="831"/>
      <c r="W904" s="814" t="str">
        <f>IF('statement of marks'!$J$3="","",'statement of marks'!$J$3)</f>
        <v>08291009401</v>
      </c>
      <c r="X904" s="814"/>
      <c r="Y904" s="814"/>
      <c r="Z904" s="832"/>
    </row>
    <row r="905" spans="1:26" ht="15.5" customHeight="1">
      <c r="A905" s="424"/>
      <c r="B905" s="450" t="s">
        <v>160</v>
      </c>
      <c r="C905" s="429" t="s">
        <v>165</v>
      </c>
      <c r="D905" s="794" t="s">
        <v>167</v>
      </c>
      <c r="E905" s="794"/>
      <c r="F905" s="794"/>
      <c r="G905" s="794" t="s">
        <v>168</v>
      </c>
      <c r="H905" s="794"/>
      <c r="I905" s="794"/>
      <c r="J905" s="794" t="s">
        <v>169</v>
      </c>
      <c r="K905" s="794"/>
      <c r="L905" s="794"/>
      <c r="M905" s="833" t="str">
        <f>IF('statement of marks'!U$4="","",'statement of marks'!U$4)</f>
        <v>TOTAL OF ALL TESTS</v>
      </c>
      <c r="N905" s="834" t="str">
        <f>IF('statement of marks'!V$4="","",'statement of marks'!V$4)</f>
        <v>VRUKSHAROPAN</v>
      </c>
      <c r="O905" s="795" t="s">
        <v>170</v>
      </c>
      <c r="P905" s="795"/>
      <c r="Q905" s="795"/>
      <c r="R905" s="795"/>
      <c r="S905" s="835" t="s">
        <v>216</v>
      </c>
      <c r="T905" s="816" t="s">
        <v>90</v>
      </c>
      <c r="U905" s="816"/>
      <c r="V905" s="816"/>
      <c r="W905" s="816"/>
      <c r="X905" s="823" t="s">
        <v>425</v>
      </c>
      <c r="Y905" s="823"/>
      <c r="Z905" s="824"/>
    </row>
    <row r="906" spans="1:26" ht="15.5" customHeight="1">
      <c r="A906" s="424"/>
      <c r="B906" s="450"/>
      <c r="C906" s="429"/>
      <c r="D906" s="431" t="s">
        <v>217</v>
      </c>
      <c r="E906" s="431" t="s">
        <v>218</v>
      </c>
      <c r="F906" s="432" t="s">
        <v>219</v>
      </c>
      <c r="G906" s="431" t="s">
        <v>217</v>
      </c>
      <c r="H906" s="431" t="s">
        <v>218</v>
      </c>
      <c r="I906" s="433" t="s">
        <v>219</v>
      </c>
      <c r="J906" s="431" t="s">
        <v>217</v>
      </c>
      <c r="K906" s="431" t="s">
        <v>218</v>
      </c>
      <c r="L906" s="433" t="s">
        <v>219</v>
      </c>
      <c r="M906" s="833"/>
      <c r="N906" s="834"/>
      <c r="O906" s="431" t="s">
        <v>217</v>
      </c>
      <c r="P906" s="431" t="s">
        <v>218</v>
      </c>
      <c r="Q906" s="434" t="s">
        <v>421</v>
      </c>
      <c r="R906" s="433" t="s">
        <v>219</v>
      </c>
      <c r="S906" s="835"/>
      <c r="T906" s="431" t="s">
        <v>217</v>
      </c>
      <c r="U906" s="431" t="s">
        <v>218</v>
      </c>
      <c r="V906" s="434" t="s">
        <v>422</v>
      </c>
      <c r="W906" s="433" t="s">
        <v>219</v>
      </c>
      <c r="X906" s="435" t="s">
        <v>423</v>
      </c>
      <c r="Y906" s="431" t="s">
        <v>220</v>
      </c>
      <c r="Z906" s="451" t="s">
        <v>69</v>
      </c>
    </row>
    <row r="907" spans="1:26" ht="15.5" customHeight="1">
      <c r="A907" s="425"/>
      <c r="B907" s="828" t="s">
        <v>166</v>
      </c>
      <c r="C907" s="829"/>
      <c r="D907" s="436">
        <f>IF('statement of marks'!L$6="","",'statement of marks'!L$6)</f>
        <v>5</v>
      </c>
      <c r="E907" s="436">
        <f>IF('statement of marks'!M$6="","",'statement of marks'!M$6)</f>
        <v>5</v>
      </c>
      <c r="F907" s="437">
        <f>IF('statement of marks'!N$6="","",'statement of marks'!N$6)</f>
        <v>10</v>
      </c>
      <c r="G907" s="436">
        <f>IF('statement of marks'!O$6="","",'statement of marks'!O$6)</f>
        <v>5</v>
      </c>
      <c r="H907" s="436">
        <f>IF('statement of marks'!P$6="","",'statement of marks'!P$6)</f>
        <v>5</v>
      </c>
      <c r="I907" s="438">
        <f>IF('statement of marks'!Q$6="","",'statement of marks'!Q$6)</f>
        <v>10</v>
      </c>
      <c r="J907" s="436">
        <f>IF('statement of marks'!R$6="","",'statement of marks'!R$6)</f>
        <v>5</v>
      </c>
      <c r="K907" s="436">
        <f>IF('statement of marks'!S$6="","",'statement of marks'!S$6)</f>
        <v>4</v>
      </c>
      <c r="L907" s="438">
        <f>IF('statement of marks'!T$6="","",'statement of marks'!T$6)</f>
        <v>9</v>
      </c>
      <c r="M907" s="438">
        <f>IF('statement of marks'!U$6="","",'statement of marks'!U$6)</f>
        <v>29</v>
      </c>
      <c r="N907" s="439">
        <f>IF('statement of marks'!V$6="","",'statement of marks'!V$6)</f>
        <v>1</v>
      </c>
      <c r="O907" s="436">
        <f>IF('statement of marks'!W$6="","",'statement of marks'!W$6)</f>
        <v>40</v>
      </c>
      <c r="P907" s="436">
        <f>IF('statement of marks'!X$6="","",'statement of marks'!X$6)</f>
        <v>10</v>
      </c>
      <c r="Q907" s="436">
        <f>IF('statement of marks'!Y$6="","",'statement of marks'!Y$6)</f>
        <v>20</v>
      </c>
      <c r="R907" s="438">
        <f>IF('statement of marks'!Z$6="","",'statement of marks'!Z$6)</f>
        <v>70</v>
      </c>
      <c r="S907" s="440">
        <f>IF('statement of marks'!AA$6="","",'statement of marks'!AA$6)</f>
        <v>100</v>
      </c>
      <c r="T907" s="436">
        <f>IF('statement of marks'!AB$6="","",'statement of marks'!AB$6)</f>
        <v>65</v>
      </c>
      <c r="U907" s="436">
        <f>IF('statement of marks'!AC$6="","",'statement of marks'!AC$6)</f>
        <v>15</v>
      </c>
      <c r="V907" s="436">
        <f>IF('statement of marks'!AD$6="","",'statement of marks'!AD$6)</f>
        <v>20</v>
      </c>
      <c r="W907" s="438">
        <f>IF('statement of marks'!AE$6="","",'statement of marks'!AE$6)</f>
        <v>100</v>
      </c>
      <c r="X907" s="441">
        <f>IF('statement of marks'!AF$6="","",'statement of marks'!AF$6)</f>
        <v>200</v>
      </c>
      <c r="Y907" s="436" t="str">
        <f>IF('statement of marks'!AG$6="","",'statement of marks'!AG$6)</f>
        <v/>
      </c>
      <c r="Z907" s="452" t="str">
        <f>IF('statement of marks'!AH$6="","",'statement of marks'!AH$6)</f>
        <v/>
      </c>
    </row>
    <row r="908" spans="1:26" ht="15.5" customHeight="1">
      <c r="A908" s="424"/>
      <c r="B908" s="813" t="str">
        <f>IF('statement of marks'!$L$3="","",'statement of marks'!$L$3)</f>
        <v>HINDI</v>
      </c>
      <c r="C908" s="814"/>
      <c r="D908" s="430">
        <f>IF('statement of marks'!L35="","",'statement of marks'!L35)</f>
        <v>5</v>
      </c>
      <c r="E908" s="430">
        <f>IF('statement of marks'!M35="","",'statement of marks'!M35)</f>
        <v>5</v>
      </c>
      <c r="F908" s="442">
        <f>IF('statement of marks'!N35="","",'statement of marks'!N35)</f>
        <v>10</v>
      </c>
      <c r="G908" s="430">
        <f>IF('statement of marks'!O35="","",'statement of marks'!O35)</f>
        <v>5</v>
      </c>
      <c r="H908" s="430">
        <f>IF('statement of marks'!P35="","",'statement of marks'!P35)</f>
        <v>5</v>
      </c>
      <c r="I908" s="443">
        <f>IF('statement of marks'!Q35="","",'statement of marks'!Q35)</f>
        <v>10</v>
      </c>
      <c r="J908" s="430">
        <f>IF('statement of marks'!R35="","",'statement of marks'!R35)</f>
        <v>5</v>
      </c>
      <c r="K908" s="430">
        <f>IF('statement of marks'!S35="","",'statement of marks'!S35)</f>
        <v>4</v>
      </c>
      <c r="L908" s="443">
        <f>IF('statement of marks'!T35="","",'statement of marks'!T35)</f>
        <v>9</v>
      </c>
      <c r="M908" s="443">
        <f>IF('statement of marks'!U35="","",'statement of marks'!U35)</f>
        <v>29</v>
      </c>
      <c r="N908" s="444">
        <f>IF('statement of marks'!V35="","",'statement of marks'!V35)</f>
        <v>1</v>
      </c>
      <c r="O908" s="430">
        <f>IF('statement of marks'!W35="","",'statement of marks'!W35)</f>
        <v>40</v>
      </c>
      <c r="P908" s="430">
        <f>IF('statement of marks'!X35="","",'statement of marks'!X35)</f>
        <v>10</v>
      </c>
      <c r="Q908" s="430">
        <f>IF('statement of marks'!Y35="","",'statement of marks'!Y35)</f>
        <v>20</v>
      </c>
      <c r="R908" s="443">
        <f>IF('statement of marks'!Z35="","",'statement of marks'!Z35)</f>
        <v>70</v>
      </c>
      <c r="S908" s="445">
        <f>IF('statement of marks'!AA35="","",'statement of marks'!AA35)</f>
        <v>100</v>
      </c>
      <c r="T908" s="430">
        <f>IF('statement of marks'!AB35="","",'statement of marks'!AB35)</f>
        <v>65</v>
      </c>
      <c r="U908" s="430">
        <f>IF('statement of marks'!AC35="","",'statement of marks'!AC35)</f>
        <v>15</v>
      </c>
      <c r="V908" s="430">
        <f>IF('statement of marks'!AD35="","",'statement of marks'!AD35)</f>
        <v>20</v>
      </c>
      <c r="W908" s="443">
        <f>IF('statement of marks'!AE35="","",'statement of marks'!AE35)</f>
        <v>100</v>
      </c>
      <c r="X908" s="446">
        <f>IF('statement of marks'!AF35="","",'statement of marks'!AF35)</f>
        <v>200</v>
      </c>
      <c r="Y908" s="430">
        <f>IF('statement of marks'!AG35="","",'statement of marks'!AG35)</f>
        <v>100</v>
      </c>
      <c r="Z908" s="453" t="str">
        <f>IF('statement of marks'!AH35="","",'statement of marks'!AH35)</f>
        <v>A</v>
      </c>
    </row>
    <row r="909" spans="1:26" ht="15.5" customHeight="1">
      <c r="A909" s="424"/>
      <c r="B909" s="813" t="str">
        <f>IF('statement of marks'!$AK$3="","",'statement of marks'!$AK$3)</f>
        <v>ENGLISH</v>
      </c>
      <c r="C909" s="814"/>
      <c r="D909" s="430">
        <f>IF('statement of marks'!AK35="","",'statement of marks'!AK35)</f>
        <v>5</v>
      </c>
      <c r="E909" s="430">
        <f>IF('statement of marks'!AL35="","",'statement of marks'!AL35)</f>
        <v>5</v>
      </c>
      <c r="F909" s="442">
        <f>IF('statement of marks'!AM35="","",'statement of marks'!AM35)</f>
        <v>10</v>
      </c>
      <c r="G909" s="430">
        <f>IF('statement of marks'!AN35="","",'statement of marks'!AN35)</f>
        <v>5</v>
      </c>
      <c r="H909" s="430">
        <f>IF('statement of marks'!AO35="","",'statement of marks'!AO35)</f>
        <v>5</v>
      </c>
      <c r="I909" s="443">
        <f>IF('statement of marks'!AP35="","",'statement of marks'!AP35)</f>
        <v>10</v>
      </c>
      <c r="J909" s="430">
        <f>IF('statement of marks'!AQ35="","",'statement of marks'!AQ35)</f>
        <v>5</v>
      </c>
      <c r="K909" s="430">
        <f>IF('statement of marks'!AR35="","",'statement of marks'!AR35)</f>
        <v>4</v>
      </c>
      <c r="L909" s="443">
        <f>IF('statement of marks'!AS35="","",'statement of marks'!AS35)</f>
        <v>9</v>
      </c>
      <c r="M909" s="443">
        <f>IF('statement of marks'!AT35="","",'statement of marks'!AT35)</f>
        <v>29</v>
      </c>
      <c r="N909" s="444">
        <f>IF('statement of marks'!AU35="","",'statement of marks'!AU35)</f>
        <v>1</v>
      </c>
      <c r="O909" s="430">
        <f>IF('statement of marks'!AV35="","",'statement of marks'!AV35)</f>
        <v>40</v>
      </c>
      <c r="P909" s="430">
        <f>IF('statement of marks'!AW35="","",'statement of marks'!AW35)</f>
        <v>10</v>
      </c>
      <c r="Q909" s="430">
        <f>IF('statement of marks'!AX35="","",'statement of marks'!AX35)</f>
        <v>20</v>
      </c>
      <c r="R909" s="443">
        <f>IF('statement of marks'!AY35="","",'statement of marks'!AY35)</f>
        <v>70</v>
      </c>
      <c r="S909" s="445">
        <f>IF('statement of marks'!AZ35="","",'statement of marks'!AZ35)</f>
        <v>100</v>
      </c>
      <c r="T909" s="430">
        <f>IF('statement of marks'!BA35="","",'statement of marks'!BA35)</f>
        <v>65</v>
      </c>
      <c r="U909" s="430">
        <f>IF('statement of marks'!BB35="","",'statement of marks'!BB35)</f>
        <v>15</v>
      </c>
      <c r="V909" s="430">
        <f>IF('statement of marks'!BC35="","",'statement of marks'!BC35)</f>
        <v>20</v>
      </c>
      <c r="W909" s="443">
        <f>IF('statement of marks'!BD35="","",'statement of marks'!BD35)</f>
        <v>100</v>
      </c>
      <c r="X909" s="446">
        <f>IF('statement of marks'!BE35="","",'statement of marks'!BE35)</f>
        <v>200</v>
      </c>
      <c r="Y909" s="430">
        <f>IF('statement of marks'!BF35="","",'statement of marks'!BF35)</f>
        <v>100</v>
      </c>
      <c r="Z909" s="453" t="str">
        <f>IF('statement of marks'!BG35="","",'statement of marks'!BG35)</f>
        <v>A</v>
      </c>
    </row>
    <row r="910" spans="1:26" ht="15.5" customHeight="1">
      <c r="A910" s="424"/>
      <c r="B910" s="813" t="str">
        <f>IF('statement of marks'!BJ35="s","SANSKRIT",IF('statement of marks'!BJ35="u","URDU",IF('statement of marks'!BJ35="g","GUJRATI",IF('statement of marks'!BJ35="p","PUNJABI",IF('statement of marks'!BJ35="sd","fla/kh","THIRD LANGUAGE")))))</f>
        <v>SANSKRIT</v>
      </c>
      <c r="C910" s="814"/>
      <c r="D910" s="430">
        <f>IF('statement of marks'!BK35="","",'statement of marks'!BK35)</f>
        <v>5</v>
      </c>
      <c r="E910" s="430">
        <f>IF('statement of marks'!BL35="","",'statement of marks'!BL35)</f>
        <v>5</v>
      </c>
      <c r="F910" s="442">
        <f>IF('statement of marks'!BM35="","",'statement of marks'!BM35)</f>
        <v>10</v>
      </c>
      <c r="G910" s="430">
        <f>IF('statement of marks'!BN35="","",'statement of marks'!BN35)</f>
        <v>5</v>
      </c>
      <c r="H910" s="430">
        <f>IF('statement of marks'!BO35="","",'statement of marks'!BO35)</f>
        <v>5</v>
      </c>
      <c r="I910" s="443">
        <f>IF('statement of marks'!BP35="","",'statement of marks'!BP35)</f>
        <v>10</v>
      </c>
      <c r="J910" s="430">
        <f>IF('statement of marks'!BQ35="","",'statement of marks'!BQ35)</f>
        <v>5</v>
      </c>
      <c r="K910" s="430">
        <f>IF('statement of marks'!BR35="","",'statement of marks'!BR35)</f>
        <v>4</v>
      </c>
      <c r="L910" s="443">
        <f>IF('statement of marks'!BS35="","",'statement of marks'!BS35)</f>
        <v>9</v>
      </c>
      <c r="M910" s="443">
        <f>IF('statement of marks'!BT35="","",'statement of marks'!BT35)</f>
        <v>29</v>
      </c>
      <c r="N910" s="444">
        <f>IF('statement of marks'!BU35="","",'statement of marks'!BU35)</f>
        <v>1</v>
      </c>
      <c r="O910" s="430">
        <f>IF('statement of marks'!BV35="","",'statement of marks'!BV35)</f>
        <v>50</v>
      </c>
      <c r="P910" s="430">
        <f>IF('statement of marks'!BW35="","",'statement of marks'!BW35)</f>
        <v>20</v>
      </c>
      <c r="Q910" s="430"/>
      <c r="R910" s="443">
        <f>IF('statement of marks'!BX35="","",'statement of marks'!BX35)</f>
        <v>70</v>
      </c>
      <c r="S910" s="445">
        <f>IF('statement of marks'!BY35="","",'statement of marks'!BY35)</f>
        <v>100</v>
      </c>
      <c r="T910" s="430">
        <f>IF('statement of marks'!BZ35="","",'statement of marks'!BZ35)</f>
        <v>80</v>
      </c>
      <c r="U910" s="430">
        <f>IF('statement of marks'!CA35="","",'statement of marks'!CA35)</f>
        <v>20</v>
      </c>
      <c r="V910" s="430"/>
      <c r="W910" s="443">
        <f>IF('statement of marks'!CB35="","",'statement of marks'!CB35)</f>
        <v>100</v>
      </c>
      <c r="X910" s="446">
        <f>IF('statement of marks'!CC35="","",'statement of marks'!CC35)</f>
        <v>200</v>
      </c>
      <c r="Y910" s="430">
        <f>IF('statement of marks'!CD35="","",'statement of marks'!CD35)</f>
        <v>100</v>
      </c>
      <c r="Z910" s="453" t="str">
        <f>IF('statement of marks'!CE35="","",'statement of marks'!CE35)</f>
        <v>A</v>
      </c>
    </row>
    <row r="911" spans="1:26" ht="15.5" customHeight="1">
      <c r="A911" s="424"/>
      <c r="B911" s="813" t="str">
        <f>IF('statement of marks'!$CH$3="","",'statement of marks'!$CH$3)</f>
        <v>MATHEMATICS</v>
      </c>
      <c r="C911" s="814"/>
      <c r="D911" s="430">
        <f>IF('statement of marks'!CH35="","",'statement of marks'!CH35)</f>
        <v>5</v>
      </c>
      <c r="E911" s="430">
        <f>IF('statement of marks'!CI35="","",'statement of marks'!CI35)</f>
        <v>5</v>
      </c>
      <c r="F911" s="442">
        <f>IF('statement of marks'!CJ35="","",'statement of marks'!CJ35)</f>
        <v>10</v>
      </c>
      <c r="G911" s="430">
        <f>IF('statement of marks'!CK35="","",'statement of marks'!CK35)</f>
        <v>5</v>
      </c>
      <c r="H911" s="430">
        <f>IF('statement of marks'!CL35="","",'statement of marks'!CL35)</f>
        <v>5</v>
      </c>
      <c r="I911" s="443">
        <f>IF('statement of marks'!CM35="","",'statement of marks'!CM35)</f>
        <v>10</v>
      </c>
      <c r="J911" s="430">
        <f>IF('statement of marks'!CN35="","",'statement of marks'!CN35)</f>
        <v>5</v>
      </c>
      <c r="K911" s="430">
        <f>IF('statement of marks'!CO35="","",'statement of marks'!CO35)</f>
        <v>4</v>
      </c>
      <c r="L911" s="443">
        <f>IF('statement of marks'!CP35="","",'statement of marks'!CP35)</f>
        <v>9</v>
      </c>
      <c r="M911" s="443">
        <f>IF('statement of marks'!CQ35="","",'statement of marks'!CQ35)</f>
        <v>29</v>
      </c>
      <c r="N911" s="444">
        <f>IF('statement of marks'!CR35="","",'statement of marks'!CR35)</f>
        <v>1</v>
      </c>
      <c r="O911" s="430">
        <f>IF('statement of marks'!CS35="","",'statement of marks'!CS35)</f>
        <v>40</v>
      </c>
      <c r="P911" s="430">
        <f>IF('statement of marks'!CT35="","",'statement of marks'!CT35)</f>
        <v>10</v>
      </c>
      <c r="Q911" s="430">
        <f>IF('statement of marks'!CU35="","",'statement of marks'!CU35)</f>
        <v>20</v>
      </c>
      <c r="R911" s="443">
        <f>IF('statement of marks'!CV35="","",'statement of marks'!CV35)</f>
        <v>70</v>
      </c>
      <c r="S911" s="445">
        <f>IF('statement of marks'!CW35="","",'statement of marks'!CW35)</f>
        <v>100</v>
      </c>
      <c r="T911" s="430">
        <f>IF('statement of marks'!CX35="","",'statement of marks'!CX35)</f>
        <v>65</v>
      </c>
      <c r="U911" s="430">
        <f>IF('statement of marks'!CY35="","",'statement of marks'!CY35)</f>
        <v>15</v>
      </c>
      <c r="V911" s="430">
        <f>IF('statement of marks'!CZ35="","",'statement of marks'!CZ35)</f>
        <v>20</v>
      </c>
      <c r="W911" s="443">
        <f>IF('statement of marks'!DA35="","",'statement of marks'!DA35)</f>
        <v>100</v>
      </c>
      <c r="X911" s="446">
        <f>IF('statement of marks'!DB35="","",'statement of marks'!DB35)</f>
        <v>200</v>
      </c>
      <c r="Y911" s="430">
        <f>IF('statement of marks'!DC35="","",'statement of marks'!DC35)</f>
        <v>100</v>
      </c>
      <c r="Z911" s="453" t="str">
        <f>IF('statement of marks'!DD35="","",'statement of marks'!DD35)</f>
        <v>A</v>
      </c>
    </row>
    <row r="912" spans="1:26" ht="15.5" customHeight="1">
      <c r="A912" s="424"/>
      <c r="B912" s="813" t="str">
        <f>IF('statement of marks'!$DG$3="","",'statement of marks'!$DG$3)</f>
        <v>SCIENCE</v>
      </c>
      <c r="C912" s="814"/>
      <c r="D912" s="430">
        <f>IF('statement of marks'!DG35="","",'statement of marks'!DG35)</f>
        <v>5</v>
      </c>
      <c r="E912" s="430">
        <f>IF('statement of marks'!DH35="","",'statement of marks'!DH35)</f>
        <v>5</v>
      </c>
      <c r="F912" s="442">
        <f>IF('statement of marks'!DI35="","",'statement of marks'!DI35)</f>
        <v>10</v>
      </c>
      <c r="G912" s="430">
        <f>IF('statement of marks'!DJ35="","",'statement of marks'!DJ35)</f>
        <v>5</v>
      </c>
      <c r="H912" s="430">
        <f>IF('statement of marks'!DK35="","",'statement of marks'!DK35)</f>
        <v>5</v>
      </c>
      <c r="I912" s="443">
        <f>IF('statement of marks'!DL35="","",'statement of marks'!DL35)</f>
        <v>10</v>
      </c>
      <c r="J912" s="430">
        <f>IF('statement of marks'!DM35="","",'statement of marks'!DM35)</f>
        <v>3</v>
      </c>
      <c r="K912" s="430">
        <f>IF('statement of marks'!DN35="","",'statement of marks'!DN35)</f>
        <v>2</v>
      </c>
      <c r="L912" s="443">
        <f>IF('statement of marks'!DO35="","",'statement of marks'!DO35)</f>
        <v>5</v>
      </c>
      <c r="M912" s="443">
        <f>IF('statement of marks'!DP35="","",'statement of marks'!DP35)</f>
        <v>25</v>
      </c>
      <c r="N912" s="444">
        <f>IF('statement of marks'!DQ35="","",'statement of marks'!DQ35)</f>
        <v>5</v>
      </c>
      <c r="O912" s="430">
        <f>IF('statement of marks'!DR35="","",'statement of marks'!DR35)</f>
        <v>50</v>
      </c>
      <c r="P912" s="430">
        <f>IF('statement of marks'!DS35="","",'statement of marks'!DS35)</f>
        <v>20</v>
      </c>
      <c r="Q912" s="430"/>
      <c r="R912" s="443">
        <f>IF('statement of marks'!DT35="","",'statement of marks'!DT35)</f>
        <v>70</v>
      </c>
      <c r="S912" s="445">
        <f>IF('statement of marks'!DU35="","",'statement of marks'!DU35)</f>
        <v>100</v>
      </c>
      <c r="T912" s="430">
        <f>IF('statement of marks'!DV35="","",'statement of marks'!DV35)</f>
        <v>80</v>
      </c>
      <c r="U912" s="430">
        <f>IF('statement of marks'!DW35="","",'statement of marks'!DW35)</f>
        <v>20</v>
      </c>
      <c r="V912" s="430"/>
      <c r="W912" s="443">
        <f>IF('statement of marks'!DX35="","",'statement of marks'!DX35)</f>
        <v>100</v>
      </c>
      <c r="X912" s="446">
        <f>IF('statement of marks'!DY35="","",'statement of marks'!DY35)</f>
        <v>200</v>
      </c>
      <c r="Y912" s="430">
        <f>IF('statement of marks'!DZ35="","",'statement of marks'!DZ35)</f>
        <v>100</v>
      </c>
      <c r="Z912" s="453" t="str">
        <f>IF('statement of marks'!EA35="","",'statement of marks'!EA35)</f>
        <v>A</v>
      </c>
    </row>
    <row r="913" spans="1:26" ht="15.5" customHeight="1">
      <c r="A913" s="424"/>
      <c r="B913" s="813" t="str">
        <f>IF('statement of marks'!$ED$3="","",'statement of marks'!$ED$3)</f>
        <v>SOCIAL STUDIES</v>
      </c>
      <c r="C913" s="814"/>
      <c r="D913" s="430">
        <f>IF('statement of marks'!ED35="","",'statement of marks'!ED35)</f>
        <v>5</v>
      </c>
      <c r="E913" s="430">
        <f>IF('statement of marks'!EE35="","",'statement of marks'!EE35)</f>
        <v>5</v>
      </c>
      <c r="F913" s="442">
        <f>IF('statement of marks'!EF35="","",'statement of marks'!EF35)</f>
        <v>10</v>
      </c>
      <c r="G913" s="430">
        <f>IF('statement of marks'!EG35="","",'statement of marks'!EG35)</f>
        <v>5</v>
      </c>
      <c r="H913" s="430">
        <f>IF('statement of marks'!EH35="","",'statement of marks'!EH35)</f>
        <v>5</v>
      </c>
      <c r="I913" s="443">
        <f>IF('statement of marks'!EI35="","",'statement of marks'!EI35)</f>
        <v>10</v>
      </c>
      <c r="J913" s="430">
        <f>IF('statement of marks'!EJ35="","",'statement of marks'!EJ35)</f>
        <v>5</v>
      </c>
      <c r="K913" s="430">
        <f>IF('statement of marks'!EK35="","",'statement of marks'!EK35)</f>
        <v>4</v>
      </c>
      <c r="L913" s="443">
        <f>IF('statement of marks'!EL35="","",'statement of marks'!EL35)</f>
        <v>9</v>
      </c>
      <c r="M913" s="443">
        <f>IF('statement of marks'!EM35="","",'statement of marks'!EM35)</f>
        <v>29</v>
      </c>
      <c r="N913" s="444">
        <f>IF('statement of marks'!EN35="","",'statement of marks'!EN35)</f>
        <v>1</v>
      </c>
      <c r="O913" s="430">
        <f>IF('statement of marks'!EO35="","",'statement of marks'!EO35)</f>
        <v>50</v>
      </c>
      <c r="P913" s="430">
        <f>IF('statement of marks'!EP35="","",'statement of marks'!EP35)</f>
        <v>20</v>
      </c>
      <c r="Q913" s="430"/>
      <c r="R913" s="443">
        <f>IF('statement of marks'!EQ35="","",'statement of marks'!EQ35)</f>
        <v>70</v>
      </c>
      <c r="S913" s="445">
        <f>IF('statement of marks'!ER35="","",'statement of marks'!ER35)</f>
        <v>100</v>
      </c>
      <c r="T913" s="430">
        <f>IF('statement of marks'!ES35="","",'statement of marks'!ES35)</f>
        <v>80</v>
      </c>
      <c r="U913" s="430">
        <f>IF('statement of marks'!ET35="","",'statement of marks'!ET35)</f>
        <v>20</v>
      </c>
      <c r="V913" s="430"/>
      <c r="W913" s="443">
        <f>IF('statement of marks'!EU35="","",'statement of marks'!EU35)</f>
        <v>100</v>
      </c>
      <c r="X913" s="446">
        <f>IF('statement of marks'!EV35="","",'statement of marks'!EV35)</f>
        <v>200</v>
      </c>
      <c r="Y913" s="430">
        <f>IF('statement of marks'!EW35="","",'statement of marks'!EW35)</f>
        <v>100</v>
      </c>
      <c r="Z913" s="453" t="str">
        <f>IF('statement of marks'!EX35="","",'statement of marks'!EX35)</f>
        <v>A</v>
      </c>
    </row>
    <row r="914" spans="1:26" ht="15.5" customHeight="1">
      <c r="A914" s="424"/>
      <c r="B914" s="813" t="s">
        <v>172</v>
      </c>
      <c r="C914" s="814"/>
      <c r="D914" s="794" t="s">
        <v>167</v>
      </c>
      <c r="E914" s="794"/>
      <c r="F914" s="794"/>
      <c r="G914" s="794" t="s">
        <v>168</v>
      </c>
      <c r="H914" s="794"/>
      <c r="I914" s="794"/>
      <c r="J914" s="794" t="s">
        <v>169</v>
      </c>
      <c r="K914" s="794"/>
      <c r="L914" s="794"/>
      <c r="M914" s="794"/>
      <c r="N914" s="794"/>
      <c r="O914" s="794" t="s">
        <v>177</v>
      </c>
      <c r="P914" s="794"/>
      <c r="Q914" s="794"/>
      <c r="R914" s="794"/>
      <c r="S914" s="794" t="s">
        <v>221</v>
      </c>
      <c r="T914" s="794"/>
      <c r="U914" s="794"/>
      <c r="V914" s="794"/>
      <c r="W914" s="447"/>
      <c r="X914" s="823" t="s">
        <v>425</v>
      </c>
      <c r="Y914" s="823"/>
      <c r="Z914" s="824"/>
    </row>
    <row r="915" spans="1:26" ht="15.5" customHeight="1">
      <c r="A915" s="425"/>
      <c r="B915" s="825" t="s">
        <v>166</v>
      </c>
      <c r="C915" s="826"/>
      <c r="D915" s="827">
        <f>IF('statement of marks'!FA$6="","",'statement of marks'!FA$6)</f>
        <v>20</v>
      </c>
      <c r="E915" s="827"/>
      <c r="F915" s="827"/>
      <c r="G915" s="827">
        <f>IF('statement of marks'!FB$6="","",'statement of marks'!FB$6)</f>
        <v>20</v>
      </c>
      <c r="H915" s="827"/>
      <c r="I915" s="827"/>
      <c r="J915" s="827">
        <f>IF('statement of marks'!FC$6="","",'statement of marks'!FC$6)</f>
        <v>20</v>
      </c>
      <c r="K915" s="827"/>
      <c r="L915" s="827"/>
      <c r="M915" s="827"/>
      <c r="N915" s="827"/>
      <c r="O915" s="827">
        <f>IF('statement of marks'!FD$6="","",'statement of marks'!FD$6)</f>
        <v>20</v>
      </c>
      <c r="P915" s="827"/>
      <c r="Q915" s="827"/>
      <c r="R915" s="827"/>
      <c r="S915" s="827">
        <f>IF('statement of marks'!FE$6="","",'statement of marks'!FE$6)</f>
        <v>20</v>
      </c>
      <c r="T915" s="827"/>
      <c r="U915" s="827"/>
      <c r="V915" s="827"/>
      <c r="W915" s="448"/>
      <c r="X915" s="436">
        <f>IF('statement of marks'!FF$6="","",'statement of marks'!FF$6)</f>
        <v>100</v>
      </c>
      <c r="Y915" s="436" t="s">
        <v>220</v>
      </c>
      <c r="Z915" s="451" t="s">
        <v>69</v>
      </c>
    </row>
    <row r="916" spans="1:26" ht="15.5" customHeight="1">
      <c r="A916" s="424"/>
      <c r="B916" s="813" t="str">
        <f>IF('statement of marks'!$FA$3="","",'statement of marks'!$FA$3)</f>
        <v>WORK EXPERIENCE</v>
      </c>
      <c r="C916" s="814"/>
      <c r="D916" s="817">
        <f>IF('statement of marks'!FA35="","",'statement of marks'!FA35)</f>
        <v>20</v>
      </c>
      <c r="E916" s="817"/>
      <c r="F916" s="817"/>
      <c r="G916" s="817">
        <f>IF('statement of marks'!FB35="","",'statement of marks'!FB35)</f>
        <v>20</v>
      </c>
      <c r="H916" s="817"/>
      <c r="I916" s="817"/>
      <c r="J916" s="816">
        <f>IF('statement of marks'!FC35="","",'statement of marks'!FC35)</f>
        <v>20</v>
      </c>
      <c r="K916" s="816"/>
      <c r="L916" s="816"/>
      <c r="M916" s="816"/>
      <c r="N916" s="816"/>
      <c r="O916" s="817">
        <f>IF('statement of marks'!FD35="","",'statement of marks'!FD35)</f>
        <v>20</v>
      </c>
      <c r="P916" s="817"/>
      <c r="Q916" s="817"/>
      <c r="R916" s="817"/>
      <c r="S916" s="817">
        <f>IF('statement of marks'!FE35="","",'statement of marks'!FE35)</f>
        <v>20</v>
      </c>
      <c r="T916" s="817"/>
      <c r="U916" s="817"/>
      <c r="V916" s="817"/>
      <c r="W916" s="447"/>
      <c r="X916" s="447">
        <f>IF('statement of marks'!FF35="","",'statement of marks'!FF35)</f>
        <v>100</v>
      </c>
      <c r="Y916" s="447">
        <f>IF('statement of marks'!FG35="","",'statement of marks'!FG35)</f>
        <v>100</v>
      </c>
      <c r="Z916" s="454" t="str">
        <f>IF('statement of marks'!FH35="","",'statement of marks'!FH35)</f>
        <v>A</v>
      </c>
    </row>
    <row r="917" spans="1:26" ht="15.5" customHeight="1">
      <c r="A917" s="424"/>
      <c r="B917" s="813" t="str">
        <f>IF('statement of marks'!$FK$3="","",'statement of marks'!$FK$3)</f>
        <v>ART EDUCATION</v>
      </c>
      <c r="C917" s="814"/>
      <c r="D917" s="817">
        <f>IF('statement of marks'!FK35="","",'statement of marks'!FK35)</f>
        <v>20</v>
      </c>
      <c r="E917" s="817"/>
      <c r="F917" s="817"/>
      <c r="G917" s="817">
        <f>IF('statement of marks'!FL35="","",'statement of marks'!FL35)</f>
        <v>20</v>
      </c>
      <c r="H917" s="817"/>
      <c r="I917" s="817"/>
      <c r="J917" s="816">
        <f>IF('statement of marks'!FM35="","",'statement of marks'!FM35)</f>
        <v>20</v>
      </c>
      <c r="K917" s="816"/>
      <c r="L917" s="816"/>
      <c r="M917" s="816"/>
      <c r="N917" s="816"/>
      <c r="O917" s="817">
        <f>IF('statement of marks'!FN35="","",'statement of marks'!FN35)</f>
        <v>20</v>
      </c>
      <c r="P917" s="817"/>
      <c r="Q917" s="817"/>
      <c r="R917" s="817"/>
      <c r="S917" s="817">
        <f>IF('statement of marks'!FO35="","",'statement of marks'!FO35)</f>
        <v>20</v>
      </c>
      <c r="T917" s="817"/>
      <c r="U917" s="817"/>
      <c r="V917" s="817"/>
      <c r="W917" s="447"/>
      <c r="X917" s="447">
        <f>IF('statement of marks'!FP35="","",'statement of marks'!FP35)</f>
        <v>100</v>
      </c>
      <c r="Y917" s="447">
        <f>IF('statement of marks'!FQ35="","",'statement of marks'!FQ35)</f>
        <v>100</v>
      </c>
      <c r="Z917" s="454" t="str">
        <f>IF('statement of marks'!FR35="","",'statement of marks'!FR35)</f>
        <v>A</v>
      </c>
    </row>
    <row r="918" spans="1:26" ht="15.5" customHeight="1">
      <c r="A918" s="424"/>
      <c r="B918" s="813" t="str">
        <f>IF('statement of marks'!$FU$3="","",'statement of marks'!$FU$3)</f>
        <v>PHYSICIAL EDUCATION</v>
      </c>
      <c r="C918" s="814"/>
      <c r="D918" s="817">
        <f>IF('statement of marks'!FU35="","",'statement of marks'!FU35)</f>
        <v>20</v>
      </c>
      <c r="E918" s="817"/>
      <c r="F918" s="817"/>
      <c r="G918" s="817">
        <f>IF('statement of marks'!FV35="","",'statement of marks'!FV35)</f>
        <v>20</v>
      </c>
      <c r="H918" s="817"/>
      <c r="I918" s="817"/>
      <c r="J918" s="816">
        <f>IF('statement of marks'!FW35="","",'statement of marks'!FW35)</f>
        <v>20</v>
      </c>
      <c r="K918" s="816"/>
      <c r="L918" s="816"/>
      <c r="M918" s="816"/>
      <c r="N918" s="816"/>
      <c r="O918" s="817">
        <f>IF('statement of marks'!FX35="","",'statement of marks'!FX35)</f>
        <v>20</v>
      </c>
      <c r="P918" s="817"/>
      <c r="Q918" s="817"/>
      <c r="R918" s="817"/>
      <c r="S918" s="817">
        <f>IF('statement of marks'!FY35="","",'statement of marks'!FY35)</f>
        <v>20</v>
      </c>
      <c r="T918" s="817"/>
      <c r="U918" s="817"/>
      <c r="V918" s="817"/>
      <c r="W918" s="447"/>
      <c r="X918" s="447">
        <f>IF('statement of marks'!FZ35="","",'statement of marks'!FZ35)</f>
        <v>100</v>
      </c>
      <c r="Y918" s="447">
        <f>IF('statement of marks'!GA35="","",'statement of marks'!GA35)</f>
        <v>100</v>
      </c>
      <c r="Z918" s="454" t="str">
        <f>IF('statement of marks'!GB35="","",'statement of marks'!GB35)</f>
        <v>A</v>
      </c>
    </row>
    <row r="919" spans="1:26" ht="15.5" customHeight="1">
      <c r="A919" s="424"/>
      <c r="B919" s="813" t="s">
        <v>173</v>
      </c>
      <c r="C919" s="814"/>
      <c r="D919" s="794" t="str">
        <f>details!$EF$3</f>
        <v>AUGUST</v>
      </c>
      <c r="E919" s="794"/>
      <c r="F919" s="794"/>
      <c r="G919" s="794" t="str">
        <f>details!$EJ$3</f>
        <v>OCTOBER</v>
      </c>
      <c r="H919" s="794"/>
      <c r="I919" s="794"/>
      <c r="J919" s="816" t="str">
        <f>details!$EN$3</f>
        <v>DECEMBER</v>
      </c>
      <c r="K919" s="816"/>
      <c r="L919" s="816"/>
      <c r="M919" s="816"/>
      <c r="N919" s="816"/>
      <c r="O919" s="794" t="str">
        <f>details!$ER$3</f>
        <v>FEBURARY</v>
      </c>
      <c r="P919" s="794"/>
      <c r="Q919" s="794"/>
      <c r="R919" s="794"/>
      <c r="S919" s="794" t="str">
        <f>details!$EV$3</f>
        <v>GRAND TOAL</v>
      </c>
      <c r="T919" s="794"/>
      <c r="U919" s="794"/>
      <c r="V919" s="794"/>
      <c r="W919" s="811" t="s">
        <v>118</v>
      </c>
      <c r="X919" s="811"/>
      <c r="Y919" s="811"/>
      <c r="Z919" s="812"/>
    </row>
    <row r="920" spans="1:26" ht="15.5" customHeight="1">
      <c r="A920" s="424"/>
      <c r="B920" s="813" t="s">
        <v>175</v>
      </c>
      <c r="C920" s="814"/>
      <c r="D920" s="815" t="str">
        <f>IF(details!EI35="","",details!EI35)</f>
        <v/>
      </c>
      <c r="E920" s="815"/>
      <c r="F920" s="815"/>
      <c r="G920" s="815" t="str">
        <f>IF(details!EM35="","",details!EM35)</f>
        <v/>
      </c>
      <c r="H920" s="815"/>
      <c r="I920" s="815"/>
      <c r="J920" s="816" t="str">
        <f>IF(details!EQ35="","",details!EQ35)</f>
        <v/>
      </c>
      <c r="K920" s="816"/>
      <c r="L920" s="816"/>
      <c r="M920" s="816"/>
      <c r="N920" s="816"/>
      <c r="O920" s="817" t="str">
        <f>IF(details!EU35="","",details!EU35)</f>
        <v/>
      </c>
      <c r="P920" s="817"/>
      <c r="Q920" s="817"/>
      <c r="R920" s="817"/>
      <c r="S920" s="815" t="str">
        <f>IF(details!EW35="","",details!EW35)</f>
        <v/>
      </c>
      <c r="T920" s="815"/>
      <c r="U920" s="815"/>
      <c r="V920" s="815"/>
      <c r="W920" s="811"/>
      <c r="X920" s="811"/>
      <c r="Y920" s="811"/>
      <c r="Z920" s="812"/>
    </row>
    <row r="921" spans="1:26" ht="15.5" customHeight="1">
      <c r="A921" s="424"/>
      <c r="B921" s="818" t="s">
        <v>174</v>
      </c>
      <c r="C921" s="819"/>
      <c r="D921" s="820">
        <f>IF(details!EH35="","",details!EH35)</f>
        <v>40</v>
      </c>
      <c r="E921" s="820"/>
      <c r="F921" s="820"/>
      <c r="G921" s="820">
        <f>IF(details!EL35="","",details!EL35)</f>
        <v>60</v>
      </c>
      <c r="H921" s="820"/>
      <c r="I921" s="820"/>
      <c r="J921" s="820">
        <f>IF(details!EP35="","",details!EP35)</f>
        <v>80</v>
      </c>
      <c r="K921" s="820"/>
      <c r="L921" s="820"/>
      <c r="M921" s="820"/>
      <c r="N921" s="820"/>
      <c r="O921" s="820">
        <f>IF(details!ET35="","",details!ET35)</f>
        <v>100</v>
      </c>
      <c r="P921" s="820"/>
      <c r="Q921" s="820"/>
      <c r="R921" s="820"/>
      <c r="S921" s="820">
        <f>IF(details!EV35="","",details!EV35)</f>
        <v>110</v>
      </c>
      <c r="T921" s="820"/>
      <c r="U921" s="820"/>
      <c r="V921" s="820"/>
      <c r="W921" s="821">
        <f>'statement of marks'!$HR$108</f>
        <v>45777</v>
      </c>
      <c r="X921" s="821"/>
      <c r="Y921" s="821"/>
      <c r="Z921" s="822"/>
    </row>
    <row r="922" spans="1:26" ht="15.5" customHeight="1">
      <c r="A922" s="426"/>
      <c r="B922" s="803" t="s">
        <v>232</v>
      </c>
      <c r="C922" s="804"/>
      <c r="D922" s="805" t="s">
        <v>189</v>
      </c>
      <c r="E922" s="805"/>
      <c r="F922" s="805"/>
      <c r="G922" s="805" t="s">
        <v>190</v>
      </c>
      <c r="H922" s="805"/>
      <c r="I922" s="805"/>
      <c r="J922" s="805" t="s">
        <v>222</v>
      </c>
      <c r="K922" s="805"/>
      <c r="L922" s="805"/>
      <c r="M922" s="805"/>
      <c r="N922" s="805"/>
      <c r="O922" s="805" t="s">
        <v>147</v>
      </c>
      <c r="P922" s="805"/>
      <c r="Q922" s="805"/>
      <c r="R922" s="805"/>
      <c r="S922" s="806" t="s">
        <v>195</v>
      </c>
      <c r="T922" s="806"/>
      <c r="U922" s="806"/>
      <c r="V922" s="806"/>
      <c r="W922" s="805" t="s">
        <v>230</v>
      </c>
      <c r="X922" s="805"/>
      <c r="Y922" s="805"/>
      <c r="Z922" s="807"/>
    </row>
    <row r="923" spans="1:26" ht="15.5" customHeight="1">
      <c r="A923" s="426"/>
      <c r="B923" s="803"/>
      <c r="C923" s="804"/>
      <c r="D923" s="805">
        <f>'statement of marks'!HP35</f>
        <v>1200</v>
      </c>
      <c r="E923" s="805"/>
      <c r="F923" s="805"/>
      <c r="G923" s="805">
        <f>'statement of marks'!HQ35</f>
        <v>1200</v>
      </c>
      <c r="H923" s="805"/>
      <c r="I923" s="805"/>
      <c r="J923" s="808" t="str">
        <f>'statement of marks'!HU35</f>
        <v>A</v>
      </c>
      <c r="K923" s="808"/>
      <c r="L923" s="808"/>
      <c r="M923" s="808"/>
      <c r="N923" s="808"/>
      <c r="O923" s="808">
        <f>'statement of marks'!HR35</f>
        <v>100</v>
      </c>
      <c r="P923" s="808"/>
      <c r="Q923" s="808"/>
      <c r="R923" s="808"/>
      <c r="S923" s="805">
        <f>'statement of marks'!HT35</f>
        <v>0.99999999999999833</v>
      </c>
      <c r="T923" s="805"/>
      <c r="U923" s="805"/>
      <c r="V923" s="805"/>
      <c r="W923" s="809" t="str">
        <f>'statement of marks'!HO35</f>
        <v>PASSED</v>
      </c>
      <c r="X923" s="809"/>
      <c r="Y923" s="809"/>
      <c r="Z923" s="810"/>
    </row>
    <row r="924" spans="1:26" ht="15.5" customHeight="1">
      <c r="A924" s="424"/>
      <c r="B924" s="792" t="s">
        <v>176</v>
      </c>
      <c r="C924" s="793"/>
      <c r="D924" s="794"/>
      <c r="E924" s="794"/>
      <c r="F924" s="794"/>
      <c r="G924" s="794"/>
      <c r="H924" s="794"/>
      <c r="I924" s="794"/>
      <c r="J924" s="794"/>
      <c r="K924" s="794"/>
      <c r="L924" s="794"/>
      <c r="M924" s="794"/>
      <c r="N924" s="794"/>
      <c r="O924" s="794"/>
      <c r="P924" s="794"/>
      <c r="Q924" s="794"/>
      <c r="R924" s="794"/>
      <c r="S924" s="794"/>
      <c r="T924" s="794"/>
      <c r="U924" s="794"/>
      <c r="V924" s="794"/>
      <c r="W924" s="794"/>
      <c r="X924" s="794"/>
      <c r="Y924" s="794"/>
      <c r="Z924" s="800"/>
    </row>
    <row r="925" spans="1:26" ht="15.5" customHeight="1">
      <c r="A925" s="424"/>
      <c r="B925" s="801" t="s">
        <v>161</v>
      </c>
      <c r="C925" s="802"/>
      <c r="D925" s="794"/>
      <c r="E925" s="794"/>
      <c r="F925" s="794"/>
      <c r="G925" s="794"/>
      <c r="H925" s="794"/>
      <c r="I925" s="794"/>
      <c r="J925" s="794"/>
      <c r="K925" s="794"/>
      <c r="L925" s="794"/>
      <c r="M925" s="794"/>
      <c r="N925" s="794"/>
      <c r="O925" s="794"/>
      <c r="P925" s="794"/>
      <c r="Q925" s="794"/>
      <c r="R925" s="794"/>
      <c r="S925" s="794"/>
      <c r="T925" s="794"/>
      <c r="U925" s="794"/>
      <c r="V925" s="794"/>
      <c r="W925" s="794"/>
      <c r="X925" s="794"/>
      <c r="Y925" s="794"/>
      <c r="Z925" s="800"/>
    </row>
    <row r="926" spans="1:26" ht="15.5" customHeight="1">
      <c r="A926" s="424"/>
      <c r="B926" s="792" t="s">
        <v>162</v>
      </c>
      <c r="C926" s="793"/>
      <c r="D926" s="794"/>
      <c r="E926" s="794"/>
      <c r="F926" s="794"/>
      <c r="G926" s="794"/>
      <c r="H926" s="794"/>
      <c r="I926" s="794"/>
      <c r="J926" s="794"/>
      <c r="K926" s="794"/>
      <c r="L926" s="794"/>
      <c r="M926" s="794"/>
      <c r="N926" s="794"/>
      <c r="O926" s="794"/>
      <c r="P926" s="794"/>
      <c r="Q926" s="794"/>
      <c r="R926" s="794"/>
      <c r="S926" s="795" t="s">
        <v>162</v>
      </c>
      <c r="T926" s="795"/>
      <c r="U926" s="795"/>
      <c r="V926" s="795"/>
      <c r="W926" s="796" t="s">
        <v>163</v>
      </c>
      <c r="X926" s="796"/>
      <c r="Y926" s="796"/>
      <c r="Z926" s="797"/>
    </row>
    <row r="927" spans="1:26" ht="15.5" customHeight="1">
      <c r="A927" s="424"/>
      <c r="B927" s="798" t="s">
        <v>163</v>
      </c>
      <c r="C927" s="799"/>
      <c r="D927" s="794"/>
      <c r="E927" s="794"/>
      <c r="F927" s="794"/>
      <c r="G927" s="794"/>
      <c r="H927" s="794"/>
      <c r="I927" s="794"/>
      <c r="J927" s="794"/>
      <c r="K927" s="794"/>
      <c r="L927" s="794"/>
      <c r="M927" s="794"/>
      <c r="N927" s="794"/>
      <c r="O927" s="794"/>
      <c r="P927" s="794"/>
      <c r="Q927" s="794"/>
      <c r="R927" s="794"/>
      <c r="S927" s="795"/>
      <c r="T927" s="795"/>
      <c r="U927" s="795"/>
      <c r="V927" s="795"/>
      <c r="W927" s="796"/>
      <c r="X927" s="796"/>
      <c r="Y927" s="796"/>
      <c r="Z927" s="797"/>
    </row>
    <row r="928" spans="1:26" ht="15.5" customHeight="1" thickBot="1">
      <c r="A928" s="424"/>
      <c r="B928" s="786" t="s">
        <v>223</v>
      </c>
      <c r="C928" s="787"/>
      <c r="D928" s="788"/>
      <c r="E928" s="788"/>
      <c r="F928" s="788"/>
      <c r="G928" s="788"/>
      <c r="H928" s="788"/>
      <c r="I928" s="788"/>
      <c r="J928" s="788"/>
      <c r="K928" s="788"/>
      <c r="L928" s="788"/>
      <c r="M928" s="788"/>
      <c r="N928" s="788"/>
      <c r="O928" s="788"/>
      <c r="P928" s="788"/>
      <c r="Q928" s="788"/>
      <c r="R928" s="788"/>
      <c r="S928" s="789" t="s">
        <v>179</v>
      </c>
      <c r="T928" s="789"/>
      <c r="U928" s="789"/>
      <c r="V928" s="789"/>
      <c r="W928" s="790" t="s">
        <v>179</v>
      </c>
      <c r="X928" s="790"/>
      <c r="Y928" s="790"/>
      <c r="Z928" s="791"/>
    </row>
    <row r="929" spans="1:26" ht="15.5" customHeight="1">
      <c r="A929" s="424"/>
      <c r="B929" s="839" t="s">
        <v>178</v>
      </c>
      <c r="C929" s="840"/>
      <c r="D929" s="840"/>
      <c r="E929" s="840"/>
      <c r="F929" s="840"/>
      <c r="G929" s="840"/>
      <c r="H929" s="840"/>
      <c r="I929" s="840"/>
      <c r="J929" s="840"/>
      <c r="K929" s="840"/>
      <c r="L929" s="840"/>
      <c r="M929" s="840"/>
      <c r="N929" s="840"/>
      <c r="O929" s="840"/>
      <c r="P929" s="840"/>
      <c r="Q929" s="840"/>
      <c r="R929" s="840"/>
      <c r="S929" s="840"/>
      <c r="T929" s="840"/>
      <c r="U929" s="840"/>
      <c r="V929" s="840"/>
      <c r="W929" s="840"/>
      <c r="X929" s="840"/>
      <c r="Y929" s="840"/>
      <c r="Z929" s="841"/>
    </row>
    <row r="930" spans="1:26" ht="15.5" customHeight="1">
      <c r="A930" s="424"/>
      <c r="B930" s="842" t="str">
        <f>IF('statement of marks'!$A$1="","",'statement of marks'!$A$1)</f>
        <v>GOVT. HR. SEC. SCHOOL, _________________</v>
      </c>
      <c r="C930" s="843"/>
      <c r="D930" s="843"/>
      <c r="E930" s="843"/>
      <c r="F930" s="843"/>
      <c r="G930" s="843"/>
      <c r="H930" s="843"/>
      <c r="I930" s="843"/>
      <c r="J930" s="843"/>
      <c r="K930" s="843"/>
      <c r="L930" s="843"/>
      <c r="M930" s="843"/>
      <c r="N930" s="843"/>
      <c r="O930" s="843"/>
      <c r="P930" s="843"/>
      <c r="Q930" s="843"/>
      <c r="R930" s="843"/>
      <c r="S930" s="843"/>
      <c r="T930" s="843"/>
      <c r="U930" s="843"/>
      <c r="V930" s="843"/>
      <c r="W930" s="843"/>
      <c r="X930" s="843"/>
      <c r="Y930" s="843"/>
      <c r="Z930" s="844"/>
    </row>
    <row r="931" spans="1:26" ht="15.5" customHeight="1">
      <c r="A931" s="424"/>
      <c r="B931" s="813" t="s">
        <v>117</v>
      </c>
      <c r="C931" s="814"/>
      <c r="D931" s="814" t="str">
        <f>IF('statement of marks'!$H$3="","",'statement of marks'!$H$3)</f>
        <v>2024-25</v>
      </c>
      <c r="E931" s="814"/>
      <c r="F931" s="814"/>
      <c r="G931" s="814"/>
      <c r="H931" s="814"/>
      <c r="I931" s="814"/>
      <c r="J931" s="814"/>
      <c r="K931" s="814"/>
      <c r="L931" s="814"/>
      <c r="M931" s="814"/>
      <c r="N931" s="814"/>
      <c r="O931" s="814"/>
      <c r="P931" s="814"/>
      <c r="Q931" s="814"/>
      <c r="R931" s="814"/>
      <c r="S931" s="814"/>
      <c r="T931" s="814"/>
      <c r="U931" s="814"/>
      <c r="V931" s="814"/>
      <c r="W931" s="814"/>
      <c r="X931" s="814"/>
      <c r="Y931" s="814"/>
      <c r="Z931" s="832"/>
    </row>
    <row r="932" spans="1:26" ht="15.5" customHeight="1">
      <c r="A932" s="424"/>
      <c r="B932" s="813" t="s">
        <v>157</v>
      </c>
      <c r="C932" s="814"/>
      <c r="D932" s="814" t="str">
        <f>IF('statement of marks'!I36="","",'statement of marks'!I36)</f>
        <v>A30</v>
      </c>
      <c r="E932" s="814"/>
      <c r="F932" s="814"/>
      <c r="G932" s="814"/>
      <c r="H932" s="814"/>
      <c r="I932" s="814"/>
      <c r="J932" s="814"/>
      <c r="K932" s="814"/>
      <c r="L932" s="814"/>
      <c r="M932" s="814"/>
      <c r="N932" s="814"/>
      <c r="O932" s="814"/>
      <c r="P932" s="814"/>
      <c r="Q932" s="814"/>
      <c r="R932" s="814"/>
      <c r="S932" s="814"/>
      <c r="T932" s="814"/>
      <c r="U932" s="814"/>
      <c r="V932" s="814"/>
      <c r="W932" s="814"/>
      <c r="X932" s="814"/>
      <c r="Y932" s="814"/>
      <c r="Z932" s="832"/>
    </row>
    <row r="933" spans="1:26" ht="15.5" customHeight="1">
      <c r="A933" s="424"/>
      <c r="B933" s="813" t="s">
        <v>20</v>
      </c>
      <c r="C933" s="814"/>
      <c r="D933" s="814" t="str">
        <f>IF('statement of marks'!J36="","",'statement of marks'!J36)</f>
        <v>B30</v>
      </c>
      <c r="E933" s="814"/>
      <c r="F933" s="814"/>
      <c r="G933" s="814"/>
      <c r="H933" s="814"/>
      <c r="I933" s="814"/>
      <c r="J933" s="814"/>
      <c r="K933" s="814"/>
      <c r="L933" s="814"/>
      <c r="M933" s="814"/>
      <c r="N933" s="814"/>
      <c r="O933" s="814"/>
      <c r="P933" s="814"/>
      <c r="Q933" s="814"/>
      <c r="R933" s="814"/>
      <c r="S933" s="814"/>
      <c r="T933" s="814"/>
      <c r="U933" s="814"/>
      <c r="V933" s="814"/>
      <c r="W933" s="814"/>
      <c r="X933" s="814"/>
      <c r="Y933" s="814"/>
      <c r="Z933" s="832"/>
    </row>
    <row r="934" spans="1:26" ht="15.5" customHeight="1">
      <c r="A934" s="424"/>
      <c r="B934" s="813" t="s">
        <v>21</v>
      </c>
      <c r="C934" s="814"/>
      <c r="D934" s="814" t="str">
        <f>IF('statement of marks'!K36="","",'statement of marks'!K36)</f>
        <v>C30</v>
      </c>
      <c r="E934" s="814"/>
      <c r="F934" s="814"/>
      <c r="G934" s="814"/>
      <c r="H934" s="814"/>
      <c r="I934" s="814"/>
      <c r="J934" s="814"/>
      <c r="K934" s="814"/>
      <c r="L934" s="814"/>
      <c r="M934" s="814"/>
      <c r="N934" s="814"/>
      <c r="O934" s="814"/>
      <c r="P934" s="814"/>
      <c r="Q934" s="814"/>
      <c r="R934" s="814"/>
      <c r="S934" s="814"/>
      <c r="T934" s="814"/>
      <c r="U934" s="814"/>
      <c r="V934" s="814"/>
      <c r="W934" s="814"/>
      <c r="X934" s="814"/>
      <c r="Y934" s="814"/>
      <c r="Z934" s="832"/>
    </row>
    <row r="935" spans="1:26" ht="15.5" customHeight="1">
      <c r="A935" s="424"/>
      <c r="B935" s="813" t="s">
        <v>158</v>
      </c>
      <c r="C935" s="814"/>
      <c r="D935" s="814" t="str">
        <f>IF('statement of marks'!$G$3="","",'statement of marks'!$G$3)</f>
        <v>6 A</v>
      </c>
      <c r="E935" s="814"/>
      <c r="F935" s="814"/>
      <c r="G935" s="814" t="s">
        <v>159</v>
      </c>
      <c r="H935" s="814"/>
      <c r="I935" s="814"/>
      <c r="J935" s="836">
        <f>IF('statement of marks'!D36="","",'statement of marks'!D36)</f>
        <v>830</v>
      </c>
      <c r="K935" s="837"/>
      <c r="L935" s="837"/>
      <c r="M935" s="837"/>
      <c r="N935" s="838"/>
      <c r="O935" s="814" t="s">
        <v>79</v>
      </c>
      <c r="P935" s="814"/>
      <c r="Q935" s="814"/>
      <c r="R935" s="814"/>
      <c r="S935" s="814" t="str">
        <f>IF('statement of marks'!F36="","",'statement of marks'!F36)</f>
        <v/>
      </c>
      <c r="T935" s="814"/>
      <c r="U935" s="814"/>
      <c r="V935" s="814"/>
      <c r="W935" s="814" t="str">
        <f>IF('statement of marks'!$I$3="","",'statement of marks'!$I$3)</f>
        <v>SCHOOL DISE CODE</v>
      </c>
      <c r="X935" s="814"/>
      <c r="Y935" s="814"/>
      <c r="Z935" s="832"/>
    </row>
    <row r="936" spans="1:26" ht="15.5" customHeight="1">
      <c r="A936" s="424"/>
      <c r="B936" s="449" t="s">
        <v>171</v>
      </c>
      <c r="C936" s="428"/>
      <c r="D936" s="830" t="str">
        <f>IF('statement of marks'!G36="","",'statement of marks'!G36)</f>
        <v/>
      </c>
      <c r="E936" s="830"/>
      <c r="F936" s="830"/>
      <c r="G936" s="831" t="str">
        <f>IF('statement of marks'!H36="","",'statement of marks'!H36)</f>
        <v/>
      </c>
      <c r="H936" s="831"/>
      <c r="I936" s="831"/>
      <c r="J936" s="831"/>
      <c r="K936" s="831"/>
      <c r="L936" s="831"/>
      <c r="M936" s="831"/>
      <c r="N936" s="831"/>
      <c r="O936" s="831"/>
      <c r="P936" s="831"/>
      <c r="Q936" s="831"/>
      <c r="R936" s="831"/>
      <c r="S936" s="831"/>
      <c r="T936" s="831"/>
      <c r="U936" s="831"/>
      <c r="V936" s="831"/>
      <c r="W936" s="814" t="str">
        <f>IF('statement of marks'!$J$3="","",'statement of marks'!$J$3)</f>
        <v>08291009401</v>
      </c>
      <c r="X936" s="814"/>
      <c r="Y936" s="814"/>
      <c r="Z936" s="832"/>
    </row>
    <row r="937" spans="1:26" ht="15.5" customHeight="1">
      <c r="A937" s="424"/>
      <c r="B937" s="450" t="s">
        <v>160</v>
      </c>
      <c r="C937" s="429" t="s">
        <v>165</v>
      </c>
      <c r="D937" s="794" t="s">
        <v>167</v>
      </c>
      <c r="E937" s="794"/>
      <c r="F937" s="794"/>
      <c r="G937" s="794" t="s">
        <v>168</v>
      </c>
      <c r="H937" s="794"/>
      <c r="I937" s="794"/>
      <c r="J937" s="794" t="s">
        <v>169</v>
      </c>
      <c r="K937" s="794"/>
      <c r="L937" s="794"/>
      <c r="M937" s="833" t="str">
        <f>IF('statement of marks'!U$4="","",'statement of marks'!U$4)</f>
        <v>TOTAL OF ALL TESTS</v>
      </c>
      <c r="N937" s="834" t="str">
        <f>IF('statement of marks'!V$4="","",'statement of marks'!V$4)</f>
        <v>VRUKSHAROPAN</v>
      </c>
      <c r="O937" s="795" t="s">
        <v>170</v>
      </c>
      <c r="P937" s="795"/>
      <c r="Q937" s="795"/>
      <c r="R937" s="795"/>
      <c r="S937" s="835" t="s">
        <v>216</v>
      </c>
      <c r="T937" s="816" t="s">
        <v>90</v>
      </c>
      <c r="U937" s="816"/>
      <c r="V937" s="816"/>
      <c r="W937" s="816"/>
      <c r="X937" s="823" t="s">
        <v>425</v>
      </c>
      <c r="Y937" s="823"/>
      <c r="Z937" s="824"/>
    </row>
    <row r="938" spans="1:26" ht="15.5" customHeight="1">
      <c r="A938" s="424"/>
      <c r="B938" s="450"/>
      <c r="C938" s="429"/>
      <c r="D938" s="431" t="s">
        <v>217</v>
      </c>
      <c r="E938" s="431" t="s">
        <v>218</v>
      </c>
      <c r="F938" s="432" t="s">
        <v>219</v>
      </c>
      <c r="G938" s="431" t="s">
        <v>217</v>
      </c>
      <c r="H938" s="431" t="s">
        <v>218</v>
      </c>
      <c r="I938" s="433" t="s">
        <v>219</v>
      </c>
      <c r="J938" s="431" t="s">
        <v>217</v>
      </c>
      <c r="K938" s="431" t="s">
        <v>218</v>
      </c>
      <c r="L938" s="433" t="s">
        <v>219</v>
      </c>
      <c r="M938" s="833"/>
      <c r="N938" s="834"/>
      <c r="O938" s="431" t="s">
        <v>217</v>
      </c>
      <c r="P938" s="431" t="s">
        <v>218</v>
      </c>
      <c r="Q938" s="434" t="s">
        <v>421</v>
      </c>
      <c r="R938" s="433" t="s">
        <v>219</v>
      </c>
      <c r="S938" s="835"/>
      <c r="T938" s="431" t="s">
        <v>217</v>
      </c>
      <c r="U938" s="431" t="s">
        <v>218</v>
      </c>
      <c r="V938" s="434" t="s">
        <v>422</v>
      </c>
      <c r="W938" s="433" t="s">
        <v>219</v>
      </c>
      <c r="X938" s="435" t="s">
        <v>423</v>
      </c>
      <c r="Y938" s="431" t="s">
        <v>220</v>
      </c>
      <c r="Z938" s="451" t="s">
        <v>69</v>
      </c>
    </row>
    <row r="939" spans="1:26" ht="15.5" customHeight="1">
      <c r="A939" s="425"/>
      <c r="B939" s="828" t="s">
        <v>166</v>
      </c>
      <c r="C939" s="829"/>
      <c r="D939" s="436">
        <f>IF('statement of marks'!L$6="","",'statement of marks'!L$6)</f>
        <v>5</v>
      </c>
      <c r="E939" s="436">
        <f>IF('statement of marks'!M$6="","",'statement of marks'!M$6)</f>
        <v>5</v>
      </c>
      <c r="F939" s="437">
        <f>IF('statement of marks'!N$6="","",'statement of marks'!N$6)</f>
        <v>10</v>
      </c>
      <c r="G939" s="436">
        <f>IF('statement of marks'!O$6="","",'statement of marks'!O$6)</f>
        <v>5</v>
      </c>
      <c r="H939" s="436">
        <f>IF('statement of marks'!P$6="","",'statement of marks'!P$6)</f>
        <v>5</v>
      </c>
      <c r="I939" s="438">
        <f>IF('statement of marks'!Q$6="","",'statement of marks'!Q$6)</f>
        <v>10</v>
      </c>
      <c r="J939" s="436">
        <f>IF('statement of marks'!R$6="","",'statement of marks'!R$6)</f>
        <v>5</v>
      </c>
      <c r="K939" s="436">
        <f>IF('statement of marks'!S$6="","",'statement of marks'!S$6)</f>
        <v>4</v>
      </c>
      <c r="L939" s="438">
        <f>IF('statement of marks'!T$6="","",'statement of marks'!T$6)</f>
        <v>9</v>
      </c>
      <c r="M939" s="438">
        <f>IF('statement of marks'!U$6="","",'statement of marks'!U$6)</f>
        <v>29</v>
      </c>
      <c r="N939" s="439">
        <f>IF('statement of marks'!V$6="","",'statement of marks'!V$6)</f>
        <v>1</v>
      </c>
      <c r="O939" s="436">
        <f>IF('statement of marks'!W$6="","",'statement of marks'!W$6)</f>
        <v>40</v>
      </c>
      <c r="P939" s="436">
        <f>IF('statement of marks'!X$6="","",'statement of marks'!X$6)</f>
        <v>10</v>
      </c>
      <c r="Q939" s="436">
        <f>IF('statement of marks'!Y$6="","",'statement of marks'!Y$6)</f>
        <v>20</v>
      </c>
      <c r="R939" s="438">
        <f>IF('statement of marks'!Z$6="","",'statement of marks'!Z$6)</f>
        <v>70</v>
      </c>
      <c r="S939" s="440">
        <f>IF('statement of marks'!AA$6="","",'statement of marks'!AA$6)</f>
        <v>100</v>
      </c>
      <c r="T939" s="436">
        <f>IF('statement of marks'!AB$6="","",'statement of marks'!AB$6)</f>
        <v>65</v>
      </c>
      <c r="U939" s="436">
        <f>IF('statement of marks'!AC$6="","",'statement of marks'!AC$6)</f>
        <v>15</v>
      </c>
      <c r="V939" s="436">
        <f>IF('statement of marks'!AD$6="","",'statement of marks'!AD$6)</f>
        <v>20</v>
      </c>
      <c r="W939" s="438">
        <f>IF('statement of marks'!AE$6="","",'statement of marks'!AE$6)</f>
        <v>100</v>
      </c>
      <c r="X939" s="441">
        <f>IF('statement of marks'!AF$6="","",'statement of marks'!AF$6)</f>
        <v>200</v>
      </c>
      <c r="Y939" s="436" t="str">
        <f>IF('statement of marks'!AG$6="","",'statement of marks'!AG$6)</f>
        <v/>
      </c>
      <c r="Z939" s="452" t="str">
        <f>IF('statement of marks'!AH$6="","",'statement of marks'!AH$6)</f>
        <v/>
      </c>
    </row>
    <row r="940" spans="1:26" ht="15.5" customHeight="1">
      <c r="A940" s="424"/>
      <c r="B940" s="813" t="str">
        <f>IF('statement of marks'!$L$3="","",'statement of marks'!$L$3)</f>
        <v>HINDI</v>
      </c>
      <c r="C940" s="814"/>
      <c r="D940" s="430">
        <f>IF('statement of marks'!L36="","",'statement of marks'!L36)</f>
        <v>5</v>
      </c>
      <c r="E940" s="430">
        <f>IF('statement of marks'!M36="","",'statement of marks'!M36)</f>
        <v>5</v>
      </c>
      <c r="F940" s="442">
        <f>IF('statement of marks'!N36="","",'statement of marks'!N36)</f>
        <v>10</v>
      </c>
      <c r="G940" s="430">
        <f>IF('statement of marks'!O36="","",'statement of marks'!O36)</f>
        <v>5</v>
      </c>
      <c r="H940" s="430">
        <f>IF('statement of marks'!P36="","",'statement of marks'!P36)</f>
        <v>5</v>
      </c>
      <c r="I940" s="443">
        <f>IF('statement of marks'!Q36="","",'statement of marks'!Q36)</f>
        <v>10</v>
      </c>
      <c r="J940" s="430">
        <f>IF('statement of marks'!R36="","",'statement of marks'!R36)</f>
        <v>5</v>
      </c>
      <c r="K940" s="430">
        <f>IF('statement of marks'!S36="","",'statement of marks'!S36)</f>
        <v>4</v>
      </c>
      <c r="L940" s="443">
        <f>IF('statement of marks'!T36="","",'statement of marks'!T36)</f>
        <v>9</v>
      </c>
      <c r="M940" s="443">
        <f>IF('statement of marks'!U36="","",'statement of marks'!U36)</f>
        <v>29</v>
      </c>
      <c r="N940" s="444">
        <f>IF('statement of marks'!V36="","",'statement of marks'!V36)</f>
        <v>1</v>
      </c>
      <c r="O940" s="430">
        <f>IF('statement of marks'!W36="","",'statement of marks'!W36)</f>
        <v>40</v>
      </c>
      <c r="P940" s="430">
        <f>IF('statement of marks'!X36="","",'statement of marks'!X36)</f>
        <v>10</v>
      </c>
      <c r="Q940" s="430">
        <f>IF('statement of marks'!Y36="","",'statement of marks'!Y36)</f>
        <v>20</v>
      </c>
      <c r="R940" s="443">
        <f>IF('statement of marks'!Z36="","",'statement of marks'!Z36)</f>
        <v>70</v>
      </c>
      <c r="S940" s="445">
        <f>IF('statement of marks'!AA36="","",'statement of marks'!AA36)</f>
        <v>100</v>
      </c>
      <c r="T940" s="430">
        <f>IF('statement of marks'!AB36="","",'statement of marks'!AB36)</f>
        <v>65</v>
      </c>
      <c r="U940" s="430">
        <f>IF('statement of marks'!AC36="","",'statement of marks'!AC36)</f>
        <v>15</v>
      </c>
      <c r="V940" s="430">
        <f>IF('statement of marks'!AD36="","",'statement of marks'!AD36)</f>
        <v>20</v>
      </c>
      <c r="W940" s="443">
        <f>IF('statement of marks'!AE36="","",'statement of marks'!AE36)</f>
        <v>100</v>
      </c>
      <c r="X940" s="446">
        <f>IF('statement of marks'!AF36="","",'statement of marks'!AF36)</f>
        <v>200</v>
      </c>
      <c r="Y940" s="430">
        <f>IF('statement of marks'!AG36="","",'statement of marks'!AG36)</f>
        <v>100</v>
      </c>
      <c r="Z940" s="453" t="str">
        <f>IF('statement of marks'!AH36="","",'statement of marks'!AH36)</f>
        <v>A</v>
      </c>
    </row>
    <row r="941" spans="1:26" ht="15.5" customHeight="1">
      <c r="A941" s="424"/>
      <c r="B941" s="813" t="str">
        <f>IF('statement of marks'!$AK$3="","",'statement of marks'!$AK$3)</f>
        <v>ENGLISH</v>
      </c>
      <c r="C941" s="814"/>
      <c r="D941" s="430">
        <f>IF('statement of marks'!AK36="","",'statement of marks'!AK36)</f>
        <v>5</v>
      </c>
      <c r="E941" s="430">
        <f>IF('statement of marks'!AL36="","",'statement of marks'!AL36)</f>
        <v>5</v>
      </c>
      <c r="F941" s="442">
        <f>IF('statement of marks'!AM36="","",'statement of marks'!AM36)</f>
        <v>10</v>
      </c>
      <c r="G941" s="430">
        <f>IF('statement of marks'!AN36="","",'statement of marks'!AN36)</f>
        <v>5</v>
      </c>
      <c r="H941" s="430">
        <f>IF('statement of marks'!AO36="","",'statement of marks'!AO36)</f>
        <v>5</v>
      </c>
      <c r="I941" s="443">
        <f>IF('statement of marks'!AP36="","",'statement of marks'!AP36)</f>
        <v>10</v>
      </c>
      <c r="J941" s="430">
        <f>IF('statement of marks'!AQ36="","",'statement of marks'!AQ36)</f>
        <v>5</v>
      </c>
      <c r="K941" s="430">
        <f>IF('statement of marks'!AR36="","",'statement of marks'!AR36)</f>
        <v>4</v>
      </c>
      <c r="L941" s="443">
        <f>IF('statement of marks'!AS36="","",'statement of marks'!AS36)</f>
        <v>9</v>
      </c>
      <c r="M941" s="443">
        <f>IF('statement of marks'!AT36="","",'statement of marks'!AT36)</f>
        <v>29</v>
      </c>
      <c r="N941" s="444">
        <f>IF('statement of marks'!AU36="","",'statement of marks'!AU36)</f>
        <v>1</v>
      </c>
      <c r="O941" s="430">
        <f>IF('statement of marks'!AV36="","",'statement of marks'!AV36)</f>
        <v>40</v>
      </c>
      <c r="P941" s="430">
        <f>IF('statement of marks'!AW36="","",'statement of marks'!AW36)</f>
        <v>10</v>
      </c>
      <c r="Q941" s="430">
        <f>IF('statement of marks'!AX36="","",'statement of marks'!AX36)</f>
        <v>20</v>
      </c>
      <c r="R941" s="443">
        <f>IF('statement of marks'!AY36="","",'statement of marks'!AY36)</f>
        <v>70</v>
      </c>
      <c r="S941" s="445">
        <f>IF('statement of marks'!AZ36="","",'statement of marks'!AZ36)</f>
        <v>100</v>
      </c>
      <c r="T941" s="430">
        <f>IF('statement of marks'!BA36="","",'statement of marks'!BA36)</f>
        <v>65</v>
      </c>
      <c r="U941" s="430">
        <f>IF('statement of marks'!BB36="","",'statement of marks'!BB36)</f>
        <v>15</v>
      </c>
      <c r="V941" s="430">
        <f>IF('statement of marks'!BC36="","",'statement of marks'!BC36)</f>
        <v>20</v>
      </c>
      <c r="W941" s="443">
        <f>IF('statement of marks'!BD36="","",'statement of marks'!BD36)</f>
        <v>100</v>
      </c>
      <c r="X941" s="446">
        <f>IF('statement of marks'!BE36="","",'statement of marks'!BE36)</f>
        <v>200</v>
      </c>
      <c r="Y941" s="430">
        <f>IF('statement of marks'!BF36="","",'statement of marks'!BF36)</f>
        <v>100</v>
      </c>
      <c r="Z941" s="453" t="str">
        <f>IF('statement of marks'!BG36="","",'statement of marks'!BG36)</f>
        <v>A</v>
      </c>
    </row>
    <row r="942" spans="1:26" ht="15.5" customHeight="1">
      <c r="A942" s="424"/>
      <c r="B942" s="813" t="str">
        <f>IF('statement of marks'!BJ36="s","SANSKRIT",IF('statement of marks'!BJ36="u","URDU",IF('statement of marks'!BJ36="g","GUJRATI",IF('statement of marks'!BJ36="p","PUNJABI",IF('statement of marks'!BJ36="sd","fla/kh","THIRD LANGUAGE")))))</f>
        <v>SANSKRIT</v>
      </c>
      <c r="C942" s="814"/>
      <c r="D942" s="430">
        <f>IF('statement of marks'!BK36="","",'statement of marks'!BK36)</f>
        <v>5</v>
      </c>
      <c r="E942" s="430">
        <f>IF('statement of marks'!BL36="","",'statement of marks'!BL36)</f>
        <v>5</v>
      </c>
      <c r="F942" s="442">
        <f>IF('statement of marks'!BM36="","",'statement of marks'!BM36)</f>
        <v>10</v>
      </c>
      <c r="G942" s="430">
        <f>IF('statement of marks'!BN36="","",'statement of marks'!BN36)</f>
        <v>5</v>
      </c>
      <c r="H942" s="430">
        <f>IF('statement of marks'!BO36="","",'statement of marks'!BO36)</f>
        <v>5</v>
      </c>
      <c r="I942" s="443">
        <f>IF('statement of marks'!BP36="","",'statement of marks'!BP36)</f>
        <v>10</v>
      </c>
      <c r="J942" s="430">
        <f>IF('statement of marks'!BQ36="","",'statement of marks'!BQ36)</f>
        <v>5</v>
      </c>
      <c r="K942" s="430">
        <f>IF('statement of marks'!BR36="","",'statement of marks'!BR36)</f>
        <v>4</v>
      </c>
      <c r="L942" s="443">
        <f>IF('statement of marks'!BS36="","",'statement of marks'!BS36)</f>
        <v>9</v>
      </c>
      <c r="M942" s="443">
        <f>IF('statement of marks'!BT36="","",'statement of marks'!BT36)</f>
        <v>29</v>
      </c>
      <c r="N942" s="444">
        <f>IF('statement of marks'!BU36="","",'statement of marks'!BU36)</f>
        <v>1</v>
      </c>
      <c r="O942" s="430">
        <f>IF('statement of marks'!BV36="","",'statement of marks'!BV36)</f>
        <v>50</v>
      </c>
      <c r="P942" s="430">
        <f>IF('statement of marks'!BW36="","",'statement of marks'!BW36)</f>
        <v>20</v>
      </c>
      <c r="Q942" s="430"/>
      <c r="R942" s="443">
        <f>IF('statement of marks'!BX36="","",'statement of marks'!BX36)</f>
        <v>70</v>
      </c>
      <c r="S942" s="445">
        <f>IF('statement of marks'!BY36="","",'statement of marks'!BY36)</f>
        <v>100</v>
      </c>
      <c r="T942" s="430">
        <f>IF('statement of marks'!BZ36="","",'statement of marks'!BZ36)</f>
        <v>80</v>
      </c>
      <c r="U942" s="430">
        <f>IF('statement of marks'!CA36="","",'statement of marks'!CA36)</f>
        <v>20</v>
      </c>
      <c r="V942" s="430"/>
      <c r="W942" s="443">
        <f>IF('statement of marks'!CB36="","",'statement of marks'!CB36)</f>
        <v>100</v>
      </c>
      <c r="X942" s="446">
        <f>IF('statement of marks'!CC36="","",'statement of marks'!CC36)</f>
        <v>200</v>
      </c>
      <c r="Y942" s="430">
        <f>IF('statement of marks'!CD36="","",'statement of marks'!CD36)</f>
        <v>100</v>
      </c>
      <c r="Z942" s="453" t="str">
        <f>IF('statement of marks'!CE36="","",'statement of marks'!CE36)</f>
        <v>A</v>
      </c>
    </row>
    <row r="943" spans="1:26" ht="15.5" customHeight="1">
      <c r="A943" s="424"/>
      <c r="B943" s="813" t="str">
        <f>IF('statement of marks'!$CH$3="","",'statement of marks'!$CH$3)</f>
        <v>MATHEMATICS</v>
      </c>
      <c r="C943" s="814"/>
      <c r="D943" s="430">
        <f>IF('statement of marks'!CH36="","",'statement of marks'!CH36)</f>
        <v>5</v>
      </c>
      <c r="E943" s="430">
        <f>IF('statement of marks'!CI36="","",'statement of marks'!CI36)</f>
        <v>5</v>
      </c>
      <c r="F943" s="442">
        <f>IF('statement of marks'!CJ36="","",'statement of marks'!CJ36)</f>
        <v>10</v>
      </c>
      <c r="G943" s="430">
        <f>IF('statement of marks'!CK36="","",'statement of marks'!CK36)</f>
        <v>5</v>
      </c>
      <c r="H943" s="430">
        <f>IF('statement of marks'!CL36="","",'statement of marks'!CL36)</f>
        <v>5</v>
      </c>
      <c r="I943" s="443">
        <f>IF('statement of marks'!CM36="","",'statement of marks'!CM36)</f>
        <v>10</v>
      </c>
      <c r="J943" s="430">
        <f>IF('statement of marks'!CN36="","",'statement of marks'!CN36)</f>
        <v>5</v>
      </c>
      <c r="K943" s="430">
        <f>IF('statement of marks'!CO36="","",'statement of marks'!CO36)</f>
        <v>4</v>
      </c>
      <c r="L943" s="443">
        <f>IF('statement of marks'!CP36="","",'statement of marks'!CP36)</f>
        <v>9</v>
      </c>
      <c r="M943" s="443">
        <f>IF('statement of marks'!CQ36="","",'statement of marks'!CQ36)</f>
        <v>29</v>
      </c>
      <c r="N943" s="444">
        <f>IF('statement of marks'!CR36="","",'statement of marks'!CR36)</f>
        <v>1</v>
      </c>
      <c r="O943" s="430">
        <f>IF('statement of marks'!CS36="","",'statement of marks'!CS36)</f>
        <v>40</v>
      </c>
      <c r="P943" s="430">
        <f>IF('statement of marks'!CT36="","",'statement of marks'!CT36)</f>
        <v>10</v>
      </c>
      <c r="Q943" s="430">
        <f>IF('statement of marks'!CU36="","",'statement of marks'!CU36)</f>
        <v>20</v>
      </c>
      <c r="R943" s="443">
        <f>IF('statement of marks'!CV36="","",'statement of marks'!CV36)</f>
        <v>70</v>
      </c>
      <c r="S943" s="445">
        <f>IF('statement of marks'!CW36="","",'statement of marks'!CW36)</f>
        <v>100</v>
      </c>
      <c r="T943" s="430">
        <f>IF('statement of marks'!CX36="","",'statement of marks'!CX36)</f>
        <v>65</v>
      </c>
      <c r="U943" s="430">
        <f>IF('statement of marks'!CY36="","",'statement of marks'!CY36)</f>
        <v>15</v>
      </c>
      <c r="V943" s="430">
        <f>IF('statement of marks'!CZ36="","",'statement of marks'!CZ36)</f>
        <v>20</v>
      </c>
      <c r="W943" s="443">
        <f>IF('statement of marks'!DA36="","",'statement of marks'!DA36)</f>
        <v>100</v>
      </c>
      <c r="X943" s="446">
        <f>IF('statement of marks'!DB36="","",'statement of marks'!DB36)</f>
        <v>200</v>
      </c>
      <c r="Y943" s="430">
        <f>IF('statement of marks'!DC36="","",'statement of marks'!DC36)</f>
        <v>100</v>
      </c>
      <c r="Z943" s="453" t="str">
        <f>IF('statement of marks'!DD36="","",'statement of marks'!DD36)</f>
        <v>A</v>
      </c>
    </row>
    <row r="944" spans="1:26" ht="15.5" customHeight="1">
      <c r="A944" s="424"/>
      <c r="B944" s="813" t="str">
        <f>IF('statement of marks'!$DG$3="","",'statement of marks'!$DG$3)</f>
        <v>SCIENCE</v>
      </c>
      <c r="C944" s="814"/>
      <c r="D944" s="430">
        <f>IF('statement of marks'!DG36="","",'statement of marks'!DG36)</f>
        <v>5</v>
      </c>
      <c r="E944" s="430">
        <f>IF('statement of marks'!DH36="","",'statement of marks'!DH36)</f>
        <v>5</v>
      </c>
      <c r="F944" s="442">
        <f>IF('statement of marks'!DI36="","",'statement of marks'!DI36)</f>
        <v>10</v>
      </c>
      <c r="G944" s="430">
        <f>IF('statement of marks'!DJ36="","",'statement of marks'!DJ36)</f>
        <v>5</v>
      </c>
      <c r="H944" s="430">
        <f>IF('statement of marks'!DK36="","",'statement of marks'!DK36)</f>
        <v>5</v>
      </c>
      <c r="I944" s="443">
        <f>IF('statement of marks'!DL36="","",'statement of marks'!DL36)</f>
        <v>10</v>
      </c>
      <c r="J944" s="430">
        <f>IF('statement of marks'!DM36="","",'statement of marks'!DM36)</f>
        <v>3</v>
      </c>
      <c r="K944" s="430">
        <f>IF('statement of marks'!DN36="","",'statement of marks'!DN36)</f>
        <v>2</v>
      </c>
      <c r="L944" s="443">
        <f>IF('statement of marks'!DO36="","",'statement of marks'!DO36)</f>
        <v>5</v>
      </c>
      <c r="M944" s="443">
        <f>IF('statement of marks'!DP36="","",'statement of marks'!DP36)</f>
        <v>25</v>
      </c>
      <c r="N944" s="444">
        <f>IF('statement of marks'!DQ36="","",'statement of marks'!DQ36)</f>
        <v>5</v>
      </c>
      <c r="O944" s="430">
        <f>IF('statement of marks'!DR36="","",'statement of marks'!DR36)</f>
        <v>50</v>
      </c>
      <c r="P944" s="430">
        <f>IF('statement of marks'!DS36="","",'statement of marks'!DS36)</f>
        <v>20</v>
      </c>
      <c r="Q944" s="430"/>
      <c r="R944" s="443">
        <f>IF('statement of marks'!DT36="","",'statement of marks'!DT36)</f>
        <v>70</v>
      </c>
      <c r="S944" s="445">
        <f>IF('statement of marks'!DU36="","",'statement of marks'!DU36)</f>
        <v>100</v>
      </c>
      <c r="T944" s="430">
        <f>IF('statement of marks'!DV36="","",'statement of marks'!DV36)</f>
        <v>80</v>
      </c>
      <c r="U944" s="430">
        <f>IF('statement of marks'!DW36="","",'statement of marks'!DW36)</f>
        <v>20</v>
      </c>
      <c r="V944" s="430"/>
      <c r="W944" s="443">
        <f>IF('statement of marks'!DX36="","",'statement of marks'!DX36)</f>
        <v>100</v>
      </c>
      <c r="X944" s="446">
        <f>IF('statement of marks'!DY36="","",'statement of marks'!DY36)</f>
        <v>200</v>
      </c>
      <c r="Y944" s="430">
        <f>IF('statement of marks'!DZ36="","",'statement of marks'!DZ36)</f>
        <v>100</v>
      </c>
      <c r="Z944" s="453" t="str">
        <f>IF('statement of marks'!EA36="","",'statement of marks'!EA36)</f>
        <v>A</v>
      </c>
    </row>
    <row r="945" spans="1:26" ht="15.5" customHeight="1">
      <c r="A945" s="424"/>
      <c r="B945" s="813" t="str">
        <f>IF('statement of marks'!$ED$3="","",'statement of marks'!$ED$3)</f>
        <v>SOCIAL STUDIES</v>
      </c>
      <c r="C945" s="814"/>
      <c r="D945" s="430">
        <f>IF('statement of marks'!ED36="","",'statement of marks'!ED36)</f>
        <v>5</v>
      </c>
      <c r="E945" s="430">
        <f>IF('statement of marks'!EE36="","",'statement of marks'!EE36)</f>
        <v>5</v>
      </c>
      <c r="F945" s="442">
        <f>IF('statement of marks'!EF36="","",'statement of marks'!EF36)</f>
        <v>10</v>
      </c>
      <c r="G945" s="430">
        <f>IF('statement of marks'!EG36="","",'statement of marks'!EG36)</f>
        <v>5</v>
      </c>
      <c r="H945" s="430">
        <f>IF('statement of marks'!EH36="","",'statement of marks'!EH36)</f>
        <v>5</v>
      </c>
      <c r="I945" s="443">
        <f>IF('statement of marks'!EI36="","",'statement of marks'!EI36)</f>
        <v>10</v>
      </c>
      <c r="J945" s="430">
        <f>IF('statement of marks'!EJ36="","",'statement of marks'!EJ36)</f>
        <v>5</v>
      </c>
      <c r="K945" s="430">
        <f>IF('statement of marks'!EK36="","",'statement of marks'!EK36)</f>
        <v>4</v>
      </c>
      <c r="L945" s="443">
        <f>IF('statement of marks'!EL36="","",'statement of marks'!EL36)</f>
        <v>9</v>
      </c>
      <c r="M945" s="443">
        <f>IF('statement of marks'!EM36="","",'statement of marks'!EM36)</f>
        <v>29</v>
      </c>
      <c r="N945" s="444">
        <f>IF('statement of marks'!EN36="","",'statement of marks'!EN36)</f>
        <v>1</v>
      </c>
      <c r="O945" s="430">
        <f>IF('statement of marks'!EO36="","",'statement of marks'!EO36)</f>
        <v>50</v>
      </c>
      <c r="P945" s="430">
        <f>IF('statement of marks'!EP36="","",'statement of marks'!EP36)</f>
        <v>20</v>
      </c>
      <c r="Q945" s="430"/>
      <c r="R945" s="443">
        <f>IF('statement of marks'!EQ36="","",'statement of marks'!EQ36)</f>
        <v>70</v>
      </c>
      <c r="S945" s="445">
        <f>IF('statement of marks'!ER36="","",'statement of marks'!ER36)</f>
        <v>100</v>
      </c>
      <c r="T945" s="430">
        <f>IF('statement of marks'!ES36="","",'statement of marks'!ES36)</f>
        <v>80</v>
      </c>
      <c r="U945" s="430">
        <f>IF('statement of marks'!ET36="","",'statement of marks'!ET36)</f>
        <v>20</v>
      </c>
      <c r="V945" s="430"/>
      <c r="W945" s="443">
        <f>IF('statement of marks'!EU36="","",'statement of marks'!EU36)</f>
        <v>100</v>
      </c>
      <c r="X945" s="446">
        <f>IF('statement of marks'!EV36="","",'statement of marks'!EV36)</f>
        <v>200</v>
      </c>
      <c r="Y945" s="430">
        <f>IF('statement of marks'!EW36="","",'statement of marks'!EW36)</f>
        <v>100</v>
      </c>
      <c r="Z945" s="453" t="str">
        <f>IF('statement of marks'!EX36="","",'statement of marks'!EX36)</f>
        <v>A</v>
      </c>
    </row>
    <row r="946" spans="1:26" ht="15.5" customHeight="1">
      <c r="A946" s="424"/>
      <c r="B946" s="813" t="s">
        <v>172</v>
      </c>
      <c r="C946" s="814"/>
      <c r="D946" s="794" t="s">
        <v>167</v>
      </c>
      <c r="E946" s="794"/>
      <c r="F946" s="794"/>
      <c r="G946" s="794" t="s">
        <v>168</v>
      </c>
      <c r="H946" s="794"/>
      <c r="I946" s="794"/>
      <c r="J946" s="794" t="s">
        <v>169</v>
      </c>
      <c r="K946" s="794"/>
      <c r="L946" s="794"/>
      <c r="M946" s="794"/>
      <c r="N946" s="794"/>
      <c r="O946" s="794" t="s">
        <v>177</v>
      </c>
      <c r="P946" s="794"/>
      <c r="Q946" s="794"/>
      <c r="R946" s="794"/>
      <c r="S946" s="794" t="s">
        <v>221</v>
      </c>
      <c r="T946" s="794"/>
      <c r="U946" s="794"/>
      <c r="V946" s="794"/>
      <c r="W946" s="447"/>
      <c r="X946" s="823" t="s">
        <v>425</v>
      </c>
      <c r="Y946" s="823"/>
      <c r="Z946" s="824"/>
    </row>
    <row r="947" spans="1:26" ht="15.5" customHeight="1">
      <c r="A947" s="425"/>
      <c r="B947" s="825" t="s">
        <v>166</v>
      </c>
      <c r="C947" s="826"/>
      <c r="D947" s="827">
        <f>IF('statement of marks'!FA$6="","",'statement of marks'!FA$6)</f>
        <v>20</v>
      </c>
      <c r="E947" s="827"/>
      <c r="F947" s="827"/>
      <c r="G947" s="827">
        <f>IF('statement of marks'!FB$6="","",'statement of marks'!FB$6)</f>
        <v>20</v>
      </c>
      <c r="H947" s="827"/>
      <c r="I947" s="827"/>
      <c r="J947" s="827">
        <f>IF('statement of marks'!FC$6="","",'statement of marks'!FC$6)</f>
        <v>20</v>
      </c>
      <c r="K947" s="827"/>
      <c r="L947" s="827"/>
      <c r="M947" s="827"/>
      <c r="N947" s="827"/>
      <c r="O947" s="827">
        <f>IF('statement of marks'!FD$6="","",'statement of marks'!FD$6)</f>
        <v>20</v>
      </c>
      <c r="P947" s="827"/>
      <c r="Q947" s="827"/>
      <c r="R947" s="827"/>
      <c r="S947" s="827">
        <f>IF('statement of marks'!FE$6="","",'statement of marks'!FE$6)</f>
        <v>20</v>
      </c>
      <c r="T947" s="827"/>
      <c r="U947" s="827"/>
      <c r="V947" s="827"/>
      <c r="W947" s="448"/>
      <c r="X947" s="436">
        <f>IF('statement of marks'!FF$6="","",'statement of marks'!FF$6)</f>
        <v>100</v>
      </c>
      <c r="Y947" s="436" t="s">
        <v>220</v>
      </c>
      <c r="Z947" s="451" t="s">
        <v>69</v>
      </c>
    </row>
    <row r="948" spans="1:26" ht="15.5" customHeight="1">
      <c r="A948" s="424"/>
      <c r="B948" s="813" t="str">
        <f>IF('statement of marks'!$FA$3="","",'statement of marks'!$FA$3)</f>
        <v>WORK EXPERIENCE</v>
      </c>
      <c r="C948" s="814"/>
      <c r="D948" s="817">
        <f>IF('statement of marks'!FA36="","",'statement of marks'!FA36)</f>
        <v>20</v>
      </c>
      <c r="E948" s="817"/>
      <c r="F948" s="817"/>
      <c r="G948" s="817">
        <f>IF('statement of marks'!FB36="","",'statement of marks'!FB36)</f>
        <v>20</v>
      </c>
      <c r="H948" s="817"/>
      <c r="I948" s="817"/>
      <c r="J948" s="816">
        <f>IF('statement of marks'!FC36="","",'statement of marks'!FC36)</f>
        <v>20</v>
      </c>
      <c r="K948" s="816"/>
      <c r="L948" s="816"/>
      <c r="M948" s="816"/>
      <c r="N948" s="816"/>
      <c r="O948" s="817">
        <f>IF('statement of marks'!FD36="","",'statement of marks'!FD36)</f>
        <v>20</v>
      </c>
      <c r="P948" s="817"/>
      <c r="Q948" s="817"/>
      <c r="R948" s="817"/>
      <c r="S948" s="817">
        <f>IF('statement of marks'!FE36="","",'statement of marks'!FE36)</f>
        <v>20</v>
      </c>
      <c r="T948" s="817"/>
      <c r="U948" s="817"/>
      <c r="V948" s="817"/>
      <c r="W948" s="447"/>
      <c r="X948" s="447">
        <f>IF('statement of marks'!FF36="","",'statement of marks'!FF36)</f>
        <v>100</v>
      </c>
      <c r="Y948" s="447">
        <f>IF('statement of marks'!FG36="","",'statement of marks'!FG36)</f>
        <v>100</v>
      </c>
      <c r="Z948" s="454" t="str">
        <f>IF('statement of marks'!FH36="","",'statement of marks'!FH36)</f>
        <v>A</v>
      </c>
    </row>
    <row r="949" spans="1:26" ht="15.5" customHeight="1">
      <c r="A949" s="424"/>
      <c r="B949" s="813" t="str">
        <f>IF('statement of marks'!$FK$3="","",'statement of marks'!$FK$3)</f>
        <v>ART EDUCATION</v>
      </c>
      <c r="C949" s="814"/>
      <c r="D949" s="817">
        <f>IF('statement of marks'!FK36="","",'statement of marks'!FK36)</f>
        <v>20</v>
      </c>
      <c r="E949" s="817"/>
      <c r="F949" s="817"/>
      <c r="G949" s="817">
        <f>IF('statement of marks'!FL36="","",'statement of marks'!FL36)</f>
        <v>20</v>
      </c>
      <c r="H949" s="817"/>
      <c r="I949" s="817"/>
      <c r="J949" s="816">
        <f>IF('statement of marks'!FM36="","",'statement of marks'!FM36)</f>
        <v>20</v>
      </c>
      <c r="K949" s="816"/>
      <c r="L949" s="816"/>
      <c r="M949" s="816"/>
      <c r="N949" s="816"/>
      <c r="O949" s="817">
        <f>IF('statement of marks'!FN36="","",'statement of marks'!FN36)</f>
        <v>20</v>
      </c>
      <c r="P949" s="817"/>
      <c r="Q949" s="817"/>
      <c r="R949" s="817"/>
      <c r="S949" s="817">
        <f>IF('statement of marks'!FO36="","",'statement of marks'!FO36)</f>
        <v>20</v>
      </c>
      <c r="T949" s="817"/>
      <c r="U949" s="817"/>
      <c r="V949" s="817"/>
      <c r="W949" s="447"/>
      <c r="X949" s="447">
        <f>IF('statement of marks'!FP36="","",'statement of marks'!FP36)</f>
        <v>100</v>
      </c>
      <c r="Y949" s="447">
        <f>IF('statement of marks'!FQ36="","",'statement of marks'!FQ36)</f>
        <v>100</v>
      </c>
      <c r="Z949" s="454" t="str">
        <f>IF('statement of marks'!FR36="","",'statement of marks'!FR36)</f>
        <v>A</v>
      </c>
    </row>
    <row r="950" spans="1:26" ht="15.5" customHeight="1">
      <c r="A950" s="424"/>
      <c r="B950" s="813" t="str">
        <f>IF('statement of marks'!$FU$3="","",'statement of marks'!$FU$3)</f>
        <v>PHYSICIAL EDUCATION</v>
      </c>
      <c r="C950" s="814"/>
      <c r="D950" s="817">
        <f>IF('statement of marks'!FU36="","",'statement of marks'!FU36)</f>
        <v>20</v>
      </c>
      <c r="E950" s="817"/>
      <c r="F950" s="817"/>
      <c r="G950" s="817">
        <f>IF('statement of marks'!FV36="","",'statement of marks'!FV36)</f>
        <v>20</v>
      </c>
      <c r="H950" s="817"/>
      <c r="I950" s="817"/>
      <c r="J950" s="816">
        <f>IF('statement of marks'!FW36="","",'statement of marks'!FW36)</f>
        <v>20</v>
      </c>
      <c r="K950" s="816"/>
      <c r="L950" s="816"/>
      <c r="M950" s="816"/>
      <c r="N950" s="816"/>
      <c r="O950" s="817">
        <f>IF('statement of marks'!FX36="","",'statement of marks'!FX36)</f>
        <v>20</v>
      </c>
      <c r="P950" s="817"/>
      <c r="Q950" s="817"/>
      <c r="R950" s="817"/>
      <c r="S950" s="817">
        <f>IF('statement of marks'!FY36="","",'statement of marks'!FY36)</f>
        <v>20</v>
      </c>
      <c r="T950" s="817"/>
      <c r="U950" s="817"/>
      <c r="V950" s="817"/>
      <c r="W950" s="447"/>
      <c r="X950" s="447">
        <f>IF('statement of marks'!FZ36="","",'statement of marks'!FZ36)</f>
        <v>100</v>
      </c>
      <c r="Y950" s="447">
        <f>IF('statement of marks'!GA36="","",'statement of marks'!GA36)</f>
        <v>100</v>
      </c>
      <c r="Z950" s="454" t="str">
        <f>IF('statement of marks'!GB36="","",'statement of marks'!GB36)</f>
        <v>A</v>
      </c>
    </row>
    <row r="951" spans="1:26" ht="15.5" customHeight="1">
      <c r="A951" s="424"/>
      <c r="B951" s="813" t="s">
        <v>173</v>
      </c>
      <c r="C951" s="814"/>
      <c r="D951" s="794" t="str">
        <f>details!$EF$3</f>
        <v>AUGUST</v>
      </c>
      <c r="E951" s="794"/>
      <c r="F951" s="794"/>
      <c r="G951" s="794" t="str">
        <f>details!$EJ$3</f>
        <v>OCTOBER</v>
      </c>
      <c r="H951" s="794"/>
      <c r="I951" s="794"/>
      <c r="J951" s="816" t="str">
        <f>details!$EN$3</f>
        <v>DECEMBER</v>
      </c>
      <c r="K951" s="816"/>
      <c r="L951" s="816"/>
      <c r="M951" s="816"/>
      <c r="N951" s="816"/>
      <c r="O951" s="794" t="str">
        <f>details!$ER$3</f>
        <v>FEBURARY</v>
      </c>
      <c r="P951" s="794"/>
      <c r="Q951" s="794"/>
      <c r="R951" s="794"/>
      <c r="S951" s="794" t="str">
        <f>details!$EV$3</f>
        <v>GRAND TOAL</v>
      </c>
      <c r="T951" s="794"/>
      <c r="U951" s="794"/>
      <c r="V951" s="794"/>
      <c r="W951" s="811" t="s">
        <v>118</v>
      </c>
      <c r="X951" s="811"/>
      <c r="Y951" s="811"/>
      <c r="Z951" s="812"/>
    </row>
    <row r="952" spans="1:26" ht="15.5" customHeight="1">
      <c r="A952" s="424"/>
      <c r="B952" s="813" t="s">
        <v>175</v>
      </c>
      <c r="C952" s="814"/>
      <c r="D952" s="815" t="str">
        <f>IF(details!EI36="","",details!EI36)</f>
        <v/>
      </c>
      <c r="E952" s="815"/>
      <c r="F952" s="815"/>
      <c r="G952" s="815" t="str">
        <f>IF(details!EM36="","",details!EM36)</f>
        <v/>
      </c>
      <c r="H952" s="815"/>
      <c r="I952" s="815"/>
      <c r="J952" s="816" t="str">
        <f>IF(details!EQ36="","",details!EQ36)</f>
        <v/>
      </c>
      <c r="K952" s="816"/>
      <c r="L952" s="816"/>
      <c r="M952" s="816"/>
      <c r="N952" s="816"/>
      <c r="O952" s="817" t="str">
        <f>IF(details!EU36="","",details!EU36)</f>
        <v/>
      </c>
      <c r="P952" s="817"/>
      <c r="Q952" s="817"/>
      <c r="R952" s="817"/>
      <c r="S952" s="815" t="str">
        <f>IF(details!EW36="","",details!EW36)</f>
        <v/>
      </c>
      <c r="T952" s="815"/>
      <c r="U952" s="815"/>
      <c r="V952" s="815"/>
      <c r="W952" s="811"/>
      <c r="X952" s="811"/>
      <c r="Y952" s="811"/>
      <c r="Z952" s="812"/>
    </row>
    <row r="953" spans="1:26" ht="15.5" customHeight="1">
      <c r="A953" s="424"/>
      <c r="B953" s="818" t="s">
        <v>174</v>
      </c>
      <c r="C953" s="819"/>
      <c r="D953" s="820">
        <f>IF(details!EH36="","",details!EH36)</f>
        <v>40</v>
      </c>
      <c r="E953" s="820"/>
      <c r="F953" s="820"/>
      <c r="G953" s="820">
        <f>IF(details!EL36="","",details!EL36)</f>
        <v>60</v>
      </c>
      <c r="H953" s="820"/>
      <c r="I953" s="820"/>
      <c r="J953" s="820">
        <f>IF(details!EP36="","",details!EP36)</f>
        <v>80</v>
      </c>
      <c r="K953" s="820"/>
      <c r="L953" s="820"/>
      <c r="M953" s="820"/>
      <c r="N953" s="820"/>
      <c r="O953" s="820">
        <f>IF(details!ET36="","",details!ET36)</f>
        <v>100</v>
      </c>
      <c r="P953" s="820"/>
      <c r="Q953" s="820"/>
      <c r="R953" s="820"/>
      <c r="S953" s="820">
        <f>IF(details!EV36="","",details!EV36)</f>
        <v>110</v>
      </c>
      <c r="T953" s="820"/>
      <c r="U953" s="820"/>
      <c r="V953" s="820"/>
      <c r="W953" s="821">
        <f>'statement of marks'!$HR$108</f>
        <v>45777</v>
      </c>
      <c r="X953" s="821"/>
      <c r="Y953" s="821"/>
      <c r="Z953" s="822"/>
    </row>
    <row r="954" spans="1:26" ht="15.5" customHeight="1">
      <c r="A954" s="426"/>
      <c r="B954" s="803" t="s">
        <v>232</v>
      </c>
      <c r="C954" s="804"/>
      <c r="D954" s="805" t="s">
        <v>189</v>
      </c>
      <c r="E954" s="805"/>
      <c r="F954" s="805"/>
      <c r="G954" s="805" t="s">
        <v>190</v>
      </c>
      <c r="H954" s="805"/>
      <c r="I954" s="805"/>
      <c r="J954" s="805" t="s">
        <v>222</v>
      </c>
      <c r="K954" s="805"/>
      <c r="L954" s="805"/>
      <c r="M954" s="805"/>
      <c r="N954" s="805"/>
      <c r="O954" s="805" t="s">
        <v>147</v>
      </c>
      <c r="P954" s="805"/>
      <c r="Q954" s="805"/>
      <c r="R954" s="805"/>
      <c r="S954" s="806" t="s">
        <v>195</v>
      </c>
      <c r="T954" s="806"/>
      <c r="U954" s="806"/>
      <c r="V954" s="806"/>
      <c r="W954" s="805" t="s">
        <v>230</v>
      </c>
      <c r="X954" s="805"/>
      <c r="Y954" s="805"/>
      <c r="Z954" s="807"/>
    </row>
    <row r="955" spans="1:26" ht="15.5" customHeight="1">
      <c r="A955" s="426"/>
      <c r="B955" s="803"/>
      <c r="C955" s="804"/>
      <c r="D955" s="805">
        <f>'statement of marks'!HP36</f>
        <v>1200</v>
      </c>
      <c r="E955" s="805"/>
      <c r="F955" s="805"/>
      <c r="G955" s="805">
        <f>'statement of marks'!HQ36</f>
        <v>1200</v>
      </c>
      <c r="H955" s="805"/>
      <c r="I955" s="805"/>
      <c r="J955" s="808" t="str">
        <f>'statement of marks'!HU36</f>
        <v>A</v>
      </c>
      <c r="K955" s="808"/>
      <c r="L955" s="808"/>
      <c r="M955" s="808"/>
      <c r="N955" s="808"/>
      <c r="O955" s="808">
        <f>'statement of marks'!HR36</f>
        <v>100</v>
      </c>
      <c r="P955" s="808"/>
      <c r="Q955" s="808"/>
      <c r="R955" s="808"/>
      <c r="S955" s="805">
        <f>'statement of marks'!HT36</f>
        <v>0.99999999999999833</v>
      </c>
      <c r="T955" s="805"/>
      <c r="U955" s="805"/>
      <c r="V955" s="805"/>
      <c r="W955" s="809" t="str">
        <f>'statement of marks'!HO36</f>
        <v>PASSED</v>
      </c>
      <c r="X955" s="809"/>
      <c r="Y955" s="809"/>
      <c r="Z955" s="810"/>
    </row>
    <row r="956" spans="1:26" ht="15.5" customHeight="1">
      <c r="A956" s="424"/>
      <c r="B956" s="792" t="s">
        <v>176</v>
      </c>
      <c r="C956" s="793"/>
      <c r="D956" s="794"/>
      <c r="E956" s="794"/>
      <c r="F956" s="794"/>
      <c r="G956" s="794"/>
      <c r="H956" s="794"/>
      <c r="I956" s="794"/>
      <c r="J956" s="794"/>
      <c r="K956" s="794"/>
      <c r="L956" s="794"/>
      <c r="M956" s="794"/>
      <c r="N956" s="794"/>
      <c r="O956" s="794"/>
      <c r="P956" s="794"/>
      <c r="Q956" s="794"/>
      <c r="R956" s="794"/>
      <c r="S956" s="794"/>
      <c r="T956" s="794"/>
      <c r="U956" s="794"/>
      <c r="V956" s="794"/>
      <c r="W956" s="794"/>
      <c r="X956" s="794"/>
      <c r="Y956" s="794"/>
      <c r="Z956" s="800"/>
    </row>
    <row r="957" spans="1:26" ht="15.5" customHeight="1">
      <c r="A957" s="424"/>
      <c r="B957" s="801" t="s">
        <v>161</v>
      </c>
      <c r="C957" s="802"/>
      <c r="D957" s="794"/>
      <c r="E957" s="794"/>
      <c r="F957" s="794"/>
      <c r="G957" s="794"/>
      <c r="H957" s="794"/>
      <c r="I957" s="794"/>
      <c r="J957" s="794"/>
      <c r="K957" s="794"/>
      <c r="L957" s="794"/>
      <c r="M957" s="794"/>
      <c r="N957" s="794"/>
      <c r="O957" s="794"/>
      <c r="P957" s="794"/>
      <c r="Q957" s="794"/>
      <c r="R957" s="794"/>
      <c r="S957" s="794"/>
      <c r="T957" s="794"/>
      <c r="U957" s="794"/>
      <c r="V957" s="794"/>
      <c r="W957" s="794"/>
      <c r="X957" s="794"/>
      <c r="Y957" s="794"/>
      <c r="Z957" s="800"/>
    </row>
    <row r="958" spans="1:26" ht="15.5" customHeight="1">
      <c r="A958" s="424"/>
      <c r="B958" s="792" t="s">
        <v>162</v>
      </c>
      <c r="C958" s="793"/>
      <c r="D958" s="794"/>
      <c r="E958" s="794"/>
      <c r="F958" s="794"/>
      <c r="G958" s="794"/>
      <c r="H958" s="794"/>
      <c r="I958" s="794"/>
      <c r="J958" s="794"/>
      <c r="K958" s="794"/>
      <c r="L958" s="794"/>
      <c r="M958" s="794"/>
      <c r="N958" s="794"/>
      <c r="O958" s="794"/>
      <c r="P958" s="794"/>
      <c r="Q958" s="794"/>
      <c r="R958" s="794"/>
      <c r="S958" s="795" t="s">
        <v>162</v>
      </c>
      <c r="T958" s="795"/>
      <c r="U958" s="795"/>
      <c r="V958" s="795"/>
      <c r="W958" s="796" t="s">
        <v>163</v>
      </c>
      <c r="X958" s="796"/>
      <c r="Y958" s="796"/>
      <c r="Z958" s="797"/>
    </row>
    <row r="959" spans="1:26" ht="15.5" customHeight="1">
      <c r="A959" s="424"/>
      <c r="B959" s="798" t="s">
        <v>163</v>
      </c>
      <c r="C959" s="799"/>
      <c r="D959" s="794"/>
      <c r="E959" s="794"/>
      <c r="F959" s="794"/>
      <c r="G959" s="794"/>
      <c r="H959" s="794"/>
      <c r="I959" s="794"/>
      <c r="J959" s="794"/>
      <c r="K959" s="794"/>
      <c r="L959" s="794"/>
      <c r="M959" s="794"/>
      <c r="N959" s="794"/>
      <c r="O959" s="794"/>
      <c r="P959" s="794"/>
      <c r="Q959" s="794"/>
      <c r="R959" s="794"/>
      <c r="S959" s="795"/>
      <c r="T959" s="795"/>
      <c r="U959" s="795"/>
      <c r="V959" s="795"/>
      <c r="W959" s="796"/>
      <c r="X959" s="796"/>
      <c r="Y959" s="796"/>
      <c r="Z959" s="797"/>
    </row>
    <row r="960" spans="1:26" ht="15.5" customHeight="1" thickBot="1">
      <c r="A960" s="424"/>
      <c r="B960" s="786" t="s">
        <v>223</v>
      </c>
      <c r="C960" s="787"/>
      <c r="D960" s="788"/>
      <c r="E960" s="788"/>
      <c r="F960" s="788"/>
      <c r="G960" s="788"/>
      <c r="H960" s="788"/>
      <c r="I960" s="788"/>
      <c r="J960" s="788"/>
      <c r="K960" s="788"/>
      <c r="L960" s="788"/>
      <c r="M960" s="788"/>
      <c r="N960" s="788"/>
      <c r="O960" s="788"/>
      <c r="P960" s="788"/>
      <c r="Q960" s="788"/>
      <c r="R960" s="788"/>
      <c r="S960" s="789" t="s">
        <v>179</v>
      </c>
      <c r="T960" s="789"/>
      <c r="U960" s="789"/>
      <c r="V960" s="789"/>
      <c r="W960" s="790" t="s">
        <v>179</v>
      </c>
      <c r="X960" s="790"/>
      <c r="Y960" s="790"/>
      <c r="Z960" s="791"/>
    </row>
    <row r="961" spans="1:26" ht="15.5" customHeight="1">
      <c r="A961" s="424"/>
      <c r="B961" s="839" t="s">
        <v>178</v>
      </c>
      <c r="C961" s="840"/>
      <c r="D961" s="840"/>
      <c r="E961" s="840"/>
      <c r="F961" s="840"/>
      <c r="G961" s="840"/>
      <c r="H961" s="840"/>
      <c r="I961" s="840"/>
      <c r="J961" s="840"/>
      <c r="K961" s="840"/>
      <c r="L961" s="840"/>
      <c r="M961" s="840"/>
      <c r="N961" s="840"/>
      <c r="O961" s="840"/>
      <c r="P961" s="840"/>
      <c r="Q961" s="840"/>
      <c r="R961" s="840"/>
      <c r="S961" s="840"/>
      <c r="T961" s="840"/>
      <c r="U961" s="840"/>
      <c r="V961" s="840"/>
      <c r="W961" s="840"/>
      <c r="X961" s="840"/>
      <c r="Y961" s="840"/>
      <c r="Z961" s="841"/>
    </row>
    <row r="962" spans="1:26" ht="15.5" customHeight="1">
      <c r="A962" s="424"/>
      <c r="B962" s="842" t="str">
        <f>IF('statement of marks'!$A$1="","",'statement of marks'!$A$1)</f>
        <v>GOVT. HR. SEC. SCHOOL, _________________</v>
      </c>
      <c r="C962" s="843"/>
      <c r="D962" s="843"/>
      <c r="E962" s="843"/>
      <c r="F962" s="843"/>
      <c r="G962" s="843"/>
      <c r="H962" s="843"/>
      <c r="I962" s="843"/>
      <c r="J962" s="843"/>
      <c r="K962" s="843"/>
      <c r="L962" s="843"/>
      <c r="M962" s="843"/>
      <c r="N962" s="843"/>
      <c r="O962" s="843"/>
      <c r="P962" s="843"/>
      <c r="Q962" s="843"/>
      <c r="R962" s="843"/>
      <c r="S962" s="843"/>
      <c r="T962" s="843"/>
      <c r="U962" s="843"/>
      <c r="V962" s="843"/>
      <c r="W962" s="843"/>
      <c r="X962" s="843"/>
      <c r="Y962" s="843"/>
      <c r="Z962" s="844"/>
    </row>
    <row r="963" spans="1:26" ht="15.5" customHeight="1">
      <c r="A963" s="424"/>
      <c r="B963" s="813" t="s">
        <v>117</v>
      </c>
      <c r="C963" s="814"/>
      <c r="D963" s="814" t="str">
        <f>IF('statement of marks'!$H$3="","",'statement of marks'!$H$3)</f>
        <v>2024-25</v>
      </c>
      <c r="E963" s="814"/>
      <c r="F963" s="814"/>
      <c r="G963" s="814"/>
      <c r="H963" s="814"/>
      <c r="I963" s="814"/>
      <c r="J963" s="814"/>
      <c r="K963" s="814"/>
      <c r="L963" s="814"/>
      <c r="M963" s="814"/>
      <c r="N963" s="814"/>
      <c r="O963" s="814"/>
      <c r="P963" s="814"/>
      <c r="Q963" s="814"/>
      <c r="R963" s="814"/>
      <c r="S963" s="814"/>
      <c r="T963" s="814"/>
      <c r="U963" s="814"/>
      <c r="V963" s="814"/>
      <c r="W963" s="814"/>
      <c r="X963" s="814"/>
      <c r="Y963" s="814"/>
      <c r="Z963" s="832"/>
    </row>
    <row r="964" spans="1:26" ht="15.5" customHeight="1">
      <c r="A964" s="424"/>
      <c r="B964" s="813" t="s">
        <v>157</v>
      </c>
      <c r="C964" s="814"/>
      <c r="D964" s="814" t="str">
        <f>IF('statement of marks'!I37="","",'statement of marks'!I37)</f>
        <v/>
      </c>
      <c r="E964" s="814"/>
      <c r="F964" s="814"/>
      <c r="G964" s="814"/>
      <c r="H964" s="814"/>
      <c r="I964" s="814"/>
      <c r="J964" s="814"/>
      <c r="K964" s="814"/>
      <c r="L964" s="814"/>
      <c r="M964" s="814"/>
      <c r="N964" s="814"/>
      <c r="O964" s="814"/>
      <c r="P964" s="814"/>
      <c r="Q964" s="814"/>
      <c r="R964" s="814"/>
      <c r="S964" s="814"/>
      <c r="T964" s="814"/>
      <c r="U964" s="814"/>
      <c r="V964" s="814"/>
      <c r="W964" s="814"/>
      <c r="X964" s="814"/>
      <c r="Y964" s="814"/>
      <c r="Z964" s="832"/>
    </row>
    <row r="965" spans="1:26" ht="15.5" customHeight="1">
      <c r="A965" s="424"/>
      <c r="B965" s="813" t="s">
        <v>20</v>
      </c>
      <c r="C965" s="814"/>
      <c r="D965" s="814" t="str">
        <f>IF('statement of marks'!J37="","",'statement of marks'!J37)</f>
        <v/>
      </c>
      <c r="E965" s="814"/>
      <c r="F965" s="814"/>
      <c r="G965" s="814"/>
      <c r="H965" s="814"/>
      <c r="I965" s="814"/>
      <c r="J965" s="814"/>
      <c r="K965" s="814"/>
      <c r="L965" s="814"/>
      <c r="M965" s="814"/>
      <c r="N965" s="814"/>
      <c r="O965" s="814"/>
      <c r="P965" s="814"/>
      <c r="Q965" s="814"/>
      <c r="R965" s="814"/>
      <c r="S965" s="814"/>
      <c r="T965" s="814"/>
      <c r="U965" s="814"/>
      <c r="V965" s="814"/>
      <c r="W965" s="814"/>
      <c r="X965" s="814"/>
      <c r="Y965" s="814"/>
      <c r="Z965" s="832"/>
    </row>
    <row r="966" spans="1:26" ht="15.5" customHeight="1">
      <c r="A966" s="424"/>
      <c r="B966" s="813" t="s">
        <v>21</v>
      </c>
      <c r="C966" s="814"/>
      <c r="D966" s="814" t="str">
        <f>IF('statement of marks'!K37="","",'statement of marks'!K37)</f>
        <v/>
      </c>
      <c r="E966" s="814"/>
      <c r="F966" s="814"/>
      <c r="G966" s="814"/>
      <c r="H966" s="814"/>
      <c r="I966" s="814"/>
      <c r="J966" s="814"/>
      <c r="K966" s="814"/>
      <c r="L966" s="814"/>
      <c r="M966" s="814"/>
      <c r="N966" s="814"/>
      <c r="O966" s="814"/>
      <c r="P966" s="814"/>
      <c r="Q966" s="814"/>
      <c r="R966" s="814"/>
      <c r="S966" s="814"/>
      <c r="T966" s="814"/>
      <c r="U966" s="814"/>
      <c r="V966" s="814"/>
      <c r="W966" s="814"/>
      <c r="X966" s="814"/>
      <c r="Y966" s="814"/>
      <c r="Z966" s="832"/>
    </row>
    <row r="967" spans="1:26" ht="15.5" customHeight="1">
      <c r="A967" s="424"/>
      <c r="B967" s="813" t="s">
        <v>158</v>
      </c>
      <c r="C967" s="814"/>
      <c r="D967" s="814" t="str">
        <f>IF('statement of marks'!$G$3="","",'statement of marks'!$G$3)</f>
        <v>6 A</v>
      </c>
      <c r="E967" s="814"/>
      <c r="F967" s="814"/>
      <c r="G967" s="814" t="s">
        <v>159</v>
      </c>
      <c r="H967" s="814"/>
      <c r="I967" s="814"/>
      <c r="J967" s="836">
        <f>IF('statement of marks'!D37="","",'statement of marks'!D37)</f>
        <v>831</v>
      </c>
      <c r="K967" s="837"/>
      <c r="L967" s="837"/>
      <c r="M967" s="837"/>
      <c r="N967" s="838"/>
      <c r="O967" s="814" t="s">
        <v>79</v>
      </c>
      <c r="P967" s="814"/>
      <c r="Q967" s="814"/>
      <c r="R967" s="814"/>
      <c r="S967" s="814" t="str">
        <f>IF('statement of marks'!F37="","",'statement of marks'!F37)</f>
        <v/>
      </c>
      <c r="T967" s="814"/>
      <c r="U967" s="814"/>
      <c r="V967" s="814"/>
      <c r="W967" s="814" t="str">
        <f>IF('statement of marks'!$I$3="","",'statement of marks'!$I$3)</f>
        <v>SCHOOL DISE CODE</v>
      </c>
      <c r="X967" s="814"/>
      <c r="Y967" s="814"/>
      <c r="Z967" s="832"/>
    </row>
    <row r="968" spans="1:26" ht="15.5" customHeight="1">
      <c r="A968" s="424"/>
      <c r="B968" s="449" t="s">
        <v>171</v>
      </c>
      <c r="C968" s="428"/>
      <c r="D968" s="830" t="str">
        <f>IF('statement of marks'!G37="","",'statement of marks'!G37)</f>
        <v/>
      </c>
      <c r="E968" s="830"/>
      <c r="F968" s="830"/>
      <c r="G968" s="831" t="str">
        <f>IF('statement of marks'!H37="","",'statement of marks'!H37)</f>
        <v/>
      </c>
      <c r="H968" s="831"/>
      <c r="I968" s="831"/>
      <c r="J968" s="831"/>
      <c r="K968" s="831"/>
      <c r="L968" s="831"/>
      <c r="M968" s="831"/>
      <c r="N968" s="831"/>
      <c r="O968" s="831"/>
      <c r="P968" s="831"/>
      <c r="Q968" s="831"/>
      <c r="R968" s="831"/>
      <c r="S968" s="831"/>
      <c r="T968" s="831"/>
      <c r="U968" s="831"/>
      <c r="V968" s="831"/>
      <c r="W968" s="814" t="str">
        <f>IF('statement of marks'!$J$3="","",'statement of marks'!$J$3)</f>
        <v>08291009401</v>
      </c>
      <c r="X968" s="814"/>
      <c r="Y968" s="814"/>
      <c r="Z968" s="832"/>
    </row>
    <row r="969" spans="1:26" ht="15.5" customHeight="1">
      <c r="A969" s="424"/>
      <c r="B969" s="450" t="s">
        <v>160</v>
      </c>
      <c r="C969" s="429" t="s">
        <v>165</v>
      </c>
      <c r="D969" s="794" t="s">
        <v>167</v>
      </c>
      <c r="E969" s="794"/>
      <c r="F969" s="794"/>
      <c r="G969" s="794" t="s">
        <v>168</v>
      </c>
      <c r="H969" s="794"/>
      <c r="I969" s="794"/>
      <c r="J969" s="794" t="s">
        <v>169</v>
      </c>
      <c r="K969" s="794"/>
      <c r="L969" s="794"/>
      <c r="M969" s="833" t="str">
        <f>IF('statement of marks'!U$4="","",'statement of marks'!U$4)</f>
        <v>TOTAL OF ALL TESTS</v>
      </c>
      <c r="N969" s="834" t="str">
        <f>IF('statement of marks'!V$4="","",'statement of marks'!V$4)</f>
        <v>VRUKSHAROPAN</v>
      </c>
      <c r="O969" s="795" t="s">
        <v>170</v>
      </c>
      <c r="P969" s="795"/>
      <c r="Q969" s="795"/>
      <c r="R969" s="795"/>
      <c r="S969" s="835" t="s">
        <v>216</v>
      </c>
      <c r="T969" s="816" t="s">
        <v>90</v>
      </c>
      <c r="U969" s="816"/>
      <c r="V969" s="816"/>
      <c r="W969" s="816"/>
      <c r="X969" s="823" t="s">
        <v>425</v>
      </c>
      <c r="Y969" s="823"/>
      <c r="Z969" s="824"/>
    </row>
    <row r="970" spans="1:26" ht="15.5" customHeight="1">
      <c r="A970" s="424"/>
      <c r="B970" s="450"/>
      <c r="C970" s="429"/>
      <c r="D970" s="431" t="s">
        <v>217</v>
      </c>
      <c r="E970" s="431" t="s">
        <v>218</v>
      </c>
      <c r="F970" s="432" t="s">
        <v>219</v>
      </c>
      <c r="G970" s="431" t="s">
        <v>217</v>
      </c>
      <c r="H970" s="431" t="s">
        <v>218</v>
      </c>
      <c r="I970" s="433" t="s">
        <v>219</v>
      </c>
      <c r="J970" s="431" t="s">
        <v>217</v>
      </c>
      <c r="K970" s="431" t="s">
        <v>218</v>
      </c>
      <c r="L970" s="433" t="s">
        <v>219</v>
      </c>
      <c r="M970" s="833"/>
      <c r="N970" s="834"/>
      <c r="O970" s="431" t="s">
        <v>217</v>
      </c>
      <c r="P970" s="431" t="s">
        <v>218</v>
      </c>
      <c r="Q970" s="434" t="s">
        <v>421</v>
      </c>
      <c r="R970" s="433" t="s">
        <v>219</v>
      </c>
      <c r="S970" s="835"/>
      <c r="T970" s="431" t="s">
        <v>217</v>
      </c>
      <c r="U970" s="431" t="s">
        <v>218</v>
      </c>
      <c r="V970" s="434" t="s">
        <v>422</v>
      </c>
      <c r="W970" s="433" t="s">
        <v>219</v>
      </c>
      <c r="X970" s="435" t="s">
        <v>423</v>
      </c>
      <c r="Y970" s="431" t="s">
        <v>220</v>
      </c>
      <c r="Z970" s="451" t="s">
        <v>69</v>
      </c>
    </row>
    <row r="971" spans="1:26" ht="15.5" customHeight="1">
      <c r="A971" s="425"/>
      <c r="B971" s="828" t="s">
        <v>166</v>
      </c>
      <c r="C971" s="829"/>
      <c r="D971" s="436">
        <f>IF('statement of marks'!L$6="","",'statement of marks'!L$6)</f>
        <v>5</v>
      </c>
      <c r="E971" s="436">
        <f>IF('statement of marks'!M$6="","",'statement of marks'!M$6)</f>
        <v>5</v>
      </c>
      <c r="F971" s="437">
        <f>IF('statement of marks'!N$6="","",'statement of marks'!N$6)</f>
        <v>10</v>
      </c>
      <c r="G971" s="436">
        <f>IF('statement of marks'!O$6="","",'statement of marks'!O$6)</f>
        <v>5</v>
      </c>
      <c r="H971" s="436">
        <f>IF('statement of marks'!P$6="","",'statement of marks'!P$6)</f>
        <v>5</v>
      </c>
      <c r="I971" s="438">
        <f>IF('statement of marks'!Q$6="","",'statement of marks'!Q$6)</f>
        <v>10</v>
      </c>
      <c r="J971" s="436">
        <f>IF('statement of marks'!R$6="","",'statement of marks'!R$6)</f>
        <v>5</v>
      </c>
      <c r="K971" s="436">
        <f>IF('statement of marks'!S$6="","",'statement of marks'!S$6)</f>
        <v>4</v>
      </c>
      <c r="L971" s="438">
        <f>IF('statement of marks'!T$6="","",'statement of marks'!T$6)</f>
        <v>9</v>
      </c>
      <c r="M971" s="438">
        <f>IF('statement of marks'!U$6="","",'statement of marks'!U$6)</f>
        <v>29</v>
      </c>
      <c r="N971" s="439">
        <f>IF('statement of marks'!V$6="","",'statement of marks'!V$6)</f>
        <v>1</v>
      </c>
      <c r="O971" s="436">
        <f>IF('statement of marks'!W$6="","",'statement of marks'!W$6)</f>
        <v>40</v>
      </c>
      <c r="P971" s="436">
        <f>IF('statement of marks'!X$6="","",'statement of marks'!X$6)</f>
        <v>10</v>
      </c>
      <c r="Q971" s="436">
        <f>IF('statement of marks'!Y$6="","",'statement of marks'!Y$6)</f>
        <v>20</v>
      </c>
      <c r="R971" s="438">
        <f>IF('statement of marks'!Z$6="","",'statement of marks'!Z$6)</f>
        <v>70</v>
      </c>
      <c r="S971" s="440">
        <f>IF('statement of marks'!AA$6="","",'statement of marks'!AA$6)</f>
        <v>100</v>
      </c>
      <c r="T971" s="436">
        <f>IF('statement of marks'!AB$6="","",'statement of marks'!AB$6)</f>
        <v>65</v>
      </c>
      <c r="U971" s="436">
        <f>IF('statement of marks'!AC$6="","",'statement of marks'!AC$6)</f>
        <v>15</v>
      </c>
      <c r="V971" s="436">
        <f>IF('statement of marks'!AD$6="","",'statement of marks'!AD$6)</f>
        <v>20</v>
      </c>
      <c r="W971" s="438">
        <f>IF('statement of marks'!AE$6="","",'statement of marks'!AE$6)</f>
        <v>100</v>
      </c>
      <c r="X971" s="441">
        <f>IF('statement of marks'!AF$6="","",'statement of marks'!AF$6)</f>
        <v>200</v>
      </c>
      <c r="Y971" s="436" t="str">
        <f>IF('statement of marks'!AG$6="","",'statement of marks'!AG$6)</f>
        <v/>
      </c>
      <c r="Z971" s="452" t="str">
        <f>IF('statement of marks'!AH$6="","",'statement of marks'!AH$6)</f>
        <v/>
      </c>
    </row>
    <row r="972" spans="1:26" ht="15.5" customHeight="1">
      <c r="A972" s="424"/>
      <c r="B972" s="813" t="str">
        <f>IF('statement of marks'!$L$3="","",'statement of marks'!$L$3)</f>
        <v>HINDI</v>
      </c>
      <c r="C972" s="814"/>
      <c r="D972" s="430" t="str">
        <f>IF('statement of marks'!L37="","",'statement of marks'!L37)</f>
        <v/>
      </c>
      <c r="E972" s="430" t="str">
        <f>IF('statement of marks'!M37="","",'statement of marks'!M37)</f>
        <v/>
      </c>
      <c r="F972" s="442" t="str">
        <f>IF('statement of marks'!N37="","",'statement of marks'!N37)</f>
        <v/>
      </c>
      <c r="G972" s="430" t="str">
        <f>IF('statement of marks'!O37="","",'statement of marks'!O37)</f>
        <v/>
      </c>
      <c r="H972" s="430" t="str">
        <f>IF('statement of marks'!P37="","",'statement of marks'!P37)</f>
        <v/>
      </c>
      <c r="I972" s="443" t="str">
        <f>IF('statement of marks'!Q37="","",'statement of marks'!Q37)</f>
        <v/>
      </c>
      <c r="J972" s="430" t="str">
        <f>IF('statement of marks'!R37="","",'statement of marks'!R37)</f>
        <v/>
      </c>
      <c r="K972" s="430" t="str">
        <f>IF('statement of marks'!S37="","",'statement of marks'!S37)</f>
        <v/>
      </c>
      <c r="L972" s="443" t="str">
        <f>IF('statement of marks'!T37="","",'statement of marks'!T37)</f>
        <v/>
      </c>
      <c r="M972" s="443" t="str">
        <f>IF('statement of marks'!U37="","",'statement of marks'!U37)</f>
        <v/>
      </c>
      <c r="N972" s="444" t="str">
        <f>IF('statement of marks'!V37="","",'statement of marks'!V37)</f>
        <v/>
      </c>
      <c r="O972" s="430" t="str">
        <f>IF('statement of marks'!W37="","",'statement of marks'!W37)</f>
        <v/>
      </c>
      <c r="P972" s="430" t="str">
        <f>IF('statement of marks'!X37="","",'statement of marks'!X37)</f>
        <v/>
      </c>
      <c r="Q972" s="430" t="str">
        <f>IF('statement of marks'!Y37="","",'statement of marks'!Y37)</f>
        <v/>
      </c>
      <c r="R972" s="443" t="str">
        <f>IF('statement of marks'!Z37="","",'statement of marks'!Z37)</f>
        <v/>
      </c>
      <c r="S972" s="445" t="str">
        <f>IF('statement of marks'!AA37="","",'statement of marks'!AA37)</f>
        <v/>
      </c>
      <c r="T972" s="430" t="str">
        <f>IF('statement of marks'!AB37="","",'statement of marks'!AB37)</f>
        <v/>
      </c>
      <c r="U972" s="430" t="str">
        <f>IF('statement of marks'!AC37="","",'statement of marks'!AC37)</f>
        <v/>
      </c>
      <c r="V972" s="430" t="str">
        <f>IF('statement of marks'!AD37="","",'statement of marks'!AD37)</f>
        <v/>
      </c>
      <c r="W972" s="443" t="str">
        <f>IF('statement of marks'!AE37="","",'statement of marks'!AE37)</f>
        <v/>
      </c>
      <c r="X972" s="446" t="str">
        <f>IF('statement of marks'!AF37="","",'statement of marks'!AF37)</f>
        <v/>
      </c>
      <c r="Y972" s="430" t="str">
        <f>IF('statement of marks'!AG37="","",'statement of marks'!AG37)</f>
        <v/>
      </c>
      <c r="Z972" s="453" t="str">
        <f>IF('statement of marks'!AH37="","",'statement of marks'!AH37)</f>
        <v/>
      </c>
    </row>
    <row r="973" spans="1:26" ht="15.5" customHeight="1">
      <c r="A973" s="424"/>
      <c r="B973" s="813" t="str">
        <f>IF('statement of marks'!$AK$3="","",'statement of marks'!$AK$3)</f>
        <v>ENGLISH</v>
      </c>
      <c r="C973" s="814"/>
      <c r="D973" s="430" t="str">
        <f>IF('statement of marks'!AK37="","",'statement of marks'!AK37)</f>
        <v/>
      </c>
      <c r="E973" s="430" t="str">
        <f>IF('statement of marks'!AL37="","",'statement of marks'!AL37)</f>
        <v/>
      </c>
      <c r="F973" s="442" t="str">
        <f>IF('statement of marks'!AM37="","",'statement of marks'!AM37)</f>
        <v/>
      </c>
      <c r="G973" s="430" t="str">
        <f>IF('statement of marks'!AN37="","",'statement of marks'!AN37)</f>
        <v/>
      </c>
      <c r="H973" s="430" t="str">
        <f>IF('statement of marks'!AO37="","",'statement of marks'!AO37)</f>
        <v/>
      </c>
      <c r="I973" s="443" t="str">
        <f>IF('statement of marks'!AP37="","",'statement of marks'!AP37)</f>
        <v/>
      </c>
      <c r="J973" s="430" t="str">
        <f>IF('statement of marks'!AQ37="","",'statement of marks'!AQ37)</f>
        <v/>
      </c>
      <c r="K973" s="430" t="str">
        <f>IF('statement of marks'!AR37="","",'statement of marks'!AR37)</f>
        <v/>
      </c>
      <c r="L973" s="443" t="str">
        <f>IF('statement of marks'!AS37="","",'statement of marks'!AS37)</f>
        <v/>
      </c>
      <c r="M973" s="443" t="str">
        <f>IF('statement of marks'!AT37="","",'statement of marks'!AT37)</f>
        <v/>
      </c>
      <c r="N973" s="444" t="str">
        <f>IF('statement of marks'!AU37="","",'statement of marks'!AU37)</f>
        <v/>
      </c>
      <c r="O973" s="430" t="str">
        <f>IF('statement of marks'!AV37="","",'statement of marks'!AV37)</f>
        <v/>
      </c>
      <c r="P973" s="430" t="str">
        <f>IF('statement of marks'!AW37="","",'statement of marks'!AW37)</f>
        <v/>
      </c>
      <c r="Q973" s="430" t="str">
        <f>IF('statement of marks'!AX37="","",'statement of marks'!AX37)</f>
        <v/>
      </c>
      <c r="R973" s="443" t="str">
        <f>IF('statement of marks'!AY37="","",'statement of marks'!AY37)</f>
        <v/>
      </c>
      <c r="S973" s="445" t="str">
        <f>IF('statement of marks'!AZ37="","",'statement of marks'!AZ37)</f>
        <v/>
      </c>
      <c r="T973" s="430" t="str">
        <f>IF('statement of marks'!BA37="","",'statement of marks'!BA37)</f>
        <v/>
      </c>
      <c r="U973" s="430" t="str">
        <f>IF('statement of marks'!BB37="","",'statement of marks'!BB37)</f>
        <v/>
      </c>
      <c r="V973" s="430" t="str">
        <f>IF('statement of marks'!BC37="","",'statement of marks'!BC37)</f>
        <v/>
      </c>
      <c r="W973" s="443" t="str">
        <f>IF('statement of marks'!BD37="","",'statement of marks'!BD37)</f>
        <v/>
      </c>
      <c r="X973" s="446" t="str">
        <f>IF('statement of marks'!BE37="","",'statement of marks'!BE37)</f>
        <v/>
      </c>
      <c r="Y973" s="430" t="str">
        <f>IF('statement of marks'!BF37="","",'statement of marks'!BF37)</f>
        <v/>
      </c>
      <c r="Z973" s="453" t="str">
        <f>IF('statement of marks'!BG37="","",'statement of marks'!BG37)</f>
        <v/>
      </c>
    </row>
    <row r="974" spans="1:26" ht="15.5" customHeight="1">
      <c r="A974" s="424"/>
      <c r="B974" s="813" t="str">
        <f>IF('statement of marks'!BJ37="s","SANSKRIT",IF('statement of marks'!BJ37="u","URDU",IF('statement of marks'!BJ37="g","GUJRATI",IF('statement of marks'!BJ37="p","PUNJABI",IF('statement of marks'!BJ37="sd","fla/kh","THIRD LANGUAGE")))))</f>
        <v>THIRD LANGUAGE</v>
      </c>
      <c r="C974" s="814"/>
      <c r="D974" s="430" t="str">
        <f>IF('statement of marks'!BK37="","",'statement of marks'!BK37)</f>
        <v/>
      </c>
      <c r="E974" s="430" t="str">
        <f>IF('statement of marks'!BL37="","",'statement of marks'!BL37)</f>
        <v/>
      </c>
      <c r="F974" s="442" t="str">
        <f>IF('statement of marks'!BM37="","",'statement of marks'!BM37)</f>
        <v/>
      </c>
      <c r="G974" s="430" t="str">
        <f>IF('statement of marks'!BN37="","",'statement of marks'!BN37)</f>
        <v/>
      </c>
      <c r="H974" s="430" t="str">
        <f>IF('statement of marks'!BO37="","",'statement of marks'!BO37)</f>
        <v/>
      </c>
      <c r="I974" s="443" t="str">
        <f>IF('statement of marks'!BP37="","",'statement of marks'!BP37)</f>
        <v/>
      </c>
      <c r="J974" s="430" t="str">
        <f>IF('statement of marks'!BQ37="","",'statement of marks'!BQ37)</f>
        <v/>
      </c>
      <c r="K974" s="430" t="str">
        <f>IF('statement of marks'!BR37="","",'statement of marks'!BR37)</f>
        <v/>
      </c>
      <c r="L974" s="443" t="str">
        <f>IF('statement of marks'!BS37="","",'statement of marks'!BS37)</f>
        <v/>
      </c>
      <c r="M974" s="443" t="str">
        <f>IF('statement of marks'!BT37="","",'statement of marks'!BT37)</f>
        <v/>
      </c>
      <c r="N974" s="444" t="str">
        <f>IF('statement of marks'!BU37="","",'statement of marks'!BU37)</f>
        <v/>
      </c>
      <c r="O974" s="430" t="str">
        <f>IF('statement of marks'!BV37="","",'statement of marks'!BV37)</f>
        <v/>
      </c>
      <c r="P974" s="430" t="str">
        <f>IF('statement of marks'!BW37="","",'statement of marks'!BW37)</f>
        <v/>
      </c>
      <c r="Q974" s="430"/>
      <c r="R974" s="443" t="str">
        <f>IF('statement of marks'!BX37="","",'statement of marks'!BX37)</f>
        <v/>
      </c>
      <c r="S974" s="445" t="str">
        <f>IF('statement of marks'!BY37="","",'statement of marks'!BY37)</f>
        <v/>
      </c>
      <c r="T974" s="430" t="str">
        <f>IF('statement of marks'!BZ37="","",'statement of marks'!BZ37)</f>
        <v/>
      </c>
      <c r="U974" s="430" t="str">
        <f>IF('statement of marks'!CA37="","",'statement of marks'!CA37)</f>
        <v/>
      </c>
      <c r="V974" s="430"/>
      <c r="W974" s="443" t="str">
        <f>IF('statement of marks'!CB37="","",'statement of marks'!CB37)</f>
        <v/>
      </c>
      <c r="X974" s="446" t="str">
        <f>IF('statement of marks'!CC37="","",'statement of marks'!CC37)</f>
        <v/>
      </c>
      <c r="Y974" s="430" t="str">
        <f>IF('statement of marks'!CD37="","",'statement of marks'!CD37)</f>
        <v/>
      </c>
      <c r="Z974" s="453" t="str">
        <f>IF('statement of marks'!CE37="","",'statement of marks'!CE37)</f>
        <v/>
      </c>
    </row>
    <row r="975" spans="1:26" ht="15.5" customHeight="1">
      <c r="A975" s="424"/>
      <c r="B975" s="813" t="str">
        <f>IF('statement of marks'!$CH$3="","",'statement of marks'!$CH$3)</f>
        <v>MATHEMATICS</v>
      </c>
      <c r="C975" s="814"/>
      <c r="D975" s="430" t="str">
        <f>IF('statement of marks'!CH37="","",'statement of marks'!CH37)</f>
        <v/>
      </c>
      <c r="E975" s="430" t="str">
        <f>IF('statement of marks'!CI37="","",'statement of marks'!CI37)</f>
        <v/>
      </c>
      <c r="F975" s="442" t="str">
        <f>IF('statement of marks'!CJ37="","",'statement of marks'!CJ37)</f>
        <v/>
      </c>
      <c r="G975" s="430" t="str">
        <f>IF('statement of marks'!CK37="","",'statement of marks'!CK37)</f>
        <v/>
      </c>
      <c r="H975" s="430" t="str">
        <f>IF('statement of marks'!CL37="","",'statement of marks'!CL37)</f>
        <v/>
      </c>
      <c r="I975" s="443" t="str">
        <f>IF('statement of marks'!CM37="","",'statement of marks'!CM37)</f>
        <v/>
      </c>
      <c r="J975" s="430" t="str">
        <f>IF('statement of marks'!CN37="","",'statement of marks'!CN37)</f>
        <v/>
      </c>
      <c r="K975" s="430" t="str">
        <f>IF('statement of marks'!CO37="","",'statement of marks'!CO37)</f>
        <v/>
      </c>
      <c r="L975" s="443" t="str">
        <f>IF('statement of marks'!CP37="","",'statement of marks'!CP37)</f>
        <v/>
      </c>
      <c r="M975" s="443" t="str">
        <f>IF('statement of marks'!CQ37="","",'statement of marks'!CQ37)</f>
        <v/>
      </c>
      <c r="N975" s="444" t="str">
        <f>IF('statement of marks'!CR37="","",'statement of marks'!CR37)</f>
        <v/>
      </c>
      <c r="O975" s="430" t="str">
        <f>IF('statement of marks'!CS37="","",'statement of marks'!CS37)</f>
        <v/>
      </c>
      <c r="P975" s="430" t="str">
        <f>IF('statement of marks'!CT37="","",'statement of marks'!CT37)</f>
        <v/>
      </c>
      <c r="Q975" s="430" t="str">
        <f>IF('statement of marks'!CU37="","",'statement of marks'!CU37)</f>
        <v/>
      </c>
      <c r="R975" s="443" t="str">
        <f>IF('statement of marks'!CV37="","",'statement of marks'!CV37)</f>
        <v/>
      </c>
      <c r="S975" s="445" t="str">
        <f>IF('statement of marks'!CW37="","",'statement of marks'!CW37)</f>
        <v/>
      </c>
      <c r="T975" s="430" t="str">
        <f>IF('statement of marks'!CX37="","",'statement of marks'!CX37)</f>
        <v/>
      </c>
      <c r="U975" s="430" t="str">
        <f>IF('statement of marks'!CY37="","",'statement of marks'!CY37)</f>
        <v/>
      </c>
      <c r="V975" s="430" t="str">
        <f>IF('statement of marks'!CZ37="","",'statement of marks'!CZ37)</f>
        <v/>
      </c>
      <c r="W975" s="443" t="str">
        <f>IF('statement of marks'!DA37="","",'statement of marks'!DA37)</f>
        <v/>
      </c>
      <c r="X975" s="446" t="str">
        <f>IF('statement of marks'!DB37="","",'statement of marks'!DB37)</f>
        <v/>
      </c>
      <c r="Y975" s="430" t="str">
        <f>IF('statement of marks'!DC37="","",'statement of marks'!DC37)</f>
        <v/>
      </c>
      <c r="Z975" s="453" t="str">
        <f>IF('statement of marks'!DD37="","",'statement of marks'!DD37)</f>
        <v/>
      </c>
    </row>
    <row r="976" spans="1:26" ht="15.5" customHeight="1">
      <c r="A976" s="424"/>
      <c r="B976" s="813" t="str">
        <f>IF('statement of marks'!$DG$3="","",'statement of marks'!$DG$3)</f>
        <v>SCIENCE</v>
      </c>
      <c r="C976" s="814"/>
      <c r="D976" s="430" t="str">
        <f>IF('statement of marks'!DG37="","",'statement of marks'!DG37)</f>
        <v/>
      </c>
      <c r="E976" s="430" t="str">
        <f>IF('statement of marks'!DH37="","",'statement of marks'!DH37)</f>
        <v/>
      </c>
      <c r="F976" s="442" t="str">
        <f>IF('statement of marks'!DI37="","",'statement of marks'!DI37)</f>
        <v/>
      </c>
      <c r="G976" s="430" t="str">
        <f>IF('statement of marks'!DJ37="","",'statement of marks'!DJ37)</f>
        <v/>
      </c>
      <c r="H976" s="430" t="str">
        <f>IF('statement of marks'!DK37="","",'statement of marks'!DK37)</f>
        <v/>
      </c>
      <c r="I976" s="443" t="str">
        <f>IF('statement of marks'!DL37="","",'statement of marks'!DL37)</f>
        <v/>
      </c>
      <c r="J976" s="430" t="str">
        <f>IF('statement of marks'!DM37="","",'statement of marks'!DM37)</f>
        <v/>
      </c>
      <c r="K976" s="430" t="str">
        <f>IF('statement of marks'!DN37="","",'statement of marks'!DN37)</f>
        <v/>
      </c>
      <c r="L976" s="443" t="str">
        <f>IF('statement of marks'!DO37="","",'statement of marks'!DO37)</f>
        <v/>
      </c>
      <c r="M976" s="443" t="str">
        <f>IF('statement of marks'!DP37="","",'statement of marks'!DP37)</f>
        <v/>
      </c>
      <c r="N976" s="444" t="str">
        <f>IF('statement of marks'!DQ37="","",'statement of marks'!DQ37)</f>
        <v/>
      </c>
      <c r="O976" s="430" t="str">
        <f>IF('statement of marks'!DR37="","",'statement of marks'!DR37)</f>
        <v/>
      </c>
      <c r="P976" s="430" t="str">
        <f>IF('statement of marks'!DS37="","",'statement of marks'!DS37)</f>
        <v/>
      </c>
      <c r="Q976" s="430"/>
      <c r="R976" s="443" t="str">
        <f>IF('statement of marks'!DT37="","",'statement of marks'!DT37)</f>
        <v/>
      </c>
      <c r="S976" s="445" t="str">
        <f>IF('statement of marks'!DU37="","",'statement of marks'!DU37)</f>
        <v/>
      </c>
      <c r="T976" s="430" t="str">
        <f>IF('statement of marks'!DV37="","",'statement of marks'!DV37)</f>
        <v/>
      </c>
      <c r="U976" s="430" t="str">
        <f>IF('statement of marks'!DW37="","",'statement of marks'!DW37)</f>
        <v/>
      </c>
      <c r="V976" s="430"/>
      <c r="W976" s="443" t="str">
        <f>IF('statement of marks'!DX37="","",'statement of marks'!DX37)</f>
        <v/>
      </c>
      <c r="X976" s="446" t="str">
        <f>IF('statement of marks'!DY37="","",'statement of marks'!DY37)</f>
        <v/>
      </c>
      <c r="Y976" s="430" t="str">
        <f>IF('statement of marks'!DZ37="","",'statement of marks'!DZ37)</f>
        <v/>
      </c>
      <c r="Z976" s="453" t="str">
        <f>IF('statement of marks'!EA37="","",'statement of marks'!EA37)</f>
        <v/>
      </c>
    </row>
    <row r="977" spans="1:26" ht="15.5" customHeight="1">
      <c r="A977" s="424"/>
      <c r="B977" s="813" t="str">
        <f>IF('statement of marks'!$ED$3="","",'statement of marks'!$ED$3)</f>
        <v>SOCIAL STUDIES</v>
      </c>
      <c r="C977" s="814"/>
      <c r="D977" s="430" t="str">
        <f>IF('statement of marks'!ED37="","",'statement of marks'!ED37)</f>
        <v/>
      </c>
      <c r="E977" s="430" t="str">
        <f>IF('statement of marks'!EE37="","",'statement of marks'!EE37)</f>
        <v/>
      </c>
      <c r="F977" s="442" t="str">
        <f>IF('statement of marks'!EF37="","",'statement of marks'!EF37)</f>
        <v/>
      </c>
      <c r="G977" s="430" t="str">
        <f>IF('statement of marks'!EG37="","",'statement of marks'!EG37)</f>
        <v/>
      </c>
      <c r="H977" s="430" t="str">
        <f>IF('statement of marks'!EH37="","",'statement of marks'!EH37)</f>
        <v/>
      </c>
      <c r="I977" s="443" t="str">
        <f>IF('statement of marks'!EI37="","",'statement of marks'!EI37)</f>
        <v/>
      </c>
      <c r="J977" s="430" t="str">
        <f>IF('statement of marks'!EJ37="","",'statement of marks'!EJ37)</f>
        <v/>
      </c>
      <c r="K977" s="430" t="str">
        <f>IF('statement of marks'!EK37="","",'statement of marks'!EK37)</f>
        <v/>
      </c>
      <c r="L977" s="443" t="str">
        <f>IF('statement of marks'!EL37="","",'statement of marks'!EL37)</f>
        <v/>
      </c>
      <c r="M977" s="443" t="str">
        <f>IF('statement of marks'!EM37="","",'statement of marks'!EM37)</f>
        <v/>
      </c>
      <c r="N977" s="444" t="str">
        <f>IF('statement of marks'!EN37="","",'statement of marks'!EN37)</f>
        <v/>
      </c>
      <c r="O977" s="430" t="str">
        <f>IF('statement of marks'!EO37="","",'statement of marks'!EO37)</f>
        <v/>
      </c>
      <c r="P977" s="430" t="str">
        <f>IF('statement of marks'!EP37="","",'statement of marks'!EP37)</f>
        <v/>
      </c>
      <c r="Q977" s="430"/>
      <c r="R977" s="443" t="str">
        <f>IF('statement of marks'!EQ37="","",'statement of marks'!EQ37)</f>
        <v/>
      </c>
      <c r="S977" s="445" t="str">
        <f>IF('statement of marks'!ER37="","",'statement of marks'!ER37)</f>
        <v/>
      </c>
      <c r="T977" s="430" t="str">
        <f>IF('statement of marks'!ES37="","",'statement of marks'!ES37)</f>
        <v/>
      </c>
      <c r="U977" s="430" t="str">
        <f>IF('statement of marks'!ET37="","",'statement of marks'!ET37)</f>
        <v/>
      </c>
      <c r="V977" s="430"/>
      <c r="W977" s="443" t="str">
        <f>IF('statement of marks'!EU37="","",'statement of marks'!EU37)</f>
        <v/>
      </c>
      <c r="X977" s="446" t="str">
        <f>IF('statement of marks'!EV37="","",'statement of marks'!EV37)</f>
        <v/>
      </c>
      <c r="Y977" s="430" t="str">
        <f>IF('statement of marks'!EW37="","",'statement of marks'!EW37)</f>
        <v/>
      </c>
      <c r="Z977" s="453" t="str">
        <f>IF('statement of marks'!EX37="","",'statement of marks'!EX37)</f>
        <v/>
      </c>
    </row>
    <row r="978" spans="1:26" ht="15.5" customHeight="1">
      <c r="A978" s="424"/>
      <c r="B978" s="813" t="s">
        <v>172</v>
      </c>
      <c r="C978" s="814"/>
      <c r="D978" s="794" t="s">
        <v>167</v>
      </c>
      <c r="E978" s="794"/>
      <c r="F978" s="794"/>
      <c r="G978" s="794" t="s">
        <v>168</v>
      </c>
      <c r="H978" s="794"/>
      <c r="I978" s="794"/>
      <c r="J978" s="794" t="s">
        <v>169</v>
      </c>
      <c r="K978" s="794"/>
      <c r="L978" s="794"/>
      <c r="M978" s="794"/>
      <c r="N978" s="794"/>
      <c r="O978" s="794" t="s">
        <v>177</v>
      </c>
      <c r="P978" s="794"/>
      <c r="Q978" s="794"/>
      <c r="R978" s="794"/>
      <c r="S978" s="794" t="s">
        <v>221</v>
      </c>
      <c r="T978" s="794"/>
      <c r="U978" s="794"/>
      <c r="V978" s="794"/>
      <c r="W978" s="447"/>
      <c r="X978" s="823" t="s">
        <v>425</v>
      </c>
      <c r="Y978" s="823"/>
      <c r="Z978" s="824"/>
    </row>
    <row r="979" spans="1:26" ht="15.5" customHeight="1">
      <c r="A979" s="425"/>
      <c r="B979" s="825" t="s">
        <v>166</v>
      </c>
      <c r="C979" s="826"/>
      <c r="D979" s="827">
        <f>IF('statement of marks'!FA$6="","",'statement of marks'!FA$6)</f>
        <v>20</v>
      </c>
      <c r="E979" s="827"/>
      <c r="F979" s="827"/>
      <c r="G979" s="827">
        <f>IF('statement of marks'!FB$6="","",'statement of marks'!FB$6)</f>
        <v>20</v>
      </c>
      <c r="H979" s="827"/>
      <c r="I979" s="827"/>
      <c r="J979" s="827">
        <f>IF('statement of marks'!FC$6="","",'statement of marks'!FC$6)</f>
        <v>20</v>
      </c>
      <c r="K979" s="827"/>
      <c r="L979" s="827"/>
      <c r="M979" s="827"/>
      <c r="N979" s="827"/>
      <c r="O979" s="827">
        <f>IF('statement of marks'!FD$6="","",'statement of marks'!FD$6)</f>
        <v>20</v>
      </c>
      <c r="P979" s="827"/>
      <c r="Q979" s="827"/>
      <c r="R979" s="827"/>
      <c r="S979" s="827">
        <f>IF('statement of marks'!FE$6="","",'statement of marks'!FE$6)</f>
        <v>20</v>
      </c>
      <c r="T979" s="827"/>
      <c r="U979" s="827"/>
      <c r="V979" s="827"/>
      <c r="W979" s="448"/>
      <c r="X979" s="436">
        <f>IF('statement of marks'!FF$6="","",'statement of marks'!FF$6)</f>
        <v>100</v>
      </c>
      <c r="Y979" s="436" t="s">
        <v>220</v>
      </c>
      <c r="Z979" s="451" t="s">
        <v>69</v>
      </c>
    </row>
    <row r="980" spans="1:26" ht="15.5" customHeight="1">
      <c r="A980" s="424"/>
      <c r="B980" s="813" t="str">
        <f>IF('statement of marks'!$FA$3="","",'statement of marks'!$FA$3)</f>
        <v>WORK EXPERIENCE</v>
      </c>
      <c r="C980" s="814"/>
      <c r="D980" s="817" t="str">
        <f>IF('statement of marks'!FA37="","",'statement of marks'!FA37)</f>
        <v/>
      </c>
      <c r="E980" s="817"/>
      <c r="F980" s="817"/>
      <c r="G980" s="817" t="str">
        <f>IF('statement of marks'!FB37="","",'statement of marks'!FB37)</f>
        <v/>
      </c>
      <c r="H980" s="817"/>
      <c r="I980" s="817"/>
      <c r="J980" s="816" t="str">
        <f>IF('statement of marks'!FC37="","",'statement of marks'!FC37)</f>
        <v/>
      </c>
      <c r="K980" s="816"/>
      <c r="L980" s="816"/>
      <c r="M980" s="816"/>
      <c r="N980" s="816"/>
      <c r="O980" s="817" t="str">
        <f>IF('statement of marks'!FD37="","",'statement of marks'!FD37)</f>
        <v/>
      </c>
      <c r="P980" s="817"/>
      <c r="Q980" s="817"/>
      <c r="R980" s="817"/>
      <c r="S980" s="817" t="str">
        <f>IF('statement of marks'!FE37="","",'statement of marks'!FE37)</f>
        <v/>
      </c>
      <c r="T980" s="817"/>
      <c r="U980" s="817"/>
      <c r="V980" s="817"/>
      <c r="W980" s="447"/>
      <c r="X980" s="447" t="str">
        <f>IF('statement of marks'!FF37="","",'statement of marks'!FF37)</f>
        <v/>
      </c>
      <c r="Y980" s="447" t="str">
        <f>IF('statement of marks'!FG37="","",'statement of marks'!FG37)</f>
        <v/>
      </c>
      <c r="Z980" s="454" t="str">
        <f>IF('statement of marks'!FH37="","",'statement of marks'!FH37)</f>
        <v/>
      </c>
    </row>
    <row r="981" spans="1:26" ht="15.5" customHeight="1">
      <c r="A981" s="424"/>
      <c r="B981" s="813" t="str">
        <f>IF('statement of marks'!$FK$3="","",'statement of marks'!$FK$3)</f>
        <v>ART EDUCATION</v>
      </c>
      <c r="C981" s="814"/>
      <c r="D981" s="817" t="str">
        <f>IF('statement of marks'!FK37="","",'statement of marks'!FK37)</f>
        <v/>
      </c>
      <c r="E981" s="817"/>
      <c r="F981" s="817"/>
      <c r="G981" s="817" t="str">
        <f>IF('statement of marks'!FL37="","",'statement of marks'!FL37)</f>
        <v/>
      </c>
      <c r="H981" s="817"/>
      <c r="I981" s="817"/>
      <c r="J981" s="816" t="str">
        <f>IF('statement of marks'!FM37="","",'statement of marks'!FM37)</f>
        <v/>
      </c>
      <c r="K981" s="816"/>
      <c r="L981" s="816"/>
      <c r="M981" s="816"/>
      <c r="N981" s="816"/>
      <c r="O981" s="817" t="str">
        <f>IF('statement of marks'!FN37="","",'statement of marks'!FN37)</f>
        <v/>
      </c>
      <c r="P981" s="817"/>
      <c r="Q981" s="817"/>
      <c r="R981" s="817"/>
      <c r="S981" s="817" t="str">
        <f>IF('statement of marks'!FO37="","",'statement of marks'!FO37)</f>
        <v/>
      </c>
      <c r="T981" s="817"/>
      <c r="U981" s="817"/>
      <c r="V981" s="817"/>
      <c r="W981" s="447"/>
      <c r="X981" s="447" t="str">
        <f>IF('statement of marks'!FP37="","",'statement of marks'!FP37)</f>
        <v/>
      </c>
      <c r="Y981" s="447" t="str">
        <f>IF('statement of marks'!FQ37="","",'statement of marks'!FQ37)</f>
        <v/>
      </c>
      <c r="Z981" s="454" t="str">
        <f>IF('statement of marks'!FR37="","",'statement of marks'!FR37)</f>
        <v/>
      </c>
    </row>
    <row r="982" spans="1:26" ht="15.5" customHeight="1">
      <c r="A982" s="424"/>
      <c r="B982" s="813" t="str">
        <f>IF('statement of marks'!$FU$3="","",'statement of marks'!$FU$3)</f>
        <v>PHYSICIAL EDUCATION</v>
      </c>
      <c r="C982" s="814"/>
      <c r="D982" s="817" t="str">
        <f>IF('statement of marks'!FU37="","",'statement of marks'!FU37)</f>
        <v/>
      </c>
      <c r="E982" s="817"/>
      <c r="F982" s="817"/>
      <c r="G982" s="817" t="str">
        <f>IF('statement of marks'!FV37="","",'statement of marks'!FV37)</f>
        <v/>
      </c>
      <c r="H982" s="817"/>
      <c r="I982" s="817"/>
      <c r="J982" s="816" t="str">
        <f>IF('statement of marks'!FW37="","",'statement of marks'!FW37)</f>
        <v/>
      </c>
      <c r="K982" s="816"/>
      <c r="L982" s="816"/>
      <c r="M982" s="816"/>
      <c r="N982" s="816"/>
      <c r="O982" s="817" t="str">
        <f>IF('statement of marks'!FX37="","",'statement of marks'!FX37)</f>
        <v/>
      </c>
      <c r="P982" s="817"/>
      <c r="Q982" s="817"/>
      <c r="R982" s="817"/>
      <c r="S982" s="817" t="str">
        <f>IF('statement of marks'!FY37="","",'statement of marks'!FY37)</f>
        <v/>
      </c>
      <c r="T982" s="817"/>
      <c r="U982" s="817"/>
      <c r="V982" s="817"/>
      <c r="W982" s="447"/>
      <c r="X982" s="447" t="str">
        <f>IF('statement of marks'!FZ37="","",'statement of marks'!FZ37)</f>
        <v/>
      </c>
      <c r="Y982" s="447" t="str">
        <f>IF('statement of marks'!GA37="","",'statement of marks'!GA37)</f>
        <v/>
      </c>
      <c r="Z982" s="454" t="str">
        <f>IF('statement of marks'!GB37="","",'statement of marks'!GB37)</f>
        <v/>
      </c>
    </row>
    <row r="983" spans="1:26" ht="15.5" customHeight="1">
      <c r="A983" s="424"/>
      <c r="B983" s="813" t="s">
        <v>173</v>
      </c>
      <c r="C983" s="814"/>
      <c r="D983" s="794" t="str">
        <f>details!$EF$3</f>
        <v>AUGUST</v>
      </c>
      <c r="E983" s="794"/>
      <c r="F983" s="794"/>
      <c r="G983" s="794" t="str">
        <f>details!$EJ$3</f>
        <v>OCTOBER</v>
      </c>
      <c r="H983" s="794"/>
      <c r="I983" s="794"/>
      <c r="J983" s="816" t="str">
        <f>details!$EN$3</f>
        <v>DECEMBER</v>
      </c>
      <c r="K983" s="816"/>
      <c r="L983" s="816"/>
      <c r="M983" s="816"/>
      <c r="N983" s="816"/>
      <c r="O983" s="794" t="str">
        <f>details!$ER$3</f>
        <v>FEBURARY</v>
      </c>
      <c r="P983" s="794"/>
      <c r="Q983" s="794"/>
      <c r="R983" s="794"/>
      <c r="S983" s="794" t="str">
        <f>details!$EV$3</f>
        <v>GRAND TOAL</v>
      </c>
      <c r="T983" s="794"/>
      <c r="U983" s="794"/>
      <c r="V983" s="794"/>
      <c r="W983" s="811" t="s">
        <v>118</v>
      </c>
      <c r="X983" s="811"/>
      <c r="Y983" s="811"/>
      <c r="Z983" s="812"/>
    </row>
    <row r="984" spans="1:26" ht="15.5" customHeight="1">
      <c r="A984" s="424"/>
      <c r="B984" s="813" t="s">
        <v>175</v>
      </c>
      <c r="C984" s="814"/>
      <c r="D984" s="815" t="str">
        <f>IF(details!EI37="","",details!EI37)</f>
        <v/>
      </c>
      <c r="E984" s="815"/>
      <c r="F984" s="815"/>
      <c r="G984" s="815" t="str">
        <f>IF(details!EM37="","",details!EM37)</f>
        <v/>
      </c>
      <c r="H984" s="815"/>
      <c r="I984" s="815"/>
      <c r="J984" s="816" t="str">
        <f>IF(details!EQ37="","",details!EQ37)</f>
        <v/>
      </c>
      <c r="K984" s="816"/>
      <c r="L984" s="816"/>
      <c r="M984" s="816"/>
      <c r="N984" s="816"/>
      <c r="O984" s="817" t="str">
        <f>IF(details!EU37="","",details!EU37)</f>
        <v/>
      </c>
      <c r="P984" s="817"/>
      <c r="Q984" s="817"/>
      <c r="R984" s="817"/>
      <c r="S984" s="815" t="str">
        <f>IF(details!EW37="","",details!EW37)</f>
        <v/>
      </c>
      <c r="T984" s="815"/>
      <c r="U984" s="815"/>
      <c r="V984" s="815"/>
      <c r="W984" s="811"/>
      <c r="X984" s="811"/>
      <c r="Y984" s="811"/>
      <c r="Z984" s="812"/>
    </row>
    <row r="985" spans="1:26" ht="15.5" customHeight="1">
      <c r="A985" s="424"/>
      <c r="B985" s="818" t="s">
        <v>174</v>
      </c>
      <c r="C985" s="819"/>
      <c r="D985" s="820">
        <f>IF(details!EH37="","",details!EH37)</f>
        <v>40</v>
      </c>
      <c r="E985" s="820"/>
      <c r="F985" s="820"/>
      <c r="G985" s="820">
        <f>IF(details!EL37="","",details!EL37)</f>
        <v>60</v>
      </c>
      <c r="H985" s="820"/>
      <c r="I985" s="820"/>
      <c r="J985" s="820">
        <f>IF(details!EP37="","",details!EP37)</f>
        <v>80</v>
      </c>
      <c r="K985" s="820"/>
      <c r="L985" s="820"/>
      <c r="M985" s="820"/>
      <c r="N985" s="820"/>
      <c r="O985" s="820">
        <f>IF(details!ET37="","",details!ET37)</f>
        <v>100</v>
      </c>
      <c r="P985" s="820"/>
      <c r="Q985" s="820"/>
      <c r="R985" s="820"/>
      <c r="S985" s="820">
        <f>IF(details!EV37="","",details!EV37)</f>
        <v>110</v>
      </c>
      <c r="T985" s="820"/>
      <c r="U985" s="820"/>
      <c r="V985" s="820"/>
      <c r="W985" s="821">
        <f>'statement of marks'!$HR$108</f>
        <v>45777</v>
      </c>
      <c r="X985" s="821"/>
      <c r="Y985" s="821"/>
      <c r="Z985" s="822"/>
    </row>
    <row r="986" spans="1:26" ht="15.5" customHeight="1">
      <c r="A986" s="426"/>
      <c r="B986" s="803" t="s">
        <v>232</v>
      </c>
      <c r="C986" s="804"/>
      <c r="D986" s="805" t="s">
        <v>189</v>
      </c>
      <c r="E986" s="805"/>
      <c r="F986" s="805"/>
      <c r="G986" s="805" t="s">
        <v>190</v>
      </c>
      <c r="H986" s="805"/>
      <c r="I986" s="805"/>
      <c r="J986" s="805" t="s">
        <v>222</v>
      </c>
      <c r="K986" s="805"/>
      <c r="L986" s="805"/>
      <c r="M986" s="805"/>
      <c r="N986" s="805"/>
      <c r="O986" s="805" t="s">
        <v>147</v>
      </c>
      <c r="P986" s="805"/>
      <c r="Q986" s="805"/>
      <c r="R986" s="805"/>
      <c r="S986" s="806" t="s">
        <v>195</v>
      </c>
      <c r="T986" s="806"/>
      <c r="U986" s="806"/>
      <c r="V986" s="806"/>
      <c r="W986" s="805" t="s">
        <v>230</v>
      </c>
      <c r="X986" s="805"/>
      <c r="Y986" s="805"/>
      <c r="Z986" s="807"/>
    </row>
    <row r="987" spans="1:26" ht="15.5" customHeight="1">
      <c r="A987" s="426"/>
      <c r="B987" s="803"/>
      <c r="C987" s="804"/>
      <c r="D987" s="805">
        <f>'statement of marks'!HP37</f>
        <v>1200</v>
      </c>
      <c r="E987" s="805"/>
      <c r="F987" s="805"/>
      <c r="G987" s="805" t="str">
        <f>'statement of marks'!HQ37</f>
        <v/>
      </c>
      <c r="H987" s="805"/>
      <c r="I987" s="805"/>
      <c r="J987" s="808" t="str">
        <f>'statement of marks'!HU37</f>
        <v/>
      </c>
      <c r="K987" s="808"/>
      <c r="L987" s="808"/>
      <c r="M987" s="808"/>
      <c r="N987" s="808"/>
      <c r="O987" s="808" t="str">
        <f>'statement of marks'!HR37</f>
        <v/>
      </c>
      <c r="P987" s="808"/>
      <c r="Q987" s="808"/>
      <c r="R987" s="808"/>
      <c r="S987" s="805" t="str">
        <f>'statement of marks'!HT37</f>
        <v/>
      </c>
      <c r="T987" s="805"/>
      <c r="U987" s="805"/>
      <c r="V987" s="805"/>
      <c r="W987" s="809" t="str">
        <f>'statement of marks'!HO37</f>
        <v/>
      </c>
      <c r="X987" s="809"/>
      <c r="Y987" s="809"/>
      <c r="Z987" s="810"/>
    </row>
    <row r="988" spans="1:26" ht="15.5" customHeight="1">
      <c r="A988" s="424"/>
      <c r="B988" s="792" t="s">
        <v>176</v>
      </c>
      <c r="C988" s="793"/>
      <c r="D988" s="794"/>
      <c r="E988" s="794"/>
      <c r="F988" s="794"/>
      <c r="G988" s="794"/>
      <c r="H988" s="794"/>
      <c r="I988" s="794"/>
      <c r="J988" s="794"/>
      <c r="K988" s="794"/>
      <c r="L988" s="794"/>
      <c r="M988" s="794"/>
      <c r="N988" s="794"/>
      <c r="O988" s="794"/>
      <c r="P988" s="794"/>
      <c r="Q988" s="794"/>
      <c r="R988" s="794"/>
      <c r="S988" s="794"/>
      <c r="T988" s="794"/>
      <c r="U988" s="794"/>
      <c r="V988" s="794"/>
      <c r="W988" s="794"/>
      <c r="X988" s="794"/>
      <c r="Y988" s="794"/>
      <c r="Z988" s="800"/>
    </row>
    <row r="989" spans="1:26" ht="15.5" customHeight="1">
      <c r="A989" s="424"/>
      <c r="B989" s="801" t="s">
        <v>161</v>
      </c>
      <c r="C989" s="802"/>
      <c r="D989" s="794"/>
      <c r="E989" s="794"/>
      <c r="F989" s="794"/>
      <c r="G989" s="794"/>
      <c r="H989" s="794"/>
      <c r="I989" s="794"/>
      <c r="J989" s="794"/>
      <c r="K989" s="794"/>
      <c r="L989" s="794"/>
      <c r="M989" s="794"/>
      <c r="N989" s="794"/>
      <c r="O989" s="794"/>
      <c r="P989" s="794"/>
      <c r="Q989" s="794"/>
      <c r="R989" s="794"/>
      <c r="S989" s="794"/>
      <c r="T989" s="794"/>
      <c r="U989" s="794"/>
      <c r="V989" s="794"/>
      <c r="W989" s="794"/>
      <c r="X989" s="794"/>
      <c r="Y989" s="794"/>
      <c r="Z989" s="800"/>
    </row>
    <row r="990" spans="1:26" ht="15.5" customHeight="1">
      <c r="A990" s="424"/>
      <c r="B990" s="792" t="s">
        <v>162</v>
      </c>
      <c r="C990" s="793"/>
      <c r="D990" s="794"/>
      <c r="E990" s="794"/>
      <c r="F990" s="794"/>
      <c r="G990" s="794"/>
      <c r="H990" s="794"/>
      <c r="I990" s="794"/>
      <c r="J990" s="794"/>
      <c r="K990" s="794"/>
      <c r="L990" s="794"/>
      <c r="M990" s="794"/>
      <c r="N990" s="794"/>
      <c r="O990" s="794"/>
      <c r="P990" s="794"/>
      <c r="Q990" s="794"/>
      <c r="R990" s="794"/>
      <c r="S990" s="795" t="s">
        <v>162</v>
      </c>
      <c r="T990" s="795"/>
      <c r="U990" s="795"/>
      <c r="V990" s="795"/>
      <c r="W990" s="796" t="s">
        <v>163</v>
      </c>
      <c r="X990" s="796"/>
      <c r="Y990" s="796"/>
      <c r="Z990" s="797"/>
    </row>
    <row r="991" spans="1:26" ht="15.5" customHeight="1">
      <c r="A991" s="424"/>
      <c r="B991" s="798" t="s">
        <v>163</v>
      </c>
      <c r="C991" s="799"/>
      <c r="D991" s="794"/>
      <c r="E991" s="794"/>
      <c r="F991" s="794"/>
      <c r="G991" s="794"/>
      <c r="H991" s="794"/>
      <c r="I991" s="794"/>
      <c r="J991" s="794"/>
      <c r="K991" s="794"/>
      <c r="L991" s="794"/>
      <c r="M991" s="794"/>
      <c r="N991" s="794"/>
      <c r="O991" s="794"/>
      <c r="P991" s="794"/>
      <c r="Q991" s="794"/>
      <c r="R991" s="794"/>
      <c r="S991" s="795"/>
      <c r="T991" s="795"/>
      <c r="U991" s="795"/>
      <c r="V991" s="795"/>
      <c r="W991" s="796"/>
      <c r="X991" s="796"/>
      <c r="Y991" s="796"/>
      <c r="Z991" s="797"/>
    </row>
    <row r="992" spans="1:26" ht="15.5" customHeight="1" thickBot="1">
      <c r="A992" s="424"/>
      <c r="B992" s="786" t="s">
        <v>223</v>
      </c>
      <c r="C992" s="787"/>
      <c r="D992" s="788"/>
      <c r="E992" s="788"/>
      <c r="F992" s="788"/>
      <c r="G992" s="788"/>
      <c r="H992" s="788"/>
      <c r="I992" s="788"/>
      <c r="J992" s="788"/>
      <c r="K992" s="788"/>
      <c r="L992" s="788"/>
      <c r="M992" s="788"/>
      <c r="N992" s="788"/>
      <c r="O992" s="788"/>
      <c r="P992" s="788"/>
      <c r="Q992" s="788"/>
      <c r="R992" s="788"/>
      <c r="S992" s="789" t="s">
        <v>179</v>
      </c>
      <c r="T992" s="789"/>
      <c r="U992" s="789"/>
      <c r="V992" s="789"/>
      <c r="W992" s="790" t="s">
        <v>179</v>
      </c>
      <c r="X992" s="790"/>
      <c r="Y992" s="790"/>
      <c r="Z992" s="791"/>
    </row>
    <row r="993" spans="1:26" ht="15.5" customHeight="1">
      <c r="A993" s="424"/>
      <c r="B993" s="839" t="s">
        <v>178</v>
      </c>
      <c r="C993" s="840"/>
      <c r="D993" s="840"/>
      <c r="E993" s="840"/>
      <c r="F993" s="840"/>
      <c r="G993" s="840"/>
      <c r="H993" s="840"/>
      <c r="I993" s="840"/>
      <c r="J993" s="840"/>
      <c r="K993" s="840"/>
      <c r="L993" s="840"/>
      <c r="M993" s="840"/>
      <c r="N993" s="840"/>
      <c r="O993" s="840"/>
      <c r="P993" s="840"/>
      <c r="Q993" s="840"/>
      <c r="R993" s="840"/>
      <c r="S993" s="840"/>
      <c r="T993" s="840"/>
      <c r="U993" s="840"/>
      <c r="V993" s="840"/>
      <c r="W993" s="840"/>
      <c r="X993" s="840"/>
      <c r="Y993" s="840"/>
      <c r="Z993" s="841"/>
    </row>
    <row r="994" spans="1:26" ht="15.5" customHeight="1">
      <c r="A994" s="424"/>
      <c r="B994" s="842" t="str">
        <f>IF('statement of marks'!$A$1="","",'statement of marks'!$A$1)</f>
        <v>GOVT. HR. SEC. SCHOOL, _________________</v>
      </c>
      <c r="C994" s="843"/>
      <c r="D994" s="843"/>
      <c r="E994" s="843"/>
      <c r="F994" s="843"/>
      <c r="G994" s="843"/>
      <c r="H994" s="843"/>
      <c r="I994" s="843"/>
      <c r="J994" s="843"/>
      <c r="K994" s="843"/>
      <c r="L994" s="843"/>
      <c r="M994" s="843"/>
      <c r="N994" s="843"/>
      <c r="O994" s="843"/>
      <c r="P994" s="843"/>
      <c r="Q994" s="843"/>
      <c r="R994" s="843"/>
      <c r="S994" s="843"/>
      <c r="T994" s="843"/>
      <c r="U994" s="843"/>
      <c r="V994" s="843"/>
      <c r="W994" s="843"/>
      <c r="X994" s="843"/>
      <c r="Y994" s="843"/>
      <c r="Z994" s="844"/>
    </row>
    <row r="995" spans="1:26" ht="15.5" customHeight="1">
      <c r="A995" s="424"/>
      <c r="B995" s="813" t="s">
        <v>117</v>
      </c>
      <c r="C995" s="814"/>
      <c r="D995" s="814" t="str">
        <f>IF('statement of marks'!$H$3="","",'statement of marks'!$H$3)</f>
        <v>2024-25</v>
      </c>
      <c r="E995" s="814"/>
      <c r="F995" s="814"/>
      <c r="G995" s="814"/>
      <c r="H995" s="814"/>
      <c r="I995" s="814"/>
      <c r="J995" s="814"/>
      <c r="K995" s="814"/>
      <c r="L995" s="814"/>
      <c r="M995" s="814"/>
      <c r="N995" s="814"/>
      <c r="O995" s="814"/>
      <c r="P995" s="814"/>
      <c r="Q995" s="814"/>
      <c r="R995" s="814"/>
      <c r="S995" s="814"/>
      <c r="T995" s="814"/>
      <c r="U995" s="814"/>
      <c r="V995" s="814"/>
      <c r="W995" s="814"/>
      <c r="X995" s="814"/>
      <c r="Y995" s="814"/>
      <c r="Z995" s="832"/>
    </row>
    <row r="996" spans="1:26" ht="15.5" customHeight="1">
      <c r="A996" s="424"/>
      <c r="B996" s="813" t="s">
        <v>157</v>
      </c>
      <c r="C996" s="814"/>
      <c r="D996" s="814" t="str">
        <f>IF('statement of marks'!I38="","",'statement of marks'!I38)</f>
        <v/>
      </c>
      <c r="E996" s="814"/>
      <c r="F996" s="814"/>
      <c r="G996" s="814"/>
      <c r="H996" s="814"/>
      <c r="I996" s="814"/>
      <c r="J996" s="814"/>
      <c r="K996" s="814"/>
      <c r="L996" s="814"/>
      <c r="M996" s="814"/>
      <c r="N996" s="814"/>
      <c r="O996" s="814"/>
      <c r="P996" s="814"/>
      <c r="Q996" s="814"/>
      <c r="R996" s="814"/>
      <c r="S996" s="814"/>
      <c r="T996" s="814"/>
      <c r="U996" s="814"/>
      <c r="V996" s="814"/>
      <c r="W996" s="814"/>
      <c r="X996" s="814"/>
      <c r="Y996" s="814"/>
      <c r="Z996" s="832"/>
    </row>
    <row r="997" spans="1:26" ht="15.5" customHeight="1">
      <c r="A997" s="424"/>
      <c r="B997" s="813" t="s">
        <v>20</v>
      </c>
      <c r="C997" s="814"/>
      <c r="D997" s="814" t="str">
        <f>IF('statement of marks'!J38="","",'statement of marks'!J38)</f>
        <v/>
      </c>
      <c r="E997" s="814"/>
      <c r="F997" s="814"/>
      <c r="G997" s="814"/>
      <c r="H997" s="814"/>
      <c r="I997" s="814"/>
      <c r="J997" s="814"/>
      <c r="K997" s="814"/>
      <c r="L997" s="814"/>
      <c r="M997" s="814"/>
      <c r="N997" s="814"/>
      <c r="O997" s="814"/>
      <c r="P997" s="814"/>
      <c r="Q997" s="814"/>
      <c r="R997" s="814"/>
      <c r="S997" s="814"/>
      <c r="T997" s="814"/>
      <c r="U997" s="814"/>
      <c r="V997" s="814"/>
      <c r="W997" s="814"/>
      <c r="X997" s="814"/>
      <c r="Y997" s="814"/>
      <c r="Z997" s="832"/>
    </row>
    <row r="998" spans="1:26" ht="15.5" customHeight="1">
      <c r="A998" s="424"/>
      <c r="B998" s="813" t="s">
        <v>21</v>
      </c>
      <c r="C998" s="814"/>
      <c r="D998" s="814" t="str">
        <f>IF('statement of marks'!K38="","",'statement of marks'!K38)</f>
        <v/>
      </c>
      <c r="E998" s="814"/>
      <c r="F998" s="814"/>
      <c r="G998" s="814"/>
      <c r="H998" s="814"/>
      <c r="I998" s="814"/>
      <c r="J998" s="814"/>
      <c r="K998" s="814"/>
      <c r="L998" s="814"/>
      <c r="M998" s="814"/>
      <c r="N998" s="814"/>
      <c r="O998" s="814"/>
      <c r="P998" s="814"/>
      <c r="Q998" s="814"/>
      <c r="R998" s="814"/>
      <c r="S998" s="814"/>
      <c r="T998" s="814"/>
      <c r="U998" s="814"/>
      <c r="V998" s="814"/>
      <c r="W998" s="814"/>
      <c r="X998" s="814"/>
      <c r="Y998" s="814"/>
      <c r="Z998" s="832"/>
    </row>
    <row r="999" spans="1:26" ht="15.5" customHeight="1">
      <c r="A999" s="424"/>
      <c r="B999" s="813" t="s">
        <v>158</v>
      </c>
      <c r="C999" s="814"/>
      <c r="D999" s="814" t="str">
        <f>IF('statement of marks'!$G$3="","",'statement of marks'!$G$3)</f>
        <v>6 A</v>
      </c>
      <c r="E999" s="814"/>
      <c r="F999" s="814"/>
      <c r="G999" s="814" t="s">
        <v>159</v>
      </c>
      <c r="H999" s="814"/>
      <c r="I999" s="814"/>
      <c r="J999" s="836">
        <f>IF('statement of marks'!D38="","",'statement of marks'!D38)</f>
        <v>832</v>
      </c>
      <c r="K999" s="837"/>
      <c r="L999" s="837"/>
      <c r="M999" s="837"/>
      <c r="N999" s="838"/>
      <c r="O999" s="814" t="s">
        <v>79</v>
      </c>
      <c r="P999" s="814"/>
      <c r="Q999" s="814"/>
      <c r="R999" s="814"/>
      <c r="S999" s="814" t="str">
        <f>IF('statement of marks'!F38="","",'statement of marks'!F38)</f>
        <v/>
      </c>
      <c r="T999" s="814"/>
      <c r="U999" s="814"/>
      <c r="V999" s="814"/>
      <c r="W999" s="814" t="str">
        <f>IF('statement of marks'!$I$3="","",'statement of marks'!$I$3)</f>
        <v>SCHOOL DISE CODE</v>
      </c>
      <c r="X999" s="814"/>
      <c r="Y999" s="814"/>
      <c r="Z999" s="832"/>
    </row>
    <row r="1000" spans="1:26" ht="15.5" customHeight="1">
      <c r="A1000" s="424"/>
      <c r="B1000" s="449" t="s">
        <v>171</v>
      </c>
      <c r="C1000" s="428"/>
      <c r="D1000" s="830" t="str">
        <f>IF('statement of marks'!G38="","",'statement of marks'!G38)</f>
        <v/>
      </c>
      <c r="E1000" s="830"/>
      <c r="F1000" s="830"/>
      <c r="G1000" s="831" t="str">
        <f>IF('statement of marks'!H38="","",'statement of marks'!H38)</f>
        <v/>
      </c>
      <c r="H1000" s="831"/>
      <c r="I1000" s="831"/>
      <c r="J1000" s="831"/>
      <c r="K1000" s="831"/>
      <c r="L1000" s="831"/>
      <c r="M1000" s="831"/>
      <c r="N1000" s="831"/>
      <c r="O1000" s="831"/>
      <c r="P1000" s="831"/>
      <c r="Q1000" s="831"/>
      <c r="R1000" s="831"/>
      <c r="S1000" s="831"/>
      <c r="T1000" s="831"/>
      <c r="U1000" s="831"/>
      <c r="V1000" s="831"/>
      <c r="W1000" s="814" t="str">
        <f>IF('statement of marks'!$J$3="","",'statement of marks'!$J$3)</f>
        <v>08291009401</v>
      </c>
      <c r="X1000" s="814"/>
      <c r="Y1000" s="814"/>
      <c r="Z1000" s="832"/>
    </row>
    <row r="1001" spans="1:26" ht="15.5" customHeight="1">
      <c r="A1001" s="424"/>
      <c r="B1001" s="450" t="s">
        <v>160</v>
      </c>
      <c r="C1001" s="429" t="s">
        <v>165</v>
      </c>
      <c r="D1001" s="794" t="s">
        <v>167</v>
      </c>
      <c r="E1001" s="794"/>
      <c r="F1001" s="794"/>
      <c r="G1001" s="794" t="s">
        <v>168</v>
      </c>
      <c r="H1001" s="794"/>
      <c r="I1001" s="794"/>
      <c r="J1001" s="794" t="s">
        <v>169</v>
      </c>
      <c r="K1001" s="794"/>
      <c r="L1001" s="794"/>
      <c r="M1001" s="833" t="str">
        <f>IF('statement of marks'!U$4="","",'statement of marks'!U$4)</f>
        <v>TOTAL OF ALL TESTS</v>
      </c>
      <c r="N1001" s="834" t="str">
        <f>IF('statement of marks'!V$4="","",'statement of marks'!V$4)</f>
        <v>VRUKSHAROPAN</v>
      </c>
      <c r="O1001" s="795" t="s">
        <v>170</v>
      </c>
      <c r="P1001" s="795"/>
      <c r="Q1001" s="795"/>
      <c r="R1001" s="795"/>
      <c r="S1001" s="835" t="s">
        <v>216</v>
      </c>
      <c r="T1001" s="816" t="s">
        <v>90</v>
      </c>
      <c r="U1001" s="816"/>
      <c r="V1001" s="816"/>
      <c r="W1001" s="816"/>
      <c r="X1001" s="823" t="s">
        <v>425</v>
      </c>
      <c r="Y1001" s="823"/>
      <c r="Z1001" s="824"/>
    </row>
    <row r="1002" spans="1:26" ht="15.5" customHeight="1">
      <c r="A1002" s="424"/>
      <c r="B1002" s="450"/>
      <c r="C1002" s="429"/>
      <c r="D1002" s="431" t="s">
        <v>217</v>
      </c>
      <c r="E1002" s="431" t="s">
        <v>218</v>
      </c>
      <c r="F1002" s="432" t="s">
        <v>219</v>
      </c>
      <c r="G1002" s="431" t="s">
        <v>217</v>
      </c>
      <c r="H1002" s="431" t="s">
        <v>218</v>
      </c>
      <c r="I1002" s="433" t="s">
        <v>219</v>
      </c>
      <c r="J1002" s="431" t="s">
        <v>217</v>
      </c>
      <c r="K1002" s="431" t="s">
        <v>218</v>
      </c>
      <c r="L1002" s="433" t="s">
        <v>219</v>
      </c>
      <c r="M1002" s="833"/>
      <c r="N1002" s="834"/>
      <c r="O1002" s="431" t="s">
        <v>217</v>
      </c>
      <c r="P1002" s="431" t="s">
        <v>218</v>
      </c>
      <c r="Q1002" s="434" t="s">
        <v>421</v>
      </c>
      <c r="R1002" s="433" t="s">
        <v>219</v>
      </c>
      <c r="S1002" s="835"/>
      <c r="T1002" s="431" t="s">
        <v>217</v>
      </c>
      <c r="U1002" s="431" t="s">
        <v>218</v>
      </c>
      <c r="V1002" s="434" t="s">
        <v>422</v>
      </c>
      <c r="W1002" s="433" t="s">
        <v>219</v>
      </c>
      <c r="X1002" s="435" t="s">
        <v>423</v>
      </c>
      <c r="Y1002" s="431" t="s">
        <v>220</v>
      </c>
      <c r="Z1002" s="451" t="s">
        <v>69</v>
      </c>
    </row>
    <row r="1003" spans="1:26" ht="15.5" customHeight="1">
      <c r="A1003" s="425"/>
      <c r="B1003" s="828" t="s">
        <v>166</v>
      </c>
      <c r="C1003" s="829"/>
      <c r="D1003" s="436">
        <f>IF('statement of marks'!L$6="","",'statement of marks'!L$6)</f>
        <v>5</v>
      </c>
      <c r="E1003" s="436">
        <f>IF('statement of marks'!M$6="","",'statement of marks'!M$6)</f>
        <v>5</v>
      </c>
      <c r="F1003" s="437">
        <f>IF('statement of marks'!N$6="","",'statement of marks'!N$6)</f>
        <v>10</v>
      </c>
      <c r="G1003" s="436">
        <f>IF('statement of marks'!O$6="","",'statement of marks'!O$6)</f>
        <v>5</v>
      </c>
      <c r="H1003" s="436">
        <f>IF('statement of marks'!P$6="","",'statement of marks'!P$6)</f>
        <v>5</v>
      </c>
      <c r="I1003" s="438">
        <f>IF('statement of marks'!Q$6="","",'statement of marks'!Q$6)</f>
        <v>10</v>
      </c>
      <c r="J1003" s="436">
        <f>IF('statement of marks'!R$6="","",'statement of marks'!R$6)</f>
        <v>5</v>
      </c>
      <c r="K1003" s="436">
        <f>IF('statement of marks'!S$6="","",'statement of marks'!S$6)</f>
        <v>4</v>
      </c>
      <c r="L1003" s="438">
        <f>IF('statement of marks'!T$6="","",'statement of marks'!T$6)</f>
        <v>9</v>
      </c>
      <c r="M1003" s="438">
        <f>IF('statement of marks'!U$6="","",'statement of marks'!U$6)</f>
        <v>29</v>
      </c>
      <c r="N1003" s="439">
        <f>IF('statement of marks'!V$6="","",'statement of marks'!V$6)</f>
        <v>1</v>
      </c>
      <c r="O1003" s="436">
        <f>IF('statement of marks'!W$6="","",'statement of marks'!W$6)</f>
        <v>40</v>
      </c>
      <c r="P1003" s="436">
        <f>IF('statement of marks'!X$6="","",'statement of marks'!X$6)</f>
        <v>10</v>
      </c>
      <c r="Q1003" s="436">
        <f>IF('statement of marks'!Y$6="","",'statement of marks'!Y$6)</f>
        <v>20</v>
      </c>
      <c r="R1003" s="438">
        <f>IF('statement of marks'!Z$6="","",'statement of marks'!Z$6)</f>
        <v>70</v>
      </c>
      <c r="S1003" s="440">
        <f>IF('statement of marks'!AA$6="","",'statement of marks'!AA$6)</f>
        <v>100</v>
      </c>
      <c r="T1003" s="436">
        <f>IF('statement of marks'!AB$6="","",'statement of marks'!AB$6)</f>
        <v>65</v>
      </c>
      <c r="U1003" s="436">
        <f>IF('statement of marks'!AC$6="","",'statement of marks'!AC$6)</f>
        <v>15</v>
      </c>
      <c r="V1003" s="436">
        <f>IF('statement of marks'!AD$6="","",'statement of marks'!AD$6)</f>
        <v>20</v>
      </c>
      <c r="W1003" s="438">
        <f>IF('statement of marks'!AE$6="","",'statement of marks'!AE$6)</f>
        <v>100</v>
      </c>
      <c r="X1003" s="441">
        <f>IF('statement of marks'!AF$6="","",'statement of marks'!AF$6)</f>
        <v>200</v>
      </c>
      <c r="Y1003" s="436" t="str">
        <f>IF('statement of marks'!AG$6="","",'statement of marks'!AG$6)</f>
        <v/>
      </c>
      <c r="Z1003" s="452" t="str">
        <f>IF('statement of marks'!AH$6="","",'statement of marks'!AH$6)</f>
        <v/>
      </c>
    </row>
    <row r="1004" spans="1:26" ht="15.5" customHeight="1">
      <c r="A1004" s="424"/>
      <c r="B1004" s="813" t="str">
        <f>IF('statement of marks'!$L$3="","",'statement of marks'!$L$3)</f>
        <v>HINDI</v>
      </c>
      <c r="C1004" s="814"/>
      <c r="D1004" s="430" t="str">
        <f>IF('statement of marks'!L38="","",'statement of marks'!L38)</f>
        <v/>
      </c>
      <c r="E1004" s="430" t="str">
        <f>IF('statement of marks'!M38="","",'statement of marks'!M38)</f>
        <v/>
      </c>
      <c r="F1004" s="442" t="str">
        <f>IF('statement of marks'!N38="","",'statement of marks'!N38)</f>
        <v/>
      </c>
      <c r="G1004" s="430" t="str">
        <f>IF('statement of marks'!O38="","",'statement of marks'!O38)</f>
        <v/>
      </c>
      <c r="H1004" s="430" t="str">
        <f>IF('statement of marks'!P38="","",'statement of marks'!P38)</f>
        <v/>
      </c>
      <c r="I1004" s="443" t="str">
        <f>IF('statement of marks'!Q38="","",'statement of marks'!Q38)</f>
        <v/>
      </c>
      <c r="J1004" s="430" t="str">
        <f>IF('statement of marks'!R38="","",'statement of marks'!R38)</f>
        <v/>
      </c>
      <c r="K1004" s="430" t="str">
        <f>IF('statement of marks'!S38="","",'statement of marks'!S38)</f>
        <v/>
      </c>
      <c r="L1004" s="443" t="str">
        <f>IF('statement of marks'!T38="","",'statement of marks'!T38)</f>
        <v/>
      </c>
      <c r="M1004" s="443" t="str">
        <f>IF('statement of marks'!U38="","",'statement of marks'!U38)</f>
        <v/>
      </c>
      <c r="N1004" s="444" t="str">
        <f>IF('statement of marks'!V38="","",'statement of marks'!V38)</f>
        <v/>
      </c>
      <c r="O1004" s="430" t="str">
        <f>IF('statement of marks'!W38="","",'statement of marks'!W38)</f>
        <v/>
      </c>
      <c r="P1004" s="430" t="str">
        <f>IF('statement of marks'!X38="","",'statement of marks'!X38)</f>
        <v/>
      </c>
      <c r="Q1004" s="430" t="str">
        <f>IF('statement of marks'!Y38="","",'statement of marks'!Y38)</f>
        <v/>
      </c>
      <c r="R1004" s="443" t="str">
        <f>IF('statement of marks'!Z38="","",'statement of marks'!Z38)</f>
        <v/>
      </c>
      <c r="S1004" s="445" t="str">
        <f>IF('statement of marks'!AA38="","",'statement of marks'!AA38)</f>
        <v/>
      </c>
      <c r="T1004" s="430" t="str">
        <f>IF('statement of marks'!AB38="","",'statement of marks'!AB38)</f>
        <v/>
      </c>
      <c r="U1004" s="430" t="str">
        <f>IF('statement of marks'!AC38="","",'statement of marks'!AC38)</f>
        <v/>
      </c>
      <c r="V1004" s="430" t="str">
        <f>IF('statement of marks'!AD38="","",'statement of marks'!AD38)</f>
        <v/>
      </c>
      <c r="W1004" s="443" t="str">
        <f>IF('statement of marks'!AE38="","",'statement of marks'!AE38)</f>
        <v/>
      </c>
      <c r="X1004" s="446" t="str">
        <f>IF('statement of marks'!AF38="","",'statement of marks'!AF38)</f>
        <v/>
      </c>
      <c r="Y1004" s="430" t="str">
        <f>IF('statement of marks'!AG38="","",'statement of marks'!AG38)</f>
        <v/>
      </c>
      <c r="Z1004" s="453" t="str">
        <f>IF('statement of marks'!AH38="","",'statement of marks'!AH38)</f>
        <v/>
      </c>
    </row>
    <row r="1005" spans="1:26" ht="15.5" customHeight="1">
      <c r="A1005" s="424"/>
      <c r="B1005" s="813" t="str">
        <f>IF('statement of marks'!$AK$3="","",'statement of marks'!$AK$3)</f>
        <v>ENGLISH</v>
      </c>
      <c r="C1005" s="814"/>
      <c r="D1005" s="430" t="str">
        <f>IF('statement of marks'!AK38="","",'statement of marks'!AK38)</f>
        <v/>
      </c>
      <c r="E1005" s="430" t="str">
        <f>IF('statement of marks'!AL38="","",'statement of marks'!AL38)</f>
        <v/>
      </c>
      <c r="F1005" s="442" t="str">
        <f>IF('statement of marks'!AM38="","",'statement of marks'!AM38)</f>
        <v/>
      </c>
      <c r="G1005" s="430" t="str">
        <f>IF('statement of marks'!AN38="","",'statement of marks'!AN38)</f>
        <v/>
      </c>
      <c r="H1005" s="430" t="str">
        <f>IF('statement of marks'!AO38="","",'statement of marks'!AO38)</f>
        <v/>
      </c>
      <c r="I1005" s="443" t="str">
        <f>IF('statement of marks'!AP38="","",'statement of marks'!AP38)</f>
        <v/>
      </c>
      <c r="J1005" s="430" t="str">
        <f>IF('statement of marks'!AQ38="","",'statement of marks'!AQ38)</f>
        <v/>
      </c>
      <c r="K1005" s="430" t="str">
        <f>IF('statement of marks'!AR38="","",'statement of marks'!AR38)</f>
        <v/>
      </c>
      <c r="L1005" s="443" t="str">
        <f>IF('statement of marks'!AS38="","",'statement of marks'!AS38)</f>
        <v/>
      </c>
      <c r="M1005" s="443" t="str">
        <f>IF('statement of marks'!AT38="","",'statement of marks'!AT38)</f>
        <v/>
      </c>
      <c r="N1005" s="444" t="str">
        <f>IF('statement of marks'!AU38="","",'statement of marks'!AU38)</f>
        <v/>
      </c>
      <c r="O1005" s="430" t="str">
        <f>IF('statement of marks'!AV38="","",'statement of marks'!AV38)</f>
        <v/>
      </c>
      <c r="P1005" s="430" t="str">
        <f>IF('statement of marks'!AW38="","",'statement of marks'!AW38)</f>
        <v/>
      </c>
      <c r="Q1005" s="430" t="str">
        <f>IF('statement of marks'!AX38="","",'statement of marks'!AX38)</f>
        <v/>
      </c>
      <c r="R1005" s="443" t="str">
        <f>IF('statement of marks'!AY38="","",'statement of marks'!AY38)</f>
        <v/>
      </c>
      <c r="S1005" s="445" t="str">
        <f>IF('statement of marks'!AZ38="","",'statement of marks'!AZ38)</f>
        <v/>
      </c>
      <c r="T1005" s="430" t="str">
        <f>IF('statement of marks'!BA38="","",'statement of marks'!BA38)</f>
        <v/>
      </c>
      <c r="U1005" s="430" t="str">
        <f>IF('statement of marks'!BB38="","",'statement of marks'!BB38)</f>
        <v/>
      </c>
      <c r="V1005" s="430" t="str">
        <f>IF('statement of marks'!BC38="","",'statement of marks'!BC38)</f>
        <v/>
      </c>
      <c r="W1005" s="443" t="str">
        <f>IF('statement of marks'!BD38="","",'statement of marks'!BD38)</f>
        <v/>
      </c>
      <c r="X1005" s="446" t="str">
        <f>IF('statement of marks'!BE38="","",'statement of marks'!BE38)</f>
        <v/>
      </c>
      <c r="Y1005" s="430" t="str">
        <f>IF('statement of marks'!BF38="","",'statement of marks'!BF38)</f>
        <v/>
      </c>
      <c r="Z1005" s="453" t="str">
        <f>IF('statement of marks'!BG38="","",'statement of marks'!BG38)</f>
        <v/>
      </c>
    </row>
    <row r="1006" spans="1:26" ht="15.5" customHeight="1">
      <c r="A1006" s="424"/>
      <c r="B1006" s="813" t="str">
        <f>IF('statement of marks'!BJ38="s","SANSKRIT",IF('statement of marks'!BJ38="u","URDU",IF('statement of marks'!BJ38="g","GUJRATI",IF('statement of marks'!BJ38="p","PUNJABI",IF('statement of marks'!BJ38="sd","fla/kh","THIRD LANGUAGE")))))</f>
        <v>THIRD LANGUAGE</v>
      </c>
      <c r="C1006" s="814"/>
      <c r="D1006" s="430" t="str">
        <f>IF('statement of marks'!BK38="","",'statement of marks'!BK38)</f>
        <v/>
      </c>
      <c r="E1006" s="430" t="str">
        <f>IF('statement of marks'!BL38="","",'statement of marks'!BL38)</f>
        <v/>
      </c>
      <c r="F1006" s="442" t="str">
        <f>IF('statement of marks'!BM38="","",'statement of marks'!BM38)</f>
        <v/>
      </c>
      <c r="G1006" s="430" t="str">
        <f>IF('statement of marks'!BN38="","",'statement of marks'!BN38)</f>
        <v/>
      </c>
      <c r="H1006" s="430" t="str">
        <f>IF('statement of marks'!BO38="","",'statement of marks'!BO38)</f>
        <v/>
      </c>
      <c r="I1006" s="443" t="str">
        <f>IF('statement of marks'!BP38="","",'statement of marks'!BP38)</f>
        <v/>
      </c>
      <c r="J1006" s="430" t="str">
        <f>IF('statement of marks'!BQ38="","",'statement of marks'!BQ38)</f>
        <v/>
      </c>
      <c r="K1006" s="430" t="str">
        <f>IF('statement of marks'!BR38="","",'statement of marks'!BR38)</f>
        <v/>
      </c>
      <c r="L1006" s="443" t="str">
        <f>IF('statement of marks'!BS38="","",'statement of marks'!BS38)</f>
        <v/>
      </c>
      <c r="M1006" s="443" t="str">
        <f>IF('statement of marks'!BT38="","",'statement of marks'!BT38)</f>
        <v/>
      </c>
      <c r="N1006" s="444" t="str">
        <f>IF('statement of marks'!BU38="","",'statement of marks'!BU38)</f>
        <v/>
      </c>
      <c r="O1006" s="430" t="str">
        <f>IF('statement of marks'!BV38="","",'statement of marks'!BV38)</f>
        <v/>
      </c>
      <c r="P1006" s="430" t="str">
        <f>IF('statement of marks'!BW38="","",'statement of marks'!BW38)</f>
        <v/>
      </c>
      <c r="Q1006" s="430"/>
      <c r="R1006" s="443" t="str">
        <f>IF('statement of marks'!BX38="","",'statement of marks'!BX38)</f>
        <v/>
      </c>
      <c r="S1006" s="445" t="str">
        <f>IF('statement of marks'!BY38="","",'statement of marks'!BY38)</f>
        <v/>
      </c>
      <c r="T1006" s="430" t="str">
        <f>IF('statement of marks'!BZ38="","",'statement of marks'!BZ38)</f>
        <v/>
      </c>
      <c r="U1006" s="430" t="str">
        <f>IF('statement of marks'!CA38="","",'statement of marks'!CA38)</f>
        <v/>
      </c>
      <c r="V1006" s="430"/>
      <c r="W1006" s="443" t="str">
        <f>IF('statement of marks'!CB38="","",'statement of marks'!CB38)</f>
        <v/>
      </c>
      <c r="X1006" s="446" t="str">
        <f>IF('statement of marks'!CC38="","",'statement of marks'!CC38)</f>
        <v/>
      </c>
      <c r="Y1006" s="430" t="str">
        <f>IF('statement of marks'!CD38="","",'statement of marks'!CD38)</f>
        <v/>
      </c>
      <c r="Z1006" s="453" t="str">
        <f>IF('statement of marks'!CE38="","",'statement of marks'!CE38)</f>
        <v/>
      </c>
    </row>
    <row r="1007" spans="1:26" ht="15.5" customHeight="1">
      <c r="A1007" s="424"/>
      <c r="B1007" s="813" t="str">
        <f>IF('statement of marks'!$CH$3="","",'statement of marks'!$CH$3)</f>
        <v>MATHEMATICS</v>
      </c>
      <c r="C1007" s="814"/>
      <c r="D1007" s="430" t="str">
        <f>IF('statement of marks'!CH38="","",'statement of marks'!CH38)</f>
        <v/>
      </c>
      <c r="E1007" s="430" t="str">
        <f>IF('statement of marks'!CI38="","",'statement of marks'!CI38)</f>
        <v/>
      </c>
      <c r="F1007" s="442" t="str">
        <f>IF('statement of marks'!CJ38="","",'statement of marks'!CJ38)</f>
        <v/>
      </c>
      <c r="G1007" s="430" t="str">
        <f>IF('statement of marks'!CK38="","",'statement of marks'!CK38)</f>
        <v/>
      </c>
      <c r="H1007" s="430" t="str">
        <f>IF('statement of marks'!CL38="","",'statement of marks'!CL38)</f>
        <v/>
      </c>
      <c r="I1007" s="443" t="str">
        <f>IF('statement of marks'!CM38="","",'statement of marks'!CM38)</f>
        <v/>
      </c>
      <c r="J1007" s="430" t="str">
        <f>IF('statement of marks'!CN38="","",'statement of marks'!CN38)</f>
        <v/>
      </c>
      <c r="K1007" s="430" t="str">
        <f>IF('statement of marks'!CO38="","",'statement of marks'!CO38)</f>
        <v/>
      </c>
      <c r="L1007" s="443" t="str">
        <f>IF('statement of marks'!CP38="","",'statement of marks'!CP38)</f>
        <v/>
      </c>
      <c r="M1007" s="443" t="str">
        <f>IF('statement of marks'!CQ38="","",'statement of marks'!CQ38)</f>
        <v/>
      </c>
      <c r="N1007" s="444" t="str">
        <f>IF('statement of marks'!CR38="","",'statement of marks'!CR38)</f>
        <v/>
      </c>
      <c r="O1007" s="430" t="str">
        <f>IF('statement of marks'!CS38="","",'statement of marks'!CS38)</f>
        <v/>
      </c>
      <c r="P1007" s="430" t="str">
        <f>IF('statement of marks'!CT38="","",'statement of marks'!CT38)</f>
        <v/>
      </c>
      <c r="Q1007" s="430" t="str">
        <f>IF('statement of marks'!CU38="","",'statement of marks'!CU38)</f>
        <v/>
      </c>
      <c r="R1007" s="443" t="str">
        <f>IF('statement of marks'!CV38="","",'statement of marks'!CV38)</f>
        <v/>
      </c>
      <c r="S1007" s="445" t="str">
        <f>IF('statement of marks'!CW38="","",'statement of marks'!CW38)</f>
        <v/>
      </c>
      <c r="T1007" s="430" t="str">
        <f>IF('statement of marks'!CX38="","",'statement of marks'!CX38)</f>
        <v/>
      </c>
      <c r="U1007" s="430" t="str">
        <f>IF('statement of marks'!CY38="","",'statement of marks'!CY38)</f>
        <v/>
      </c>
      <c r="V1007" s="430" t="str">
        <f>IF('statement of marks'!CZ38="","",'statement of marks'!CZ38)</f>
        <v/>
      </c>
      <c r="W1007" s="443" t="str">
        <f>IF('statement of marks'!DA38="","",'statement of marks'!DA38)</f>
        <v/>
      </c>
      <c r="X1007" s="446" t="str">
        <f>IF('statement of marks'!DB38="","",'statement of marks'!DB38)</f>
        <v/>
      </c>
      <c r="Y1007" s="430" t="str">
        <f>IF('statement of marks'!DC38="","",'statement of marks'!DC38)</f>
        <v/>
      </c>
      <c r="Z1007" s="453" t="str">
        <f>IF('statement of marks'!DD38="","",'statement of marks'!DD38)</f>
        <v/>
      </c>
    </row>
    <row r="1008" spans="1:26" ht="15.5" customHeight="1">
      <c r="A1008" s="424"/>
      <c r="B1008" s="813" t="str">
        <f>IF('statement of marks'!$DG$3="","",'statement of marks'!$DG$3)</f>
        <v>SCIENCE</v>
      </c>
      <c r="C1008" s="814"/>
      <c r="D1008" s="430" t="str">
        <f>IF('statement of marks'!DG38="","",'statement of marks'!DG38)</f>
        <v/>
      </c>
      <c r="E1008" s="430" t="str">
        <f>IF('statement of marks'!DH38="","",'statement of marks'!DH38)</f>
        <v/>
      </c>
      <c r="F1008" s="442" t="str">
        <f>IF('statement of marks'!DI38="","",'statement of marks'!DI38)</f>
        <v/>
      </c>
      <c r="G1008" s="430" t="str">
        <f>IF('statement of marks'!DJ38="","",'statement of marks'!DJ38)</f>
        <v/>
      </c>
      <c r="H1008" s="430" t="str">
        <f>IF('statement of marks'!DK38="","",'statement of marks'!DK38)</f>
        <v/>
      </c>
      <c r="I1008" s="443" t="str">
        <f>IF('statement of marks'!DL38="","",'statement of marks'!DL38)</f>
        <v/>
      </c>
      <c r="J1008" s="430" t="str">
        <f>IF('statement of marks'!DM38="","",'statement of marks'!DM38)</f>
        <v/>
      </c>
      <c r="K1008" s="430" t="str">
        <f>IF('statement of marks'!DN38="","",'statement of marks'!DN38)</f>
        <v/>
      </c>
      <c r="L1008" s="443" t="str">
        <f>IF('statement of marks'!DO38="","",'statement of marks'!DO38)</f>
        <v/>
      </c>
      <c r="M1008" s="443" t="str">
        <f>IF('statement of marks'!DP38="","",'statement of marks'!DP38)</f>
        <v/>
      </c>
      <c r="N1008" s="444" t="str">
        <f>IF('statement of marks'!DQ38="","",'statement of marks'!DQ38)</f>
        <v/>
      </c>
      <c r="O1008" s="430" t="str">
        <f>IF('statement of marks'!DR38="","",'statement of marks'!DR38)</f>
        <v/>
      </c>
      <c r="P1008" s="430" t="str">
        <f>IF('statement of marks'!DS38="","",'statement of marks'!DS38)</f>
        <v/>
      </c>
      <c r="Q1008" s="430"/>
      <c r="R1008" s="443" t="str">
        <f>IF('statement of marks'!DT38="","",'statement of marks'!DT38)</f>
        <v/>
      </c>
      <c r="S1008" s="445" t="str">
        <f>IF('statement of marks'!DU38="","",'statement of marks'!DU38)</f>
        <v/>
      </c>
      <c r="T1008" s="430" t="str">
        <f>IF('statement of marks'!DV38="","",'statement of marks'!DV38)</f>
        <v/>
      </c>
      <c r="U1008" s="430" t="str">
        <f>IF('statement of marks'!DW38="","",'statement of marks'!DW38)</f>
        <v/>
      </c>
      <c r="V1008" s="430"/>
      <c r="W1008" s="443" t="str">
        <f>IF('statement of marks'!DX38="","",'statement of marks'!DX38)</f>
        <v/>
      </c>
      <c r="X1008" s="446" t="str">
        <f>IF('statement of marks'!DY38="","",'statement of marks'!DY38)</f>
        <v/>
      </c>
      <c r="Y1008" s="430" t="str">
        <f>IF('statement of marks'!DZ38="","",'statement of marks'!DZ38)</f>
        <v/>
      </c>
      <c r="Z1008" s="453" t="str">
        <f>IF('statement of marks'!EA38="","",'statement of marks'!EA38)</f>
        <v/>
      </c>
    </row>
    <row r="1009" spans="1:26" ht="15.5" customHeight="1">
      <c r="A1009" s="424"/>
      <c r="B1009" s="813" t="str">
        <f>IF('statement of marks'!$ED$3="","",'statement of marks'!$ED$3)</f>
        <v>SOCIAL STUDIES</v>
      </c>
      <c r="C1009" s="814"/>
      <c r="D1009" s="430" t="str">
        <f>IF('statement of marks'!ED38="","",'statement of marks'!ED38)</f>
        <v/>
      </c>
      <c r="E1009" s="430" t="str">
        <f>IF('statement of marks'!EE38="","",'statement of marks'!EE38)</f>
        <v/>
      </c>
      <c r="F1009" s="442" t="str">
        <f>IF('statement of marks'!EF38="","",'statement of marks'!EF38)</f>
        <v/>
      </c>
      <c r="G1009" s="430" t="str">
        <f>IF('statement of marks'!EG38="","",'statement of marks'!EG38)</f>
        <v/>
      </c>
      <c r="H1009" s="430" t="str">
        <f>IF('statement of marks'!EH38="","",'statement of marks'!EH38)</f>
        <v/>
      </c>
      <c r="I1009" s="443" t="str">
        <f>IF('statement of marks'!EI38="","",'statement of marks'!EI38)</f>
        <v/>
      </c>
      <c r="J1009" s="430" t="str">
        <f>IF('statement of marks'!EJ38="","",'statement of marks'!EJ38)</f>
        <v/>
      </c>
      <c r="K1009" s="430" t="str">
        <f>IF('statement of marks'!EK38="","",'statement of marks'!EK38)</f>
        <v/>
      </c>
      <c r="L1009" s="443" t="str">
        <f>IF('statement of marks'!EL38="","",'statement of marks'!EL38)</f>
        <v/>
      </c>
      <c r="M1009" s="443" t="str">
        <f>IF('statement of marks'!EM38="","",'statement of marks'!EM38)</f>
        <v/>
      </c>
      <c r="N1009" s="444" t="str">
        <f>IF('statement of marks'!EN38="","",'statement of marks'!EN38)</f>
        <v/>
      </c>
      <c r="O1009" s="430" t="str">
        <f>IF('statement of marks'!EO38="","",'statement of marks'!EO38)</f>
        <v/>
      </c>
      <c r="P1009" s="430" t="str">
        <f>IF('statement of marks'!EP38="","",'statement of marks'!EP38)</f>
        <v/>
      </c>
      <c r="Q1009" s="430"/>
      <c r="R1009" s="443" t="str">
        <f>IF('statement of marks'!EQ38="","",'statement of marks'!EQ38)</f>
        <v/>
      </c>
      <c r="S1009" s="445" t="str">
        <f>IF('statement of marks'!ER38="","",'statement of marks'!ER38)</f>
        <v/>
      </c>
      <c r="T1009" s="430" t="str">
        <f>IF('statement of marks'!ES38="","",'statement of marks'!ES38)</f>
        <v/>
      </c>
      <c r="U1009" s="430" t="str">
        <f>IF('statement of marks'!ET38="","",'statement of marks'!ET38)</f>
        <v/>
      </c>
      <c r="V1009" s="430"/>
      <c r="W1009" s="443" t="str">
        <f>IF('statement of marks'!EU38="","",'statement of marks'!EU38)</f>
        <v/>
      </c>
      <c r="X1009" s="446" t="str">
        <f>IF('statement of marks'!EV38="","",'statement of marks'!EV38)</f>
        <v/>
      </c>
      <c r="Y1009" s="430" t="str">
        <f>IF('statement of marks'!EW38="","",'statement of marks'!EW38)</f>
        <v/>
      </c>
      <c r="Z1009" s="453" t="str">
        <f>IF('statement of marks'!EX38="","",'statement of marks'!EX38)</f>
        <v/>
      </c>
    </row>
    <row r="1010" spans="1:26" ht="15.5" customHeight="1">
      <c r="A1010" s="424"/>
      <c r="B1010" s="813" t="s">
        <v>172</v>
      </c>
      <c r="C1010" s="814"/>
      <c r="D1010" s="794" t="s">
        <v>167</v>
      </c>
      <c r="E1010" s="794"/>
      <c r="F1010" s="794"/>
      <c r="G1010" s="794" t="s">
        <v>168</v>
      </c>
      <c r="H1010" s="794"/>
      <c r="I1010" s="794"/>
      <c r="J1010" s="794" t="s">
        <v>169</v>
      </c>
      <c r="K1010" s="794"/>
      <c r="L1010" s="794"/>
      <c r="M1010" s="794"/>
      <c r="N1010" s="794"/>
      <c r="O1010" s="794" t="s">
        <v>177</v>
      </c>
      <c r="P1010" s="794"/>
      <c r="Q1010" s="794"/>
      <c r="R1010" s="794"/>
      <c r="S1010" s="794" t="s">
        <v>221</v>
      </c>
      <c r="T1010" s="794"/>
      <c r="U1010" s="794"/>
      <c r="V1010" s="794"/>
      <c r="W1010" s="447"/>
      <c r="X1010" s="823" t="s">
        <v>425</v>
      </c>
      <c r="Y1010" s="823"/>
      <c r="Z1010" s="824"/>
    </row>
    <row r="1011" spans="1:26" ht="15.5" customHeight="1">
      <c r="A1011" s="425"/>
      <c r="B1011" s="825" t="s">
        <v>166</v>
      </c>
      <c r="C1011" s="826"/>
      <c r="D1011" s="827">
        <f>IF('statement of marks'!FA$6="","",'statement of marks'!FA$6)</f>
        <v>20</v>
      </c>
      <c r="E1011" s="827"/>
      <c r="F1011" s="827"/>
      <c r="G1011" s="827">
        <f>IF('statement of marks'!FB$6="","",'statement of marks'!FB$6)</f>
        <v>20</v>
      </c>
      <c r="H1011" s="827"/>
      <c r="I1011" s="827"/>
      <c r="J1011" s="827">
        <f>IF('statement of marks'!FC$6="","",'statement of marks'!FC$6)</f>
        <v>20</v>
      </c>
      <c r="K1011" s="827"/>
      <c r="L1011" s="827"/>
      <c r="M1011" s="827"/>
      <c r="N1011" s="827"/>
      <c r="O1011" s="827">
        <f>IF('statement of marks'!FD$6="","",'statement of marks'!FD$6)</f>
        <v>20</v>
      </c>
      <c r="P1011" s="827"/>
      <c r="Q1011" s="827"/>
      <c r="R1011" s="827"/>
      <c r="S1011" s="827">
        <f>IF('statement of marks'!FE$6="","",'statement of marks'!FE$6)</f>
        <v>20</v>
      </c>
      <c r="T1011" s="827"/>
      <c r="U1011" s="827"/>
      <c r="V1011" s="827"/>
      <c r="W1011" s="448"/>
      <c r="X1011" s="436">
        <f>IF('statement of marks'!FF$6="","",'statement of marks'!FF$6)</f>
        <v>100</v>
      </c>
      <c r="Y1011" s="436" t="s">
        <v>220</v>
      </c>
      <c r="Z1011" s="451" t="s">
        <v>69</v>
      </c>
    </row>
    <row r="1012" spans="1:26" ht="15.5" customHeight="1">
      <c r="A1012" s="424"/>
      <c r="B1012" s="813" t="str">
        <f>IF('statement of marks'!$FA$3="","",'statement of marks'!$FA$3)</f>
        <v>WORK EXPERIENCE</v>
      </c>
      <c r="C1012" s="814"/>
      <c r="D1012" s="817" t="str">
        <f>IF('statement of marks'!FA38="","",'statement of marks'!FA38)</f>
        <v/>
      </c>
      <c r="E1012" s="817"/>
      <c r="F1012" s="817"/>
      <c r="G1012" s="817" t="str">
        <f>IF('statement of marks'!FB38="","",'statement of marks'!FB38)</f>
        <v/>
      </c>
      <c r="H1012" s="817"/>
      <c r="I1012" s="817"/>
      <c r="J1012" s="816" t="str">
        <f>IF('statement of marks'!FC38="","",'statement of marks'!FC38)</f>
        <v/>
      </c>
      <c r="K1012" s="816"/>
      <c r="L1012" s="816"/>
      <c r="M1012" s="816"/>
      <c r="N1012" s="816"/>
      <c r="O1012" s="817" t="str">
        <f>IF('statement of marks'!FD38="","",'statement of marks'!FD38)</f>
        <v/>
      </c>
      <c r="P1012" s="817"/>
      <c r="Q1012" s="817"/>
      <c r="R1012" s="817"/>
      <c r="S1012" s="817" t="str">
        <f>IF('statement of marks'!FE38="","",'statement of marks'!FE38)</f>
        <v/>
      </c>
      <c r="T1012" s="817"/>
      <c r="U1012" s="817"/>
      <c r="V1012" s="817"/>
      <c r="W1012" s="447"/>
      <c r="X1012" s="447" t="str">
        <f>IF('statement of marks'!FF38="","",'statement of marks'!FF38)</f>
        <v/>
      </c>
      <c r="Y1012" s="447" t="str">
        <f>IF('statement of marks'!FG38="","",'statement of marks'!FG38)</f>
        <v/>
      </c>
      <c r="Z1012" s="454" t="str">
        <f>IF('statement of marks'!FH38="","",'statement of marks'!FH38)</f>
        <v/>
      </c>
    </row>
    <row r="1013" spans="1:26" ht="15.5" customHeight="1">
      <c r="A1013" s="424"/>
      <c r="B1013" s="813" t="str">
        <f>IF('statement of marks'!$FK$3="","",'statement of marks'!$FK$3)</f>
        <v>ART EDUCATION</v>
      </c>
      <c r="C1013" s="814"/>
      <c r="D1013" s="817" t="str">
        <f>IF('statement of marks'!FK38="","",'statement of marks'!FK38)</f>
        <v/>
      </c>
      <c r="E1013" s="817"/>
      <c r="F1013" s="817"/>
      <c r="G1013" s="817" t="str">
        <f>IF('statement of marks'!FL38="","",'statement of marks'!FL38)</f>
        <v/>
      </c>
      <c r="H1013" s="817"/>
      <c r="I1013" s="817"/>
      <c r="J1013" s="816" t="str">
        <f>IF('statement of marks'!FM38="","",'statement of marks'!FM38)</f>
        <v/>
      </c>
      <c r="K1013" s="816"/>
      <c r="L1013" s="816"/>
      <c r="M1013" s="816"/>
      <c r="N1013" s="816"/>
      <c r="O1013" s="817" t="str">
        <f>IF('statement of marks'!FN38="","",'statement of marks'!FN38)</f>
        <v/>
      </c>
      <c r="P1013" s="817"/>
      <c r="Q1013" s="817"/>
      <c r="R1013" s="817"/>
      <c r="S1013" s="817" t="str">
        <f>IF('statement of marks'!FO38="","",'statement of marks'!FO38)</f>
        <v/>
      </c>
      <c r="T1013" s="817"/>
      <c r="U1013" s="817"/>
      <c r="V1013" s="817"/>
      <c r="W1013" s="447"/>
      <c r="X1013" s="447" t="str">
        <f>IF('statement of marks'!FP38="","",'statement of marks'!FP38)</f>
        <v/>
      </c>
      <c r="Y1013" s="447" t="str">
        <f>IF('statement of marks'!FQ38="","",'statement of marks'!FQ38)</f>
        <v/>
      </c>
      <c r="Z1013" s="454" t="str">
        <f>IF('statement of marks'!FR38="","",'statement of marks'!FR38)</f>
        <v/>
      </c>
    </row>
    <row r="1014" spans="1:26" ht="15.5" customHeight="1">
      <c r="A1014" s="424"/>
      <c r="B1014" s="813" t="str">
        <f>IF('statement of marks'!$FU$3="","",'statement of marks'!$FU$3)</f>
        <v>PHYSICIAL EDUCATION</v>
      </c>
      <c r="C1014" s="814"/>
      <c r="D1014" s="817" t="str">
        <f>IF('statement of marks'!FU38="","",'statement of marks'!FU38)</f>
        <v/>
      </c>
      <c r="E1014" s="817"/>
      <c r="F1014" s="817"/>
      <c r="G1014" s="817" t="str">
        <f>IF('statement of marks'!FV38="","",'statement of marks'!FV38)</f>
        <v/>
      </c>
      <c r="H1014" s="817"/>
      <c r="I1014" s="817"/>
      <c r="J1014" s="816" t="str">
        <f>IF('statement of marks'!FW38="","",'statement of marks'!FW38)</f>
        <v/>
      </c>
      <c r="K1014" s="816"/>
      <c r="L1014" s="816"/>
      <c r="M1014" s="816"/>
      <c r="N1014" s="816"/>
      <c r="O1014" s="817" t="str">
        <f>IF('statement of marks'!FX38="","",'statement of marks'!FX38)</f>
        <v/>
      </c>
      <c r="P1014" s="817"/>
      <c r="Q1014" s="817"/>
      <c r="R1014" s="817"/>
      <c r="S1014" s="817" t="str">
        <f>IF('statement of marks'!FY38="","",'statement of marks'!FY38)</f>
        <v/>
      </c>
      <c r="T1014" s="817"/>
      <c r="U1014" s="817"/>
      <c r="V1014" s="817"/>
      <c r="W1014" s="447"/>
      <c r="X1014" s="447" t="str">
        <f>IF('statement of marks'!FZ38="","",'statement of marks'!FZ38)</f>
        <v/>
      </c>
      <c r="Y1014" s="447" t="str">
        <f>IF('statement of marks'!GA38="","",'statement of marks'!GA38)</f>
        <v/>
      </c>
      <c r="Z1014" s="454" t="str">
        <f>IF('statement of marks'!GB38="","",'statement of marks'!GB38)</f>
        <v/>
      </c>
    </row>
    <row r="1015" spans="1:26" ht="15.5" customHeight="1">
      <c r="A1015" s="424"/>
      <c r="B1015" s="813" t="s">
        <v>173</v>
      </c>
      <c r="C1015" s="814"/>
      <c r="D1015" s="794" t="str">
        <f>details!$EF$3</f>
        <v>AUGUST</v>
      </c>
      <c r="E1015" s="794"/>
      <c r="F1015" s="794"/>
      <c r="G1015" s="794" t="str">
        <f>details!$EJ$3</f>
        <v>OCTOBER</v>
      </c>
      <c r="H1015" s="794"/>
      <c r="I1015" s="794"/>
      <c r="J1015" s="816" t="str">
        <f>details!$EN$3</f>
        <v>DECEMBER</v>
      </c>
      <c r="K1015" s="816"/>
      <c r="L1015" s="816"/>
      <c r="M1015" s="816"/>
      <c r="N1015" s="816"/>
      <c r="O1015" s="794" t="str">
        <f>details!$ER$3</f>
        <v>FEBURARY</v>
      </c>
      <c r="P1015" s="794"/>
      <c r="Q1015" s="794"/>
      <c r="R1015" s="794"/>
      <c r="S1015" s="794" t="str">
        <f>details!$EV$3</f>
        <v>GRAND TOAL</v>
      </c>
      <c r="T1015" s="794"/>
      <c r="U1015" s="794"/>
      <c r="V1015" s="794"/>
      <c r="W1015" s="811" t="s">
        <v>118</v>
      </c>
      <c r="X1015" s="811"/>
      <c r="Y1015" s="811"/>
      <c r="Z1015" s="812"/>
    </row>
    <row r="1016" spans="1:26" ht="15.5" customHeight="1">
      <c r="A1016" s="424"/>
      <c r="B1016" s="813" t="s">
        <v>175</v>
      </c>
      <c r="C1016" s="814"/>
      <c r="D1016" s="815" t="str">
        <f>IF(details!EI38="","",details!EI38)</f>
        <v/>
      </c>
      <c r="E1016" s="815"/>
      <c r="F1016" s="815"/>
      <c r="G1016" s="815" t="str">
        <f>IF(details!EM38="","",details!EM38)</f>
        <v/>
      </c>
      <c r="H1016" s="815"/>
      <c r="I1016" s="815"/>
      <c r="J1016" s="816" t="str">
        <f>IF(details!EQ38="","",details!EQ38)</f>
        <v/>
      </c>
      <c r="K1016" s="816"/>
      <c r="L1016" s="816"/>
      <c r="M1016" s="816"/>
      <c r="N1016" s="816"/>
      <c r="O1016" s="817" t="str">
        <f>IF(details!EU38="","",details!EU38)</f>
        <v/>
      </c>
      <c r="P1016" s="817"/>
      <c r="Q1016" s="817"/>
      <c r="R1016" s="817"/>
      <c r="S1016" s="815" t="str">
        <f>IF(details!EW38="","",details!EW38)</f>
        <v/>
      </c>
      <c r="T1016" s="815"/>
      <c r="U1016" s="815"/>
      <c r="V1016" s="815"/>
      <c r="W1016" s="811"/>
      <c r="X1016" s="811"/>
      <c r="Y1016" s="811"/>
      <c r="Z1016" s="812"/>
    </row>
    <row r="1017" spans="1:26" ht="15.5" customHeight="1">
      <c r="A1017" s="424"/>
      <c r="B1017" s="818" t="s">
        <v>174</v>
      </c>
      <c r="C1017" s="819"/>
      <c r="D1017" s="820">
        <f>IF(details!EH38="","",details!EH38)</f>
        <v>40</v>
      </c>
      <c r="E1017" s="820"/>
      <c r="F1017" s="820"/>
      <c r="G1017" s="820">
        <f>IF(details!EL38="","",details!EL38)</f>
        <v>60</v>
      </c>
      <c r="H1017" s="820"/>
      <c r="I1017" s="820"/>
      <c r="J1017" s="820">
        <f>IF(details!EP38="","",details!EP38)</f>
        <v>80</v>
      </c>
      <c r="K1017" s="820"/>
      <c r="L1017" s="820"/>
      <c r="M1017" s="820"/>
      <c r="N1017" s="820"/>
      <c r="O1017" s="820">
        <f>IF(details!ET38="","",details!ET38)</f>
        <v>100</v>
      </c>
      <c r="P1017" s="820"/>
      <c r="Q1017" s="820"/>
      <c r="R1017" s="820"/>
      <c r="S1017" s="820">
        <f>IF(details!EV38="","",details!EV38)</f>
        <v>110</v>
      </c>
      <c r="T1017" s="820"/>
      <c r="U1017" s="820"/>
      <c r="V1017" s="820"/>
      <c r="W1017" s="821">
        <f>'statement of marks'!$HR$108</f>
        <v>45777</v>
      </c>
      <c r="X1017" s="821"/>
      <c r="Y1017" s="821"/>
      <c r="Z1017" s="822"/>
    </row>
    <row r="1018" spans="1:26" ht="15.5" customHeight="1">
      <c r="A1018" s="426"/>
      <c r="B1018" s="803" t="s">
        <v>232</v>
      </c>
      <c r="C1018" s="804"/>
      <c r="D1018" s="805" t="s">
        <v>189</v>
      </c>
      <c r="E1018" s="805"/>
      <c r="F1018" s="805"/>
      <c r="G1018" s="805" t="s">
        <v>190</v>
      </c>
      <c r="H1018" s="805"/>
      <c r="I1018" s="805"/>
      <c r="J1018" s="805" t="s">
        <v>222</v>
      </c>
      <c r="K1018" s="805"/>
      <c r="L1018" s="805"/>
      <c r="M1018" s="805"/>
      <c r="N1018" s="805"/>
      <c r="O1018" s="805" t="s">
        <v>147</v>
      </c>
      <c r="P1018" s="805"/>
      <c r="Q1018" s="805"/>
      <c r="R1018" s="805"/>
      <c r="S1018" s="806" t="s">
        <v>195</v>
      </c>
      <c r="T1018" s="806"/>
      <c r="U1018" s="806"/>
      <c r="V1018" s="806"/>
      <c r="W1018" s="805" t="s">
        <v>230</v>
      </c>
      <c r="X1018" s="805"/>
      <c r="Y1018" s="805"/>
      <c r="Z1018" s="807"/>
    </row>
    <row r="1019" spans="1:26" ht="15.5" customHeight="1">
      <c r="A1019" s="426"/>
      <c r="B1019" s="803"/>
      <c r="C1019" s="804"/>
      <c r="D1019" s="805">
        <f>'statement of marks'!HP38</f>
        <v>1200</v>
      </c>
      <c r="E1019" s="805"/>
      <c r="F1019" s="805"/>
      <c r="G1019" s="805" t="str">
        <f>'statement of marks'!HQ38</f>
        <v/>
      </c>
      <c r="H1019" s="805"/>
      <c r="I1019" s="805"/>
      <c r="J1019" s="808" t="str">
        <f>'statement of marks'!HU38</f>
        <v/>
      </c>
      <c r="K1019" s="808"/>
      <c r="L1019" s="808"/>
      <c r="M1019" s="808"/>
      <c r="N1019" s="808"/>
      <c r="O1019" s="808" t="str">
        <f>'statement of marks'!HR38</f>
        <v/>
      </c>
      <c r="P1019" s="808"/>
      <c r="Q1019" s="808"/>
      <c r="R1019" s="808"/>
      <c r="S1019" s="805" t="str">
        <f>'statement of marks'!HT38</f>
        <v/>
      </c>
      <c r="T1019" s="805"/>
      <c r="U1019" s="805"/>
      <c r="V1019" s="805"/>
      <c r="W1019" s="809" t="str">
        <f>'statement of marks'!HO38</f>
        <v/>
      </c>
      <c r="X1019" s="809"/>
      <c r="Y1019" s="809"/>
      <c r="Z1019" s="810"/>
    </row>
    <row r="1020" spans="1:26" ht="15.5" customHeight="1">
      <c r="A1020" s="424"/>
      <c r="B1020" s="792" t="s">
        <v>176</v>
      </c>
      <c r="C1020" s="793"/>
      <c r="D1020" s="794"/>
      <c r="E1020" s="794"/>
      <c r="F1020" s="794"/>
      <c r="G1020" s="794"/>
      <c r="H1020" s="794"/>
      <c r="I1020" s="794"/>
      <c r="J1020" s="794"/>
      <c r="K1020" s="794"/>
      <c r="L1020" s="794"/>
      <c r="M1020" s="794"/>
      <c r="N1020" s="794"/>
      <c r="O1020" s="794"/>
      <c r="P1020" s="794"/>
      <c r="Q1020" s="794"/>
      <c r="R1020" s="794"/>
      <c r="S1020" s="794"/>
      <c r="T1020" s="794"/>
      <c r="U1020" s="794"/>
      <c r="V1020" s="794"/>
      <c r="W1020" s="794"/>
      <c r="X1020" s="794"/>
      <c r="Y1020" s="794"/>
      <c r="Z1020" s="800"/>
    </row>
    <row r="1021" spans="1:26" ht="15.5" customHeight="1">
      <c r="A1021" s="424"/>
      <c r="B1021" s="801" t="s">
        <v>161</v>
      </c>
      <c r="C1021" s="802"/>
      <c r="D1021" s="794"/>
      <c r="E1021" s="794"/>
      <c r="F1021" s="794"/>
      <c r="G1021" s="794"/>
      <c r="H1021" s="794"/>
      <c r="I1021" s="794"/>
      <c r="J1021" s="794"/>
      <c r="K1021" s="794"/>
      <c r="L1021" s="794"/>
      <c r="M1021" s="794"/>
      <c r="N1021" s="794"/>
      <c r="O1021" s="794"/>
      <c r="P1021" s="794"/>
      <c r="Q1021" s="794"/>
      <c r="R1021" s="794"/>
      <c r="S1021" s="794"/>
      <c r="T1021" s="794"/>
      <c r="U1021" s="794"/>
      <c r="V1021" s="794"/>
      <c r="W1021" s="794"/>
      <c r="X1021" s="794"/>
      <c r="Y1021" s="794"/>
      <c r="Z1021" s="800"/>
    </row>
    <row r="1022" spans="1:26" ht="15.5" customHeight="1">
      <c r="A1022" s="424"/>
      <c r="B1022" s="792" t="s">
        <v>162</v>
      </c>
      <c r="C1022" s="793"/>
      <c r="D1022" s="794"/>
      <c r="E1022" s="794"/>
      <c r="F1022" s="794"/>
      <c r="G1022" s="794"/>
      <c r="H1022" s="794"/>
      <c r="I1022" s="794"/>
      <c r="J1022" s="794"/>
      <c r="K1022" s="794"/>
      <c r="L1022" s="794"/>
      <c r="M1022" s="794"/>
      <c r="N1022" s="794"/>
      <c r="O1022" s="794"/>
      <c r="P1022" s="794"/>
      <c r="Q1022" s="794"/>
      <c r="R1022" s="794"/>
      <c r="S1022" s="795" t="s">
        <v>162</v>
      </c>
      <c r="T1022" s="795"/>
      <c r="U1022" s="795"/>
      <c r="V1022" s="795"/>
      <c r="W1022" s="796" t="s">
        <v>163</v>
      </c>
      <c r="X1022" s="796"/>
      <c r="Y1022" s="796"/>
      <c r="Z1022" s="797"/>
    </row>
    <row r="1023" spans="1:26" ht="15.5" customHeight="1">
      <c r="A1023" s="424"/>
      <c r="B1023" s="798" t="s">
        <v>163</v>
      </c>
      <c r="C1023" s="799"/>
      <c r="D1023" s="794"/>
      <c r="E1023" s="794"/>
      <c r="F1023" s="794"/>
      <c r="G1023" s="794"/>
      <c r="H1023" s="794"/>
      <c r="I1023" s="794"/>
      <c r="J1023" s="794"/>
      <c r="K1023" s="794"/>
      <c r="L1023" s="794"/>
      <c r="M1023" s="794"/>
      <c r="N1023" s="794"/>
      <c r="O1023" s="794"/>
      <c r="P1023" s="794"/>
      <c r="Q1023" s="794"/>
      <c r="R1023" s="794"/>
      <c r="S1023" s="795"/>
      <c r="T1023" s="795"/>
      <c r="U1023" s="795"/>
      <c r="V1023" s="795"/>
      <c r="W1023" s="796"/>
      <c r="X1023" s="796"/>
      <c r="Y1023" s="796"/>
      <c r="Z1023" s="797"/>
    </row>
    <row r="1024" spans="1:26" ht="15.5" customHeight="1" thickBot="1">
      <c r="A1024" s="424"/>
      <c r="B1024" s="786" t="s">
        <v>223</v>
      </c>
      <c r="C1024" s="787"/>
      <c r="D1024" s="788"/>
      <c r="E1024" s="788"/>
      <c r="F1024" s="788"/>
      <c r="G1024" s="788"/>
      <c r="H1024" s="788"/>
      <c r="I1024" s="788"/>
      <c r="J1024" s="788"/>
      <c r="K1024" s="788"/>
      <c r="L1024" s="788"/>
      <c r="M1024" s="788"/>
      <c r="N1024" s="788"/>
      <c r="O1024" s="788"/>
      <c r="P1024" s="788"/>
      <c r="Q1024" s="788"/>
      <c r="R1024" s="788"/>
      <c r="S1024" s="789" t="s">
        <v>179</v>
      </c>
      <c r="T1024" s="789"/>
      <c r="U1024" s="789"/>
      <c r="V1024" s="789"/>
      <c r="W1024" s="790" t="s">
        <v>179</v>
      </c>
      <c r="X1024" s="790"/>
      <c r="Y1024" s="790"/>
      <c r="Z1024" s="791"/>
    </row>
    <row r="1025" spans="1:26" ht="15.5" customHeight="1">
      <c r="A1025" s="424"/>
      <c r="B1025" s="839" t="s">
        <v>178</v>
      </c>
      <c r="C1025" s="840"/>
      <c r="D1025" s="840"/>
      <c r="E1025" s="840"/>
      <c r="F1025" s="840"/>
      <c r="G1025" s="840"/>
      <c r="H1025" s="840"/>
      <c r="I1025" s="840"/>
      <c r="J1025" s="840"/>
      <c r="K1025" s="840"/>
      <c r="L1025" s="840"/>
      <c r="M1025" s="840"/>
      <c r="N1025" s="840"/>
      <c r="O1025" s="840"/>
      <c r="P1025" s="840"/>
      <c r="Q1025" s="840"/>
      <c r="R1025" s="840"/>
      <c r="S1025" s="840"/>
      <c r="T1025" s="840"/>
      <c r="U1025" s="840"/>
      <c r="V1025" s="840"/>
      <c r="W1025" s="840"/>
      <c r="X1025" s="840"/>
      <c r="Y1025" s="840"/>
      <c r="Z1025" s="841"/>
    </row>
    <row r="1026" spans="1:26" ht="15.5" customHeight="1">
      <c r="A1026" s="424"/>
      <c r="B1026" s="842" t="str">
        <f>IF('statement of marks'!$A$1="","",'statement of marks'!$A$1)</f>
        <v>GOVT. HR. SEC. SCHOOL, _________________</v>
      </c>
      <c r="C1026" s="843"/>
      <c r="D1026" s="843"/>
      <c r="E1026" s="843"/>
      <c r="F1026" s="843"/>
      <c r="G1026" s="843"/>
      <c r="H1026" s="843"/>
      <c r="I1026" s="843"/>
      <c r="J1026" s="843"/>
      <c r="K1026" s="843"/>
      <c r="L1026" s="843"/>
      <c r="M1026" s="843"/>
      <c r="N1026" s="843"/>
      <c r="O1026" s="843"/>
      <c r="P1026" s="843"/>
      <c r="Q1026" s="843"/>
      <c r="R1026" s="843"/>
      <c r="S1026" s="843"/>
      <c r="T1026" s="843"/>
      <c r="U1026" s="843"/>
      <c r="V1026" s="843"/>
      <c r="W1026" s="843"/>
      <c r="X1026" s="843"/>
      <c r="Y1026" s="843"/>
      <c r="Z1026" s="844"/>
    </row>
    <row r="1027" spans="1:26" ht="15.5" customHeight="1">
      <c r="A1027" s="424"/>
      <c r="B1027" s="813" t="s">
        <v>117</v>
      </c>
      <c r="C1027" s="814"/>
      <c r="D1027" s="814" t="str">
        <f>IF('statement of marks'!$H$3="","",'statement of marks'!$H$3)</f>
        <v>2024-25</v>
      </c>
      <c r="E1027" s="814"/>
      <c r="F1027" s="814"/>
      <c r="G1027" s="814"/>
      <c r="H1027" s="814"/>
      <c r="I1027" s="814"/>
      <c r="J1027" s="814"/>
      <c r="K1027" s="814"/>
      <c r="L1027" s="814"/>
      <c r="M1027" s="814"/>
      <c r="N1027" s="814"/>
      <c r="O1027" s="814"/>
      <c r="P1027" s="814"/>
      <c r="Q1027" s="814"/>
      <c r="R1027" s="814"/>
      <c r="S1027" s="814"/>
      <c r="T1027" s="814"/>
      <c r="U1027" s="814"/>
      <c r="V1027" s="814"/>
      <c r="W1027" s="814"/>
      <c r="X1027" s="814"/>
      <c r="Y1027" s="814"/>
      <c r="Z1027" s="832"/>
    </row>
    <row r="1028" spans="1:26" ht="15.5" customHeight="1">
      <c r="A1028" s="424"/>
      <c r="B1028" s="813" t="s">
        <v>157</v>
      </c>
      <c r="C1028" s="814"/>
      <c r="D1028" s="814" t="str">
        <f>IF('statement of marks'!I39="","",'statement of marks'!I39)</f>
        <v/>
      </c>
      <c r="E1028" s="814"/>
      <c r="F1028" s="814"/>
      <c r="G1028" s="814"/>
      <c r="H1028" s="814"/>
      <c r="I1028" s="814"/>
      <c r="J1028" s="814"/>
      <c r="K1028" s="814"/>
      <c r="L1028" s="814"/>
      <c r="M1028" s="814"/>
      <c r="N1028" s="814"/>
      <c r="O1028" s="814"/>
      <c r="P1028" s="814"/>
      <c r="Q1028" s="814"/>
      <c r="R1028" s="814"/>
      <c r="S1028" s="814"/>
      <c r="T1028" s="814"/>
      <c r="U1028" s="814"/>
      <c r="V1028" s="814"/>
      <c r="W1028" s="814"/>
      <c r="X1028" s="814"/>
      <c r="Y1028" s="814"/>
      <c r="Z1028" s="832"/>
    </row>
    <row r="1029" spans="1:26" ht="15.5" customHeight="1">
      <c r="A1029" s="424"/>
      <c r="B1029" s="813" t="s">
        <v>20</v>
      </c>
      <c r="C1029" s="814"/>
      <c r="D1029" s="814" t="str">
        <f>IF('statement of marks'!J39="","",'statement of marks'!J39)</f>
        <v/>
      </c>
      <c r="E1029" s="814"/>
      <c r="F1029" s="814"/>
      <c r="G1029" s="814"/>
      <c r="H1029" s="814"/>
      <c r="I1029" s="814"/>
      <c r="J1029" s="814"/>
      <c r="K1029" s="814"/>
      <c r="L1029" s="814"/>
      <c r="M1029" s="814"/>
      <c r="N1029" s="814"/>
      <c r="O1029" s="814"/>
      <c r="P1029" s="814"/>
      <c r="Q1029" s="814"/>
      <c r="R1029" s="814"/>
      <c r="S1029" s="814"/>
      <c r="T1029" s="814"/>
      <c r="U1029" s="814"/>
      <c r="V1029" s="814"/>
      <c r="W1029" s="814"/>
      <c r="X1029" s="814"/>
      <c r="Y1029" s="814"/>
      <c r="Z1029" s="832"/>
    </row>
    <row r="1030" spans="1:26" ht="15.5" customHeight="1">
      <c r="A1030" s="424"/>
      <c r="B1030" s="813" t="s">
        <v>21</v>
      </c>
      <c r="C1030" s="814"/>
      <c r="D1030" s="814" t="str">
        <f>IF('statement of marks'!K39="","",'statement of marks'!K39)</f>
        <v/>
      </c>
      <c r="E1030" s="814"/>
      <c r="F1030" s="814"/>
      <c r="G1030" s="814"/>
      <c r="H1030" s="814"/>
      <c r="I1030" s="814"/>
      <c r="J1030" s="814"/>
      <c r="K1030" s="814"/>
      <c r="L1030" s="814"/>
      <c r="M1030" s="814"/>
      <c r="N1030" s="814"/>
      <c r="O1030" s="814"/>
      <c r="P1030" s="814"/>
      <c r="Q1030" s="814"/>
      <c r="R1030" s="814"/>
      <c r="S1030" s="814"/>
      <c r="T1030" s="814"/>
      <c r="U1030" s="814"/>
      <c r="V1030" s="814"/>
      <c r="W1030" s="814"/>
      <c r="X1030" s="814"/>
      <c r="Y1030" s="814"/>
      <c r="Z1030" s="832"/>
    </row>
    <row r="1031" spans="1:26" ht="15.5" customHeight="1">
      <c r="A1031" s="424"/>
      <c r="B1031" s="813" t="s">
        <v>158</v>
      </c>
      <c r="C1031" s="814"/>
      <c r="D1031" s="814" t="str">
        <f>IF('statement of marks'!$G$3="","",'statement of marks'!$G$3)</f>
        <v>6 A</v>
      </c>
      <c r="E1031" s="814"/>
      <c r="F1031" s="814"/>
      <c r="G1031" s="814" t="s">
        <v>159</v>
      </c>
      <c r="H1031" s="814"/>
      <c r="I1031" s="814"/>
      <c r="J1031" s="836">
        <f>IF('statement of marks'!D39="","",'statement of marks'!D39)</f>
        <v>833</v>
      </c>
      <c r="K1031" s="837"/>
      <c r="L1031" s="837"/>
      <c r="M1031" s="837"/>
      <c r="N1031" s="838"/>
      <c r="O1031" s="814" t="s">
        <v>79</v>
      </c>
      <c r="P1031" s="814"/>
      <c r="Q1031" s="814"/>
      <c r="R1031" s="814"/>
      <c r="S1031" s="814" t="str">
        <f>IF('statement of marks'!F39="","",'statement of marks'!F39)</f>
        <v/>
      </c>
      <c r="T1031" s="814"/>
      <c r="U1031" s="814"/>
      <c r="V1031" s="814"/>
      <c r="W1031" s="814" t="str">
        <f>IF('statement of marks'!$I$3="","",'statement of marks'!$I$3)</f>
        <v>SCHOOL DISE CODE</v>
      </c>
      <c r="X1031" s="814"/>
      <c r="Y1031" s="814"/>
      <c r="Z1031" s="832"/>
    </row>
    <row r="1032" spans="1:26" ht="15.5" customHeight="1">
      <c r="A1032" s="424"/>
      <c r="B1032" s="449" t="s">
        <v>171</v>
      </c>
      <c r="C1032" s="428"/>
      <c r="D1032" s="830" t="str">
        <f>IF('statement of marks'!G39="","",'statement of marks'!G39)</f>
        <v/>
      </c>
      <c r="E1032" s="830"/>
      <c r="F1032" s="830"/>
      <c r="G1032" s="831" t="str">
        <f>IF('statement of marks'!H39="","",'statement of marks'!H39)</f>
        <v/>
      </c>
      <c r="H1032" s="831"/>
      <c r="I1032" s="831"/>
      <c r="J1032" s="831"/>
      <c r="K1032" s="831"/>
      <c r="L1032" s="831"/>
      <c r="M1032" s="831"/>
      <c r="N1032" s="831"/>
      <c r="O1032" s="831"/>
      <c r="P1032" s="831"/>
      <c r="Q1032" s="831"/>
      <c r="R1032" s="831"/>
      <c r="S1032" s="831"/>
      <c r="T1032" s="831"/>
      <c r="U1032" s="831"/>
      <c r="V1032" s="831"/>
      <c r="W1032" s="814" t="str">
        <f>IF('statement of marks'!$J$3="","",'statement of marks'!$J$3)</f>
        <v>08291009401</v>
      </c>
      <c r="X1032" s="814"/>
      <c r="Y1032" s="814"/>
      <c r="Z1032" s="832"/>
    </row>
    <row r="1033" spans="1:26" ht="15.5" customHeight="1">
      <c r="A1033" s="424"/>
      <c r="B1033" s="450" t="s">
        <v>160</v>
      </c>
      <c r="C1033" s="429" t="s">
        <v>165</v>
      </c>
      <c r="D1033" s="794" t="s">
        <v>167</v>
      </c>
      <c r="E1033" s="794"/>
      <c r="F1033" s="794"/>
      <c r="G1033" s="794" t="s">
        <v>168</v>
      </c>
      <c r="H1033" s="794"/>
      <c r="I1033" s="794"/>
      <c r="J1033" s="794" t="s">
        <v>169</v>
      </c>
      <c r="K1033" s="794"/>
      <c r="L1033" s="794"/>
      <c r="M1033" s="833" t="str">
        <f>IF('statement of marks'!U$4="","",'statement of marks'!U$4)</f>
        <v>TOTAL OF ALL TESTS</v>
      </c>
      <c r="N1033" s="834" t="str">
        <f>IF('statement of marks'!V$4="","",'statement of marks'!V$4)</f>
        <v>VRUKSHAROPAN</v>
      </c>
      <c r="O1033" s="795" t="s">
        <v>170</v>
      </c>
      <c r="P1033" s="795"/>
      <c r="Q1033" s="795"/>
      <c r="R1033" s="795"/>
      <c r="S1033" s="835" t="s">
        <v>216</v>
      </c>
      <c r="T1033" s="816" t="s">
        <v>90</v>
      </c>
      <c r="U1033" s="816"/>
      <c r="V1033" s="816"/>
      <c r="W1033" s="816"/>
      <c r="X1033" s="823" t="s">
        <v>425</v>
      </c>
      <c r="Y1033" s="823"/>
      <c r="Z1033" s="824"/>
    </row>
    <row r="1034" spans="1:26" ht="15.5" customHeight="1">
      <c r="A1034" s="424"/>
      <c r="B1034" s="450"/>
      <c r="C1034" s="429"/>
      <c r="D1034" s="431" t="s">
        <v>217</v>
      </c>
      <c r="E1034" s="431" t="s">
        <v>218</v>
      </c>
      <c r="F1034" s="432" t="s">
        <v>219</v>
      </c>
      <c r="G1034" s="431" t="s">
        <v>217</v>
      </c>
      <c r="H1034" s="431" t="s">
        <v>218</v>
      </c>
      <c r="I1034" s="433" t="s">
        <v>219</v>
      </c>
      <c r="J1034" s="431" t="s">
        <v>217</v>
      </c>
      <c r="K1034" s="431" t="s">
        <v>218</v>
      </c>
      <c r="L1034" s="433" t="s">
        <v>219</v>
      </c>
      <c r="M1034" s="833"/>
      <c r="N1034" s="834"/>
      <c r="O1034" s="431" t="s">
        <v>217</v>
      </c>
      <c r="P1034" s="431" t="s">
        <v>218</v>
      </c>
      <c r="Q1034" s="434" t="s">
        <v>421</v>
      </c>
      <c r="R1034" s="433" t="s">
        <v>219</v>
      </c>
      <c r="S1034" s="835"/>
      <c r="T1034" s="431" t="s">
        <v>217</v>
      </c>
      <c r="U1034" s="431" t="s">
        <v>218</v>
      </c>
      <c r="V1034" s="434" t="s">
        <v>422</v>
      </c>
      <c r="W1034" s="433" t="s">
        <v>219</v>
      </c>
      <c r="X1034" s="435" t="s">
        <v>423</v>
      </c>
      <c r="Y1034" s="431" t="s">
        <v>220</v>
      </c>
      <c r="Z1034" s="451" t="s">
        <v>69</v>
      </c>
    </row>
    <row r="1035" spans="1:26" ht="15.5" customHeight="1">
      <c r="A1035" s="425"/>
      <c r="B1035" s="828" t="s">
        <v>166</v>
      </c>
      <c r="C1035" s="829"/>
      <c r="D1035" s="436">
        <f>IF('statement of marks'!L$6="","",'statement of marks'!L$6)</f>
        <v>5</v>
      </c>
      <c r="E1035" s="436">
        <f>IF('statement of marks'!M$6="","",'statement of marks'!M$6)</f>
        <v>5</v>
      </c>
      <c r="F1035" s="437">
        <f>IF('statement of marks'!N$6="","",'statement of marks'!N$6)</f>
        <v>10</v>
      </c>
      <c r="G1035" s="436">
        <f>IF('statement of marks'!O$6="","",'statement of marks'!O$6)</f>
        <v>5</v>
      </c>
      <c r="H1035" s="436">
        <f>IF('statement of marks'!P$6="","",'statement of marks'!P$6)</f>
        <v>5</v>
      </c>
      <c r="I1035" s="438">
        <f>IF('statement of marks'!Q$6="","",'statement of marks'!Q$6)</f>
        <v>10</v>
      </c>
      <c r="J1035" s="436">
        <f>IF('statement of marks'!R$6="","",'statement of marks'!R$6)</f>
        <v>5</v>
      </c>
      <c r="K1035" s="436">
        <f>IF('statement of marks'!S$6="","",'statement of marks'!S$6)</f>
        <v>4</v>
      </c>
      <c r="L1035" s="438">
        <f>IF('statement of marks'!T$6="","",'statement of marks'!T$6)</f>
        <v>9</v>
      </c>
      <c r="M1035" s="438">
        <f>IF('statement of marks'!U$6="","",'statement of marks'!U$6)</f>
        <v>29</v>
      </c>
      <c r="N1035" s="439">
        <f>IF('statement of marks'!V$6="","",'statement of marks'!V$6)</f>
        <v>1</v>
      </c>
      <c r="O1035" s="436">
        <f>IF('statement of marks'!W$6="","",'statement of marks'!W$6)</f>
        <v>40</v>
      </c>
      <c r="P1035" s="436">
        <f>IF('statement of marks'!X$6="","",'statement of marks'!X$6)</f>
        <v>10</v>
      </c>
      <c r="Q1035" s="436">
        <f>IF('statement of marks'!Y$6="","",'statement of marks'!Y$6)</f>
        <v>20</v>
      </c>
      <c r="R1035" s="438">
        <f>IF('statement of marks'!Z$6="","",'statement of marks'!Z$6)</f>
        <v>70</v>
      </c>
      <c r="S1035" s="440">
        <f>IF('statement of marks'!AA$6="","",'statement of marks'!AA$6)</f>
        <v>100</v>
      </c>
      <c r="T1035" s="436">
        <f>IF('statement of marks'!AB$6="","",'statement of marks'!AB$6)</f>
        <v>65</v>
      </c>
      <c r="U1035" s="436">
        <f>IF('statement of marks'!AC$6="","",'statement of marks'!AC$6)</f>
        <v>15</v>
      </c>
      <c r="V1035" s="436">
        <f>IF('statement of marks'!AD$6="","",'statement of marks'!AD$6)</f>
        <v>20</v>
      </c>
      <c r="W1035" s="438">
        <f>IF('statement of marks'!AE$6="","",'statement of marks'!AE$6)</f>
        <v>100</v>
      </c>
      <c r="X1035" s="441">
        <f>IF('statement of marks'!AF$6="","",'statement of marks'!AF$6)</f>
        <v>200</v>
      </c>
      <c r="Y1035" s="436" t="str">
        <f>IF('statement of marks'!AG$6="","",'statement of marks'!AG$6)</f>
        <v/>
      </c>
      <c r="Z1035" s="452" t="str">
        <f>IF('statement of marks'!AH$6="","",'statement of marks'!AH$6)</f>
        <v/>
      </c>
    </row>
    <row r="1036" spans="1:26" ht="15.5" customHeight="1">
      <c r="A1036" s="424"/>
      <c r="B1036" s="813" t="str">
        <f>IF('statement of marks'!$L$3="","",'statement of marks'!$L$3)</f>
        <v>HINDI</v>
      </c>
      <c r="C1036" s="814"/>
      <c r="D1036" s="430" t="str">
        <f>IF('statement of marks'!L39="","",'statement of marks'!L39)</f>
        <v/>
      </c>
      <c r="E1036" s="430" t="str">
        <f>IF('statement of marks'!M39="","",'statement of marks'!M39)</f>
        <v/>
      </c>
      <c r="F1036" s="442" t="str">
        <f>IF('statement of marks'!N39="","",'statement of marks'!N39)</f>
        <v/>
      </c>
      <c r="G1036" s="430" t="str">
        <f>IF('statement of marks'!O39="","",'statement of marks'!O39)</f>
        <v/>
      </c>
      <c r="H1036" s="430" t="str">
        <f>IF('statement of marks'!P39="","",'statement of marks'!P39)</f>
        <v/>
      </c>
      <c r="I1036" s="443" t="str">
        <f>IF('statement of marks'!Q39="","",'statement of marks'!Q39)</f>
        <v/>
      </c>
      <c r="J1036" s="430" t="str">
        <f>IF('statement of marks'!R39="","",'statement of marks'!R39)</f>
        <v/>
      </c>
      <c r="K1036" s="430" t="str">
        <f>IF('statement of marks'!S39="","",'statement of marks'!S39)</f>
        <v/>
      </c>
      <c r="L1036" s="443" t="str">
        <f>IF('statement of marks'!T39="","",'statement of marks'!T39)</f>
        <v/>
      </c>
      <c r="M1036" s="443" t="str">
        <f>IF('statement of marks'!U39="","",'statement of marks'!U39)</f>
        <v/>
      </c>
      <c r="N1036" s="444" t="str">
        <f>IF('statement of marks'!V39="","",'statement of marks'!V39)</f>
        <v/>
      </c>
      <c r="O1036" s="430" t="str">
        <f>IF('statement of marks'!W39="","",'statement of marks'!W39)</f>
        <v/>
      </c>
      <c r="P1036" s="430" t="str">
        <f>IF('statement of marks'!X39="","",'statement of marks'!X39)</f>
        <v/>
      </c>
      <c r="Q1036" s="430" t="str">
        <f>IF('statement of marks'!Y39="","",'statement of marks'!Y39)</f>
        <v/>
      </c>
      <c r="R1036" s="443" t="str">
        <f>IF('statement of marks'!Z39="","",'statement of marks'!Z39)</f>
        <v/>
      </c>
      <c r="S1036" s="445" t="str">
        <f>IF('statement of marks'!AA39="","",'statement of marks'!AA39)</f>
        <v/>
      </c>
      <c r="T1036" s="430" t="str">
        <f>IF('statement of marks'!AB39="","",'statement of marks'!AB39)</f>
        <v/>
      </c>
      <c r="U1036" s="430" t="str">
        <f>IF('statement of marks'!AC39="","",'statement of marks'!AC39)</f>
        <v/>
      </c>
      <c r="V1036" s="430" t="str">
        <f>IF('statement of marks'!AD39="","",'statement of marks'!AD39)</f>
        <v/>
      </c>
      <c r="W1036" s="443" t="str">
        <f>IF('statement of marks'!AE39="","",'statement of marks'!AE39)</f>
        <v/>
      </c>
      <c r="X1036" s="446" t="str">
        <f>IF('statement of marks'!AF39="","",'statement of marks'!AF39)</f>
        <v/>
      </c>
      <c r="Y1036" s="430" t="str">
        <f>IF('statement of marks'!AG39="","",'statement of marks'!AG39)</f>
        <v/>
      </c>
      <c r="Z1036" s="453" t="str">
        <f>IF('statement of marks'!AH39="","",'statement of marks'!AH39)</f>
        <v/>
      </c>
    </row>
    <row r="1037" spans="1:26" ht="15.5" customHeight="1">
      <c r="A1037" s="424"/>
      <c r="B1037" s="813" t="str">
        <f>IF('statement of marks'!$AK$3="","",'statement of marks'!$AK$3)</f>
        <v>ENGLISH</v>
      </c>
      <c r="C1037" s="814"/>
      <c r="D1037" s="430" t="str">
        <f>IF('statement of marks'!AK39="","",'statement of marks'!AK39)</f>
        <v/>
      </c>
      <c r="E1037" s="430" t="str">
        <f>IF('statement of marks'!AL39="","",'statement of marks'!AL39)</f>
        <v/>
      </c>
      <c r="F1037" s="442" t="str">
        <f>IF('statement of marks'!AM39="","",'statement of marks'!AM39)</f>
        <v/>
      </c>
      <c r="G1037" s="430" t="str">
        <f>IF('statement of marks'!AN39="","",'statement of marks'!AN39)</f>
        <v/>
      </c>
      <c r="H1037" s="430" t="str">
        <f>IF('statement of marks'!AO39="","",'statement of marks'!AO39)</f>
        <v/>
      </c>
      <c r="I1037" s="443" t="str">
        <f>IF('statement of marks'!AP39="","",'statement of marks'!AP39)</f>
        <v/>
      </c>
      <c r="J1037" s="430" t="str">
        <f>IF('statement of marks'!AQ39="","",'statement of marks'!AQ39)</f>
        <v/>
      </c>
      <c r="K1037" s="430" t="str">
        <f>IF('statement of marks'!AR39="","",'statement of marks'!AR39)</f>
        <v/>
      </c>
      <c r="L1037" s="443" t="str">
        <f>IF('statement of marks'!AS39="","",'statement of marks'!AS39)</f>
        <v/>
      </c>
      <c r="M1037" s="443" t="str">
        <f>IF('statement of marks'!AT39="","",'statement of marks'!AT39)</f>
        <v/>
      </c>
      <c r="N1037" s="444" t="str">
        <f>IF('statement of marks'!AU39="","",'statement of marks'!AU39)</f>
        <v/>
      </c>
      <c r="O1037" s="430" t="str">
        <f>IF('statement of marks'!AV39="","",'statement of marks'!AV39)</f>
        <v/>
      </c>
      <c r="P1037" s="430" t="str">
        <f>IF('statement of marks'!AW39="","",'statement of marks'!AW39)</f>
        <v/>
      </c>
      <c r="Q1037" s="430" t="str">
        <f>IF('statement of marks'!AX39="","",'statement of marks'!AX39)</f>
        <v/>
      </c>
      <c r="R1037" s="443" t="str">
        <f>IF('statement of marks'!AY39="","",'statement of marks'!AY39)</f>
        <v/>
      </c>
      <c r="S1037" s="445" t="str">
        <f>IF('statement of marks'!AZ39="","",'statement of marks'!AZ39)</f>
        <v/>
      </c>
      <c r="T1037" s="430" t="str">
        <f>IF('statement of marks'!BA39="","",'statement of marks'!BA39)</f>
        <v/>
      </c>
      <c r="U1037" s="430" t="str">
        <f>IF('statement of marks'!BB39="","",'statement of marks'!BB39)</f>
        <v/>
      </c>
      <c r="V1037" s="430" t="str">
        <f>IF('statement of marks'!BC39="","",'statement of marks'!BC39)</f>
        <v/>
      </c>
      <c r="W1037" s="443" t="str">
        <f>IF('statement of marks'!BD39="","",'statement of marks'!BD39)</f>
        <v/>
      </c>
      <c r="X1037" s="446" t="str">
        <f>IF('statement of marks'!BE39="","",'statement of marks'!BE39)</f>
        <v/>
      </c>
      <c r="Y1037" s="430" t="str">
        <f>IF('statement of marks'!BF39="","",'statement of marks'!BF39)</f>
        <v/>
      </c>
      <c r="Z1037" s="453" t="str">
        <f>IF('statement of marks'!BG39="","",'statement of marks'!BG39)</f>
        <v/>
      </c>
    </row>
    <row r="1038" spans="1:26" ht="15.5" customHeight="1">
      <c r="A1038" s="424"/>
      <c r="B1038" s="813" t="str">
        <f>IF('statement of marks'!BJ39="s","SANSKRIT",IF('statement of marks'!BJ39="u","URDU",IF('statement of marks'!BJ39="g","GUJRATI",IF('statement of marks'!BJ39="p","PUNJABI",IF('statement of marks'!BJ39="sd","fla/kh","THIRD LANGUAGE")))))</f>
        <v>THIRD LANGUAGE</v>
      </c>
      <c r="C1038" s="814"/>
      <c r="D1038" s="430" t="str">
        <f>IF('statement of marks'!BK39="","",'statement of marks'!BK39)</f>
        <v/>
      </c>
      <c r="E1038" s="430" t="str">
        <f>IF('statement of marks'!BL39="","",'statement of marks'!BL39)</f>
        <v/>
      </c>
      <c r="F1038" s="442" t="str">
        <f>IF('statement of marks'!BM39="","",'statement of marks'!BM39)</f>
        <v/>
      </c>
      <c r="G1038" s="430" t="str">
        <f>IF('statement of marks'!BN39="","",'statement of marks'!BN39)</f>
        <v/>
      </c>
      <c r="H1038" s="430" t="str">
        <f>IF('statement of marks'!BO39="","",'statement of marks'!BO39)</f>
        <v/>
      </c>
      <c r="I1038" s="443" t="str">
        <f>IF('statement of marks'!BP39="","",'statement of marks'!BP39)</f>
        <v/>
      </c>
      <c r="J1038" s="430" t="str">
        <f>IF('statement of marks'!BQ39="","",'statement of marks'!BQ39)</f>
        <v/>
      </c>
      <c r="K1038" s="430" t="str">
        <f>IF('statement of marks'!BR39="","",'statement of marks'!BR39)</f>
        <v/>
      </c>
      <c r="L1038" s="443" t="str">
        <f>IF('statement of marks'!BS39="","",'statement of marks'!BS39)</f>
        <v/>
      </c>
      <c r="M1038" s="443" t="str">
        <f>IF('statement of marks'!BT39="","",'statement of marks'!BT39)</f>
        <v/>
      </c>
      <c r="N1038" s="444" t="str">
        <f>IF('statement of marks'!BU39="","",'statement of marks'!BU39)</f>
        <v/>
      </c>
      <c r="O1038" s="430" t="str">
        <f>IF('statement of marks'!BV39="","",'statement of marks'!BV39)</f>
        <v/>
      </c>
      <c r="P1038" s="430" t="str">
        <f>IF('statement of marks'!BW39="","",'statement of marks'!BW39)</f>
        <v/>
      </c>
      <c r="Q1038" s="430"/>
      <c r="R1038" s="443" t="str">
        <f>IF('statement of marks'!BX39="","",'statement of marks'!BX39)</f>
        <v/>
      </c>
      <c r="S1038" s="445" t="str">
        <f>IF('statement of marks'!BY39="","",'statement of marks'!BY39)</f>
        <v/>
      </c>
      <c r="T1038" s="430" t="str">
        <f>IF('statement of marks'!BZ39="","",'statement of marks'!BZ39)</f>
        <v/>
      </c>
      <c r="U1038" s="430" t="str">
        <f>IF('statement of marks'!CA39="","",'statement of marks'!CA39)</f>
        <v/>
      </c>
      <c r="V1038" s="430"/>
      <c r="W1038" s="443" t="str">
        <f>IF('statement of marks'!CB39="","",'statement of marks'!CB39)</f>
        <v/>
      </c>
      <c r="X1038" s="446" t="str">
        <f>IF('statement of marks'!CC39="","",'statement of marks'!CC39)</f>
        <v/>
      </c>
      <c r="Y1038" s="430" t="str">
        <f>IF('statement of marks'!CD39="","",'statement of marks'!CD39)</f>
        <v/>
      </c>
      <c r="Z1038" s="453" t="str">
        <f>IF('statement of marks'!CE39="","",'statement of marks'!CE39)</f>
        <v/>
      </c>
    </row>
    <row r="1039" spans="1:26" ht="15.5" customHeight="1">
      <c r="A1039" s="424"/>
      <c r="B1039" s="813" t="str">
        <f>IF('statement of marks'!$CH$3="","",'statement of marks'!$CH$3)</f>
        <v>MATHEMATICS</v>
      </c>
      <c r="C1039" s="814"/>
      <c r="D1039" s="430" t="str">
        <f>IF('statement of marks'!CH39="","",'statement of marks'!CH39)</f>
        <v/>
      </c>
      <c r="E1039" s="430" t="str">
        <f>IF('statement of marks'!CI39="","",'statement of marks'!CI39)</f>
        <v/>
      </c>
      <c r="F1039" s="442" t="str">
        <f>IF('statement of marks'!CJ39="","",'statement of marks'!CJ39)</f>
        <v/>
      </c>
      <c r="G1039" s="430" t="str">
        <f>IF('statement of marks'!CK39="","",'statement of marks'!CK39)</f>
        <v/>
      </c>
      <c r="H1039" s="430" t="str">
        <f>IF('statement of marks'!CL39="","",'statement of marks'!CL39)</f>
        <v/>
      </c>
      <c r="I1039" s="443" t="str">
        <f>IF('statement of marks'!CM39="","",'statement of marks'!CM39)</f>
        <v/>
      </c>
      <c r="J1039" s="430" t="str">
        <f>IF('statement of marks'!CN39="","",'statement of marks'!CN39)</f>
        <v/>
      </c>
      <c r="K1039" s="430" t="str">
        <f>IF('statement of marks'!CO39="","",'statement of marks'!CO39)</f>
        <v/>
      </c>
      <c r="L1039" s="443" t="str">
        <f>IF('statement of marks'!CP39="","",'statement of marks'!CP39)</f>
        <v/>
      </c>
      <c r="M1039" s="443" t="str">
        <f>IF('statement of marks'!CQ39="","",'statement of marks'!CQ39)</f>
        <v/>
      </c>
      <c r="N1039" s="444" t="str">
        <f>IF('statement of marks'!CR39="","",'statement of marks'!CR39)</f>
        <v/>
      </c>
      <c r="O1039" s="430" t="str">
        <f>IF('statement of marks'!CS39="","",'statement of marks'!CS39)</f>
        <v/>
      </c>
      <c r="P1039" s="430" t="str">
        <f>IF('statement of marks'!CT39="","",'statement of marks'!CT39)</f>
        <v/>
      </c>
      <c r="Q1039" s="430" t="str">
        <f>IF('statement of marks'!CU39="","",'statement of marks'!CU39)</f>
        <v/>
      </c>
      <c r="R1039" s="443" t="str">
        <f>IF('statement of marks'!CV39="","",'statement of marks'!CV39)</f>
        <v/>
      </c>
      <c r="S1039" s="445" t="str">
        <f>IF('statement of marks'!CW39="","",'statement of marks'!CW39)</f>
        <v/>
      </c>
      <c r="T1039" s="430" t="str">
        <f>IF('statement of marks'!CX39="","",'statement of marks'!CX39)</f>
        <v/>
      </c>
      <c r="U1039" s="430" t="str">
        <f>IF('statement of marks'!CY39="","",'statement of marks'!CY39)</f>
        <v/>
      </c>
      <c r="V1039" s="430" t="str">
        <f>IF('statement of marks'!CZ39="","",'statement of marks'!CZ39)</f>
        <v/>
      </c>
      <c r="W1039" s="443" t="str">
        <f>IF('statement of marks'!DA39="","",'statement of marks'!DA39)</f>
        <v/>
      </c>
      <c r="X1039" s="446" t="str">
        <f>IF('statement of marks'!DB39="","",'statement of marks'!DB39)</f>
        <v/>
      </c>
      <c r="Y1039" s="430" t="str">
        <f>IF('statement of marks'!DC39="","",'statement of marks'!DC39)</f>
        <v/>
      </c>
      <c r="Z1039" s="453" t="str">
        <f>IF('statement of marks'!DD39="","",'statement of marks'!DD39)</f>
        <v/>
      </c>
    </row>
    <row r="1040" spans="1:26" ht="15.5" customHeight="1">
      <c r="A1040" s="424"/>
      <c r="B1040" s="813" t="str">
        <f>IF('statement of marks'!$DG$3="","",'statement of marks'!$DG$3)</f>
        <v>SCIENCE</v>
      </c>
      <c r="C1040" s="814"/>
      <c r="D1040" s="430" t="str">
        <f>IF('statement of marks'!DG39="","",'statement of marks'!DG39)</f>
        <v/>
      </c>
      <c r="E1040" s="430" t="str">
        <f>IF('statement of marks'!DH39="","",'statement of marks'!DH39)</f>
        <v/>
      </c>
      <c r="F1040" s="442" t="str">
        <f>IF('statement of marks'!DI39="","",'statement of marks'!DI39)</f>
        <v/>
      </c>
      <c r="G1040" s="430" t="str">
        <f>IF('statement of marks'!DJ39="","",'statement of marks'!DJ39)</f>
        <v/>
      </c>
      <c r="H1040" s="430" t="str">
        <f>IF('statement of marks'!DK39="","",'statement of marks'!DK39)</f>
        <v/>
      </c>
      <c r="I1040" s="443" t="str">
        <f>IF('statement of marks'!DL39="","",'statement of marks'!DL39)</f>
        <v/>
      </c>
      <c r="J1040" s="430" t="str">
        <f>IF('statement of marks'!DM39="","",'statement of marks'!DM39)</f>
        <v/>
      </c>
      <c r="K1040" s="430" t="str">
        <f>IF('statement of marks'!DN39="","",'statement of marks'!DN39)</f>
        <v/>
      </c>
      <c r="L1040" s="443" t="str">
        <f>IF('statement of marks'!DO39="","",'statement of marks'!DO39)</f>
        <v/>
      </c>
      <c r="M1040" s="443" t="str">
        <f>IF('statement of marks'!DP39="","",'statement of marks'!DP39)</f>
        <v/>
      </c>
      <c r="N1040" s="444" t="str">
        <f>IF('statement of marks'!DQ39="","",'statement of marks'!DQ39)</f>
        <v/>
      </c>
      <c r="O1040" s="430" t="str">
        <f>IF('statement of marks'!DR39="","",'statement of marks'!DR39)</f>
        <v/>
      </c>
      <c r="P1040" s="430" t="str">
        <f>IF('statement of marks'!DS39="","",'statement of marks'!DS39)</f>
        <v/>
      </c>
      <c r="Q1040" s="430"/>
      <c r="R1040" s="443" t="str">
        <f>IF('statement of marks'!DT39="","",'statement of marks'!DT39)</f>
        <v/>
      </c>
      <c r="S1040" s="445" t="str">
        <f>IF('statement of marks'!DU39="","",'statement of marks'!DU39)</f>
        <v/>
      </c>
      <c r="T1040" s="430" t="str">
        <f>IF('statement of marks'!DV39="","",'statement of marks'!DV39)</f>
        <v/>
      </c>
      <c r="U1040" s="430" t="str">
        <f>IF('statement of marks'!DW39="","",'statement of marks'!DW39)</f>
        <v/>
      </c>
      <c r="V1040" s="430"/>
      <c r="W1040" s="443" t="str">
        <f>IF('statement of marks'!DX39="","",'statement of marks'!DX39)</f>
        <v/>
      </c>
      <c r="X1040" s="446" t="str">
        <f>IF('statement of marks'!DY39="","",'statement of marks'!DY39)</f>
        <v/>
      </c>
      <c r="Y1040" s="430" t="str">
        <f>IF('statement of marks'!DZ39="","",'statement of marks'!DZ39)</f>
        <v/>
      </c>
      <c r="Z1040" s="453" t="str">
        <f>IF('statement of marks'!EA39="","",'statement of marks'!EA39)</f>
        <v/>
      </c>
    </row>
    <row r="1041" spans="1:26" ht="15.5" customHeight="1">
      <c r="A1041" s="424"/>
      <c r="B1041" s="813" t="str">
        <f>IF('statement of marks'!$ED$3="","",'statement of marks'!$ED$3)</f>
        <v>SOCIAL STUDIES</v>
      </c>
      <c r="C1041" s="814"/>
      <c r="D1041" s="430" t="str">
        <f>IF('statement of marks'!ED39="","",'statement of marks'!ED39)</f>
        <v/>
      </c>
      <c r="E1041" s="430" t="str">
        <f>IF('statement of marks'!EE39="","",'statement of marks'!EE39)</f>
        <v/>
      </c>
      <c r="F1041" s="442" t="str">
        <f>IF('statement of marks'!EF39="","",'statement of marks'!EF39)</f>
        <v/>
      </c>
      <c r="G1041" s="430" t="str">
        <f>IF('statement of marks'!EG39="","",'statement of marks'!EG39)</f>
        <v/>
      </c>
      <c r="H1041" s="430" t="str">
        <f>IF('statement of marks'!EH39="","",'statement of marks'!EH39)</f>
        <v/>
      </c>
      <c r="I1041" s="443" t="str">
        <f>IF('statement of marks'!EI39="","",'statement of marks'!EI39)</f>
        <v/>
      </c>
      <c r="J1041" s="430" t="str">
        <f>IF('statement of marks'!EJ39="","",'statement of marks'!EJ39)</f>
        <v/>
      </c>
      <c r="K1041" s="430" t="str">
        <f>IF('statement of marks'!EK39="","",'statement of marks'!EK39)</f>
        <v/>
      </c>
      <c r="L1041" s="443" t="str">
        <f>IF('statement of marks'!EL39="","",'statement of marks'!EL39)</f>
        <v/>
      </c>
      <c r="M1041" s="443" t="str">
        <f>IF('statement of marks'!EM39="","",'statement of marks'!EM39)</f>
        <v/>
      </c>
      <c r="N1041" s="444" t="str">
        <f>IF('statement of marks'!EN39="","",'statement of marks'!EN39)</f>
        <v/>
      </c>
      <c r="O1041" s="430" t="str">
        <f>IF('statement of marks'!EO39="","",'statement of marks'!EO39)</f>
        <v/>
      </c>
      <c r="P1041" s="430" t="str">
        <f>IF('statement of marks'!EP39="","",'statement of marks'!EP39)</f>
        <v/>
      </c>
      <c r="Q1041" s="430"/>
      <c r="R1041" s="443" t="str">
        <f>IF('statement of marks'!EQ39="","",'statement of marks'!EQ39)</f>
        <v/>
      </c>
      <c r="S1041" s="445" t="str">
        <f>IF('statement of marks'!ER39="","",'statement of marks'!ER39)</f>
        <v/>
      </c>
      <c r="T1041" s="430" t="str">
        <f>IF('statement of marks'!ES39="","",'statement of marks'!ES39)</f>
        <v/>
      </c>
      <c r="U1041" s="430" t="str">
        <f>IF('statement of marks'!ET39="","",'statement of marks'!ET39)</f>
        <v/>
      </c>
      <c r="V1041" s="430"/>
      <c r="W1041" s="443" t="str">
        <f>IF('statement of marks'!EU39="","",'statement of marks'!EU39)</f>
        <v/>
      </c>
      <c r="X1041" s="446" t="str">
        <f>IF('statement of marks'!EV39="","",'statement of marks'!EV39)</f>
        <v/>
      </c>
      <c r="Y1041" s="430" t="str">
        <f>IF('statement of marks'!EW39="","",'statement of marks'!EW39)</f>
        <v/>
      </c>
      <c r="Z1041" s="453" t="str">
        <f>IF('statement of marks'!EX39="","",'statement of marks'!EX39)</f>
        <v/>
      </c>
    </row>
    <row r="1042" spans="1:26" ht="15.5" customHeight="1">
      <c r="A1042" s="424"/>
      <c r="B1042" s="813" t="s">
        <v>172</v>
      </c>
      <c r="C1042" s="814"/>
      <c r="D1042" s="794" t="s">
        <v>167</v>
      </c>
      <c r="E1042" s="794"/>
      <c r="F1042" s="794"/>
      <c r="G1042" s="794" t="s">
        <v>168</v>
      </c>
      <c r="H1042" s="794"/>
      <c r="I1042" s="794"/>
      <c r="J1042" s="794" t="s">
        <v>169</v>
      </c>
      <c r="K1042" s="794"/>
      <c r="L1042" s="794"/>
      <c r="M1042" s="794"/>
      <c r="N1042" s="794"/>
      <c r="O1042" s="794" t="s">
        <v>177</v>
      </c>
      <c r="P1042" s="794"/>
      <c r="Q1042" s="794"/>
      <c r="R1042" s="794"/>
      <c r="S1042" s="794" t="s">
        <v>221</v>
      </c>
      <c r="T1042" s="794"/>
      <c r="U1042" s="794"/>
      <c r="V1042" s="794"/>
      <c r="W1042" s="447"/>
      <c r="X1042" s="823" t="s">
        <v>425</v>
      </c>
      <c r="Y1042" s="823"/>
      <c r="Z1042" s="824"/>
    </row>
    <row r="1043" spans="1:26" ht="15.5" customHeight="1">
      <c r="A1043" s="425"/>
      <c r="B1043" s="825" t="s">
        <v>166</v>
      </c>
      <c r="C1043" s="826"/>
      <c r="D1043" s="827">
        <f>IF('statement of marks'!FA$6="","",'statement of marks'!FA$6)</f>
        <v>20</v>
      </c>
      <c r="E1043" s="827"/>
      <c r="F1043" s="827"/>
      <c r="G1043" s="827">
        <f>IF('statement of marks'!FB$6="","",'statement of marks'!FB$6)</f>
        <v>20</v>
      </c>
      <c r="H1043" s="827"/>
      <c r="I1043" s="827"/>
      <c r="J1043" s="827">
        <f>IF('statement of marks'!FC$6="","",'statement of marks'!FC$6)</f>
        <v>20</v>
      </c>
      <c r="K1043" s="827"/>
      <c r="L1043" s="827"/>
      <c r="M1043" s="827"/>
      <c r="N1043" s="827"/>
      <c r="O1043" s="827">
        <f>IF('statement of marks'!FD$6="","",'statement of marks'!FD$6)</f>
        <v>20</v>
      </c>
      <c r="P1043" s="827"/>
      <c r="Q1043" s="827"/>
      <c r="R1043" s="827"/>
      <c r="S1043" s="827">
        <f>IF('statement of marks'!FE$6="","",'statement of marks'!FE$6)</f>
        <v>20</v>
      </c>
      <c r="T1043" s="827"/>
      <c r="U1043" s="827"/>
      <c r="V1043" s="827"/>
      <c r="W1043" s="448"/>
      <c r="X1043" s="436">
        <f>IF('statement of marks'!FF$6="","",'statement of marks'!FF$6)</f>
        <v>100</v>
      </c>
      <c r="Y1043" s="436" t="s">
        <v>220</v>
      </c>
      <c r="Z1043" s="451" t="s">
        <v>69</v>
      </c>
    </row>
    <row r="1044" spans="1:26" ht="15.5" customHeight="1">
      <c r="A1044" s="424"/>
      <c r="B1044" s="813" t="str">
        <f>IF('statement of marks'!$FA$3="","",'statement of marks'!$FA$3)</f>
        <v>WORK EXPERIENCE</v>
      </c>
      <c r="C1044" s="814"/>
      <c r="D1044" s="817" t="str">
        <f>IF('statement of marks'!FA39="","",'statement of marks'!FA39)</f>
        <v/>
      </c>
      <c r="E1044" s="817"/>
      <c r="F1044" s="817"/>
      <c r="G1044" s="817" t="str">
        <f>IF('statement of marks'!FB39="","",'statement of marks'!FB39)</f>
        <v/>
      </c>
      <c r="H1044" s="817"/>
      <c r="I1044" s="817"/>
      <c r="J1044" s="816" t="str">
        <f>IF('statement of marks'!FC39="","",'statement of marks'!FC39)</f>
        <v/>
      </c>
      <c r="K1044" s="816"/>
      <c r="L1044" s="816"/>
      <c r="M1044" s="816"/>
      <c r="N1044" s="816"/>
      <c r="O1044" s="817" t="str">
        <f>IF('statement of marks'!FD39="","",'statement of marks'!FD39)</f>
        <v/>
      </c>
      <c r="P1044" s="817"/>
      <c r="Q1044" s="817"/>
      <c r="R1044" s="817"/>
      <c r="S1044" s="817" t="str">
        <f>IF('statement of marks'!FE39="","",'statement of marks'!FE39)</f>
        <v/>
      </c>
      <c r="T1044" s="817"/>
      <c r="U1044" s="817"/>
      <c r="V1044" s="817"/>
      <c r="W1044" s="447"/>
      <c r="X1044" s="447" t="str">
        <f>IF('statement of marks'!FF39="","",'statement of marks'!FF39)</f>
        <v/>
      </c>
      <c r="Y1044" s="447" t="str">
        <f>IF('statement of marks'!FG39="","",'statement of marks'!FG39)</f>
        <v/>
      </c>
      <c r="Z1044" s="454" t="str">
        <f>IF('statement of marks'!FH39="","",'statement of marks'!FH39)</f>
        <v/>
      </c>
    </row>
    <row r="1045" spans="1:26" ht="15.5" customHeight="1">
      <c r="A1045" s="424"/>
      <c r="B1045" s="813" t="str">
        <f>IF('statement of marks'!$FK$3="","",'statement of marks'!$FK$3)</f>
        <v>ART EDUCATION</v>
      </c>
      <c r="C1045" s="814"/>
      <c r="D1045" s="817" t="str">
        <f>IF('statement of marks'!FK39="","",'statement of marks'!FK39)</f>
        <v/>
      </c>
      <c r="E1045" s="817"/>
      <c r="F1045" s="817"/>
      <c r="G1045" s="817" t="str">
        <f>IF('statement of marks'!FL39="","",'statement of marks'!FL39)</f>
        <v/>
      </c>
      <c r="H1045" s="817"/>
      <c r="I1045" s="817"/>
      <c r="J1045" s="816" t="str">
        <f>IF('statement of marks'!FM39="","",'statement of marks'!FM39)</f>
        <v/>
      </c>
      <c r="K1045" s="816"/>
      <c r="L1045" s="816"/>
      <c r="M1045" s="816"/>
      <c r="N1045" s="816"/>
      <c r="O1045" s="817" t="str">
        <f>IF('statement of marks'!FN39="","",'statement of marks'!FN39)</f>
        <v/>
      </c>
      <c r="P1045" s="817"/>
      <c r="Q1045" s="817"/>
      <c r="R1045" s="817"/>
      <c r="S1045" s="817" t="str">
        <f>IF('statement of marks'!FO39="","",'statement of marks'!FO39)</f>
        <v/>
      </c>
      <c r="T1045" s="817"/>
      <c r="U1045" s="817"/>
      <c r="V1045" s="817"/>
      <c r="W1045" s="447"/>
      <c r="X1045" s="447" t="str">
        <f>IF('statement of marks'!FP39="","",'statement of marks'!FP39)</f>
        <v/>
      </c>
      <c r="Y1045" s="447" t="str">
        <f>IF('statement of marks'!FQ39="","",'statement of marks'!FQ39)</f>
        <v/>
      </c>
      <c r="Z1045" s="454" t="str">
        <f>IF('statement of marks'!FR39="","",'statement of marks'!FR39)</f>
        <v/>
      </c>
    </row>
    <row r="1046" spans="1:26" ht="15.5" customHeight="1">
      <c r="A1046" s="424"/>
      <c r="B1046" s="813" t="str">
        <f>IF('statement of marks'!$FU$3="","",'statement of marks'!$FU$3)</f>
        <v>PHYSICIAL EDUCATION</v>
      </c>
      <c r="C1046" s="814"/>
      <c r="D1046" s="817" t="str">
        <f>IF('statement of marks'!FU39="","",'statement of marks'!FU39)</f>
        <v/>
      </c>
      <c r="E1046" s="817"/>
      <c r="F1046" s="817"/>
      <c r="G1046" s="817" t="str">
        <f>IF('statement of marks'!FV39="","",'statement of marks'!FV39)</f>
        <v/>
      </c>
      <c r="H1046" s="817"/>
      <c r="I1046" s="817"/>
      <c r="J1046" s="816" t="str">
        <f>IF('statement of marks'!FW39="","",'statement of marks'!FW39)</f>
        <v/>
      </c>
      <c r="K1046" s="816"/>
      <c r="L1046" s="816"/>
      <c r="M1046" s="816"/>
      <c r="N1046" s="816"/>
      <c r="O1046" s="817" t="str">
        <f>IF('statement of marks'!FX39="","",'statement of marks'!FX39)</f>
        <v/>
      </c>
      <c r="P1046" s="817"/>
      <c r="Q1046" s="817"/>
      <c r="R1046" s="817"/>
      <c r="S1046" s="817" t="str">
        <f>IF('statement of marks'!FY39="","",'statement of marks'!FY39)</f>
        <v/>
      </c>
      <c r="T1046" s="817"/>
      <c r="U1046" s="817"/>
      <c r="V1046" s="817"/>
      <c r="W1046" s="447"/>
      <c r="X1046" s="447" t="str">
        <f>IF('statement of marks'!FZ39="","",'statement of marks'!FZ39)</f>
        <v/>
      </c>
      <c r="Y1046" s="447" t="str">
        <f>IF('statement of marks'!GA39="","",'statement of marks'!GA39)</f>
        <v/>
      </c>
      <c r="Z1046" s="454" t="str">
        <f>IF('statement of marks'!GB39="","",'statement of marks'!GB39)</f>
        <v/>
      </c>
    </row>
    <row r="1047" spans="1:26" ht="15.5" customHeight="1">
      <c r="A1047" s="424"/>
      <c r="B1047" s="813" t="s">
        <v>173</v>
      </c>
      <c r="C1047" s="814"/>
      <c r="D1047" s="794" t="str">
        <f>details!$EF$3</f>
        <v>AUGUST</v>
      </c>
      <c r="E1047" s="794"/>
      <c r="F1047" s="794"/>
      <c r="G1047" s="794" t="str">
        <f>details!$EJ$3</f>
        <v>OCTOBER</v>
      </c>
      <c r="H1047" s="794"/>
      <c r="I1047" s="794"/>
      <c r="J1047" s="816" t="str">
        <f>details!$EN$3</f>
        <v>DECEMBER</v>
      </c>
      <c r="K1047" s="816"/>
      <c r="L1047" s="816"/>
      <c r="M1047" s="816"/>
      <c r="N1047" s="816"/>
      <c r="O1047" s="794" t="str">
        <f>details!$ER$3</f>
        <v>FEBURARY</v>
      </c>
      <c r="P1047" s="794"/>
      <c r="Q1047" s="794"/>
      <c r="R1047" s="794"/>
      <c r="S1047" s="794" t="str">
        <f>details!$EV$3</f>
        <v>GRAND TOAL</v>
      </c>
      <c r="T1047" s="794"/>
      <c r="U1047" s="794"/>
      <c r="V1047" s="794"/>
      <c r="W1047" s="811" t="s">
        <v>118</v>
      </c>
      <c r="X1047" s="811"/>
      <c r="Y1047" s="811"/>
      <c r="Z1047" s="812"/>
    </row>
    <row r="1048" spans="1:26" ht="15.5" customHeight="1">
      <c r="A1048" s="424"/>
      <c r="B1048" s="813" t="s">
        <v>175</v>
      </c>
      <c r="C1048" s="814"/>
      <c r="D1048" s="815" t="str">
        <f>IF(details!EI39="","",details!EI39)</f>
        <v/>
      </c>
      <c r="E1048" s="815"/>
      <c r="F1048" s="815"/>
      <c r="G1048" s="815" t="str">
        <f>IF(details!EM39="","",details!EM39)</f>
        <v/>
      </c>
      <c r="H1048" s="815"/>
      <c r="I1048" s="815"/>
      <c r="J1048" s="816" t="str">
        <f>IF(details!EQ39="","",details!EQ39)</f>
        <v/>
      </c>
      <c r="K1048" s="816"/>
      <c r="L1048" s="816"/>
      <c r="M1048" s="816"/>
      <c r="N1048" s="816"/>
      <c r="O1048" s="817" t="str">
        <f>IF(details!EU39="","",details!EU39)</f>
        <v/>
      </c>
      <c r="P1048" s="817"/>
      <c r="Q1048" s="817"/>
      <c r="R1048" s="817"/>
      <c r="S1048" s="815" t="str">
        <f>IF(details!EW39="","",details!EW39)</f>
        <v/>
      </c>
      <c r="T1048" s="815"/>
      <c r="U1048" s="815"/>
      <c r="V1048" s="815"/>
      <c r="W1048" s="811"/>
      <c r="X1048" s="811"/>
      <c r="Y1048" s="811"/>
      <c r="Z1048" s="812"/>
    </row>
    <row r="1049" spans="1:26" ht="15.5" customHeight="1">
      <c r="A1049" s="424"/>
      <c r="B1049" s="818" t="s">
        <v>174</v>
      </c>
      <c r="C1049" s="819"/>
      <c r="D1049" s="820">
        <f>IF(details!EH39="","",details!EH39)</f>
        <v>40</v>
      </c>
      <c r="E1049" s="820"/>
      <c r="F1049" s="820"/>
      <c r="G1049" s="820">
        <f>IF(details!EL39="","",details!EL39)</f>
        <v>60</v>
      </c>
      <c r="H1049" s="820"/>
      <c r="I1049" s="820"/>
      <c r="J1049" s="820">
        <f>IF(details!EP39="","",details!EP39)</f>
        <v>80</v>
      </c>
      <c r="K1049" s="820"/>
      <c r="L1049" s="820"/>
      <c r="M1049" s="820"/>
      <c r="N1049" s="820"/>
      <c r="O1049" s="820">
        <f>IF(details!ET39="","",details!ET39)</f>
        <v>100</v>
      </c>
      <c r="P1049" s="820"/>
      <c r="Q1049" s="820"/>
      <c r="R1049" s="820"/>
      <c r="S1049" s="820">
        <f>IF(details!EV39="","",details!EV39)</f>
        <v>110</v>
      </c>
      <c r="T1049" s="820"/>
      <c r="U1049" s="820"/>
      <c r="V1049" s="820"/>
      <c r="W1049" s="821">
        <f>'statement of marks'!$HR$108</f>
        <v>45777</v>
      </c>
      <c r="X1049" s="821"/>
      <c r="Y1049" s="821"/>
      <c r="Z1049" s="822"/>
    </row>
    <row r="1050" spans="1:26" ht="15.5" customHeight="1">
      <c r="A1050" s="426"/>
      <c r="B1050" s="803" t="s">
        <v>232</v>
      </c>
      <c r="C1050" s="804"/>
      <c r="D1050" s="805" t="s">
        <v>189</v>
      </c>
      <c r="E1050" s="805"/>
      <c r="F1050" s="805"/>
      <c r="G1050" s="805" t="s">
        <v>190</v>
      </c>
      <c r="H1050" s="805"/>
      <c r="I1050" s="805"/>
      <c r="J1050" s="805" t="s">
        <v>222</v>
      </c>
      <c r="K1050" s="805"/>
      <c r="L1050" s="805"/>
      <c r="M1050" s="805"/>
      <c r="N1050" s="805"/>
      <c r="O1050" s="805" t="s">
        <v>147</v>
      </c>
      <c r="P1050" s="805"/>
      <c r="Q1050" s="805"/>
      <c r="R1050" s="805"/>
      <c r="S1050" s="806" t="s">
        <v>195</v>
      </c>
      <c r="T1050" s="806"/>
      <c r="U1050" s="806"/>
      <c r="V1050" s="806"/>
      <c r="W1050" s="805" t="s">
        <v>230</v>
      </c>
      <c r="X1050" s="805"/>
      <c r="Y1050" s="805"/>
      <c r="Z1050" s="807"/>
    </row>
    <row r="1051" spans="1:26" ht="15.5" customHeight="1">
      <c r="A1051" s="426"/>
      <c r="B1051" s="803"/>
      <c r="C1051" s="804"/>
      <c r="D1051" s="805">
        <f>'statement of marks'!HP39</f>
        <v>1200</v>
      </c>
      <c r="E1051" s="805"/>
      <c r="F1051" s="805"/>
      <c r="G1051" s="805" t="str">
        <f>'statement of marks'!HQ39</f>
        <v/>
      </c>
      <c r="H1051" s="805"/>
      <c r="I1051" s="805"/>
      <c r="J1051" s="808" t="str">
        <f>'statement of marks'!HU39</f>
        <v/>
      </c>
      <c r="K1051" s="808"/>
      <c r="L1051" s="808"/>
      <c r="M1051" s="808"/>
      <c r="N1051" s="808"/>
      <c r="O1051" s="808" t="str">
        <f>'statement of marks'!HR39</f>
        <v/>
      </c>
      <c r="P1051" s="808"/>
      <c r="Q1051" s="808"/>
      <c r="R1051" s="808"/>
      <c r="S1051" s="805" t="str">
        <f>'statement of marks'!HT39</f>
        <v/>
      </c>
      <c r="T1051" s="805"/>
      <c r="U1051" s="805"/>
      <c r="V1051" s="805"/>
      <c r="W1051" s="809" t="str">
        <f>'statement of marks'!HO39</f>
        <v/>
      </c>
      <c r="X1051" s="809"/>
      <c r="Y1051" s="809"/>
      <c r="Z1051" s="810"/>
    </row>
    <row r="1052" spans="1:26" ht="15.5" customHeight="1">
      <c r="A1052" s="424"/>
      <c r="B1052" s="792" t="s">
        <v>176</v>
      </c>
      <c r="C1052" s="793"/>
      <c r="D1052" s="794"/>
      <c r="E1052" s="794"/>
      <c r="F1052" s="794"/>
      <c r="G1052" s="794"/>
      <c r="H1052" s="794"/>
      <c r="I1052" s="794"/>
      <c r="J1052" s="794"/>
      <c r="K1052" s="794"/>
      <c r="L1052" s="794"/>
      <c r="M1052" s="794"/>
      <c r="N1052" s="794"/>
      <c r="O1052" s="794"/>
      <c r="P1052" s="794"/>
      <c r="Q1052" s="794"/>
      <c r="R1052" s="794"/>
      <c r="S1052" s="794"/>
      <c r="T1052" s="794"/>
      <c r="U1052" s="794"/>
      <c r="V1052" s="794"/>
      <c r="W1052" s="794"/>
      <c r="X1052" s="794"/>
      <c r="Y1052" s="794"/>
      <c r="Z1052" s="800"/>
    </row>
    <row r="1053" spans="1:26" ht="15.5" customHeight="1">
      <c r="A1053" s="424"/>
      <c r="B1053" s="801" t="s">
        <v>161</v>
      </c>
      <c r="C1053" s="802"/>
      <c r="D1053" s="794"/>
      <c r="E1053" s="794"/>
      <c r="F1053" s="794"/>
      <c r="G1053" s="794"/>
      <c r="H1053" s="794"/>
      <c r="I1053" s="794"/>
      <c r="J1053" s="794"/>
      <c r="K1053" s="794"/>
      <c r="L1053" s="794"/>
      <c r="M1053" s="794"/>
      <c r="N1053" s="794"/>
      <c r="O1053" s="794"/>
      <c r="P1053" s="794"/>
      <c r="Q1053" s="794"/>
      <c r="R1053" s="794"/>
      <c r="S1053" s="794"/>
      <c r="T1053" s="794"/>
      <c r="U1053" s="794"/>
      <c r="V1053" s="794"/>
      <c r="W1053" s="794"/>
      <c r="X1053" s="794"/>
      <c r="Y1053" s="794"/>
      <c r="Z1053" s="800"/>
    </row>
    <row r="1054" spans="1:26" ht="15.5" customHeight="1">
      <c r="A1054" s="424"/>
      <c r="B1054" s="792" t="s">
        <v>162</v>
      </c>
      <c r="C1054" s="793"/>
      <c r="D1054" s="794"/>
      <c r="E1054" s="794"/>
      <c r="F1054" s="794"/>
      <c r="G1054" s="794"/>
      <c r="H1054" s="794"/>
      <c r="I1054" s="794"/>
      <c r="J1054" s="794"/>
      <c r="K1054" s="794"/>
      <c r="L1054" s="794"/>
      <c r="M1054" s="794"/>
      <c r="N1054" s="794"/>
      <c r="O1054" s="794"/>
      <c r="P1054" s="794"/>
      <c r="Q1054" s="794"/>
      <c r="R1054" s="794"/>
      <c r="S1054" s="795" t="s">
        <v>162</v>
      </c>
      <c r="T1054" s="795"/>
      <c r="U1054" s="795"/>
      <c r="V1054" s="795"/>
      <c r="W1054" s="796" t="s">
        <v>163</v>
      </c>
      <c r="X1054" s="796"/>
      <c r="Y1054" s="796"/>
      <c r="Z1054" s="797"/>
    </row>
    <row r="1055" spans="1:26" ht="15.5" customHeight="1">
      <c r="A1055" s="424"/>
      <c r="B1055" s="798" t="s">
        <v>163</v>
      </c>
      <c r="C1055" s="799"/>
      <c r="D1055" s="794"/>
      <c r="E1055" s="794"/>
      <c r="F1055" s="794"/>
      <c r="G1055" s="794"/>
      <c r="H1055" s="794"/>
      <c r="I1055" s="794"/>
      <c r="J1055" s="794"/>
      <c r="K1055" s="794"/>
      <c r="L1055" s="794"/>
      <c r="M1055" s="794"/>
      <c r="N1055" s="794"/>
      <c r="O1055" s="794"/>
      <c r="P1055" s="794"/>
      <c r="Q1055" s="794"/>
      <c r="R1055" s="794"/>
      <c r="S1055" s="795"/>
      <c r="T1055" s="795"/>
      <c r="U1055" s="795"/>
      <c r="V1055" s="795"/>
      <c r="W1055" s="796"/>
      <c r="X1055" s="796"/>
      <c r="Y1055" s="796"/>
      <c r="Z1055" s="797"/>
    </row>
    <row r="1056" spans="1:26" ht="15.5" customHeight="1" thickBot="1">
      <c r="A1056" s="424"/>
      <c r="B1056" s="786" t="s">
        <v>223</v>
      </c>
      <c r="C1056" s="787"/>
      <c r="D1056" s="788"/>
      <c r="E1056" s="788"/>
      <c r="F1056" s="788"/>
      <c r="G1056" s="788"/>
      <c r="H1056" s="788"/>
      <c r="I1056" s="788"/>
      <c r="J1056" s="788"/>
      <c r="K1056" s="788"/>
      <c r="L1056" s="788"/>
      <c r="M1056" s="788"/>
      <c r="N1056" s="788"/>
      <c r="O1056" s="788"/>
      <c r="P1056" s="788"/>
      <c r="Q1056" s="788"/>
      <c r="R1056" s="788"/>
      <c r="S1056" s="789" t="s">
        <v>179</v>
      </c>
      <c r="T1056" s="789"/>
      <c r="U1056" s="789"/>
      <c r="V1056" s="789"/>
      <c r="W1056" s="790" t="s">
        <v>179</v>
      </c>
      <c r="X1056" s="790"/>
      <c r="Y1056" s="790"/>
      <c r="Z1056" s="791"/>
    </row>
    <row r="1057" spans="1:26" ht="15.5" customHeight="1">
      <c r="A1057" s="424"/>
      <c r="B1057" s="839" t="s">
        <v>178</v>
      </c>
      <c r="C1057" s="840"/>
      <c r="D1057" s="840"/>
      <c r="E1057" s="840"/>
      <c r="F1057" s="840"/>
      <c r="G1057" s="840"/>
      <c r="H1057" s="840"/>
      <c r="I1057" s="840"/>
      <c r="J1057" s="840"/>
      <c r="K1057" s="840"/>
      <c r="L1057" s="840"/>
      <c r="M1057" s="840"/>
      <c r="N1057" s="840"/>
      <c r="O1057" s="840"/>
      <c r="P1057" s="840"/>
      <c r="Q1057" s="840"/>
      <c r="R1057" s="840"/>
      <c r="S1057" s="840"/>
      <c r="T1057" s="840"/>
      <c r="U1057" s="840"/>
      <c r="V1057" s="840"/>
      <c r="W1057" s="840"/>
      <c r="X1057" s="840"/>
      <c r="Y1057" s="840"/>
      <c r="Z1057" s="841"/>
    </row>
    <row r="1058" spans="1:26" ht="15.5" customHeight="1">
      <c r="A1058" s="424"/>
      <c r="B1058" s="842" t="str">
        <f>IF('statement of marks'!$A$1="","",'statement of marks'!$A$1)</f>
        <v>GOVT. HR. SEC. SCHOOL, _________________</v>
      </c>
      <c r="C1058" s="843"/>
      <c r="D1058" s="843"/>
      <c r="E1058" s="843"/>
      <c r="F1058" s="843"/>
      <c r="G1058" s="843"/>
      <c r="H1058" s="843"/>
      <c r="I1058" s="843"/>
      <c r="J1058" s="843"/>
      <c r="K1058" s="843"/>
      <c r="L1058" s="843"/>
      <c r="M1058" s="843"/>
      <c r="N1058" s="843"/>
      <c r="O1058" s="843"/>
      <c r="P1058" s="843"/>
      <c r="Q1058" s="843"/>
      <c r="R1058" s="843"/>
      <c r="S1058" s="843"/>
      <c r="T1058" s="843"/>
      <c r="U1058" s="843"/>
      <c r="V1058" s="843"/>
      <c r="W1058" s="843"/>
      <c r="X1058" s="843"/>
      <c r="Y1058" s="843"/>
      <c r="Z1058" s="844"/>
    </row>
    <row r="1059" spans="1:26" ht="15.5" customHeight="1">
      <c r="A1059" s="424"/>
      <c r="B1059" s="813" t="s">
        <v>117</v>
      </c>
      <c r="C1059" s="814"/>
      <c r="D1059" s="814" t="str">
        <f>IF('statement of marks'!$H$3="","",'statement of marks'!$H$3)</f>
        <v>2024-25</v>
      </c>
      <c r="E1059" s="814"/>
      <c r="F1059" s="814"/>
      <c r="G1059" s="814"/>
      <c r="H1059" s="814"/>
      <c r="I1059" s="814"/>
      <c r="J1059" s="814"/>
      <c r="K1059" s="814"/>
      <c r="L1059" s="814"/>
      <c r="M1059" s="814"/>
      <c r="N1059" s="814"/>
      <c r="O1059" s="814"/>
      <c r="P1059" s="814"/>
      <c r="Q1059" s="814"/>
      <c r="R1059" s="814"/>
      <c r="S1059" s="814"/>
      <c r="T1059" s="814"/>
      <c r="U1059" s="814"/>
      <c r="V1059" s="814"/>
      <c r="W1059" s="814"/>
      <c r="X1059" s="814"/>
      <c r="Y1059" s="814"/>
      <c r="Z1059" s="832"/>
    </row>
    <row r="1060" spans="1:26" ht="15.5" customHeight="1">
      <c r="A1060" s="424"/>
      <c r="B1060" s="813" t="s">
        <v>157</v>
      </c>
      <c r="C1060" s="814"/>
      <c r="D1060" s="814" t="str">
        <f>IF('statement of marks'!I40="","",'statement of marks'!I40)</f>
        <v/>
      </c>
      <c r="E1060" s="814"/>
      <c r="F1060" s="814"/>
      <c r="G1060" s="814"/>
      <c r="H1060" s="814"/>
      <c r="I1060" s="814"/>
      <c r="J1060" s="814"/>
      <c r="K1060" s="814"/>
      <c r="L1060" s="814"/>
      <c r="M1060" s="814"/>
      <c r="N1060" s="814"/>
      <c r="O1060" s="814"/>
      <c r="P1060" s="814"/>
      <c r="Q1060" s="814"/>
      <c r="R1060" s="814"/>
      <c r="S1060" s="814"/>
      <c r="T1060" s="814"/>
      <c r="U1060" s="814"/>
      <c r="V1060" s="814"/>
      <c r="W1060" s="814"/>
      <c r="X1060" s="814"/>
      <c r="Y1060" s="814"/>
      <c r="Z1060" s="832"/>
    </row>
    <row r="1061" spans="1:26" ht="15.5" customHeight="1">
      <c r="A1061" s="424"/>
      <c r="B1061" s="813" t="s">
        <v>20</v>
      </c>
      <c r="C1061" s="814"/>
      <c r="D1061" s="814" t="str">
        <f>IF('statement of marks'!J40="","",'statement of marks'!J40)</f>
        <v/>
      </c>
      <c r="E1061" s="814"/>
      <c r="F1061" s="814"/>
      <c r="G1061" s="814"/>
      <c r="H1061" s="814"/>
      <c r="I1061" s="814"/>
      <c r="J1061" s="814"/>
      <c r="K1061" s="814"/>
      <c r="L1061" s="814"/>
      <c r="M1061" s="814"/>
      <c r="N1061" s="814"/>
      <c r="O1061" s="814"/>
      <c r="P1061" s="814"/>
      <c r="Q1061" s="814"/>
      <c r="R1061" s="814"/>
      <c r="S1061" s="814"/>
      <c r="T1061" s="814"/>
      <c r="U1061" s="814"/>
      <c r="V1061" s="814"/>
      <c r="W1061" s="814"/>
      <c r="X1061" s="814"/>
      <c r="Y1061" s="814"/>
      <c r="Z1061" s="832"/>
    </row>
    <row r="1062" spans="1:26" ht="15.5" customHeight="1">
      <c r="A1062" s="424"/>
      <c r="B1062" s="813" t="s">
        <v>21</v>
      </c>
      <c r="C1062" s="814"/>
      <c r="D1062" s="814" t="str">
        <f>IF('statement of marks'!K40="","",'statement of marks'!K40)</f>
        <v/>
      </c>
      <c r="E1062" s="814"/>
      <c r="F1062" s="814"/>
      <c r="G1062" s="814"/>
      <c r="H1062" s="814"/>
      <c r="I1062" s="814"/>
      <c r="J1062" s="814"/>
      <c r="K1062" s="814"/>
      <c r="L1062" s="814"/>
      <c r="M1062" s="814"/>
      <c r="N1062" s="814"/>
      <c r="O1062" s="814"/>
      <c r="P1062" s="814"/>
      <c r="Q1062" s="814"/>
      <c r="R1062" s="814"/>
      <c r="S1062" s="814"/>
      <c r="T1062" s="814"/>
      <c r="U1062" s="814"/>
      <c r="V1062" s="814"/>
      <c r="W1062" s="814"/>
      <c r="X1062" s="814"/>
      <c r="Y1062" s="814"/>
      <c r="Z1062" s="832"/>
    </row>
    <row r="1063" spans="1:26" ht="15.5" customHeight="1">
      <c r="A1063" s="424"/>
      <c r="B1063" s="813" t="s">
        <v>158</v>
      </c>
      <c r="C1063" s="814"/>
      <c r="D1063" s="814" t="str">
        <f>IF('statement of marks'!$G$3="","",'statement of marks'!$G$3)</f>
        <v>6 A</v>
      </c>
      <c r="E1063" s="814"/>
      <c r="F1063" s="814"/>
      <c r="G1063" s="814" t="s">
        <v>159</v>
      </c>
      <c r="H1063" s="814"/>
      <c r="I1063" s="814"/>
      <c r="J1063" s="836">
        <f>IF('statement of marks'!D40="","",'statement of marks'!D40)</f>
        <v>834</v>
      </c>
      <c r="K1063" s="837"/>
      <c r="L1063" s="837"/>
      <c r="M1063" s="837"/>
      <c r="N1063" s="838"/>
      <c r="O1063" s="814" t="s">
        <v>79</v>
      </c>
      <c r="P1063" s="814"/>
      <c r="Q1063" s="814"/>
      <c r="R1063" s="814"/>
      <c r="S1063" s="814" t="str">
        <f>IF('statement of marks'!F40="","",'statement of marks'!F40)</f>
        <v/>
      </c>
      <c r="T1063" s="814"/>
      <c r="U1063" s="814"/>
      <c r="V1063" s="814"/>
      <c r="W1063" s="814" t="str">
        <f>IF('statement of marks'!$I$3="","",'statement of marks'!$I$3)</f>
        <v>SCHOOL DISE CODE</v>
      </c>
      <c r="X1063" s="814"/>
      <c r="Y1063" s="814"/>
      <c r="Z1063" s="832"/>
    </row>
    <row r="1064" spans="1:26" ht="15.5" customHeight="1">
      <c r="A1064" s="424"/>
      <c r="B1064" s="449" t="s">
        <v>171</v>
      </c>
      <c r="C1064" s="428"/>
      <c r="D1064" s="830" t="str">
        <f>IF('statement of marks'!G40="","",'statement of marks'!G40)</f>
        <v/>
      </c>
      <c r="E1064" s="830"/>
      <c r="F1064" s="830"/>
      <c r="G1064" s="831" t="str">
        <f>IF('statement of marks'!H40="","",'statement of marks'!H40)</f>
        <v/>
      </c>
      <c r="H1064" s="831"/>
      <c r="I1064" s="831"/>
      <c r="J1064" s="831"/>
      <c r="K1064" s="831"/>
      <c r="L1064" s="831"/>
      <c r="M1064" s="831"/>
      <c r="N1064" s="831"/>
      <c r="O1064" s="831"/>
      <c r="P1064" s="831"/>
      <c r="Q1064" s="831"/>
      <c r="R1064" s="831"/>
      <c r="S1064" s="831"/>
      <c r="T1064" s="831"/>
      <c r="U1064" s="831"/>
      <c r="V1064" s="831"/>
      <c r="W1064" s="814" t="str">
        <f>IF('statement of marks'!$J$3="","",'statement of marks'!$J$3)</f>
        <v>08291009401</v>
      </c>
      <c r="X1064" s="814"/>
      <c r="Y1064" s="814"/>
      <c r="Z1064" s="832"/>
    </row>
    <row r="1065" spans="1:26" ht="15.5" customHeight="1">
      <c r="A1065" s="424"/>
      <c r="B1065" s="450" t="s">
        <v>160</v>
      </c>
      <c r="C1065" s="429" t="s">
        <v>165</v>
      </c>
      <c r="D1065" s="794" t="s">
        <v>167</v>
      </c>
      <c r="E1065" s="794"/>
      <c r="F1065" s="794"/>
      <c r="G1065" s="794" t="s">
        <v>168</v>
      </c>
      <c r="H1065" s="794"/>
      <c r="I1065" s="794"/>
      <c r="J1065" s="794" t="s">
        <v>169</v>
      </c>
      <c r="K1065" s="794"/>
      <c r="L1065" s="794"/>
      <c r="M1065" s="833" t="str">
        <f>IF('statement of marks'!U$4="","",'statement of marks'!U$4)</f>
        <v>TOTAL OF ALL TESTS</v>
      </c>
      <c r="N1065" s="834" t="str">
        <f>IF('statement of marks'!V$4="","",'statement of marks'!V$4)</f>
        <v>VRUKSHAROPAN</v>
      </c>
      <c r="O1065" s="795" t="s">
        <v>170</v>
      </c>
      <c r="P1065" s="795"/>
      <c r="Q1065" s="795"/>
      <c r="R1065" s="795"/>
      <c r="S1065" s="835" t="s">
        <v>216</v>
      </c>
      <c r="T1065" s="816" t="s">
        <v>90</v>
      </c>
      <c r="U1065" s="816"/>
      <c r="V1065" s="816"/>
      <c r="W1065" s="816"/>
      <c r="X1065" s="823" t="s">
        <v>425</v>
      </c>
      <c r="Y1065" s="823"/>
      <c r="Z1065" s="824"/>
    </row>
    <row r="1066" spans="1:26" ht="15.5" customHeight="1">
      <c r="A1066" s="424"/>
      <c r="B1066" s="450"/>
      <c r="C1066" s="429"/>
      <c r="D1066" s="431" t="s">
        <v>217</v>
      </c>
      <c r="E1066" s="431" t="s">
        <v>218</v>
      </c>
      <c r="F1066" s="432" t="s">
        <v>219</v>
      </c>
      <c r="G1066" s="431" t="s">
        <v>217</v>
      </c>
      <c r="H1066" s="431" t="s">
        <v>218</v>
      </c>
      <c r="I1066" s="433" t="s">
        <v>219</v>
      </c>
      <c r="J1066" s="431" t="s">
        <v>217</v>
      </c>
      <c r="K1066" s="431" t="s">
        <v>218</v>
      </c>
      <c r="L1066" s="433" t="s">
        <v>219</v>
      </c>
      <c r="M1066" s="833"/>
      <c r="N1066" s="834"/>
      <c r="O1066" s="431" t="s">
        <v>217</v>
      </c>
      <c r="P1066" s="431" t="s">
        <v>218</v>
      </c>
      <c r="Q1066" s="434" t="s">
        <v>421</v>
      </c>
      <c r="R1066" s="433" t="s">
        <v>219</v>
      </c>
      <c r="S1066" s="835"/>
      <c r="T1066" s="431" t="s">
        <v>217</v>
      </c>
      <c r="U1066" s="431" t="s">
        <v>218</v>
      </c>
      <c r="V1066" s="434" t="s">
        <v>422</v>
      </c>
      <c r="W1066" s="433" t="s">
        <v>219</v>
      </c>
      <c r="X1066" s="435" t="s">
        <v>423</v>
      </c>
      <c r="Y1066" s="431" t="s">
        <v>220</v>
      </c>
      <c r="Z1066" s="451" t="s">
        <v>69</v>
      </c>
    </row>
    <row r="1067" spans="1:26" ht="15.5" customHeight="1">
      <c r="A1067" s="425"/>
      <c r="B1067" s="828" t="s">
        <v>166</v>
      </c>
      <c r="C1067" s="829"/>
      <c r="D1067" s="436">
        <f>IF('statement of marks'!L$6="","",'statement of marks'!L$6)</f>
        <v>5</v>
      </c>
      <c r="E1067" s="436">
        <f>IF('statement of marks'!M$6="","",'statement of marks'!M$6)</f>
        <v>5</v>
      </c>
      <c r="F1067" s="437">
        <f>IF('statement of marks'!N$6="","",'statement of marks'!N$6)</f>
        <v>10</v>
      </c>
      <c r="G1067" s="436">
        <f>IF('statement of marks'!O$6="","",'statement of marks'!O$6)</f>
        <v>5</v>
      </c>
      <c r="H1067" s="436">
        <f>IF('statement of marks'!P$6="","",'statement of marks'!P$6)</f>
        <v>5</v>
      </c>
      <c r="I1067" s="438">
        <f>IF('statement of marks'!Q$6="","",'statement of marks'!Q$6)</f>
        <v>10</v>
      </c>
      <c r="J1067" s="436">
        <f>IF('statement of marks'!R$6="","",'statement of marks'!R$6)</f>
        <v>5</v>
      </c>
      <c r="K1067" s="436">
        <f>IF('statement of marks'!S$6="","",'statement of marks'!S$6)</f>
        <v>4</v>
      </c>
      <c r="L1067" s="438">
        <f>IF('statement of marks'!T$6="","",'statement of marks'!T$6)</f>
        <v>9</v>
      </c>
      <c r="M1067" s="438">
        <f>IF('statement of marks'!U$6="","",'statement of marks'!U$6)</f>
        <v>29</v>
      </c>
      <c r="N1067" s="439">
        <f>IF('statement of marks'!V$6="","",'statement of marks'!V$6)</f>
        <v>1</v>
      </c>
      <c r="O1067" s="436">
        <f>IF('statement of marks'!W$6="","",'statement of marks'!W$6)</f>
        <v>40</v>
      </c>
      <c r="P1067" s="436">
        <f>IF('statement of marks'!X$6="","",'statement of marks'!X$6)</f>
        <v>10</v>
      </c>
      <c r="Q1067" s="436">
        <f>IF('statement of marks'!Y$6="","",'statement of marks'!Y$6)</f>
        <v>20</v>
      </c>
      <c r="R1067" s="438">
        <f>IF('statement of marks'!Z$6="","",'statement of marks'!Z$6)</f>
        <v>70</v>
      </c>
      <c r="S1067" s="440">
        <f>IF('statement of marks'!AA$6="","",'statement of marks'!AA$6)</f>
        <v>100</v>
      </c>
      <c r="T1067" s="436">
        <f>IF('statement of marks'!AB$6="","",'statement of marks'!AB$6)</f>
        <v>65</v>
      </c>
      <c r="U1067" s="436">
        <f>IF('statement of marks'!AC$6="","",'statement of marks'!AC$6)</f>
        <v>15</v>
      </c>
      <c r="V1067" s="436">
        <f>IF('statement of marks'!AD$6="","",'statement of marks'!AD$6)</f>
        <v>20</v>
      </c>
      <c r="W1067" s="438">
        <f>IF('statement of marks'!AE$6="","",'statement of marks'!AE$6)</f>
        <v>100</v>
      </c>
      <c r="X1067" s="441">
        <f>IF('statement of marks'!AF$6="","",'statement of marks'!AF$6)</f>
        <v>200</v>
      </c>
      <c r="Y1067" s="436" t="str">
        <f>IF('statement of marks'!AG$6="","",'statement of marks'!AG$6)</f>
        <v/>
      </c>
      <c r="Z1067" s="452" t="str">
        <f>IF('statement of marks'!AH$6="","",'statement of marks'!AH$6)</f>
        <v/>
      </c>
    </row>
    <row r="1068" spans="1:26" ht="15.5" customHeight="1">
      <c r="A1068" s="424"/>
      <c r="B1068" s="813" t="str">
        <f>IF('statement of marks'!$L$3="","",'statement of marks'!$L$3)</f>
        <v>HINDI</v>
      </c>
      <c r="C1068" s="814"/>
      <c r="D1068" s="430" t="str">
        <f>IF('statement of marks'!L40="","",'statement of marks'!L40)</f>
        <v/>
      </c>
      <c r="E1068" s="430" t="str">
        <f>IF('statement of marks'!M40="","",'statement of marks'!M40)</f>
        <v/>
      </c>
      <c r="F1068" s="442" t="str">
        <f>IF('statement of marks'!N40="","",'statement of marks'!N40)</f>
        <v/>
      </c>
      <c r="G1068" s="430" t="str">
        <f>IF('statement of marks'!O40="","",'statement of marks'!O40)</f>
        <v/>
      </c>
      <c r="H1068" s="430" t="str">
        <f>IF('statement of marks'!P40="","",'statement of marks'!P40)</f>
        <v/>
      </c>
      <c r="I1068" s="443" t="str">
        <f>IF('statement of marks'!Q40="","",'statement of marks'!Q40)</f>
        <v/>
      </c>
      <c r="J1068" s="430" t="str">
        <f>IF('statement of marks'!R40="","",'statement of marks'!R40)</f>
        <v/>
      </c>
      <c r="K1068" s="430" t="str">
        <f>IF('statement of marks'!S40="","",'statement of marks'!S40)</f>
        <v/>
      </c>
      <c r="L1068" s="443" t="str">
        <f>IF('statement of marks'!T40="","",'statement of marks'!T40)</f>
        <v/>
      </c>
      <c r="M1068" s="443" t="str">
        <f>IF('statement of marks'!U40="","",'statement of marks'!U40)</f>
        <v/>
      </c>
      <c r="N1068" s="444" t="str">
        <f>IF('statement of marks'!V40="","",'statement of marks'!V40)</f>
        <v/>
      </c>
      <c r="O1068" s="430" t="str">
        <f>IF('statement of marks'!W40="","",'statement of marks'!W40)</f>
        <v/>
      </c>
      <c r="P1068" s="430" t="str">
        <f>IF('statement of marks'!X40="","",'statement of marks'!X40)</f>
        <v/>
      </c>
      <c r="Q1068" s="430" t="str">
        <f>IF('statement of marks'!Y40="","",'statement of marks'!Y40)</f>
        <v/>
      </c>
      <c r="R1068" s="443" t="str">
        <f>IF('statement of marks'!Z40="","",'statement of marks'!Z40)</f>
        <v/>
      </c>
      <c r="S1068" s="445" t="str">
        <f>IF('statement of marks'!AA40="","",'statement of marks'!AA40)</f>
        <v/>
      </c>
      <c r="T1068" s="430" t="str">
        <f>IF('statement of marks'!AB40="","",'statement of marks'!AB40)</f>
        <v/>
      </c>
      <c r="U1068" s="430" t="str">
        <f>IF('statement of marks'!AC40="","",'statement of marks'!AC40)</f>
        <v/>
      </c>
      <c r="V1068" s="430" t="str">
        <f>IF('statement of marks'!AD40="","",'statement of marks'!AD40)</f>
        <v/>
      </c>
      <c r="W1068" s="443" t="str">
        <f>IF('statement of marks'!AE40="","",'statement of marks'!AE40)</f>
        <v/>
      </c>
      <c r="X1068" s="446" t="str">
        <f>IF('statement of marks'!AF40="","",'statement of marks'!AF40)</f>
        <v/>
      </c>
      <c r="Y1068" s="430" t="str">
        <f>IF('statement of marks'!AG40="","",'statement of marks'!AG40)</f>
        <v/>
      </c>
      <c r="Z1068" s="453" t="str">
        <f>IF('statement of marks'!AH40="","",'statement of marks'!AH40)</f>
        <v/>
      </c>
    </row>
    <row r="1069" spans="1:26" ht="15.5" customHeight="1">
      <c r="A1069" s="424"/>
      <c r="B1069" s="813" t="str">
        <f>IF('statement of marks'!$AK$3="","",'statement of marks'!$AK$3)</f>
        <v>ENGLISH</v>
      </c>
      <c r="C1069" s="814"/>
      <c r="D1069" s="430" t="str">
        <f>IF('statement of marks'!AK40="","",'statement of marks'!AK40)</f>
        <v/>
      </c>
      <c r="E1069" s="430" t="str">
        <f>IF('statement of marks'!AL40="","",'statement of marks'!AL40)</f>
        <v/>
      </c>
      <c r="F1069" s="442" t="str">
        <f>IF('statement of marks'!AM40="","",'statement of marks'!AM40)</f>
        <v/>
      </c>
      <c r="G1069" s="430" t="str">
        <f>IF('statement of marks'!AN40="","",'statement of marks'!AN40)</f>
        <v/>
      </c>
      <c r="H1069" s="430" t="str">
        <f>IF('statement of marks'!AO40="","",'statement of marks'!AO40)</f>
        <v/>
      </c>
      <c r="I1069" s="443" t="str">
        <f>IF('statement of marks'!AP40="","",'statement of marks'!AP40)</f>
        <v/>
      </c>
      <c r="J1069" s="430" t="str">
        <f>IF('statement of marks'!AQ40="","",'statement of marks'!AQ40)</f>
        <v/>
      </c>
      <c r="K1069" s="430" t="str">
        <f>IF('statement of marks'!AR40="","",'statement of marks'!AR40)</f>
        <v/>
      </c>
      <c r="L1069" s="443" t="str">
        <f>IF('statement of marks'!AS40="","",'statement of marks'!AS40)</f>
        <v/>
      </c>
      <c r="M1069" s="443" t="str">
        <f>IF('statement of marks'!AT40="","",'statement of marks'!AT40)</f>
        <v/>
      </c>
      <c r="N1069" s="444" t="str">
        <f>IF('statement of marks'!AU40="","",'statement of marks'!AU40)</f>
        <v/>
      </c>
      <c r="O1069" s="430" t="str">
        <f>IF('statement of marks'!AV40="","",'statement of marks'!AV40)</f>
        <v/>
      </c>
      <c r="P1069" s="430" t="str">
        <f>IF('statement of marks'!AW40="","",'statement of marks'!AW40)</f>
        <v/>
      </c>
      <c r="Q1069" s="430" t="str">
        <f>IF('statement of marks'!AX40="","",'statement of marks'!AX40)</f>
        <v/>
      </c>
      <c r="R1069" s="443" t="str">
        <f>IF('statement of marks'!AY40="","",'statement of marks'!AY40)</f>
        <v/>
      </c>
      <c r="S1069" s="445" t="str">
        <f>IF('statement of marks'!AZ40="","",'statement of marks'!AZ40)</f>
        <v/>
      </c>
      <c r="T1069" s="430" t="str">
        <f>IF('statement of marks'!BA40="","",'statement of marks'!BA40)</f>
        <v/>
      </c>
      <c r="U1069" s="430" t="str">
        <f>IF('statement of marks'!BB40="","",'statement of marks'!BB40)</f>
        <v/>
      </c>
      <c r="V1069" s="430" t="str">
        <f>IF('statement of marks'!BC40="","",'statement of marks'!BC40)</f>
        <v/>
      </c>
      <c r="W1069" s="443" t="str">
        <f>IF('statement of marks'!BD40="","",'statement of marks'!BD40)</f>
        <v/>
      </c>
      <c r="X1069" s="446" t="str">
        <f>IF('statement of marks'!BE40="","",'statement of marks'!BE40)</f>
        <v/>
      </c>
      <c r="Y1069" s="430" t="str">
        <f>IF('statement of marks'!BF40="","",'statement of marks'!BF40)</f>
        <v/>
      </c>
      <c r="Z1069" s="453" t="str">
        <f>IF('statement of marks'!BG40="","",'statement of marks'!BG40)</f>
        <v/>
      </c>
    </row>
    <row r="1070" spans="1:26" ht="15.5" customHeight="1">
      <c r="A1070" s="424"/>
      <c r="B1070" s="813" t="str">
        <f>IF('statement of marks'!BJ40="s","SANSKRIT",IF('statement of marks'!BJ40="u","URDU",IF('statement of marks'!BJ40="g","GUJRATI",IF('statement of marks'!BJ40="p","PUNJABI",IF('statement of marks'!BJ40="sd","fla/kh","THIRD LANGUAGE")))))</f>
        <v>THIRD LANGUAGE</v>
      </c>
      <c r="C1070" s="814"/>
      <c r="D1070" s="430" t="str">
        <f>IF('statement of marks'!BK40="","",'statement of marks'!BK40)</f>
        <v/>
      </c>
      <c r="E1070" s="430" t="str">
        <f>IF('statement of marks'!BL40="","",'statement of marks'!BL40)</f>
        <v/>
      </c>
      <c r="F1070" s="442" t="str">
        <f>IF('statement of marks'!BM40="","",'statement of marks'!BM40)</f>
        <v/>
      </c>
      <c r="G1070" s="430" t="str">
        <f>IF('statement of marks'!BN40="","",'statement of marks'!BN40)</f>
        <v/>
      </c>
      <c r="H1070" s="430" t="str">
        <f>IF('statement of marks'!BO40="","",'statement of marks'!BO40)</f>
        <v/>
      </c>
      <c r="I1070" s="443" t="str">
        <f>IF('statement of marks'!BP40="","",'statement of marks'!BP40)</f>
        <v/>
      </c>
      <c r="J1070" s="430" t="str">
        <f>IF('statement of marks'!BQ40="","",'statement of marks'!BQ40)</f>
        <v/>
      </c>
      <c r="K1070" s="430" t="str">
        <f>IF('statement of marks'!BR40="","",'statement of marks'!BR40)</f>
        <v/>
      </c>
      <c r="L1070" s="443" t="str">
        <f>IF('statement of marks'!BS40="","",'statement of marks'!BS40)</f>
        <v/>
      </c>
      <c r="M1070" s="443" t="str">
        <f>IF('statement of marks'!BT40="","",'statement of marks'!BT40)</f>
        <v/>
      </c>
      <c r="N1070" s="444" t="str">
        <f>IF('statement of marks'!BU40="","",'statement of marks'!BU40)</f>
        <v/>
      </c>
      <c r="O1070" s="430" t="str">
        <f>IF('statement of marks'!BV40="","",'statement of marks'!BV40)</f>
        <v/>
      </c>
      <c r="P1070" s="430" t="str">
        <f>IF('statement of marks'!BW40="","",'statement of marks'!BW40)</f>
        <v/>
      </c>
      <c r="Q1070" s="430"/>
      <c r="R1070" s="443" t="str">
        <f>IF('statement of marks'!BX40="","",'statement of marks'!BX40)</f>
        <v/>
      </c>
      <c r="S1070" s="445" t="str">
        <f>IF('statement of marks'!BY40="","",'statement of marks'!BY40)</f>
        <v/>
      </c>
      <c r="T1070" s="430" t="str">
        <f>IF('statement of marks'!BZ40="","",'statement of marks'!BZ40)</f>
        <v/>
      </c>
      <c r="U1070" s="430" t="str">
        <f>IF('statement of marks'!CA40="","",'statement of marks'!CA40)</f>
        <v/>
      </c>
      <c r="V1070" s="430"/>
      <c r="W1070" s="443" t="str">
        <f>IF('statement of marks'!CB40="","",'statement of marks'!CB40)</f>
        <v/>
      </c>
      <c r="X1070" s="446" t="str">
        <f>IF('statement of marks'!CC40="","",'statement of marks'!CC40)</f>
        <v/>
      </c>
      <c r="Y1070" s="430" t="str">
        <f>IF('statement of marks'!CD40="","",'statement of marks'!CD40)</f>
        <v/>
      </c>
      <c r="Z1070" s="453" t="str">
        <f>IF('statement of marks'!CE40="","",'statement of marks'!CE40)</f>
        <v/>
      </c>
    </row>
    <row r="1071" spans="1:26" ht="15.5" customHeight="1">
      <c r="A1071" s="424"/>
      <c r="B1071" s="813" t="str">
        <f>IF('statement of marks'!$CH$3="","",'statement of marks'!$CH$3)</f>
        <v>MATHEMATICS</v>
      </c>
      <c r="C1071" s="814"/>
      <c r="D1071" s="430" t="str">
        <f>IF('statement of marks'!CH40="","",'statement of marks'!CH40)</f>
        <v/>
      </c>
      <c r="E1071" s="430" t="str">
        <f>IF('statement of marks'!CI40="","",'statement of marks'!CI40)</f>
        <v/>
      </c>
      <c r="F1071" s="442" t="str">
        <f>IF('statement of marks'!CJ40="","",'statement of marks'!CJ40)</f>
        <v/>
      </c>
      <c r="G1071" s="430" t="str">
        <f>IF('statement of marks'!CK40="","",'statement of marks'!CK40)</f>
        <v/>
      </c>
      <c r="H1071" s="430" t="str">
        <f>IF('statement of marks'!CL40="","",'statement of marks'!CL40)</f>
        <v/>
      </c>
      <c r="I1071" s="443" t="str">
        <f>IF('statement of marks'!CM40="","",'statement of marks'!CM40)</f>
        <v/>
      </c>
      <c r="J1071" s="430" t="str">
        <f>IF('statement of marks'!CN40="","",'statement of marks'!CN40)</f>
        <v/>
      </c>
      <c r="K1071" s="430" t="str">
        <f>IF('statement of marks'!CO40="","",'statement of marks'!CO40)</f>
        <v/>
      </c>
      <c r="L1071" s="443" t="str">
        <f>IF('statement of marks'!CP40="","",'statement of marks'!CP40)</f>
        <v/>
      </c>
      <c r="M1071" s="443" t="str">
        <f>IF('statement of marks'!CQ40="","",'statement of marks'!CQ40)</f>
        <v/>
      </c>
      <c r="N1071" s="444" t="str">
        <f>IF('statement of marks'!CR40="","",'statement of marks'!CR40)</f>
        <v/>
      </c>
      <c r="O1071" s="430" t="str">
        <f>IF('statement of marks'!CS40="","",'statement of marks'!CS40)</f>
        <v/>
      </c>
      <c r="P1071" s="430" t="str">
        <f>IF('statement of marks'!CT40="","",'statement of marks'!CT40)</f>
        <v/>
      </c>
      <c r="Q1071" s="430" t="str">
        <f>IF('statement of marks'!CU40="","",'statement of marks'!CU40)</f>
        <v/>
      </c>
      <c r="R1071" s="443" t="str">
        <f>IF('statement of marks'!CV40="","",'statement of marks'!CV40)</f>
        <v/>
      </c>
      <c r="S1071" s="445" t="str">
        <f>IF('statement of marks'!CW40="","",'statement of marks'!CW40)</f>
        <v/>
      </c>
      <c r="T1071" s="430" t="str">
        <f>IF('statement of marks'!CX40="","",'statement of marks'!CX40)</f>
        <v/>
      </c>
      <c r="U1071" s="430" t="str">
        <f>IF('statement of marks'!CY40="","",'statement of marks'!CY40)</f>
        <v/>
      </c>
      <c r="V1071" s="430" t="str">
        <f>IF('statement of marks'!CZ40="","",'statement of marks'!CZ40)</f>
        <v/>
      </c>
      <c r="W1071" s="443" t="str">
        <f>IF('statement of marks'!DA40="","",'statement of marks'!DA40)</f>
        <v/>
      </c>
      <c r="X1071" s="446" t="str">
        <f>IF('statement of marks'!DB40="","",'statement of marks'!DB40)</f>
        <v/>
      </c>
      <c r="Y1071" s="430" t="str">
        <f>IF('statement of marks'!DC40="","",'statement of marks'!DC40)</f>
        <v/>
      </c>
      <c r="Z1071" s="453" t="str">
        <f>IF('statement of marks'!DD40="","",'statement of marks'!DD40)</f>
        <v/>
      </c>
    </row>
    <row r="1072" spans="1:26" ht="15.5" customHeight="1">
      <c r="A1072" s="424"/>
      <c r="B1072" s="813" t="str">
        <f>IF('statement of marks'!$DG$3="","",'statement of marks'!$DG$3)</f>
        <v>SCIENCE</v>
      </c>
      <c r="C1072" s="814"/>
      <c r="D1072" s="430" t="str">
        <f>IF('statement of marks'!DG40="","",'statement of marks'!DG40)</f>
        <v/>
      </c>
      <c r="E1072" s="430" t="str">
        <f>IF('statement of marks'!DH40="","",'statement of marks'!DH40)</f>
        <v/>
      </c>
      <c r="F1072" s="442" t="str">
        <f>IF('statement of marks'!DI40="","",'statement of marks'!DI40)</f>
        <v/>
      </c>
      <c r="G1072" s="430" t="str">
        <f>IF('statement of marks'!DJ40="","",'statement of marks'!DJ40)</f>
        <v/>
      </c>
      <c r="H1072" s="430" t="str">
        <f>IF('statement of marks'!DK40="","",'statement of marks'!DK40)</f>
        <v/>
      </c>
      <c r="I1072" s="443" t="str">
        <f>IF('statement of marks'!DL40="","",'statement of marks'!DL40)</f>
        <v/>
      </c>
      <c r="J1072" s="430" t="str">
        <f>IF('statement of marks'!DM40="","",'statement of marks'!DM40)</f>
        <v/>
      </c>
      <c r="K1072" s="430" t="str">
        <f>IF('statement of marks'!DN40="","",'statement of marks'!DN40)</f>
        <v/>
      </c>
      <c r="L1072" s="443" t="str">
        <f>IF('statement of marks'!DO40="","",'statement of marks'!DO40)</f>
        <v/>
      </c>
      <c r="M1072" s="443" t="str">
        <f>IF('statement of marks'!DP40="","",'statement of marks'!DP40)</f>
        <v/>
      </c>
      <c r="N1072" s="444" t="str">
        <f>IF('statement of marks'!DQ40="","",'statement of marks'!DQ40)</f>
        <v/>
      </c>
      <c r="O1072" s="430" t="str">
        <f>IF('statement of marks'!DR40="","",'statement of marks'!DR40)</f>
        <v/>
      </c>
      <c r="P1072" s="430" t="str">
        <f>IF('statement of marks'!DS40="","",'statement of marks'!DS40)</f>
        <v/>
      </c>
      <c r="Q1072" s="430"/>
      <c r="R1072" s="443" t="str">
        <f>IF('statement of marks'!DT40="","",'statement of marks'!DT40)</f>
        <v/>
      </c>
      <c r="S1072" s="445" t="str">
        <f>IF('statement of marks'!DU40="","",'statement of marks'!DU40)</f>
        <v/>
      </c>
      <c r="T1072" s="430" t="str">
        <f>IF('statement of marks'!DV40="","",'statement of marks'!DV40)</f>
        <v/>
      </c>
      <c r="U1072" s="430" t="str">
        <f>IF('statement of marks'!DW40="","",'statement of marks'!DW40)</f>
        <v/>
      </c>
      <c r="V1072" s="430"/>
      <c r="W1072" s="443" t="str">
        <f>IF('statement of marks'!DX40="","",'statement of marks'!DX40)</f>
        <v/>
      </c>
      <c r="X1072" s="446" t="str">
        <f>IF('statement of marks'!DY40="","",'statement of marks'!DY40)</f>
        <v/>
      </c>
      <c r="Y1072" s="430" t="str">
        <f>IF('statement of marks'!DZ40="","",'statement of marks'!DZ40)</f>
        <v/>
      </c>
      <c r="Z1072" s="453" t="str">
        <f>IF('statement of marks'!EA40="","",'statement of marks'!EA40)</f>
        <v/>
      </c>
    </row>
    <row r="1073" spans="1:26" ht="15.5" customHeight="1">
      <c r="A1073" s="424"/>
      <c r="B1073" s="813" t="str">
        <f>IF('statement of marks'!$ED$3="","",'statement of marks'!$ED$3)</f>
        <v>SOCIAL STUDIES</v>
      </c>
      <c r="C1073" s="814"/>
      <c r="D1073" s="430" t="str">
        <f>IF('statement of marks'!ED40="","",'statement of marks'!ED40)</f>
        <v/>
      </c>
      <c r="E1073" s="430" t="str">
        <f>IF('statement of marks'!EE40="","",'statement of marks'!EE40)</f>
        <v/>
      </c>
      <c r="F1073" s="442" t="str">
        <f>IF('statement of marks'!EF40="","",'statement of marks'!EF40)</f>
        <v/>
      </c>
      <c r="G1073" s="430" t="str">
        <f>IF('statement of marks'!EG40="","",'statement of marks'!EG40)</f>
        <v/>
      </c>
      <c r="H1073" s="430" t="str">
        <f>IF('statement of marks'!EH40="","",'statement of marks'!EH40)</f>
        <v/>
      </c>
      <c r="I1073" s="443" t="str">
        <f>IF('statement of marks'!EI40="","",'statement of marks'!EI40)</f>
        <v/>
      </c>
      <c r="J1073" s="430" t="str">
        <f>IF('statement of marks'!EJ40="","",'statement of marks'!EJ40)</f>
        <v/>
      </c>
      <c r="K1073" s="430" t="str">
        <f>IF('statement of marks'!EK40="","",'statement of marks'!EK40)</f>
        <v/>
      </c>
      <c r="L1073" s="443" t="str">
        <f>IF('statement of marks'!EL40="","",'statement of marks'!EL40)</f>
        <v/>
      </c>
      <c r="M1073" s="443" t="str">
        <f>IF('statement of marks'!EM40="","",'statement of marks'!EM40)</f>
        <v/>
      </c>
      <c r="N1073" s="444" t="str">
        <f>IF('statement of marks'!EN40="","",'statement of marks'!EN40)</f>
        <v/>
      </c>
      <c r="O1073" s="430" t="str">
        <f>IF('statement of marks'!EO40="","",'statement of marks'!EO40)</f>
        <v/>
      </c>
      <c r="P1073" s="430" t="str">
        <f>IF('statement of marks'!EP40="","",'statement of marks'!EP40)</f>
        <v/>
      </c>
      <c r="Q1073" s="430"/>
      <c r="R1073" s="443" t="str">
        <f>IF('statement of marks'!EQ40="","",'statement of marks'!EQ40)</f>
        <v/>
      </c>
      <c r="S1073" s="445" t="str">
        <f>IF('statement of marks'!ER40="","",'statement of marks'!ER40)</f>
        <v/>
      </c>
      <c r="T1073" s="430" t="str">
        <f>IF('statement of marks'!ES40="","",'statement of marks'!ES40)</f>
        <v/>
      </c>
      <c r="U1073" s="430" t="str">
        <f>IF('statement of marks'!ET40="","",'statement of marks'!ET40)</f>
        <v/>
      </c>
      <c r="V1073" s="430"/>
      <c r="W1073" s="443" t="str">
        <f>IF('statement of marks'!EU40="","",'statement of marks'!EU40)</f>
        <v/>
      </c>
      <c r="X1073" s="446" t="str">
        <f>IF('statement of marks'!EV40="","",'statement of marks'!EV40)</f>
        <v/>
      </c>
      <c r="Y1073" s="430" t="str">
        <f>IF('statement of marks'!EW40="","",'statement of marks'!EW40)</f>
        <v/>
      </c>
      <c r="Z1073" s="453" t="str">
        <f>IF('statement of marks'!EX40="","",'statement of marks'!EX40)</f>
        <v/>
      </c>
    </row>
    <row r="1074" spans="1:26" ht="15.5" customHeight="1">
      <c r="A1074" s="424"/>
      <c r="B1074" s="813" t="s">
        <v>172</v>
      </c>
      <c r="C1074" s="814"/>
      <c r="D1074" s="794" t="s">
        <v>167</v>
      </c>
      <c r="E1074" s="794"/>
      <c r="F1074" s="794"/>
      <c r="G1074" s="794" t="s">
        <v>168</v>
      </c>
      <c r="H1074" s="794"/>
      <c r="I1074" s="794"/>
      <c r="J1074" s="794" t="s">
        <v>169</v>
      </c>
      <c r="K1074" s="794"/>
      <c r="L1074" s="794"/>
      <c r="M1074" s="794"/>
      <c r="N1074" s="794"/>
      <c r="O1074" s="794" t="s">
        <v>177</v>
      </c>
      <c r="P1074" s="794"/>
      <c r="Q1074" s="794"/>
      <c r="R1074" s="794"/>
      <c r="S1074" s="794" t="s">
        <v>221</v>
      </c>
      <c r="T1074" s="794"/>
      <c r="U1074" s="794"/>
      <c r="V1074" s="794"/>
      <c r="W1074" s="447"/>
      <c r="X1074" s="823" t="s">
        <v>425</v>
      </c>
      <c r="Y1074" s="823"/>
      <c r="Z1074" s="824"/>
    </row>
    <row r="1075" spans="1:26" ht="15.5" customHeight="1">
      <c r="A1075" s="425"/>
      <c r="B1075" s="825" t="s">
        <v>166</v>
      </c>
      <c r="C1075" s="826"/>
      <c r="D1075" s="827">
        <f>IF('statement of marks'!FA$6="","",'statement of marks'!FA$6)</f>
        <v>20</v>
      </c>
      <c r="E1075" s="827"/>
      <c r="F1075" s="827"/>
      <c r="G1075" s="827">
        <f>IF('statement of marks'!FB$6="","",'statement of marks'!FB$6)</f>
        <v>20</v>
      </c>
      <c r="H1075" s="827"/>
      <c r="I1075" s="827"/>
      <c r="J1075" s="827">
        <f>IF('statement of marks'!FC$6="","",'statement of marks'!FC$6)</f>
        <v>20</v>
      </c>
      <c r="K1075" s="827"/>
      <c r="L1075" s="827"/>
      <c r="M1075" s="827"/>
      <c r="N1075" s="827"/>
      <c r="O1075" s="827">
        <f>IF('statement of marks'!FD$6="","",'statement of marks'!FD$6)</f>
        <v>20</v>
      </c>
      <c r="P1075" s="827"/>
      <c r="Q1075" s="827"/>
      <c r="R1075" s="827"/>
      <c r="S1075" s="827">
        <f>IF('statement of marks'!FE$6="","",'statement of marks'!FE$6)</f>
        <v>20</v>
      </c>
      <c r="T1075" s="827"/>
      <c r="U1075" s="827"/>
      <c r="V1075" s="827"/>
      <c r="W1075" s="448"/>
      <c r="X1075" s="436">
        <f>IF('statement of marks'!FF$6="","",'statement of marks'!FF$6)</f>
        <v>100</v>
      </c>
      <c r="Y1075" s="436" t="s">
        <v>220</v>
      </c>
      <c r="Z1075" s="451" t="s">
        <v>69</v>
      </c>
    </row>
    <row r="1076" spans="1:26" ht="15.5" customHeight="1">
      <c r="A1076" s="424"/>
      <c r="B1076" s="813" t="str">
        <f>IF('statement of marks'!$FA$3="","",'statement of marks'!$FA$3)</f>
        <v>WORK EXPERIENCE</v>
      </c>
      <c r="C1076" s="814"/>
      <c r="D1076" s="817" t="str">
        <f>IF('statement of marks'!FA40="","",'statement of marks'!FA40)</f>
        <v/>
      </c>
      <c r="E1076" s="817"/>
      <c r="F1076" s="817"/>
      <c r="G1076" s="817" t="str">
        <f>IF('statement of marks'!FB40="","",'statement of marks'!FB40)</f>
        <v/>
      </c>
      <c r="H1076" s="817"/>
      <c r="I1076" s="817"/>
      <c r="J1076" s="816" t="str">
        <f>IF('statement of marks'!FC40="","",'statement of marks'!FC40)</f>
        <v/>
      </c>
      <c r="K1076" s="816"/>
      <c r="L1076" s="816"/>
      <c r="M1076" s="816"/>
      <c r="N1076" s="816"/>
      <c r="O1076" s="817" t="str">
        <f>IF('statement of marks'!FD40="","",'statement of marks'!FD40)</f>
        <v/>
      </c>
      <c r="P1076" s="817"/>
      <c r="Q1076" s="817"/>
      <c r="R1076" s="817"/>
      <c r="S1076" s="817" t="str">
        <f>IF('statement of marks'!FE40="","",'statement of marks'!FE40)</f>
        <v/>
      </c>
      <c r="T1076" s="817"/>
      <c r="U1076" s="817"/>
      <c r="V1076" s="817"/>
      <c r="W1076" s="447"/>
      <c r="X1076" s="447" t="str">
        <f>IF('statement of marks'!FF40="","",'statement of marks'!FF40)</f>
        <v/>
      </c>
      <c r="Y1076" s="447" t="str">
        <f>IF('statement of marks'!FG40="","",'statement of marks'!FG40)</f>
        <v/>
      </c>
      <c r="Z1076" s="454" t="str">
        <f>IF('statement of marks'!FH40="","",'statement of marks'!FH40)</f>
        <v/>
      </c>
    </row>
    <row r="1077" spans="1:26" ht="15.5" customHeight="1">
      <c r="A1077" s="424"/>
      <c r="B1077" s="813" t="str">
        <f>IF('statement of marks'!$FK$3="","",'statement of marks'!$FK$3)</f>
        <v>ART EDUCATION</v>
      </c>
      <c r="C1077" s="814"/>
      <c r="D1077" s="817" t="str">
        <f>IF('statement of marks'!FK40="","",'statement of marks'!FK40)</f>
        <v/>
      </c>
      <c r="E1077" s="817"/>
      <c r="F1077" s="817"/>
      <c r="G1077" s="817" t="str">
        <f>IF('statement of marks'!FL40="","",'statement of marks'!FL40)</f>
        <v/>
      </c>
      <c r="H1077" s="817"/>
      <c r="I1077" s="817"/>
      <c r="J1077" s="816" t="str">
        <f>IF('statement of marks'!FM40="","",'statement of marks'!FM40)</f>
        <v/>
      </c>
      <c r="K1077" s="816"/>
      <c r="L1077" s="816"/>
      <c r="M1077" s="816"/>
      <c r="N1077" s="816"/>
      <c r="O1077" s="817" t="str">
        <f>IF('statement of marks'!FN40="","",'statement of marks'!FN40)</f>
        <v/>
      </c>
      <c r="P1077" s="817"/>
      <c r="Q1077" s="817"/>
      <c r="R1077" s="817"/>
      <c r="S1077" s="817" t="str">
        <f>IF('statement of marks'!FO40="","",'statement of marks'!FO40)</f>
        <v/>
      </c>
      <c r="T1077" s="817"/>
      <c r="U1077" s="817"/>
      <c r="V1077" s="817"/>
      <c r="W1077" s="447"/>
      <c r="X1077" s="447" t="str">
        <f>IF('statement of marks'!FP40="","",'statement of marks'!FP40)</f>
        <v/>
      </c>
      <c r="Y1077" s="447" t="str">
        <f>IF('statement of marks'!FQ40="","",'statement of marks'!FQ40)</f>
        <v/>
      </c>
      <c r="Z1077" s="454" t="str">
        <f>IF('statement of marks'!FR40="","",'statement of marks'!FR40)</f>
        <v/>
      </c>
    </row>
    <row r="1078" spans="1:26" ht="15.5" customHeight="1">
      <c r="A1078" s="424"/>
      <c r="B1078" s="813" t="str">
        <f>IF('statement of marks'!$FU$3="","",'statement of marks'!$FU$3)</f>
        <v>PHYSICIAL EDUCATION</v>
      </c>
      <c r="C1078" s="814"/>
      <c r="D1078" s="817" t="str">
        <f>IF('statement of marks'!FU40="","",'statement of marks'!FU40)</f>
        <v/>
      </c>
      <c r="E1078" s="817"/>
      <c r="F1078" s="817"/>
      <c r="G1078" s="817" t="str">
        <f>IF('statement of marks'!FV40="","",'statement of marks'!FV40)</f>
        <v/>
      </c>
      <c r="H1078" s="817"/>
      <c r="I1078" s="817"/>
      <c r="J1078" s="816" t="str">
        <f>IF('statement of marks'!FW40="","",'statement of marks'!FW40)</f>
        <v/>
      </c>
      <c r="K1078" s="816"/>
      <c r="L1078" s="816"/>
      <c r="M1078" s="816"/>
      <c r="N1078" s="816"/>
      <c r="O1078" s="817" t="str">
        <f>IF('statement of marks'!FX40="","",'statement of marks'!FX40)</f>
        <v/>
      </c>
      <c r="P1078" s="817"/>
      <c r="Q1078" s="817"/>
      <c r="R1078" s="817"/>
      <c r="S1078" s="817" t="str">
        <f>IF('statement of marks'!FY40="","",'statement of marks'!FY40)</f>
        <v/>
      </c>
      <c r="T1078" s="817"/>
      <c r="U1078" s="817"/>
      <c r="V1078" s="817"/>
      <c r="W1078" s="447"/>
      <c r="X1078" s="447" t="str">
        <f>IF('statement of marks'!FZ40="","",'statement of marks'!FZ40)</f>
        <v/>
      </c>
      <c r="Y1078" s="447" t="str">
        <f>IF('statement of marks'!GA40="","",'statement of marks'!GA40)</f>
        <v/>
      </c>
      <c r="Z1078" s="454" t="str">
        <f>IF('statement of marks'!GB40="","",'statement of marks'!GB40)</f>
        <v/>
      </c>
    </row>
    <row r="1079" spans="1:26" ht="15.5" customHeight="1">
      <c r="A1079" s="424"/>
      <c r="B1079" s="813" t="s">
        <v>173</v>
      </c>
      <c r="C1079" s="814"/>
      <c r="D1079" s="794" t="str">
        <f>details!$EF$3</f>
        <v>AUGUST</v>
      </c>
      <c r="E1079" s="794"/>
      <c r="F1079" s="794"/>
      <c r="G1079" s="794" t="str">
        <f>details!$EJ$3</f>
        <v>OCTOBER</v>
      </c>
      <c r="H1079" s="794"/>
      <c r="I1079" s="794"/>
      <c r="J1079" s="816" t="str">
        <f>details!$EN$3</f>
        <v>DECEMBER</v>
      </c>
      <c r="K1079" s="816"/>
      <c r="L1079" s="816"/>
      <c r="M1079" s="816"/>
      <c r="N1079" s="816"/>
      <c r="O1079" s="794" t="str">
        <f>details!$ER$3</f>
        <v>FEBURARY</v>
      </c>
      <c r="P1079" s="794"/>
      <c r="Q1079" s="794"/>
      <c r="R1079" s="794"/>
      <c r="S1079" s="794" t="str">
        <f>details!$EV$3</f>
        <v>GRAND TOAL</v>
      </c>
      <c r="T1079" s="794"/>
      <c r="U1079" s="794"/>
      <c r="V1079" s="794"/>
      <c r="W1079" s="811" t="s">
        <v>118</v>
      </c>
      <c r="X1079" s="811"/>
      <c r="Y1079" s="811"/>
      <c r="Z1079" s="812"/>
    </row>
    <row r="1080" spans="1:26" ht="15.5" customHeight="1">
      <c r="A1080" s="424"/>
      <c r="B1080" s="813" t="s">
        <v>175</v>
      </c>
      <c r="C1080" s="814"/>
      <c r="D1080" s="815" t="str">
        <f>IF(details!EI40="","",details!EI40)</f>
        <v/>
      </c>
      <c r="E1080" s="815"/>
      <c r="F1080" s="815"/>
      <c r="G1080" s="815" t="str">
        <f>IF(details!EM40="","",details!EM40)</f>
        <v/>
      </c>
      <c r="H1080" s="815"/>
      <c r="I1080" s="815"/>
      <c r="J1080" s="816" t="str">
        <f>IF(details!EQ40="","",details!EQ40)</f>
        <v/>
      </c>
      <c r="K1080" s="816"/>
      <c r="L1080" s="816"/>
      <c r="M1080" s="816"/>
      <c r="N1080" s="816"/>
      <c r="O1080" s="817" t="str">
        <f>IF(details!EU40="","",details!EU40)</f>
        <v/>
      </c>
      <c r="P1080" s="817"/>
      <c r="Q1080" s="817"/>
      <c r="R1080" s="817"/>
      <c r="S1080" s="815" t="str">
        <f>IF(details!EW40="","",details!EW40)</f>
        <v/>
      </c>
      <c r="T1080" s="815"/>
      <c r="U1080" s="815"/>
      <c r="V1080" s="815"/>
      <c r="W1080" s="811"/>
      <c r="X1080" s="811"/>
      <c r="Y1080" s="811"/>
      <c r="Z1080" s="812"/>
    </row>
    <row r="1081" spans="1:26" ht="15.5" customHeight="1">
      <c r="A1081" s="424"/>
      <c r="B1081" s="818" t="s">
        <v>174</v>
      </c>
      <c r="C1081" s="819"/>
      <c r="D1081" s="820">
        <f>IF(details!EH40="","",details!EH40)</f>
        <v>40</v>
      </c>
      <c r="E1081" s="820"/>
      <c r="F1081" s="820"/>
      <c r="G1081" s="820">
        <f>IF(details!EL40="","",details!EL40)</f>
        <v>60</v>
      </c>
      <c r="H1081" s="820"/>
      <c r="I1081" s="820"/>
      <c r="J1081" s="820">
        <f>IF(details!EP40="","",details!EP40)</f>
        <v>80</v>
      </c>
      <c r="K1081" s="820"/>
      <c r="L1081" s="820"/>
      <c r="M1081" s="820"/>
      <c r="N1081" s="820"/>
      <c r="O1081" s="820">
        <f>IF(details!ET40="","",details!ET40)</f>
        <v>100</v>
      </c>
      <c r="P1081" s="820"/>
      <c r="Q1081" s="820"/>
      <c r="R1081" s="820"/>
      <c r="S1081" s="820">
        <f>IF(details!EV40="","",details!EV40)</f>
        <v>110</v>
      </c>
      <c r="T1081" s="820"/>
      <c r="U1081" s="820"/>
      <c r="V1081" s="820"/>
      <c r="W1081" s="821">
        <f>'statement of marks'!$HR$108</f>
        <v>45777</v>
      </c>
      <c r="X1081" s="821"/>
      <c r="Y1081" s="821"/>
      <c r="Z1081" s="822"/>
    </row>
    <row r="1082" spans="1:26" ht="15.5" customHeight="1">
      <c r="A1082" s="426"/>
      <c r="B1082" s="803" t="s">
        <v>232</v>
      </c>
      <c r="C1082" s="804"/>
      <c r="D1082" s="805" t="s">
        <v>189</v>
      </c>
      <c r="E1082" s="805"/>
      <c r="F1082" s="805"/>
      <c r="G1082" s="805" t="s">
        <v>190</v>
      </c>
      <c r="H1082" s="805"/>
      <c r="I1082" s="805"/>
      <c r="J1082" s="805" t="s">
        <v>222</v>
      </c>
      <c r="K1082" s="805"/>
      <c r="L1082" s="805"/>
      <c r="M1082" s="805"/>
      <c r="N1082" s="805"/>
      <c r="O1082" s="805" t="s">
        <v>147</v>
      </c>
      <c r="P1082" s="805"/>
      <c r="Q1082" s="805"/>
      <c r="R1082" s="805"/>
      <c r="S1082" s="806" t="s">
        <v>195</v>
      </c>
      <c r="T1082" s="806"/>
      <c r="U1082" s="806"/>
      <c r="V1082" s="806"/>
      <c r="W1082" s="805" t="s">
        <v>230</v>
      </c>
      <c r="X1082" s="805"/>
      <c r="Y1082" s="805"/>
      <c r="Z1082" s="807"/>
    </row>
    <row r="1083" spans="1:26" ht="15.5" customHeight="1">
      <c r="A1083" s="426"/>
      <c r="B1083" s="803"/>
      <c r="C1083" s="804"/>
      <c r="D1083" s="805">
        <f>'statement of marks'!HP40</f>
        <v>1200</v>
      </c>
      <c r="E1083" s="805"/>
      <c r="F1083" s="805"/>
      <c r="G1083" s="805" t="str">
        <f>'statement of marks'!HQ40</f>
        <v/>
      </c>
      <c r="H1083" s="805"/>
      <c r="I1083" s="805"/>
      <c r="J1083" s="808" t="str">
        <f>'statement of marks'!HU40</f>
        <v/>
      </c>
      <c r="K1083" s="808"/>
      <c r="L1083" s="808"/>
      <c r="M1083" s="808"/>
      <c r="N1083" s="808"/>
      <c r="O1083" s="808" t="str">
        <f>'statement of marks'!HR40</f>
        <v/>
      </c>
      <c r="P1083" s="808"/>
      <c r="Q1083" s="808"/>
      <c r="R1083" s="808"/>
      <c r="S1083" s="805" t="str">
        <f>'statement of marks'!HT40</f>
        <v/>
      </c>
      <c r="T1083" s="805"/>
      <c r="U1083" s="805"/>
      <c r="V1083" s="805"/>
      <c r="W1083" s="809" t="str">
        <f>'statement of marks'!HO40</f>
        <v/>
      </c>
      <c r="X1083" s="809"/>
      <c r="Y1083" s="809"/>
      <c r="Z1083" s="810"/>
    </row>
    <row r="1084" spans="1:26" ht="15.5" customHeight="1">
      <c r="A1084" s="424"/>
      <c r="B1084" s="792" t="s">
        <v>176</v>
      </c>
      <c r="C1084" s="793"/>
      <c r="D1084" s="794"/>
      <c r="E1084" s="794"/>
      <c r="F1084" s="794"/>
      <c r="G1084" s="794"/>
      <c r="H1084" s="794"/>
      <c r="I1084" s="794"/>
      <c r="J1084" s="794"/>
      <c r="K1084" s="794"/>
      <c r="L1084" s="794"/>
      <c r="M1084" s="794"/>
      <c r="N1084" s="794"/>
      <c r="O1084" s="794"/>
      <c r="P1084" s="794"/>
      <c r="Q1084" s="794"/>
      <c r="R1084" s="794"/>
      <c r="S1084" s="794"/>
      <c r="T1084" s="794"/>
      <c r="U1084" s="794"/>
      <c r="V1084" s="794"/>
      <c r="W1084" s="794"/>
      <c r="X1084" s="794"/>
      <c r="Y1084" s="794"/>
      <c r="Z1084" s="800"/>
    </row>
    <row r="1085" spans="1:26" ht="15.5" customHeight="1">
      <c r="A1085" s="424"/>
      <c r="B1085" s="801" t="s">
        <v>161</v>
      </c>
      <c r="C1085" s="802"/>
      <c r="D1085" s="794"/>
      <c r="E1085" s="794"/>
      <c r="F1085" s="794"/>
      <c r="G1085" s="794"/>
      <c r="H1085" s="794"/>
      <c r="I1085" s="794"/>
      <c r="J1085" s="794"/>
      <c r="K1085" s="794"/>
      <c r="L1085" s="794"/>
      <c r="M1085" s="794"/>
      <c r="N1085" s="794"/>
      <c r="O1085" s="794"/>
      <c r="P1085" s="794"/>
      <c r="Q1085" s="794"/>
      <c r="R1085" s="794"/>
      <c r="S1085" s="794"/>
      <c r="T1085" s="794"/>
      <c r="U1085" s="794"/>
      <c r="V1085" s="794"/>
      <c r="W1085" s="794"/>
      <c r="X1085" s="794"/>
      <c r="Y1085" s="794"/>
      <c r="Z1085" s="800"/>
    </row>
    <row r="1086" spans="1:26" ht="15.5" customHeight="1">
      <c r="A1086" s="424"/>
      <c r="B1086" s="792" t="s">
        <v>162</v>
      </c>
      <c r="C1086" s="793"/>
      <c r="D1086" s="794"/>
      <c r="E1086" s="794"/>
      <c r="F1086" s="794"/>
      <c r="G1086" s="794"/>
      <c r="H1086" s="794"/>
      <c r="I1086" s="794"/>
      <c r="J1086" s="794"/>
      <c r="K1086" s="794"/>
      <c r="L1086" s="794"/>
      <c r="M1086" s="794"/>
      <c r="N1086" s="794"/>
      <c r="O1086" s="794"/>
      <c r="P1086" s="794"/>
      <c r="Q1086" s="794"/>
      <c r="R1086" s="794"/>
      <c r="S1086" s="795" t="s">
        <v>162</v>
      </c>
      <c r="T1086" s="795"/>
      <c r="U1086" s="795"/>
      <c r="V1086" s="795"/>
      <c r="W1086" s="796" t="s">
        <v>163</v>
      </c>
      <c r="X1086" s="796"/>
      <c r="Y1086" s="796"/>
      <c r="Z1086" s="797"/>
    </row>
    <row r="1087" spans="1:26" ht="15.5" customHeight="1">
      <c r="A1087" s="424"/>
      <c r="B1087" s="798" t="s">
        <v>163</v>
      </c>
      <c r="C1087" s="799"/>
      <c r="D1087" s="794"/>
      <c r="E1087" s="794"/>
      <c r="F1087" s="794"/>
      <c r="G1087" s="794"/>
      <c r="H1087" s="794"/>
      <c r="I1087" s="794"/>
      <c r="J1087" s="794"/>
      <c r="K1087" s="794"/>
      <c r="L1087" s="794"/>
      <c r="M1087" s="794"/>
      <c r="N1087" s="794"/>
      <c r="O1087" s="794"/>
      <c r="P1087" s="794"/>
      <c r="Q1087" s="794"/>
      <c r="R1087" s="794"/>
      <c r="S1087" s="795"/>
      <c r="T1087" s="795"/>
      <c r="U1087" s="795"/>
      <c r="V1087" s="795"/>
      <c r="W1087" s="796"/>
      <c r="X1087" s="796"/>
      <c r="Y1087" s="796"/>
      <c r="Z1087" s="797"/>
    </row>
    <row r="1088" spans="1:26" ht="15.5" customHeight="1" thickBot="1">
      <c r="A1088" s="424"/>
      <c r="B1088" s="786" t="s">
        <v>223</v>
      </c>
      <c r="C1088" s="787"/>
      <c r="D1088" s="788"/>
      <c r="E1088" s="788"/>
      <c r="F1088" s="788"/>
      <c r="G1088" s="788"/>
      <c r="H1088" s="788"/>
      <c r="I1088" s="788"/>
      <c r="J1088" s="788"/>
      <c r="K1088" s="788"/>
      <c r="L1088" s="788"/>
      <c r="M1088" s="788"/>
      <c r="N1088" s="788"/>
      <c r="O1088" s="788"/>
      <c r="P1088" s="788"/>
      <c r="Q1088" s="788"/>
      <c r="R1088" s="788"/>
      <c r="S1088" s="789" t="s">
        <v>179</v>
      </c>
      <c r="T1088" s="789"/>
      <c r="U1088" s="789"/>
      <c r="V1088" s="789"/>
      <c r="W1088" s="790" t="s">
        <v>179</v>
      </c>
      <c r="X1088" s="790"/>
      <c r="Y1088" s="790"/>
      <c r="Z1088" s="791"/>
    </row>
    <row r="1089" spans="1:26" ht="15.5" customHeight="1">
      <c r="A1089" s="424"/>
      <c r="B1089" s="839" t="s">
        <v>178</v>
      </c>
      <c r="C1089" s="840"/>
      <c r="D1089" s="840"/>
      <c r="E1089" s="840"/>
      <c r="F1089" s="840"/>
      <c r="G1089" s="840"/>
      <c r="H1089" s="840"/>
      <c r="I1089" s="840"/>
      <c r="J1089" s="840"/>
      <c r="K1089" s="840"/>
      <c r="L1089" s="840"/>
      <c r="M1089" s="840"/>
      <c r="N1089" s="840"/>
      <c r="O1089" s="840"/>
      <c r="P1089" s="840"/>
      <c r="Q1089" s="840"/>
      <c r="R1089" s="840"/>
      <c r="S1089" s="840"/>
      <c r="T1089" s="840"/>
      <c r="U1089" s="840"/>
      <c r="V1089" s="840"/>
      <c r="W1089" s="840"/>
      <c r="X1089" s="840"/>
      <c r="Y1089" s="840"/>
      <c r="Z1089" s="841"/>
    </row>
    <row r="1090" spans="1:26" ht="15.5" customHeight="1">
      <c r="A1090" s="424"/>
      <c r="B1090" s="842" t="str">
        <f>IF('statement of marks'!$A$1="","",'statement of marks'!$A$1)</f>
        <v>GOVT. HR. SEC. SCHOOL, _________________</v>
      </c>
      <c r="C1090" s="843"/>
      <c r="D1090" s="843"/>
      <c r="E1090" s="843"/>
      <c r="F1090" s="843"/>
      <c r="G1090" s="843"/>
      <c r="H1090" s="843"/>
      <c r="I1090" s="843"/>
      <c r="J1090" s="843"/>
      <c r="K1090" s="843"/>
      <c r="L1090" s="843"/>
      <c r="M1090" s="843"/>
      <c r="N1090" s="843"/>
      <c r="O1090" s="843"/>
      <c r="P1090" s="843"/>
      <c r="Q1090" s="843"/>
      <c r="R1090" s="843"/>
      <c r="S1090" s="843"/>
      <c r="T1090" s="843"/>
      <c r="U1090" s="843"/>
      <c r="V1090" s="843"/>
      <c r="W1090" s="843"/>
      <c r="X1090" s="843"/>
      <c r="Y1090" s="843"/>
      <c r="Z1090" s="844"/>
    </row>
    <row r="1091" spans="1:26" ht="15.5" customHeight="1">
      <c r="A1091" s="424"/>
      <c r="B1091" s="813" t="s">
        <v>117</v>
      </c>
      <c r="C1091" s="814"/>
      <c r="D1091" s="814" t="str">
        <f>IF('statement of marks'!$H$3="","",'statement of marks'!$H$3)</f>
        <v>2024-25</v>
      </c>
      <c r="E1091" s="814"/>
      <c r="F1091" s="814"/>
      <c r="G1091" s="814"/>
      <c r="H1091" s="814"/>
      <c r="I1091" s="814"/>
      <c r="J1091" s="814"/>
      <c r="K1091" s="814"/>
      <c r="L1091" s="814"/>
      <c r="M1091" s="814"/>
      <c r="N1091" s="814"/>
      <c r="O1091" s="814"/>
      <c r="P1091" s="814"/>
      <c r="Q1091" s="814"/>
      <c r="R1091" s="814"/>
      <c r="S1091" s="814"/>
      <c r="T1091" s="814"/>
      <c r="U1091" s="814"/>
      <c r="V1091" s="814"/>
      <c r="W1091" s="814"/>
      <c r="X1091" s="814"/>
      <c r="Y1091" s="814"/>
      <c r="Z1091" s="832"/>
    </row>
    <row r="1092" spans="1:26" ht="15.5" customHeight="1">
      <c r="A1092" s="424"/>
      <c r="B1092" s="813" t="s">
        <v>157</v>
      </c>
      <c r="C1092" s="814"/>
      <c r="D1092" s="814" t="str">
        <f>IF('statement of marks'!I41="","",'statement of marks'!I41)</f>
        <v/>
      </c>
      <c r="E1092" s="814"/>
      <c r="F1092" s="814"/>
      <c r="G1092" s="814"/>
      <c r="H1092" s="814"/>
      <c r="I1092" s="814"/>
      <c r="J1092" s="814"/>
      <c r="K1092" s="814"/>
      <c r="L1092" s="814"/>
      <c r="M1092" s="814"/>
      <c r="N1092" s="814"/>
      <c r="O1092" s="814"/>
      <c r="P1092" s="814"/>
      <c r="Q1092" s="814"/>
      <c r="R1092" s="814"/>
      <c r="S1092" s="814"/>
      <c r="T1092" s="814"/>
      <c r="U1092" s="814"/>
      <c r="V1092" s="814"/>
      <c r="W1092" s="814"/>
      <c r="X1092" s="814"/>
      <c r="Y1092" s="814"/>
      <c r="Z1092" s="832"/>
    </row>
    <row r="1093" spans="1:26" ht="15.5" customHeight="1">
      <c r="A1093" s="424"/>
      <c r="B1093" s="813" t="s">
        <v>20</v>
      </c>
      <c r="C1093" s="814"/>
      <c r="D1093" s="814" t="str">
        <f>IF('statement of marks'!J41="","",'statement of marks'!J41)</f>
        <v/>
      </c>
      <c r="E1093" s="814"/>
      <c r="F1093" s="814"/>
      <c r="G1093" s="814"/>
      <c r="H1093" s="814"/>
      <c r="I1093" s="814"/>
      <c r="J1093" s="814"/>
      <c r="K1093" s="814"/>
      <c r="L1093" s="814"/>
      <c r="M1093" s="814"/>
      <c r="N1093" s="814"/>
      <c r="O1093" s="814"/>
      <c r="P1093" s="814"/>
      <c r="Q1093" s="814"/>
      <c r="R1093" s="814"/>
      <c r="S1093" s="814"/>
      <c r="T1093" s="814"/>
      <c r="U1093" s="814"/>
      <c r="V1093" s="814"/>
      <c r="W1093" s="814"/>
      <c r="X1093" s="814"/>
      <c r="Y1093" s="814"/>
      <c r="Z1093" s="832"/>
    </row>
    <row r="1094" spans="1:26" ht="15.5" customHeight="1">
      <c r="A1094" s="424"/>
      <c r="B1094" s="813" t="s">
        <v>21</v>
      </c>
      <c r="C1094" s="814"/>
      <c r="D1094" s="814" t="str">
        <f>IF('statement of marks'!K41="","",'statement of marks'!K41)</f>
        <v/>
      </c>
      <c r="E1094" s="814"/>
      <c r="F1094" s="814"/>
      <c r="G1094" s="814"/>
      <c r="H1094" s="814"/>
      <c r="I1094" s="814"/>
      <c r="J1094" s="814"/>
      <c r="K1094" s="814"/>
      <c r="L1094" s="814"/>
      <c r="M1094" s="814"/>
      <c r="N1094" s="814"/>
      <c r="O1094" s="814"/>
      <c r="P1094" s="814"/>
      <c r="Q1094" s="814"/>
      <c r="R1094" s="814"/>
      <c r="S1094" s="814"/>
      <c r="T1094" s="814"/>
      <c r="U1094" s="814"/>
      <c r="V1094" s="814"/>
      <c r="W1094" s="814"/>
      <c r="X1094" s="814"/>
      <c r="Y1094" s="814"/>
      <c r="Z1094" s="832"/>
    </row>
    <row r="1095" spans="1:26" ht="15.5" customHeight="1">
      <c r="A1095" s="424"/>
      <c r="B1095" s="813" t="s">
        <v>158</v>
      </c>
      <c r="C1095" s="814"/>
      <c r="D1095" s="814" t="str">
        <f>IF('statement of marks'!$G$3="","",'statement of marks'!$G$3)</f>
        <v>6 A</v>
      </c>
      <c r="E1095" s="814"/>
      <c r="F1095" s="814"/>
      <c r="G1095" s="814" t="s">
        <v>159</v>
      </c>
      <c r="H1095" s="814"/>
      <c r="I1095" s="814"/>
      <c r="J1095" s="836">
        <f>IF('statement of marks'!D41="","",'statement of marks'!D41)</f>
        <v>835</v>
      </c>
      <c r="K1095" s="837"/>
      <c r="L1095" s="837"/>
      <c r="M1095" s="837"/>
      <c r="N1095" s="838"/>
      <c r="O1095" s="814" t="s">
        <v>79</v>
      </c>
      <c r="P1095" s="814"/>
      <c r="Q1095" s="814"/>
      <c r="R1095" s="814"/>
      <c r="S1095" s="814" t="str">
        <f>IF('statement of marks'!F41="","",'statement of marks'!F41)</f>
        <v/>
      </c>
      <c r="T1095" s="814"/>
      <c r="U1095" s="814"/>
      <c r="V1095" s="814"/>
      <c r="W1095" s="814" t="str">
        <f>IF('statement of marks'!$I$3="","",'statement of marks'!$I$3)</f>
        <v>SCHOOL DISE CODE</v>
      </c>
      <c r="X1095" s="814"/>
      <c r="Y1095" s="814"/>
      <c r="Z1095" s="832"/>
    </row>
    <row r="1096" spans="1:26" ht="15.5" customHeight="1">
      <c r="A1096" s="424"/>
      <c r="B1096" s="449" t="s">
        <v>171</v>
      </c>
      <c r="C1096" s="428"/>
      <c r="D1096" s="830" t="str">
        <f>IF('statement of marks'!G41="","",'statement of marks'!G41)</f>
        <v/>
      </c>
      <c r="E1096" s="830"/>
      <c r="F1096" s="830"/>
      <c r="G1096" s="831" t="str">
        <f>IF('statement of marks'!H41="","",'statement of marks'!H41)</f>
        <v/>
      </c>
      <c r="H1096" s="831"/>
      <c r="I1096" s="831"/>
      <c r="J1096" s="831"/>
      <c r="K1096" s="831"/>
      <c r="L1096" s="831"/>
      <c r="M1096" s="831"/>
      <c r="N1096" s="831"/>
      <c r="O1096" s="831"/>
      <c r="P1096" s="831"/>
      <c r="Q1096" s="831"/>
      <c r="R1096" s="831"/>
      <c r="S1096" s="831"/>
      <c r="T1096" s="831"/>
      <c r="U1096" s="831"/>
      <c r="V1096" s="831"/>
      <c r="W1096" s="814" t="str">
        <f>IF('statement of marks'!$J$3="","",'statement of marks'!$J$3)</f>
        <v>08291009401</v>
      </c>
      <c r="X1096" s="814"/>
      <c r="Y1096" s="814"/>
      <c r="Z1096" s="832"/>
    </row>
    <row r="1097" spans="1:26" ht="15.5" customHeight="1">
      <c r="A1097" s="424"/>
      <c r="B1097" s="450" t="s">
        <v>160</v>
      </c>
      <c r="C1097" s="429" t="s">
        <v>165</v>
      </c>
      <c r="D1097" s="794" t="s">
        <v>167</v>
      </c>
      <c r="E1097" s="794"/>
      <c r="F1097" s="794"/>
      <c r="G1097" s="794" t="s">
        <v>168</v>
      </c>
      <c r="H1097" s="794"/>
      <c r="I1097" s="794"/>
      <c r="J1097" s="794" t="s">
        <v>169</v>
      </c>
      <c r="K1097" s="794"/>
      <c r="L1097" s="794"/>
      <c r="M1097" s="833" t="str">
        <f>IF('statement of marks'!U$4="","",'statement of marks'!U$4)</f>
        <v>TOTAL OF ALL TESTS</v>
      </c>
      <c r="N1097" s="834" t="str">
        <f>IF('statement of marks'!V$4="","",'statement of marks'!V$4)</f>
        <v>VRUKSHAROPAN</v>
      </c>
      <c r="O1097" s="795" t="s">
        <v>170</v>
      </c>
      <c r="P1097" s="795"/>
      <c r="Q1097" s="795"/>
      <c r="R1097" s="795"/>
      <c r="S1097" s="835" t="s">
        <v>216</v>
      </c>
      <c r="T1097" s="816" t="s">
        <v>90</v>
      </c>
      <c r="U1097" s="816"/>
      <c r="V1097" s="816"/>
      <c r="W1097" s="816"/>
      <c r="X1097" s="823" t="s">
        <v>425</v>
      </c>
      <c r="Y1097" s="823"/>
      <c r="Z1097" s="824"/>
    </row>
    <row r="1098" spans="1:26" ht="15.5" customHeight="1">
      <c r="A1098" s="424"/>
      <c r="B1098" s="450"/>
      <c r="C1098" s="429"/>
      <c r="D1098" s="431" t="s">
        <v>217</v>
      </c>
      <c r="E1098" s="431" t="s">
        <v>218</v>
      </c>
      <c r="F1098" s="432" t="s">
        <v>219</v>
      </c>
      <c r="G1098" s="431" t="s">
        <v>217</v>
      </c>
      <c r="H1098" s="431" t="s">
        <v>218</v>
      </c>
      <c r="I1098" s="433" t="s">
        <v>219</v>
      </c>
      <c r="J1098" s="431" t="s">
        <v>217</v>
      </c>
      <c r="K1098" s="431" t="s">
        <v>218</v>
      </c>
      <c r="L1098" s="433" t="s">
        <v>219</v>
      </c>
      <c r="M1098" s="833"/>
      <c r="N1098" s="834"/>
      <c r="O1098" s="431" t="s">
        <v>217</v>
      </c>
      <c r="P1098" s="431" t="s">
        <v>218</v>
      </c>
      <c r="Q1098" s="434" t="s">
        <v>421</v>
      </c>
      <c r="R1098" s="433" t="s">
        <v>219</v>
      </c>
      <c r="S1098" s="835"/>
      <c r="T1098" s="431" t="s">
        <v>217</v>
      </c>
      <c r="U1098" s="431" t="s">
        <v>218</v>
      </c>
      <c r="V1098" s="434" t="s">
        <v>422</v>
      </c>
      <c r="W1098" s="433" t="s">
        <v>219</v>
      </c>
      <c r="X1098" s="435" t="s">
        <v>423</v>
      </c>
      <c r="Y1098" s="431" t="s">
        <v>220</v>
      </c>
      <c r="Z1098" s="451" t="s">
        <v>69</v>
      </c>
    </row>
    <row r="1099" spans="1:26" ht="15.5" customHeight="1">
      <c r="A1099" s="425"/>
      <c r="B1099" s="828" t="s">
        <v>166</v>
      </c>
      <c r="C1099" s="829"/>
      <c r="D1099" s="436">
        <f>IF('statement of marks'!L$6="","",'statement of marks'!L$6)</f>
        <v>5</v>
      </c>
      <c r="E1099" s="436">
        <f>IF('statement of marks'!M$6="","",'statement of marks'!M$6)</f>
        <v>5</v>
      </c>
      <c r="F1099" s="437">
        <f>IF('statement of marks'!N$6="","",'statement of marks'!N$6)</f>
        <v>10</v>
      </c>
      <c r="G1099" s="436">
        <f>IF('statement of marks'!O$6="","",'statement of marks'!O$6)</f>
        <v>5</v>
      </c>
      <c r="H1099" s="436">
        <f>IF('statement of marks'!P$6="","",'statement of marks'!P$6)</f>
        <v>5</v>
      </c>
      <c r="I1099" s="438">
        <f>IF('statement of marks'!Q$6="","",'statement of marks'!Q$6)</f>
        <v>10</v>
      </c>
      <c r="J1099" s="436">
        <f>IF('statement of marks'!R$6="","",'statement of marks'!R$6)</f>
        <v>5</v>
      </c>
      <c r="K1099" s="436">
        <f>IF('statement of marks'!S$6="","",'statement of marks'!S$6)</f>
        <v>4</v>
      </c>
      <c r="L1099" s="438">
        <f>IF('statement of marks'!T$6="","",'statement of marks'!T$6)</f>
        <v>9</v>
      </c>
      <c r="M1099" s="438">
        <f>IF('statement of marks'!U$6="","",'statement of marks'!U$6)</f>
        <v>29</v>
      </c>
      <c r="N1099" s="439">
        <f>IF('statement of marks'!V$6="","",'statement of marks'!V$6)</f>
        <v>1</v>
      </c>
      <c r="O1099" s="436">
        <f>IF('statement of marks'!W$6="","",'statement of marks'!W$6)</f>
        <v>40</v>
      </c>
      <c r="P1099" s="436">
        <f>IF('statement of marks'!X$6="","",'statement of marks'!X$6)</f>
        <v>10</v>
      </c>
      <c r="Q1099" s="436">
        <f>IF('statement of marks'!Y$6="","",'statement of marks'!Y$6)</f>
        <v>20</v>
      </c>
      <c r="R1099" s="438">
        <f>IF('statement of marks'!Z$6="","",'statement of marks'!Z$6)</f>
        <v>70</v>
      </c>
      <c r="S1099" s="440">
        <f>IF('statement of marks'!AA$6="","",'statement of marks'!AA$6)</f>
        <v>100</v>
      </c>
      <c r="T1099" s="436">
        <f>IF('statement of marks'!AB$6="","",'statement of marks'!AB$6)</f>
        <v>65</v>
      </c>
      <c r="U1099" s="436">
        <f>IF('statement of marks'!AC$6="","",'statement of marks'!AC$6)</f>
        <v>15</v>
      </c>
      <c r="V1099" s="436">
        <f>IF('statement of marks'!AD$6="","",'statement of marks'!AD$6)</f>
        <v>20</v>
      </c>
      <c r="W1099" s="438">
        <f>IF('statement of marks'!AE$6="","",'statement of marks'!AE$6)</f>
        <v>100</v>
      </c>
      <c r="X1099" s="441">
        <f>IF('statement of marks'!AF$6="","",'statement of marks'!AF$6)</f>
        <v>200</v>
      </c>
      <c r="Y1099" s="436" t="str">
        <f>IF('statement of marks'!AG$6="","",'statement of marks'!AG$6)</f>
        <v/>
      </c>
      <c r="Z1099" s="452" t="str">
        <f>IF('statement of marks'!AH$6="","",'statement of marks'!AH$6)</f>
        <v/>
      </c>
    </row>
    <row r="1100" spans="1:26" ht="15.5" customHeight="1">
      <c r="A1100" s="424"/>
      <c r="B1100" s="813" t="str">
        <f>IF('statement of marks'!$L$3="","",'statement of marks'!$L$3)</f>
        <v>HINDI</v>
      </c>
      <c r="C1100" s="814"/>
      <c r="D1100" s="430" t="str">
        <f>IF('statement of marks'!L41="","",'statement of marks'!L41)</f>
        <v/>
      </c>
      <c r="E1100" s="430" t="str">
        <f>IF('statement of marks'!M41="","",'statement of marks'!M41)</f>
        <v/>
      </c>
      <c r="F1100" s="442" t="str">
        <f>IF('statement of marks'!N41="","",'statement of marks'!N41)</f>
        <v/>
      </c>
      <c r="G1100" s="430" t="str">
        <f>IF('statement of marks'!O41="","",'statement of marks'!O41)</f>
        <v/>
      </c>
      <c r="H1100" s="430" t="str">
        <f>IF('statement of marks'!P41="","",'statement of marks'!P41)</f>
        <v/>
      </c>
      <c r="I1100" s="443" t="str">
        <f>IF('statement of marks'!Q41="","",'statement of marks'!Q41)</f>
        <v/>
      </c>
      <c r="J1100" s="430" t="str">
        <f>IF('statement of marks'!R41="","",'statement of marks'!R41)</f>
        <v/>
      </c>
      <c r="K1100" s="430" t="str">
        <f>IF('statement of marks'!S41="","",'statement of marks'!S41)</f>
        <v/>
      </c>
      <c r="L1100" s="443" t="str">
        <f>IF('statement of marks'!T41="","",'statement of marks'!T41)</f>
        <v/>
      </c>
      <c r="M1100" s="443" t="str">
        <f>IF('statement of marks'!U41="","",'statement of marks'!U41)</f>
        <v/>
      </c>
      <c r="N1100" s="444" t="str">
        <f>IF('statement of marks'!V41="","",'statement of marks'!V41)</f>
        <v/>
      </c>
      <c r="O1100" s="430" t="str">
        <f>IF('statement of marks'!W41="","",'statement of marks'!W41)</f>
        <v/>
      </c>
      <c r="P1100" s="430" t="str">
        <f>IF('statement of marks'!X41="","",'statement of marks'!X41)</f>
        <v/>
      </c>
      <c r="Q1100" s="430" t="str">
        <f>IF('statement of marks'!Y41="","",'statement of marks'!Y41)</f>
        <v/>
      </c>
      <c r="R1100" s="443" t="str">
        <f>IF('statement of marks'!Z41="","",'statement of marks'!Z41)</f>
        <v/>
      </c>
      <c r="S1100" s="445" t="str">
        <f>IF('statement of marks'!AA41="","",'statement of marks'!AA41)</f>
        <v/>
      </c>
      <c r="T1100" s="430" t="str">
        <f>IF('statement of marks'!AB41="","",'statement of marks'!AB41)</f>
        <v/>
      </c>
      <c r="U1100" s="430" t="str">
        <f>IF('statement of marks'!AC41="","",'statement of marks'!AC41)</f>
        <v/>
      </c>
      <c r="V1100" s="430" t="str">
        <f>IF('statement of marks'!AD41="","",'statement of marks'!AD41)</f>
        <v/>
      </c>
      <c r="W1100" s="443" t="str">
        <f>IF('statement of marks'!AE41="","",'statement of marks'!AE41)</f>
        <v/>
      </c>
      <c r="X1100" s="446" t="str">
        <f>IF('statement of marks'!AF41="","",'statement of marks'!AF41)</f>
        <v/>
      </c>
      <c r="Y1100" s="430" t="str">
        <f>IF('statement of marks'!AG41="","",'statement of marks'!AG41)</f>
        <v/>
      </c>
      <c r="Z1100" s="453" t="str">
        <f>IF('statement of marks'!AH41="","",'statement of marks'!AH41)</f>
        <v/>
      </c>
    </row>
    <row r="1101" spans="1:26" ht="15.5" customHeight="1">
      <c r="A1101" s="424"/>
      <c r="B1101" s="813" t="str">
        <f>IF('statement of marks'!$AK$3="","",'statement of marks'!$AK$3)</f>
        <v>ENGLISH</v>
      </c>
      <c r="C1101" s="814"/>
      <c r="D1101" s="430" t="str">
        <f>IF('statement of marks'!AK41="","",'statement of marks'!AK41)</f>
        <v/>
      </c>
      <c r="E1101" s="430" t="str">
        <f>IF('statement of marks'!AL41="","",'statement of marks'!AL41)</f>
        <v/>
      </c>
      <c r="F1101" s="442" t="str">
        <f>IF('statement of marks'!AM41="","",'statement of marks'!AM41)</f>
        <v/>
      </c>
      <c r="G1101" s="430" t="str">
        <f>IF('statement of marks'!AN41="","",'statement of marks'!AN41)</f>
        <v/>
      </c>
      <c r="H1101" s="430" t="str">
        <f>IF('statement of marks'!AO41="","",'statement of marks'!AO41)</f>
        <v/>
      </c>
      <c r="I1101" s="443" t="str">
        <f>IF('statement of marks'!AP41="","",'statement of marks'!AP41)</f>
        <v/>
      </c>
      <c r="J1101" s="430" t="str">
        <f>IF('statement of marks'!AQ41="","",'statement of marks'!AQ41)</f>
        <v/>
      </c>
      <c r="K1101" s="430" t="str">
        <f>IF('statement of marks'!AR41="","",'statement of marks'!AR41)</f>
        <v/>
      </c>
      <c r="L1101" s="443" t="str">
        <f>IF('statement of marks'!AS41="","",'statement of marks'!AS41)</f>
        <v/>
      </c>
      <c r="M1101" s="443" t="str">
        <f>IF('statement of marks'!AT41="","",'statement of marks'!AT41)</f>
        <v/>
      </c>
      <c r="N1101" s="444" t="str">
        <f>IF('statement of marks'!AU41="","",'statement of marks'!AU41)</f>
        <v/>
      </c>
      <c r="O1101" s="430" t="str">
        <f>IF('statement of marks'!AV41="","",'statement of marks'!AV41)</f>
        <v/>
      </c>
      <c r="P1101" s="430" t="str">
        <f>IF('statement of marks'!AW41="","",'statement of marks'!AW41)</f>
        <v/>
      </c>
      <c r="Q1101" s="430" t="str">
        <f>IF('statement of marks'!AX41="","",'statement of marks'!AX41)</f>
        <v/>
      </c>
      <c r="R1101" s="443" t="str">
        <f>IF('statement of marks'!AY41="","",'statement of marks'!AY41)</f>
        <v/>
      </c>
      <c r="S1101" s="445" t="str">
        <f>IF('statement of marks'!AZ41="","",'statement of marks'!AZ41)</f>
        <v/>
      </c>
      <c r="T1101" s="430" t="str">
        <f>IF('statement of marks'!BA41="","",'statement of marks'!BA41)</f>
        <v/>
      </c>
      <c r="U1101" s="430" t="str">
        <f>IF('statement of marks'!BB41="","",'statement of marks'!BB41)</f>
        <v/>
      </c>
      <c r="V1101" s="430" t="str">
        <f>IF('statement of marks'!BC41="","",'statement of marks'!BC41)</f>
        <v/>
      </c>
      <c r="W1101" s="443" t="str">
        <f>IF('statement of marks'!BD41="","",'statement of marks'!BD41)</f>
        <v/>
      </c>
      <c r="X1101" s="446" t="str">
        <f>IF('statement of marks'!BE41="","",'statement of marks'!BE41)</f>
        <v/>
      </c>
      <c r="Y1101" s="430" t="str">
        <f>IF('statement of marks'!BF41="","",'statement of marks'!BF41)</f>
        <v/>
      </c>
      <c r="Z1101" s="453" t="str">
        <f>IF('statement of marks'!BG41="","",'statement of marks'!BG41)</f>
        <v/>
      </c>
    </row>
    <row r="1102" spans="1:26" ht="15.5" customHeight="1">
      <c r="A1102" s="424"/>
      <c r="B1102" s="813" t="str">
        <f>IF('statement of marks'!BJ41="s","SANSKRIT",IF('statement of marks'!BJ41="u","URDU",IF('statement of marks'!BJ41="g","GUJRATI",IF('statement of marks'!BJ41="p","PUNJABI",IF('statement of marks'!BJ41="sd","fla/kh","THIRD LANGUAGE")))))</f>
        <v>THIRD LANGUAGE</v>
      </c>
      <c r="C1102" s="814"/>
      <c r="D1102" s="430" t="str">
        <f>IF('statement of marks'!BK41="","",'statement of marks'!BK41)</f>
        <v/>
      </c>
      <c r="E1102" s="430" t="str">
        <f>IF('statement of marks'!BL41="","",'statement of marks'!BL41)</f>
        <v/>
      </c>
      <c r="F1102" s="442" t="str">
        <f>IF('statement of marks'!BM41="","",'statement of marks'!BM41)</f>
        <v/>
      </c>
      <c r="G1102" s="430" t="str">
        <f>IF('statement of marks'!BN41="","",'statement of marks'!BN41)</f>
        <v/>
      </c>
      <c r="H1102" s="430" t="str">
        <f>IF('statement of marks'!BO41="","",'statement of marks'!BO41)</f>
        <v/>
      </c>
      <c r="I1102" s="443" t="str">
        <f>IF('statement of marks'!BP41="","",'statement of marks'!BP41)</f>
        <v/>
      </c>
      <c r="J1102" s="430" t="str">
        <f>IF('statement of marks'!BQ41="","",'statement of marks'!BQ41)</f>
        <v/>
      </c>
      <c r="K1102" s="430" t="str">
        <f>IF('statement of marks'!BR41="","",'statement of marks'!BR41)</f>
        <v/>
      </c>
      <c r="L1102" s="443" t="str">
        <f>IF('statement of marks'!BS41="","",'statement of marks'!BS41)</f>
        <v/>
      </c>
      <c r="M1102" s="443" t="str">
        <f>IF('statement of marks'!BT41="","",'statement of marks'!BT41)</f>
        <v/>
      </c>
      <c r="N1102" s="444" t="str">
        <f>IF('statement of marks'!BU41="","",'statement of marks'!BU41)</f>
        <v/>
      </c>
      <c r="O1102" s="430" t="str">
        <f>IF('statement of marks'!BV41="","",'statement of marks'!BV41)</f>
        <v/>
      </c>
      <c r="P1102" s="430" t="str">
        <f>IF('statement of marks'!BW41="","",'statement of marks'!BW41)</f>
        <v/>
      </c>
      <c r="Q1102" s="430"/>
      <c r="R1102" s="443" t="str">
        <f>IF('statement of marks'!BX41="","",'statement of marks'!BX41)</f>
        <v/>
      </c>
      <c r="S1102" s="445" t="str">
        <f>IF('statement of marks'!BY41="","",'statement of marks'!BY41)</f>
        <v/>
      </c>
      <c r="T1102" s="430" t="str">
        <f>IF('statement of marks'!BZ41="","",'statement of marks'!BZ41)</f>
        <v/>
      </c>
      <c r="U1102" s="430" t="str">
        <f>IF('statement of marks'!CA41="","",'statement of marks'!CA41)</f>
        <v/>
      </c>
      <c r="V1102" s="430"/>
      <c r="W1102" s="443" t="str">
        <f>IF('statement of marks'!CB41="","",'statement of marks'!CB41)</f>
        <v/>
      </c>
      <c r="X1102" s="446" t="str">
        <f>IF('statement of marks'!CC41="","",'statement of marks'!CC41)</f>
        <v/>
      </c>
      <c r="Y1102" s="430" t="str">
        <f>IF('statement of marks'!CD41="","",'statement of marks'!CD41)</f>
        <v/>
      </c>
      <c r="Z1102" s="453" t="str">
        <f>IF('statement of marks'!CE41="","",'statement of marks'!CE41)</f>
        <v/>
      </c>
    </row>
    <row r="1103" spans="1:26" ht="15.5" customHeight="1">
      <c r="A1103" s="424"/>
      <c r="B1103" s="813" t="str">
        <f>IF('statement of marks'!$CH$3="","",'statement of marks'!$CH$3)</f>
        <v>MATHEMATICS</v>
      </c>
      <c r="C1103" s="814"/>
      <c r="D1103" s="430" t="str">
        <f>IF('statement of marks'!CH41="","",'statement of marks'!CH41)</f>
        <v/>
      </c>
      <c r="E1103" s="430" t="str">
        <f>IF('statement of marks'!CI41="","",'statement of marks'!CI41)</f>
        <v/>
      </c>
      <c r="F1103" s="442" t="str">
        <f>IF('statement of marks'!CJ41="","",'statement of marks'!CJ41)</f>
        <v/>
      </c>
      <c r="G1103" s="430" t="str">
        <f>IF('statement of marks'!CK41="","",'statement of marks'!CK41)</f>
        <v/>
      </c>
      <c r="H1103" s="430" t="str">
        <f>IF('statement of marks'!CL41="","",'statement of marks'!CL41)</f>
        <v/>
      </c>
      <c r="I1103" s="443" t="str">
        <f>IF('statement of marks'!CM41="","",'statement of marks'!CM41)</f>
        <v/>
      </c>
      <c r="J1103" s="430" t="str">
        <f>IF('statement of marks'!CN41="","",'statement of marks'!CN41)</f>
        <v/>
      </c>
      <c r="K1103" s="430" t="str">
        <f>IF('statement of marks'!CO41="","",'statement of marks'!CO41)</f>
        <v/>
      </c>
      <c r="L1103" s="443" t="str">
        <f>IF('statement of marks'!CP41="","",'statement of marks'!CP41)</f>
        <v/>
      </c>
      <c r="M1103" s="443" t="str">
        <f>IF('statement of marks'!CQ41="","",'statement of marks'!CQ41)</f>
        <v/>
      </c>
      <c r="N1103" s="444" t="str">
        <f>IF('statement of marks'!CR41="","",'statement of marks'!CR41)</f>
        <v/>
      </c>
      <c r="O1103" s="430" t="str">
        <f>IF('statement of marks'!CS41="","",'statement of marks'!CS41)</f>
        <v/>
      </c>
      <c r="P1103" s="430" t="str">
        <f>IF('statement of marks'!CT41="","",'statement of marks'!CT41)</f>
        <v/>
      </c>
      <c r="Q1103" s="430" t="str">
        <f>IF('statement of marks'!CU41="","",'statement of marks'!CU41)</f>
        <v/>
      </c>
      <c r="R1103" s="443" t="str">
        <f>IF('statement of marks'!CV41="","",'statement of marks'!CV41)</f>
        <v/>
      </c>
      <c r="S1103" s="445" t="str">
        <f>IF('statement of marks'!CW41="","",'statement of marks'!CW41)</f>
        <v/>
      </c>
      <c r="T1103" s="430" t="str">
        <f>IF('statement of marks'!CX41="","",'statement of marks'!CX41)</f>
        <v/>
      </c>
      <c r="U1103" s="430" t="str">
        <f>IF('statement of marks'!CY41="","",'statement of marks'!CY41)</f>
        <v/>
      </c>
      <c r="V1103" s="430" t="str">
        <f>IF('statement of marks'!CZ41="","",'statement of marks'!CZ41)</f>
        <v/>
      </c>
      <c r="W1103" s="443" t="str">
        <f>IF('statement of marks'!DA41="","",'statement of marks'!DA41)</f>
        <v/>
      </c>
      <c r="X1103" s="446" t="str">
        <f>IF('statement of marks'!DB41="","",'statement of marks'!DB41)</f>
        <v/>
      </c>
      <c r="Y1103" s="430" t="str">
        <f>IF('statement of marks'!DC41="","",'statement of marks'!DC41)</f>
        <v/>
      </c>
      <c r="Z1103" s="453" t="str">
        <f>IF('statement of marks'!DD41="","",'statement of marks'!DD41)</f>
        <v/>
      </c>
    </row>
    <row r="1104" spans="1:26" ht="15.5" customHeight="1">
      <c r="A1104" s="424"/>
      <c r="B1104" s="813" t="str">
        <f>IF('statement of marks'!$DG$3="","",'statement of marks'!$DG$3)</f>
        <v>SCIENCE</v>
      </c>
      <c r="C1104" s="814"/>
      <c r="D1104" s="430" t="str">
        <f>IF('statement of marks'!DG41="","",'statement of marks'!DG41)</f>
        <v/>
      </c>
      <c r="E1104" s="430" t="str">
        <f>IF('statement of marks'!DH41="","",'statement of marks'!DH41)</f>
        <v/>
      </c>
      <c r="F1104" s="442" t="str">
        <f>IF('statement of marks'!DI41="","",'statement of marks'!DI41)</f>
        <v/>
      </c>
      <c r="G1104" s="430" t="str">
        <f>IF('statement of marks'!DJ41="","",'statement of marks'!DJ41)</f>
        <v/>
      </c>
      <c r="H1104" s="430" t="str">
        <f>IF('statement of marks'!DK41="","",'statement of marks'!DK41)</f>
        <v/>
      </c>
      <c r="I1104" s="443" t="str">
        <f>IF('statement of marks'!DL41="","",'statement of marks'!DL41)</f>
        <v/>
      </c>
      <c r="J1104" s="430" t="str">
        <f>IF('statement of marks'!DM41="","",'statement of marks'!DM41)</f>
        <v/>
      </c>
      <c r="K1104" s="430" t="str">
        <f>IF('statement of marks'!DN41="","",'statement of marks'!DN41)</f>
        <v/>
      </c>
      <c r="L1104" s="443" t="str">
        <f>IF('statement of marks'!DO41="","",'statement of marks'!DO41)</f>
        <v/>
      </c>
      <c r="M1104" s="443" t="str">
        <f>IF('statement of marks'!DP41="","",'statement of marks'!DP41)</f>
        <v/>
      </c>
      <c r="N1104" s="444" t="str">
        <f>IF('statement of marks'!DQ41="","",'statement of marks'!DQ41)</f>
        <v/>
      </c>
      <c r="O1104" s="430" t="str">
        <f>IF('statement of marks'!DR41="","",'statement of marks'!DR41)</f>
        <v/>
      </c>
      <c r="P1104" s="430" t="str">
        <f>IF('statement of marks'!DS41="","",'statement of marks'!DS41)</f>
        <v/>
      </c>
      <c r="Q1104" s="430"/>
      <c r="R1104" s="443" t="str">
        <f>IF('statement of marks'!DT41="","",'statement of marks'!DT41)</f>
        <v/>
      </c>
      <c r="S1104" s="445" t="str">
        <f>IF('statement of marks'!DU41="","",'statement of marks'!DU41)</f>
        <v/>
      </c>
      <c r="T1104" s="430" t="str">
        <f>IF('statement of marks'!DV41="","",'statement of marks'!DV41)</f>
        <v/>
      </c>
      <c r="U1104" s="430" t="str">
        <f>IF('statement of marks'!DW41="","",'statement of marks'!DW41)</f>
        <v/>
      </c>
      <c r="V1104" s="430"/>
      <c r="W1104" s="443" t="str">
        <f>IF('statement of marks'!DX41="","",'statement of marks'!DX41)</f>
        <v/>
      </c>
      <c r="X1104" s="446" t="str">
        <f>IF('statement of marks'!DY41="","",'statement of marks'!DY41)</f>
        <v/>
      </c>
      <c r="Y1104" s="430" t="str">
        <f>IF('statement of marks'!DZ41="","",'statement of marks'!DZ41)</f>
        <v/>
      </c>
      <c r="Z1104" s="453" t="str">
        <f>IF('statement of marks'!EA41="","",'statement of marks'!EA41)</f>
        <v/>
      </c>
    </row>
    <row r="1105" spans="1:26" ht="15.5" customHeight="1">
      <c r="A1105" s="424"/>
      <c r="B1105" s="813" t="str">
        <f>IF('statement of marks'!$ED$3="","",'statement of marks'!$ED$3)</f>
        <v>SOCIAL STUDIES</v>
      </c>
      <c r="C1105" s="814"/>
      <c r="D1105" s="430" t="str">
        <f>IF('statement of marks'!ED41="","",'statement of marks'!ED41)</f>
        <v/>
      </c>
      <c r="E1105" s="430" t="str">
        <f>IF('statement of marks'!EE41="","",'statement of marks'!EE41)</f>
        <v/>
      </c>
      <c r="F1105" s="442" t="str">
        <f>IF('statement of marks'!EF41="","",'statement of marks'!EF41)</f>
        <v/>
      </c>
      <c r="G1105" s="430" t="str">
        <f>IF('statement of marks'!EG41="","",'statement of marks'!EG41)</f>
        <v/>
      </c>
      <c r="H1105" s="430" t="str">
        <f>IF('statement of marks'!EH41="","",'statement of marks'!EH41)</f>
        <v/>
      </c>
      <c r="I1105" s="443" t="str">
        <f>IF('statement of marks'!EI41="","",'statement of marks'!EI41)</f>
        <v/>
      </c>
      <c r="J1105" s="430" t="str">
        <f>IF('statement of marks'!EJ41="","",'statement of marks'!EJ41)</f>
        <v/>
      </c>
      <c r="K1105" s="430" t="str">
        <f>IF('statement of marks'!EK41="","",'statement of marks'!EK41)</f>
        <v/>
      </c>
      <c r="L1105" s="443" t="str">
        <f>IF('statement of marks'!EL41="","",'statement of marks'!EL41)</f>
        <v/>
      </c>
      <c r="M1105" s="443" t="str">
        <f>IF('statement of marks'!EM41="","",'statement of marks'!EM41)</f>
        <v/>
      </c>
      <c r="N1105" s="444" t="str">
        <f>IF('statement of marks'!EN41="","",'statement of marks'!EN41)</f>
        <v/>
      </c>
      <c r="O1105" s="430" t="str">
        <f>IF('statement of marks'!EO41="","",'statement of marks'!EO41)</f>
        <v/>
      </c>
      <c r="P1105" s="430" t="str">
        <f>IF('statement of marks'!EP41="","",'statement of marks'!EP41)</f>
        <v/>
      </c>
      <c r="Q1105" s="430"/>
      <c r="R1105" s="443" t="str">
        <f>IF('statement of marks'!EQ41="","",'statement of marks'!EQ41)</f>
        <v/>
      </c>
      <c r="S1105" s="445" t="str">
        <f>IF('statement of marks'!ER41="","",'statement of marks'!ER41)</f>
        <v/>
      </c>
      <c r="T1105" s="430" t="str">
        <f>IF('statement of marks'!ES41="","",'statement of marks'!ES41)</f>
        <v/>
      </c>
      <c r="U1105" s="430" t="str">
        <f>IF('statement of marks'!ET41="","",'statement of marks'!ET41)</f>
        <v/>
      </c>
      <c r="V1105" s="430"/>
      <c r="W1105" s="443" t="str">
        <f>IF('statement of marks'!EU41="","",'statement of marks'!EU41)</f>
        <v/>
      </c>
      <c r="X1105" s="446" t="str">
        <f>IF('statement of marks'!EV41="","",'statement of marks'!EV41)</f>
        <v/>
      </c>
      <c r="Y1105" s="430" t="str">
        <f>IF('statement of marks'!EW41="","",'statement of marks'!EW41)</f>
        <v/>
      </c>
      <c r="Z1105" s="453" t="str">
        <f>IF('statement of marks'!EX41="","",'statement of marks'!EX41)</f>
        <v/>
      </c>
    </row>
    <row r="1106" spans="1:26" ht="15.5" customHeight="1">
      <c r="A1106" s="424"/>
      <c r="B1106" s="813" t="s">
        <v>172</v>
      </c>
      <c r="C1106" s="814"/>
      <c r="D1106" s="794" t="s">
        <v>167</v>
      </c>
      <c r="E1106" s="794"/>
      <c r="F1106" s="794"/>
      <c r="G1106" s="794" t="s">
        <v>168</v>
      </c>
      <c r="H1106" s="794"/>
      <c r="I1106" s="794"/>
      <c r="J1106" s="794" t="s">
        <v>169</v>
      </c>
      <c r="K1106" s="794"/>
      <c r="L1106" s="794"/>
      <c r="M1106" s="794"/>
      <c r="N1106" s="794"/>
      <c r="O1106" s="794" t="s">
        <v>177</v>
      </c>
      <c r="P1106" s="794"/>
      <c r="Q1106" s="794"/>
      <c r="R1106" s="794"/>
      <c r="S1106" s="794" t="s">
        <v>221</v>
      </c>
      <c r="T1106" s="794"/>
      <c r="U1106" s="794"/>
      <c r="V1106" s="794"/>
      <c r="W1106" s="447"/>
      <c r="X1106" s="823" t="s">
        <v>425</v>
      </c>
      <c r="Y1106" s="823"/>
      <c r="Z1106" s="824"/>
    </row>
    <row r="1107" spans="1:26" ht="15.5" customHeight="1">
      <c r="A1107" s="425"/>
      <c r="B1107" s="825" t="s">
        <v>166</v>
      </c>
      <c r="C1107" s="826"/>
      <c r="D1107" s="827">
        <f>IF('statement of marks'!FA$6="","",'statement of marks'!FA$6)</f>
        <v>20</v>
      </c>
      <c r="E1107" s="827"/>
      <c r="F1107" s="827"/>
      <c r="G1107" s="827">
        <f>IF('statement of marks'!FB$6="","",'statement of marks'!FB$6)</f>
        <v>20</v>
      </c>
      <c r="H1107" s="827"/>
      <c r="I1107" s="827"/>
      <c r="J1107" s="827">
        <f>IF('statement of marks'!FC$6="","",'statement of marks'!FC$6)</f>
        <v>20</v>
      </c>
      <c r="K1107" s="827"/>
      <c r="L1107" s="827"/>
      <c r="M1107" s="827"/>
      <c r="N1107" s="827"/>
      <c r="O1107" s="827">
        <f>IF('statement of marks'!FD$6="","",'statement of marks'!FD$6)</f>
        <v>20</v>
      </c>
      <c r="P1107" s="827"/>
      <c r="Q1107" s="827"/>
      <c r="R1107" s="827"/>
      <c r="S1107" s="827">
        <f>IF('statement of marks'!FE$6="","",'statement of marks'!FE$6)</f>
        <v>20</v>
      </c>
      <c r="T1107" s="827"/>
      <c r="U1107" s="827"/>
      <c r="V1107" s="827"/>
      <c r="W1107" s="448"/>
      <c r="X1107" s="436">
        <f>IF('statement of marks'!FF$6="","",'statement of marks'!FF$6)</f>
        <v>100</v>
      </c>
      <c r="Y1107" s="436" t="s">
        <v>220</v>
      </c>
      <c r="Z1107" s="451" t="s">
        <v>69</v>
      </c>
    </row>
    <row r="1108" spans="1:26" ht="15.5" customHeight="1">
      <c r="A1108" s="424"/>
      <c r="B1108" s="813" t="str">
        <f>IF('statement of marks'!$FA$3="","",'statement of marks'!$FA$3)</f>
        <v>WORK EXPERIENCE</v>
      </c>
      <c r="C1108" s="814"/>
      <c r="D1108" s="817" t="str">
        <f>IF('statement of marks'!FA41="","",'statement of marks'!FA41)</f>
        <v/>
      </c>
      <c r="E1108" s="817"/>
      <c r="F1108" s="817"/>
      <c r="G1108" s="817" t="str">
        <f>IF('statement of marks'!FB41="","",'statement of marks'!FB41)</f>
        <v/>
      </c>
      <c r="H1108" s="817"/>
      <c r="I1108" s="817"/>
      <c r="J1108" s="816" t="str">
        <f>IF('statement of marks'!FC41="","",'statement of marks'!FC41)</f>
        <v/>
      </c>
      <c r="K1108" s="816"/>
      <c r="L1108" s="816"/>
      <c r="M1108" s="816"/>
      <c r="N1108" s="816"/>
      <c r="O1108" s="817" t="str">
        <f>IF('statement of marks'!FD41="","",'statement of marks'!FD41)</f>
        <v/>
      </c>
      <c r="P1108" s="817"/>
      <c r="Q1108" s="817"/>
      <c r="R1108" s="817"/>
      <c r="S1108" s="817" t="str">
        <f>IF('statement of marks'!FE41="","",'statement of marks'!FE41)</f>
        <v/>
      </c>
      <c r="T1108" s="817"/>
      <c r="U1108" s="817"/>
      <c r="V1108" s="817"/>
      <c r="W1108" s="447"/>
      <c r="X1108" s="447" t="str">
        <f>IF('statement of marks'!FF41="","",'statement of marks'!FF41)</f>
        <v/>
      </c>
      <c r="Y1108" s="447" t="str">
        <f>IF('statement of marks'!FG41="","",'statement of marks'!FG41)</f>
        <v/>
      </c>
      <c r="Z1108" s="454" t="str">
        <f>IF('statement of marks'!FH41="","",'statement of marks'!FH41)</f>
        <v/>
      </c>
    </row>
    <row r="1109" spans="1:26" ht="15.5" customHeight="1">
      <c r="A1109" s="424"/>
      <c r="B1109" s="813" t="str">
        <f>IF('statement of marks'!$FK$3="","",'statement of marks'!$FK$3)</f>
        <v>ART EDUCATION</v>
      </c>
      <c r="C1109" s="814"/>
      <c r="D1109" s="817" t="str">
        <f>IF('statement of marks'!FK41="","",'statement of marks'!FK41)</f>
        <v/>
      </c>
      <c r="E1109" s="817"/>
      <c r="F1109" s="817"/>
      <c r="G1109" s="817" t="str">
        <f>IF('statement of marks'!FL41="","",'statement of marks'!FL41)</f>
        <v/>
      </c>
      <c r="H1109" s="817"/>
      <c r="I1109" s="817"/>
      <c r="J1109" s="816" t="str">
        <f>IF('statement of marks'!FM41="","",'statement of marks'!FM41)</f>
        <v/>
      </c>
      <c r="K1109" s="816"/>
      <c r="L1109" s="816"/>
      <c r="M1109" s="816"/>
      <c r="N1109" s="816"/>
      <c r="O1109" s="817" t="str">
        <f>IF('statement of marks'!FN41="","",'statement of marks'!FN41)</f>
        <v/>
      </c>
      <c r="P1109" s="817"/>
      <c r="Q1109" s="817"/>
      <c r="R1109" s="817"/>
      <c r="S1109" s="817" t="str">
        <f>IF('statement of marks'!FO41="","",'statement of marks'!FO41)</f>
        <v/>
      </c>
      <c r="T1109" s="817"/>
      <c r="U1109" s="817"/>
      <c r="V1109" s="817"/>
      <c r="W1109" s="447"/>
      <c r="X1109" s="447" t="str">
        <f>IF('statement of marks'!FP41="","",'statement of marks'!FP41)</f>
        <v/>
      </c>
      <c r="Y1109" s="447" t="str">
        <f>IF('statement of marks'!FQ41="","",'statement of marks'!FQ41)</f>
        <v/>
      </c>
      <c r="Z1109" s="454" t="str">
        <f>IF('statement of marks'!FR41="","",'statement of marks'!FR41)</f>
        <v/>
      </c>
    </row>
    <row r="1110" spans="1:26" ht="15.5" customHeight="1">
      <c r="A1110" s="424"/>
      <c r="B1110" s="813" t="str">
        <f>IF('statement of marks'!$FU$3="","",'statement of marks'!$FU$3)</f>
        <v>PHYSICIAL EDUCATION</v>
      </c>
      <c r="C1110" s="814"/>
      <c r="D1110" s="817" t="str">
        <f>IF('statement of marks'!FU41="","",'statement of marks'!FU41)</f>
        <v/>
      </c>
      <c r="E1110" s="817"/>
      <c r="F1110" s="817"/>
      <c r="G1110" s="817" t="str">
        <f>IF('statement of marks'!FV41="","",'statement of marks'!FV41)</f>
        <v/>
      </c>
      <c r="H1110" s="817"/>
      <c r="I1110" s="817"/>
      <c r="J1110" s="816" t="str">
        <f>IF('statement of marks'!FW41="","",'statement of marks'!FW41)</f>
        <v/>
      </c>
      <c r="K1110" s="816"/>
      <c r="L1110" s="816"/>
      <c r="M1110" s="816"/>
      <c r="N1110" s="816"/>
      <c r="O1110" s="817" t="str">
        <f>IF('statement of marks'!FX41="","",'statement of marks'!FX41)</f>
        <v/>
      </c>
      <c r="P1110" s="817"/>
      <c r="Q1110" s="817"/>
      <c r="R1110" s="817"/>
      <c r="S1110" s="817" t="str">
        <f>IF('statement of marks'!FY41="","",'statement of marks'!FY41)</f>
        <v/>
      </c>
      <c r="T1110" s="817"/>
      <c r="U1110" s="817"/>
      <c r="V1110" s="817"/>
      <c r="W1110" s="447"/>
      <c r="X1110" s="447" t="str">
        <f>IF('statement of marks'!FZ41="","",'statement of marks'!FZ41)</f>
        <v/>
      </c>
      <c r="Y1110" s="447" t="str">
        <f>IF('statement of marks'!GA41="","",'statement of marks'!GA41)</f>
        <v/>
      </c>
      <c r="Z1110" s="454" t="str">
        <f>IF('statement of marks'!GB41="","",'statement of marks'!GB41)</f>
        <v/>
      </c>
    </row>
    <row r="1111" spans="1:26" ht="15.5" customHeight="1">
      <c r="A1111" s="424"/>
      <c r="B1111" s="813" t="s">
        <v>173</v>
      </c>
      <c r="C1111" s="814"/>
      <c r="D1111" s="794" t="str">
        <f>details!$EF$3</f>
        <v>AUGUST</v>
      </c>
      <c r="E1111" s="794"/>
      <c r="F1111" s="794"/>
      <c r="G1111" s="794" t="str">
        <f>details!$EJ$3</f>
        <v>OCTOBER</v>
      </c>
      <c r="H1111" s="794"/>
      <c r="I1111" s="794"/>
      <c r="J1111" s="816" t="str">
        <f>details!$EN$3</f>
        <v>DECEMBER</v>
      </c>
      <c r="K1111" s="816"/>
      <c r="L1111" s="816"/>
      <c r="M1111" s="816"/>
      <c r="N1111" s="816"/>
      <c r="O1111" s="794" t="str">
        <f>details!$ER$3</f>
        <v>FEBURARY</v>
      </c>
      <c r="P1111" s="794"/>
      <c r="Q1111" s="794"/>
      <c r="R1111" s="794"/>
      <c r="S1111" s="794" t="str">
        <f>details!$EV$3</f>
        <v>GRAND TOAL</v>
      </c>
      <c r="T1111" s="794"/>
      <c r="U1111" s="794"/>
      <c r="V1111" s="794"/>
      <c r="W1111" s="811" t="s">
        <v>118</v>
      </c>
      <c r="X1111" s="811"/>
      <c r="Y1111" s="811"/>
      <c r="Z1111" s="812"/>
    </row>
    <row r="1112" spans="1:26" ht="15.5" customHeight="1">
      <c r="A1112" s="424"/>
      <c r="B1112" s="813" t="s">
        <v>175</v>
      </c>
      <c r="C1112" s="814"/>
      <c r="D1112" s="815" t="str">
        <f>IF(details!EI41="","",details!EI41)</f>
        <v/>
      </c>
      <c r="E1112" s="815"/>
      <c r="F1112" s="815"/>
      <c r="G1112" s="815" t="str">
        <f>IF(details!EM41="","",details!EM41)</f>
        <v/>
      </c>
      <c r="H1112" s="815"/>
      <c r="I1112" s="815"/>
      <c r="J1112" s="816" t="str">
        <f>IF(details!EQ41="","",details!EQ41)</f>
        <v/>
      </c>
      <c r="K1112" s="816"/>
      <c r="L1112" s="816"/>
      <c r="M1112" s="816"/>
      <c r="N1112" s="816"/>
      <c r="O1112" s="817" t="str">
        <f>IF(details!EU41="","",details!EU41)</f>
        <v/>
      </c>
      <c r="P1112" s="817"/>
      <c r="Q1112" s="817"/>
      <c r="R1112" s="817"/>
      <c r="S1112" s="815" t="str">
        <f>IF(details!EW41="","",details!EW41)</f>
        <v/>
      </c>
      <c r="T1112" s="815"/>
      <c r="U1112" s="815"/>
      <c r="V1112" s="815"/>
      <c r="W1112" s="811"/>
      <c r="X1112" s="811"/>
      <c r="Y1112" s="811"/>
      <c r="Z1112" s="812"/>
    </row>
    <row r="1113" spans="1:26" ht="15.5" customHeight="1">
      <c r="A1113" s="424"/>
      <c r="B1113" s="818" t="s">
        <v>174</v>
      </c>
      <c r="C1113" s="819"/>
      <c r="D1113" s="820">
        <f>IF(details!EH41="","",details!EH41)</f>
        <v>40</v>
      </c>
      <c r="E1113" s="820"/>
      <c r="F1113" s="820"/>
      <c r="G1113" s="820">
        <f>IF(details!EL41="","",details!EL41)</f>
        <v>60</v>
      </c>
      <c r="H1113" s="820"/>
      <c r="I1113" s="820"/>
      <c r="J1113" s="820">
        <f>IF(details!EP41="","",details!EP41)</f>
        <v>80</v>
      </c>
      <c r="K1113" s="820"/>
      <c r="L1113" s="820"/>
      <c r="M1113" s="820"/>
      <c r="N1113" s="820"/>
      <c r="O1113" s="820">
        <f>IF(details!ET41="","",details!ET41)</f>
        <v>100</v>
      </c>
      <c r="P1113" s="820"/>
      <c r="Q1113" s="820"/>
      <c r="R1113" s="820"/>
      <c r="S1113" s="820">
        <f>IF(details!EV41="","",details!EV41)</f>
        <v>110</v>
      </c>
      <c r="T1113" s="820"/>
      <c r="U1113" s="820"/>
      <c r="V1113" s="820"/>
      <c r="W1113" s="821">
        <f>'statement of marks'!$HR$108</f>
        <v>45777</v>
      </c>
      <c r="X1113" s="821"/>
      <c r="Y1113" s="821"/>
      <c r="Z1113" s="822"/>
    </row>
    <row r="1114" spans="1:26" ht="15.5" customHeight="1">
      <c r="A1114" s="426"/>
      <c r="B1114" s="803" t="s">
        <v>232</v>
      </c>
      <c r="C1114" s="804"/>
      <c r="D1114" s="805" t="s">
        <v>189</v>
      </c>
      <c r="E1114" s="805"/>
      <c r="F1114" s="805"/>
      <c r="G1114" s="805" t="s">
        <v>190</v>
      </c>
      <c r="H1114" s="805"/>
      <c r="I1114" s="805"/>
      <c r="J1114" s="805" t="s">
        <v>222</v>
      </c>
      <c r="K1114" s="805"/>
      <c r="L1114" s="805"/>
      <c r="M1114" s="805"/>
      <c r="N1114" s="805"/>
      <c r="O1114" s="805" t="s">
        <v>147</v>
      </c>
      <c r="P1114" s="805"/>
      <c r="Q1114" s="805"/>
      <c r="R1114" s="805"/>
      <c r="S1114" s="806" t="s">
        <v>195</v>
      </c>
      <c r="T1114" s="806"/>
      <c r="U1114" s="806"/>
      <c r="V1114" s="806"/>
      <c r="W1114" s="805" t="s">
        <v>230</v>
      </c>
      <c r="X1114" s="805"/>
      <c r="Y1114" s="805"/>
      <c r="Z1114" s="807"/>
    </row>
    <row r="1115" spans="1:26" ht="15.5" customHeight="1">
      <c r="A1115" s="426"/>
      <c r="B1115" s="803"/>
      <c r="C1115" s="804"/>
      <c r="D1115" s="805">
        <f>'statement of marks'!HP41</f>
        <v>1200</v>
      </c>
      <c r="E1115" s="805"/>
      <c r="F1115" s="805"/>
      <c r="G1115" s="805" t="str">
        <f>'statement of marks'!HQ41</f>
        <v/>
      </c>
      <c r="H1115" s="805"/>
      <c r="I1115" s="805"/>
      <c r="J1115" s="808" t="str">
        <f>'statement of marks'!HU41</f>
        <v/>
      </c>
      <c r="K1115" s="808"/>
      <c r="L1115" s="808"/>
      <c r="M1115" s="808"/>
      <c r="N1115" s="808"/>
      <c r="O1115" s="808" t="str">
        <f>'statement of marks'!HR41</f>
        <v/>
      </c>
      <c r="P1115" s="808"/>
      <c r="Q1115" s="808"/>
      <c r="R1115" s="808"/>
      <c r="S1115" s="805" t="str">
        <f>'statement of marks'!HT41</f>
        <v/>
      </c>
      <c r="T1115" s="805"/>
      <c r="U1115" s="805"/>
      <c r="V1115" s="805"/>
      <c r="W1115" s="809" t="str">
        <f>'statement of marks'!HO41</f>
        <v/>
      </c>
      <c r="X1115" s="809"/>
      <c r="Y1115" s="809"/>
      <c r="Z1115" s="810"/>
    </row>
    <row r="1116" spans="1:26" ht="15.5" customHeight="1">
      <c r="A1116" s="424"/>
      <c r="B1116" s="792" t="s">
        <v>176</v>
      </c>
      <c r="C1116" s="793"/>
      <c r="D1116" s="794"/>
      <c r="E1116" s="794"/>
      <c r="F1116" s="794"/>
      <c r="G1116" s="794"/>
      <c r="H1116" s="794"/>
      <c r="I1116" s="794"/>
      <c r="J1116" s="794"/>
      <c r="K1116" s="794"/>
      <c r="L1116" s="794"/>
      <c r="M1116" s="794"/>
      <c r="N1116" s="794"/>
      <c r="O1116" s="794"/>
      <c r="P1116" s="794"/>
      <c r="Q1116" s="794"/>
      <c r="R1116" s="794"/>
      <c r="S1116" s="794"/>
      <c r="T1116" s="794"/>
      <c r="U1116" s="794"/>
      <c r="V1116" s="794"/>
      <c r="W1116" s="794"/>
      <c r="X1116" s="794"/>
      <c r="Y1116" s="794"/>
      <c r="Z1116" s="800"/>
    </row>
    <row r="1117" spans="1:26" ht="15.5" customHeight="1">
      <c r="A1117" s="424"/>
      <c r="B1117" s="801" t="s">
        <v>161</v>
      </c>
      <c r="C1117" s="802"/>
      <c r="D1117" s="794"/>
      <c r="E1117" s="794"/>
      <c r="F1117" s="794"/>
      <c r="G1117" s="794"/>
      <c r="H1117" s="794"/>
      <c r="I1117" s="794"/>
      <c r="J1117" s="794"/>
      <c r="K1117" s="794"/>
      <c r="L1117" s="794"/>
      <c r="M1117" s="794"/>
      <c r="N1117" s="794"/>
      <c r="O1117" s="794"/>
      <c r="P1117" s="794"/>
      <c r="Q1117" s="794"/>
      <c r="R1117" s="794"/>
      <c r="S1117" s="794"/>
      <c r="T1117" s="794"/>
      <c r="U1117" s="794"/>
      <c r="V1117" s="794"/>
      <c r="W1117" s="794"/>
      <c r="X1117" s="794"/>
      <c r="Y1117" s="794"/>
      <c r="Z1117" s="800"/>
    </row>
    <row r="1118" spans="1:26" ht="15.5" customHeight="1">
      <c r="A1118" s="424"/>
      <c r="B1118" s="792" t="s">
        <v>162</v>
      </c>
      <c r="C1118" s="793"/>
      <c r="D1118" s="794"/>
      <c r="E1118" s="794"/>
      <c r="F1118" s="794"/>
      <c r="G1118" s="794"/>
      <c r="H1118" s="794"/>
      <c r="I1118" s="794"/>
      <c r="J1118" s="794"/>
      <c r="K1118" s="794"/>
      <c r="L1118" s="794"/>
      <c r="M1118" s="794"/>
      <c r="N1118" s="794"/>
      <c r="O1118" s="794"/>
      <c r="P1118" s="794"/>
      <c r="Q1118" s="794"/>
      <c r="R1118" s="794"/>
      <c r="S1118" s="795" t="s">
        <v>162</v>
      </c>
      <c r="T1118" s="795"/>
      <c r="U1118" s="795"/>
      <c r="V1118" s="795"/>
      <c r="W1118" s="796" t="s">
        <v>163</v>
      </c>
      <c r="X1118" s="796"/>
      <c r="Y1118" s="796"/>
      <c r="Z1118" s="797"/>
    </row>
    <row r="1119" spans="1:26" ht="15.5" customHeight="1">
      <c r="A1119" s="424"/>
      <c r="B1119" s="798" t="s">
        <v>163</v>
      </c>
      <c r="C1119" s="799"/>
      <c r="D1119" s="794"/>
      <c r="E1119" s="794"/>
      <c r="F1119" s="794"/>
      <c r="G1119" s="794"/>
      <c r="H1119" s="794"/>
      <c r="I1119" s="794"/>
      <c r="J1119" s="794"/>
      <c r="K1119" s="794"/>
      <c r="L1119" s="794"/>
      <c r="M1119" s="794"/>
      <c r="N1119" s="794"/>
      <c r="O1119" s="794"/>
      <c r="P1119" s="794"/>
      <c r="Q1119" s="794"/>
      <c r="R1119" s="794"/>
      <c r="S1119" s="795"/>
      <c r="T1119" s="795"/>
      <c r="U1119" s="795"/>
      <c r="V1119" s="795"/>
      <c r="W1119" s="796"/>
      <c r="X1119" s="796"/>
      <c r="Y1119" s="796"/>
      <c r="Z1119" s="797"/>
    </row>
    <row r="1120" spans="1:26" ht="15.5" customHeight="1" thickBot="1">
      <c r="A1120" s="424"/>
      <c r="B1120" s="786" t="s">
        <v>223</v>
      </c>
      <c r="C1120" s="787"/>
      <c r="D1120" s="788"/>
      <c r="E1120" s="788"/>
      <c r="F1120" s="788"/>
      <c r="G1120" s="788"/>
      <c r="H1120" s="788"/>
      <c r="I1120" s="788"/>
      <c r="J1120" s="788"/>
      <c r="K1120" s="788"/>
      <c r="L1120" s="788"/>
      <c r="M1120" s="788"/>
      <c r="N1120" s="788"/>
      <c r="O1120" s="788"/>
      <c r="P1120" s="788"/>
      <c r="Q1120" s="788"/>
      <c r="R1120" s="788"/>
      <c r="S1120" s="789" t="s">
        <v>179</v>
      </c>
      <c r="T1120" s="789"/>
      <c r="U1120" s="789"/>
      <c r="V1120" s="789"/>
      <c r="W1120" s="790" t="s">
        <v>179</v>
      </c>
      <c r="X1120" s="790"/>
      <c r="Y1120" s="790"/>
      <c r="Z1120" s="791"/>
    </row>
    <row r="1121" spans="1:26" ht="15.5" customHeight="1">
      <c r="A1121" s="424"/>
      <c r="B1121" s="839" t="s">
        <v>178</v>
      </c>
      <c r="C1121" s="840"/>
      <c r="D1121" s="840"/>
      <c r="E1121" s="840"/>
      <c r="F1121" s="840"/>
      <c r="G1121" s="840"/>
      <c r="H1121" s="840"/>
      <c r="I1121" s="840"/>
      <c r="J1121" s="840"/>
      <c r="K1121" s="840"/>
      <c r="L1121" s="840"/>
      <c r="M1121" s="840"/>
      <c r="N1121" s="840"/>
      <c r="O1121" s="840"/>
      <c r="P1121" s="840"/>
      <c r="Q1121" s="840"/>
      <c r="R1121" s="840"/>
      <c r="S1121" s="840"/>
      <c r="T1121" s="840"/>
      <c r="U1121" s="840"/>
      <c r="V1121" s="840"/>
      <c r="W1121" s="840"/>
      <c r="X1121" s="840"/>
      <c r="Y1121" s="840"/>
      <c r="Z1121" s="841"/>
    </row>
    <row r="1122" spans="1:26" ht="15.5" customHeight="1">
      <c r="A1122" s="424"/>
      <c r="B1122" s="842" t="str">
        <f>IF('statement of marks'!$A$1="","",'statement of marks'!$A$1)</f>
        <v>GOVT. HR. SEC. SCHOOL, _________________</v>
      </c>
      <c r="C1122" s="843"/>
      <c r="D1122" s="843"/>
      <c r="E1122" s="843"/>
      <c r="F1122" s="843"/>
      <c r="G1122" s="843"/>
      <c r="H1122" s="843"/>
      <c r="I1122" s="843"/>
      <c r="J1122" s="843"/>
      <c r="K1122" s="843"/>
      <c r="L1122" s="843"/>
      <c r="M1122" s="843"/>
      <c r="N1122" s="843"/>
      <c r="O1122" s="843"/>
      <c r="P1122" s="843"/>
      <c r="Q1122" s="843"/>
      <c r="R1122" s="843"/>
      <c r="S1122" s="843"/>
      <c r="T1122" s="843"/>
      <c r="U1122" s="843"/>
      <c r="V1122" s="843"/>
      <c r="W1122" s="843"/>
      <c r="X1122" s="843"/>
      <c r="Y1122" s="843"/>
      <c r="Z1122" s="844"/>
    </row>
    <row r="1123" spans="1:26" ht="15.5" customHeight="1">
      <c r="A1123" s="424"/>
      <c r="B1123" s="813" t="s">
        <v>117</v>
      </c>
      <c r="C1123" s="814"/>
      <c r="D1123" s="814" t="str">
        <f>IF('statement of marks'!$H$3="","",'statement of marks'!$H$3)</f>
        <v>2024-25</v>
      </c>
      <c r="E1123" s="814"/>
      <c r="F1123" s="814"/>
      <c r="G1123" s="814"/>
      <c r="H1123" s="814"/>
      <c r="I1123" s="814"/>
      <c r="J1123" s="814"/>
      <c r="K1123" s="814"/>
      <c r="L1123" s="814"/>
      <c r="M1123" s="814"/>
      <c r="N1123" s="814"/>
      <c r="O1123" s="814"/>
      <c r="P1123" s="814"/>
      <c r="Q1123" s="814"/>
      <c r="R1123" s="814"/>
      <c r="S1123" s="814"/>
      <c r="T1123" s="814"/>
      <c r="U1123" s="814"/>
      <c r="V1123" s="814"/>
      <c r="W1123" s="814"/>
      <c r="X1123" s="814"/>
      <c r="Y1123" s="814"/>
      <c r="Z1123" s="832"/>
    </row>
    <row r="1124" spans="1:26" ht="15.5" customHeight="1">
      <c r="A1124" s="424"/>
      <c r="B1124" s="813" t="s">
        <v>157</v>
      </c>
      <c r="C1124" s="814"/>
      <c r="D1124" s="814" t="str">
        <f>IF('statement of marks'!I42="","",'statement of marks'!I42)</f>
        <v/>
      </c>
      <c r="E1124" s="814"/>
      <c r="F1124" s="814"/>
      <c r="G1124" s="814"/>
      <c r="H1124" s="814"/>
      <c r="I1124" s="814"/>
      <c r="J1124" s="814"/>
      <c r="K1124" s="814"/>
      <c r="L1124" s="814"/>
      <c r="M1124" s="814"/>
      <c r="N1124" s="814"/>
      <c r="O1124" s="814"/>
      <c r="P1124" s="814"/>
      <c r="Q1124" s="814"/>
      <c r="R1124" s="814"/>
      <c r="S1124" s="814"/>
      <c r="T1124" s="814"/>
      <c r="U1124" s="814"/>
      <c r="V1124" s="814"/>
      <c r="W1124" s="814"/>
      <c r="X1124" s="814"/>
      <c r="Y1124" s="814"/>
      <c r="Z1124" s="832"/>
    </row>
    <row r="1125" spans="1:26" ht="15.5" customHeight="1">
      <c r="A1125" s="424"/>
      <c r="B1125" s="813" t="s">
        <v>20</v>
      </c>
      <c r="C1125" s="814"/>
      <c r="D1125" s="814" t="str">
        <f>IF('statement of marks'!J42="","",'statement of marks'!J42)</f>
        <v/>
      </c>
      <c r="E1125" s="814"/>
      <c r="F1125" s="814"/>
      <c r="G1125" s="814"/>
      <c r="H1125" s="814"/>
      <c r="I1125" s="814"/>
      <c r="J1125" s="814"/>
      <c r="K1125" s="814"/>
      <c r="L1125" s="814"/>
      <c r="M1125" s="814"/>
      <c r="N1125" s="814"/>
      <c r="O1125" s="814"/>
      <c r="P1125" s="814"/>
      <c r="Q1125" s="814"/>
      <c r="R1125" s="814"/>
      <c r="S1125" s="814"/>
      <c r="T1125" s="814"/>
      <c r="U1125" s="814"/>
      <c r="V1125" s="814"/>
      <c r="W1125" s="814"/>
      <c r="X1125" s="814"/>
      <c r="Y1125" s="814"/>
      <c r="Z1125" s="832"/>
    </row>
    <row r="1126" spans="1:26" ht="15.5" customHeight="1">
      <c r="A1126" s="424"/>
      <c r="B1126" s="813" t="s">
        <v>21</v>
      </c>
      <c r="C1126" s="814"/>
      <c r="D1126" s="814" t="str">
        <f>IF('statement of marks'!K42="","",'statement of marks'!K42)</f>
        <v/>
      </c>
      <c r="E1126" s="814"/>
      <c r="F1126" s="814"/>
      <c r="G1126" s="814"/>
      <c r="H1126" s="814"/>
      <c r="I1126" s="814"/>
      <c r="J1126" s="814"/>
      <c r="K1126" s="814"/>
      <c r="L1126" s="814"/>
      <c r="M1126" s="814"/>
      <c r="N1126" s="814"/>
      <c r="O1126" s="814"/>
      <c r="P1126" s="814"/>
      <c r="Q1126" s="814"/>
      <c r="R1126" s="814"/>
      <c r="S1126" s="814"/>
      <c r="T1126" s="814"/>
      <c r="U1126" s="814"/>
      <c r="V1126" s="814"/>
      <c r="W1126" s="814"/>
      <c r="X1126" s="814"/>
      <c r="Y1126" s="814"/>
      <c r="Z1126" s="832"/>
    </row>
    <row r="1127" spans="1:26" ht="15.5" customHeight="1">
      <c r="A1127" s="424"/>
      <c r="B1127" s="813" t="s">
        <v>158</v>
      </c>
      <c r="C1127" s="814"/>
      <c r="D1127" s="814" t="str">
        <f>IF('statement of marks'!$G$3="","",'statement of marks'!$G$3)</f>
        <v>6 A</v>
      </c>
      <c r="E1127" s="814"/>
      <c r="F1127" s="814"/>
      <c r="G1127" s="814" t="s">
        <v>159</v>
      </c>
      <c r="H1127" s="814"/>
      <c r="I1127" s="814"/>
      <c r="J1127" s="836">
        <f>IF('statement of marks'!D42="","",'statement of marks'!D42)</f>
        <v>836</v>
      </c>
      <c r="K1127" s="837"/>
      <c r="L1127" s="837"/>
      <c r="M1127" s="837"/>
      <c r="N1127" s="838"/>
      <c r="O1127" s="814" t="s">
        <v>79</v>
      </c>
      <c r="P1127" s="814"/>
      <c r="Q1127" s="814"/>
      <c r="R1127" s="814"/>
      <c r="S1127" s="814" t="str">
        <f>IF('statement of marks'!F42="","",'statement of marks'!F42)</f>
        <v/>
      </c>
      <c r="T1127" s="814"/>
      <c r="U1127" s="814"/>
      <c r="V1127" s="814"/>
      <c r="W1127" s="814" t="str">
        <f>IF('statement of marks'!$I$3="","",'statement of marks'!$I$3)</f>
        <v>SCHOOL DISE CODE</v>
      </c>
      <c r="X1127" s="814"/>
      <c r="Y1127" s="814"/>
      <c r="Z1127" s="832"/>
    </row>
    <row r="1128" spans="1:26" ht="15.5" customHeight="1">
      <c r="A1128" s="424"/>
      <c r="B1128" s="449" t="s">
        <v>171</v>
      </c>
      <c r="C1128" s="428"/>
      <c r="D1128" s="830" t="str">
        <f>IF('statement of marks'!G42="","",'statement of marks'!G42)</f>
        <v/>
      </c>
      <c r="E1128" s="830"/>
      <c r="F1128" s="830"/>
      <c r="G1128" s="831" t="str">
        <f>IF('statement of marks'!H42="","",'statement of marks'!H42)</f>
        <v/>
      </c>
      <c r="H1128" s="831"/>
      <c r="I1128" s="831"/>
      <c r="J1128" s="831"/>
      <c r="K1128" s="831"/>
      <c r="L1128" s="831"/>
      <c r="M1128" s="831"/>
      <c r="N1128" s="831"/>
      <c r="O1128" s="831"/>
      <c r="P1128" s="831"/>
      <c r="Q1128" s="831"/>
      <c r="R1128" s="831"/>
      <c r="S1128" s="831"/>
      <c r="T1128" s="831"/>
      <c r="U1128" s="831"/>
      <c r="V1128" s="831"/>
      <c r="W1128" s="814" t="str">
        <f>IF('statement of marks'!$J$3="","",'statement of marks'!$J$3)</f>
        <v>08291009401</v>
      </c>
      <c r="X1128" s="814"/>
      <c r="Y1128" s="814"/>
      <c r="Z1128" s="832"/>
    </row>
    <row r="1129" spans="1:26" ht="15.5" customHeight="1">
      <c r="A1129" s="424"/>
      <c r="B1129" s="450" t="s">
        <v>160</v>
      </c>
      <c r="C1129" s="429" t="s">
        <v>165</v>
      </c>
      <c r="D1129" s="794" t="s">
        <v>167</v>
      </c>
      <c r="E1129" s="794"/>
      <c r="F1129" s="794"/>
      <c r="G1129" s="794" t="s">
        <v>168</v>
      </c>
      <c r="H1129" s="794"/>
      <c r="I1129" s="794"/>
      <c r="J1129" s="794" t="s">
        <v>169</v>
      </c>
      <c r="K1129" s="794"/>
      <c r="L1129" s="794"/>
      <c r="M1129" s="833" t="str">
        <f>IF('statement of marks'!U$4="","",'statement of marks'!U$4)</f>
        <v>TOTAL OF ALL TESTS</v>
      </c>
      <c r="N1129" s="834" t="str">
        <f>IF('statement of marks'!V$4="","",'statement of marks'!V$4)</f>
        <v>VRUKSHAROPAN</v>
      </c>
      <c r="O1129" s="795" t="s">
        <v>170</v>
      </c>
      <c r="P1129" s="795"/>
      <c r="Q1129" s="795"/>
      <c r="R1129" s="795"/>
      <c r="S1129" s="835" t="s">
        <v>216</v>
      </c>
      <c r="T1129" s="816" t="s">
        <v>90</v>
      </c>
      <c r="U1129" s="816"/>
      <c r="V1129" s="816"/>
      <c r="W1129" s="816"/>
      <c r="X1129" s="823" t="s">
        <v>425</v>
      </c>
      <c r="Y1129" s="823"/>
      <c r="Z1129" s="824"/>
    </row>
    <row r="1130" spans="1:26" ht="15.5" customHeight="1">
      <c r="A1130" s="424"/>
      <c r="B1130" s="450"/>
      <c r="C1130" s="429"/>
      <c r="D1130" s="431" t="s">
        <v>217</v>
      </c>
      <c r="E1130" s="431" t="s">
        <v>218</v>
      </c>
      <c r="F1130" s="432" t="s">
        <v>219</v>
      </c>
      <c r="G1130" s="431" t="s">
        <v>217</v>
      </c>
      <c r="H1130" s="431" t="s">
        <v>218</v>
      </c>
      <c r="I1130" s="433" t="s">
        <v>219</v>
      </c>
      <c r="J1130" s="431" t="s">
        <v>217</v>
      </c>
      <c r="K1130" s="431" t="s">
        <v>218</v>
      </c>
      <c r="L1130" s="433" t="s">
        <v>219</v>
      </c>
      <c r="M1130" s="833"/>
      <c r="N1130" s="834"/>
      <c r="O1130" s="431" t="s">
        <v>217</v>
      </c>
      <c r="P1130" s="431" t="s">
        <v>218</v>
      </c>
      <c r="Q1130" s="434" t="s">
        <v>421</v>
      </c>
      <c r="R1130" s="433" t="s">
        <v>219</v>
      </c>
      <c r="S1130" s="835"/>
      <c r="T1130" s="431" t="s">
        <v>217</v>
      </c>
      <c r="U1130" s="431" t="s">
        <v>218</v>
      </c>
      <c r="V1130" s="434" t="s">
        <v>422</v>
      </c>
      <c r="W1130" s="433" t="s">
        <v>219</v>
      </c>
      <c r="X1130" s="435" t="s">
        <v>423</v>
      </c>
      <c r="Y1130" s="431" t="s">
        <v>220</v>
      </c>
      <c r="Z1130" s="451" t="s">
        <v>69</v>
      </c>
    </row>
    <row r="1131" spans="1:26" ht="15.5" customHeight="1">
      <c r="A1131" s="425"/>
      <c r="B1131" s="828" t="s">
        <v>166</v>
      </c>
      <c r="C1131" s="829"/>
      <c r="D1131" s="436">
        <f>IF('statement of marks'!L$6="","",'statement of marks'!L$6)</f>
        <v>5</v>
      </c>
      <c r="E1131" s="436">
        <f>IF('statement of marks'!M$6="","",'statement of marks'!M$6)</f>
        <v>5</v>
      </c>
      <c r="F1131" s="437">
        <f>IF('statement of marks'!N$6="","",'statement of marks'!N$6)</f>
        <v>10</v>
      </c>
      <c r="G1131" s="436">
        <f>IF('statement of marks'!O$6="","",'statement of marks'!O$6)</f>
        <v>5</v>
      </c>
      <c r="H1131" s="436">
        <f>IF('statement of marks'!P$6="","",'statement of marks'!P$6)</f>
        <v>5</v>
      </c>
      <c r="I1131" s="438">
        <f>IF('statement of marks'!Q$6="","",'statement of marks'!Q$6)</f>
        <v>10</v>
      </c>
      <c r="J1131" s="436">
        <f>IF('statement of marks'!R$6="","",'statement of marks'!R$6)</f>
        <v>5</v>
      </c>
      <c r="K1131" s="436">
        <f>IF('statement of marks'!S$6="","",'statement of marks'!S$6)</f>
        <v>4</v>
      </c>
      <c r="L1131" s="438">
        <f>IF('statement of marks'!T$6="","",'statement of marks'!T$6)</f>
        <v>9</v>
      </c>
      <c r="M1131" s="438">
        <f>IF('statement of marks'!U$6="","",'statement of marks'!U$6)</f>
        <v>29</v>
      </c>
      <c r="N1131" s="439">
        <f>IF('statement of marks'!V$6="","",'statement of marks'!V$6)</f>
        <v>1</v>
      </c>
      <c r="O1131" s="436">
        <f>IF('statement of marks'!W$6="","",'statement of marks'!W$6)</f>
        <v>40</v>
      </c>
      <c r="P1131" s="436">
        <f>IF('statement of marks'!X$6="","",'statement of marks'!X$6)</f>
        <v>10</v>
      </c>
      <c r="Q1131" s="436">
        <f>IF('statement of marks'!Y$6="","",'statement of marks'!Y$6)</f>
        <v>20</v>
      </c>
      <c r="R1131" s="438">
        <f>IF('statement of marks'!Z$6="","",'statement of marks'!Z$6)</f>
        <v>70</v>
      </c>
      <c r="S1131" s="440">
        <f>IF('statement of marks'!AA$6="","",'statement of marks'!AA$6)</f>
        <v>100</v>
      </c>
      <c r="T1131" s="436">
        <f>IF('statement of marks'!AB$6="","",'statement of marks'!AB$6)</f>
        <v>65</v>
      </c>
      <c r="U1131" s="436">
        <f>IF('statement of marks'!AC$6="","",'statement of marks'!AC$6)</f>
        <v>15</v>
      </c>
      <c r="V1131" s="436">
        <f>IF('statement of marks'!AD$6="","",'statement of marks'!AD$6)</f>
        <v>20</v>
      </c>
      <c r="W1131" s="438">
        <f>IF('statement of marks'!AE$6="","",'statement of marks'!AE$6)</f>
        <v>100</v>
      </c>
      <c r="X1131" s="441">
        <f>IF('statement of marks'!AF$6="","",'statement of marks'!AF$6)</f>
        <v>200</v>
      </c>
      <c r="Y1131" s="436" t="str">
        <f>IF('statement of marks'!AG$6="","",'statement of marks'!AG$6)</f>
        <v/>
      </c>
      <c r="Z1131" s="452" t="str">
        <f>IF('statement of marks'!AH$6="","",'statement of marks'!AH$6)</f>
        <v/>
      </c>
    </row>
    <row r="1132" spans="1:26" ht="15.5" customHeight="1">
      <c r="A1132" s="424"/>
      <c r="B1132" s="813" t="str">
        <f>IF('statement of marks'!$L$3="","",'statement of marks'!$L$3)</f>
        <v>HINDI</v>
      </c>
      <c r="C1132" s="814"/>
      <c r="D1132" s="430" t="str">
        <f>IF('statement of marks'!L42="","",'statement of marks'!L42)</f>
        <v/>
      </c>
      <c r="E1132" s="430" t="str">
        <f>IF('statement of marks'!M42="","",'statement of marks'!M42)</f>
        <v/>
      </c>
      <c r="F1132" s="442" t="str">
        <f>IF('statement of marks'!N42="","",'statement of marks'!N42)</f>
        <v/>
      </c>
      <c r="G1132" s="430" t="str">
        <f>IF('statement of marks'!O42="","",'statement of marks'!O42)</f>
        <v/>
      </c>
      <c r="H1132" s="430" t="str">
        <f>IF('statement of marks'!P42="","",'statement of marks'!P42)</f>
        <v/>
      </c>
      <c r="I1132" s="443" t="str">
        <f>IF('statement of marks'!Q42="","",'statement of marks'!Q42)</f>
        <v/>
      </c>
      <c r="J1132" s="430" t="str">
        <f>IF('statement of marks'!R42="","",'statement of marks'!R42)</f>
        <v/>
      </c>
      <c r="K1132" s="430" t="str">
        <f>IF('statement of marks'!S42="","",'statement of marks'!S42)</f>
        <v/>
      </c>
      <c r="L1132" s="443" t="str">
        <f>IF('statement of marks'!T42="","",'statement of marks'!T42)</f>
        <v/>
      </c>
      <c r="M1132" s="443" t="str">
        <f>IF('statement of marks'!U42="","",'statement of marks'!U42)</f>
        <v/>
      </c>
      <c r="N1132" s="444" t="str">
        <f>IF('statement of marks'!V42="","",'statement of marks'!V42)</f>
        <v/>
      </c>
      <c r="O1132" s="430" t="str">
        <f>IF('statement of marks'!W42="","",'statement of marks'!W42)</f>
        <v/>
      </c>
      <c r="P1132" s="430" t="str">
        <f>IF('statement of marks'!X42="","",'statement of marks'!X42)</f>
        <v/>
      </c>
      <c r="Q1132" s="430" t="str">
        <f>IF('statement of marks'!Y42="","",'statement of marks'!Y42)</f>
        <v/>
      </c>
      <c r="R1132" s="443" t="str">
        <f>IF('statement of marks'!Z42="","",'statement of marks'!Z42)</f>
        <v/>
      </c>
      <c r="S1132" s="445" t="str">
        <f>IF('statement of marks'!AA42="","",'statement of marks'!AA42)</f>
        <v/>
      </c>
      <c r="T1132" s="430" t="str">
        <f>IF('statement of marks'!AB42="","",'statement of marks'!AB42)</f>
        <v/>
      </c>
      <c r="U1132" s="430" t="str">
        <f>IF('statement of marks'!AC42="","",'statement of marks'!AC42)</f>
        <v/>
      </c>
      <c r="V1132" s="430" t="str">
        <f>IF('statement of marks'!AD42="","",'statement of marks'!AD42)</f>
        <v/>
      </c>
      <c r="W1132" s="443" t="str">
        <f>IF('statement of marks'!AE42="","",'statement of marks'!AE42)</f>
        <v/>
      </c>
      <c r="X1132" s="446" t="str">
        <f>IF('statement of marks'!AF42="","",'statement of marks'!AF42)</f>
        <v/>
      </c>
      <c r="Y1132" s="430" t="str">
        <f>IF('statement of marks'!AG42="","",'statement of marks'!AG42)</f>
        <v/>
      </c>
      <c r="Z1132" s="453" t="str">
        <f>IF('statement of marks'!AH42="","",'statement of marks'!AH42)</f>
        <v/>
      </c>
    </row>
    <row r="1133" spans="1:26" ht="15.5" customHeight="1">
      <c r="A1133" s="424"/>
      <c r="B1133" s="813" t="str">
        <f>IF('statement of marks'!$AK$3="","",'statement of marks'!$AK$3)</f>
        <v>ENGLISH</v>
      </c>
      <c r="C1133" s="814"/>
      <c r="D1133" s="430" t="str">
        <f>IF('statement of marks'!AK42="","",'statement of marks'!AK42)</f>
        <v/>
      </c>
      <c r="E1133" s="430" t="str">
        <f>IF('statement of marks'!AL42="","",'statement of marks'!AL42)</f>
        <v/>
      </c>
      <c r="F1133" s="442" t="str">
        <f>IF('statement of marks'!AM42="","",'statement of marks'!AM42)</f>
        <v/>
      </c>
      <c r="G1133" s="430" t="str">
        <f>IF('statement of marks'!AN42="","",'statement of marks'!AN42)</f>
        <v/>
      </c>
      <c r="H1133" s="430" t="str">
        <f>IF('statement of marks'!AO42="","",'statement of marks'!AO42)</f>
        <v/>
      </c>
      <c r="I1133" s="443" t="str">
        <f>IF('statement of marks'!AP42="","",'statement of marks'!AP42)</f>
        <v/>
      </c>
      <c r="J1133" s="430" t="str">
        <f>IF('statement of marks'!AQ42="","",'statement of marks'!AQ42)</f>
        <v/>
      </c>
      <c r="K1133" s="430" t="str">
        <f>IF('statement of marks'!AR42="","",'statement of marks'!AR42)</f>
        <v/>
      </c>
      <c r="L1133" s="443" t="str">
        <f>IF('statement of marks'!AS42="","",'statement of marks'!AS42)</f>
        <v/>
      </c>
      <c r="M1133" s="443" t="str">
        <f>IF('statement of marks'!AT42="","",'statement of marks'!AT42)</f>
        <v/>
      </c>
      <c r="N1133" s="444" t="str">
        <f>IF('statement of marks'!AU42="","",'statement of marks'!AU42)</f>
        <v/>
      </c>
      <c r="O1133" s="430" t="str">
        <f>IF('statement of marks'!AV42="","",'statement of marks'!AV42)</f>
        <v/>
      </c>
      <c r="P1133" s="430" t="str">
        <f>IF('statement of marks'!AW42="","",'statement of marks'!AW42)</f>
        <v/>
      </c>
      <c r="Q1133" s="430" t="str">
        <f>IF('statement of marks'!AX42="","",'statement of marks'!AX42)</f>
        <v/>
      </c>
      <c r="R1133" s="443" t="str">
        <f>IF('statement of marks'!AY42="","",'statement of marks'!AY42)</f>
        <v/>
      </c>
      <c r="S1133" s="445" t="str">
        <f>IF('statement of marks'!AZ42="","",'statement of marks'!AZ42)</f>
        <v/>
      </c>
      <c r="T1133" s="430" t="str">
        <f>IF('statement of marks'!BA42="","",'statement of marks'!BA42)</f>
        <v/>
      </c>
      <c r="U1133" s="430" t="str">
        <f>IF('statement of marks'!BB42="","",'statement of marks'!BB42)</f>
        <v/>
      </c>
      <c r="V1133" s="430" t="str">
        <f>IF('statement of marks'!BC42="","",'statement of marks'!BC42)</f>
        <v/>
      </c>
      <c r="W1133" s="443" t="str">
        <f>IF('statement of marks'!BD42="","",'statement of marks'!BD42)</f>
        <v/>
      </c>
      <c r="X1133" s="446" t="str">
        <f>IF('statement of marks'!BE42="","",'statement of marks'!BE42)</f>
        <v/>
      </c>
      <c r="Y1133" s="430" t="str">
        <f>IF('statement of marks'!BF42="","",'statement of marks'!BF42)</f>
        <v/>
      </c>
      <c r="Z1133" s="453" t="str">
        <f>IF('statement of marks'!BG42="","",'statement of marks'!BG42)</f>
        <v/>
      </c>
    </row>
    <row r="1134" spans="1:26" ht="15.5" customHeight="1">
      <c r="A1134" s="424"/>
      <c r="B1134" s="813" t="str">
        <f>IF('statement of marks'!BJ42="s","SANSKRIT",IF('statement of marks'!BJ42="u","URDU",IF('statement of marks'!BJ42="g","GUJRATI",IF('statement of marks'!BJ42="p","PUNJABI",IF('statement of marks'!BJ42="sd","fla/kh","THIRD LANGUAGE")))))</f>
        <v>THIRD LANGUAGE</v>
      </c>
      <c r="C1134" s="814"/>
      <c r="D1134" s="430" t="str">
        <f>IF('statement of marks'!BK42="","",'statement of marks'!BK42)</f>
        <v/>
      </c>
      <c r="E1134" s="430" t="str">
        <f>IF('statement of marks'!BL42="","",'statement of marks'!BL42)</f>
        <v/>
      </c>
      <c r="F1134" s="442" t="str">
        <f>IF('statement of marks'!BM42="","",'statement of marks'!BM42)</f>
        <v/>
      </c>
      <c r="G1134" s="430" t="str">
        <f>IF('statement of marks'!BN42="","",'statement of marks'!BN42)</f>
        <v/>
      </c>
      <c r="H1134" s="430" t="str">
        <f>IF('statement of marks'!BO42="","",'statement of marks'!BO42)</f>
        <v/>
      </c>
      <c r="I1134" s="443" t="str">
        <f>IF('statement of marks'!BP42="","",'statement of marks'!BP42)</f>
        <v/>
      </c>
      <c r="J1134" s="430" t="str">
        <f>IF('statement of marks'!BQ42="","",'statement of marks'!BQ42)</f>
        <v/>
      </c>
      <c r="K1134" s="430" t="str">
        <f>IF('statement of marks'!BR42="","",'statement of marks'!BR42)</f>
        <v/>
      </c>
      <c r="L1134" s="443" t="str">
        <f>IF('statement of marks'!BS42="","",'statement of marks'!BS42)</f>
        <v/>
      </c>
      <c r="M1134" s="443" t="str">
        <f>IF('statement of marks'!BT42="","",'statement of marks'!BT42)</f>
        <v/>
      </c>
      <c r="N1134" s="444" t="str">
        <f>IF('statement of marks'!BU42="","",'statement of marks'!BU42)</f>
        <v/>
      </c>
      <c r="O1134" s="430" t="str">
        <f>IF('statement of marks'!BV42="","",'statement of marks'!BV42)</f>
        <v/>
      </c>
      <c r="P1134" s="430" t="str">
        <f>IF('statement of marks'!BW42="","",'statement of marks'!BW42)</f>
        <v/>
      </c>
      <c r="Q1134" s="430"/>
      <c r="R1134" s="443" t="str">
        <f>IF('statement of marks'!BX42="","",'statement of marks'!BX42)</f>
        <v/>
      </c>
      <c r="S1134" s="445" t="str">
        <f>IF('statement of marks'!BY42="","",'statement of marks'!BY42)</f>
        <v/>
      </c>
      <c r="T1134" s="430" t="str">
        <f>IF('statement of marks'!BZ42="","",'statement of marks'!BZ42)</f>
        <v/>
      </c>
      <c r="U1134" s="430" t="str">
        <f>IF('statement of marks'!CA42="","",'statement of marks'!CA42)</f>
        <v/>
      </c>
      <c r="V1134" s="430"/>
      <c r="W1134" s="443" t="str">
        <f>IF('statement of marks'!CB42="","",'statement of marks'!CB42)</f>
        <v/>
      </c>
      <c r="X1134" s="446" t="str">
        <f>IF('statement of marks'!CC42="","",'statement of marks'!CC42)</f>
        <v/>
      </c>
      <c r="Y1134" s="430" t="str">
        <f>IF('statement of marks'!CD42="","",'statement of marks'!CD42)</f>
        <v/>
      </c>
      <c r="Z1134" s="453" t="str">
        <f>IF('statement of marks'!CE42="","",'statement of marks'!CE42)</f>
        <v/>
      </c>
    </row>
    <row r="1135" spans="1:26" ht="15.5" customHeight="1">
      <c r="A1135" s="424"/>
      <c r="B1135" s="813" t="str">
        <f>IF('statement of marks'!$CH$3="","",'statement of marks'!$CH$3)</f>
        <v>MATHEMATICS</v>
      </c>
      <c r="C1135" s="814"/>
      <c r="D1135" s="430" t="str">
        <f>IF('statement of marks'!CH42="","",'statement of marks'!CH42)</f>
        <v/>
      </c>
      <c r="E1135" s="430" t="str">
        <f>IF('statement of marks'!CI42="","",'statement of marks'!CI42)</f>
        <v/>
      </c>
      <c r="F1135" s="442" t="str">
        <f>IF('statement of marks'!CJ42="","",'statement of marks'!CJ42)</f>
        <v/>
      </c>
      <c r="G1135" s="430" t="str">
        <f>IF('statement of marks'!CK42="","",'statement of marks'!CK42)</f>
        <v/>
      </c>
      <c r="H1135" s="430" t="str">
        <f>IF('statement of marks'!CL42="","",'statement of marks'!CL42)</f>
        <v/>
      </c>
      <c r="I1135" s="443" t="str">
        <f>IF('statement of marks'!CM42="","",'statement of marks'!CM42)</f>
        <v/>
      </c>
      <c r="J1135" s="430" t="str">
        <f>IF('statement of marks'!CN42="","",'statement of marks'!CN42)</f>
        <v/>
      </c>
      <c r="K1135" s="430" t="str">
        <f>IF('statement of marks'!CO42="","",'statement of marks'!CO42)</f>
        <v/>
      </c>
      <c r="L1135" s="443" t="str">
        <f>IF('statement of marks'!CP42="","",'statement of marks'!CP42)</f>
        <v/>
      </c>
      <c r="M1135" s="443" t="str">
        <f>IF('statement of marks'!CQ42="","",'statement of marks'!CQ42)</f>
        <v/>
      </c>
      <c r="N1135" s="444" t="str">
        <f>IF('statement of marks'!CR42="","",'statement of marks'!CR42)</f>
        <v/>
      </c>
      <c r="O1135" s="430" t="str">
        <f>IF('statement of marks'!CS42="","",'statement of marks'!CS42)</f>
        <v/>
      </c>
      <c r="P1135" s="430" t="str">
        <f>IF('statement of marks'!CT42="","",'statement of marks'!CT42)</f>
        <v/>
      </c>
      <c r="Q1135" s="430" t="str">
        <f>IF('statement of marks'!CU42="","",'statement of marks'!CU42)</f>
        <v/>
      </c>
      <c r="R1135" s="443" t="str">
        <f>IF('statement of marks'!CV42="","",'statement of marks'!CV42)</f>
        <v/>
      </c>
      <c r="S1135" s="445" t="str">
        <f>IF('statement of marks'!CW42="","",'statement of marks'!CW42)</f>
        <v/>
      </c>
      <c r="T1135" s="430" t="str">
        <f>IF('statement of marks'!CX42="","",'statement of marks'!CX42)</f>
        <v/>
      </c>
      <c r="U1135" s="430" t="str">
        <f>IF('statement of marks'!CY42="","",'statement of marks'!CY42)</f>
        <v/>
      </c>
      <c r="V1135" s="430" t="str">
        <f>IF('statement of marks'!CZ42="","",'statement of marks'!CZ42)</f>
        <v/>
      </c>
      <c r="W1135" s="443" t="str">
        <f>IF('statement of marks'!DA42="","",'statement of marks'!DA42)</f>
        <v/>
      </c>
      <c r="X1135" s="446" t="str">
        <f>IF('statement of marks'!DB42="","",'statement of marks'!DB42)</f>
        <v/>
      </c>
      <c r="Y1135" s="430" t="str">
        <f>IF('statement of marks'!DC42="","",'statement of marks'!DC42)</f>
        <v/>
      </c>
      <c r="Z1135" s="453" t="str">
        <f>IF('statement of marks'!DD42="","",'statement of marks'!DD42)</f>
        <v/>
      </c>
    </row>
    <row r="1136" spans="1:26" ht="15.5" customHeight="1">
      <c r="A1136" s="424"/>
      <c r="B1136" s="813" t="str">
        <f>IF('statement of marks'!$DG$3="","",'statement of marks'!$DG$3)</f>
        <v>SCIENCE</v>
      </c>
      <c r="C1136" s="814"/>
      <c r="D1136" s="430" t="str">
        <f>IF('statement of marks'!DG42="","",'statement of marks'!DG42)</f>
        <v/>
      </c>
      <c r="E1136" s="430" t="str">
        <f>IF('statement of marks'!DH42="","",'statement of marks'!DH42)</f>
        <v/>
      </c>
      <c r="F1136" s="442" t="str">
        <f>IF('statement of marks'!DI42="","",'statement of marks'!DI42)</f>
        <v/>
      </c>
      <c r="G1136" s="430" t="str">
        <f>IF('statement of marks'!DJ42="","",'statement of marks'!DJ42)</f>
        <v/>
      </c>
      <c r="H1136" s="430" t="str">
        <f>IF('statement of marks'!DK42="","",'statement of marks'!DK42)</f>
        <v/>
      </c>
      <c r="I1136" s="443" t="str">
        <f>IF('statement of marks'!DL42="","",'statement of marks'!DL42)</f>
        <v/>
      </c>
      <c r="J1136" s="430" t="str">
        <f>IF('statement of marks'!DM42="","",'statement of marks'!DM42)</f>
        <v/>
      </c>
      <c r="K1136" s="430" t="str">
        <f>IF('statement of marks'!DN42="","",'statement of marks'!DN42)</f>
        <v/>
      </c>
      <c r="L1136" s="443" t="str">
        <f>IF('statement of marks'!DO42="","",'statement of marks'!DO42)</f>
        <v/>
      </c>
      <c r="M1136" s="443" t="str">
        <f>IF('statement of marks'!DP42="","",'statement of marks'!DP42)</f>
        <v/>
      </c>
      <c r="N1136" s="444" t="str">
        <f>IF('statement of marks'!DQ42="","",'statement of marks'!DQ42)</f>
        <v/>
      </c>
      <c r="O1136" s="430" t="str">
        <f>IF('statement of marks'!DR42="","",'statement of marks'!DR42)</f>
        <v/>
      </c>
      <c r="P1136" s="430" t="str">
        <f>IF('statement of marks'!DS42="","",'statement of marks'!DS42)</f>
        <v/>
      </c>
      <c r="Q1136" s="430"/>
      <c r="R1136" s="443" t="str">
        <f>IF('statement of marks'!DT42="","",'statement of marks'!DT42)</f>
        <v/>
      </c>
      <c r="S1136" s="445" t="str">
        <f>IF('statement of marks'!DU42="","",'statement of marks'!DU42)</f>
        <v/>
      </c>
      <c r="T1136" s="430" t="str">
        <f>IF('statement of marks'!DV42="","",'statement of marks'!DV42)</f>
        <v/>
      </c>
      <c r="U1136" s="430" t="str">
        <f>IF('statement of marks'!DW42="","",'statement of marks'!DW42)</f>
        <v/>
      </c>
      <c r="V1136" s="430"/>
      <c r="W1136" s="443" t="str">
        <f>IF('statement of marks'!DX42="","",'statement of marks'!DX42)</f>
        <v/>
      </c>
      <c r="X1136" s="446" t="str">
        <f>IF('statement of marks'!DY42="","",'statement of marks'!DY42)</f>
        <v/>
      </c>
      <c r="Y1136" s="430" t="str">
        <f>IF('statement of marks'!DZ42="","",'statement of marks'!DZ42)</f>
        <v/>
      </c>
      <c r="Z1136" s="453" t="str">
        <f>IF('statement of marks'!EA42="","",'statement of marks'!EA42)</f>
        <v/>
      </c>
    </row>
    <row r="1137" spans="1:26" ht="15.5" customHeight="1">
      <c r="A1137" s="424"/>
      <c r="B1137" s="813" t="str">
        <f>IF('statement of marks'!$ED$3="","",'statement of marks'!$ED$3)</f>
        <v>SOCIAL STUDIES</v>
      </c>
      <c r="C1137" s="814"/>
      <c r="D1137" s="430" t="str">
        <f>IF('statement of marks'!ED42="","",'statement of marks'!ED42)</f>
        <v/>
      </c>
      <c r="E1137" s="430" t="str">
        <f>IF('statement of marks'!EE42="","",'statement of marks'!EE42)</f>
        <v/>
      </c>
      <c r="F1137" s="442" t="str">
        <f>IF('statement of marks'!EF42="","",'statement of marks'!EF42)</f>
        <v/>
      </c>
      <c r="G1137" s="430" t="str">
        <f>IF('statement of marks'!EG42="","",'statement of marks'!EG42)</f>
        <v/>
      </c>
      <c r="H1137" s="430" t="str">
        <f>IF('statement of marks'!EH42="","",'statement of marks'!EH42)</f>
        <v/>
      </c>
      <c r="I1137" s="443" t="str">
        <f>IF('statement of marks'!EI42="","",'statement of marks'!EI42)</f>
        <v/>
      </c>
      <c r="J1137" s="430" t="str">
        <f>IF('statement of marks'!EJ42="","",'statement of marks'!EJ42)</f>
        <v/>
      </c>
      <c r="K1137" s="430" t="str">
        <f>IF('statement of marks'!EK42="","",'statement of marks'!EK42)</f>
        <v/>
      </c>
      <c r="L1137" s="443" t="str">
        <f>IF('statement of marks'!EL42="","",'statement of marks'!EL42)</f>
        <v/>
      </c>
      <c r="M1137" s="443" t="str">
        <f>IF('statement of marks'!EM42="","",'statement of marks'!EM42)</f>
        <v/>
      </c>
      <c r="N1137" s="444" t="str">
        <f>IF('statement of marks'!EN42="","",'statement of marks'!EN42)</f>
        <v/>
      </c>
      <c r="O1137" s="430" t="str">
        <f>IF('statement of marks'!EO42="","",'statement of marks'!EO42)</f>
        <v/>
      </c>
      <c r="P1137" s="430" t="str">
        <f>IF('statement of marks'!EP42="","",'statement of marks'!EP42)</f>
        <v/>
      </c>
      <c r="Q1137" s="430"/>
      <c r="R1137" s="443" t="str">
        <f>IF('statement of marks'!EQ42="","",'statement of marks'!EQ42)</f>
        <v/>
      </c>
      <c r="S1137" s="445" t="str">
        <f>IF('statement of marks'!ER42="","",'statement of marks'!ER42)</f>
        <v/>
      </c>
      <c r="T1137" s="430" t="str">
        <f>IF('statement of marks'!ES42="","",'statement of marks'!ES42)</f>
        <v/>
      </c>
      <c r="U1137" s="430" t="str">
        <f>IF('statement of marks'!ET42="","",'statement of marks'!ET42)</f>
        <v/>
      </c>
      <c r="V1137" s="430"/>
      <c r="W1137" s="443" t="str">
        <f>IF('statement of marks'!EU42="","",'statement of marks'!EU42)</f>
        <v/>
      </c>
      <c r="X1137" s="446" t="str">
        <f>IF('statement of marks'!EV42="","",'statement of marks'!EV42)</f>
        <v/>
      </c>
      <c r="Y1137" s="430" t="str">
        <f>IF('statement of marks'!EW42="","",'statement of marks'!EW42)</f>
        <v/>
      </c>
      <c r="Z1137" s="453" t="str">
        <f>IF('statement of marks'!EX42="","",'statement of marks'!EX42)</f>
        <v/>
      </c>
    </row>
    <row r="1138" spans="1:26" ht="15.5" customHeight="1">
      <c r="A1138" s="424"/>
      <c r="B1138" s="813" t="s">
        <v>172</v>
      </c>
      <c r="C1138" s="814"/>
      <c r="D1138" s="794" t="s">
        <v>167</v>
      </c>
      <c r="E1138" s="794"/>
      <c r="F1138" s="794"/>
      <c r="G1138" s="794" t="s">
        <v>168</v>
      </c>
      <c r="H1138" s="794"/>
      <c r="I1138" s="794"/>
      <c r="J1138" s="794" t="s">
        <v>169</v>
      </c>
      <c r="K1138" s="794"/>
      <c r="L1138" s="794"/>
      <c r="M1138" s="794"/>
      <c r="N1138" s="794"/>
      <c r="O1138" s="794" t="s">
        <v>177</v>
      </c>
      <c r="P1138" s="794"/>
      <c r="Q1138" s="794"/>
      <c r="R1138" s="794"/>
      <c r="S1138" s="794" t="s">
        <v>221</v>
      </c>
      <c r="T1138" s="794"/>
      <c r="U1138" s="794"/>
      <c r="V1138" s="794"/>
      <c r="W1138" s="447"/>
      <c r="X1138" s="823" t="s">
        <v>425</v>
      </c>
      <c r="Y1138" s="823"/>
      <c r="Z1138" s="824"/>
    </row>
    <row r="1139" spans="1:26" ht="15.5" customHeight="1">
      <c r="A1139" s="425"/>
      <c r="B1139" s="825" t="s">
        <v>166</v>
      </c>
      <c r="C1139" s="826"/>
      <c r="D1139" s="827">
        <f>IF('statement of marks'!FA$6="","",'statement of marks'!FA$6)</f>
        <v>20</v>
      </c>
      <c r="E1139" s="827"/>
      <c r="F1139" s="827"/>
      <c r="G1139" s="827">
        <f>IF('statement of marks'!FB$6="","",'statement of marks'!FB$6)</f>
        <v>20</v>
      </c>
      <c r="H1139" s="827"/>
      <c r="I1139" s="827"/>
      <c r="J1139" s="827">
        <f>IF('statement of marks'!FC$6="","",'statement of marks'!FC$6)</f>
        <v>20</v>
      </c>
      <c r="K1139" s="827"/>
      <c r="L1139" s="827"/>
      <c r="M1139" s="827"/>
      <c r="N1139" s="827"/>
      <c r="O1139" s="827">
        <f>IF('statement of marks'!FD$6="","",'statement of marks'!FD$6)</f>
        <v>20</v>
      </c>
      <c r="P1139" s="827"/>
      <c r="Q1139" s="827"/>
      <c r="R1139" s="827"/>
      <c r="S1139" s="827">
        <f>IF('statement of marks'!FE$6="","",'statement of marks'!FE$6)</f>
        <v>20</v>
      </c>
      <c r="T1139" s="827"/>
      <c r="U1139" s="827"/>
      <c r="V1139" s="827"/>
      <c r="W1139" s="448"/>
      <c r="X1139" s="436">
        <f>IF('statement of marks'!FF$6="","",'statement of marks'!FF$6)</f>
        <v>100</v>
      </c>
      <c r="Y1139" s="436" t="s">
        <v>220</v>
      </c>
      <c r="Z1139" s="451" t="s">
        <v>69</v>
      </c>
    </row>
    <row r="1140" spans="1:26" ht="15.5" customHeight="1">
      <c r="A1140" s="424"/>
      <c r="B1140" s="813" t="str">
        <f>IF('statement of marks'!$FA$3="","",'statement of marks'!$FA$3)</f>
        <v>WORK EXPERIENCE</v>
      </c>
      <c r="C1140" s="814"/>
      <c r="D1140" s="817" t="str">
        <f>IF('statement of marks'!FA42="","",'statement of marks'!FA42)</f>
        <v/>
      </c>
      <c r="E1140" s="817"/>
      <c r="F1140" s="817"/>
      <c r="G1140" s="817" t="str">
        <f>IF('statement of marks'!FB42="","",'statement of marks'!FB42)</f>
        <v/>
      </c>
      <c r="H1140" s="817"/>
      <c r="I1140" s="817"/>
      <c r="J1140" s="816" t="str">
        <f>IF('statement of marks'!FC42="","",'statement of marks'!FC42)</f>
        <v/>
      </c>
      <c r="K1140" s="816"/>
      <c r="L1140" s="816"/>
      <c r="M1140" s="816"/>
      <c r="N1140" s="816"/>
      <c r="O1140" s="817" t="str">
        <f>IF('statement of marks'!FD42="","",'statement of marks'!FD42)</f>
        <v/>
      </c>
      <c r="P1140" s="817"/>
      <c r="Q1140" s="817"/>
      <c r="R1140" s="817"/>
      <c r="S1140" s="817" t="str">
        <f>IF('statement of marks'!FE42="","",'statement of marks'!FE42)</f>
        <v/>
      </c>
      <c r="T1140" s="817"/>
      <c r="U1140" s="817"/>
      <c r="V1140" s="817"/>
      <c r="W1140" s="447"/>
      <c r="X1140" s="447" t="str">
        <f>IF('statement of marks'!FF42="","",'statement of marks'!FF42)</f>
        <v/>
      </c>
      <c r="Y1140" s="447" t="str">
        <f>IF('statement of marks'!FG42="","",'statement of marks'!FG42)</f>
        <v/>
      </c>
      <c r="Z1140" s="454" t="str">
        <f>IF('statement of marks'!FH42="","",'statement of marks'!FH42)</f>
        <v/>
      </c>
    </row>
    <row r="1141" spans="1:26" ht="15.5" customHeight="1">
      <c r="A1141" s="424"/>
      <c r="B1141" s="813" t="str">
        <f>IF('statement of marks'!$FK$3="","",'statement of marks'!$FK$3)</f>
        <v>ART EDUCATION</v>
      </c>
      <c r="C1141" s="814"/>
      <c r="D1141" s="817" t="str">
        <f>IF('statement of marks'!FK42="","",'statement of marks'!FK42)</f>
        <v/>
      </c>
      <c r="E1141" s="817"/>
      <c r="F1141" s="817"/>
      <c r="G1141" s="817" t="str">
        <f>IF('statement of marks'!FL42="","",'statement of marks'!FL42)</f>
        <v/>
      </c>
      <c r="H1141" s="817"/>
      <c r="I1141" s="817"/>
      <c r="J1141" s="816" t="str">
        <f>IF('statement of marks'!FM42="","",'statement of marks'!FM42)</f>
        <v/>
      </c>
      <c r="K1141" s="816"/>
      <c r="L1141" s="816"/>
      <c r="M1141" s="816"/>
      <c r="N1141" s="816"/>
      <c r="O1141" s="817" t="str">
        <f>IF('statement of marks'!FN42="","",'statement of marks'!FN42)</f>
        <v/>
      </c>
      <c r="P1141" s="817"/>
      <c r="Q1141" s="817"/>
      <c r="R1141" s="817"/>
      <c r="S1141" s="817" t="str">
        <f>IF('statement of marks'!FO42="","",'statement of marks'!FO42)</f>
        <v/>
      </c>
      <c r="T1141" s="817"/>
      <c r="U1141" s="817"/>
      <c r="V1141" s="817"/>
      <c r="W1141" s="447"/>
      <c r="X1141" s="447" t="str">
        <f>IF('statement of marks'!FP42="","",'statement of marks'!FP42)</f>
        <v/>
      </c>
      <c r="Y1141" s="447" t="str">
        <f>IF('statement of marks'!FQ42="","",'statement of marks'!FQ42)</f>
        <v/>
      </c>
      <c r="Z1141" s="454" t="str">
        <f>IF('statement of marks'!FR42="","",'statement of marks'!FR42)</f>
        <v/>
      </c>
    </row>
    <row r="1142" spans="1:26" ht="15.5" customHeight="1">
      <c r="A1142" s="424"/>
      <c r="B1142" s="813" t="str">
        <f>IF('statement of marks'!$FU$3="","",'statement of marks'!$FU$3)</f>
        <v>PHYSICIAL EDUCATION</v>
      </c>
      <c r="C1142" s="814"/>
      <c r="D1142" s="817" t="str">
        <f>IF('statement of marks'!FU42="","",'statement of marks'!FU42)</f>
        <v/>
      </c>
      <c r="E1142" s="817"/>
      <c r="F1142" s="817"/>
      <c r="G1142" s="817" t="str">
        <f>IF('statement of marks'!FV42="","",'statement of marks'!FV42)</f>
        <v/>
      </c>
      <c r="H1142" s="817"/>
      <c r="I1142" s="817"/>
      <c r="J1142" s="816" t="str">
        <f>IF('statement of marks'!FW42="","",'statement of marks'!FW42)</f>
        <v/>
      </c>
      <c r="K1142" s="816"/>
      <c r="L1142" s="816"/>
      <c r="M1142" s="816"/>
      <c r="N1142" s="816"/>
      <c r="O1142" s="817" t="str">
        <f>IF('statement of marks'!FX42="","",'statement of marks'!FX42)</f>
        <v/>
      </c>
      <c r="P1142" s="817"/>
      <c r="Q1142" s="817"/>
      <c r="R1142" s="817"/>
      <c r="S1142" s="817" t="str">
        <f>IF('statement of marks'!FY42="","",'statement of marks'!FY42)</f>
        <v/>
      </c>
      <c r="T1142" s="817"/>
      <c r="U1142" s="817"/>
      <c r="V1142" s="817"/>
      <c r="W1142" s="447"/>
      <c r="X1142" s="447" t="str">
        <f>IF('statement of marks'!FZ42="","",'statement of marks'!FZ42)</f>
        <v/>
      </c>
      <c r="Y1142" s="447" t="str">
        <f>IF('statement of marks'!GA42="","",'statement of marks'!GA42)</f>
        <v/>
      </c>
      <c r="Z1142" s="454" t="str">
        <f>IF('statement of marks'!GB42="","",'statement of marks'!GB42)</f>
        <v/>
      </c>
    </row>
    <row r="1143" spans="1:26" ht="15.5" customHeight="1">
      <c r="A1143" s="424"/>
      <c r="B1143" s="813" t="s">
        <v>173</v>
      </c>
      <c r="C1143" s="814"/>
      <c r="D1143" s="794" t="str">
        <f>details!$EF$3</f>
        <v>AUGUST</v>
      </c>
      <c r="E1143" s="794"/>
      <c r="F1143" s="794"/>
      <c r="G1143" s="794" t="str">
        <f>details!$EJ$3</f>
        <v>OCTOBER</v>
      </c>
      <c r="H1143" s="794"/>
      <c r="I1143" s="794"/>
      <c r="J1143" s="816" t="str">
        <f>details!$EN$3</f>
        <v>DECEMBER</v>
      </c>
      <c r="K1143" s="816"/>
      <c r="L1143" s="816"/>
      <c r="M1143" s="816"/>
      <c r="N1143" s="816"/>
      <c r="O1143" s="794" t="str">
        <f>details!$ER$3</f>
        <v>FEBURARY</v>
      </c>
      <c r="P1143" s="794"/>
      <c r="Q1143" s="794"/>
      <c r="R1143" s="794"/>
      <c r="S1143" s="794" t="str">
        <f>details!$EV$3</f>
        <v>GRAND TOAL</v>
      </c>
      <c r="T1143" s="794"/>
      <c r="U1143" s="794"/>
      <c r="V1143" s="794"/>
      <c r="W1143" s="811" t="s">
        <v>118</v>
      </c>
      <c r="X1143" s="811"/>
      <c r="Y1143" s="811"/>
      <c r="Z1143" s="812"/>
    </row>
    <row r="1144" spans="1:26" ht="15.5" customHeight="1">
      <c r="A1144" s="424"/>
      <c r="B1144" s="813" t="s">
        <v>175</v>
      </c>
      <c r="C1144" s="814"/>
      <c r="D1144" s="815" t="str">
        <f>IF(details!EI42="","",details!EI42)</f>
        <v/>
      </c>
      <c r="E1144" s="815"/>
      <c r="F1144" s="815"/>
      <c r="G1144" s="815" t="str">
        <f>IF(details!EM42="","",details!EM42)</f>
        <v/>
      </c>
      <c r="H1144" s="815"/>
      <c r="I1144" s="815"/>
      <c r="J1144" s="816" t="str">
        <f>IF(details!EQ42="","",details!EQ42)</f>
        <v/>
      </c>
      <c r="K1144" s="816"/>
      <c r="L1144" s="816"/>
      <c r="M1144" s="816"/>
      <c r="N1144" s="816"/>
      <c r="O1144" s="817" t="str">
        <f>IF(details!EU42="","",details!EU42)</f>
        <v/>
      </c>
      <c r="P1144" s="817"/>
      <c r="Q1144" s="817"/>
      <c r="R1144" s="817"/>
      <c r="S1144" s="815" t="str">
        <f>IF(details!EW42="","",details!EW42)</f>
        <v/>
      </c>
      <c r="T1144" s="815"/>
      <c r="U1144" s="815"/>
      <c r="V1144" s="815"/>
      <c r="W1144" s="811"/>
      <c r="X1144" s="811"/>
      <c r="Y1144" s="811"/>
      <c r="Z1144" s="812"/>
    </row>
    <row r="1145" spans="1:26" ht="15.5" customHeight="1">
      <c r="A1145" s="424"/>
      <c r="B1145" s="818" t="s">
        <v>174</v>
      </c>
      <c r="C1145" s="819"/>
      <c r="D1145" s="820">
        <f>IF(details!EH42="","",details!EH42)</f>
        <v>40</v>
      </c>
      <c r="E1145" s="820"/>
      <c r="F1145" s="820"/>
      <c r="G1145" s="820">
        <f>IF(details!EL42="","",details!EL42)</f>
        <v>60</v>
      </c>
      <c r="H1145" s="820"/>
      <c r="I1145" s="820"/>
      <c r="J1145" s="820">
        <f>IF(details!EP42="","",details!EP42)</f>
        <v>80</v>
      </c>
      <c r="K1145" s="820"/>
      <c r="L1145" s="820"/>
      <c r="M1145" s="820"/>
      <c r="N1145" s="820"/>
      <c r="O1145" s="820">
        <f>IF(details!ET42="","",details!ET42)</f>
        <v>100</v>
      </c>
      <c r="P1145" s="820"/>
      <c r="Q1145" s="820"/>
      <c r="R1145" s="820"/>
      <c r="S1145" s="820">
        <f>IF(details!EV42="","",details!EV42)</f>
        <v>110</v>
      </c>
      <c r="T1145" s="820"/>
      <c r="U1145" s="820"/>
      <c r="V1145" s="820"/>
      <c r="W1145" s="821">
        <f>'statement of marks'!$HR$108</f>
        <v>45777</v>
      </c>
      <c r="X1145" s="821"/>
      <c r="Y1145" s="821"/>
      <c r="Z1145" s="822"/>
    </row>
    <row r="1146" spans="1:26" ht="15.5" customHeight="1">
      <c r="A1146" s="426"/>
      <c r="B1146" s="803" t="s">
        <v>232</v>
      </c>
      <c r="C1146" s="804"/>
      <c r="D1146" s="805" t="s">
        <v>189</v>
      </c>
      <c r="E1146" s="805"/>
      <c r="F1146" s="805"/>
      <c r="G1146" s="805" t="s">
        <v>190</v>
      </c>
      <c r="H1146" s="805"/>
      <c r="I1146" s="805"/>
      <c r="J1146" s="805" t="s">
        <v>222</v>
      </c>
      <c r="K1146" s="805"/>
      <c r="L1146" s="805"/>
      <c r="M1146" s="805"/>
      <c r="N1146" s="805"/>
      <c r="O1146" s="805" t="s">
        <v>147</v>
      </c>
      <c r="P1146" s="805"/>
      <c r="Q1146" s="805"/>
      <c r="R1146" s="805"/>
      <c r="S1146" s="806" t="s">
        <v>195</v>
      </c>
      <c r="T1146" s="806"/>
      <c r="U1146" s="806"/>
      <c r="V1146" s="806"/>
      <c r="W1146" s="805" t="s">
        <v>230</v>
      </c>
      <c r="X1146" s="805"/>
      <c r="Y1146" s="805"/>
      <c r="Z1146" s="807"/>
    </row>
    <row r="1147" spans="1:26" ht="15.5" customHeight="1">
      <c r="A1147" s="426"/>
      <c r="B1147" s="803"/>
      <c r="C1147" s="804"/>
      <c r="D1147" s="805">
        <f>'statement of marks'!HP42</f>
        <v>1200</v>
      </c>
      <c r="E1147" s="805"/>
      <c r="F1147" s="805"/>
      <c r="G1147" s="805" t="str">
        <f>'statement of marks'!HQ42</f>
        <v/>
      </c>
      <c r="H1147" s="805"/>
      <c r="I1147" s="805"/>
      <c r="J1147" s="808" t="str">
        <f>'statement of marks'!HU42</f>
        <v/>
      </c>
      <c r="K1147" s="808"/>
      <c r="L1147" s="808"/>
      <c r="M1147" s="808"/>
      <c r="N1147" s="808"/>
      <c r="O1147" s="808" t="str">
        <f>'statement of marks'!HR42</f>
        <v/>
      </c>
      <c r="P1147" s="808"/>
      <c r="Q1147" s="808"/>
      <c r="R1147" s="808"/>
      <c r="S1147" s="805" t="str">
        <f>'statement of marks'!HT42</f>
        <v/>
      </c>
      <c r="T1147" s="805"/>
      <c r="U1147" s="805"/>
      <c r="V1147" s="805"/>
      <c r="W1147" s="809" t="str">
        <f>'statement of marks'!HO42</f>
        <v/>
      </c>
      <c r="X1147" s="809"/>
      <c r="Y1147" s="809"/>
      <c r="Z1147" s="810"/>
    </row>
    <row r="1148" spans="1:26" ht="15.5" customHeight="1">
      <c r="A1148" s="424"/>
      <c r="B1148" s="792" t="s">
        <v>176</v>
      </c>
      <c r="C1148" s="793"/>
      <c r="D1148" s="794"/>
      <c r="E1148" s="794"/>
      <c r="F1148" s="794"/>
      <c r="G1148" s="794"/>
      <c r="H1148" s="794"/>
      <c r="I1148" s="794"/>
      <c r="J1148" s="794"/>
      <c r="K1148" s="794"/>
      <c r="L1148" s="794"/>
      <c r="M1148" s="794"/>
      <c r="N1148" s="794"/>
      <c r="O1148" s="794"/>
      <c r="P1148" s="794"/>
      <c r="Q1148" s="794"/>
      <c r="R1148" s="794"/>
      <c r="S1148" s="794"/>
      <c r="T1148" s="794"/>
      <c r="U1148" s="794"/>
      <c r="V1148" s="794"/>
      <c r="W1148" s="794"/>
      <c r="X1148" s="794"/>
      <c r="Y1148" s="794"/>
      <c r="Z1148" s="800"/>
    </row>
    <row r="1149" spans="1:26" ht="15.5" customHeight="1">
      <c r="A1149" s="424"/>
      <c r="B1149" s="801" t="s">
        <v>161</v>
      </c>
      <c r="C1149" s="802"/>
      <c r="D1149" s="794"/>
      <c r="E1149" s="794"/>
      <c r="F1149" s="794"/>
      <c r="G1149" s="794"/>
      <c r="H1149" s="794"/>
      <c r="I1149" s="794"/>
      <c r="J1149" s="794"/>
      <c r="K1149" s="794"/>
      <c r="L1149" s="794"/>
      <c r="M1149" s="794"/>
      <c r="N1149" s="794"/>
      <c r="O1149" s="794"/>
      <c r="P1149" s="794"/>
      <c r="Q1149" s="794"/>
      <c r="R1149" s="794"/>
      <c r="S1149" s="794"/>
      <c r="T1149" s="794"/>
      <c r="U1149" s="794"/>
      <c r="V1149" s="794"/>
      <c r="W1149" s="794"/>
      <c r="X1149" s="794"/>
      <c r="Y1149" s="794"/>
      <c r="Z1149" s="800"/>
    </row>
    <row r="1150" spans="1:26" ht="15.5" customHeight="1">
      <c r="A1150" s="424"/>
      <c r="B1150" s="792" t="s">
        <v>162</v>
      </c>
      <c r="C1150" s="793"/>
      <c r="D1150" s="794"/>
      <c r="E1150" s="794"/>
      <c r="F1150" s="794"/>
      <c r="G1150" s="794"/>
      <c r="H1150" s="794"/>
      <c r="I1150" s="794"/>
      <c r="J1150" s="794"/>
      <c r="K1150" s="794"/>
      <c r="L1150" s="794"/>
      <c r="M1150" s="794"/>
      <c r="N1150" s="794"/>
      <c r="O1150" s="794"/>
      <c r="P1150" s="794"/>
      <c r="Q1150" s="794"/>
      <c r="R1150" s="794"/>
      <c r="S1150" s="795" t="s">
        <v>162</v>
      </c>
      <c r="T1150" s="795"/>
      <c r="U1150" s="795"/>
      <c r="V1150" s="795"/>
      <c r="W1150" s="796" t="s">
        <v>163</v>
      </c>
      <c r="X1150" s="796"/>
      <c r="Y1150" s="796"/>
      <c r="Z1150" s="797"/>
    </row>
    <row r="1151" spans="1:26" ht="15.5" customHeight="1">
      <c r="A1151" s="424"/>
      <c r="B1151" s="798" t="s">
        <v>163</v>
      </c>
      <c r="C1151" s="799"/>
      <c r="D1151" s="794"/>
      <c r="E1151" s="794"/>
      <c r="F1151" s="794"/>
      <c r="G1151" s="794"/>
      <c r="H1151" s="794"/>
      <c r="I1151" s="794"/>
      <c r="J1151" s="794"/>
      <c r="K1151" s="794"/>
      <c r="L1151" s="794"/>
      <c r="M1151" s="794"/>
      <c r="N1151" s="794"/>
      <c r="O1151" s="794"/>
      <c r="P1151" s="794"/>
      <c r="Q1151" s="794"/>
      <c r="R1151" s="794"/>
      <c r="S1151" s="795"/>
      <c r="T1151" s="795"/>
      <c r="U1151" s="795"/>
      <c r="V1151" s="795"/>
      <c r="W1151" s="796"/>
      <c r="X1151" s="796"/>
      <c r="Y1151" s="796"/>
      <c r="Z1151" s="797"/>
    </row>
    <row r="1152" spans="1:26" ht="15.5" customHeight="1" thickBot="1">
      <c r="A1152" s="424"/>
      <c r="B1152" s="786" t="s">
        <v>223</v>
      </c>
      <c r="C1152" s="787"/>
      <c r="D1152" s="788"/>
      <c r="E1152" s="788"/>
      <c r="F1152" s="788"/>
      <c r="G1152" s="788"/>
      <c r="H1152" s="788"/>
      <c r="I1152" s="788"/>
      <c r="J1152" s="788"/>
      <c r="K1152" s="788"/>
      <c r="L1152" s="788"/>
      <c r="M1152" s="788"/>
      <c r="N1152" s="788"/>
      <c r="O1152" s="788"/>
      <c r="P1152" s="788"/>
      <c r="Q1152" s="788"/>
      <c r="R1152" s="788"/>
      <c r="S1152" s="789" t="s">
        <v>179</v>
      </c>
      <c r="T1152" s="789"/>
      <c r="U1152" s="789"/>
      <c r="V1152" s="789"/>
      <c r="W1152" s="790" t="s">
        <v>179</v>
      </c>
      <c r="X1152" s="790"/>
      <c r="Y1152" s="790"/>
      <c r="Z1152" s="791"/>
    </row>
    <row r="1153" spans="1:26" ht="15.5" customHeight="1">
      <c r="A1153" s="424"/>
      <c r="B1153" s="839" t="s">
        <v>178</v>
      </c>
      <c r="C1153" s="840"/>
      <c r="D1153" s="840"/>
      <c r="E1153" s="840"/>
      <c r="F1153" s="840"/>
      <c r="G1153" s="840"/>
      <c r="H1153" s="840"/>
      <c r="I1153" s="840"/>
      <c r="J1153" s="840"/>
      <c r="K1153" s="840"/>
      <c r="L1153" s="840"/>
      <c r="M1153" s="840"/>
      <c r="N1153" s="840"/>
      <c r="O1153" s="840"/>
      <c r="P1153" s="840"/>
      <c r="Q1153" s="840"/>
      <c r="R1153" s="840"/>
      <c r="S1153" s="840"/>
      <c r="T1153" s="840"/>
      <c r="U1153" s="840"/>
      <c r="V1153" s="840"/>
      <c r="W1153" s="840"/>
      <c r="X1153" s="840"/>
      <c r="Y1153" s="840"/>
      <c r="Z1153" s="841"/>
    </row>
    <row r="1154" spans="1:26" ht="15.5" customHeight="1">
      <c r="A1154" s="424"/>
      <c r="B1154" s="842" t="str">
        <f>IF('statement of marks'!$A$1="","",'statement of marks'!$A$1)</f>
        <v>GOVT. HR. SEC. SCHOOL, _________________</v>
      </c>
      <c r="C1154" s="843"/>
      <c r="D1154" s="843"/>
      <c r="E1154" s="843"/>
      <c r="F1154" s="843"/>
      <c r="G1154" s="843"/>
      <c r="H1154" s="843"/>
      <c r="I1154" s="843"/>
      <c r="J1154" s="843"/>
      <c r="K1154" s="843"/>
      <c r="L1154" s="843"/>
      <c r="M1154" s="843"/>
      <c r="N1154" s="843"/>
      <c r="O1154" s="843"/>
      <c r="P1154" s="843"/>
      <c r="Q1154" s="843"/>
      <c r="R1154" s="843"/>
      <c r="S1154" s="843"/>
      <c r="T1154" s="843"/>
      <c r="U1154" s="843"/>
      <c r="V1154" s="843"/>
      <c r="W1154" s="843"/>
      <c r="X1154" s="843"/>
      <c r="Y1154" s="843"/>
      <c r="Z1154" s="844"/>
    </row>
    <row r="1155" spans="1:26" ht="15.5" customHeight="1">
      <c r="A1155" s="424"/>
      <c r="B1155" s="813" t="s">
        <v>117</v>
      </c>
      <c r="C1155" s="814"/>
      <c r="D1155" s="814" t="str">
        <f>IF('statement of marks'!$H$3="","",'statement of marks'!$H$3)</f>
        <v>2024-25</v>
      </c>
      <c r="E1155" s="814"/>
      <c r="F1155" s="814"/>
      <c r="G1155" s="814"/>
      <c r="H1155" s="814"/>
      <c r="I1155" s="814"/>
      <c r="J1155" s="814"/>
      <c r="K1155" s="814"/>
      <c r="L1155" s="814"/>
      <c r="M1155" s="814"/>
      <c r="N1155" s="814"/>
      <c r="O1155" s="814"/>
      <c r="P1155" s="814"/>
      <c r="Q1155" s="814"/>
      <c r="R1155" s="814"/>
      <c r="S1155" s="814"/>
      <c r="T1155" s="814"/>
      <c r="U1155" s="814"/>
      <c r="V1155" s="814"/>
      <c r="W1155" s="814"/>
      <c r="X1155" s="814"/>
      <c r="Y1155" s="814"/>
      <c r="Z1155" s="832"/>
    </row>
    <row r="1156" spans="1:26" ht="15.5" customHeight="1">
      <c r="A1156" s="424"/>
      <c r="B1156" s="813" t="s">
        <v>157</v>
      </c>
      <c r="C1156" s="814"/>
      <c r="D1156" s="814" t="str">
        <f>IF('statement of marks'!I43="","",'statement of marks'!I43)</f>
        <v/>
      </c>
      <c r="E1156" s="814"/>
      <c r="F1156" s="814"/>
      <c r="G1156" s="814"/>
      <c r="H1156" s="814"/>
      <c r="I1156" s="814"/>
      <c r="J1156" s="814"/>
      <c r="K1156" s="814"/>
      <c r="L1156" s="814"/>
      <c r="M1156" s="814"/>
      <c r="N1156" s="814"/>
      <c r="O1156" s="814"/>
      <c r="P1156" s="814"/>
      <c r="Q1156" s="814"/>
      <c r="R1156" s="814"/>
      <c r="S1156" s="814"/>
      <c r="T1156" s="814"/>
      <c r="U1156" s="814"/>
      <c r="V1156" s="814"/>
      <c r="W1156" s="814"/>
      <c r="X1156" s="814"/>
      <c r="Y1156" s="814"/>
      <c r="Z1156" s="832"/>
    </row>
    <row r="1157" spans="1:26" ht="15.5" customHeight="1">
      <c r="A1157" s="424"/>
      <c r="B1157" s="813" t="s">
        <v>20</v>
      </c>
      <c r="C1157" s="814"/>
      <c r="D1157" s="814" t="str">
        <f>IF('statement of marks'!J43="","",'statement of marks'!J43)</f>
        <v/>
      </c>
      <c r="E1157" s="814"/>
      <c r="F1157" s="814"/>
      <c r="G1157" s="814"/>
      <c r="H1157" s="814"/>
      <c r="I1157" s="814"/>
      <c r="J1157" s="814"/>
      <c r="K1157" s="814"/>
      <c r="L1157" s="814"/>
      <c r="M1157" s="814"/>
      <c r="N1157" s="814"/>
      <c r="O1157" s="814"/>
      <c r="P1157" s="814"/>
      <c r="Q1157" s="814"/>
      <c r="R1157" s="814"/>
      <c r="S1157" s="814"/>
      <c r="T1157" s="814"/>
      <c r="U1157" s="814"/>
      <c r="V1157" s="814"/>
      <c r="W1157" s="814"/>
      <c r="X1157" s="814"/>
      <c r="Y1157" s="814"/>
      <c r="Z1157" s="832"/>
    </row>
    <row r="1158" spans="1:26" ht="15.5" customHeight="1">
      <c r="A1158" s="424"/>
      <c r="B1158" s="813" t="s">
        <v>21</v>
      </c>
      <c r="C1158" s="814"/>
      <c r="D1158" s="814" t="str">
        <f>IF('statement of marks'!K43="","",'statement of marks'!K43)</f>
        <v/>
      </c>
      <c r="E1158" s="814"/>
      <c r="F1158" s="814"/>
      <c r="G1158" s="814"/>
      <c r="H1158" s="814"/>
      <c r="I1158" s="814"/>
      <c r="J1158" s="814"/>
      <c r="K1158" s="814"/>
      <c r="L1158" s="814"/>
      <c r="M1158" s="814"/>
      <c r="N1158" s="814"/>
      <c r="O1158" s="814"/>
      <c r="P1158" s="814"/>
      <c r="Q1158" s="814"/>
      <c r="R1158" s="814"/>
      <c r="S1158" s="814"/>
      <c r="T1158" s="814"/>
      <c r="U1158" s="814"/>
      <c r="V1158" s="814"/>
      <c r="W1158" s="814"/>
      <c r="X1158" s="814"/>
      <c r="Y1158" s="814"/>
      <c r="Z1158" s="832"/>
    </row>
    <row r="1159" spans="1:26" ht="15.5" customHeight="1">
      <c r="A1159" s="424"/>
      <c r="B1159" s="813" t="s">
        <v>158</v>
      </c>
      <c r="C1159" s="814"/>
      <c r="D1159" s="814" t="str">
        <f>IF('statement of marks'!$G$3="","",'statement of marks'!$G$3)</f>
        <v>6 A</v>
      </c>
      <c r="E1159" s="814"/>
      <c r="F1159" s="814"/>
      <c r="G1159" s="814" t="s">
        <v>159</v>
      </c>
      <c r="H1159" s="814"/>
      <c r="I1159" s="814"/>
      <c r="J1159" s="836">
        <f>IF('statement of marks'!D43="","",'statement of marks'!D43)</f>
        <v>837</v>
      </c>
      <c r="K1159" s="837"/>
      <c r="L1159" s="837"/>
      <c r="M1159" s="837"/>
      <c r="N1159" s="838"/>
      <c r="O1159" s="814" t="s">
        <v>79</v>
      </c>
      <c r="P1159" s="814"/>
      <c r="Q1159" s="814"/>
      <c r="R1159" s="814"/>
      <c r="S1159" s="814" t="str">
        <f>IF('statement of marks'!F43="","",'statement of marks'!F43)</f>
        <v/>
      </c>
      <c r="T1159" s="814"/>
      <c r="U1159" s="814"/>
      <c r="V1159" s="814"/>
      <c r="W1159" s="814" t="str">
        <f>IF('statement of marks'!$I$3="","",'statement of marks'!$I$3)</f>
        <v>SCHOOL DISE CODE</v>
      </c>
      <c r="X1159" s="814"/>
      <c r="Y1159" s="814"/>
      <c r="Z1159" s="832"/>
    </row>
    <row r="1160" spans="1:26" ht="15.5" customHeight="1">
      <c r="A1160" s="424"/>
      <c r="B1160" s="449" t="s">
        <v>171</v>
      </c>
      <c r="C1160" s="428"/>
      <c r="D1160" s="830" t="str">
        <f>IF('statement of marks'!G43="","",'statement of marks'!G43)</f>
        <v/>
      </c>
      <c r="E1160" s="830"/>
      <c r="F1160" s="830"/>
      <c r="G1160" s="831" t="str">
        <f>IF('statement of marks'!H43="","",'statement of marks'!H43)</f>
        <v/>
      </c>
      <c r="H1160" s="831"/>
      <c r="I1160" s="831"/>
      <c r="J1160" s="831"/>
      <c r="K1160" s="831"/>
      <c r="L1160" s="831"/>
      <c r="M1160" s="831"/>
      <c r="N1160" s="831"/>
      <c r="O1160" s="831"/>
      <c r="P1160" s="831"/>
      <c r="Q1160" s="831"/>
      <c r="R1160" s="831"/>
      <c r="S1160" s="831"/>
      <c r="T1160" s="831"/>
      <c r="U1160" s="831"/>
      <c r="V1160" s="831"/>
      <c r="W1160" s="814" t="str">
        <f>IF('statement of marks'!$J$3="","",'statement of marks'!$J$3)</f>
        <v>08291009401</v>
      </c>
      <c r="X1160" s="814"/>
      <c r="Y1160" s="814"/>
      <c r="Z1160" s="832"/>
    </row>
    <row r="1161" spans="1:26" ht="15.5" customHeight="1">
      <c r="A1161" s="424"/>
      <c r="B1161" s="450" t="s">
        <v>160</v>
      </c>
      <c r="C1161" s="429" t="s">
        <v>165</v>
      </c>
      <c r="D1161" s="794" t="s">
        <v>167</v>
      </c>
      <c r="E1161" s="794"/>
      <c r="F1161" s="794"/>
      <c r="G1161" s="794" t="s">
        <v>168</v>
      </c>
      <c r="H1161" s="794"/>
      <c r="I1161" s="794"/>
      <c r="J1161" s="794" t="s">
        <v>169</v>
      </c>
      <c r="K1161" s="794"/>
      <c r="L1161" s="794"/>
      <c r="M1161" s="833" t="str">
        <f>IF('statement of marks'!U$4="","",'statement of marks'!U$4)</f>
        <v>TOTAL OF ALL TESTS</v>
      </c>
      <c r="N1161" s="834" t="str">
        <f>IF('statement of marks'!V$4="","",'statement of marks'!V$4)</f>
        <v>VRUKSHAROPAN</v>
      </c>
      <c r="O1161" s="795" t="s">
        <v>170</v>
      </c>
      <c r="P1161" s="795"/>
      <c r="Q1161" s="795"/>
      <c r="R1161" s="795"/>
      <c r="S1161" s="835" t="s">
        <v>216</v>
      </c>
      <c r="T1161" s="816" t="s">
        <v>90</v>
      </c>
      <c r="U1161" s="816"/>
      <c r="V1161" s="816"/>
      <c r="W1161" s="816"/>
      <c r="X1161" s="823" t="s">
        <v>425</v>
      </c>
      <c r="Y1161" s="823"/>
      <c r="Z1161" s="824"/>
    </row>
    <row r="1162" spans="1:26" ht="15.5" customHeight="1">
      <c r="A1162" s="424"/>
      <c r="B1162" s="450"/>
      <c r="C1162" s="429"/>
      <c r="D1162" s="431" t="s">
        <v>217</v>
      </c>
      <c r="E1162" s="431" t="s">
        <v>218</v>
      </c>
      <c r="F1162" s="432" t="s">
        <v>219</v>
      </c>
      <c r="G1162" s="431" t="s">
        <v>217</v>
      </c>
      <c r="H1162" s="431" t="s">
        <v>218</v>
      </c>
      <c r="I1162" s="433" t="s">
        <v>219</v>
      </c>
      <c r="J1162" s="431" t="s">
        <v>217</v>
      </c>
      <c r="K1162" s="431" t="s">
        <v>218</v>
      </c>
      <c r="L1162" s="433" t="s">
        <v>219</v>
      </c>
      <c r="M1162" s="833"/>
      <c r="N1162" s="834"/>
      <c r="O1162" s="431" t="s">
        <v>217</v>
      </c>
      <c r="P1162" s="431" t="s">
        <v>218</v>
      </c>
      <c r="Q1162" s="434" t="s">
        <v>421</v>
      </c>
      <c r="R1162" s="433" t="s">
        <v>219</v>
      </c>
      <c r="S1162" s="835"/>
      <c r="T1162" s="431" t="s">
        <v>217</v>
      </c>
      <c r="U1162" s="431" t="s">
        <v>218</v>
      </c>
      <c r="V1162" s="434" t="s">
        <v>422</v>
      </c>
      <c r="W1162" s="433" t="s">
        <v>219</v>
      </c>
      <c r="X1162" s="435" t="s">
        <v>423</v>
      </c>
      <c r="Y1162" s="431" t="s">
        <v>220</v>
      </c>
      <c r="Z1162" s="451" t="s">
        <v>69</v>
      </c>
    </row>
    <row r="1163" spans="1:26" ht="15.5" customHeight="1">
      <c r="A1163" s="425"/>
      <c r="B1163" s="828" t="s">
        <v>166</v>
      </c>
      <c r="C1163" s="829"/>
      <c r="D1163" s="436">
        <f>IF('statement of marks'!L$6="","",'statement of marks'!L$6)</f>
        <v>5</v>
      </c>
      <c r="E1163" s="436">
        <f>IF('statement of marks'!M$6="","",'statement of marks'!M$6)</f>
        <v>5</v>
      </c>
      <c r="F1163" s="437">
        <f>IF('statement of marks'!N$6="","",'statement of marks'!N$6)</f>
        <v>10</v>
      </c>
      <c r="G1163" s="436">
        <f>IF('statement of marks'!O$6="","",'statement of marks'!O$6)</f>
        <v>5</v>
      </c>
      <c r="H1163" s="436">
        <f>IF('statement of marks'!P$6="","",'statement of marks'!P$6)</f>
        <v>5</v>
      </c>
      <c r="I1163" s="438">
        <f>IF('statement of marks'!Q$6="","",'statement of marks'!Q$6)</f>
        <v>10</v>
      </c>
      <c r="J1163" s="436">
        <f>IF('statement of marks'!R$6="","",'statement of marks'!R$6)</f>
        <v>5</v>
      </c>
      <c r="K1163" s="436">
        <f>IF('statement of marks'!S$6="","",'statement of marks'!S$6)</f>
        <v>4</v>
      </c>
      <c r="L1163" s="438">
        <f>IF('statement of marks'!T$6="","",'statement of marks'!T$6)</f>
        <v>9</v>
      </c>
      <c r="M1163" s="438">
        <f>IF('statement of marks'!U$6="","",'statement of marks'!U$6)</f>
        <v>29</v>
      </c>
      <c r="N1163" s="439">
        <f>IF('statement of marks'!V$6="","",'statement of marks'!V$6)</f>
        <v>1</v>
      </c>
      <c r="O1163" s="436">
        <f>IF('statement of marks'!W$6="","",'statement of marks'!W$6)</f>
        <v>40</v>
      </c>
      <c r="P1163" s="436">
        <f>IF('statement of marks'!X$6="","",'statement of marks'!X$6)</f>
        <v>10</v>
      </c>
      <c r="Q1163" s="436">
        <f>IF('statement of marks'!Y$6="","",'statement of marks'!Y$6)</f>
        <v>20</v>
      </c>
      <c r="R1163" s="438">
        <f>IF('statement of marks'!Z$6="","",'statement of marks'!Z$6)</f>
        <v>70</v>
      </c>
      <c r="S1163" s="440">
        <f>IF('statement of marks'!AA$6="","",'statement of marks'!AA$6)</f>
        <v>100</v>
      </c>
      <c r="T1163" s="436">
        <f>IF('statement of marks'!AB$6="","",'statement of marks'!AB$6)</f>
        <v>65</v>
      </c>
      <c r="U1163" s="436">
        <f>IF('statement of marks'!AC$6="","",'statement of marks'!AC$6)</f>
        <v>15</v>
      </c>
      <c r="V1163" s="436">
        <f>IF('statement of marks'!AD$6="","",'statement of marks'!AD$6)</f>
        <v>20</v>
      </c>
      <c r="W1163" s="438">
        <f>IF('statement of marks'!AE$6="","",'statement of marks'!AE$6)</f>
        <v>100</v>
      </c>
      <c r="X1163" s="441">
        <f>IF('statement of marks'!AF$6="","",'statement of marks'!AF$6)</f>
        <v>200</v>
      </c>
      <c r="Y1163" s="436" t="str">
        <f>IF('statement of marks'!AG$6="","",'statement of marks'!AG$6)</f>
        <v/>
      </c>
      <c r="Z1163" s="452" t="str">
        <f>IF('statement of marks'!AH$6="","",'statement of marks'!AH$6)</f>
        <v/>
      </c>
    </row>
    <row r="1164" spans="1:26" ht="15.5" customHeight="1">
      <c r="A1164" s="424"/>
      <c r="B1164" s="813" t="str">
        <f>IF('statement of marks'!$L$3="","",'statement of marks'!$L$3)</f>
        <v>HINDI</v>
      </c>
      <c r="C1164" s="814"/>
      <c r="D1164" s="430" t="str">
        <f>IF('statement of marks'!L43="","",'statement of marks'!L43)</f>
        <v/>
      </c>
      <c r="E1164" s="430" t="str">
        <f>IF('statement of marks'!M43="","",'statement of marks'!M43)</f>
        <v/>
      </c>
      <c r="F1164" s="442" t="str">
        <f>IF('statement of marks'!N43="","",'statement of marks'!N43)</f>
        <v/>
      </c>
      <c r="G1164" s="430" t="str">
        <f>IF('statement of marks'!O43="","",'statement of marks'!O43)</f>
        <v/>
      </c>
      <c r="H1164" s="430" t="str">
        <f>IF('statement of marks'!P43="","",'statement of marks'!P43)</f>
        <v/>
      </c>
      <c r="I1164" s="443" t="str">
        <f>IF('statement of marks'!Q43="","",'statement of marks'!Q43)</f>
        <v/>
      </c>
      <c r="J1164" s="430" t="str">
        <f>IF('statement of marks'!R43="","",'statement of marks'!R43)</f>
        <v/>
      </c>
      <c r="K1164" s="430" t="str">
        <f>IF('statement of marks'!S43="","",'statement of marks'!S43)</f>
        <v/>
      </c>
      <c r="L1164" s="443" t="str">
        <f>IF('statement of marks'!T43="","",'statement of marks'!T43)</f>
        <v/>
      </c>
      <c r="M1164" s="443" t="str">
        <f>IF('statement of marks'!U43="","",'statement of marks'!U43)</f>
        <v/>
      </c>
      <c r="N1164" s="444" t="str">
        <f>IF('statement of marks'!V43="","",'statement of marks'!V43)</f>
        <v/>
      </c>
      <c r="O1164" s="430" t="str">
        <f>IF('statement of marks'!W43="","",'statement of marks'!W43)</f>
        <v/>
      </c>
      <c r="P1164" s="430" t="str">
        <f>IF('statement of marks'!X43="","",'statement of marks'!X43)</f>
        <v/>
      </c>
      <c r="Q1164" s="430" t="str">
        <f>IF('statement of marks'!Y43="","",'statement of marks'!Y43)</f>
        <v/>
      </c>
      <c r="R1164" s="443" t="str">
        <f>IF('statement of marks'!Z43="","",'statement of marks'!Z43)</f>
        <v/>
      </c>
      <c r="S1164" s="445" t="str">
        <f>IF('statement of marks'!AA43="","",'statement of marks'!AA43)</f>
        <v/>
      </c>
      <c r="T1164" s="430" t="str">
        <f>IF('statement of marks'!AB43="","",'statement of marks'!AB43)</f>
        <v/>
      </c>
      <c r="U1164" s="430" t="str">
        <f>IF('statement of marks'!AC43="","",'statement of marks'!AC43)</f>
        <v/>
      </c>
      <c r="V1164" s="430" t="str">
        <f>IF('statement of marks'!AD43="","",'statement of marks'!AD43)</f>
        <v/>
      </c>
      <c r="W1164" s="443" t="str">
        <f>IF('statement of marks'!AE43="","",'statement of marks'!AE43)</f>
        <v/>
      </c>
      <c r="X1164" s="446" t="str">
        <f>IF('statement of marks'!AF43="","",'statement of marks'!AF43)</f>
        <v/>
      </c>
      <c r="Y1164" s="430" t="str">
        <f>IF('statement of marks'!AG43="","",'statement of marks'!AG43)</f>
        <v/>
      </c>
      <c r="Z1164" s="453" t="str">
        <f>IF('statement of marks'!AH43="","",'statement of marks'!AH43)</f>
        <v/>
      </c>
    </row>
    <row r="1165" spans="1:26" ht="15.5" customHeight="1">
      <c r="A1165" s="424"/>
      <c r="B1165" s="813" t="str">
        <f>IF('statement of marks'!$AK$3="","",'statement of marks'!$AK$3)</f>
        <v>ENGLISH</v>
      </c>
      <c r="C1165" s="814"/>
      <c r="D1165" s="430" t="str">
        <f>IF('statement of marks'!AK43="","",'statement of marks'!AK43)</f>
        <v/>
      </c>
      <c r="E1165" s="430" t="str">
        <f>IF('statement of marks'!AL43="","",'statement of marks'!AL43)</f>
        <v/>
      </c>
      <c r="F1165" s="442" t="str">
        <f>IF('statement of marks'!AM43="","",'statement of marks'!AM43)</f>
        <v/>
      </c>
      <c r="G1165" s="430" t="str">
        <f>IF('statement of marks'!AN43="","",'statement of marks'!AN43)</f>
        <v/>
      </c>
      <c r="H1165" s="430" t="str">
        <f>IF('statement of marks'!AO43="","",'statement of marks'!AO43)</f>
        <v/>
      </c>
      <c r="I1165" s="443" t="str">
        <f>IF('statement of marks'!AP43="","",'statement of marks'!AP43)</f>
        <v/>
      </c>
      <c r="J1165" s="430" t="str">
        <f>IF('statement of marks'!AQ43="","",'statement of marks'!AQ43)</f>
        <v/>
      </c>
      <c r="K1165" s="430" t="str">
        <f>IF('statement of marks'!AR43="","",'statement of marks'!AR43)</f>
        <v/>
      </c>
      <c r="L1165" s="443" t="str">
        <f>IF('statement of marks'!AS43="","",'statement of marks'!AS43)</f>
        <v/>
      </c>
      <c r="M1165" s="443" t="str">
        <f>IF('statement of marks'!AT43="","",'statement of marks'!AT43)</f>
        <v/>
      </c>
      <c r="N1165" s="444" t="str">
        <f>IF('statement of marks'!AU43="","",'statement of marks'!AU43)</f>
        <v/>
      </c>
      <c r="O1165" s="430" t="str">
        <f>IF('statement of marks'!AV43="","",'statement of marks'!AV43)</f>
        <v/>
      </c>
      <c r="P1165" s="430" t="str">
        <f>IF('statement of marks'!AW43="","",'statement of marks'!AW43)</f>
        <v/>
      </c>
      <c r="Q1165" s="430" t="str">
        <f>IF('statement of marks'!AX43="","",'statement of marks'!AX43)</f>
        <v/>
      </c>
      <c r="R1165" s="443" t="str">
        <f>IF('statement of marks'!AY43="","",'statement of marks'!AY43)</f>
        <v/>
      </c>
      <c r="S1165" s="445" t="str">
        <f>IF('statement of marks'!AZ43="","",'statement of marks'!AZ43)</f>
        <v/>
      </c>
      <c r="T1165" s="430" t="str">
        <f>IF('statement of marks'!BA43="","",'statement of marks'!BA43)</f>
        <v/>
      </c>
      <c r="U1165" s="430" t="str">
        <f>IF('statement of marks'!BB43="","",'statement of marks'!BB43)</f>
        <v/>
      </c>
      <c r="V1165" s="430" t="str">
        <f>IF('statement of marks'!BC43="","",'statement of marks'!BC43)</f>
        <v/>
      </c>
      <c r="W1165" s="443" t="str">
        <f>IF('statement of marks'!BD43="","",'statement of marks'!BD43)</f>
        <v/>
      </c>
      <c r="X1165" s="446" t="str">
        <f>IF('statement of marks'!BE43="","",'statement of marks'!BE43)</f>
        <v/>
      </c>
      <c r="Y1165" s="430" t="str">
        <f>IF('statement of marks'!BF43="","",'statement of marks'!BF43)</f>
        <v/>
      </c>
      <c r="Z1165" s="453" t="str">
        <f>IF('statement of marks'!BG43="","",'statement of marks'!BG43)</f>
        <v/>
      </c>
    </row>
    <row r="1166" spans="1:26" ht="15.5" customHeight="1">
      <c r="A1166" s="424"/>
      <c r="B1166" s="813" t="str">
        <f>IF('statement of marks'!BJ43="s","SANSKRIT",IF('statement of marks'!BJ43="u","URDU",IF('statement of marks'!BJ43="g","GUJRATI",IF('statement of marks'!BJ43="p","PUNJABI",IF('statement of marks'!BJ43="sd","fla/kh","THIRD LANGUAGE")))))</f>
        <v>THIRD LANGUAGE</v>
      </c>
      <c r="C1166" s="814"/>
      <c r="D1166" s="430" t="str">
        <f>IF('statement of marks'!BK43="","",'statement of marks'!BK43)</f>
        <v/>
      </c>
      <c r="E1166" s="430" t="str">
        <f>IF('statement of marks'!BL43="","",'statement of marks'!BL43)</f>
        <v/>
      </c>
      <c r="F1166" s="442" t="str">
        <f>IF('statement of marks'!BM43="","",'statement of marks'!BM43)</f>
        <v/>
      </c>
      <c r="G1166" s="430" t="str">
        <f>IF('statement of marks'!BN43="","",'statement of marks'!BN43)</f>
        <v/>
      </c>
      <c r="H1166" s="430" t="str">
        <f>IF('statement of marks'!BO43="","",'statement of marks'!BO43)</f>
        <v/>
      </c>
      <c r="I1166" s="443" t="str">
        <f>IF('statement of marks'!BP43="","",'statement of marks'!BP43)</f>
        <v/>
      </c>
      <c r="J1166" s="430" t="str">
        <f>IF('statement of marks'!BQ43="","",'statement of marks'!BQ43)</f>
        <v/>
      </c>
      <c r="K1166" s="430" t="str">
        <f>IF('statement of marks'!BR43="","",'statement of marks'!BR43)</f>
        <v/>
      </c>
      <c r="L1166" s="443" t="str">
        <f>IF('statement of marks'!BS43="","",'statement of marks'!BS43)</f>
        <v/>
      </c>
      <c r="M1166" s="443" t="str">
        <f>IF('statement of marks'!BT43="","",'statement of marks'!BT43)</f>
        <v/>
      </c>
      <c r="N1166" s="444" t="str">
        <f>IF('statement of marks'!BU43="","",'statement of marks'!BU43)</f>
        <v/>
      </c>
      <c r="O1166" s="430" t="str">
        <f>IF('statement of marks'!BV43="","",'statement of marks'!BV43)</f>
        <v/>
      </c>
      <c r="P1166" s="430" t="str">
        <f>IF('statement of marks'!BW43="","",'statement of marks'!BW43)</f>
        <v/>
      </c>
      <c r="Q1166" s="430"/>
      <c r="R1166" s="443" t="str">
        <f>IF('statement of marks'!BX43="","",'statement of marks'!BX43)</f>
        <v/>
      </c>
      <c r="S1166" s="445" t="str">
        <f>IF('statement of marks'!BY43="","",'statement of marks'!BY43)</f>
        <v/>
      </c>
      <c r="T1166" s="430" t="str">
        <f>IF('statement of marks'!BZ43="","",'statement of marks'!BZ43)</f>
        <v/>
      </c>
      <c r="U1166" s="430" t="str">
        <f>IF('statement of marks'!CA43="","",'statement of marks'!CA43)</f>
        <v/>
      </c>
      <c r="V1166" s="430"/>
      <c r="W1166" s="443" t="str">
        <f>IF('statement of marks'!CB43="","",'statement of marks'!CB43)</f>
        <v/>
      </c>
      <c r="X1166" s="446" t="str">
        <f>IF('statement of marks'!CC43="","",'statement of marks'!CC43)</f>
        <v/>
      </c>
      <c r="Y1166" s="430" t="str">
        <f>IF('statement of marks'!CD43="","",'statement of marks'!CD43)</f>
        <v/>
      </c>
      <c r="Z1166" s="453" t="str">
        <f>IF('statement of marks'!CE43="","",'statement of marks'!CE43)</f>
        <v/>
      </c>
    </row>
    <row r="1167" spans="1:26" ht="15.5" customHeight="1">
      <c r="A1167" s="424"/>
      <c r="B1167" s="813" t="str">
        <f>IF('statement of marks'!$CH$3="","",'statement of marks'!$CH$3)</f>
        <v>MATHEMATICS</v>
      </c>
      <c r="C1167" s="814"/>
      <c r="D1167" s="430" t="str">
        <f>IF('statement of marks'!CH43="","",'statement of marks'!CH43)</f>
        <v/>
      </c>
      <c r="E1167" s="430" t="str">
        <f>IF('statement of marks'!CI43="","",'statement of marks'!CI43)</f>
        <v/>
      </c>
      <c r="F1167" s="442" t="str">
        <f>IF('statement of marks'!CJ43="","",'statement of marks'!CJ43)</f>
        <v/>
      </c>
      <c r="G1167" s="430" t="str">
        <f>IF('statement of marks'!CK43="","",'statement of marks'!CK43)</f>
        <v/>
      </c>
      <c r="H1167" s="430" t="str">
        <f>IF('statement of marks'!CL43="","",'statement of marks'!CL43)</f>
        <v/>
      </c>
      <c r="I1167" s="443" t="str">
        <f>IF('statement of marks'!CM43="","",'statement of marks'!CM43)</f>
        <v/>
      </c>
      <c r="J1167" s="430" t="str">
        <f>IF('statement of marks'!CN43="","",'statement of marks'!CN43)</f>
        <v/>
      </c>
      <c r="K1167" s="430" t="str">
        <f>IF('statement of marks'!CO43="","",'statement of marks'!CO43)</f>
        <v/>
      </c>
      <c r="L1167" s="443" t="str">
        <f>IF('statement of marks'!CP43="","",'statement of marks'!CP43)</f>
        <v/>
      </c>
      <c r="M1167" s="443" t="str">
        <f>IF('statement of marks'!CQ43="","",'statement of marks'!CQ43)</f>
        <v/>
      </c>
      <c r="N1167" s="444" t="str">
        <f>IF('statement of marks'!CR43="","",'statement of marks'!CR43)</f>
        <v/>
      </c>
      <c r="O1167" s="430" t="str">
        <f>IF('statement of marks'!CS43="","",'statement of marks'!CS43)</f>
        <v/>
      </c>
      <c r="P1167" s="430" t="str">
        <f>IF('statement of marks'!CT43="","",'statement of marks'!CT43)</f>
        <v/>
      </c>
      <c r="Q1167" s="430" t="str">
        <f>IF('statement of marks'!CU43="","",'statement of marks'!CU43)</f>
        <v/>
      </c>
      <c r="R1167" s="443" t="str">
        <f>IF('statement of marks'!CV43="","",'statement of marks'!CV43)</f>
        <v/>
      </c>
      <c r="S1167" s="445" t="str">
        <f>IF('statement of marks'!CW43="","",'statement of marks'!CW43)</f>
        <v/>
      </c>
      <c r="T1167" s="430" t="str">
        <f>IF('statement of marks'!CX43="","",'statement of marks'!CX43)</f>
        <v/>
      </c>
      <c r="U1167" s="430" t="str">
        <f>IF('statement of marks'!CY43="","",'statement of marks'!CY43)</f>
        <v/>
      </c>
      <c r="V1167" s="430" t="str">
        <f>IF('statement of marks'!CZ43="","",'statement of marks'!CZ43)</f>
        <v/>
      </c>
      <c r="W1167" s="443" t="str">
        <f>IF('statement of marks'!DA43="","",'statement of marks'!DA43)</f>
        <v/>
      </c>
      <c r="X1167" s="446" t="str">
        <f>IF('statement of marks'!DB43="","",'statement of marks'!DB43)</f>
        <v/>
      </c>
      <c r="Y1167" s="430" t="str">
        <f>IF('statement of marks'!DC43="","",'statement of marks'!DC43)</f>
        <v/>
      </c>
      <c r="Z1167" s="453" t="str">
        <f>IF('statement of marks'!DD43="","",'statement of marks'!DD43)</f>
        <v/>
      </c>
    </row>
    <row r="1168" spans="1:26" ht="15.5" customHeight="1">
      <c r="A1168" s="424"/>
      <c r="B1168" s="813" t="str">
        <f>IF('statement of marks'!$DG$3="","",'statement of marks'!$DG$3)</f>
        <v>SCIENCE</v>
      </c>
      <c r="C1168" s="814"/>
      <c r="D1168" s="430" t="str">
        <f>IF('statement of marks'!DG43="","",'statement of marks'!DG43)</f>
        <v/>
      </c>
      <c r="E1168" s="430" t="str">
        <f>IF('statement of marks'!DH43="","",'statement of marks'!DH43)</f>
        <v/>
      </c>
      <c r="F1168" s="442" t="str">
        <f>IF('statement of marks'!DI43="","",'statement of marks'!DI43)</f>
        <v/>
      </c>
      <c r="G1168" s="430" t="str">
        <f>IF('statement of marks'!DJ43="","",'statement of marks'!DJ43)</f>
        <v/>
      </c>
      <c r="H1168" s="430" t="str">
        <f>IF('statement of marks'!DK43="","",'statement of marks'!DK43)</f>
        <v/>
      </c>
      <c r="I1168" s="443" t="str">
        <f>IF('statement of marks'!DL43="","",'statement of marks'!DL43)</f>
        <v/>
      </c>
      <c r="J1168" s="430" t="str">
        <f>IF('statement of marks'!DM43="","",'statement of marks'!DM43)</f>
        <v/>
      </c>
      <c r="K1168" s="430" t="str">
        <f>IF('statement of marks'!DN43="","",'statement of marks'!DN43)</f>
        <v/>
      </c>
      <c r="L1168" s="443" t="str">
        <f>IF('statement of marks'!DO43="","",'statement of marks'!DO43)</f>
        <v/>
      </c>
      <c r="M1168" s="443" t="str">
        <f>IF('statement of marks'!DP43="","",'statement of marks'!DP43)</f>
        <v/>
      </c>
      <c r="N1168" s="444" t="str">
        <f>IF('statement of marks'!DQ43="","",'statement of marks'!DQ43)</f>
        <v/>
      </c>
      <c r="O1168" s="430" t="str">
        <f>IF('statement of marks'!DR43="","",'statement of marks'!DR43)</f>
        <v/>
      </c>
      <c r="P1168" s="430" t="str">
        <f>IF('statement of marks'!DS43="","",'statement of marks'!DS43)</f>
        <v/>
      </c>
      <c r="Q1168" s="430"/>
      <c r="R1168" s="443" t="str">
        <f>IF('statement of marks'!DT43="","",'statement of marks'!DT43)</f>
        <v/>
      </c>
      <c r="S1168" s="445" t="str">
        <f>IF('statement of marks'!DU43="","",'statement of marks'!DU43)</f>
        <v/>
      </c>
      <c r="T1168" s="430" t="str">
        <f>IF('statement of marks'!DV43="","",'statement of marks'!DV43)</f>
        <v/>
      </c>
      <c r="U1168" s="430" t="str">
        <f>IF('statement of marks'!DW43="","",'statement of marks'!DW43)</f>
        <v/>
      </c>
      <c r="V1168" s="430"/>
      <c r="W1168" s="443" t="str">
        <f>IF('statement of marks'!DX43="","",'statement of marks'!DX43)</f>
        <v/>
      </c>
      <c r="X1168" s="446" t="str">
        <f>IF('statement of marks'!DY43="","",'statement of marks'!DY43)</f>
        <v/>
      </c>
      <c r="Y1168" s="430" t="str">
        <f>IF('statement of marks'!DZ43="","",'statement of marks'!DZ43)</f>
        <v/>
      </c>
      <c r="Z1168" s="453" t="str">
        <f>IF('statement of marks'!EA43="","",'statement of marks'!EA43)</f>
        <v/>
      </c>
    </row>
    <row r="1169" spans="1:26" ht="15.5" customHeight="1">
      <c r="A1169" s="424"/>
      <c r="B1169" s="813" t="str">
        <f>IF('statement of marks'!$ED$3="","",'statement of marks'!$ED$3)</f>
        <v>SOCIAL STUDIES</v>
      </c>
      <c r="C1169" s="814"/>
      <c r="D1169" s="430" t="str">
        <f>IF('statement of marks'!ED43="","",'statement of marks'!ED43)</f>
        <v/>
      </c>
      <c r="E1169" s="430" t="str">
        <f>IF('statement of marks'!EE43="","",'statement of marks'!EE43)</f>
        <v/>
      </c>
      <c r="F1169" s="442" t="str">
        <f>IF('statement of marks'!EF43="","",'statement of marks'!EF43)</f>
        <v/>
      </c>
      <c r="G1169" s="430" t="str">
        <f>IF('statement of marks'!EG43="","",'statement of marks'!EG43)</f>
        <v/>
      </c>
      <c r="H1169" s="430" t="str">
        <f>IF('statement of marks'!EH43="","",'statement of marks'!EH43)</f>
        <v/>
      </c>
      <c r="I1169" s="443" t="str">
        <f>IF('statement of marks'!EI43="","",'statement of marks'!EI43)</f>
        <v/>
      </c>
      <c r="J1169" s="430" t="str">
        <f>IF('statement of marks'!EJ43="","",'statement of marks'!EJ43)</f>
        <v/>
      </c>
      <c r="K1169" s="430" t="str">
        <f>IF('statement of marks'!EK43="","",'statement of marks'!EK43)</f>
        <v/>
      </c>
      <c r="L1169" s="443" t="str">
        <f>IF('statement of marks'!EL43="","",'statement of marks'!EL43)</f>
        <v/>
      </c>
      <c r="M1169" s="443" t="str">
        <f>IF('statement of marks'!EM43="","",'statement of marks'!EM43)</f>
        <v/>
      </c>
      <c r="N1169" s="444" t="str">
        <f>IF('statement of marks'!EN43="","",'statement of marks'!EN43)</f>
        <v/>
      </c>
      <c r="O1169" s="430" t="str">
        <f>IF('statement of marks'!EO43="","",'statement of marks'!EO43)</f>
        <v/>
      </c>
      <c r="P1169" s="430" t="str">
        <f>IF('statement of marks'!EP43="","",'statement of marks'!EP43)</f>
        <v/>
      </c>
      <c r="Q1169" s="430"/>
      <c r="R1169" s="443" t="str">
        <f>IF('statement of marks'!EQ43="","",'statement of marks'!EQ43)</f>
        <v/>
      </c>
      <c r="S1169" s="445" t="str">
        <f>IF('statement of marks'!ER43="","",'statement of marks'!ER43)</f>
        <v/>
      </c>
      <c r="T1169" s="430" t="str">
        <f>IF('statement of marks'!ES43="","",'statement of marks'!ES43)</f>
        <v/>
      </c>
      <c r="U1169" s="430" t="str">
        <f>IF('statement of marks'!ET43="","",'statement of marks'!ET43)</f>
        <v/>
      </c>
      <c r="V1169" s="430"/>
      <c r="W1169" s="443" t="str">
        <f>IF('statement of marks'!EU43="","",'statement of marks'!EU43)</f>
        <v/>
      </c>
      <c r="X1169" s="446" t="str">
        <f>IF('statement of marks'!EV43="","",'statement of marks'!EV43)</f>
        <v/>
      </c>
      <c r="Y1169" s="430" t="str">
        <f>IF('statement of marks'!EW43="","",'statement of marks'!EW43)</f>
        <v/>
      </c>
      <c r="Z1169" s="453" t="str">
        <f>IF('statement of marks'!EX43="","",'statement of marks'!EX43)</f>
        <v/>
      </c>
    </row>
    <row r="1170" spans="1:26" ht="15.5" customHeight="1">
      <c r="A1170" s="424"/>
      <c r="B1170" s="813" t="s">
        <v>172</v>
      </c>
      <c r="C1170" s="814"/>
      <c r="D1170" s="794" t="s">
        <v>167</v>
      </c>
      <c r="E1170" s="794"/>
      <c r="F1170" s="794"/>
      <c r="G1170" s="794" t="s">
        <v>168</v>
      </c>
      <c r="H1170" s="794"/>
      <c r="I1170" s="794"/>
      <c r="J1170" s="794" t="s">
        <v>169</v>
      </c>
      <c r="K1170" s="794"/>
      <c r="L1170" s="794"/>
      <c r="M1170" s="794"/>
      <c r="N1170" s="794"/>
      <c r="O1170" s="794" t="s">
        <v>177</v>
      </c>
      <c r="P1170" s="794"/>
      <c r="Q1170" s="794"/>
      <c r="R1170" s="794"/>
      <c r="S1170" s="794" t="s">
        <v>221</v>
      </c>
      <c r="T1170" s="794"/>
      <c r="U1170" s="794"/>
      <c r="V1170" s="794"/>
      <c r="W1170" s="447"/>
      <c r="X1170" s="823" t="s">
        <v>425</v>
      </c>
      <c r="Y1170" s="823"/>
      <c r="Z1170" s="824"/>
    </row>
    <row r="1171" spans="1:26" ht="15.5" customHeight="1">
      <c r="A1171" s="425"/>
      <c r="B1171" s="825" t="s">
        <v>166</v>
      </c>
      <c r="C1171" s="826"/>
      <c r="D1171" s="827">
        <f>IF('statement of marks'!FA$6="","",'statement of marks'!FA$6)</f>
        <v>20</v>
      </c>
      <c r="E1171" s="827"/>
      <c r="F1171" s="827"/>
      <c r="G1171" s="827">
        <f>IF('statement of marks'!FB$6="","",'statement of marks'!FB$6)</f>
        <v>20</v>
      </c>
      <c r="H1171" s="827"/>
      <c r="I1171" s="827"/>
      <c r="J1171" s="827">
        <f>IF('statement of marks'!FC$6="","",'statement of marks'!FC$6)</f>
        <v>20</v>
      </c>
      <c r="K1171" s="827"/>
      <c r="L1171" s="827"/>
      <c r="M1171" s="827"/>
      <c r="N1171" s="827"/>
      <c r="O1171" s="827">
        <f>IF('statement of marks'!FD$6="","",'statement of marks'!FD$6)</f>
        <v>20</v>
      </c>
      <c r="P1171" s="827"/>
      <c r="Q1171" s="827"/>
      <c r="R1171" s="827"/>
      <c r="S1171" s="827">
        <f>IF('statement of marks'!FE$6="","",'statement of marks'!FE$6)</f>
        <v>20</v>
      </c>
      <c r="T1171" s="827"/>
      <c r="U1171" s="827"/>
      <c r="V1171" s="827"/>
      <c r="W1171" s="448"/>
      <c r="X1171" s="436">
        <f>IF('statement of marks'!FF$6="","",'statement of marks'!FF$6)</f>
        <v>100</v>
      </c>
      <c r="Y1171" s="436" t="s">
        <v>220</v>
      </c>
      <c r="Z1171" s="451" t="s">
        <v>69</v>
      </c>
    </row>
    <row r="1172" spans="1:26" ht="15.5" customHeight="1">
      <c r="A1172" s="424"/>
      <c r="B1172" s="813" t="str">
        <f>IF('statement of marks'!$FA$3="","",'statement of marks'!$FA$3)</f>
        <v>WORK EXPERIENCE</v>
      </c>
      <c r="C1172" s="814"/>
      <c r="D1172" s="817" t="str">
        <f>IF('statement of marks'!FA43="","",'statement of marks'!FA43)</f>
        <v/>
      </c>
      <c r="E1172" s="817"/>
      <c r="F1172" s="817"/>
      <c r="G1172" s="817" t="str">
        <f>IF('statement of marks'!FB43="","",'statement of marks'!FB43)</f>
        <v/>
      </c>
      <c r="H1172" s="817"/>
      <c r="I1172" s="817"/>
      <c r="J1172" s="816" t="str">
        <f>IF('statement of marks'!FC43="","",'statement of marks'!FC43)</f>
        <v/>
      </c>
      <c r="K1172" s="816"/>
      <c r="L1172" s="816"/>
      <c r="M1172" s="816"/>
      <c r="N1172" s="816"/>
      <c r="O1172" s="817" t="str">
        <f>IF('statement of marks'!FD43="","",'statement of marks'!FD43)</f>
        <v/>
      </c>
      <c r="P1172" s="817"/>
      <c r="Q1172" s="817"/>
      <c r="R1172" s="817"/>
      <c r="S1172" s="817" t="str">
        <f>IF('statement of marks'!FE43="","",'statement of marks'!FE43)</f>
        <v/>
      </c>
      <c r="T1172" s="817"/>
      <c r="U1172" s="817"/>
      <c r="V1172" s="817"/>
      <c r="W1172" s="447"/>
      <c r="X1172" s="447" t="str">
        <f>IF('statement of marks'!FF43="","",'statement of marks'!FF43)</f>
        <v/>
      </c>
      <c r="Y1172" s="447" t="str">
        <f>IF('statement of marks'!FG43="","",'statement of marks'!FG43)</f>
        <v/>
      </c>
      <c r="Z1172" s="454" t="str">
        <f>IF('statement of marks'!FH43="","",'statement of marks'!FH43)</f>
        <v/>
      </c>
    </row>
    <row r="1173" spans="1:26" ht="15.5" customHeight="1">
      <c r="A1173" s="424"/>
      <c r="B1173" s="813" t="str">
        <f>IF('statement of marks'!$FK$3="","",'statement of marks'!$FK$3)</f>
        <v>ART EDUCATION</v>
      </c>
      <c r="C1173" s="814"/>
      <c r="D1173" s="817" t="str">
        <f>IF('statement of marks'!FK43="","",'statement of marks'!FK43)</f>
        <v/>
      </c>
      <c r="E1173" s="817"/>
      <c r="F1173" s="817"/>
      <c r="G1173" s="817" t="str">
        <f>IF('statement of marks'!FL43="","",'statement of marks'!FL43)</f>
        <v/>
      </c>
      <c r="H1173" s="817"/>
      <c r="I1173" s="817"/>
      <c r="J1173" s="816" t="str">
        <f>IF('statement of marks'!FM43="","",'statement of marks'!FM43)</f>
        <v/>
      </c>
      <c r="K1173" s="816"/>
      <c r="L1173" s="816"/>
      <c r="M1173" s="816"/>
      <c r="N1173" s="816"/>
      <c r="O1173" s="817" t="str">
        <f>IF('statement of marks'!FN43="","",'statement of marks'!FN43)</f>
        <v/>
      </c>
      <c r="P1173" s="817"/>
      <c r="Q1173" s="817"/>
      <c r="R1173" s="817"/>
      <c r="S1173" s="817" t="str">
        <f>IF('statement of marks'!FO43="","",'statement of marks'!FO43)</f>
        <v/>
      </c>
      <c r="T1173" s="817"/>
      <c r="U1173" s="817"/>
      <c r="V1173" s="817"/>
      <c r="W1173" s="447"/>
      <c r="X1173" s="447" t="str">
        <f>IF('statement of marks'!FP43="","",'statement of marks'!FP43)</f>
        <v/>
      </c>
      <c r="Y1173" s="447" t="str">
        <f>IF('statement of marks'!FQ43="","",'statement of marks'!FQ43)</f>
        <v/>
      </c>
      <c r="Z1173" s="454" t="str">
        <f>IF('statement of marks'!FR43="","",'statement of marks'!FR43)</f>
        <v/>
      </c>
    </row>
    <row r="1174" spans="1:26" ht="15.5" customHeight="1">
      <c r="A1174" s="424"/>
      <c r="B1174" s="813" t="str">
        <f>IF('statement of marks'!$FU$3="","",'statement of marks'!$FU$3)</f>
        <v>PHYSICIAL EDUCATION</v>
      </c>
      <c r="C1174" s="814"/>
      <c r="D1174" s="817" t="str">
        <f>IF('statement of marks'!FU43="","",'statement of marks'!FU43)</f>
        <v/>
      </c>
      <c r="E1174" s="817"/>
      <c r="F1174" s="817"/>
      <c r="G1174" s="817" t="str">
        <f>IF('statement of marks'!FV43="","",'statement of marks'!FV43)</f>
        <v/>
      </c>
      <c r="H1174" s="817"/>
      <c r="I1174" s="817"/>
      <c r="J1174" s="816" t="str">
        <f>IF('statement of marks'!FW43="","",'statement of marks'!FW43)</f>
        <v/>
      </c>
      <c r="K1174" s="816"/>
      <c r="L1174" s="816"/>
      <c r="M1174" s="816"/>
      <c r="N1174" s="816"/>
      <c r="O1174" s="817" t="str">
        <f>IF('statement of marks'!FX43="","",'statement of marks'!FX43)</f>
        <v/>
      </c>
      <c r="P1174" s="817"/>
      <c r="Q1174" s="817"/>
      <c r="R1174" s="817"/>
      <c r="S1174" s="817" t="str">
        <f>IF('statement of marks'!FY43="","",'statement of marks'!FY43)</f>
        <v/>
      </c>
      <c r="T1174" s="817"/>
      <c r="U1174" s="817"/>
      <c r="V1174" s="817"/>
      <c r="W1174" s="447"/>
      <c r="X1174" s="447" t="str">
        <f>IF('statement of marks'!FZ43="","",'statement of marks'!FZ43)</f>
        <v/>
      </c>
      <c r="Y1174" s="447" t="str">
        <f>IF('statement of marks'!GA43="","",'statement of marks'!GA43)</f>
        <v/>
      </c>
      <c r="Z1174" s="454" t="str">
        <f>IF('statement of marks'!GB43="","",'statement of marks'!GB43)</f>
        <v/>
      </c>
    </row>
    <row r="1175" spans="1:26" ht="15.5" customHeight="1">
      <c r="A1175" s="424"/>
      <c r="B1175" s="813" t="s">
        <v>173</v>
      </c>
      <c r="C1175" s="814"/>
      <c r="D1175" s="794" t="str">
        <f>details!$EF$3</f>
        <v>AUGUST</v>
      </c>
      <c r="E1175" s="794"/>
      <c r="F1175" s="794"/>
      <c r="G1175" s="794" t="str">
        <f>details!$EJ$3</f>
        <v>OCTOBER</v>
      </c>
      <c r="H1175" s="794"/>
      <c r="I1175" s="794"/>
      <c r="J1175" s="816" t="str">
        <f>details!$EN$3</f>
        <v>DECEMBER</v>
      </c>
      <c r="K1175" s="816"/>
      <c r="L1175" s="816"/>
      <c r="M1175" s="816"/>
      <c r="N1175" s="816"/>
      <c r="O1175" s="794" t="str">
        <f>details!$ER$3</f>
        <v>FEBURARY</v>
      </c>
      <c r="P1175" s="794"/>
      <c r="Q1175" s="794"/>
      <c r="R1175" s="794"/>
      <c r="S1175" s="794" t="str">
        <f>details!$EV$3</f>
        <v>GRAND TOAL</v>
      </c>
      <c r="T1175" s="794"/>
      <c r="U1175" s="794"/>
      <c r="V1175" s="794"/>
      <c r="W1175" s="811" t="s">
        <v>118</v>
      </c>
      <c r="X1175" s="811"/>
      <c r="Y1175" s="811"/>
      <c r="Z1175" s="812"/>
    </row>
    <row r="1176" spans="1:26" ht="15.5" customHeight="1">
      <c r="A1176" s="424"/>
      <c r="B1176" s="813" t="s">
        <v>175</v>
      </c>
      <c r="C1176" s="814"/>
      <c r="D1176" s="815" t="str">
        <f>IF(details!EI43="","",details!EI43)</f>
        <v/>
      </c>
      <c r="E1176" s="815"/>
      <c r="F1176" s="815"/>
      <c r="G1176" s="815" t="str">
        <f>IF(details!EM43="","",details!EM43)</f>
        <v/>
      </c>
      <c r="H1176" s="815"/>
      <c r="I1176" s="815"/>
      <c r="J1176" s="816" t="str">
        <f>IF(details!EQ43="","",details!EQ43)</f>
        <v/>
      </c>
      <c r="K1176" s="816"/>
      <c r="L1176" s="816"/>
      <c r="M1176" s="816"/>
      <c r="N1176" s="816"/>
      <c r="O1176" s="817" t="str">
        <f>IF(details!EU43="","",details!EU43)</f>
        <v/>
      </c>
      <c r="P1176" s="817"/>
      <c r="Q1176" s="817"/>
      <c r="R1176" s="817"/>
      <c r="S1176" s="815" t="str">
        <f>IF(details!EW43="","",details!EW43)</f>
        <v/>
      </c>
      <c r="T1176" s="815"/>
      <c r="U1176" s="815"/>
      <c r="V1176" s="815"/>
      <c r="W1176" s="811"/>
      <c r="X1176" s="811"/>
      <c r="Y1176" s="811"/>
      <c r="Z1176" s="812"/>
    </row>
    <row r="1177" spans="1:26" ht="15.5" customHeight="1">
      <c r="A1177" s="424"/>
      <c r="B1177" s="818" t="s">
        <v>174</v>
      </c>
      <c r="C1177" s="819"/>
      <c r="D1177" s="820">
        <f>IF(details!EH43="","",details!EH43)</f>
        <v>40</v>
      </c>
      <c r="E1177" s="820"/>
      <c r="F1177" s="820"/>
      <c r="G1177" s="820">
        <f>IF(details!EL43="","",details!EL43)</f>
        <v>60</v>
      </c>
      <c r="H1177" s="820"/>
      <c r="I1177" s="820"/>
      <c r="J1177" s="820">
        <f>IF(details!EP43="","",details!EP43)</f>
        <v>80</v>
      </c>
      <c r="K1177" s="820"/>
      <c r="L1177" s="820"/>
      <c r="M1177" s="820"/>
      <c r="N1177" s="820"/>
      <c r="O1177" s="820">
        <f>IF(details!ET43="","",details!ET43)</f>
        <v>100</v>
      </c>
      <c r="P1177" s="820"/>
      <c r="Q1177" s="820"/>
      <c r="R1177" s="820"/>
      <c r="S1177" s="820">
        <f>IF(details!EV43="","",details!EV43)</f>
        <v>110</v>
      </c>
      <c r="T1177" s="820"/>
      <c r="U1177" s="820"/>
      <c r="V1177" s="820"/>
      <c r="W1177" s="821">
        <f>'statement of marks'!$HR$108</f>
        <v>45777</v>
      </c>
      <c r="X1177" s="821"/>
      <c r="Y1177" s="821"/>
      <c r="Z1177" s="822"/>
    </row>
    <row r="1178" spans="1:26" ht="15.5" customHeight="1">
      <c r="A1178" s="426"/>
      <c r="B1178" s="803" t="s">
        <v>232</v>
      </c>
      <c r="C1178" s="804"/>
      <c r="D1178" s="805" t="s">
        <v>189</v>
      </c>
      <c r="E1178" s="805"/>
      <c r="F1178" s="805"/>
      <c r="G1178" s="805" t="s">
        <v>190</v>
      </c>
      <c r="H1178" s="805"/>
      <c r="I1178" s="805"/>
      <c r="J1178" s="805" t="s">
        <v>222</v>
      </c>
      <c r="K1178" s="805"/>
      <c r="L1178" s="805"/>
      <c r="M1178" s="805"/>
      <c r="N1178" s="805"/>
      <c r="O1178" s="805" t="s">
        <v>147</v>
      </c>
      <c r="P1178" s="805"/>
      <c r="Q1178" s="805"/>
      <c r="R1178" s="805"/>
      <c r="S1178" s="806" t="s">
        <v>195</v>
      </c>
      <c r="T1178" s="806"/>
      <c r="U1178" s="806"/>
      <c r="V1178" s="806"/>
      <c r="W1178" s="805" t="s">
        <v>230</v>
      </c>
      <c r="X1178" s="805"/>
      <c r="Y1178" s="805"/>
      <c r="Z1178" s="807"/>
    </row>
    <row r="1179" spans="1:26" ht="15.5" customHeight="1">
      <c r="A1179" s="426"/>
      <c r="B1179" s="803"/>
      <c r="C1179" s="804"/>
      <c r="D1179" s="805">
        <f>'statement of marks'!HP43</f>
        <v>1200</v>
      </c>
      <c r="E1179" s="805"/>
      <c r="F1179" s="805"/>
      <c r="G1179" s="805" t="str">
        <f>'statement of marks'!HQ43</f>
        <v/>
      </c>
      <c r="H1179" s="805"/>
      <c r="I1179" s="805"/>
      <c r="J1179" s="808" t="str">
        <f>'statement of marks'!HU43</f>
        <v/>
      </c>
      <c r="K1179" s="808"/>
      <c r="L1179" s="808"/>
      <c r="M1179" s="808"/>
      <c r="N1179" s="808"/>
      <c r="O1179" s="808" t="str">
        <f>'statement of marks'!HR43</f>
        <v/>
      </c>
      <c r="P1179" s="808"/>
      <c r="Q1179" s="808"/>
      <c r="R1179" s="808"/>
      <c r="S1179" s="805" t="str">
        <f>'statement of marks'!HT43</f>
        <v/>
      </c>
      <c r="T1179" s="805"/>
      <c r="U1179" s="805"/>
      <c r="V1179" s="805"/>
      <c r="W1179" s="809" t="str">
        <f>'statement of marks'!HO43</f>
        <v/>
      </c>
      <c r="X1179" s="809"/>
      <c r="Y1179" s="809"/>
      <c r="Z1179" s="810"/>
    </row>
    <row r="1180" spans="1:26" ht="15.5" customHeight="1">
      <c r="A1180" s="424"/>
      <c r="B1180" s="792" t="s">
        <v>176</v>
      </c>
      <c r="C1180" s="793"/>
      <c r="D1180" s="794"/>
      <c r="E1180" s="794"/>
      <c r="F1180" s="794"/>
      <c r="G1180" s="794"/>
      <c r="H1180" s="794"/>
      <c r="I1180" s="794"/>
      <c r="J1180" s="794"/>
      <c r="K1180" s="794"/>
      <c r="L1180" s="794"/>
      <c r="M1180" s="794"/>
      <c r="N1180" s="794"/>
      <c r="O1180" s="794"/>
      <c r="P1180" s="794"/>
      <c r="Q1180" s="794"/>
      <c r="R1180" s="794"/>
      <c r="S1180" s="794"/>
      <c r="T1180" s="794"/>
      <c r="U1180" s="794"/>
      <c r="V1180" s="794"/>
      <c r="W1180" s="794"/>
      <c r="X1180" s="794"/>
      <c r="Y1180" s="794"/>
      <c r="Z1180" s="800"/>
    </row>
    <row r="1181" spans="1:26" ht="15.5" customHeight="1">
      <c r="A1181" s="424"/>
      <c r="B1181" s="801" t="s">
        <v>161</v>
      </c>
      <c r="C1181" s="802"/>
      <c r="D1181" s="794"/>
      <c r="E1181" s="794"/>
      <c r="F1181" s="794"/>
      <c r="G1181" s="794"/>
      <c r="H1181" s="794"/>
      <c r="I1181" s="794"/>
      <c r="J1181" s="794"/>
      <c r="K1181" s="794"/>
      <c r="L1181" s="794"/>
      <c r="M1181" s="794"/>
      <c r="N1181" s="794"/>
      <c r="O1181" s="794"/>
      <c r="P1181" s="794"/>
      <c r="Q1181" s="794"/>
      <c r="R1181" s="794"/>
      <c r="S1181" s="794"/>
      <c r="T1181" s="794"/>
      <c r="U1181" s="794"/>
      <c r="V1181" s="794"/>
      <c r="W1181" s="794"/>
      <c r="X1181" s="794"/>
      <c r="Y1181" s="794"/>
      <c r="Z1181" s="800"/>
    </row>
    <row r="1182" spans="1:26" ht="15.5" customHeight="1">
      <c r="A1182" s="424"/>
      <c r="B1182" s="792" t="s">
        <v>162</v>
      </c>
      <c r="C1182" s="793"/>
      <c r="D1182" s="794"/>
      <c r="E1182" s="794"/>
      <c r="F1182" s="794"/>
      <c r="G1182" s="794"/>
      <c r="H1182" s="794"/>
      <c r="I1182" s="794"/>
      <c r="J1182" s="794"/>
      <c r="K1182" s="794"/>
      <c r="L1182" s="794"/>
      <c r="M1182" s="794"/>
      <c r="N1182" s="794"/>
      <c r="O1182" s="794"/>
      <c r="P1182" s="794"/>
      <c r="Q1182" s="794"/>
      <c r="R1182" s="794"/>
      <c r="S1182" s="795" t="s">
        <v>162</v>
      </c>
      <c r="T1182" s="795"/>
      <c r="U1182" s="795"/>
      <c r="V1182" s="795"/>
      <c r="W1182" s="796" t="s">
        <v>163</v>
      </c>
      <c r="X1182" s="796"/>
      <c r="Y1182" s="796"/>
      <c r="Z1182" s="797"/>
    </row>
    <row r="1183" spans="1:26" ht="15.5" customHeight="1">
      <c r="A1183" s="424"/>
      <c r="B1183" s="798" t="s">
        <v>163</v>
      </c>
      <c r="C1183" s="799"/>
      <c r="D1183" s="794"/>
      <c r="E1183" s="794"/>
      <c r="F1183" s="794"/>
      <c r="G1183" s="794"/>
      <c r="H1183" s="794"/>
      <c r="I1183" s="794"/>
      <c r="J1183" s="794"/>
      <c r="K1183" s="794"/>
      <c r="L1183" s="794"/>
      <c r="M1183" s="794"/>
      <c r="N1183" s="794"/>
      <c r="O1183" s="794"/>
      <c r="P1183" s="794"/>
      <c r="Q1183" s="794"/>
      <c r="R1183" s="794"/>
      <c r="S1183" s="795"/>
      <c r="T1183" s="795"/>
      <c r="U1183" s="795"/>
      <c r="V1183" s="795"/>
      <c r="W1183" s="796"/>
      <c r="X1183" s="796"/>
      <c r="Y1183" s="796"/>
      <c r="Z1183" s="797"/>
    </row>
    <row r="1184" spans="1:26" ht="15.5" customHeight="1" thickBot="1">
      <c r="A1184" s="424"/>
      <c r="B1184" s="786" t="s">
        <v>223</v>
      </c>
      <c r="C1184" s="787"/>
      <c r="D1184" s="788"/>
      <c r="E1184" s="788"/>
      <c r="F1184" s="788"/>
      <c r="G1184" s="788"/>
      <c r="H1184" s="788"/>
      <c r="I1184" s="788"/>
      <c r="J1184" s="788"/>
      <c r="K1184" s="788"/>
      <c r="L1184" s="788"/>
      <c r="M1184" s="788"/>
      <c r="N1184" s="788"/>
      <c r="O1184" s="788"/>
      <c r="P1184" s="788"/>
      <c r="Q1184" s="788"/>
      <c r="R1184" s="788"/>
      <c r="S1184" s="789" t="s">
        <v>179</v>
      </c>
      <c r="T1184" s="789"/>
      <c r="U1184" s="789"/>
      <c r="V1184" s="789"/>
      <c r="W1184" s="790" t="s">
        <v>179</v>
      </c>
      <c r="X1184" s="790"/>
      <c r="Y1184" s="790"/>
      <c r="Z1184" s="791"/>
    </row>
    <row r="1185" spans="1:26" ht="15.5" customHeight="1">
      <c r="A1185" s="424"/>
      <c r="B1185" s="839" t="s">
        <v>178</v>
      </c>
      <c r="C1185" s="840"/>
      <c r="D1185" s="840"/>
      <c r="E1185" s="840"/>
      <c r="F1185" s="840"/>
      <c r="G1185" s="840"/>
      <c r="H1185" s="840"/>
      <c r="I1185" s="840"/>
      <c r="J1185" s="840"/>
      <c r="K1185" s="840"/>
      <c r="L1185" s="840"/>
      <c r="M1185" s="840"/>
      <c r="N1185" s="840"/>
      <c r="O1185" s="840"/>
      <c r="P1185" s="840"/>
      <c r="Q1185" s="840"/>
      <c r="R1185" s="840"/>
      <c r="S1185" s="840"/>
      <c r="T1185" s="840"/>
      <c r="U1185" s="840"/>
      <c r="V1185" s="840"/>
      <c r="W1185" s="840"/>
      <c r="X1185" s="840"/>
      <c r="Y1185" s="840"/>
      <c r="Z1185" s="841"/>
    </row>
    <row r="1186" spans="1:26" ht="15.5" customHeight="1">
      <c r="A1186" s="424"/>
      <c r="B1186" s="842" t="str">
        <f>IF('statement of marks'!$A$1="","",'statement of marks'!$A$1)</f>
        <v>GOVT. HR. SEC. SCHOOL, _________________</v>
      </c>
      <c r="C1186" s="843"/>
      <c r="D1186" s="843"/>
      <c r="E1186" s="843"/>
      <c r="F1186" s="843"/>
      <c r="G1186" s="843"/>
      <c r="H1186" s="843"/>
      <c r="I1186" s="843"/>
      <c r="J1186" s="843"/>
      <c r="K1186" s="843"/>
      <c r="L1186" s="843"/>
      <c r="M1186" s="843"/>
      <c r="N1186" s="843"/>
      <c r="O1186" s="843"/>
      <c r="P1186" s="843"/>
      <c r="Q1186" s="843"/>
      <c r="R1186" s="843"/>
      <c r="S1186" s="843"/>
      <c r="T1186" s="843"/>
      <c r="U1186" s="843"/>
      <c r="V1186" s="843"/>
      <c r="W1186" s="843"/>
      <c r="X1186" s="843"/>
      <c r="Y1186" s="843"/>
      <c r="Z1186" s="844"/>
    </row>
    <row r="1187" spans="1:26" ht="15.5" customHeight="1">
      <c r="A1187" s="424"/>
      <c r="B1187" s="813" t="s">
        <v>117</v>
      </c>
      <c r="C1187" s="814"/>
      <c r="D1187" s="814" t="str">
        <f>IF('statement of marks'!$H$3="","",'statement of marks'!$H$3)</f>
        <v>2024-25</v>
      </c>
      <c r="E1187" s="814"/>
      <c r="F1187" s="814"/>
      <c r="G1187" s="814"/>
      <c r="H1187" s="814"/>
      <c r="I1187" s="814"/>
      <c r="J1187" s="814"/>
      <c r="K1187" s="814"/>
      <c r="L1187" s="814"/>
      <c r="M1187" s="814"/>
      <c r="N1187" s="814"/>
      <c r="O1187" s="814"/>
      <c r="P1187" s="814"/>
      <c r="Q1187" s="814"/>
      <c r="R1187" s="814"/>
      <c r="S1187" s="814"/>
      <c r="T1187" s="814"/>
      <c r="U1187" s="814"/>
      <c r="V1187" s="814"/>
      <c r="W1187" s="814"/>
      <c r="X1187" s="814"/>
      <c r="Y1187" s="814"/>
      <c r="Z1187" s="832"/>
    </row>
    <row r="1188" spans="1:26" ht="15.5" customHeight="1">
      <c r="A1188" s="424"/>
      <c r="B1188" s="813" t="s">
        <v>157</v>
      </c>
      <c r="C1188" s="814"/>
      <c r="D1188" s="814" t="str">
        <f>IF('statement of marks'!I44="","",'statement of marks'!I44)</f>
        <v/>
      </c>
      <c r="E1188" s="814"/>
      <c r="F1188" s="814"/>
      <c r="G1188" s="814"/>
      <c r="H1188" s="814"/>
      <c r="I1188" s="814"/>
      <c r="J1188" s="814"/>
      <c r="K1188" s="814"/>
      <c r="L1188" s="814"/>
      <c r="M1188" s="814"/>
      <c r="N1188" s="814"/>
      <c r="O1188" s="814"/>
      <c r="P1188" s="814"/>
      <c r="Q1188" s="814"/>
      <c r="R1188" s="814"/>
      <c r="S1188" s="814"/>
      <c r="T1188" s="814"/>
      <c r="U1188" s="814"/>
      <c r="V1188" s="814"/>
      <c r="W1188" s="814"/>
      <c r="X1188" s="814"/>
      <c r="Y1188" s="814"/>
      <c r="Z1188" s="832"/>
    </row>
    <row r="1189" spans="1:26" ht="15.5" customHeight="1">
      <c r="A1189" s="424"/>
      <c r="B1189" s="813" t="s">
        <v>20</v>
      </c>
      <c r="C1189" s="814"/>
      <c r="D1189" s="814" t="str">
        <f>IF('statement of marks'!J44="","",'statement of marks'!J44)</f>
        <v/>
      </c>
      <c r="E1189" s="814"/>
      <c r="F1189" s="814"/>
      <c r="G1189" s="814"/>
      <c r="H1189" s="814"/>
      <c r="I1189" s="814"/>
      <c r="J1189" s="814"/>
      <c r="K1189" s="814"/>
      <c r="L1189" s="814"/>
      <c r="M1189" s="814"/>
      <c r="N1189" s="814"/>
      <c r="O1189" s="814"/>
      <c r="P1189" s="814"/>
      <c r="Q1189" s="814"/>
      <c r="R1189" s="814"/>
      <c r="S1189" s="814"/>
      <c r="T1189" s="814"/>
      <c r="U1189" s="814"/>
      <c r="V1189" s="814"/>
      <c r="W1189" s="814"/>
      <c r="X1189" s="814"/>
      <c r="Y1189" s="814"/>
      <c r="Z1189" s="832"/>
    </row>
    <row r="1190" spans="1:26" ht="15.5" customHeight="1">
      <c r="A1190" s="424"/>
      <c r="B1190" s="813" t="s">
        <v>21</v>
      </c>
      <c r="C1190" s="814"/>
      <c r="D1190" s="814" t="str">
        <f>IF('statement of marks'!K44="","",'statement of marks'!K44)</f>
        <v/>
      </c>
      <c r="E1190" s="814"/>
      <c r="F1190" s="814"/>
      <c r="G1190" s="814"/>
      <c r="H1190" s="814"/>
      <c r="I1190" s="814"/>
      <c r="J1190" s="814"/>
      <c r="K1190" s="814"/>
      <c r="L1190" s="814"/>
      <c r="M1190" s="814"/>
      <c r="N1190" s="814"/>
      <c r="O1190" s="814"/>
      <c r="P1190" s="814"/>
      <c r="Q1190" s="814"/>
      <c r="R1190" s="814"/>
      <c r="S1190" s="814"/>
      <c r="T1190" s="814"/>
      <c r="U1190" s="814"/>
      <c r="V1190" s="814"/>
      <c r="W1190" s="814"/>
      <c r="X1190" s="814"/>
      <c r="Y1190" s="814"/>
      <c r="Z1190" s="832"/>
    </row>
    <row r="1191" spans="1:26" ht="15.5" customHeight="1">
      <c r="A1191" s="424"/>
      <c r="B1191" s="813" t="s">
        <v>158</v>
      </c>
      <c r="C1191" s="814"/>
      <c r="D1191" s="814" t="str">
        <f>IF('statement of marks'!$G$3="","",'statement of marks'!$G$3)</f>
        <v>6 A</v>
      </c>
      <c r="E1191" s="814"/>
      <c r="F1191" s="814"/>
      <c r="G1191" s="814" t="s">
        <v>159</v>
      </c>
      <c r="H1191" s="814"/>
      <c r="I1191" s="814"/>
      <c r="J1191" s="836">
        <f>IF('statement of marks'!D44="","",'statement of marks'!D44)</f>
        <v>838</v>
      </c>
      <c r="K1191" s="837"/>
      <c r="L1191" s="837"/>
      <c r="M1191" s="837"/>
      <c r="N1191" s="838"/>
      <c r="O1191" s="814" t="s">
        <v>79</v>
      </c>
      <c r="P1191" s="814"/>
      <c r="Q1191" s="814"/>
      <c r="R1191" s="814"/>
      <c r="S1191" s="814" t="str">
        <f>IF('statement of marks'!F44="","",'statement of marks'!F44)</f>
        <v/>
      </c>
      <c r="T1191" s="814"/>
      <c r="U1191" s="814"/>
      <c r="V1191" s="814"/>
      <c r="W1191" s="814" t="str">
        <f>IF('statement of marks'!$I$3="","",'statement of marks'!$I$3)</f>
        <v>SCHOOL DISE CODE</v>
      </c>
      <c r="X1191" s="814"/>
      <c r="Y1191" s="814"/>
      <c r="Z1191" s="832"/>
    </row>
    <row r="1192" spans="1:26" ht="15.5" customHeight="1">
      <c r="A1192" s="424"/>
      <c r="B1192" s="449" t="s">
        <v>171</v>
      </c>
      <c r="C1192" s="428"/>
      <c r="D1192" s="830" t="str">
        <f>IF('statement of marks'!G44="","",'statement of marks'!G44)</f>
        <v/>
      </c>
      <c r="E1192" s="830"/>
      <c r="F1192" s="830"/>
      <c r="G1192" s="831" t="str">
        <f>IF('statement of marks'!H44="","",'statement of marks'!H44)</f>
        <v/>
      </c>
      <c r="H1192" s="831"/>
      <c r="I1192" s="831"/>
      <c r="J1192" s="831"/>
      <c r="K1192" s="831"/>
      <c r="L1192" s="831"/>
      <c r="M1192" s="831"/>
      <c r="N1192" s="831"/>
      <c r="O1192" s="831"/>
      <c r="P1192" s="831"/>
      <c r="Q1192" s="831"/>
      <c r="R1192" s="831"/>
      <c r="S1192" s="831"/>
      <c r="T1192" s="831"/>
      <c r="U1192" s="831"/>
      <c r="V1192" s="831"/>
      <c r="W1192" s="814" t="str">
        <f>IF('statement of marks'!$J$3="","",'statement of marks'!$J$3)</f>
        <v>08291009401</v>
      </c>
      <c r="X1192" s="814"/>
      <c r="Y1192" s="814"/>
      <c r="Z1192" s="832"/>
    </row>
    <row r="1193" spans="1:26" ht="15.5" customHeight="1">
      <c r="A1193" s="424"/>
      <c r="B1193" s="450" t="s">
        <v>160</v>
      </c>
      <c r="C1193" s="429" t="s">
        <v>165</v>
      </c>
      <c r="D1193" s="794" t="s">
        <v>167</v>
      </c>
      <c r="E1193" s="794"/>
      <c r="F1193" s="794"/>
      <c r="G1193" s="794" t="s">
        <v>168</v>
      </c>
      <c r="H1193" s="794"/>
      <c r="I1193" s="794"/>
      <c r="J1193" s="794" t="s">
        <v>169</v>
      </c>
      <c r="K1193" s="794"/>
      <c r="L1193" s="794"/>
      <c r="M1193" s="833" t="str">
        <f>IF('statement of marks'!U$4="","",'statement of marks'!U$4)</f>
        <v>TOTAL OF ALL TESTS</v>
      </c>
      <c r="N1193" s="834" t="str">
        <f>IF('statement of marks'!V$4="","",'statement of marks'!V$4)</f>
        <v>VRUKSHAROPAN</v>
      </c>
      <c r="O1193" s="795" t="s">
        <v>170</v>
      </c>
      <c r="P1193" s="795"/>
      <c r="Q1193" s="795"/>
      <c r="R1193" s="795"/>
      <c r="S1193" s="835" t="s">
        <v>216</v>
      </c>
      <c r="T1193" s="816" t="s">
        <v>90</v>
      </c>
      <c r="U1193" s="816"/>
      <c r="V1193" s="816"/>
      <c r="W1193" s="816"/>
      <c r="X1193" s="823" t="s">
        <v>425</v>
      </c>
      <c r="Y1193" s="823"/>
      <c r="Z1193" s="824"/>
    </row>
    <row r="1194" spans="1:26" ht="15.5" customHeight="1">
      <c r="A1194" s="424"/>
      <c r="B1194" s="450"/>
      <c r="C1194" s="429"/>
      <c r="D1194" s="431" t="s">
        <v>217</v>
      </c>
      <c r="E1194" s="431" t="s">
        <v>218</v>
      </c>
      <c r="F1194" s="432" t="s">
        <v>219</v>
      </c>
      <c r="G1194" s="431" t="s">
        <v>217</v>
      </c>
      <c r="H1194" s="431" t="s">
        <v>218</v>
      </c>
      <c r="I1194" s="433" t="s">
        <v>219</v>
      </c>
      <c r="J1194" s="431" t="s">
        <v>217</v>
      </c>
      <c r="K1194" s="431" t="s">
        <v>218</v>
      </c>
      <c r="L1194" s="433" t="s">
        <v>219</v>
      </c>
      <c r="M1194" s="833"/>
      <c r="N1194" s="834"/>
      <c r="O1194" s="431" t="s">
        <v>217</v>
      </c>
      <c r="P1194" s="431" t="s">
        <v>218</v>
      </c>
      <c r="Q1194" s="434" t="s">
        <v>421</v>
      </c>
      <c r="R1194" s="433" t="s">
        <v>219</v>
      </c>
      <c r="S1194" s="835"/>
      <c r="T1194" s="431" t="s">
        <v>217</v>
      </c>
      <c r="U1194" s="431" t="s">
        <v>218</v>
      </c>
      <c r="V1194" s="434" t="s">
        <v>422</v>
      </c>
      <c r="W1194" s="433" t="s">
        <v>219</v>
      </c>
      <c r="X1194" s="435" t="s">
        <v>423</v>
      </c>
      <c r="Y1194" s="431" t="s">
        <v>220</v>
      </c>
      <c r="Z1194" s="451" t="s">
        <v>69</v>
      </c>
    </row>
    <row r="1195" spans="1:26" ht="15.5" customHeight="1">
      <c r="A1195" s="425"/>
      <c r="B1195" s="828" t="s">
        <v>166</v>
      </c>
      <c r="C1195" s="829"/>
      <c r="D1195" s="436">
        <f>IF('statement of marks'!L$6="","",'statement of marks'!L$6)</f>
        <v>5</v>
      </c>
      <c r="E1195" s="436">
        <f>IF('statement of marks'!M$6="","",'statement of marks'!M$6)</f>
        <v>5</v>
      </c>
      <c r="F1195" s="437">
        <f>IF('statement of marks'!N$6="","",'statement of marks'!N$6)</f>
        <v>10</v>
      </c>
      <c r="G1195" s="436">
        <f>IF('statement of marks'!O$6="","",'statement of marks'!O$6)</f>
        <v>5</v>
      </c>
      <c r="H1195" s="436">
        <f>IF('statement of marks'!P$6="","",'statement of marks'!P$6)</f>
        <v>5</v>
      </c>
      <c r="I1195" s="438">
        <f>IF('statement of marks'!Q$6="","",'statement of marks'!Q$6)</f>
        <v>10</v>
      </c>
      <c r="J1195" s="436">
        <f>IF('statement of marks'!R$6="","",'statement of marks'!R$6)</f>
        <v>5</v>
      </c>
      <c r="K1195" s="436">
        <f>IF('statement of marks'!S$6="","",'statement of marks'!S$6)</f>
        <v>4</v>
      </c>
      <c r="L1195" s="438">
        <f>IF('statement of marks'!T$6="","",'statement of marks'!T$6)</f>
        <v>9</v>
      </c>
      <c r="M1195" s="438">
        <f>IF('statement of marks'!U$6="","",'statement of marks'!U$6)</f>
        <v>29</v>
      </c>
      <c r="N1195" s="439">
        <f>IF('statement of marks'!V$6="","",'statement of marks'!V$6)</f>
        <v>1</v>
      </c>
      <c r="O1195" s="436">
        <f>IF('statement of marks'!W$6="","",'statement of marks'!W$6)</f>
        <v>40</v>
      </c>
      <c r="P1195" s="436">
        <f>IF('statement of marks'!X$6="","",'statement of marks'!X$6)</f>
        <v>10</v>
      </c>
      <c r="Q1195" s="436">
        <f>IF('statement of marks'!Y$6="","",'statement of marks'!Y$6)</f>
        <v>20</v>
      </c>
      <c r="R1195" s="438">
        <f>IF('statement of marks'!Z$6="","",'statement of marks'!Z$6)</f>
        <v>70</v>
      </c>
      <c r="S1195" s="440">
        <f>IF('statement of marks'!AA$6="","",'statement of marks'!AA$6)</f>
        <v>100</v>
      </c>
      <c r="T1195" s="436">
        <f>IF('statement of marks'!AB$6="","",'statement of marks'!AB$6)</f>
        <v>65</v>
      </c>
      <c r="U1195" s="436">
        <f>IF('statement of marks'!AC$6="","",'statement of marks'!AC$6)</f>
        <v>15</v>
      </c>
      <c r="V1195" s="436">
        <f>IF('statement of marks'!AD$6="","",'statement of marks'!AD$6)</f>
        <v>20</v>
      </c>
      <c r="W1195" s="438">
        <f>IF('statement of marks'!AE$6="","",'statement of marks'!AE$6)</f>
        <v>100</v>
      </c>
      <c r="X1195" s="441">
        <f>IF('statement of marks'!AF$6="","",'statement of marks'!AF$6)</f>
        <v>200</v>
      </c>
      <c r="Y1195" s="436" t="str">
        <f>IF('statement of marks'!AG$6="","",'statement of marks'!AG$6)</f>
        <v/>
      </c>
      <c r="Z1195" s="452" t="str">
        <f>IF('statement of marks'!AH$6="","",'statement of marks'!AH$6)</f>
        <v/>
      </c>
    </row>
    <row r="1196" spans="1:26" ht="15.5" customHeight="1">
      <c r="A1196" s="424"/>
      <c r="B1196" s="813" t="str">
        <f>IF('statement of marks'!$L$3="","",'statement of marks'!$L$3)</f>
        <v>HINDI</v>
      </c>
      <c r="C1196" s="814"/>
      <c r="D1196" s="430" t="str">
        <f>IF('statement of marks'!L44="","",'statement of marks'!L44)</f>
        <v/>
      </c>
      <c r="E1196" s="430" t="str">
        <f>IF('statement of marks'!M44="","",'statement of marks'!M44)</f>
        <v/>
      </c>
      <c r="F1196" s="442" t="str">
        <f>IF('statement of marks'!N44="","",'statement of marks'!N44)</f>
        <v/>
      </c>
      <c r="G1196" s="430" t="str">
        <f>IF('statement of marks'!O44="","",'statement of marks'!O44)</f>
        <v/>
      </c>
      <c r="H1196" s="430" t="str">
        <f>IF('statement of marks'!P44="","",'statement of marks'!P44)</f>
        <v/>
      </c>
      <c r="I1196" s="443" t="str">
        <f>IF('statement of marks'!Q44="","",'statement of marks'!Q44)</f>
        <v/>
      </c>
      <c r="J1196" s="430" t="str">
        <f>IF('statement of marks'!R44="","",'statement of marks'!R44)</f>
        <v/>
      </c>
      <c r="K1196" s="430" t="str">
        <f>IF('statement of marks'!S44="","",'statement of marks'!S44)</f>
        <v/>
      </c>
      <c r="L1196" s="443" t="str">
        <f>IF('statement of marks'!T44="","",'statement of marks'!T44)</f>
        <v/>
      </c>
      <c r="M1196" s="443" t="str">
        <f>IF('statement of marks'!U44="","",'statement of marks'!U44)</f>
        <v/>
      </c>
      <c r="N1196" s="444" t="str">
        <f>IF('statement of marks'!V44="","",'statement of marks'!V44)</f>
        <v/>
      </c>
      <c r="O1196" s="430" t="str">
        <f>IF('statement of marks'!W44="","",'statement of marks'!W44)</f>
        <v/>
      </c>
      <c r="P1196" s="430" t="str">
        <f>IF('statement of marks'!X44="","",'statement of marks'!X44)</f>
        <v/>
      </c>
      <c r="Q1196" s="430" t="str">
        <f>IF('statement of marks'!Y44="","",'statement of marks'!Y44)</f>
        <v/>
      </c>
      <c r="R1196" s="443" t="str">
        <f>IF('statement of marks'!Z44="","",'statement of marks'!Z44)</f>
        <v/>
      </c>
      <c r="S1196" s="445" t="str">
        <f>IF('statement of marks'!AA44="","",'statement of marks'!AA44)</f>
        <v/>
      </c>
      <c r="T1196" s="430" t="str">
        <f>IF('statement of marks'!AB44="","",'statement of marks'!AB44)</f>
        <v/>
      </c>
      <c r="U1196" s="430" t="str">
        <f>IF('statement of marks'!AC44="","",'statement of marks'!AC44)</f>
        <v/>
      </c>
      <c r="V1196" s="430" t="str">
        <f>IF('statement of marks'!AD44="","",'statement of marks'!AD44)</f>
        <v/>
      </c>
      <c r="W1196" s="443" t="str">
        <f>IF('statement of marks'!AE44="","",'statement of marks'!AE44)</f>
        <v/>
      </c>
      <c r="X1196" s="446" t="str">
        <f>IF('statement of marks'!AF44="","",'statement of marks'!AF44)</f>
        <v/>
      </c>
      <c r="Y1196" s="430" t="str">
        <f>IF('statement of marks'!AG44="","",'statement of marks'!AG44)</f>
        <v/>
      </c>
      <c r="Z1196" s="453" t="str">
        <f>IF('statement of marks'!AH44="","",'statement of marks'!AH44)</f>
        <v/>
      </c>
    </row>
    <row r="1197" spans="1:26" ht="15.5" customHeight="1">
      <c r="A1197" s="424"/>
      <c r="B1197" s="813" t="str">
        <f>IF('statement of marks'!$AK$3="","",'statement of marks'!$AK$3)</f>
        <v>ENGLISH</v>
      </c>
      <c r="C1197" s="814"/>
      <c r="D1197" s="430" t="str">
        <f>IF('statement of marks'!AK44="","",'statement of marks'!AK44)</f>
        <v/>
      </c>
      <c r="E1197" s="430" t="str">
        <f>IF('statement of marks'!AL44="","",'statement of marks'!AL44)</f>
        <v/>
      </c>
      <c r="F1197" s="442" t="str">
        <f>IF('statement of marks'!AM44="","",'statement of marks'!AM44)</f>
        <v/>
      </c>
      <c r="G1197" s="430" t="str">
        <f>IF('statement of marks'!AN44="","",'statement of marks'!AN44)</f>
        <v/>
      </c>
      <c r="H1197" s="430" t="str">
        <f>IF('statement of marks'!AO44="","",'statement of marks'!AO44)</f>
        <v/>
      </c>
      <c r="I1197" s="443" t="str">
        <f>IF('statement of marks'!AP44="","",'statement of marks'!AP44)</f>
        <v/>
      </c>
      <c r="J1197" s="430" t="str">
        <f>IF('statement of marks'!AQ44="","",'statement of marks'!AQ44)</f>
        <v/>
      </c>
      <c r="K1197" s="430" t="str">
        <f>IF('statement of marks'!AR44="","",'statement of marks'!AR44)</f>
        <v/>
      </c>
      <c r="L1197" s="443" t="str">
        <f>IF('statement of marks'!AS44="","",'statement of marks'!AS44)</f>
        <v/>
      </c>
      <c r="M1197" s="443" t="str">
        <f>IF('statement of marks'!AT44="","",'statement of marks'!AT44)</f>
        <v/>
      </c>
      <c r="N1197" s="444" t="str">
        <f>IF('statement of marks'!AU44="","",'statement of marks'!AU44)</f>
        <v/>
      </c>
      <c r="O1197" s="430" t="str">
        <f>IF('statement of marks'!AV44="","",'statement of marks'!AV44)</f>
        <v/>
      </c>
      <c r="P1197" s="430" t="str">
        <f>IF('statement of marks'!AW44="","",'statement of marks'!AW44)</f>
        <v/>
      </c>
      <c r="Q1197" s="430" t="str">
        <f>IF('statement of marks'!AX44="","",'statement of marks'!AX44)</f>
        <v/>
      </c>
      <c r="R1197" s="443" t="str">
        <f>IF('statement of marks'!AY44="","",'statement of marks'!AY44)</f>
        <v/>
      </c>
      <c r="S1197" s="445" t="str">
        <f>IF('statement of marks'!AZ44="","",'statement of marks'!AZ44)</f>
        <v/>
      </c>
      <c r="T1197" s="430" t="str">
        <f>IF('statement of marks'!BA44="","",'statement of marks'!BA44)</f>
        <v/>
      </c>
      <c r="U1197" s="430" t="str">
        <f>IF('statement of marks'!BB44="","",'statement of marks'!BB44)</f>
        <v/>
      </c>
      <c r="V1197" s="430" t="str">
        <f>IF('statement of marks'!BC44="","",'statement of marks'!BC44)</f>
        <v/>
      </c>
      <c r="W1197" s="443" t="str">
        <f>IF('statement of marks'!BD44="","",'statement of marks'!BD44)</f>
        <v/>
      </c>
      <c r="X1197" s="446" t="str">
        <f>IF('statement of marks'!BE44="","",'statement of marks'!BE44)</f>
        <v/>
      </c>
      <c r="Y1197" s="430" t="str">
        <f>IF('statement of marks'!BF44="","",'statement of marks'!BF44)</f>
        <v/>
      </c>
      <c r="Z1197" s="453" t="str">
        <f>IF('statement of marks'!BG44="","",'statement of marks'!BG44)</f>
        <v/>
      </c>
    </row>
    <row r="1198" spans="1:26" ht="15.5" customHeight="1">
      <c r="A1198" s="424"/>
      <c r="B1198" s="813" t="str">
        <f>IF('statement of marks'!BJ44="s","SANSKRIT",IF('statement of marks'!BJ44="u","URDU",IF('statement of marks'!BJ44="g","GUJRATI",IF('statement of marks'!BJ44="p","PUNJABI",IF('statement of marks'!BJ44="sd","fla/kh","THIRD LANGUAGE")))))</f>
        <v>THIRD LANGUAGE</v>
      </c>
      <c r="C1198" s="814"/>
      <c r="D1198" s="430" t="str">
        <f>IF('statement of marks'!BK44="","",'statement of marks'!BK44)</f>
        <v/>
      </c>
      <c r="E1198" s="430" t="str">
        <f>IF('statement of marks'!BL44="","",'statement of marks'!BL44)</f>
        <v/>
      </c>
      <c r="F1198" s="442" t="str">
        <f>IF('statement of marks'!BM44="","",'statement of marks'!BM44)</f>
        <v/>
      </c>
      <c r="G1198" s="430" t="str">
        <f>IF('statement of marks'!BN44="","",'statement of marks'!BN44)</f>
        <v/>
      </c>
      <c r="H1198" s="430" t="str">
        <f>IF('statement of marks'!BO44="","",'statement of marks'!BO44)</f>
        <v/>
      </c>
      <c r="I1198" s="443" t="str">
        <f>IF('statement of marks'!BP44="","",'statement of marks'!BP44)</f>
        <v/>
      </c>
      <c r="J1198" s="430" t="str">
        <f>IF('statement of marks'!BQ44="","",'statement of marks'!BQ44)</f>
        <v/>
      </c>
      <c r="K1198" s="430" t="str">
        <f>IF('statement of marks'!BR44="","",'statement of marks'!BR44)</f>
        <v/>
      </c>
      <c r="L1198" s="443" t="str">
        <f>IF('statement of marks'!BS44="","",'statement of marks'!BS44)</f>
        <v/>
      </c>
      <c r="M1198" s="443" t="str">
        <f>IF('statement of marks'!BT44="","",'statement of marks'!BT44)</f>
        <v/>
      </c>
      <c r="N1198" s="444" t="str">
        <f>IF('statement of marks'!BU44="","",'statement of marks'!BU44)</f>
        <v/>
      </c>
      <c r="O1198" s="430" t="str">
        <f>IF('statement of marks'!BV44="","",'statement of marks'!BV44)</f>
        <v/>
      </c>
      <c r="P1198" s="430" t="str">
        <f>IF('statement of marks'!BW44="","",'statement of marks'!BW44)</f>
        <v/>
      </c>
      <c r="Q1198" s="430"/>
      <c r="R1198" s="443" t="str">
        <f>IF('statement of marks'!BX44="","",'statement of marks'!BX44)</f>
        <v/>
      </c>
      <c r="S1198" s="445" t="str">
        <f>IF('statement of marks'!BY44="","",'statement of marks'!BY44)</f>
        <v/>
      </c>
      <c r="T1198" s="430" t="str">
        <f>IF('statement of marks'!BZ44="","",'statement of marks'!BZ44)</f>
        <v/>
      </c>
      <c r="U1198" s="430" t="str">
        <f>IF('statement of marks'!CA44="","",'statement of marks'!CA44)</f>
        <v/>
      </c>
      <c r="V1198" s="430"/>
      <c r="W1198" s="443" t="str">
        <f>IF('statement of marks'!CB44="","",'statement of marks'!CB44)</f>
        <v/>
      </c>
      <c r="X1198" s="446" t="str">
        <f>IF('statement of marks'!CC44="","",'statement of marks'!CC44)</f>
        <v/>
      </c>
      <c r="Y1198" s="430" t="str">
        <f>IF('statement of marks'!CD44="","",'statement of marks'!CD44)</f>
        <v/>
      </c>
      <c r="Z1198" s="453" t="str">
        <f>IF('statement of marks'!CE44="","",'statement of marks'!CE44)</f>
        <v/>
      </c>
    </row>
    <row r="1199" spans="1:26" ht="15.5" customHeight="1">
      <c r="A1199" s="424"/>
      <c r="B1199" s="813" t="str">
        <f>IF('statement of marks'!$CH$3="","",'statement of marks'!$CH$3)</f>
        <v>MATHEMATICS</v>
      </c>
      <c r="C1199" s="814"/>
      <c r="D1199" s="430" t="str">
        <f>IF('statement of marks'!CH44="","",'statement of marks'!CH44)</f>
        <v/>
      </c>
      <c r="E1199" s="430" t="str">
        <f>IF('statement of marks'!CI44="","",'statement of marks'!CI44)</f>
        <v/>
      </c>
      <c r="F1199" s="442" t="str">
        <f>IF('statement of marks'!CJ44="","",'statement of marks'!CJ44)</f>
        <v/>
      </c>
      <c r="G1199" s="430" t="str">
        <f>IF('statement of marks'!CK44="","",'statement of marks'!CK44)</f>
        <v/>
      </c>
      <c r="H1199" s="430" t="str">
        <f>IF('statement of marks'!CL44="","",'statement of marks'!CL44)</f>
        <v/>
      </c>
      <c r="I1199" s="443" t="str">
        <f>IF('statement of marks'!CM44="","",'statement of marks'!CM44)</f>
        <v/>
      </c>
      <c r="J1199" s="430" t="str">
        <f>IF('statement of marks'!CN44="","",'statement of marks'!CN44)</f>
        <v/>
      </c>
      <c r="K1199" s="430" t="str">
        <f>IF('statement of marks'!CO44="","",'statement of marks'!CO44)</f>
        <v/>
      </c>
      <c r="L1199" s="443" t="str">
        <f>IF('statement of marks'!CP44="","",'statement of marks'!CP44)</f>
        <v/>
      </c>
      <c r="M1199" s="443" t="str">
        <f>IF('statement of marks'!CQ44="","",'statement of marks'!CQ44)</f>
        <v/>
      </c>
      <c r="N1199" s="444" t="str">
        <f>IF('statement of marks'!CR44="","",'statement of marks'!CR44)</f>
        <v/>
      </c>
      <c r="O1199" s="430" t="str">
        <f>IF('statement of marks'!CS44="","",'statement of marks'!CS44)</f>
        <v/>
      </c>
      <c r="P1199" s="430" t="str">
        <f>IF('statement of marks'!CT44="","",'statement of marks'!CT44)</f>
        <v/>
      </c>
      <c r="Q1199" s="430" t="str">
        <f>IF('statement of marks'!CU44="","",'statement of marks'!CU44)</f>
        <v/>
      </c>
      <c r="R1199" s="443" t="str">
        <f>IF('statement of marks'!CV44="","",'statement of marks'!CV44)</f>
        <v/>
      </c>
      <c r="S1199" s="445" t="str">
        <f>IF('statement of marks'!CW44="","",'statement of marks'!CW44)</f>
        <v/>
      </c>
      <c r="T1199" s="430" t="str">
        <f>IF('statement of marks'!CX44="","",'statement of marks'!CX44)</f>
        <v/>
      </c>
      <c r="U1199" s="430" t="str">
        <f>IF('statement of marks'!CY44="","",'statement of marks'!CY44)</f>
        <v/>
      </c>
      <c r="V1199" s="430" t="str">
        <f>IF('statement of marks'!CZ44="","",'statement of marks'!CZ44)</f>
        <v/>
      </c>
      <c r="W1199" s="443" t="str">
        <f>IF('statement of marks'!DA44="","",'statement of marks'!DA44)</f>
        <v/>
      </c>
      <c r="X1199" s="446" t="str">
        <f>IF('statement of marks'!DB44="","",'statement of marks'!DB44)</f>
        <v/>
      </c>
      <c r="Y1199" s="430" t="str">
        <f>IF('statement of marks'!DC44="","",'statement of marks'!DC44)</f>
        <v/>
      </c>
      <c r="Z1199" s="453" t="str">
        <f>IF('statement of marks'!DD44="","",'statement of marks'!DD44)</f>
        <v/>
      </c>
    </row>
    <row r="1200" spans="1:26" ht="15.5" customHeight="1">
      <c r="A1200" s="424"/>
      <c r="B1200" s="813" t="str">
        <f>IF('statement of marks'!$DG$3="","",'statement of marks'!$DG$3)</f>
        <v>SCIENCE</v>
      </c>
      <c r="C1200" s="814"/>
      <c r="D1200" s="430" t="str">
        <f>IF('statement of marks'!DG44="","",'statement of marks'!DG44)</f>
        <v/>
      </c>
      <c r="E1200" s="430" t="str">
        <f>IF('statement of marks'!DH44="","",'statement of marks'!DH44)</f>
        <v/>
      </c>
      <c r="F1200" s="442" t="str">
        <f>IF('statement of marks'!DI44="","",'statement of marks'!DI44)</f>
        <v/>
      </c>
      <c r="G1200" s="430" t="str">
        <f>IF('statement of marks'!DJ44="","",'statement of marks'!DJ44)</f>
        <v/>
      </c>
      <c r="H1200" s="430" t="str">
        <f>IF('statement of marks'!DK44="","",'statement of marks'!DK44)</f>
        <v/>
      </c>
      <c r="I1200" s="443" t="str">
        <f>IF('statement of marks'!DL44="","",'statement of marks'!DL44)</f>
        <v/>
      </c>
      <c r="J1200" s="430" t="str">
        <f>IF('statement of marks'!DM44="","",'statement of marks'!DM44)</f>
        <v/>
      </c>
      <c r="K1200" s="430" t="str">
        <f>IF('statement of marks'!DN44="","",'statement of marks'!DN44)</f>
        <v/>
      </c>
      <c r="L1200" s="443" t="str">
        <f>IF('statement of marks'!DO44="","",'statement of marks'!DO44)</f>
        <v/>
      </c>
      <c r="M1200" s="443" t="str">
        <f>IF('statement of marks'!DP44="","",'statement of marks'!DP44)</f>
        <v/>
      </c>
      <c r="N1200" s="444" t="str">
        <f>IF('statement of marks'!DQ44="","",'statement of marks'!DQ44)</f>
        <v/>
      </c>
      <c r="O1200" s="430" t="str">
        <f>IF('statement of marks'!DR44="","",'statement of marks'!DR44)</f>
        <v/>
      </c>
      <c r="P1200" s="430" t="str">
        <f>IF('statement of marks'!DS44="","",'statement of marks'!DS44)</f>
        <v/>
      </c>
      <c r="Q1200" s="430"/>
      <c r="R1200" s="443" t="str">
        <f>IF('statement of marks'!DT44="","",'statement of marks'!DT44)</f>
        <v/>
      </c>
      <c r="S1200" s="445" t="str">
        <f>IF('statement of marks'!DU44="","",'statement of marks'!DU44)</f>
        <v/>
      </c>
      <c r="T1200" s="430" t="str">
        <f>IF('statement of marks'!DV44="","",'statement of marks'!DV44)</f>
        <v/>
      </c>
      <c r="U1200" s="430" t="str">
        <f>IF('statement of marks'!DW44="","",'statement of marks'!DW44)</f>
        <v/>
      </c>
      <c r="V1200" s="430"/>
      <c r="W1200" s="443" t="str">
        <f>IF('statement of marks'!DX44="","",'statement of marks'!DX44)</f>
        <v/>
      </c>
      <c r="X1200" s="446" t="str">
        <f>IF('statement of marks'!DY44="","",'statement of marks'!DY44)</f>
        <v/>
      </c>
      <c r="Y1200" s="430" t="str">
        <f>IF('statement of marks'!DZ44="","",'statement of marks'!DZ44)</f>
        <v/>
      </c>
      <c r="Z1200" s="453" t="str">
        <f>IF('statement of marks'!EA44="","",'statement of marks'!EA44)</f>
        <v/>
      </c>
    </row>
    <row r="1201" spans="1:26" ht="15.5" customHeight="1">
      <c r="A1201" s="424"/>
      <c r="B1201" s="813" t="str">
        <f>IF('statement of marks'!$ED$3="","",'statement of marks'!$ED$3)</f>
        <v>SOCIAL STUDIES</v>
      </c>
      <c r="C1201" s="814"/>
      <c r="D1201" s="430" t="str">
        <f>IF('statement of marks'!ED44="","",'statement of marks'!ED44)</f>
        <v/>
      </c>
      <c r="E1201" s="430" t="str">
        <f>IF('statement of marks'!EE44="","",'statement of marks'!EE44)</f>
        <v/>
      </c>
      <c r="F1201" s="442" t="str">
        <f>IF('statement of marks'!EF44="","",'statement of marks'!EF44)</f>
        <v/>
      </c>
      <c r="G1201" s="430" t="str">
        <f>IF('statement of marks'!EG44="","",'statement of marks'!EG44)</f>
        <v/>
      </c>
      <c r="H1201" s="430" t="str">
        <f>IF('statement of marks'!EH44="","",'statement of marks'!EH44)</f>
        <v/>
      </c>
      <c r="I1201" s="443" t="str">
        <f>IF('statement of marks'!EI44="","",'statement of marks'!EI44)</f>
        <v/>
      </c>
      <c r="J1201" s="430" t="str">
        <f>IF('statement of marks'!EJ44="","",'statement of marks'!EJ44)</f>
        <v/>
      </c>
      <c r="K1201" s="430" t="str">
        <f>IF('statement of marks'!EK44="","",'statement of marks'!EK44)</f>
        <v/>
      </c>
      <c r="L1201" s="443" t="str">
        <f>IF('statement of marks'!EL44="","",'statement of marks'!EL44)</f>
        <v/>
      </c>
      <c r="M1201" s="443" t="str">
        <f>IF('statement of marks'!EM44="","",'statement of marks'!EM44)</f>
        <v/>
      </c>
      <c r="N1201" s="444" t="str">
        <f>IF('statement of marks'!EN44="","",'statement of marks'!EN44)</f>
        <v/>
      </c>
      <c r="O1201" s="430" t="str">
        <f>IF('statement of marks'!EO44="","",'statement of marks'!EO44)</f>
        <v/>
      </c>
      <c r="P1201" s="430" t="str">
        <f>IF('statement of marks'!EP44="","",'statement of marks'!EP44)</f>
        <v/>
      </c>
      <c r="Q1201" s="430"/>
      <c r="R1201" s="443" t="str">
        <f>IF('statement of marks'!EQ44="","",'statement of marks'!EQ44)</f>
        <v/>
      </c>
      <c r="S1201" s="445" t="str">
        <f>IF('statement of marks'!ER44="","",'statement of marks'!ER44)</f>
        <v/>
      </c>
      <c r="T1201" s="430" t="str">
        <f>IF('statement of marks'!ES44="","",'statement of marks'!ES44)</f>
        <v/>
      </c>
      <c r="U1201" s="430" t="str">
        <f>IF('statement of marks'!ET44="","",'statement of marks'!ET44)</f>
        <v/>
      </c>
      <c r="V1201" s="430"/>
      <c r="W1201" s="443" t="str">
        <f>IF('statement of marks'!EU44="","",'statement of marks'!EU44)</f>
        <v/>
      </c>
      <c r="X1201" s="446" t="str">
        <f>IF('statement of marks'!EV44="","",'statement of marks'!EV44)</f>
        <v/>
      </c>
      <c r="Y1201" s="430" t="str">
        <f>IF('statement of marks'!EW44="","",'statement of marks'!EW44)</f>
        <v/>
      </c>
      <c r="Z1201" s="453" t="str">
        <f>IF('statement of marks'!EX44="","",'statement of marks'!EX44)</f>
        <v/>
      </c>
    </row>
    <row r="1202" spans="1:26" ht="15.5" customHeight="1">
      <c r="A1202" s="424"/>
      <c r="B1202" s="813" t="s">
        <v>172</v>
      </c>
      <c r="C1202" s="814"/>
      <c r="D1202" s="794" t="s">
        <v>167</v>
      </c>
      <c r="E1202" s="794"/>
      <c r="F1202" s="794"/>
      <c r="G1202" s="794" t="s">
        <v>168</v>
      </c>
      <c r="H1202" s="794"/>
      <c r="I1202" s="794"/>
      <c r="J1202" s="794" t="s">
        <v>169</v>
      </c>
      <c r="K1202" s="794"/>
      <c r="L1202" s="794"/>
      <c r="M1202" s="794"/>
      <c r="N1202" s="794"/>
      <c r="O1202" s="794" t="s">
        <v>177</v>
      </c>
      <c r="P1202" s="794"/>
      <c r="Q1202" s="794"/>
      <c r="R1202" s="794"/>
      <c r="S1202" s="794" t="s">
        <v>221</v>
      </c>
      <c r="T1202" s="794"/>
      <c r="U1202" s="794"/>
      <c r="V1202" s="794"/>
      <c r="W1202" s="447"/>
      <c r="X1202" s="823" t="s">
        <v>425</v>
      </c>
      <c r="Y1202" s="823"/>
      <c r="Z1202" s="824"/>
    </row>
    <row r="1203" spans="1:26" ht="15.5" customHeight="1">
      <c r="A1203" s="425"/>
      <c r="B1203" s="825" t="s">
        <v>166</v>
      </c>
      <c r="C1203" s="826"/>
      <c r="D1203" s="827">
        <f>IF('statement of marks'!FA$6="","",'statement of marks'!FA$6)</f>
        <v>20</v>
      </c>
      <c r="E1203" s="827"/>
      <c r="F1203" s="827"/>
      <c r="G1203" s="827">
        <f>IF('statement of marks'!FB$6="","",'statement of marks'!FB$6)</f>
        <v>20</v>
      </c>
      <c r="H1203" s="827"/>
      <c r="I1203" s="827"/>
      <c r="J1203" s="827">
        <f>IF('statement of marks'!FC$6="","",'statement of marks'!FC$6)</f>
        <v>20</v>
      </c>
      <c r="K1203" s="827"/>
      <c r="L1203" s="827"/>
      <c r="M1203" s="827"/>
      <c r="N1203" s="827"/>
      <c r="O1203" s="827">
        <f>IF('statement of marks'!FD$6="","",'statement of marks'!FD$6)</f>
        <v>20</v>
      </c>
      <c r="P1203" s="827"/>
      <c r="Q1203" s="827"/>
      <c r="R1203" s="827"/>
      <c r="S1203" s="827">
        <f>IF('statement of marks'!FE$6="","",'statement of marks'!FE$6)</f>
        <v>20</v>
      </c>
      <c r="T1203" s="827"/>
      <c r="U1203" s="827"/>
      <c r="V1203" s="827"/>
      <c r="W1203" s="448"/>
      <c r="X1203" s="436">
        <f>IF('statement of marks'!FF$6="","",'statement of marks'!FF$6)</f>
        <v>100</v>
      </c>
      <c r="Y1203" s="436" t="s">
        <v>220</v>
      </c>
      <c r="Z1203" s="451" t="s">
        <v>69</v>
      </c>
    </row>
    <row r="1204" spans="1:26" ht="15.5" customHeight="1">
      <c r="A1204" s="424"/>
      <c r="B1204" s="813" t="str">
        <f>IF('statement of marks'!$FA$3="","",'statement of marks'!$FA$3)</f>
        <v>WORK EXPERIENCE</v>
      </c>
      <c r="C1204" s="814"/>
      <c r="D1204" s="817" t="str">
        <f>IF('statement of marks'!FA44="","",'statement of marks'!FA44)</f>
        <v/>
      </c>
      <c r="E1204" s="817"/>
      <c r="F1204" s="817"/>
      <c r="G1204" s="817" t="str">
        <f>IF('statement of marks'!FB44="","",'statement of marks'!FB44)</f>
        <v/>
      </c>
      <c r="H1204" s="817"/>
      <c r="I1204" s="817"/>
      <c r="J1204" s="816" t="str">
        <f>IF('statement of marks'!FC44="","",'statement of marks'!FC44)</f>
        <v/>
      </c>
      <c r="K1204" s="816"/>
      <c r="L1204" s="816"/>
      <c r="M1204" s="816"/>
      <c r="N1204" s="816"/>
      <c r="O1204" s="817" t="str">
        <f>IF('statement of marks'!FD44="","",'statement of marks'!FD44)</f>
        <v/>
      </c>
      <c r="P1204" s="817"/>
      <c r="Q1204" s="817"/>
      <c r="R1204" s="817"/>
      <c r="S1204" s="817" t="str">
        <f>IF('statement of marks'!FE44="","",'statement of marks'!FE44)</f>
        <v/>
      </c>
      <c r="T1204" s="817"/>
      <c r="U1204" s="817"/>
      <c r="V1204" s="817"/>
      <c r="W1204" s="447"/>
      <c r="X1204" s="447" t="str">
        <f>IF('statement of marks'!FF44="","",'statement of marks'!FF44)</f>
        <v/>
      </c>
      <c r="Y1204" s="447" t="str">
        <f>IF('statement of marks'!FG44="","",'statement of marks'!FG44)</f>
        <v/>
      </c>
      <c r="Z1204" s="454" t="str">
        <f>IF('statement of marks'!FH44="","",'statement of marks'!FH44)</f>
        <v/>
      </c>
    </row>
    <row r="1205" spans="1:26" ht="15.5" customHeight="1">
      <c r="A1205" s="424"/>
      <c r="B1205" s="813" t="str">
        <f>IF('statement of marks'!$FK$3="","",'statement of marks'!$FK$3)</f>
        <v>ART EDUCATION</v>
      </c>
      <c r="C1205" s="814"/>
      <c r="D1205" s="817" t="str">
        <f>IF('statement of marks'!FK44="","",'statement of marks'!FK44)</f>
        <v/>
      </c>
      <c r="E1205" s="817"/>
      <c r="F1205" s="817"/>
      <c r="G1205" s="817" t="str">
        <f>IF('statement of marks'!FL44="","",'statement of marks'!FL44)</f>
        <v/>
      </c>
      <c r="H1205" s="817"/>
      <c r="I1205" s="817"/>
      <c r="J1205" s="816" t="str">
        <f>IF('statement of marks'!FM44="","",'statement of marks'!FM44)</f>
        <v/>
      </c>
      <c r="K1205" s="816"/>
      <c r="L1205" s="816"/>
      <c r="M1205" s="816"/>
      <c r="N1205" s="816"/>
      <c r="O1205" s="817" t="str">
        <f>IF('statement of marks'!FN44="","",'statement of marks'!FN44)</f>
        <v/>
      </c>
      <c r="P1205" s="817"/>
      <c r="Q1205" s="817"/>
      <c r="R1205" s="817"/>
      <c r="S1205" s="817" t="str">
        <f>IF('statement of marks'!FO44="","",'statement of marks'!FO44)</f>
        <v/>
      </c>
      <c r="T1205" s="817"/>
      <c r="U1205" s="817"/>
      <c r="V1205" s="817"/>
      <c r="W1205" s="447"/>
      <c r="X1205" s="447" t="str">
        <f>IF('statement of marks'!FP44="","",'statement of marks'!FP44)</f>
        <v/>
      </c>
      <c r="Y1205" s="447" t="str">
        <f>IF('statement of marks'!FQ44="","",'statement of marks'!FQ44)</f>
        <v/>
      </c>
      <c r="Z1205" s="454" t="str">
        <f>IF('statement of marks'!FR44="","",'statement of marks'!FR44)</f>
        <v/>
      </c>
    </row>
    <row r="1206" spans="1:26" ht="15.5" customHeight="1">
      <c r="A1206" s="424"/>
      <c r="B1206" s="813" t="str">
        <f>IF('statement of marks'!$FU$3="","",'statement of marks'!$FU$3)</f>
        <v>PHYSICIAL EDUCATION</v>
      </c>
      <c r="C1206" s="814"/>
      <c r="D1206" s="817" t="str">
        <f>IF('statement of marks'!FU44="","",'statement of marks'!FU44)</f>
        <v/>
      </c>
      <c r="E1206" s="817"/>
      <c r="F1206" s="817"/>
      <c r="G1206" s="817" t="str">
        <f>IF('statement of marks'!FV44="","",'statement of marks'!FV44)</f>
        <v/>
      </c>
      <c r="H1206" s="817"/>
      <c r="I1206" s="817"/>
      <c r="J1206" s="816" t="str">
        <f>IF('statement of marks'!FW44="","",'statement of marks'!FW44)</f>
        <v/>
      </c>
      <c r="K1206" s="816"/>
      <c r="L1206" s="816"/>
      <c r="M1206" s="816"/>
      <c r="N1206" s="816"/>
      <c r="O1206" s="817" t="str">
        <f>IF('statement of marks'!FX44="","",'statement of marks'!FX44)</f>
        <v/>
      </c>
      <c r="P1206" s="817"/>
      <c r="Q1206" s="817"/>
      <c r="R1206" s="817"/>
      <c r="S1206" s="817" t="str">
        <f>IF('statement of marks'!FY44="","",'statement of marks'!FY44)</f>
        <v/>
      </c>
      <c r="T1206" s="817"/>
      <c r="U1206" s="817"/>
      <c r="V1206" s="817"/>
      <c r="W1206" s="447"/>
      <c r="X1206" s="447" t="str">
        <f>IF('statement of marks'!FZ44="","",'statement of marks'!FZ44)</f>
        <v/>
      </c>
      <c r="Y1206" s="447" t="str">
        <f>IF('statement of marks'!GA44="","",'statement of marks'!GA44)</f>
        <v/>
      </c>
      <c r="Z1206" s="454" t="str">
        <f>IF('statement of marks'!GB44="","",'statement of marks'!GB44)</f>
        <v/>
      </c>
    </row>
    <row r="1207" spans="1:26" ht="15.5" customHeight="1">
      <c r="A1207" s="424"/>
      <c r="B1207" s="813" t="s">
        <v>173</v>
      </c>
      <c r="C1207" s="814"/>
      <c r="D1207" s="794" t="str">
        <f>details!$EF$3</f>
        <v>AUGUST</v>
      </c>
      <c r="E1207" s="794"/>
      <c r="F1207" s="794"/>
      <c r="G1207" s="794" t="str">
        <f>details!$EJ$3</f>
        <v>OCTOBER</v>
      </c>
      <c r="H1207" s="794"/>
      <c r="I1207" s="794"/>
      <c r="J1207" s="816" t="str">
        <f>details!$EN$3</f>
        <v>DECEMBER</v>
      </c>
      <c r="K1207" s="816"/>
      <c r="L1207" s="816"/>
      <c r="M1207" s="816"/>
      <c r="N1207" s="816"/>
      <c r="O1207" s="794" t="str">
        <f>details!$ER$3</f>
        <v>FEBURARY</v>
      </c>
      <c r="P1207" s="794"/>
      <c r="Q1207" s="794"/>
      <c r="R1207" s="794"/>
      <c r="S1207" s="794" t="str">
        <f>details!$EV$3</f>
        <v>GRAND TOAL</v>
      </c>
      <c r="T1207" s="794"/>
      <c r="U1207" s="794"/>
      <c r="V1207" s="794"/>
      <c r="W1207" s="811" t="s">
        <v>118</v>
      </c>
      <c r="X1207" s="811"/>
      <c r="Y1207" s="811"/>
      <c r="Z1207" s="812"/>
    </row>
    <row r="1208" spans="1:26" ht="15.5" customHeight="1">
      <c r="A1208" s="424"/>
      <c r="B1208" s="813" t="s">
        <v>175</v>
      </c>
      <c r="C1208" s="814"/>
      <c r="D1208" s="815" t="str">
        <f>IF(details!EI44="","",details!EI44)</f>
        <v/>
      </c>
      <c r="E1208" s="815"/>
      <c r="F1208" s="815"/>
      <c r="G1208" s="815" t="str">
        <f>IF(details!EM44="","",details!EM44)</f>
        <v/>
      </c>
      <c r="H1208" s="815"/>
      <c r="I1208" s="815"/>
      <c r="J1208" s="816" t="str">
        <f>IF(details!EQ44="","",details!EQ44)</f>
        <v/>
      </c>
      <c r="K1208" s="816"/>
      <c r="L1208" s="816"/>
      <c r="M1208" s="816"/>
      <c r="N1208" s="816"/>
      <c r="O1208" s="817" t="str">
        <f>IF(details!EU44="","",details!EU44)</f>
        <v/>
      </c>
      <c r="P1208" s="817"/>
      <c r="Q1208" s="817"/>
      <c r="R1208" s="817"/>
      <c r="S1208" s="815" t="str">
        <f>IF(details!EW44="","",details!EW44)</f>
        <v/>
      </c>
      <c r="T1208" s="815"/>
      <c r="U1208" s="815"/>
      <c r="V1208" s="815"/>
      <c r="W1208" s="811"/>
      <c r="X1208" s="811"/>
      <c r="Y1208" s="811"/>
      <c r="Z1208" s="812"/>
    </row>
    <row r="1209" spans="1:26" ht="15.5" customHeight="1">
      <c r="A1209" s="424"/>
      <c r="B1209" s="818" t="s">
        <v>174</v>
      </c>
      <c r="C1209" s="819"/>
      <c r="D1209" s="820">
        <f>IF(details!EH44="","",details!EH44)</f>
        <v>40</v>
      </c>
      <c r="E1209" s="820"/>
      <c r="F1209" s="820"/>
      <c r="G1209" s="820">
        <f>IF(details!EL44="","",details!EL44)</f>
        <v>60</v>
      </c>
      <c r="H1209" s="820"/>
      <c r="I1209" s="820"/>
      <c r="J1209" s="820">
        <f>IF(details!EP44="","",details!EP44)</f>
        <v>80</v>
      </c>
      <c r="K1209" s="820"/>
      <c r="L1209" s="820"/>
      <c r="M1209" s="820"/>
      <c r="N1209" s="820"/>
      <c r="O1209" s="820">
        <f>IF(details!ET44="","",details!ET44)</f>
        <v>100</v>
      </c>
      <c r="P1209" s="820"/>
      <c r="Q1209" s="820"/>
      <c r="R1209" s="820"/>
      <c r="S1209" s="820">
        <f>IF(details!EV44="","",details!EV44)</f>
        <v>110</v>
      </c>
      <c r="T1209" s="820"/>
      <c r="U1209" s="820"/>
      <c r="V1209" s="820"/>
      <c r="W1209" s="821">
        <f>'statement of marks'!$HR$108</f>
        <v>45777</v>
      </c>
      <c r="X1209" s="821"/>
      <c r="Y1209" s="821"/>
      <c r="Z1209" s="822"/>
    </row>
    <row r="1210" spans="1:26" ht="15.5" customHeight="1">
      <c r="A1210" s="426"/>
      <c r="B1210" s="803" t="s">
        <v>232</v>
      </c>
      <c r="C1210" s="804"/>
      <c r="D1210" s="805" t="s">
        <v>189</v>
      </c>
      <c r="E1210" s="805"/>
      <c r="F1210" s="805"/>
      <c r="G1210" s="805" t="s">
        <v>190</v>
      </c>
      <c r="H1210" s="805"/>
      <c r="I1210" s="805"/>
      <c r="J1210" s="805" t="s">
        <v>222</v>
      </c>
      <c r="K1210" s="805"/>
      <c r="L1210" s="805"/>
      <c r="M1210" s="805"/>
      <c r="N1210" s="805"/>
      <c r="O1210" s="805" t="s">
        <v>147</v>
      </c>
      <c r="P1210" s="805"/>
      <c r="Q1210" s="805"/>
      <c r="R1210" s="805"/>
      <c r="S1210" s="806" t="s">
        <v>195</v>
      </c>
      <c r="T1210" s="806"/>
      <c r="U1210" s="806"/>
      <c r="V1210" s="806"/>
      <c r="W1210" s="805" t="s">
        <v>230</v>
      </c>
      <c r="X1210" s="805"/>
      <c r="Y1210" s="805"/>
      <c r="Z1210" s="807"/>
    </row>
    <row r="1211" spans="1:26" ht="15.5" customHeight="1">
      <c r="A1211" s="426"/>
      <c r="B1211" s="803"/>
      <c r="C1211" s="804"/>
      <c r="D1211" s="805">
        <f>'statement of marks'!HP44</f>
        <v>1200</v>
      </c>
      <c r="E1211" s="805"/>
      <c r="F1211" s="805"/>
      <c r="G1211" s="805" t="str">
        <f>'statement of marks'!HQ44</f>
        <v/>
      </c>
      <c r="H1211" s="805"/>
      <c r="I1211" s="805"/>
      <c r="J1211" s="808" t="str">
        <f>'statement of marks'!HU44</f>
        <v/>
      </c>
      <c r="K1211" s="808"/>
      <c r="L1211" s="808"/>
      <c r="M1211" s="808"/>
      <c r="N1211" s="808"/>
      <c r="O1211" s="808" t="str">
        <f>'statement of marks'!HR44</f>
        <v/>
      </c>
      <c r="P1211" s="808"/>
      <c r="Q1211" s="808"/>
      <c r="R1211" s="808"/>
      <c r="S1211" s="805" t="str">
        <f>'statement of marks'!HT44</f>
        <v/>
      </c>
      <c r="T1211" s="805"/>
      <c r="U1211" s="805"/>
      <c r="V1211" s="805"/>
      <c r="W1211" s="809" t="str">
        <f>'statement of marks'!HO44</f>
        <v/>
      </c>
      <c r="X1211" s="809"/>
      <c r="Y1211" s="809"/>
      <c r="Z1211" s="810"/>
    </row>
    <row r="1212" spans="1:26" ht="15.5" customHeight="1">
      <c r="A1212" s="424"/>
      <c r="B1212" s="792" t="s">
        <v>176</v>
      </c>
      <c r="C1212" s="793"/>
      <c r="D1212" s="794"/>
      <c r="E1212" s="794"/>
      <c r="F1212" s="794"/>
      <c r="G1212" s="794"/>
      <c r="H1212" s="794"/>
      <c r="I1212" s="794"/>
      <c r="J1212" s="794"/>
      <c r="K1212" s="794"/>
      <c r="L1212" s="794"/>
      <c r="M1212" s="794"/>
      <c r="N1212" s="794"/>
      <c r="O1212" s="794"/>
      <c r="P1212" s="794"/>
      <c r="Q1212" s="794"/>
      <c r="R1212" s="794"/>
      <c r="S1212" s="794"/>
      <c r="T1212" s="794"/>
      <c r="U1212" s="794"/>
      <c r="V1212" s="794"/>
      <c r="W1212" s="794"/>
      <c r="X1212" s="794"/>
      <c r="Y1212" s="794"/>
      <c r="Z1212" s="800"/>
    </row>
    <row r="1213" spans="1:26" ht="15.5" customHeight="1">
      <c r="A1213" s="424"/>
      <c r="B1213" s="801" t="s">
        <v>161</v>
      </c>
      <c r="C1213" s="802"/>
      <c r="D1213" s="794"/>
      <c r="E1213" s="794"/>
      <c r="F1213" s="794"/>
      <c r="G1213" s="794"/>
      <c r="H1213" s="794"/>
      <c r="I1213" s="794"/>
      <c r="J1213" s="794"/>
      <c r="K1213" s="794"/>
      <c r="L1213" s="794"/>
      <c r="M1213" s="794"/>
      <c r="N1213" s="794"/>
      <c r="O1213" s="794"/>
      <c r="P1213" s="794"/>
      <c r="Q1213" s="794"/>
      <c r="R1213" s="794"/>
      <c r="S1213" s="794"/>
      <c r="T1213" s="794"/>
      <c r="U1213" s="794"/>
      <c r="V1213" s="794"/>
      <c r="W1213" s="794"/>
      <c r="X1213" s="794"/>
      <c r="Y1213" s="794"/>
      <c r="Z1213" s="800"/>
    </row>
    <row r="1214" spans="1:26" ht="15.5" customHeight="1">
      <c r="A1214" s="424"/>
      <c r="B1214" s="792" t="s">
        <v>162</v>
      </c>
      <c r="C1214" s="793"/>
      <c r="D1214" s="794"/>
      <c r="E1214" s="794"/>
      <c r="F1214" s="794"/>
      <c r="G1214" s="794"/>
      <c r="H1214" s="794"/>
      <c r="I1214" s="794"/>
      <c r="J1214" s="794"/>
      <c r="K1214" s="794"/>
      <c r="L1214" s="794"/>
      <c r="M1214" s="794"/>
      <c r="N1214" s="794"/>
      <c r="O1214" s="794"/>
      <c r="P1214" s="794"/>
      <c r="Q1214" s="794"/>
      <c r="R1214" s="794"/>
      <c r="S1214" s="795" t="s">
        <v>162</v>
      </c>
      <c r="T1214" s="795"/>
      <c r="U1214" s="795"/>
      <c r="V1214" s="795"/>
      <c r="W1214" s="796" t="s">
        <v>163</v>
      </c>
      <c r="X1214" s="796"/>
      <c r="Y1214" s="796"/>
      <c r="Z1214" s="797"/>
    </row>
    <row r="1215" spans="1:26" ht="15.5" customHeight="1">
      <c r="A1215" s="424"/>
      <c r="B1215" s="798" t="s">
        <v>163</v>
      </c>
      <c r="C1215" s="799"/>
      <c r="D1215" s="794"/>
      <c r="E1215" s="794"/>
      <c r="F1215" s="794"/>
      <c r="G1215" s="794"/>
      <c r="H1215" s="794"/>
      <c r="I1215" s="794"/>
      <c r="J1215" s="794"/>
      <c r="K1215" s="794"/>
      <c r="L1215" s="794"/>
      <c r="M1215" s="794"/>
      <c r="N1215" s="794"/>
      <c r="O1215" s="794"/>
      <c r="P1215" s="794"/>
      <c r="Q1215" s="794"/>
      <c r="R1215" s="794"/>
      <c r="S1215" s="795"/>
      <c r="T1215" s="795"/>
      <c r="U1215" s="795"/>
      <c r="V1215" s="795"/>
      <c r="W1215" s="796"/>
      <c r="X1215" s="796"/>
      <c r="Y1215" s="796"/>
      <c r="Z1215" s="797"/>
    </row>
    <row r="1216" spans="1:26" ht="15.5" customHeight="1" thickBot="1">
      <c r="A1216" s="424"/>
      <c r="B1216" s="786" t="s">
        <v>223</v>
      </c>
      <c r="C1216" s="787"/>
      <c r="D1216" s="788"/>
      <c r="E1216" s="788"/>
      <c r="F1216" s="788"/>
      <c r="G1216" s="788"/>
      <c r="H1216" s="788"/>
      <c r="I1216" s="788"/>
      <c r="J1216" s="788"/>
      <c r="K1216" s="788"/>
      <c r="L1216" s="788"/>
      <c r="M1216" s="788"/>
      <c r="N1216" s="788"/>
      <c r="O1216" s="788"/>
      <c r="P1216" s="788"/>
      <c r="Q1216" s="788"/>
      <c r="R1216" s="788"/>
      <c r="S1216" s="789" t="s">
        <v>179</v>
      </c>
      <c r="T1216" s="789"/>
      <c r="U1216" s="789"/>
      <c r="V1216" s="789"/>
      <c r="W1216" s="790" t="s">
        <v>179</v>
      </c>
      <c r="X1216" s="790"/>
      <c r="Y1216" s="790"/>
      <c r="Z1216" s="791"/>
    </row>
    <row r="1217" spans="1:26" ht="15.5" customHeight="1">
      <c r="A1217" s="424"/>
      <c r="B1217" s="839" t="s">
        <v>178</v>
      </c>
      <c r="C1217" s="840"/>
      <c r="D1217" s="840"/>
      <c r="E1217" s="840"/>
      <c r="F1217" s="840"/>
      <c r="G1217" s="840"/>
      <c r="H1217" s="840"/>
      <c r="I1217" s="840"/>
      <c r="J1217" s="840"/>
      <c r="K1217" s="840"/>
      <c r="L1217" s="840"/>
      <c r="M1217" s="840"/>
      <c r="N1217" s="840"/>
      <c r="O1217" s="840"/>
      <c r="P1217" s="840"/>
      <c r="Q1217" s="840"/>
      <c r="R1217" s="840"/>
      <c r="S1217" s="840"/>
      <c r="T1217" s="840"/>
      <c r="U1217" s="840"/>
      <c r="V1217" s="840"/>
      <c r="W1217" s="840"/>
      <c r="X1217" s="840"/>
      <c r="Y1217" s="840"/>
      <c r="Z1217" s="841"/>
    </row>
    <row r="1218" spans="1:26" ht="15.5" customHeight="1">
      <c r="A1218" s="424"/>
      <c r="B1218" s="842" t="str">
        <f>IF('statement of marks'!$A$1="","",'statement of marks'!$A$1)</f>
        <v>GOVT. HR. SEC. SCHOOL, _________________</v>
      </c>
      <c r="C1218" s="843"/>
      <c r="D1218" s="843"/>
      <c r="E1218" s="843"/>
      <c r="F1218" s="843"/>
      <c r="G1218" s="843"/>
      <c r="H1218" s="843"/>
      <c r="I1218" s="843"/>
      <c r="J1218" s="843"/>
      <c r="K1218" s="843"/>
      <c r="L1218" s="843"/>
      <c r="M1218" s="843"/>
      <c r="N1218" s="843"/>
      <c r="O1218" s="843"/>
      <c r="P1218" s="843"/>
      <c r="Q1218" s="843"/>
      <c r="R1218" s="843"/>
      <c r="S1218" s="843"/>
      <c r="T1218" s="843"/>
      <c r="U1218" s="843"/>
      <c r="V1218" s="843"/>
      <c r="W1218" s="843"/>
      <c r="X1218" s="843"/>
      <c r="Y1218" s="843"/>
      <c r="Z1218" s="844"/>
    </row>
    <row r="1219" spans="1:26" ht="15.5" customHeight="1">
      <c r="A1219" s="424"/>
      <c r="B1219" s="813" t="s">
        <v>117</v>
      </c>
      <c r="C1219" s="814"/>
      <c r="D1219" s="814" t="str">
        <f>IF('statement of marks'!$H$3="","",'statement of marks'!$H$3)</f>
        <v>2024-25</v>
      </c>
      <c r="E1219" s="814"/>
      <c r="F1219" s="814"/>
      <c r="G1219" s="814"/>
      <c r="H1219" s="814"/>
      <c r="I1219" s="814"/>
      <c r="J1219" s="814"/>
      <c r="K1219" s="814"/>
      <c r="L1219" s="814"/>
      <c r="M1219" s="814"/>
      <c r="N1219" s="814"/>
      <c r="O1219" s="814"/>
      <c r="P1219" s="814"/>
      <c r="Q1219" s="814"/>
      <c r="R1219" s="814"/>
      <c r="S1219" s="814"/>
      <c r="T1219" s="814"/>
      <c r="U1219" s="814"/>
      <c r="V1219" s="814"/>
      <c r="W1219" s="814"/>
      <c r="X1219" s="814"/>
      <c r="Y1219" s="814"/>
      <c r="Z1219" s="832"/>
    </row>
    <row r="1220" spans="1:26" ht="15.5" customHeight="1">
      <c r="A1220" s="424"/>
      <c r="B1220" s="813" t="s">
        <v>157</v>
      </c>
      <c r="C1220" s="814"/>
      <c r="D1220" s="814" t="str">
        <f>IF('statement of marks'!I45="","",'statement of marks'!I45)</f>
        <v/>
      </c>
      <c r="E1220" s="814"/>
      <c r="F1220" s="814"/>
      <c r="G1220" s="814"/>
      <c r="H1220" s="814"/>
      <c r="I1220" s="814"/>
      <c r="J1220" s="814"/>
      <c r="K1220" s="814"/>
      <c r="L1220" s="814"/>
      <c r="M1220" s="814"/>
      <c r="N1220" s="814"/>
      <c r="O1220" s="814"/>
      <c r="P1220" s="814"/>
      <c r="Q1220" s="814"/>
      <c r="R1220" s="814"/>
      <c r="S1220" s="814"/>
      <c r="T1220" s="814"/>
      <c r="U1220" s="814"/>
      <c r="V1220" s="814"/>
      <c r="W1220" s="814"/>
      <c r="X1220" s="814"/>
      <c r="Y1220" s="814"/>
      <c r="Z1220" s="832"/>
    </row>
    <row r="1221" spans="1:26" ht="15.5" customHeight="1">
      <c r="A1221" s="424"/>
      <c r="B1221" s="813" t="s">
        <v>20</v>
      </c>
      <c r="C1221" s="814"/>
      <c r="D1221" s="814" t="str">
        <f>IF('statement of marks'!J45="","",'statement of marks'!J45)</f>
        <v/>
      </c>
      <c r="E1221" s="814"/>
      <c r="F1221" s="814"/>
      <c r="G1221" s="814"/>
      <c r="H1221" s="814"/>
      <c r="I1221" s="814"/>
      <c r="J1221" s="814"/>
      <c r="K1221" s="814"/>
      <c r="L1221" s="814"/>
      <c r="M1221" s="814"/>
      <c r="N1221" s="814"/>
      <c r="O1221" s="814"/>
      <c r="P1221" s="814"/>
      <c r="Q1221" s="814"/>
      <c r="R1221" s="814"/>
      <c r="S1221" s="814"/>
      <c r="T1221" s="814"/>
      <c r="U1221" s="814"/>
      <c r="V1221" s="814"/>
      <c r="W1221" s="814"/>
      <c r="X1221" s="814"/>
      <c r="Y1221" s="814"/>
      <c r="Z1221" s="832"/>
    </row>
    <row r="1222" spans="1:26" ht="15.5" customHeight="1">
      <c r="A1222" s="424"/>
      <c r="B1222" s="813" t="s">
        <v>21</v>
      </c>
      <c r="C1222" s="814"/>
      <c r="D1222" s="814" t="str">
        <f>IF('statement of marks'!K45="","",'statement of marks'!K45)</f>
        <v/>
      </c>
      <c r="E1222" s="814"/>
      <c r="F1222" s="814"/>
      <c r="G1222" s="814"/>
      <c r="H1222" s="814"/>
      <c r="I1222" s="814"/>
      <c r="J1222" s="814"/>
      <c r="K1222" s="814"/>
      <c r="L1222" s="814"/>
      <c r="M1222" s="814"/>
      <c r="N1222" s="814"/>
      <c r="O1222" s="814"/>
      <c r="P1222" s="814"/>
      <c r="Q1222" s="814"/>
      <c r="R1222" s="814"/>
      <c r="S1222" s="814"/>
      <c r="T1222" s="814"/>
      <c r="U1222" s="814"/>
      <c r="V1222" s="814"/>
      <c r="W1222" s="814"/>
      <c r="X1222" s="814"/>
      <c r="Y1222" s="814"/>
      <c r="Z1222" s="832"/>
    </row>
    <row r="1223" spans="1:26" ht="15.5" customHeight="1">
      <c r="A1223" s="424"/>
      <c r="B1223" s="813" t="s">
        <v>158</v>
      </c>
      <c r="C1223" s="814"/>
      <c r="D1223" s="814" t="str">
        <f>IF('statement of marks'!$G$3="","",'statement of marks'!$G$3)</f>
        <v>6 A</v>
      </c>
      <c r="E1223" s="814"/>
      <c r="F1223" s="814"/>
      <c r="G1223" s="814" t="s">
        <v>159</v>
      </c>
      <c r="H1223" s="814"/>
      <c r="I1223" s="814"/>
      <c r="J1223" s="836">
        <f>IF('statement of marks'!D45="","",'statement of marks'!D45)</f>
        <v>839</v>
      </c>
      <c r="K1223" s="837"/>
      <c r="L1223" s="837"/>
      <c r="M1223" s="837"/>
      <c r="N1223" s="838"/>
      <c r="O1223" s="814" t="s">
        <v>79</v>
      </c>
      <c r="P1223" s="814"/>
      <c r="Q1223" s="814"/>
      <c r="R1223" s="814"/>
      <c r="S1223" s="814" t="str">
        <f>IF('statement of marks'!F45="","",'statement of marks'!F45)</f>
        <v/>
      </c>
      <c r="T1223" s="814"/>
      <c r="U1223" s="814"/>
      <c r="V1223" s="814"/>
      <c r="W1223" s="814" t="str">
        <f>IF('statement of marks'!$I$3="","",'statement of marks'!$I$3)</f>
        <v>SCHOOL DISE CODE</v>
      </c>
      <c r="X1223" s="814"/>
      <c r="Y1223" s="814"/>
      <c r="Z1223" s="832"/>
    </row>
    <row r="1224" spans="1:26" ht="15.5" customHeight="1">
      <c r="A1224" s="424"/>
      <c r="B1224" s="449" t="s">
        <v>171</v>
      </c>
      <c r="C1224" s="428"/>
      <c r="D1224" s="830" t="str">
        <f>IF('statement of marks'!G45="","",'statement of marks'!G45)</f>
        <v/>
      </c>
      <c r="E1224" s="830"/>
      <c r="F1224" s="830"/>
      <c r="G1224" s="831" t="str">
        <f>IF('statement of marks'!H45="","",'statement of marks'!H45)</f>
        <v/>
      </c>
      <c r="H1224" s="831"/>
      <c r="I1224" s="831"/>
      <c r="J1224" s="831"/>
      <c r="K1224" s="831"/>
      <c r="L1224" s="831"/>
      <c r="M1224" s="831"/>
      <c r="N1224" s="831"/>
      <c r="O1224" s="831"/>
      <c r="P1224" s="831"/>
      <c r="Q1224" s="831"/>
      <c r="R1224" s="831"/>
      <c r="S1224" s="831"/>
      <c r="T1224" s="831"/>
      <c r="U1224" s="831"/>
      <c r="V1224" s="831"/>
      <c r="W1224" s="814" t="str">
        <f>IF('statement of marks'!$J$3="","",'statement of marks'!$J$3)</f>
        <v>08291009401</v>
      </c>
      <c r="X1224" s="814"/>
      <c r="Y1224" s="814"/>
      <c r="Z1224" s="832"/>
    </row>
    <row r="1225" spans="1:26" ht="15.5" customHeight="1">
      <c r="A1225" s="424"/>
      <c r="B1225" s="450" t="s">
        <v>160</v>
      </c>
      <c r="C1225" s="429" t="s">
        <v>165</v>
      </c>
      <c r="D1225" s="794" t="s">
        <v>167</v>
      </c>
      <c r="E1225" s="794"/>
      <c r="F1225" s="794"/>
      <c r="G1225" s="794" t="s">
        <v>168</v>
      </c>
      <c r="H1225" s="794"/>
      <c r="I1225" s="794"/>
      <c r="J1225" s="794" t="s">
        <v>169</v>
      </c>
      <c r="K1225" s="794"/>
      <c r="L1225" s="794"/>
      <c r="M1225" s="833" t="str">
        <f>IF('statement of marks'!U$4="","",'statement of marks'!U$4)</f>
        <v>TOTAL OF ALL TESTS</v>
      </c>
      <c r="N1225" s="834" t="str">
        <f>IF('statement of marks'!V$4="","",'statement of marks'!V$4)</f>
        <v>VRUKSHAROPAN</v>
      </c>
      <c r="O1225" s="795" t="s">
        <v>170</v>
      </c>
      <c r="P1225" s="795"/>
      <c r="Q1225" s="795"/>
      <c r="R1225" s="795"/>
      <c r="S1225" s="835" t="s">
        <v>216</v>
      </c>
      <c r="T1225" s="816" t="s">
        <v>90</v>
      </c>
      <c r="U1225" s="816"/>
      <c r="V1225" s="816"/>
      <c r="W1225" s="816"/>
      <c r="X1225" s="823" t="s">
        <v>425</v>
      </c>
      <c r="Y1225" s="823"/>
      <c r="Z1225" s="824"/>
    </row>
    <row r="1226" spans="1:26" ht="15.5" customHeight="1">
      <c r="A1226" s="424"/>
      <c r="B1226" s="450"/>
      <c r="C1226" s="429"/>
      <c r="D1226" s="431" t="s">
        <v>217</v>
      </c>
      <c r="E1226" s="431" t="s">
        <v>218</v>
      </c>
      <c r="F1226" s="432" t="s">
        <v>219</v>
      </c>
      <c r="G1226" s="431" t="s">
        <v>217</v>
      </c>
      <c r="H1226" s="431" t="s">
        <v>218</v>
      </c>
      <c r="I1226" s="433" t="s">
        <v>219</v>
      </c>
      <c r="J1226" s="431" t="s">
        <v>217</v>
      </c>
      <c r="K1226" s="431" t="s">
        <v>218</v>
      </c>
      <c r="L1226" s="433" t="s">
        <v>219</v>
      </c>
      <c r="M1226" s="833"/>
      <c r="N1226" s="834"/>
      <c r="O1226" s="431" t="s">
        <v>217</v>
      </c>
      <c r="P1226" s="431" t="s">
        <v>218</v>
      </c>
      <c r="Q1226" s="434" t="s">
        <v>421</v>
      </c>
      <c r="R1226" s="433" t="s">
        <v>219</v>
      </c>
      <c r="S1226" s="835"/>
      <c r="T1226" s="431" t="s">
        <v>217</v>
      </c>
      <c r="U1226" s="431" t="s">
        <v>218</v>
      </c>
      <c r="V1226" s="434" t="s">
        <v>422</v>
      </c>
      <c r="W1226" s="433" t="s">
        <v>219</v>
      </c>
      <c r="X1226" s="435" t="s">
        <v>423</v>
      </c>
      <c r="Y1226" s="431" t="s">
        <v>220</v>
      </c>
      <c r="Z1226" s="451" t="s">
        <v>69</v>
      </c>
    </row>
    <row r="1227" spans="1:26" ht="15.5" customHeight="1">
      <c r="A1227" s="425"/>
      <c r="B1227" s="828" t="s">
        <v>166</v>
      </c>
      <c r="C1227" s="829"/>
      <c r="D1227" s="436">
        <f>IF('statement of marks'!L$6="","",'statement of marks'!L$6)</f>
        <v>5</v>
      </c>
      <c r="E1227" s="436">
        <f>IF('statement of marks'!M$6="","",'statement of marks'!M$6)</f>
        <v>5</v>
      </c>
      <c r="F1227" s="437">
        <f>IF('statement of marks'!N$6="","",'statement of marks'!N$6)</f>
        <v>10</v>
      </c>
      <c r="G1227" s="436">
        <f>IF('statement of marks'!O$6="","",'statement of marks'!O$6)</f>
        <v>5</v>
      </c>
      <c r="H1227" s="436">
        <f>IF('statement of marks'!P$6="","",'statement of marks'!P$6)</f>
        <v>5</v>
      </c>
      <c r="I1227" s="438">
        <f>IF('statement of marks'!Q$6="","",'statement of marks'!Q$6)</f>
        <v>10</v>
      </c>
      <c r="J1227" s="436">
        <f>IF('statement of marks'!R$6="","",'statement of marks'!R$6)</f>
        <v>5</v>
      </c>
      <c r="K1227" s="436">
        <f>IF('statement of marks'!S$6="","",'statement of marks'!S$6)</f>
        <v>4</v>
      </c>
      <c r="L1227" s="438">
        <f>IF('statement of marks'!T$6="","",'statement of marks'!T$6)</f>
        <v>9</v>
      </c>
      <c r="M1227" s="438">
        <f>IF('statement of marks'!U$6="","",'statement of marks'!U$6)</f>
        <v>29</v>
      </c>
      <c r="N1227" s="439">
        <f>IF('statement of marks'!V$6="","",'statement of marks'!V$6)</f>
        <v>1</v>
      </c>
      <c r="O1227" s="436">
        <f>IF('statement of marks'!W$6="","",'statement of marks'!W$6)</f>
        <v>40</v>
      </c>
      <c r="P1227" s="436">
        <f>IF('statement of marks'!X$6="","",'statement of marks'!X$6)</f>
        <v>10</v>
      </c>
      <c r="Q1227" s="436">
        <f>IF('statement of marks'!Y$6="","",'statement of marks'!Y$6)</f>
        <v>20</v>
      </c>
      <c r="R1227" s="438">
        <f>IF('statement of marks'!Z$6="","",'statement of marks'!Z$6)</f>
        <v>70</v>
      </c>
      <c r="S1227" s="440">
        <f>IF('statement of marks'!AA$6="","",'statement of marks'!AA$6)</f>
        <v>100</v>
      </c>
      <c r="T1227" s="436">
        <f>IF('statement of marks'!AB$6="","",'statement of marks'!AB$6)</f>
        <v>65</v>
      </c>
      <c r="U1227" s="436">
        <f>IF('statement of marks'!AC$6="","",'statement of marks'!AC$6)</f>
        <v>15</v>
      </c>
      <c r="V1227" s="436">
        <f>IF('statement of marks'!AD$6="","",'statement of marks'!AD$6)</f>
        <v>20</v>
      </c>
      <c r="W1227" s="438">
        <f>IF('statement of marks'!AE$6="","",'statement of marks'!AE$6)</f>
        <v>100</v>
      </c>
      <c r="X1227" s="441">
        <f>IF('statement of marks'!AF$6="","",'statement of marks'!AF$6)</f>
        <v>200</v>
      </c>
      <c r="Y1227" s="436" t="str">
        <f>IF('statement of marks'!AG$6="","",'statement of marks'!AG$6)</f>
        <v/>
      </c>
      <c r="Z1227" s="452" t="str">
        <f>IF('statement of marks'!AH$6="","",'statement of marks'!AH$6)</f>
        <v/>
      </c>
    </row>
    <row r="1228" spans="1:26" ht="15.5" customHeight="1">
      <c r="A1228" s="424"/>
      <c r="B1228" s="813" t="str">
        <f>IF('statement of marks'!$L$3="","",'statement of marks'!$L$3)</f>
        <v>HINDI</v>
      </c>
      <c r="C1228" s="814"/>
      <c r="D1228" s="430" t="str">
        <f>IF('statement of marks'!L45="","",'statement of marks'!L45)</f>
        <v/>
      </c>
      <c r="E1228" s="430" t="str">
        <f>IF('statement of marks'!M45="","",'statement of marks'!M45)</f>
        <v/>
      </c>
      <c r="F1228" s="442" t="str">
        <f>IF('statement of marks'!N45="","",'statement of marks'!N45)</f>
        <v/>
      </c>
      <c r="G1228" s="430" t="str">
        <f>IF('statement of marks'!O45="","",'statement of marks'!O45)</f>
        <v/>
      </c>
      <c r="H1228" s="430" t="str">
        <f>IF('statement of marks'!P45="","",'statement of marks'!P45)</f>
        <v/>
      </c>
      <c r="I1228" s="443" t="str">
        <f>IF('statement of marks'!Q45="","",'statement of marks'!Q45)</f>
        <v/>
      </c>
      <c r="J1228" s="430" t="str">
        <f>IF('statement of marks'!R45="","",'statement of marks'!R45)</f>
        <v/>
      </c>
      <c r="K1228" s="430" t="str">
        <f>IF('statement of marks'!S45="","",'statement of marks'!S45)</f>
        <v/>
      </c>
      <c r="L1228" s="443" t="str">
        <f>IF('statement of marks'!T45="","",'statement of marks'!T45)</f>
        <v/>
      </c>
      <c r="M1228" s="443" t="str">
        <f>IF('statement of marks'!U45="","",'statement of marks'!U45)</f>
        <v/>
      </c>
      <c r="N1228" s="444" t="str">
        <f>IF('statement of marks'!V45="","",'statement of marks'!V45)</f>
        <v/>
      </c>
      <c r="O1228" s="430" t="str">
        <f>IF('statement of marks'!W45="","",'statement of marks'!W45)</f>
        <v/>
      </c>
      <c r="P1228" s="430" t="str">
        <f>IF('statement of marks'!X45="","",'statement of marks'!X45)</f>
        <v/>
      </c>
      <c r="Q1228" s="430" t="str">
        <f>IF('statement of marks'!Y45="","",'statement of marks'!Y45)</f>
        <v/>
      </c>
      <c r="R1228" s="443" t="str">
        <f>IF('statement of marks'!Z45="","",'statement of marks'!Z45)</f>
        <v/>
      </c>
      <c r="S1228" s="445" t="str">
        <f>IF('statement of marks'!AA45="","",'statement of marks'!AA45)</f>
        <v/>
      </c>
      <c r="T1228" s="430" t="str">
        <f>IF('statement of marks'!AB45="","",'statement of marks'!AB45)</f>
        <v/>
      </c>
      <c r="U1228" s="430" t="str">
        <f>IF('statement of marks'!AC45="","",'statement of marks'!AC45)</f>
        <v/>
      </c>
      <c r="V1228" s="430" t="str">
        <f>IF('statement of marks'!AD45="","",'statement of marks'!AD45)</f>
        <v/>
      </c>
      <c r="W1228" s="443" t="str">
        <f>IF('statement of marks'!AE45="","",'statement of marks'!AE45)</f>
        <v/>
      </c>
      <c r="X1228" s="446" t="str">
        <f>IF('statement of marks'!AF45="","",'statement of marks'!AF45)</f>
        <v/>
      </c>
      <c r="Y1228" s="430" t="str">
        <f>IF('statement of marks'!AG45="","",'statement of marks'!AG45)</f>
        <v/>
      </c>
      <c r="Z1228" s="453" t="str">
        <f>IF('statement of marks'!AH45="","",'statement of marks'!AH45)</f>
        <v/>
      </c>
    </row>
    <row r="1229" spans="1:26" ht="15.5" customHeight="1">
      <c r="A1229" s="424"/>
      <c r="B1229" s="813" t="str">
        <f>IF('statement of marks'!$AK$3="","",'statement of marks'!$AK$3)</f>
        <v>ENGLISH</v>
      </c>
      <c r="C1229" s="814"/>
      <c r="D1229" s="430" t="str">
        <f>IF('statement of marks'!AK45="","",'statement of marks'!AK45)</f>
        <v/>
      </c>
      <c r="E1229" s="430" t="str">
        <f>IF('statement of marks'!AL45="","",'statement of marks'!AL45)</f>
        <v/>
      </c>
      <c r="F1229" s="442" t="str">
        <f>IF('statement of marks'!AM45="","",'statement of marks'!AM45)</f>
        <v/>
      </c>
      <c r="G1229" s="430" t="str">
        <f>IF('statement of marks'!AN45="","",'statement of marks'!AN45)</f>
        <v/>
      </c>
      <c r="H1229" s="430" t="str">
        <f>IF('statement of marks'!AO45="","",'statement of marks'!AO45)</f>
        <v/>
      </c>
      <c r="I1229" s="443" t="str">
        <f>IF('statement of marks'!AP45="","",'statement of marks'!AP45)</f>
        <v/>
      </c>
      <c r="J1229" s="430" t="str">
        <f>IF('statement of marks'!AQ45="","",'statement of marks'!AQ45)</f>
        <v/>
      </c>
      <c r="K1229" s="430" t="str">
        <f>IF('statement of marks'!AR45="","",'statement of marks'!AR45)</f>
        <v/>
      </c>
      <c r="L1229" s="443" t="str">
        <f>IF('statement of marks'!AS45="","",'statement of marks'!AS45)</f>
        <v/>
      </c>
      <c r="M1229" s="443" t="str">
        <f>IF('statement of marks'!AT45="","",'statement of marks'!AT45)</f>
        <v/>
      </c>
      <c r="N1229" s="444" t="str">
        <f>IF('statement of marks'!AU45="","",'statement of marks'!AU45)</f>
        <v/>
      </c>
      <c r="O1229" s="430" t="str">
        <f>IF('statement of marks'!AV45="","",'statement of marks'!AV45)</f>
        <v/>
      </c>
      <c r="P1229" s="430" t="str">
        <f>IF('statement of marks'!AW45="","",'statement of marks'!AW45)</f>
        <v/>
      </c>
      <c r="Q1229" s="430" t="str">
        <f>IF('statement of marks'!AX45="","",'statement of marks'!AX45)</f>
        <v/>
      </c>
      <c r="R1229" s="443" t="str">
        <f>IF('statement of marks'!AY45="","",'statement of marks'!AY45)</f>
        <v/>
      </c>
      <c r="S1229" s="445" t="str">
        <f>IF('statement of marks'!AZ45="","",'statement of marks'!AZ45)</f>
        <v/>
      </c>
      <c r="T1229" s="430" t="str">
        <f>IF('statement of marks'!BA45="","",'statement of marks'!BA45)</f>
        <v/>
      </c>
      <c r="U1229" s="430" t="str">
        <f>IF('statement of marks'!BB45="","",'statement of marks'!BB45)</f>
        <v/>
      </c>
      <c r="V1229" s="430" t="str">
        <f>IF('statement of marks'!BC45="","",'statement of marks'!BC45)</f>
        <v/>
      </c>
      <c r="W1229" s="443" t="str">
        <f>IF('statement of marks'!BD45="","",'statement of marks'!BD45)</f>
        <v/>
      </c>
      <c r="X1229" s="446" t="str">
        <f>IF('statement of marks'!BE45="","",'statement of marks'!BE45)</f>
        <v/>
      </c>
      <c r="Y1229" s="430" t="str">
        <f>IF('statement of marks'!BF45="","",'statement of marks'!BF45)</f>
        <v/>
      </c>
      <c r="Z1229" s="453" t="str">
        <f>IF('statement of marks'!BG45="","",'statement of marks'!BG45)</f>
        <v/>
      </c>
    </row>
    <row r="1230" spans="1:26" ht="15.5" customHeight="1">
      <c r="A1230" s="424"/>
      <c r="B1230" s="813" t="str">
        <f>IF('statement of marks'!BJ45="s","SANSKRIT",IF('statement of marks'!BJ45="u","URDU",IF('statement of marks'!BJ45="g","GUJRATI",IF('statement of marks'!BJ45="p","PUNJABI",IF('statement of marks'!BJ45="sd","fla/kh","THIRD LANGUAGE")))))</f>
        <v>THIRD LANGUAGE</v>
      </c>
      <c r="C1230" s="814"/>
      <c r="D1230" s="430" t="str">
        <f>IF('statement of marks'!BK45="","",'statement of marks'!BK45)</f>
        <v/>
      </c>
      <c r="E1230" s="430" t="str">
        <f>IF('statement of marks'!BL45="","",'statement of marks'!BL45)</f>
        <v/>
      </c>
      <c r="F1230" s="442" t="str">
        <f>IF('statement of marks'!BM45="","",'statement of marks'!BM45)</f>
        <v/>
      </c>
      <c r="G1230" s="430" t="str">
        <f>IF('statement of marks'!BN45="","",'statement of marks'!BN45)</f>
        <v/>
      </c>
      <c r="H1230" s="430" t="str">
        <f>IF('statement of marks'!BO45="","",'statement of marks'!BO45)</f>
        <v/>
      </c>
      <c r="I1230" s="443" t="str">
        <f>IF('statement of marks'!BP45="","",'statement of marks'!BP45)</f>
        <v/>
      </c>
      <c r="J1230" s="430" t="str">
        <f>IF('statement of marks'!BQ45="","",'statement of marks'!BQ45)</f>
        <v/>
      </c>
      <c r="K1230" s="430" t="str">
        <f>IF('statement of marks'!BR45="","",'statement of marks'!BR45)</f>
        <v/>
      </c>
      <c r="L1230" s="443" t="str">
        <f>IF('statement of marks'!BS45="","",'statement of marks'!BS45)</f>
        <v/>
      </c>
      <c r="M1230" s="443" t="str">
        <f>IF('statement of marks'!BT45="","",'statement of marks'!BT45)</f>
        <v/>
      </c>
      <c r="N1230" s="444" t="str">
        <f>IF('statement of marks'!BU45="","",'statement of marks'!BU45)</f>
        <v/>
      </c>
      <c r="O1230" s="430" t="str">
        <f>IF('statement of marks'!BV45="","",'statement of marks'!BV45)</f>
        <v/>
      </c>
      <c r="P1230" s="430" t="str">
        <f>IF('statement of marks'!BW45="","",'statement of marks'!BW45)</f>
        <v/>
      </c>
      <c r="Q1230" s="430"/>
      <c r="R1230" s="443" t="str">
        <f>IF('statement of marks'!BX45="","",'statement of marks'!BX45)</f>
        <v/>
      </c>
      <c r="S1230" s="445" t="str">
        <f>IF('statement of marks'!BY45="","",'statement of marks'!BY45)</f>
        <v/>
      </c>
      <c r="T1230" s="430" t="str">
        <f>IF('statement of marks'!BZ45="","",'statement of marks'!BZ45)</f>
        <v/>
      </c>
      <c r="U1230" s="430" t="str">
        <f>IF('statement of marks'!CA45="","",'statement of marks'!CA45)</f>
        <v/>
      </c>
      <c r="V1230" s="430"/>
      <c r="W1230" s="443" t="str">
        <f>IF('statement of marks'!CB45="","",'statement of marks'!CB45)</f>
        <v/>
      </c>
      <c r="X1230" s="446" t="str">
        <f>IF('statement of marks'!CC45="","",'statement of marks'!CC45)</f>
        <v/>
      </c>
      <c r="Y1230" s="430" t="str">
        <f>IF('statement of marks'!CD45="","",'statement of marks'!CD45)</f>
        <v/>
      </c>
      <c r="Z1230" s="453" t="str">
        <f>IF('statement of marks'!CE45="","",'statement of marks'!CE45)</f>
        <v/>
      </c>
    </row>
    <row r="1231" spans="1:26" ht="15.5" customHeight="1">
      <c r="A1231" s="424"/>
      <c r="B1231" s="813" t="str">
        <f>IF('statement of marks'!$CH$3="","",'statement of marks'!$CH$3)</f>
        <v>MATHEMATICS</v>
      </c>
      <c r="C1231" s="814"/>
      <c r="D1231" s="430" t="str">
        <f>IF('statement of marks'!CH45="","",'statement of marks'!CH45)</f>
        <v/>
      </c>
      <c r="E1231" s="430" t="str">
        <f>IF('statement of marks'!CI45="","",'statement of marks'!CI45)</f>
        <v/>
      </c>
      <c r="F1231" s="442" t="str">
        <f>IF('statement of marks'!CJ45="","",'statement of marks'!CJ45)</f>
        <v/>
      </c>
      <c r="G1231" s="430" t="str">
        <f>IF('statement of marks'!CK45="","",'statement of marks'!CK45)</f>
        <v/>
      </c>
      <c r="H1231" s="430" t="str">
        <f>IF('statement of marks'!CL45="","",'statement of marks'!CL45)</f>
        <v/>
      </c>
      <c r="I1231" s="443" t="str">
        <f>IF('statement of marks'!CM45="","",'statement of marks'!CM45)</f>
        <v/>
      </c>
      <c r="J1231" s="430" t="str">
        <f>IF('statement of marks'!CN45="","",'statement of marks'!CN45)</f>
        <v/>
      </c>
      <c r="K1231" s="430" t="str">
        <f>IF('statement of marks'!CO45="","",'statement of marks'!CO45)</f>
        <v/>
      </c>
      <c r="L1231" s="443" t="str">
        <f>IF('statement of marks'!CP45="","",'statement of marks'!CP45)</f>
        <v/>
      </c>
      <c r="M1231" s="443" t="str">
        <f>IF('statement of marks'!CQ45="","",'statement of marks'!CQ45)</f>
        <v/>
      </c>
      <c r="N1231" s="444" t="str">
        <f>IF('statement of marks'!CR45="","",'statement of marks'!CR45)</f>
        <v/>
      </c>
      <c r="O1231" s="430" t="str">
        <f>IF('statement of marks'!CS45="","",'statement of marks'!CS45)</f>
        <v/>
      </c>
      <c r="P1231" s="430" t="str">
        <f>IF('statement of marks'!CT45="","",'statement of marks'!CT45)</f>
        <v/>
      </c>
      <c r="Q1231" s="430" t="str">
        <f>IF('statement of marks'!CU45="","",'statement of marks'!CU45)</f>
        <v/>
      </c>
      <c r="R1231" s="443" t="str">
        <f>IF('statement of marks'!CV45="","",'statement of marks'!CV45)</f>
        <v/>
      </c>
      <c r="S1231" s="445" t="str">
        <f>IF('statement of marks'!CW45="","",'statement of marks'!CW45)</f>
        <v/>
      </c>
      <c r="T1231" s="430" t="str">
        <f>IF('statement of marks'!CX45="","",'statement of marks'!CX45)</f>
        <v/>
      </c>
      <c r="U1231" s="430" t="str">
        <f>IF('statement of marks'!CY45="","",'statement of marks'!CY45)</f>
        <v/>
      </c>
      <c r="V1231" s="430" t="str">
        <f>IF('statement of marks'!CZ45="","",'statement of marks'!CZ45)</f>
        <v/>
      </c>
      <c r="W1231" s="443" t="str">
        <f>IF('statement of marks'!DA45="","",'statement of marks'!DA45)</f>
        <v/>
      </c>
      <c r="X1231" s="446" t="str">
        <f>IF('statement of marks'!DB45="","",'statement of marks'!DB45)</f>
        <v/>
      </c>
      <c r="Y1231" s="430" t="str">
        <f>IF('statement of marks'!DC45="","",'statement of marks'!DC45)</f>
        <v/>
      </c>
      <c r="Z1231" s="453" t="str">
        <f>IF('statement of marks'!DD45="","",'statement of marks'!DD45)</f>
        <v/>
      </c>
    </row>
    <row r="1232" spans="1:26" ht="15.5" customHeight="1">
      <c r="A1232" s="424"/>
      <c r="B1232" s="813" t="str">
        <f>IF('statement of marks'!$DG$3="","",'statement of marks'!$DG$3)</f>
        <v>SCIENCE</v>
      </c>
      <c r="C1232" s="814"/>
      <c r="D1232" s="430" t="str">
        <f>IF('statement of marks'!DG45="","",'statement of marks'!DG45)</f>
        <v/>
      </c>
      <c r="E1232" s="430" t="str">
        <f>IF('statement of marks'!DH45="","",'statement of marks'!DH45)</f>
        <v/>
      </c>
      <c r="F1232" s="442" t="str">
        <f>IF('statement of marks'!DI45="","",'statement of marks'!DI45)</f>
        <v/>
      </c>
      <c r="G1232" s="430" t="str">
        <f>IF('statement of marks'!DJ45="","",'statement of marks'!DJ45)</f>
        <v/>
      </c>
      <c r="H1232" s="430" t="str">
        <f>IF('statement of marks'!DK45="","",'statement of marks'!DK45)</f>
        <v/>
      </c>
      <c r="I1232" s="443" t="str">
        <f>IF('statement of marks'!DL45="","",'statement of marks'!DL45)</f>
        <v/>
      </c>
      <c r="J1232" s="430" t="str">
        <f>IF('statement of marks'!DM45="","",'statement of marks'!DM45)</f>
        <v/>
      </c>
      <c r="K1232" s="430" t="str">
        <f>IF('statement of marks'!DN45="","",'statement of marks'!DN45)</f>
        <v/>
      </c>
      <c r="L1232" s="443" t="str">
        <f>IF('statement of marks'!DO45="","",'statement of marks'!DO45)</f>
        <v/>
      </c>
      <c r="M1232" s="443" t="str">
        <f>IF('statement of marks'!DP45="","",'statement of marks'!DP45)</f>
        <v/>
      </c>
      <c r="N1232" s="444" t="str">
        <f>IF('statement of marks'!DQ45="","",'statement of marks'!DQ45)</f>
        <v/>
      </c>
      <c r="O1232" s="430" t="str">
        <f>IF('statement of marks'!DR45="","",'statement of marks'!DR45)</f>
        <v/>
      </c>
      <c r="P1232" s="430" t="str">
        <f>IF('statement of marks'!DS45="","",'statement of marks'!DS45)</f>
        <v/>
      </c>
      <c r="Q1232" s="430"/>
      <c r="R1232" s="443" t="str">
        <f>IF('statement of marks'!DT45="","",'statement of marks'!DT45)</f>
        <v/>
      </c>
      <c r="S1232" s="445" t="str">
        <f>IF('statement of marks'!DU45="","",'statement of marks'!DU45)</f>
        <v/>
      </c>
      <c r="T1232" s="430" t="str">
        <f>IF('statement of marks'!DV45="","",'statement of marks'!DV45)</f>
        <v/>
      </c>
      <c r="U1232" s="430" t="str">
        <f>IF('statement of marks'!DW45="","",'statement of marks'!DW45)</f>
        <v/>
      </c>
      <c r="V1232" s="430"/>
      <c r="W1232" s="443" t="str">
        <f>IF('statement of marks'!DX45="","",'statement of marks'!DX45)</f>
        <v/>
      </c>
      <c r="X1232" s="446" t="str">
        <f>IF('statement of marks'!DY45="","",'statement of marks'!DY45)</f>
        <v/>
      </c>
      <c r="Y1232" s="430" t="str">
        <f>IF('statement of marks'!DZ45="","",'statement of marks'!DZ45)</f>
        <v/>
      </c>
      <c r="Z1232" s="453" t="str">
        <f>IF('statement of marks'!EA45="","",'statement of marks'!EA45)</f>
        <v/>
      </c>
    </row>
    <row r="1233" spans="1:26" ht="15.5" customHeight="1">
      <c r="A1233" s="424"/>
      <c r="B1233" s="813" t="str">
        <f>IF('statement of marks'!$ED$3="","",'statement of marks'!$ED$3)</f>
        <v>SOCIAL STUDIES</v>
      </c>
      <c r="C1233" s="814"/>
      <c r="D1233" s="430" t="str">
        <f>IF('statement of marks'!ED45="","",'statement of marks'!ED45)</f>
        <v/>
      </c>
      <c r="E1233" s="430" t="str">
        <f>IF('statement of marks'!EE45="","",'statement of marks'!EE45)</f>
        <v/>
      </c>
      <c r="F1233" s="442" t="str">
        <f>IF('statement of marks'!EF45="","",'statement of marks'!EF45)</f>
        <v/>
      </c>
      <c r="G1233" s="430" t="str">
        <f>IF('statement of marks'!EG45="","",'statement of marks'!EG45)</f>
        <v/>
      </c>
      <c r="H1233" s="430" t="str">
        <f>IF('statement of marks'!EH45="","",'statement of marks'!EH45)</f>
        <v/>
      </c>
      <c r="I1233" s="443" t="str">
        <f>IF('statement of marks'!EI45="","",'statement of marks'!EI45)</f>
        <v/>
      </c>
      <c r="J1233" s="430" t="str">
        <f>IF('statement of marks'!EJ45="","",'statement of marks'!EJ45)</f>
        <v/>
      </c>
      <c r="K1233" s="430" t="str">
        <f>IF('statement of marks'!EK45="","",'statement of marks'!EK45)</f>
        <v/>
      </c>
      <c r="L1233" s="443" t="str">
        <f>IF('statement of marks'!EL45="","",'statement of marks'!EL45)</f>
        <v/>
      </c>
      <c r="M1233" s="443" t="str">
        <f>IF('statement of marks'!EM45="","",'statement of marks'!EM45)</f>
        <v/>
      </c>
      <c r="N1233" s="444" t="str">
        <f>IF('statement of marks'!EN45="","",'statement of marks'!EN45)</f>
        <v/>
      </c>
      <c r="O1233" s="430" t="str">
        <f>IF('statement of marks'!EO45="","",'statement of marks'!EO45)</f>
        <v/>
      </c>
      <c r="P1233" s="430" t="str">
        <f>IF('statement of marks'!EP45="","",'statement of marks'!EP45)</f>
        <v/>
      </c>
      <c r="Q1233" s="430"/>
      <c r="R1233" s="443" t="str">
        <f>IF('statement of marks'!EQ45="","",'statement of marks'!EQ45)</f>
        <v/>
      </c>
      <c r="S1233" s="445" t="str">
        <f>IF('statement of marks'!ER45="","",'statement of marks'!ER45)</f>
        <v/>
      </c>
      <c r="T1233" s="430" t="str">
        <f>IF('statement of marks'!ES45="","",'statement of marks'!ES45)</f>
        <v/>
      </c>
      <c r="U1233" s="430" t="str">
        <f>IF('statement of marks'!ET45="","",'statement of marks'!ET45)</f>
        <v/>
      </c>
      <c r="V1233" s="430"/>
      <c r="W1233" s="443" t="str">
        <f>IF('statement of marks'!EU45="","",'statement of marks'!EU45)</f>
        <v/>
      </c>
      <c r="X1233" s="446" t="str">
        <f>IF('statement of marks'!EV45="","",'statement of marks'!EV45)</f>
        <v/>
      </c>
      <c r="Y1233" s="430" t="str">
        <f>IF('statement of marks'!EW45="","",'statement of marks'!EW45)</f>
        <v/>
      </c>
      <c r="Z1233" s="453" t="str">
        <f>IF('statement of marks'!EX45="","",'statement of marks'!EX45)</f>
        <v/>
      </c>
    </row>
    <row r="1234" spans="1:26" ht="15.5" customHeight="1">
      <c r="A1234" s="424"/>
      <c r="B1234" s="813" t="s">
        <v>172</v>
      </c>
      <c r="C1234" s="814"/>
      <c r="D1234" s="794" t="s">
        <v>167</v>
      </c>
      <c r="E1234" s="794"/>
      <c r="F1234" s="794"/>
      <c r="G1234" s="794" t="s">
        <v>168</v>
      </c>
      <c r="H1234" s="794"/>
      <c r="I1234" s="794"/>
      <c r="J1234" s="794" t="s">
        <v>169</v>
      </c>
      <c r="K1234" s="794"/>
      <c r="L1234" s="794"/>
      <c r="M1234" s="794"/>
      <c r="N1234" s="794"/>
      <c r="O1234" s="794" t="s">
        <v>177</v>
      </c>
      <c r="P1234" s="794"/>
      <c r="Q1234" s="794"/>
      <c r="R1234" s="794"/>
      <c r="S1234" s="794" t="s">
        <v>221</v>
      </c>
      <c r="T1234" s="794"/>
      <c r="U1234" s="794"/>
      <c r="V1234" s="794"/>
      <c r="W1234" s="447"/>
      <c r="X1234" s="823" t="s">
        <v>425</v>
      </c>
      <c r="Y1234" s="823"/>
      <c r="Z1234" s="824"/>
    </row>
    <row r="1235" spans="1:26" ht="15.5" customHeight="1">
      <c r="A1235" s="425"/>
      <c r="B1235" s="825" t="s">
        <v>166</v>
      </c>
      <c r="C1235" s="826"/>
      <c r="D1235" s="827">
        <f>IF('statement of marks'!FA$6="","",'statement of marks'!FA$6)</f>
        <v>20</v>
      </c>
      <c r="E1235" s="827"/>
      <c r="F1235" s="827"/>
      <c r="G1235" s="827">
        <f>IF('statement of marks'!FB$6="","",'statement of marks'!FB$6)</f>
        <v>20</v>
      </c>
      <c r="H1235" s="827"/>
      <c r="I1235" s="827"/>
      <c r="J1235" s="827">
        <f>IF('statement of marks'!FC$6="","",'statement of marks'!FC$6)</f>
        <v>20</v>
      </c>
      <c r="K1235" s="827"/>
      <c r="L1235" s="827"/>
      <c r="M1235" s="827"/>
      <c r="N1235" s="827"/>
      <c r="O1235" s="827">
        <f>IF('statement of marks'!FD$6="","",'statement of marks'!FD$6)</f>
        <v>20</v>
      </c>
      <c r="P1235" s="827"/>
      <c r="Q1235" s="827"/>
      <c r="R1235" s="827"/>
      <c r="S1235" s="827">
        <f>IF('statement of marks'!FE$6="","",'statement of marks'!FE$6)</f>
        <v>20</v>
      </c>
      <c r="T1235" s="827"/>
      <c r="U1235" s="827"/>
      <c r="V1235" s="827"/>
      <c r="W1235" s="448"/>
      <c r="X1235" s="436">
        <f>IF('statement of marks'!FF$6="","",'statement of marks'!FF$6)</f>
        <v>100</v>
      </c>
      <c r="Y1235" s="436" t="s">
        <v>220</v>
      </c>
      <c r="Z1235" s="451" t="s">
        <v>69</v>
      </c>
    </row>
    <row r="1236" spans="1:26" ht="15.5" customHeight="1">
      <c r="A1236" s="424"/>
      <c r="B1236" s="813" t="str">
        <f>IF('statement of marks'!$FA$3="","",'statement of marks'!$FA$3)</f>
        <v>WORK EXPERIENCE</v>
      </c>
      <c r="C1236" s="814"/>
      <c r="D1236" s="817" t="str">
        <f>IF('statement of marks'!FA45="","",'statement of marks'!FA45)</f>
        <v/>
      </c>
      <c r="E1236" s="817"/>
      <c r="F1236" s="817"/>
      <c r="G1236" s="817" t="str">
        <f>IF('statement of marks'!FB45="","",'statement of marks'!FB45)</f>
        <v/>
      </c>
      <c r="H1236" s="817"/>
      <c r="I1236" s="817"/>
      <c r="J1236" s="816" t="str">
        <f>IF('statement of marks'!FC45="","",'statement of marks'!FC45)</f>
        <v/>
      </c>
      <c r="K1236" s="816"/>
      <c r="L1236" s="816"/>
      <c r="M1236" s="816"/>
      <c r="N1236" s="816"/>
      <c r="O1236" s="817" t="str">
        <f>IF('statement of marks'!FD45="","",'statement of marks'!FD45)</f>
        <v/>
      </c>
      <c r="P1236" s="817"/>
      <c r="Q1236" s="817"/>
      <c r="R1236" s="817"/>
      <c r="S1236" s="817" t="str">
        <f>IF('statement of marks'!FE45="","",'statement of marks'!FE45)</f>
        <v/>
      </c>
      <c r="T1236" s="817"/>
      <c r="U1236" s="817"/>
      <c r="V1236" s="817"/>
      <c r="W1236" s="447"/>
      <c r="X1236" s="447" t="str">
        <f>IF('statement of marks'!FF45="","",'statement of marks'!FF45)</f>
        <v/>
      </c>
      <c r="Y1236" s="447" t="str">
        <f>IF('statement of marks'!FG45="","",'statement of marks'!FG45)</f>
        <v/>
      </c>
      <c r="Z1236" s="454" t="str">
        <f>IF('statement of marks'!FH45="","",'statement of marks'!FH45)</f>
        <v/>
      </c>
    </row>
    <row r="1237" spans="1:26" ht="15.5" customHeight="1">
      <c r="A1237" s="424"/>
      <c r="B1237" s="813" t="str">
        <f>IF('statement of marks'!$FK$3="","",'statement of marks'!$FK$3)</f>
        <v>ART EDUCATION</v>
      </c>
      <c r="C1237" s="814"/>
      <c r="D1237" s="817" t="str">
        <f>IF('statement of marks'!FK45="","",'statement of marks'!FK45)</f>
        <v/>
      </c>
      <c r="E1237" s="817"/>
      <c r="F1237" s="817"/>
      <c r="G1237" s="817" t="str">
        <f>IF('statement of marks'!FL45="","",'statement of marks'!FL45)</f>
        <v/>
      </c>
      <c r="H1237" s="817"/>
      <c r="I1237" s="817"/>
      <c r="J1237" s="816" t="str">
        <f>IF('statement of marks'!FM45="","",'statement of marks'!FM45)</f>
        <v/>
      </c>
      <c r="K1237" s="816"/>
      <c r="L1237" s="816"/>
      <c r="M1237" s="816"/>
      <c r="N1237" s="816"/>
      <c r="O1237" s="817" t="str">
        <f>IF('statement of marks'!FN45="","",'statement of marks'!FN45)</f>
        <v/>
      </c>
      <c r="P1237" s="817"/>
      <c r="Q1237" s="817"/>
      <c r="R1237" s="817"/>
      <c r="S1237" s="817" t="str">
        <f>IF('statement of marks'!FO45="","",'statement of marks'!FO45)</f>
        <v/>
      </c>
      <c r="T1237" s="817"/>
      <c r="U1237" s="817"/>
      <c r="V1237" s="817"/>
      <c r="W1237" s="447"/>
      <c r="X1237" s="447" t="str">
        <f>IF('statement of marks'!FP45="","",'statement of marks'!FP45)</f>
        <v/>
      </c>
      <c r="Y1237" s="447" t="str">
        <f>IF('statement of marks'!FQ45="","",'statement of marks'!FQ45)</f>
        <v/>
      </c>
      <c r="Z1237" s="454" t="str">
        <f>IF('statement of marks'!FR45="","",'statement of marks'!FR45)</f>
        <v/>
      </c>
    </row>
    <row r="1238" spans="1:26" ht="15.5" customHeight="1">
      <c r="A1238" s="424"/>
      <c r="B1238" s="813" t="str">
        <f>IF('statement of marks'!$FU$3="","",'statement of marks'!$FU$3)</f>
        <v>PHYSICIAL EDUCATION</v>
      </c>
      <c r="C1238" s="814"/>
      <c r="D1238" s="817" t="str">
        <f>IF('statement of marks'!FU45="","",'statement of marks'!FU45)</f>
        <v/>
      </c>
      <c r="E1238" s="817"/>
      <c r="F1238" s="817"/>
      <c r="G1238" s="817" t="str">
        <f>IF('statement of marks'!FV45="","",'statement of marks'!FV45)</f>
        <v/>
      </c>
      <c r="H1238" s="817"/>
      <c r="I1238" s="817"/>
      <c r="J1238" s="816" t="str">
        <f>IF('statement of marks'!FW45="","",'statement of marks'!FW45)</f>
        <v/>
      </c>
      <c r="K1238" s="816"/>
      <c r="L1238" s="816"/>
      <c r="M1238" s="816"/>
      <c r="N1238" s="816"/>
      <c r="O1238" s="817" t="str">
        <f>IF('statement of marks'!FX45="","",'statement of marks'!FX45)</f>
        <v/>
      </c>
      <c r="P1238" s="817"/>
      <c r="Q1238" s="817"/>
      <c r="R1238" s="817"/>
      <c r="S1238" s="817" t="str">
        <f>IF('statement of marks'!FY45="","",'statement of marks'!FY45)</f>
        <v/>
      </c>
      <c r="T1238" s="817"/>
      <c r="U1238" s="817"/>
      <c r="V1238" s="817"/>
      <c r="W1238" s="447"/>
      <c r="X1238" s="447" t="str">
        <f>IF('statement of marks'!FZ45="","",'statement of marks'!FZ45)</f>
        <v/>
      </c>
      <c r="Y1238" s="447" t="str">
        <f>IF('statement of marks'!GA45="","",'statement of marks'!GA45)</f>
        <v/>
      </c>
      <c r="Z1238" s="454" t="str">
        <f>IF('statement of marks'!GB45="","",'statement of marks'!GB45)</f>
        <v/>
      </c>
    </row>
    <row r="1239" spans="1:26" ht="15.5" customHeight="1">
      <c r="A1239" s="424"/>
      <c r="B1239" s="813" t="s">
        <v>173</v>
      </c>
      <c r="C1239" s="814"/>
      <c r="D1239" s="794" t="str">
        <f>details!$EF$3</f>
        <v>AUGUST</v>
      </c>
      <c r="E1239" s="794"/>
      <c r="F1239" s="794"/>
      <c r="G1239" s="794" t="str">
        <f>details!$EJ$3</f>
        <v>OCTOBER</v>
      </c>
      <c r="H1239" s="794"/>
      <c r="I1239" s="794"/>
      <c r="J1239" s="816" t="str">
        <f>details!$EN$3</f>
        <v>DECEMBER</v>
      </c>
      <c r="K1239" s="816"/>
      <c r="L1239" s="816"/>
      <c r="M1239" s="816"/>
      <c r="N1239" s="816"/>
      <c r="O1239" s="794" t="str">
        <f>details!$ER$3</f>
        <v>FEBURARY</v>
      </c>
      <c r="P1239" s="794"/>
      <c r="Q1239" s="794"/>
      <c r="R1239" s="794"/>
      <c r="S1239" s="794" t="str">
        <f>details!$EV$3</f>
        <v>GRAND TOAL</v>
      </c>
      <c r="T1239" s="794"/>
      <c r="U1239" s="794"/>
      <c r="V1239" s="794"/>
      <c r="W1239" s="811" t="s">
        <v>118</v>
      </c>
      <c r="X1239" s="811"/>
      <c r="Y1239" s="811"/>
      <c r="Z1239" s="812"/>
    </row>
    <row r="1240" spans="1:26" ht="15.5" customHeight="1">
      <c r="A1240" s="424"/>
      <c r="B1240" s="813" t="s">
        <v>175</v>
      </c>
      <c r="C1240" s="814"/>
      <c r="D1240" s="815" t="str">
        <f>IF(details!EI45="","",details!EI45)</f>
        <v/>
      </c>
      <c r="E1240" s="815"/>
      <c r="F1240" s="815"/>
      <c r="G1240" s="815" t="str">
        <f>IF(details!EM45="","",details!EM45)</f>
        <v/>
      </c>
      <c r="H1240" s="815"/>
      <c r="I1240" s="815"/>
      <c r="J1240" s="816" t="str">
        <f>IF(details!EQ45="","",details!EQ45)</f>
        <v/>
      </c>
      <c r="K1240" s="816"/>
      <c r="L1240" s="816"/>
      <c r="M1240" s="816"/>
      <c r="N1240" s="816"/>
      <c r="O1240" s="817" t="str">
        <f>IF(details!EU45="","",details!EU45)</f>
        <v/>
      </c>
      <c r="P1240" s="817"/>
      <c r="Q1240" s="817"/>
      <c r="R1240" s="817"/>
      <c r="S1240" s="815" t="str">
        <f>IF(details!EW45="","",details!EW45)</f>
        <v/>
      </c>
      <c r="T1240" s="815"/>
      <c r="U1240" s="815"/>
      <c r="V1240" s="815"/>
      <c r="W1240" s="811"/>
      <c r="X1240" s="811"/>
      <c r="Y1240" s="811"/>
      <c r="Z1240" s="812"/>
    </row>
    <row r="1241" spans="1:26" ht="15.5" customHeight="1">
      <c r="A1241" s="424"/>
      <c r="B1241" s="818" t="s">
        <v>174</v>
      </c>
      <c r="C1241" s="819"/>
      <c r="D1241" s="820">
        <f>IF(details!EH45="","",details!EH45)</f>
        <v>40</v>
      </c>
      <c r="E1241" s="820"/>
      <c r="F1241" s="820"/>
      <c r="G1241" s="820">
        <f>IF(details!EL45="","",details!EL45)</f>
        <v>60</v>
      </c>
      <c r="H1241" s="820"/>
      <c r="I1241" s="820"/>
      <c r="J1241" s="820">
        <f>IF(details!EP45="","",details!EP45)</f>
        <v>80</v>
      </c>
      <c r="K1241" s="820"/>
      <c r="L1241" s="820"/>
      <c r="M1241" s="820"/>
      <c r="N1241" s="820"/>
      <c r="O1241" s="820">
        <f>IF(details!ET45="","",details!ET45)</f>
        <v>100</v>
      </c>
      <c r="P1241" s="820"/>
      <c r="Q1241" s="820"/>
      <c r="R1241" s="820"/>
      <c r="S1241" s="820">
        <f>IF(details!EV45="","",details!EV45)</f>
        <v>110</v>
      </c>
      <c r="T1241" s="820"/>
      <c r="U1241" s="820"/>
      <c r="V1241" s="820"/>
      <c r="W1241" s="821">
        <f>'statement of marks'!$HR$108</f>
        <v>45777</v>
      </c>
      <c r="X1241" s="821"/>
      <c r="Y1241" s="821"/>
      <c r="Z1241" s="822"/>
    </row>
    <row r="1242" spans="1:26" ht="15.5" customHeight="1">
      <c r="A1242" s="426"/>
      <c r="B1242" s="803" t="s">
        <v>232</v>
      </c>
      <c r="C1242" s="804"/>
      <c r="D1242" s="805" t="s">
        <v>189</v>
      </c>
      <c r="E1242" s="805"/>
      <c r="F1242" s="805"/>
      <c r="G1242" s="805" t="s">
        <v>190</v>
      </c>
      <c r="H1242" s="805"/>
      <c r="I1242" s="805"/>
      <c r="J1242" s="805" t="s">
        <v>222</v>
      </c>
      <c r="K1242" s="805"/>
      <c r="L1242" s="805"/>
      <c r="M1242" s="805"/>
      <c r="N1242" s="805"/>
      <c r="O1242" s="805" t="s">
        <v>147</v>
      </c>
      <c r="P1242" s="805"/>
      <c r="Q1242" s="805"/>
      <c r="R1242" s="805"/>
      <c r="S1242" s="806" t="s">
        <v>195</v>
      </c>
      <c r="T1242" s="806"/>
      <c r="U1242" s="806"/>
      <c r="V1242" s="806"/>
      <c r="W1242" s="805" t="s">
        <v>230</v>
      </c>
      <c r="X1242" s="805"/>
      <c r="Y1242" s="805"/>
      <c r="Z1242" s="807"/>
    </row>
    <row r="1243" spans="1:26" ht="15.5" customHeight="1">
      <c r="A1243" s="426"/>
      <c r="B1243" s="803"/>
      <c r="C1243" s="804"/>
      <c r="D1243" s="805">
        <f>'statement of marks'!HP45</f>
        <v>1200</v>
      </c>
      <c r="E1243" s="805"/>
      <c r="F1243" s="805"/>
      <c r="G1243" s="805" t="str">
        <f>'statement of marks'!HQ45</f>
        <v/>
      </c>
      <c r="H1243" s="805"/>
      <c r="I1243" s="805"/>
      <c r="J1243" s="808" t="str">
        <f>'statement of marks'!HU45</f>
        <v/>
      </c>
      <c r="K1243" s="808"/>
      <c r="L1243" s="808"/>
      <c r="M1243" s="808"/>
      <c r="N1243" s="808"/>
      <c r="O1243" s="808" t="str">
        <f>'statement of marks'!HR45</f>
        <v/>
      </c>
      <c r="P1243" s="808"/>
      <c r="Q1243" s="808"/>
      <c r="R1243" s="808"/>
      <c r="S1243" s="805" t="str">
        <f>'statement of marks'!HT45</f>
        <v/>
      </c>
      <c r="T1243" s="805"/>
      <c r="U1243" s="805"/>
      <c r="V1243" s="805"/>
      <c r="W1243" s="809" t="str">
        <f>'statement of marks'!HO45</f>
        <v/>
      </c>
      <c r="X1243" s="809"/>
      <c r="Y1243" s="809"/>
      <c r="Z1243" s="810"/>
    </row>
    <row r="1244" spans="1:26" ht="15.5" customHeight="1">
      <c r="A1244" s="424"/>
      <c r="B1244" s="792" t="s">
        <v>176</v>
      </c>
      <c r="C1244" s="793"/>
      <c r="D1244" s="794"/>
      <c r="E1244" s="794"/>
      <c r="F1244" s="794"/>
      <c r="G1244" s="794"/>
      <c r="H1244" s="794"/>
      <c r="I1244" s="794"/>
      <c r="J1244" s="794"/>
      <c r="K1244" s="794"/>
      <c r="L1244" s="794"/>
      <c r="M1244" s="794"/>
      <c r="N1244" s="794"/>
      <c r="O1244" s="794"/>
      <c r="P1244" s="794"/>
      <c r="Q1244" s="794"/>
      <c r="R1244" s="794"/>
      <c r="S1244" s="794"/>
      <c r="T1244" s="794"/>
      <c r="U1244" s="794"/>
      <c r="V1244" s="794"/>
      <c r="W1244" s="794"/>
      <c r="X1244" s="794"/>
      <c r="Y1244" s="794"/>
      <c r="Z1244" s="800"/>
    </row>
    <row r="1245" spans="1:26" ht="15.5" customHeight="1">
      <c r="A1245" s="424"/>
      <c r="B1245" s="801" t="s">
        <v>161</v>
      </c>
      <c r="C1245" s="802"/>
      <c r="D1245" s="794"/>
      <c r="E1245" s="794"/>
      <c r="F1245" s="794"/>
      <c r="G1245" s="794"/>
      <c r="H1245" s="794"/>
      <c r="I1245" s="794"/>
      <c r="J1245" s="794"/>
      <c r="K1245" s="794"/>
      <c r="L1245" s="794"/>
      <c r="M1245" s="794"/>
      <c r="N1245" s="794"/>
      <c r="O1245" s="794"/>
      <c r="P1245" s="794"/>
      <c r="Q1245" s="794"/>
      <c r="R1245" s="794"/>
      <c r="S1245" s="794"/>
      <c r="T1245" s="794"/>
      <c r="U1245" s="794"/>
      <c r="V1245" s="794"/>
      <c r="W1245" s="794"/>
      <c r="X1245" s="794"/>
      <c r="Y1245" s="794"/>
      <c r="Z1245" s="800"/>
    </row>
    <row r="1246" spans="1:26" ht="15.5" customHeight="1">
      <c r="A1246" s="424"/>
      <c r="B1246" s="792" t="s">
        <v>162</v>
      </c>
      <c r="C1246" s="793"/>
      <c r="D1246" s="794"/>
      <c r="E1246" s="794"/>
      <c r="F1246" s="794"/>
      <c r="G1246" s="794"/>
      <c r="H1246" s="794"/>
      <c r="I1246" s="794"/>
      <c r="J1246" s="794"/>
      <c r="K1246" s="794"/>
      <c r="L1246" s="794"/>
      <c r="M1246" s="794"/>
      <c r="N1246" s="794"/>
      <c r="O1246" s="794"/>
      <c r="P1246" s="794"/>
      <c r="Q1246" s="794"/>
      <c r="R1246" s="794"/>
      <c r="S1246" s="795" t="s">
        <v>162</v>
      </c>
      <c r="T1246" s="795"/>
      <c r="U1246" s="795"/>
      <c r="V1246" s="795"/>
      <c r="W1246" s="796" t="s">
        <v>163</v>
      </c>
      <c r="X1246" s="796"/>
      <c r="Y1246" s="796"/>
      <c r="Z1246" s="797"/>
    </row>
    <row r="1247" spans="1:26" ht="15.5" customHeight="1">
      <c r="A1247" s="424"/>
      <c r="B1247" s="798" t="s">
        <v>163</v>
      </c>
      <c r="C1247" s="799"/>
      <c r="D1247" s="794"/>
      <c r="E1247" s="794"/>
      <c r="F1247" s="794"/>
      <c r="G1247" s="794"/>
      <c r="H1247" s="794"/>
      <c r="I1247" s="794"/>
      <c r="J1247" s="794"/>
      <c r="K1247" s="794"/>
      <c r="L1247" s="794"/>
      <c r="M1247" s="794"/>
      <c r="N1247" s="794"/>
      <c r="O1247" s="794"/>
      <c r="P1247" s="794"/>
      <c r="Q1247" s="794"/>
      <c r="R1247" s="794"/>
      <c r="S1247" s="795"/>
      <c r="T1247" s="795"/>
      <c r="U1247" s="795"/>
      <c r="V1247" s="795"/>
      <c r="W1247" s="796"/>
      <c r="X1247" s="796"/>
      <c r="Y1247" s="796"/>
      <c r="Z1247" s="797"/>
    </row>
    <row r="1248" spans="1:26" ht="15.5" customHeight="1" thickBot="1">
      <c r="A1248" s="424"/>
      <c r="B1248" s="786" t="s">
        <v>223</v>
      </c>
      <c r="C1248" s="787"/>
      <c r="D1248" s="788"/>
      <c r="E1248" s="788"/>
      <c r="F1248" s="788"/>
      <c r="G1248" s="788"/>
      <c r="H1248" s="788"/>
      <c r="I1248" s="788"/>
      <c r="J1248" s="788"/>
      <c r="K1248" s="788"/>
      <c r="L1248" s="788"/>
      <c r="M1248" s="788"/>
      <c r="N1248" s="788"/>
      <c r="O1248" s="788"/>
      <c r="P1248" s="788"/>
      <c r="Q1248" s="788"/>
      <c r="R1248" s="788"/>
      <c r="S1248" s="789" t="s">
        <v>179</v>
      </c>
      <c r="T1248" s="789"/>
      <c r="U1248" s="789"/>
      <c r="V1248" s="789"/>
      <c r="W1248" s="790" t="s">
        <v>179</v>
      </c>
      <c r="X1248" s="790"/>
      <c r="Y1248" s="790"/>
      <c r="Z1248" s="791"/>
    </row>
    <row r="1249" spans="1:26" ht="15.5" customHeight="1">
      <c r="A1249" s="424"/>
      <c r="B1249" s="839" t="s">
        <v>178</v>
      </c>
      <c r="C1249" s="840"/>
      <c r="D1249" s="840"/>
      <c r="E1249" s="840"/>
      <c r="F1249" s="840"/>
      <c r="G1249" s="840"/>
      <c r="H1249" s="840"/>
      <c r="I1249" s="840"/>
      <c r="J1249" s="840"/>
      <c r="K1249" s="840"/>
      <c r="L1249" s="840"/>
      <c r="M1249" s="840"/>
      <c r="N1249" s="840"/>
      <c r="O1249" s="840"/>
      <c r="P1249" s="840"/>
      <c r="Q1249" s="840"/>
      <c r="R1249" s="840"/>
      <c r="S1249" s="840"/>
      <c r="T1249" s="840"/>
      <c r="U1249" s="840"/>
      <c r="V1249" s="840"/>
      <c r="W1249" s="840"/>
      <c r="X1249" s="840"/>
      <c r="Y1249" s="840"/>
      <c r="Z1249" s="841"/>
    </row>
    <row r="1250" spans="1:26" ht="15.5" customHeight="1">
      <c r="A1250" s="424"/>
      <c r="B1250" s="842" t="str">
        <f>IF('statement of marks'!$A$1="","",'statement of marks'!$A$1)</f>
        <v>GOVT. HR. SEC. SCHOOL, _________________</v>
      </c>
      <c r="C1250" s="843"/>
      <c r="D1250" s="843"/>
      <c r="E1250" s="843"/>
      <c r="F1250" s="843"/>
      <c r="G1250" s="843"/>
      <c r="H1250" s="843"/>
      <c r="I1250" s="843"/>
      <c r="J1250" s="843"/>
      <c r="K1250" s="843"/>
      <c r="L1250" s="843"/>
      <c r="M1250" s="843"/>
      <c r="N1250" s="843"/>
      <c r="O1250" s="843"/>
      <c r="P1250" s="843"/>
      <c r="Q1250" s="843"/>
      <c r="R1250" s="843"/>
      <c r="S1250" s="843"/>
      <c r="T1250" s="843"/>
      <c r="U1250" s="843"/>
      <c r="V1250" s="843"/>
      <c r="W1250" s="843"/>
      <c r="X1250" s="843"/>
      <c r="Y1250" s="843"/>
      <c r="Z1250" s="844"/>
    </row>
    <row r="1251" spans="1:26" ht="15.5" customHeight="1">
      <c r="A1251" s="424"/>
      <c r="B1251" s="813" t="s">
        <v>117</v>
      </c>
      <c r="C1251" s="814"/>
      <c r="D1251" s="814" t="str">
        <f>IF('statement of marks'!$H$3="","",'statement of marks'!$H$3)</f>
        <v>2024-25</v>
      </c>
      <c r="E1251" s="814"/>
      <c r="F1251" s="814"/>
      <c r="G1251" s="814"/>
      <c r="H1251" s="814"/>
      <c r="I1251" s="814"/>
      <c r="J1251" s="814"/>
      <c r="K1251" s="814"/>
      <c r="L1251" s="814"/>
      <c r="M1251" s="814"/>
      <c r="N1251" s="814"/>
      <c r="O1251" s="814"/>
      <c r="P1251" s="814"/>
      <c r="Q1251" s="814"/>
      <c r="R1251" s="814"/>
      <c r="S1251" s="814"/>
      <c r="T1251" s="814"/>
      <c r="U1251" s="814"/>
      <c r="V1251" s="814"/>
      <c r="W1251" s="814"/>
      <c r="X1251" s="814"/>
      <c r="Y1251" s="814"/>
      <c r="Z1251" s="832"/>
    </row>
    <row r="1252" spans="1:26" ht="15.5" customHeight="1">
      <c r="A1252" s="424"/>
      <c r="B1252" s="813" t="s">
        <v>157</v>
      </c>
      <c r="C1252" s="814"/>
      <c r="D1252" s="814" t="str">
        <f>IF('statement of marks'!I46="","",'statement of marks'!I46)</f>
        <v/>
      </c>
      <c r="E1252" s="814"/>
      <c r="F1252" s="814"/>
      <c r="G1252" s="814"/>
      <c r="H1252" s="814"/>
      <c r="I1252" s="814"/>
      <c r="J1252" s="814"/>
      <c r="K1252" s="814"/>
      <c r="L1252" s="814"/>
      <c r="M1252" s="814"/>
      <c r="N1252" s="814"/>
      <c r="O1252" s="814"/>
      <c r="P1252" s="814"/>
      <c r="Q1252" s="814"/>
      <c r="R1252" s="814"/>
      <c r="S1252" s="814"/>
      <c r="T1252" s="814"/>
      <c r="U1252" s="814"/>
      <c r="V1252" s="814"/>
      <c r="W1252" s="814"/>
      <c r="X1252" s="814"/>
      <c r="Y1252" s="814"/>
      <c r="Z1252" s="832"/>
    </row>
    <row r="1253" spans="1:26" ht="15.5" customHeight="1">
      <c r="A1253" s="424"/>
      <c r="B1253" s="813" t="s">
        <v>20</v>
      </c>
      <c r="C1253" s="814"/>
      <c r="D1253" s="814" t="str">
        <f>IF('statement of marks'!J46="","",'statement of marks'!J46)</f>
        <v/>
      </c>
      <c r="E1253" s="814"/>
      <c r="F1253" s="814"/>
      <c r="G1253" s="814"/>
      <c r="H1253" s="814"/>
      <c r="I1253" s="814"/>
      <c r="J1253" s="814"/>
      <c r="K1253" s="814"/>
      <c r="L1253" s="814"/>
      <c r="M1253" s="814"/>
      <c r="N1253" s="814"/>
      <c r="O1253" s="814"/>
      <c r="P1253" s="814"/>
      <c r="Q1253" s="814"/>
      <c r="R1253" s="814"/>
      <c r="S1253" s="814"/>
      <c r="T1253" s="814"/>
      <c r="U1253" s="814"/>
      <c r="V1253" s="814"/>
      <c r="W1253" s="814"/>
      <c r="X1253" s="814"/>
      <c r="Y1253" s="814"/>
      <c r="Z1253" s="832"/>
    </row>
    <row r="1254" spans="1:26" ht="15.5" customHeight="1">
      <c r="A1254" s="424"/>
      <c r="B1254" s="813" t="s">
        <v>21</v>
      </c>
      <c r="C1254" s="814"/>
      <c r="D1254" s="814" t="str">
        <f>IF('statement of marks'!K46="","",'statement of marks'!K46)</f>
        <v/>
      </c>
      <c r="E1254" s="814"/>
      <c r="F1254" s="814"/>
      <c r="G1254" s="814"/>
      <c r="H1254" s="814"/>
      <c r="I1254" s="814"/>
      <c r="J1254" s="814"/>
      <c r="K1254" s="814"/>
      <c r="L1254" s="814"/>
      <c r="M1254" s="814"/>
      <c r="N1254" s="814"/>
      <c r="O1254" s="814"/>
      <c r="P1254" s="814"/>
      <c r="Q1254" s="814"/>
      <c r="R1254" s="814"/>
      <c r="S1254" s="814"/>
      <c r="T1254" s="814"/>
      <c r="U1254" s="814"/>
      <c r="V1254" s="814"/>
      <c r="W1254" s="814"/>
      <c r="X1254" s="814"/>
      <c r="Y1254" s="814"/>
      <c r="Z1254" s="832"/>
    </row>
    <row r="1255" spans="1:26" ht="15.5" customHeight="1">
      <c r="A1255" s="424"/>
      <c r="B1255" s="813" t="s">
        <v>158</v>
      </c>
      <c r="C1255" s="814"/>
      <c r="D1255" s="814" t="str">
        <f>IF('statement of marks'!$G$3="","",'statement of marks'!$G$3)</f>
        <v>6 A</v>
      </c>
      <c r="E1255" s="814"/>
      <c r="F1255" s="814"/>
      <c r="G1255" s="814" t="s">
        <v>159</v>
      </c>
      <c r="H1255" s="814"/>
      <c r="I1255" s="814"/>
      <c r="J1255" s="836">
        <f>IF('statement of marks'!D46="","",'statement of marks'!D46)</f>
        <v>840</v>
      </c>
      <c r="K1255" s="837"/>
      <c r="L1255" s="837"/>
      <c r="M1255" s="837"/>
      <c r="N1255" s="838"/>
      <c r="O1255" s="814" t="s">
        <v>79</v>
      </c>
      <c r="P1255" s="814"/>
      <c r="Q1255" s="814"/>
      <c r="R1255" s="814"/>
      <c r="S1255" s="814" t="str">
        <f>IF('statement of marks'!F46="","",'statement of marks'!F46)</f>
        <v/>
      </c>
      <c r="T1255" s="814"/>
      <c r="U1255" s="814"/>
      <c r="V1255" s="814"/>
      <c r="W1255" s="814" t="str">
        <f>IF('statement of marks'!$I$3="","",'statement of marks'!$I$3)</f>
        <v>SCHOOL DISE CODE</v>
      </c>
      <c r="X1255" s="814"/>
      <c r="Y1255" s="814"/>
      <c r="Z1255" s="832"/>
    </row>
    <row r="1256" spans="1:26" ht="15.5" customHeight="1">
      <c r="A1256" s="424"/>
      <c r="B1256" s="449" t="s">
        <v>171</v>
      </c>
      <c r="C1256" s="428"/>
      <c r="D1256" s="830" t="str">
        <f>IF('statement of marks'!G46="","",'statement of marks'!G46)</f>
        <v/>
      </c>
      <c r="E1256" s="830"/>
      <c r="F1256" s="830"/>
      <c r="G1256" s="831" t="str">
        <f>IF('statement of marks'!H46="","",'statement of marks'!H46)</f>
        <v/>
      </c>
      <c r="H1256" s="831"/>
      <c r="I1256" s="831"/>
      <c r="J1256" s="831"/>
      <c r="K1256" s="831"/>
      <c r="L1256" s="831"/>
      <c r="M1256" s="831"/>
      <c r="N1256" s="831"/>
      <c r="O1256" s="831"/>
      <c r="P1256" s="831"/>
      <c r="Q1256" s="831"/>
      <c r="R1256" s="831"/>
      <c r="S1256" s="831"/>
      <c r="T1256" s="831"/>
      <c r="U1256" s="831"/>
      <c r="V1256" s="831"/>
      <c r="W1256" s="814" t="str">
        <f>IF('statement of marks'!$J$3="","",'statement of marks'!$J$3)</f>
        <v>08291009401</v>
      </c>
      <c r="X1256" s="814"/>
      <c r="Y1256" s="814"/>
      <c r="Z1256" s="832"/>
    </row>
    <row r="1257" spans="1:26" ht="15.5" customHeight="1">
      <c r="A1257" s="424"/>
      <c r="B1257" s="450" t="s">
        <v>160</v>
      </c>
      <c r="C1257" s="429" t="s">
        <v>165</v>
      </c>
      <c r="D1257" s="794" t="s">
        <v>167</v>
      </c>
      <c r="E1257" s="794"/>
      <c r="F1257" s="794"/>
      <c r="G1257" s="794" t="s">
        <v>168</v>
      </c>
      <c r="H1257" s="794"/>
      <c r="I1257" s="794"/>
      <c r="J1257" s="794" t="s">
        <v>169</v>
      </c>
      <c r="K1257" s="794"/>
      <c r="L1257" s="794"/>
      <c r="M1257" s="833" t="str">
        <f>IF('statement of marks'!U$4="","",'statement of marks'!U$4)</f>
        <v>TOTAL OF ALL TESTS</v>
      </c>
      <c r="N1257" s="834" t="str">
        <f>IF('statement of marks'!V$4="","",'statement of marks'!V$4)</f>
        <v>VRUKSHAROPAN</v>
      </c>
      <c r="O1257" s="795" t="s">
        <v>170</v>
      </c>
      <c r="P1257" s="795"/>
      <c r="Q1257" s="795"/>
      <c r="R1257" s="795"/>
      <c r="S1257" s="835" t="s">
        <v>216</v>
      </c>
      <c r="T1257" s="816" t="s">
        <v>90</v>
      </c>
      <c r="U1257" s="816"/>
      <c r="V1257" s="816"/>
      <c r="W1257" s="816"/>
      <c r="X1257" s="823" t="s">
        <v>425</v>
      </c>
      <c r="Y1257" s="823"/>
      <c r="Z1257" s="824"/>
    </row>
    <row r="1258" spans="1:26" ht="15.5" customHeight="1">
      <c r="A1258" s="424"/>
      <c r="B1258" s="450"/>
      <c r="C1258" s="429"/>
      <c r="D1258" s="431" t="s">
        <v>217</v>
      </c>
      <c r="E1258" s="431" t="s">
        <v>218</v>
      </c>
      <c r="F1258" s="432" t="s">
        <v>219</v>
      </c>
      <c r="G1258" s="431" t="s">
        <v>217</v>
      </c>
      <c r="H1258" s="431" t="s">
        <v>218</v>
      </c>
      <c r="I1258" s="433" t="s">
        <v>219</v>
      </c>
      <c r="J1258" s="431" t="s">
        <v>217</v>
      </c>
      <c r="K1258" s="431" t="s">
        <v>218</v>
      </c>
      <c r="L1258" s="433" t="s">
        <v>219</v>
      </c>
      <c r="M1258" s="833"/>
      <c r="N1258" s="834"/>
      <c r="O1258" s="431" t="s">
        <v>217</v>
      </c>
      <c r="P1258" s="431" t="s">
        <v>218</v>
      </c>
      <c r="Q1258" s="434" t="s">
        <v>421</v>
      </c>
      <c r="R1258" s="433" t="s">
        <v>219</v>
      </c>
      <c r="S1258" s="835"/>
      <c r="T1258" s="431" t="s">
        <v>217</v>
      </c>
      <c r="U1258" s="431" t="s">
        <v>218</v>
      </c>
      <c r="V1258" s="434" t="s">
        <v>422</v>
      </c>
      <c r="W1258" s="433" t="s">
        <v>219</v>
      </c>
      <c r="X1258" s="435" t="s">
        <v>423</v>
      </c>
      <c r="Y1258" s="431" t="s">
        <v>220</v>
      </c>
      <c r="Z1258" s="451" t="s">
        <v>69</v>
      </c>
    </row>
    <row r="1259" spans="1:26" ht="15.5" customHeight="1">
      <c r="A1259" s="425"/>
      <c r="B1259" s="828" t="s">
        <v>166</v>
      </c>
      <c r="C1259" s="829"/>
      <c r="D1259" s="436">
        <f>IF('statement of marks'!L$6="","",'statement of marks'!L$6)</f>
        <v>5</v>
      </c>
      <c r="E1259" s="436">
        <f>IF('statement of marks'!M$6="","",'statement of marks'!M$6)</f>
        <v>5</v>
      </c>
      <c r="F1259" s="437">
        <f>IF('statement of marks'!N$6="","",'statement of marks'!N$6)</f>
        <v>10</v>
      </c>
      <c r="G1259" s="436">
        <f>IF('statement of marks'!O$6="","",'statement of marks'!O$6)</f>
        <v>5</v>
      </c>
      <c r="H1259" s="436">
        <f>IF('statement of marks'!P$6="","",'statement of marks'!P$6)</f>
        <v>5</v>
      </c>
      <c r="I1259" s="438">
        <f>IF('statement of marks'!Q$6="","",'statement of marks'!Q$6)</f>
        <v>10</v>
      </c>
      <c r="J1259" s="436">
        <f>IF('statement of marks'!R$6="","",'statement of marks'!R$6)</f>
        <v>5</v>
      </c>
      <c r="K1259" s="436">
        <f>IF('statement of marks'!S$6="","",'statement of marks'!S$6)</f>
        <v>4</v>
      </c>
      <c r="L1259" s="438">
        <f>IF('statement of marks'!T$6="","",'statement of marks'!T$6)</f>
        <v>9</v>
      </c>
      <c r="M1259" s="438">
        <f>IF('statement of marks'!U$6="","",'statement of marks'!U$6)</f>
        <v>29</v>
      </c>
      <c r="N1259" s="439">
        <f>IF('statement of marks'!V$6="","",'statement of marks'!V$6)</f>
        <v>1</v>
      </c>
      <c r="O1259" s="436">
        <f>IF('statement of marks'!W$6="","",'statement of marks'!W$6)</f>
        <v>40</v>
      </c>
      <c r="P1259" s="436">
        <f>IF('statement of marks'!X$6="","",'statement of marks'!X$6)</f>
        <v>10</v>
      </c>
      <c r="Q1259" s="436">
        <f>IF('statement of marks'!Y$6="","",'statement of marks'!Y$6)</f>
        <v>20</v>
      </c>
      <c r="R1259" s="438">
        <f>IF('statement of marks'!Z$6="","",'statement of marks'!Z$6)</f>
        <v>70</v>
      </c>
      <c r="S1259" s="440">
        <f>IF('statement of marks'!AA$6="","",'statement of marks'!AA$6)</f>
        <v>100</v>
      </c>
      <c r="T1259" s="436">
        <f>IF('statement of marks'!AB$6="","",'statement of marks'!AB$6)</f>
        <v>65</v>
      </c>
      <c r="U1259" s="436">
        <f>IF('statement of marks'!AC$6="","",'statement of marks'!AC$6)</f>
        <v>15</v>
      </c>
      <c r="V1259" s="436">
        <f>IF('statement of marks'!AD$6="","",'statement of marks'!AD$6)</f>
        <v>20</v>
      </c>
      <c r="W1259" s="438">
        <f>IF('statement of marks'!AE$6="","",'statement of marks'!AE$6)</f>
        <v>100</v>
      </c>
      <c r="X1259" s="441">
        <f>IF('statement of marks'!AF$6="","",'statement of marks'!AF$6)</f>
        <v>200</v>
      </c>
      <c r="Y1259" s="436" t="str">
        <f>IF('statement of marks'!AG$6="","",'statement of marks'!AG$6)</f>
        <v/>
      </c>
      <c r="Z1259" s="452" t="str">
        <f>IF('statement of marks'!AH$6="","",'statement of marks'!AH$6)</f>
        <v/>
      </c>
    </row>
    <row r="1260" spans="1:26" ht="15.5" customHeight="1">
      <c r="A1260" s="424"/>
      <c r="B1260" s="813" t="str">
        <f>IF('statement of marks'!$L$3="","",'statement of marks'!$L$3)</f>
        <v>HINDI</v>
      </c>
      <c r="C1260" s="814"/>
      <c r="D1260" s="430" t="str">
        <f>IF('statement of marks'!L46="","",'statement of marks'!L46)</f>
        <v/>
      </c>
      <c r="E1260" s="430" t="str">
        <f>IF('statement of marks'!M46="","",'statement of marks'!M46)</f>
        <v/>
      </c>
      <c r="F1260" s="442" t="str">
        <f>IF('statement of marks'!N46="","",'statement of marks'!N46)</f>
        <v/>
      </c>
      <c r="G1260" s="430" t="str">
        <f>IF('statement of marks'!O46="","",'statement of marks'!O46)</f>
        <v/>
      </c>
      <c r="H1260" s="430" t="str">
        <f>IF('statement of marks'!P46="","",'statement of marks'!P46)</f>
        <v/>
      </c>
      <c r="I1260" s="443" t="str">
        <f>IF('statement of marks'!Q46="","",'statement of marks'!Q46)</f>
        <v/>
      </c>
      <c r="J1260" s="430" t="str">
        <f>IF('statement of marks'!R46="","",'statement of marks'!R46)</f>
        <v/>
      </c>
      <c r="K1260" s="430" t="str">
        <f>IF('statement of marks'!S46="","",'statement of marks'!S46)</f>
        <v/>
      </c>
      <c r="L1260" s="443" t="str">
        <f>IF('statement of marks'!T46="","",'statement of marks'!T46)</f>
        <v/>
      </c>
      <c r="M1260" s="443" t="str">
        <f>IF('statement of marks'!U46="","",'statement of marks'!U46)</f>
        <v/>
      </c>
      <c r="N1260" s="444" t="str">
        <f>IF('statement of marks'!V46="","",'statement of marks'!V46)</f>
        <v/>
      </c>
      <c r="O1260" s="430" t="str">
        <f>IF('statement of marks'!W46="","",'statement of marks'!W46)</f>
        <v/>
      </c>
      <c r="P1260" s="430" t="str">
        <f>IF('statement of marks'!X46="","",'statement of marks'!X46)</f>
        <v/>
      </c>
      <c r="Q1260" s="430" t="str">
        <f>IF('statement of marks'!Y46="","",'statement of marks'!Y46)</f>
        <v/>
      </c>
      <c r="R1260" s="443" t="str">
        <f>IF('statement of marks'!Z46="","",'statement of marks'!Z46)</f>
        <v/>
      </c>
      <c r="S1260" s="445" t="str">
        <f>IF('statement of marks'!AA46="","",'statement of marks'!AA46)</f>
        <v/>
      </c>
      <c r="T1260" s="430" t="str">
        <f>IF('statement of marks'!AB46="","",'statement of marks'!AB46)</f>
        <v/>
      </c>
      <c r="U1260" s="430" t="str">
        <f>IF('statement of marks'!AC46="","",'statement of marks'!AC46)</f>
        <v/>
      </c>
      <c r="V1260" s="430" t="str">
        <f>IF('statement of marks'!AD46="","",'statement of marks'!AD46)</f>
        <v/>
      </c>
      <c r="W1260" s="443" t="str">
        <f>IF('statement of marks'!AE46="","",'statement of marks'!AE46)</f>
        <v/>
      </c>
      <c r="X1260" s="446" t="str">
        <f>IF('statement of marks'!AF46="","",'statement of marks'!AF46)</f>
        <v/>
      </c>
      <c r="Y1260" s="430" t="str">
        <f>IF('statement of marks'!AG46="","",'statement of marks'!AG46)</f>
        <v/>
      </c>
      <c r="Z1260" s="453" t="str">
        <f>IF('statement of marks'!AH46="","",'statement of marks'!AH46)</f>
        <v/>
      </c>
    </row>
    <row r="1261" spans="1:26" ht="15.5" customHeight="1">
      <c r="A1261" s="424"/>
      <c r="B1261" s="813" t="str">
        <f>IF('statement of marks'!$AK$3="","",'statement of marks'!$AK$3)</f>
        <v>ENGLISH</v>
      </c>
      <c r="C1261" s="814"/>
      <c r="D1261" s="430" t="str">
        <f>IF('statement of marks'!AK46="","",'statement of marks'!AK46)</f>
        <v/>
      </c>
      <c r="E1261" s="430" t="str">
        <f>IF('statement of marks'!AL46="","",'statement of marks'!AL46)</f>
        <v/>
      </c>
      <c r="F1261" s="442" t="str">
        <f>IF('statement of marks'!AM46="","",'statement of marks'!AM46)</f>
        <v/>
      </c>
      <c r="G1261" s="430" t="str">
        <f>IF('statement of marks'!AN46="","",'statement of marks'!AN46)</f>
        <v/>
      </c>
      <c r="H1261" s="430" t="str">
        <f>IF('statement of marks'!AO46="","",'statement of marks'!AO46)</f>
        <v/>
      </c>
      <c r="I1261" s="443" t="str">
        <f>IF('statement of marks'!AP46="","",'statement of marks'!AP46)</f>
        <v/>
      </c>
      <c r="J1261" s="430" t="str">
        <f>IF('statement of marks'!AQ46="","",'statement of marks'!AQ46)</f>
        <v/>
      </c>
      <c r="K1261" s="430" t="str">
        <f>IF('statement of marks'!AR46="","",'statement of marks'!AR46)</f>
        <v/>
      </c>
      <c r="L1261" s="443" t="str">
        <f>IF('statement of marks'!AS46="","",'statement of marks'!AS46)</f>
        <v/>
      </c>
      <c r="M1261" s="443" t="str">
        <f>IF('statement of marks'!AT46="","",'statement of marks'!AT46)</f>
        <v/>
      </c>
      <c r="N1261" s="444" t="str">
        <f>IF('statement of marks'!AU46="","",'statement of marks'!AU46)</f>
        <v/>
      </c>
      <c r="O1261" s="430" t="str">
        <f>IF('statement of marks'!AV46="","",'statement of marks'!AV46)</f>
        <v/>
      </c>
      <c r="P1261" s="430" t="str">
        <f>IF('statement of marks'!AW46="","",'statement of marks'!AW46)</f>
        <v/>
      </c>
      <c r="Q1261" s="430" t="str">
        <f>IF('statement of marks'!AX46="","",'statement of marks'!AX46)</f>
        <v/>
      </c>
      <c r="R1261" s="443" t="str">
        <f>IF('statement of marks'!AY46="","",'statement of marks'!AY46)</f>
        <v/>
      </c>
      <c r="S1261" s="445" t="str">
        <f>IF('statement of marks'!AZ46="","",'statement of marks'!AZ46)</f>
        <v/>
      </c>
      <c r="T1261" s="430" t="str">
        <f>IF('statement of marks'!BA46="","",'statement of marks'!BA46)</f>
        <v/>
      </c>
      <c r="U1261" s="430" t="str">
        <f>IF('statement of marks'!BB46="","",'statement of marks'!BB46)</f>
        <v/>
      </c>
      <c r="V1261" s="430" t="str">
        <f>IF('statement of marks'!BC46="","",'statement of marks'!BC46)</f>
        <v/>
      </c>
      <c r="W1261" s="443" t="str">
        <f>IF('statement of marks'!BD46="","",'statement of marks'!BD46)</f>
        <v/>
      </c>
      <c r="X1261" s="446" t="str">
        <f>IF('statement of marks'!BE46="","",'statement of marks'!BE46)</f>
        <v/>
      </c>
      <c r="Y1261" s="430" t="str">
        <f>IF('statement of marks'!BF46="","",'statement of marks'!BF46)</f>
        <v/>
      </c>
      <c r="Z1261" s="453" t="str">
        <f>IF('statement of marks'!BG46="","",'statement of marks'!BG46)</f>
        <v/>
      </c>
    </row>
    <row r="1262" spans="1:26" ht="15.5" customHeight="1">
      <c r="A1262" s="424"/>
      <c r="B1262" s="813" t="str">
        <f>IF('statement of marks'!BJ46="s","SANSKRIT",IF('statement of marks'!BJ46="u","URDU",IF('statement of marks'!BJ46="g","GUJRATI",IF('statement of marks'!BJ46="p","PUNJABI",IF('statement of marks'!BJ46="sd","fla/kh","THIRD LANGUAGE")))))</f>
        <v>THIRD LANGUAGE</v>
      </c>
      <c r="C1262" s="814"/>
      <c r="D1262" s="430" t="str">
        <f>IF('statement of marks'!BK46="","",'statement of marks'!BK46)</f>
        <v/>
      </c>
      <c r="E1262" s="430" t="str">
        <f>IF('statement of marks'!BL46="","",'statement of marks'!BL46)</f>
        <v/>
      </c>
      <c r="F1262" s="442" t="str">
        <f>IF('statement of marks'!BM46="","",'statement of marks'!BM46)</f>
        <v/>
      </c>
      <c r="G1262" s="430" t="str">
        <f>IF('statement of marks'!BN46="","",'statement of marks'!BN46)</f>
        <v/>
      </c>
      <c r="H1262" s="430" t="str">
        <f>IF('statement of marks'!BO46="","",'statement of marks'!BO46)</f>
        <v/>
      </c>
      <c r="I1262" s="443" t="str">
        <f>IF('statement of marks'!BP46="","",'statement of marks'!BP46)</f>
        <v/>
      </c>
      <c r="J1262" s="430" t="str">
        <f>IF('statement of marks'!BQ46="","",'statement of marks'!BQ46)</f>
        <v/>
      </c>
      <c r="K1262" s="430" t="str">
        <f>IF('statement of marks'!BR46="","",'statement of marks'!BR46)</f>
        <v/>
      </c>
      <c r="L1262" s="443" t="str">
        <f>IF('statement of marks'!BS46="","",'statement of marks'!BS46)</f>
        <v/>
      </c>
      <c r="M1262" s="443" t="str">
        <f>IF('statement of marks'!BT46="","",'statement of marks'!BT46)</f>
        <v/>
      </c>
      <c r="N1262" s="444" t="str">
        <f>IF('statement of marks'!BU46="","",'statement of marks'!BU46)</f>
        <v/>
      </c>
      <c r="O1262" s="430" t="str">
        <f>IF('statement of marks'!BV46="","",'statement of marks'!BV46)</f>
        <v/>
      </c>
      <c r="P1262" s="430" t="str">
        <f>IF('statement of marks'!BW46="","",'statement of marks'!BW46)</f>
        <v/>
      </c>
      <c r="Q1262" s="430"/>
      <c r="R1262" s="443" t="str">
        <f>IF('statement of marks'!BX46="","",'statement of marks'!BX46)</f>
        <v/>
      </c>
      <c r="S1262" s="445" t="str">
        <f>IF('statement of marks'!BY46="","",'statement of marks'!BY46)</f>
        <v/>
      </c>
      <c r="T1262" s="430" t="str">
        <f>IF('statement of marks'!BZ46="","",'statement of marks'!BZ46)</f>
        <v/>
      </c>
      <c r="U1262" s="430" t="str">
        <f>IF('statement of marks'!CA46="","",'statement of marks'!CA46)</f>
        <v/>
      </c>
      <c r="V1262" s="430"/>
      <c r="W1262" s="443" t="str">
        <f>IF('statement of marks'!CB46="","",'statement of marks'!CB46)</f>
        <v/>
      </c>
      <c r="X1262" s="446" t="str">
        <f>IF('statement of marks'!CC46="","",'statement of marks'!CC46)</f>
        <v/>
      </c>
      <c r="Y1262" s="430" t="str">
        <f>IF('statement of marks'!CD46="","",'statement of marks'!CD46)</f>
        <v/>
      </c>
      <c r="Z1262" s="453" t="str">
        <f>IF('statement of marks'!CE46="","",'statement of marks'!CE46)</f>
        <v/>
      </c>
    </row>
    <row r="1263" spans="1:26" ht="15.5" customHeight="1">
      <c r="A1263" s="424"/>
      <c r="B1263" s="813" t="str">
        <f>IF('statement of marks'!$CH$3="","",'statement of marks'!$CH$3)</f>
        <v>MATHEMATICS</v>
      </c>
      <c r="C1263" s="814"/>
      <c r="D1263" s="430" t="str">
        <f>IF('statement of marks'!CH46="","",'statement of marks'!CH46)</f>
        <v/>
      </c>
      <c r="E1263" s="430" t="str">
        <f>IF('statement of marks'!CI46="","",'statement of marks'!CI46)</f>
        <v/>
      </c>
      <c r="F1263" s="442" t="str">
        <f>IF('statement of marks'!CJ46="","",'statement of marks'!CJ46)</f>
        <v/>
      </c>
      <c r="G1263" s="430" t="str">
        <f>IF('statement of marks'!CK46="","",'statement of marks'!CK46)</f>
        <v/>
      </c>
      <c r="H1263" s="430" t="str">
        <f>IF('statement of marks'!CL46="","",'statement of marks'!CL46)</f>
        <v/>
      </c>
      <c r="I1263" s="443" t="str">
        <f>IF('statement of marks'!CM46="","",'statement of marks'!CM46)</f>
        <v/>
      </c>
      <c r="J1263" s="430" t="str">
        <f>IF('statement of marks'!CN46="","",'statement of marks'!CN46)</f>
        <v/>
      </c>
      <c r="K1263" s="430" t="str">
        <f>IF('statement of marks'!CO46="","",'statement of marks'!CO46)</f>
        <v/>
      </c>
      <c r="L1263" s="443" t="str">
        <f>IF('statement of marks'!CP46="","",'statement of marks'!CP46)</f>
        <v/>
      </c>
      <c r="M1263" s="443" t="str">
        <f>IF('statement of marks'!CQ46="","",'statement of marks'!CQ46)</f>
        <v/>
      </c>
      <c r="N1263" s="444" t="str">
        <f>IF('statement of marks'!CR46="","",'statement of marks'!CR46)</f>
        <v/>
      </c>
      <c r="O1263" s="430" t="str">
        <f>IF('statement of marks'!CS46="","",'statement of marks'!CS46)</f>
        <v/>
      </c>
      <c r="P1263" s="430" t="str">
        <f>IF('statement of marks'!CT46="","",'statement of marks'!CT46)</f>
        <v/>
      </c>
      <c r="Q1263" s="430" t="str">
        <f>IF('statement of marks'!CU46="","",'statement of marks'!CU46)</f>
        <v/>
      </c>
      <c r="R1263" s="443" t="str">
        <f>IF('statement of marks'!CV46="","",'statement of marks'!CV46)</f>
        <v/>
      </c>
      <c r="S1263" s="445" t="str">
        <f>IF('statement of marks'!CW46="","",'statement of marks'!CW46)</f>
        <v/>
      </c>
      <c r="T1263" s="430" t="str">
        <f>IF('statement of marks'!CX46="","",'statement of marks'!CX46)</f>
        <v/>
      </c>
      <c r="U1263" s="430" t="str">
        <f>IF('statement of marks'!CY46="","",'statement of marks'!CY46)</f>
        <v/>
      </c>
      <c r="V1263" s="430" t="str">
        <f>IF('statement of marks'!CZ46="","",'statement of marks'!CZ46)</f>
        <v/>
      </c>
      <c r="W1263" s="443" t="str">
        <f>IF('statement of marks'!DA46="","",'statement of marks'!DA46)</f>
        <v/>
      </c>
      <c r="X1263" s="446" t="str">
        <f>IF('statement of marks'!DB46="","",'statement of marks'!DB46)</f>
        <v/>
      </c>
      <c r="Y1263" s="430" t="str">
        <f>IF('statement of marks'!DC46="","",'statement of marks'!DC46)</f>
        <v/>
      </c>
      <c r="Z1263" s="453" t="str">
        <f>IF('statement of marks'!DD46="","",'statement of marks'!DD46)</f>
        <v/>
      </c>
    </row>
    <row r="1264" spans="1:26" ht="15.5" customHeight="1">
      <c r="A1264" s="424"/>
      <c r="B1264" s="813" t="str">
        <f>IF('statement of marks'!$DG$3="","",'statement of marks'!$DG$3)</f>
        <v>SCIENCE</v>
      </c>
      <c r="C1264" s="814"/>
      <c r="D1264" s="430" t="str">
        <f>IF('statement of marks'!DG46="","",'statement of marks'!DG46)</f>
        <v/>
      </c>
      <c r="E1264" s="430" t="str">
        <f>IF('statement of marks'!DH46="","",'statement of marks'!DH46)</f>
        <v/>
      </c>
      <c r="F1264" s="442" t="str">
        <f>IF('statement of marks'!DI46="","",'statement of marks'!DI46)</f>
        <v/>
      </c>
      <c r="G1264" s="430" t="str">
        <f>IF('statement of marks'!DJ46="","",'statement of marks'!DJ46)</f>
        <v/>
      </c>
      <c r="H1264" s="430" t="str">
        <f>IF('statement of marks'!DK46="","",'statement of marks'!DK46)</f>
        <v/>
      </c>
      <c r="I1264" s="443" t="str">
        <f>IF('statement of marks'!DL46="","",'statement of marks'!DL46)</f>
        <v/>
      </c>
      <c r="J1264" s="430" t="str">
        <f>IF('statement of marks'!DM46="","",'statement of marks'!DM46)</f>
        <v/>
      </c>
      <c r="K1264" s="430" t="str">
        <f>IF('statement of marks'!DN46="","",'statement of marks'!DN46)</f>
        <v/>
      </c>
      <c r="L1264" s="443" t="str">
        <f>IF('statement of marks'!DO46="","",'statement of marks'!DO46)</f>
        <v/>
      </c>
      <c r="M1264" s="443" t="str">
        <f>IF('statement of marks'!DP46="","",'statement of marks'!DP46)</f>
        <v/>
      </c>
      <c r="N1264" s="444" t="str">
        <f>IF('statement of marks'!DQ46="","",'statement of marks'!DQ46)</f>
        <v/>
      </c>
      <c r="O1264" s="430" t="str">
        <f>IF('statement of marks'!DR46="","",'statement of marks'!DR46)</f>
        <v/>
      </c>
      <c r="P1264" s="430" t="str">
        <f>IF('statement of marks'!DS46="","",'statement of marks'!DS46)</f>
        <v/>
      </c>
      <c r="Q1264" s="430"/>
      <c r="R1264" s="443" t="str">
        <f>IF('statement of marks'!DT46="","",'statement of marks'!DT46)</f>
        <v/>
      </c>
      <c r="S1264" s="445" t="str">
        <f>IF('statement of marks'!DU46="","",'statement of marks'!DU46)</f>
        <v/>
      </c>
      <c r="T1264" s="430" t="str">
        <f>IF('statement of marks'!DV46="","",'statement of marks'!DV46)</f>
        <v/>
      </c>
      <c r="U1264" s="430" t="str">
        <f>IF('statement of marks'!DW46="","",'statement of marks'!DW46)</f>
        <v/>
      </c>
      <c r="V1264" s="430"/>
      <c r="W1264" s="443" t="str">
        <f>IF('statement of marks'!DX46="","",'statement of marks'!DX46)</f>
        <v/>
      </c>
      <c r="X1264" s="446" t="str">
        <f>IF('statement of marks'!DY46="","",'statement of marks'!DY46)</f>
        <v/>
      </c>
      <c r="Y1264" s="430" t="str">
        <f>IF('statement of marks'!DZ46="","",'statement of marks'!DZ46)</f>
        <v/>
      </c>
      <c r="Z1264" s="453" t="str">
        <f>IF('statement of marks'!EA46="","",'statement of marks'!EA46)</f>
        <v/>
      </c>
    </row>
    <row r="1265" spans="1:26" ht="15.5" customHeight="1">
      <c r="A1265" s="424"/>
      <c r="B1265" s="813" t="str">
        <f>IF('statement of marks'!$ED$3="","",'statement of marks'!$ED$3)</f>
        <v>SOCIAL STUDIES</v>
      </c>
      <c r="C1265" s="814"/>
      <c r="D1265" s="430" t="str">
        <f>IF('statement of marks'!ED46="","",'statement of marks'!ED46)</f>
        <v/>
      </c>
      <c r="E1265" s="430" t="str">
        <f>IF('statement of marks'!EE46="","",'statement of marks'!EE46)</f>
        <v/>
      </c>
      <c r="F1265" s="442" t="str">
        <f>IF('statement of marks'!EF46="","",'statement of marks'!EF46)</f>
        <v/>
      </c>
      <c r="G1265" s="430" t="str">
        <f>IF('statement of marks'!EG46="","",'statement of marks'!EG46)</f>
        <v/>
      </c>
      <c r="H1265" s="430" t="str">
        <f>IF('statement of marks'!EH46="","",'statement of marks'!EH46)</f>
        <v/>
      </c>
      <c r="I1265" s="443" t="str">
        <f>IF('statement of marks'!EI46="","",'statement of marks'!EI46)</f>
        <v/>
      </c>
      <c r="J1265" s="430" t="str">
        <f>IF('statement of marks'!EJ46="","",'statement of marks'!EJ46)</f>
        <v/>
      </c>
      <c r="K1265" s="430" t="str">
        <f>IF('statement of marks'!EK46="","",'statement of marks'!EK46)</f>
        <v/>
      </c>
      <c r="L1265" s="443" t="str">
        <f>IF('statement of marks'!EL46="","",'statement of marks'!EL46)</f>
        <v/>
      </c>
      <c r="M1265" s="443" t="str">
        <f>IF('statement of marks'!EM46="","",'statement of marks'!EM46)</f>
        <v/>
      </c>
      <c r="N1265" s="444" t="str">
        <f>IF('statement of marks'!EN46="","",'statement of marks'!EN46)</f>
        <v/>
      </c>
      <c r="O1265" s="430" t="str">
        <f>IF('statement of marks'!EO46="","",'statement of marks'!EO46)</f>
        <v/>
      </c>
      <c r="P1265" s="430" t="str">
        <f>IF('statement of marks'!EP46="","",'statement of marks'!EP46)</f>
        <v/>
      </c>
      <c r="Q1265" s="430"/>
      <c r="R1265" s="443" t="str">
        <f>IF('statement of marks'!EQ46="","",'statement of marks'!EQ46)</f>
        <v/>
      </c>
      <c r="S1265" s="445" t="str">
        <f>IF('statement of marks'!ER46="","",'statement of marks'!ER46)</f>
        <v/>
      </c>
      <c r="T1265" s="430" t="str">
        <f>IF('statement of marks'!ES46="","",'statement of marks'!ES46)</f>
        <v/>
      </c>
      <c r="U1265" s="430" t="str">
        <f>IF('statement of marks'!ET46="","",'statement of marks'!ET46)</f>
        <v/>
      </c>
      <c r="V1265" s="430"/>
      <c r="W1265" s="443" t="str">
        <f>IF('statement of marks'!EU46="","",'statement of marks'!EU46)</f>
        <v/>
      </c>
      <c r="X1265" s="446" t="str">
        <f>IF('statement of marks'!EV46="","",'statement of marks'!EV46)</f>
        <v/>
      </c>
      <c r="Y1265" s="430" t="str">
        <f>IF('statement of marks'!EW46="","",'statement of marks'!EW46)</f>
        <v/>
      </c>
      <c r="Z1265" s="453" t="str">
        <f>IF('statement of marks'!EX46="","",'statement of marks'!EX46)</f>
        <v/>
      </c>
    </row>
    <row r="1266" spans="1:26" ht="15.5" customHeight="1">
      <c r="A1266" s="424"/>
      <c r="B1266" s="813" t="s">
        <v>172</v>
      </c>
      <c r="C1266" s="814"/>
      <c r="D1266" s="794" t="s">
        <v>167</v>
      </c>
      <c r="E1266" s="794"/>
      <c r="F1266" s="794"/>
      <c r="G1266" s="794" t="s">
        <v>168</v>
      </c>
      <c r="H1266" s="794"/>
      <c r="I1266" s="794"/>
      <c r="J1266" s="794" t="s">
        <v>169</v>
      </c>
      <c r="K1266" s="794"/>
      <c r="L1266" s="794"/>
      <c r="M1266" s="794"/>
      <c r="N1266" s="794"/>
      <c r="O1266" s="794" t="s">
        <v>177</v>
      </c>
      <c r="P1266" s="794"/>
      <c r="Q1266" s="794"/>
      <c r="R1266" s="794"/>
      <c r="S1266" s="794" t="s">
        <v>221</v>
      </c>
      <c r="T1266" s="794"/>
      <c r="U1266" s="794"/>
      <c r="V1266" s="794"/>
      <c r="W1266" s="447"/>
      <c r="X1266" s="823" t="s">
        <v>425</v>
      </c>
      <c r="Y1266" s="823"/>
      <c r="Z1266" s="824"/>
    </row>
    <row r="1267" spans="1:26" ht="15.5" customHeight="1">
      <c r="A1267" s="425"/>
      <c r="B1267" s="825" t="s">
        <v>166</v>
      </c>
      <c r="C1267" s="826"/>
      <c r="D1267" s="827">
        <f>IF('statement of marks'!FA$6="","",'statement of marks'!FA$6)</f>
        <v>20</v>
      </c>
      <c r="E1267" s="827"/>
      <c r="F1267" s="827"/>
      <c r="G1267" s="827">
        <f>IF('statement of marks'!FB$6="","",'statement of marks'!FB$6)</f>
        <v>20</v>
      </c>
      <c r="H1267" s="827"/>
      <c r="I1267" s="827"/>
      <c r="J1267" s="827">
        <f>IF('statement of marks'!FC$6="","",'statement of marks'!FC$6)</f>
        <v>20</v>
      </c>
      <c r="K1267" s="827"/>
      <c r="L1267" s="827"/>
      <c r="M1267" s="827"/>
      <c r="N1267" s="827"/>
      <c r="O1267" s="827">
        <f>IF('statement of marks'!FD$6="","",'statement of marks'!FD$6)</f>
        <v>20</v>
      </c>
      <c r="P1267" s="827"/>
      <c r="Q1267" s="827"/>
      <c r="R1267" s="827"/>
      <c r="S1267" s="827">
        <f>IF('statement of marks'!FE$6="","",'statement of marks'!FE$6)</f>
        <v>20</v>
      </c>
      <c r="T1267" s="827"/>
      <c r="U1267" s="827"/>
      <c r="V1267" s="827"/>
      <c r="W1267" s="448"/>
      <c r="X1267" s="436">
        <f>IF('statement of marks'!FF$6="","",'statement of marks'!FF$6)</f>
        <v>100</v>
      </c>
      <c r="Y1267" s="436" t="s">
        <v>220</v>
      </c>
      <c r="Z1267" s="451" t="s">
        <v>69</v>
      </c>
    </row>
    <row r="1268" spans="1:26" ht="15.5" customHeight="1">
      <c r="A1268" s="424"/>
      <c r="B1268" s="813" t="str">
        <f>IF('statement of marks'!$FA$3="","",'statement of marks'!$FA$3)</f>
        <v>WORK EXPERIENCE</v>
      </c>
      <c r="C1268" s="814"/>
      <c r="D1268" s="817" t="str">
        <f>IF('statement of marks'!FA46="","",'statement of marks'!FA46)</f>
        <v/>
      </c>
      <c r="E1268" s="817"/>
      <c r="F1268" s="817"/>
      <c r="G1268" s="817" t="str">
        <f>IF('statement of marks'!FB46="","",'statement of marks'!FB46)</f>
        <v/>
      </c>
      <c r="H1268" s="817"/>
      <c r="I1268" s="817"/>
      <c r="J1268" s="816" t="str">
        <f>IF('statement of marks'!FC46="","",'statement of marks'!FC46)</f>
        <v/>
      </c>
      <c r="K1268" s="816"/>
      <c r="L1268" s="816"/>
      <c r="M1268" s="816"/>
      <c r="N1268" s="816"/>
      <c r="O1268" s="817" t="str">
        <f>IF('statement of marks'!FD46="","",'statement of marks'!FD46)</f>
        <v/>
      </c>
      <c r="P1268" s="817"/>
      <c r="Q1268" s="817"/>
      <c r="R1268" s="817"/>
      <c r="S1268" s="817" t="str">
        <f>IF('statement of marks'!FE46="","",'statement of marks'!FE46)</f>
        <v/>
      </c>
      <c r="T1268" s="817"/>
      <c r="U1268" s="817"/>
      <c r="V1268" s="817"/>
      <c r="W1268" s="447"/>
      <c r="X1268" s="447" t="str">
        <f>IF('statement of marks'!FF46="","",'statement of marks'!FF46)</f>
        <v/>
      </c>
      <c r="Y1268" s="447" t="str">
        <f>IF('statement of marks'!FG46="","",'statement of marks'!FG46)</f>
        <v/>
      </c>
      <c r="Z1268" s="454" t="str">
        <f>IF('statement of marks'!FH46="","",'statement of marks'!FH46)</f>
        <v/>
      </c>
    </row>
    <row r="1269" spans="1:26" ht="15.5" customHeight="1">
      <c r="A1269" s="424"/>
      <c r="B1269" s="813" t="str">
        <f>IF('statement of marks'!$FK$3="","",'statement of marks'!$FK$3)</f>
        <v>ART EDUCATION</v>
      </c>
      <c r="C1269" s="814"/>
      <c r="D1269" s="817" t="str">
        <f>IF('statement of marks'!FK46="","",'statement of marks'!FK46)</f>
        <v/>
      </c>
      <c r="E1269" s="817"/>
      <c r="F1269" s="817"/>
      <c r="G1269" s="817" t="str">
        <f>IF('statement of marks'!FL46="","",'statement of marks'!FL46)</f>
        <v/>
      </c>
      <c r="H1269" s="817"/>
      <c r="I1269" s="817"/>
      <c r="J1269" s="816" t="str">
        <f>IF('statement of marks'!FM46="","",'statement of marks'!FM46)</f>
        <v/>
      </c>
      <c r="K1269" s="816"/>
      <c r="L1269" s="816"/>
      <c r="M1269" s="816"/>
      <c r="N1269" s="816"/>
      <c r="O1269" s="817" t="str">
        <f>IF('statement of marks'!FN46="","",'statement of marks'!FN46)</f>
        <v/>
      </c>
      <c r="P1269" s="817"/>
      <c r="Q1269" s="817"/>
      <c r="R1269" s="817"/>
      <c r="S1269" s="817" t="str">
        <f>IF('statement of marks'!FO46="","",'statement of marks'!FO46)</f>
        <v/>
      </c>
      <c r="T1269" s="817"/>
      <c r="U1269" s="817"/>
      <c r="V1269" s="817"/>
      <c r="W1269" s="447"/>
      <c r="X1269" s="447" t="str">
        <f>IF('statement of marks'!FP46="","",'statement of marks'!FP46)</f>
        <v/>
      </c>
      <c r="Y1269" s="447" t="str">
        <f>IF('statement of marks'!FQ46="","",'statement of marks'!FQ46)</f>
        <v/>
      </c>
      <c r="Z1269" s="454" t="str">
        <f>IF('statement of marks'!FR46="","",'statement of marks'!FR46)</f>
        <v/>
      </c>
    </row>
    <row r="1270" spans="1:26" ht="15.5" customHeight="1">
      <c r="A1270" s="424"/>
      <c r="B1270" s="813" t="str">
        <f>IF('statement of marks'!$FU$3="","",'statement of marks'!$FU$3)</f>
        <v>PHYSICIAL EDUCATION</v>
      </c>
      <c r="C1270" s="814"/>
      <c r="D1270" s="817" t="str">
        <f>IF('statement of marks'!FU46="","",'statement of marks'!FU46)</f>
        <v/>
      </c>
      <c r="E1270" s="817"/>
      <c r="F1270" s="817"/>
      <c r="G1270" s="817" t="str">
        <f>IF('statement of marks'!FV46="","",'statement of marks'!FV46)</f>
        <v/>
      </c>
      <c r="H1270" s="817"/>
      <c r="I1270" s="817"/>
      <c r="J1270" s="816" t="str">
        <f>IF('statement of marks'!FW46="","",'statement of marks'!FW46)</f>
        <v/>
      </c>
      <c r="K1270" s="816"/>
      <c r="L1270" s="816"/>
      <c r="M1270" s="816"/>
      <c r="N1270" s="816"/>
      <c r="O1270" s="817" t="str">
        <f>IF('statement of marks'!FX46="","",'statement of marks'!FX46)</f>
        <v/>
      </c>
      <c r="P1270" s="817"/>
      <c r="Q1270" s="817"/>
      <c r="R1270" s="817"/>
      <c r="S1270" s="817" t="str">
        <f>IF('statement of marks'!FY46="","",'statement of marks'!FY46)</f>
        <v/>
      </c>
      <c r="T1270" s="817"/>
      <c r="U1270" s="817"/>
      <c r="V1270" s="817"/>
      <c r="W1270" s="447"/>
      <c r="X1270" s="447" t="str">
        <f>IF('statement of marks'!FZ46="","",'statement of marks'!FZ46)</f>
        <v/>
      </c>
      <c r="Y1270" s="447" t="str">
        <f>IF('statement of marks'!GA46="","",'statement of marks'!GA46)</f>
        <v/>
      </c>
      <c r="Z1270" s="454" t="str">
        <f>IF('statement of marks'!GB46="","",'statement of marks'!GB46)</f>
        <v/>
      </c>
    </row>
    <row r="1271" spans="1:26" ht="15.5" customHeight="1">
      <c r="A1271" s="424"/>
      <c r="B1271" s="813" t="s">
        <v>173</v>
      </c>
      <c r="C1271" s="814"/>
      <c r="D1271" s="794" t="str">
        <f>details!$EF$3</f>
        <v>AUGUST</v>
      </c>
      <c r="E1271" s="794"/>
      <c r="F1271" s="794"/>
      <c r="G1271" s="794" t="str">
        <f>details!$EJ$3</f>
        <v>OCTOBER</v>
      </c>
      <c r="H1271" s="794"/>
      <c r="I1271" s="794"/>
      <c r="J1271" s="816" t="str">
        <f>details!$EN$3</f>
        <v>DECEMBER</v>
      </c>
      <c r="K1271" s="816"/>
      <c r="L1271" s="816"/>
      <c r="M1271" s="816"/>
      <c r="N1271" s="816"/>
      <c r="O1271" s="794" t="str">
        <f>details!$ER$3</f>
        <v>FEBURARY</v>
      </c>
      <c r="P1271" s="794"/>
      <c r="Q1271" s="794"/>
      <c r="R1271" s="794"/>
      <c r="S1271" s="794" t="str">
        <f>details!$EV$3</f>
        <v>GRAND TOAL</v>
      </c>
      <c r="T1271" s="794"/>
      <c r="U1271" s="794"/>
      <c r="V1271" s="794"/>
      <c r="W1271" s="811" t="s">
        <v>118</v>
      </c>
      <c r="X1271" s="811"/>
      <c r="Y1271" s="811"/>
      <c r="Z1271" s="812"/>
    </row>
    <row r="1272" spans="1:26" ht="15.5" customHeight="1">
      <c r="A1272" s="424"/>
      <c r="B1272" s="813" t="s">
        <v>175</v>
      </c>
      <c r="C1272" s="814"/>
      <c r="D1272" s="815" t="str">
        <f>IF(details!EI46="","",details!EI46)</f>
        <v/>
      </c>
      <c r="E1272" s="815"/>
      <c r="F1272" s="815"/>
      <c r="G1272" s="815" t="str">
        <f>IF(details!EM46="","",details!EM46)</f>
        <v/>
      </c>
      <c r="H1272" s="815"/>
      <c r="I1272" s="815"/>
      <c r="J1272" s="816" t="str">
        <f>IF(details!EQ46="","",details!EQ46)</f>
        <v/>
      </c>
      <c r="K1272" s="816"/>
      <c r="L1272" s="816"/>
      <c r="M1272" s="816"/>
      <c r="N1272" s="816"/>
      <c r="O1272" s="817" t="str">
        <f>IF(details!EU46="","",details!EU46)</f>
        <v/>
      </c>
      <c r="P1272" s="817"/>
      <c r="Q1272" s="817"/>
      <c r="R1272" s="817"/>
      <c r="S1272" s="815" t="str">
        <f>IF(details!EW46="","",details!EW46)</f>
        <v/>
      </c>
      <c r="T1272" s="815"/>
      <c r="U1272" s="815"/>
      <c r="V1272" s="815"/>
      <c r="W1272" s="811"/>
      <c r="X1272" s="811"/>
      <c r="Y1272" s="811"/>
      <c r="Z1272" s="812"/>
    </row>
    <row r="1273" spans="1:26" ht="15.5" customHeight="1">
      <c r="A1273" s="424"/>
      <c r="B1273" s="818" t="s">
        <v>174</v>
      </c>
      <c r="C1273" s="819"/>
      <c r="D1273" s="820">
        <f>IF(details!EH46="","",details!EH46)</f>
        <v>40</v>
      </c>
      <c r="E1273" s="820"/>
      <c r="F1273" s="820"/>
      <c r="G1273" s="820">
        <f>IF(details!EL46="","",details!EL46)</f>
        <v>60</v>
      </c>
      <c r="H1273" s="820"/>
      <c r="I1273" s="820"/>
      <c r="J1273" s="820">
        <f>IF(details!EP46="","",details!EP46)</f>
        <v>80</v>
      </c>
      <c r="K1273" s="820"/>
      <c r="L1273" s="820"/>
      <c r="M1273" s="820"/>
      <c r="N1273" s="820"/>
      <c r="O1273" s="820">
        <f>IF(details!ET46="","",details!ET46)</f>
        <v>100</v>
      </c>
      <c r="P1273" s="820"/>
      <c r="Q1273" s="820"/>
      <c r="R1273" s="820"/>
      <c r="S1273" s="820">
        <f>IF(details!EV46="","",details!EV46)</f>
        <v>110</v>
      </c>
      <c r="T1273" s="820"/>
      <c r="U1273" s="820"/>
      <c r="V1273" s="820"/>
      <c r="W1273" s="821">
        <f>'statement of marks'!$HR$108</f>
        <v>45777</v>
      </c>
      <c r="X1273" s="821"/>
      <c r="Y1273" s="821"/>
      <c r="Z1273" s="822"/>
    </row>
    <row r="1274" spans="1:26" ht="15.5" customHeight="1">
      <c r="A1274" s="426"/>
      <c r="B1274" s="803" t="s">
        <v>232</v>
      </c>
      <c r="C1274" s="804"/>
      <c r="D1274" s="805" t="s">
        <v>189</v>
      </c>
      <c r="E1274" s="805"/>
      <c r="F1274" s="805"/>
      <c r="G1274" s="805" t="s">
        <v>190</v>
      </c>
      <c r="H1274" s="805"/>
      <c r="I1274" s="805"/>
      <c r="J1274" s="805" t="s">
        <v>222</v>
      </c>
      <c r="K1274" s="805"/>
      <c r="L1274" s="805"/>
      <c r="M1274" s="805"/>
      <c r="N1274" s="805"/>
      <c r="O1274" s="805" t="s">
        <v>147</v>
      </c>
      <c r="P1274" s="805"/>
      <c r="Q1274" s="805"/>
      <c r="R1274" s="805"/>
      <c r="S1274" s="806" t="s">
        <v>195</v>
      </c>
      <c r="T1274" s="806"/>
      <c r="U1274" s="806"/>
      <c r="V1274" s="806"/>
      <c r="W1274" s="805" t="s">
        <v>230</v>
      </c>
      <c r="X1274" s="805"/>
      <c r="Y1274" s="805"/>
      <c r="Z1274" s="807"/>
    </row>
    <row r="1275" spans="1:26" ht="15.5" customHeight="1">
      <c r="A1275" s="426"/>
      <c r="B1275" s="803"/>
      <c r="C1275" s="804"/>
      <c r="D1275" s="805">
        <f>'statement of marks'!HP46</f>
        <v>1200</v>
      </c>
      <c r="E1275" s="805"/>
      <c r="F1275" s="805"/>
      <c r="G1275" s="805" t="str">
        <f>'statement of marks'!HQ46</f>
        <v/>
      </c>
      <c r="H1275" s="805"/>
      <c r="I1275" s="805"/>
      <c r="J1275" s="808" t="str">
        <f>'statement of marks'!HU46</f>
        <v/>
      </c>
      <c r="K1275" s="808"/>
      <c r="L1275" s="808"/>
      <c r="M1275" s="808"/>
      <c r="N1275" s="808"/>
      <c r="O1275" s="808" t="str">
        <f>'statement of marks'!HR46</f>
        <v/>
      </c>
      <c r="P1275" s="808"/>
      <c r="Q1275" s="808"/>
      <c r="R1275" s="808"/>
      <c r="S1275" s="805" t="str">
        <f>'statement of marks'!HT46</f>
        <v/>
      </c>
      <c r="T1275" s="805"/>
      <c r="U1275" s="805"/>
      <c r="V1275" s="805"/>
      <c r="W1275" s="809" t="str">
        <f>'statement of marks'!HO46</f>
        <v/>
      </c>
      <c r="X1275" s="809"/>
      <c r="Y1275" s="809"/>
      <c r="Z1275" s="810"/>
    </row>
    <row r="1276" spans="1:26" ht="15.5" customHeight="1">
      <c r="A1276" s="424"/>
      <c r="B1276" s="792" t="s">
        <v>176</v>
      </c>
      <c r="C1276" s="793"/>
      <c r="D1276" s="794"/>
      <c r="E1276" s="794"/>
      <c r="F1276" s="794"/>
      <c r="G1276" s="794"/>
      <c r="H1276" s="794"/>
      <c r="I1276" s="794"/>
      <c r="J1276" s="794"/>
      <c r="K1276" s="794"/>
      <c r="L1276" s="794"/>
      <c r="M1276" s="794"/>
      <c r="N1276" s="794"/>
      <c r="O1276" s="794"/>
      <c r="P1276" s="794"/>
      <c r="Q1276" s="794"/>
      <c r="R1276" s="794"/>
      <c r="S1276" s="794"/>
      <c r="T1276" s="794"/>
      <c r="U1276" s="794"/>
      <c r="V1276" s="794"/>
      <c r="W1276" s="794"/>
      <c r="X1276" s="794"/>
      <c r="Y1276" s="794"/>
      <c r="Z1276" s="800"/>
    </row>
    <row r="1277" spans="1:26" ht="15.5" customHeight="1">
      <c r="A1277" s="424"/>
      <c r="B1277" s="801" t="s">
        <v>161</v>
      </c>
      <c r="C1277" s="802"/>
      <c r="D1277" s="794"/>
      <c r="E1277" s="794"/>
      <c r="F1277" s="794"/>
      <c r="G1277" s="794"/>
      <c r="H1277" s="794"/>
      <c r="I1277" s="794"/>
      <c r="J1277" s="794"/>
      <c r="K1277" s="794"/>
      <c r="L1277" s="794"/>
      <c r="M1277" s="794"/>
      <c r="N1277" s="794"/>
      <c r="O1277" s="794"/>
      <c r="P1277" s="794"/>
      <c r="Q1277" s="794"/>
      <c r="R1277" s="794"/>
      <c r="S1277" s="794"/>
      <c r="T1277" s="794"/>
      <c r="U1277" s="794"/>
      <c r="V1277" s="794"/>
      <c r="W1277" s="794"/>
      <c r="X1277" s="794"/>
      <c r="Y1277" s="794"/>
      <c r="Z1277" s="800"/>
    </row>
    <row r="1278" spans="1:26" ht="15.5" customHeight="1">
      <c r="A1278" s="424"/>
      <c r="B1278" s="792" t="s">
        <v>162</v>
      </c>
      <c r="C1278" s="793"/>
      <c r="D1278" s="794"/>
      <c r="E1278" s="794"/>
      <c r="F1278" s="794"/>
      <c r="G1278" s="794"/>
      <c r="H1278" s="794"/>
      <c r="I1278" s="794"/>
      <c r="J1278" s="794"/>
      <c r="K1278" s="794"/>
      <c r="L1278" s="794"/>
      <c r="M1278" s="794"/>
      <c r="N1278" s="794"/>
      <c r="O1278" s="794"/>
      <c r="P1278" s="794"/>
      <c r="Q1278" s="794"/>
      <c r="R1278" s="794"/>
      <c r="S1278" s="795" t="s">
        <v>162</v>
      </c>
      <c r="T1278" s="795"/>
      <c r="U1278" s="795"/>
      <c r="V1278" s="795"/>
      <c r="W1278" s="796" t="s">
        <v>163</v>
      </c>
      <c r="X1278" s="796"/>
      <c r="Y1278" s="796"/>
      <c r="Z1278" s="797"/>
    </row>
    <row r="1279" spans="1:26" ht="15.5" customHeight="1">
      <c r="A1279" s="424"/>
      <c r="B1279" s="798" t="s">
        <v>163</v>
      </c>
      <c r="C1279" s="799"/>
      <c r="D1279" s="794"/>
      <c r="E1279" s="794"/>
      <c r="F1279" s="794"/>
      <c r="G1279" s="794"/>
      <c r="H1279" s="794"/>
      <c r="I1279" s="794"/>
      <c r="J1279" s="794"/>
      <c r="K1279" s="794"/>
      <c r="L1279" s="794"/>
      <c r="M1279" s="794"/>
      <c r="N1279" s="794"/>
      <c r="O1279" s="794"/>
      <c r="P1279" s="794"/>
      <c r="Q1279" s="794"/>
      <c r="R1279" s="794"/>
      <c r="S1279" s="795"/>
      <c r="T1279" s="795"/>
      <c r="U1279" s="795"/>
      <c r="V1279" s="795"/>
      <c r="W1279" s="796"/>
      <c r="X1279" s="796"/>
      <c r="Y1279" s="796"/>
      <c r="Z1279" s="797"/>
    </row>
    <row r="1280" spans="1:26" ht="15.5" customHeight="1" thickBot="1">
      <c r="A1280" s="424"/>
      <c r="B1280" s="786" t="s">
        <v>223</v>
      </c>
      <c r="C1280" s="787"/>
      <c r="D1280" s="788"/>
      <c r="E1280" s="788"/>
      <c r="F1280" s="788"/>
      <c r="G1280" s="788"/>
      <c r="H1280" s="788"/>
      <c r="I1280" s="788"/>
      <c r="J1280" s="788"/>
      <c r="K1280" s="788"/>
      <c r="L1280" s="788"/>
      <c r="M1280" s="788"/>
      <c r="N1280" s="788"/>
      <c r="O1280" s="788"/>
      <c r="P1280" s="788"/>
      <c r="Q1280" s="788"/>
      <c r="R1280" s="788"/>
      <c r="S1280" s="789" t="s">
        <v>179</v>
      </c>
      <c r="T1280" s="789"/>
      <c r="U1280" s="789"/>
      <c r="V1280" s="789"/>
      <c r="W1280" s="790" t="s">
        <v>179</v>
      </c>
      <c r="X1280" s="790"/>
      <c r="Y1280" s="790"/>
      <c r="Z1280" s="791"/>
    </row>
    <row r="1281" spans="1:26" ht="15.5" customHeight="1">
      <c r="A1281" s="424"/>
      <c r="B1281" s="839" t="s">
        <v>178</v>
      </c>
      <c r="C1281" s="840"/>
      <c r="D1281" s="840"/>
      <c r="E1281" s="840"/>
      <c r="F1281" s="840"/>
      <c r="G1281" s="840"/>
      <c r="H1281" s="840"/>
      <c r="I1281" s="840"/>
      <c r="J1281" s="840"/>
      <c r="K1281" s="840"/>
      <c r="L1281" s="840"/>
      <c r="M1281" s="840"/>
      <c r="N1281" s="840"/>
      <c r="O1281" s="840"/>
      <c r="P1281" s="840"/>
      <c r="Q1281" s="840"/>
      <c r="R1281" s="840"/>
      <c r="S1281" s="840"/>
      <c r="T1281" s="840"/>
      <c r="U1281" s="840"/>
      <c r="V1281" s="840"/>
      <c r="W1281" s="840"/>
      <c r="X1281" s="840"/>
      <c r="Y1281" s="840"/>
      <c r="Z1281" s="841"/>
    </row>
    <row r="1282" spans="1:26" ht="15.5" customHeight="1">
      <c r="A1282" s="424"/>
      <c r="B1282" s="842" t="str">
        <f>IF('statement of marks'!$A$1="","",'statement of marks'!$A$1)</f>
        <v>GOVT. HR. SEC. SCHOOL, _________________</v>
      </c>
      <c r="C1282" s="843"/>
      <c r="D1282" s="843"/>
      <c r="E1282" s="843"/>
      <c r="F1282" s="843"/>
      <c r="G1282" s="843"/>
      <c r="H1282" s="843"/>
      <c r="I1282" s="843"/>
      <c r="J1282" s="843"/>
      <c r="K1282" s="843"/>
      <c r="L1282" s="843"/>
      <c r="M1282" s="843"/>
      <c r="N1282" s="843"/>
      <c r="O1282" s="843"/>
      <c r="P1282" s="843"/>
      <c r="Q1282" s="843"/>
      <c r="R1282" s="843"/>
      <c r="S1282" s="843"/>
      <c r="T1282" s="843"/>
      <c r="U1282" s="843"/>
      <c r="V1282" s="843"/>
      <c r="W1282" s="843"/>
      <c r="X1282" s="843"/>
      <c r="Y1282" s="843"/>
      <c r="Z1282" s="844"/>
    </row>
    <row r="1283" spans="1:26" ht="15.5" customHeight="1">
      <c r="A1283" s="424"/>
      <c r="B1283" s="813" t="s">
        <v>117</v>
      </c>
      <c r="C1283" s="814"/>
      <c r="D1283" s="814" t="str">
        <f>IF('statement of marks'!$H$3="","",'statement of marks'!$H$3)</f>
        <v>2024-25</v>
      </c>
      <c r="E1283" s="814"/>
      <c r="F1283" s="814"/>
      <c r="G1283" s="814"/>
      <c r="H1283" s="814"/>
      <c r="I1283" s="814"/>
      <c r="J1283" s="814"/>
      <c r="K1283" s="814"/>
      <c r="L1283" s="814"/>
      <c r="M1283" s="814"/>
      <c r="N1283" s="814"/>
      <c r="O1283" s="814"/>
      <c r="P1283" s="814"/>
      <c r="Q1283" s="814"/>
      <c r="R1283" s="814"/>
      <c r="S1283" s="814"/>
      <c r="T1283" s="814"/>
      <c r="U1283" s="814"/>
      <c r="V1283" s="814"/>
      <c r="W1283" s="814"/>
      <c r="X1283" s="814"/>
      <c r="Y1283" s="814"/>
      <c r="Z1283" s="832"/>
    </row>
    <row r="1284" spans="1:26" ht="15.5" customHeight="1">
      <c r="A1284" s="424"/>
      <c r="B1284" s="813" t="s">
        <v>157</v>
      </c>
      <c r="C1284" s="814"/>
      <c r="D1284" s="814" t="str">
        <f>IF('statement of marks'!I47="","",'statement of marks'!I47)</f>
        <v/>
      </c>
      <c r="E1284" s="814"/>
      <c r="F1284" s="814"/>
      <c r="G1284" s="814"/>
      <c r="H1284" s="814"/>
      <c r="I1284" s="814"/>
      <c r="J1284" s="814"/>
      <c r="K1284" s="814"/>
      <c r="L1284" s="814"/>
      <c r="M1284" s="814"/>
      <c r="N1284" s="814"/>
      <c r="O1284" s="814"/>
      <c r="P1284" s="814"/>
      <c r="Q1284" s="814"/>
      <c r="R1284" s="814"/>
      <c r="S1284" s="814"/>
      <c r="T1284" s="814"/>
      <c r="U1284" s="814"/>
      <c r="V1284" s="814"/>
      <c r="W1284" s="814"/>
      <c r="X1284" s="814"/>
      <c r="Y1284" s="814"/>
      <c r="Z1284" s="832"/>
    </row>
    <row r="1285" spans="1:26" ht="15.5" customHeight="1">
      <c r="A1285" s="424"/>
      <c r="B1285" s="813" t="s">
        <v>20</v>
      </c>
      <c r="C1285" s="814"/>
      <c r="D1285" s="814" t="str">
        <f>IF('statement of marks'!J47="","",'statement of marks'!J47)</f>
        <v/>
      </c>
      <c r="E1285" s="814"/>
      <c r="F1285" s="814"/>
      <c r="G1285" s="814"/>
      <c r="H1285" s="814"/>
      <c r="I1285" s="814"/>
      <c r="J1285" s="814"/>
      <c r="K1285" s="814"/>
      <c r="L1285" s="814"/>
      <c r="M1285" s="814"/>
      <c r="N1285" s="814"/>
      <c r="O1285" s="814"/>
      <c r="P1285" s="814"/>
      <c r="Q1285" s="814"/>
      <c r="R1285" s="814"/>
      <c r="S1285" s="814"/>
      <c r="T1285" s="814"/>
      <c r="U1285" s="814"/>
      <c r="V1285" s="814"/>
      <c r="W1285" s="814"/>
      <c r="X1285" s="814"/>
      <c r="Y1285" s="814"/>
      <c r="Z1285" s="832"/>
    </row>
    <row r="1286" spans="1:26" ht="15.5" customHeight="1">
      <c r="A1286" s="424"/>
      <c r="B1286" s="813" t="s">
        <v>21</v>
      </c>
      <c r="C1286" s="814"/>
      <c r="D1286" s="814" t="str">
        <f>IF('statement of marks'!K47="","",'statement of marks'!K47)</f>
        <v/>
      </c>
      <c r="E1286" s="814"/>
      <c r="F1286" s="814"/>
      <c r="G1286" s="814"/>
      <c r="H1286" s="814"/>
      <c r="I1286" s="814"/>
      <c r="J1286" s="814"/>
      <c r="K1286" s="814"/>
      <c r="L1286" s="814"/>
      <c r="M1286" s="814"/>
      <c r="N1286" s="814"/>
      <c r="O1286" s="814"/>
      <c r="P1286" s="814"/>
      <c r="Q1286" s="814"/>
      <c r="R1286" s="814"/>
      <c r="S1286" s="814"/>
      <c r="T1286" s="814"/>
      <c r="U1286" s="814"/>
      <c r="V1286" s="814"/>
      <c r="W1286" s="814"/>
      <c r="X1286" s="814"/>
      <c r="Y1286" s="814"/>
      <c r="Z1286" s="832"/>
    </row>
    <row r="1287" spans="1:26" ht="15.5" customHeight="1">
      <c r="A1287" s="424"/>
      <c r="B1287" s="813" t="s">
        <v>158</v>
      </c>
      <c r="C1287" s="814"/>
      <c r="D1287" s="814" t="str">
        <f>IF('statement of marks'!$G$3="","",'statement of marks'!$G$3)</f>
        <v>6 A</v>
      </c>
      <c r="E1287" s="814"/>
      <c r="F1287" s="814"/>
      <c r="G1287" s="814" t="s">
        <v>159</v>
      </c>
      <c r="H1287" s="814"/>
      <c r="I1287" s="814"/>
      <c r="J1287" s="836">
        <f>IF('statement of marks'!D47="","",'statement of marks'!D47)</f>
        <v>841</v>
      </c>
      <c r="K1287" s="837"/>
      <c r="L1287" s="837"/>
      <c r="M1287" s="837"/>
      <c r="N1287" s="838"/>
      <c r="O1287" s="814" t="s">
        <v>79</v>
      </c>
      <c r="P1287" s="814"/>
      <c r="Q1287" s="814"/>
      <c r="R1287" s="814"/>
      <c r="S1287" s="814" t="str">
        <f>IF('statement of marks'!F47="","",'statement of marks'!F47)</f>
        <v/>
      </c>
      <c r="T1287" s="814"/>
      <c r="U1287" s="814"/>
      <c r="V1287" s="814"/>
      <c r="W1287" s="814" t="str">
        <f>IF('statement of marks'!$I$3="","",'statement of marks'!$I$3)</f>
        <v>SCHOOL DISE CODE</v>
      </c>
      <c r="X1287" s="814"/>
      <c r="Y1287" s="814"/>
      <c r="Z1287" s="832"/>
    </row>
    <row r="1288" spans="1:26" ht="15.5" customHeight="1">
      <c r="A1288" s="424"/>
      <c r="B1288" s="449" t="s">
        <v>171</v>
      </c>
      <c r="C1288" s="428"/>
      <c r="D1288" s="830" t="str">
        <f>IF('statement of marks'!G47="","",'statement of marks'!G47)</f>
        <v/>
      </c>
      <c r="E1288" s="830"/>
      <c r="F1288" s="830"/>
      <c r="G1288" s="831" t="str">
        <f>IF('statement of marks'!H47="","",'statement of marks'!H47)</f>
        <v/>
      </c>
      <c r="H1288" s="831"/>
      <c r="I1288" s="831"/>
      <c r="J1288" s="831"/>
      <c r="K1288" s="831"/>
      <c r="L1288" s="831"/>
      <c r="M1288" s="831"/>
      <c r="N1288" s="831"/>
      <c r="O1288" s="831"/>
      <c r="P1288" s="831"/>
      <c r="Q1288" s="831"/>
      <c r="R1288" s="831"/>
      <c r="S1288" s="831"/>
      <c r="T1288" s="831"/>
      <c r="U1288" s="831"/>
      <c r="V1288" s="831"/>
      <c r="W1288" s="814" t="str">
        <f>IF('statement of marks'!$J$3="","",'statement of marks'!$J$3)</f>
        <v>08291009401</v>
      </c>
      <c r="X1288" s="814"/>
      <c r="Y1288" s="814"/>
      <c r="Z1288" s="832"/>
    </row>
    <row r="1289" spans="1:26" ht="15.5" customHeight="1">
      <c r="A1289" s="424"/>
      <c r="B1289" s="450" t="s">
        <v>160</v>
      </c>
      <c r="C1289" s="429" t="s">
        <v>165</v>
      </c>
      <c r="D1289" s="794" t="s">
        <v>167</v>
      </c>
      <c r="E1289" s="794"/>
      <c r="F1289" s="794"/>
      <c r="G1289" s="794" t="s">
        <v>168</v>
      </c>
      <c r="H1289" s="794"/>
      <c r="I1289" s="794"/>
      <c r="J1289" s="794" t="s">
        <v>169</v>
      </c>
      <c r="K1289" s="794"/>
      <c r="L1289" s="794"/>
      <c r="M1289" s="833" t="str">
        <f>IF('statement of marks'!U$4="","",'statement of marks'!U$4)</f>
        <v>TOTAL OF ALL TESTS</v>
      </c>
      <c r="N1289" s="834" t="str">
        <f>IF('statement of marks'!V$4="","",'statement of marks'!V$4)</f>
        <v>VRUKSHAROPAN</v>
      </c>
      <c r="O1289" s="795" t="s">
        <v>170</v>
      </c>
      <c r="P1289" s="795"/>
      <c r="Q1289" s="795"/>
      <c r="R1289" s="795"/>
      <c r="S1289" s="835" t="s">
        <v>216</v>
      </c>
      <c r="T1289" s="816" t="s">
        <v>90</v>
      </c>
      <c r="U1289" s="816"/>
      <c r="V1289" s="816"/>
      <c r="W1289" s="816"/>
      <c r="X1289" s="823" t="s">
        <v>425</v>
      </c>
      <c r="Y1289" s="823"/>
      <c r="Z1289" s="824"/>
    </row>
    <row r="1290" spans="1:26" ht="15.5" customHeight="1">
      <c r="A1290" s="424"/>
      <c r="B1290" s="450"/>
      <c r="C1290" s="429"/>
      <c r="D1290" s="431" t="s">
        <v>217</v>
      </c>
      <c r="E1290" s="431" t="s">
        <v>218</v>
      </c>
      <c r="F1290" s="432" t="s">
        <v>219</v>
      </c>
      <c r="G1290" s="431" t="s">
        <v>217</v>
      </c>
      <c r="H1290" s="431" t="s">
        <v>218</v>
      </c>
      <c r="I1290" s="433" t="s">
        <v>219</v>
      </c>
      <c r="J1290" s="431" t="s">
        <v>217</v>
      </c>
      <c r="K1290" s="431" t="s">
        <v>218</v>
      </c>
      <c r="L1290" s="433" t="s">
        <v>219</v>
      </c>
      <c r="M1290" s="833"/>
      <c r="N1290" s="834"/>
      <c r="O1290" s="431" t="s">
        <v>217</v>
      </c>
      <c r="P1290" s="431" t="s">
        <v>218</v>
      </c>
      <c r="Q1290" s="434" t="s">
        <v>421</v>
      </c>
      <c r="R1290" s="433" t="s">
        <v>219</v>
      </c>
      <c r="S1290" s="835"/>
      <c r="T1290" s="431" t="s">
        <v>217</v>
      </c>
      <c r="U1290" s="431" t="s">
        <v>218</v>
      </c>
      <c r="V1290" s="434" t="s">
        <v>422</v>
      </c>
      <c r="W1290" s="433" t="s">
        <v>219</v>
      </c>
      <c r="X1290" s="435" t="s">
        <v>423</v>
      </c>
      <c r="Y1290" s="431" t="s">
        <v>220</v>
      </c>
      <c r="Z1290" s="451" t="s">
        <v>69</v>
      </c>
    </row>
    <row r="1291" spans="1:26" ht="15.5" customHeight="1">
      <c r="A1291" s="425"/>
      <c r="B1291" s="828" t="s">
        <v>166</v>
      </c>
      <c r="C1291" s="829"/>
      <c r="D1291" s="436">
        <f>IF('statement of marks'!L$6="","",'statement of marks'!L$6)</f>
        <v>5</v>
      </c>
      <c r="E1291" s="436">
        <f>IF('statement of marks'!M$6="","",'statement of marks'!M$6)</f>
        <v>5</v>
      </c>
      <c r="F1291" s="437">
        <f>IF('statement of marks'!N$6="","",'statement of marks'!N$6)</f>
        <v>10</v>
      </c>
      <c r="G1291" s="436">
        <f>IF('statement of marks'!O$6="","",'statement of marks'!O$6)</f>
        <v>5</v>
      </c>
      <c r="H1291" s="436">
        <f>IF('statement of marks'!P$6="","",'statement of marks'!P$6)</f>
        <v>5</v>
      </c>
      <c r="I1291" s="438">
        <f>IF('statement of marks'!Q$6="","",'statement of marks'!Q$6)</f>
        <v>10</v>
      </c>
      <c r="J1291" s="436">
        <f>IF('statement of marks'!R$6="","",'statement of marks'!R$6)</f>
        <v>5</v>
      </c>
      <c r="K1291" s="436">
        <f>IF('statement of marks'!S$6="","",'statement of marks'!S$6)</f>
        <v>4</v>
      </c>
      <c r="L1291" s="438">
        <f>IF('statement of marks'!T$6="","",'statement of marks'!T$6)</f>
        <v>9</v>
      </c>
      <c r="M1291" s="438">
        <f>IF('statement of marks'!U$6="","",'statement of marks'!U$6)</f>
        <v>29</v>
      </c>
      <c r="N1291" s="439">
        <f>IF('statement of marks'!V$6="","",'statement of marks'!V$6)</f>
        <v>1</v>
      </c>
      <c r="O1291" s="436">
        <f>IF('statement of marks'!W$6="","",'statement of marks'!W$6)</f>
        <v>40</v>
      </c>
      <c r="P1291" s="436">
        <f>IF('statement of marks'!X$6="","",'statement of marks'!X$6)</f>
        <v>10</v>
      </c>
      <c r="Q1291" s="436">
        <f>IF('statement of marks'!Y$6="","",'statement of marks'!Y$6)</f>
        <v>20</v>
      </c>
      <c r="R1291" s="438">
        <f>IF('statement of marks'!Z$6="","",'statement of marks'!Z$6)</f>
        <v>70</v>
      </c>
      <c r="S1291" s="440">
        <f>IF('statement of marks'!AA$6="","",'statement of marks'!AA$6)</f>
        <v>100</v>
      </c>
      <c r="T1291" s="436">
        <f>IF('statement of marks'!AB$6="","",'statement of marks'!AB$6)</f>
        <v>65</v>
      </c>
      <c r="U1291" s="436">
        <f>IF('statement of marks'!AC$6="","",'statement of marks'!AC$6)</f>
        <v>15</v>
      </c>
      <c r="V1291" s="436">
        <f>IF('statement of marks'!AD$6="","",'statement of marks'!AD$6)</f>
        <v>20</v>
      </c>
      <c r="W1291" s="438">
        <f>IF('statement of marks'!AE$6="","",'statement of marks'!AE$6)</f>
        <v>100</v>
      </c>
      <c r="X1291" s="441">
        <f>IF('statement of marks'!AF$6="","",'statement of marks'!AF$6)</f>
        <v>200</v>
      </c>
      <c r="Y1291" s="436" t="str">
        <f>IF('statement of marks'!AG$6="","",'statement of marks'!AG$6)</f>
        <v/>
      </c>
      <c r="Z1291" s="452" t="str">
        <f>IF('statement of marks'!AH$6="","",'statement of marks'!AH$6)</f>
        <v/>
      </c>
    </row>
    <row r="1292" spans="1:26" ht="15.5" customHeight="1">
      <c r="A1292" s="424"/>
      <c r="B1292" s="813" t="str">
        <f>IF('statement of marks'!$L$3="","",'statement of marks'!$L$3)</f>
        <v>HINDI</v>
      </c>
      <c r="C1292" s="814"/>
      <c r="D1292" s="430" t="str">
        <f>IF('statement of marks'!L47="","",'statement of marks'!L47)</f>
        <v/>
      </c>
      <c r="E1292" s="430" t="str">
        <f>IF('statement of marks'!M47="","",'statement of marks'!M47)</f>
        <v/>
      </c>
      <c r="F1292" s="442" t="str">
        <f>IF('statement of marks'!N47="","",'statement of marks'!N47)</f>
        <v/>
      </c>
      <c r="G1292" s="430" t="str">
        <f>IF('statement of marks'!O47="","",'statement of marks'!O47)</f>
        <v/>
      </c>
      <c r="H1292" s="430" t="str">
        <f>IF('statement of marks'!P47="","",'statement of marks'!P47)</f>
        <v/>
      </c>
      <c r="I1292" s="443" t="str">
        <f>IF('statement of marks'!Q47="","",'statement of marks'!Q47)</f>
        <v/>
      </c>
      <c r="J1292" s="430" t="str">
        <f>IF('statement of marks'!R47="","",'statement of marks'!R47)</f>
        <v/>
      </c>
      <c r="K1292" s="430" t="str">
        <f>IF('statement of marks'!S47="","",'statement of marks'!S47)</f>
        <v/>
      </c>
      <c r="L1292" s="443" t="str">
        <f>IF('statement of marks'!T47="","",'statement of marks'!T47)</f>
        <v/>
      </c>
      <c r="M1292" s="443" t="str">
        <f>IF('statement of marks'!U47="","",'statement of marks'!U47)</f>
        <v/>
      </c>
      <c r="N1292" s="444" t="str">
        <f>IF('statement of marks'!V47="","",'statement of marks'!V47)</f>
        <v/>
      </c>
      <c r="O1292" s="430" t="str">
        <f>IF('statement of marks'!W47="","",'statement of marks'!W47)</f>
        <v/>
      </c>
      <c r="P1292" s="430" t="str">
        <f>IF('statement of marks'!X47="","",'statement of marks'!X47)</f>
        <v/>
      </c>
      <c r="Q1292" s="430" t="str">
        <f>IF('statement of marks'!Y47="","",'statement of marks'!Y47)</f>
        <v/>
      </c>
      <c r="R1292" s="443" t="str">
        <f>IF('statement of marks'!Z47="","",'statement of marks'!Z47)</f>
        <v/>
      </c>
      <c r="S1292" s="445" t="str">
        <f>IF('statement of marks'!AA47="","",'statement of marks'!AA47)</f>
        <v/>
      </c>
      <c r="T1292" s="430" t="str">
        <f>IF('statement of marks'!AB47="","",'statement of marks'!AB47)</f>
        <v/>
      </c>
      <c r="U1292" s="430" t="str">
        <f>IF('statement of marks'!AC47="","",'statement of marks'!AC47)</f>
        <v/>
      </c>
      <c r="V1292" s="430" t="str">
        <f>IF('statement of marks'!AD47="","",'statement of marks'!AD47)</f>
        <v/>
      </c>
      <c r="W1292" s="443" t="str">
        <f>IF('statement of marks'!AE47="","",'statement of marks'!AE47)</f>
        <v/>
      </c>
      <c r="X1292" s="446" t="str">
        <f>IF('statement of marks'!AF47="","",'statement of marks'!AF47)</f>
        <v/>
      </c>
      <c r="Y1292" s="430" t="str">
        <f>IF('statement of marks'!AG47="","",'statement of marks'!AG47)</f>
        <v/>
      </c>
      <c r="Z1292" s="453" t="str">
        <f>IF('statement of marks'!AH47="","",'statement of marks'!AH47)</f>
        <v/>
      </c>
    </row>
    <row r="1293" spans="1:26" ht="15.5" customHeight="1">
      <c r="A1293" s="424"/>
      <c r="B1293" s="813" t="str">
        <f>IF('statement of marks'!$AK$3="","",'statement of marks'!$AK$3)</f>
        <v>ENGLISH</v>
      </c>
      <c r="C1293" s="814"/>
      <c r="D1293" s="430" t="str">
        <f>IF('statement of marks'!AK47="","",'statement of marks'!AK47)</f>
        <v/>
      </c>
      <c r="E1293" s="430" t="str">
        <f>IF('statement of marks'!AL47="","",'statement of marks'!AL47)</f>
        <v/>
      </c>
      <c r="F1293" s="442" t="str">
        <f>IF('statement of marks'!AM47="","",'statement of marks'!AM47)</f>
        <v/>
      </c>
      <c r="G1293" s="430" t="str">
        <f>IF('statement of marks'!AN47="","",'statement of marks'!AN47)</f>
        <v/>
      </c>
      <c r="H1293" s="430" t="str">
        <f>IF('statement of marks'!AO47="","",'statement of marks'!AO47)</f>
        <v/>
      </c>
      <c r="I1293" s="443" t="str">
        <f>IF('statement of marks'!AP47="","",'statement of marks'!AP47)</f>
        <v/>
      </c>
      <c r="J1293" s="430" t="str">
        <f>IF('statement of marks'!AQ47="","",'statement of marks'!AQ47)</f>
        <v/>
      </c>
      <c r="K1293" s="430" t="str">
        <f>IF('statement of marks'!AR47="","",'statement of marks'!AR47)</f>
        <v/>
      </c>
      <c r="L1293" s="443" t="str">
        <f>IF('statement of marks'!AS47="","",'statement of marks'!AS47)</f>
        <v/>
      </c>
      <c r="M1293" s="443" t="str">
        <f>IF('statement of marks'!AT47="","",'statement of marks'!AT47)</f>
        <v/>
      </c>
      <c r="N1293" s="444" t="str">
        <f>IF('statement of marks'!AU47="","",'statement of marks'!AU47)</f>
        <v/>
      </c>
      <c r="O1293" s="430" t="str">
        <f>IF('statement of marks'!AV47="","",'statement of marks'!AV47)</f>
        <v/>
      </c>
      <c r="P1293" s="430" t="str">
        <f>IF('statement of marks'!AW47="","",'statement of marks'!AW47)</f>
        <v/>
      </c>
      <c r="Q1293" s="430" t="str">
        <f>IF('statement of marks'!AX47="","",'statement of marks'!AX47)</f>
        <v/>
      </c>
      <c r="R1293" s="443" t="str">
        <f>IF('statement of marks'!AY47="","",'statement of marks'!AY47)</f>
        <v/>
      </c>
      <c r="S1293" s="445" t="str">
        <f>IF('statement of marks'!AZ47="","",'statement of marks'!AZ47)</f>
        <v/>
      </c>
      <c r="T1293" s="430" t="str">
        <f>IF('statement of marks'!BA47="","",'statement of marks'!BA47)</f>
        <v/>
      </c>
      <c r="U1293" s="430" t="str">
        <f>IF('statement of marks'!BB47="","",'statement of marks'!BB47)</f>
        <v/>
      </c>
      <c r="V1293" s="430" t="str">
        <f>IF('statement of marks'!BC47="","",'statement of marks'!BC47)</f>
        <v/>
      </c>
      <c r="W1293" s="443" t="str">
        <f>IF('statement of marks'!BD47="","",'statement of marks'!BD47)</f>
        <v/>
      </c>
      <c r="X1293" s="446" t="str">
        <f>IF('statement of marks'!BE47="","",'statement of marks'!BE47)</f>
        <v/>
      </c>
      <c r="Y1293" s="430" t="str">
        <f>IF('statement of marks'!BF47="","",'statement of marks'!BF47)</f>
        <v/>
      </c>
      <c r="Z1293" s="453" t="str">
        <f>IF('statement of marks'!BG47="","",'statement of marks'!BG47)</f>
        <v/>
      </c>
    </row>
    <row r="1294" spans="1:26" ht="15.5" customHeight="1">
      <c r="A1294" s="424"/>
      <c r="B1294" s="813" t="str">
        <f>IF('statement of marks'!BJ47="s","SANSKRIT",IF('statement of marks'!BJ47="u","URDU",IF('statement of marks'!BJ47="g","GUJRATI",IF('statement of marks'!BJ47="p","PUNJABI",IF('statement of marks'!BJ47="sd","fla/kh","THIRD LANGUAGE")))))</f>
        <v>THIRD LANGUAGE</v>
      </c>
      <c r="C1294" s="814"/>
      <c r="D1294" s="430" t="str">
        <f>IF('statement of marks'!BK47="","",'statement of marks'!BK47)</f>
        <v/>
      </c>
      <c r="E1294" s="430" t="str">
        <f>IF('statement of marks'!BL47="","",'statement of marks'!BL47)</f>
        <v/>
      </c>
      <c r="F1294" s="442" t="str">
        <f>IF('statement of marks'!BM47="","",'statement of marks'!BM47)</f>
        <v/>
      </c>
      <c r="G1294" s="430" t="str">
        <f>IF('statement of marks'!BN47="","",'statement of marks'!BN47)</f>
        <v/>
      </c>
      <c r="H1294" s="430" t="str">
        <f>IF('statement of marks'!BO47="","",'statement of marks'!BO47)</f>
        <v/>
      </c>
      <c r="I1294" s="443" t="str">
        <f>IF('statement of marks'!BP47="","",'statement of marks'!BP47)</f>
        <v/>
      </c>
      <c r="J1294" s="430" t="str">
        <f>IF('statement of marks'!BQ47="","",'statement of marks'!BQ47)</f>
        <v/>
      </c>
      <c r="K1294" s="430" t="str">
        <f>IF('statement of marks'!BR47="","",'statement of marks'!BR47)</f>
        <v/>
      </c>
      <c r="L1294" s="443" t="str">
        <f>IF('statement of marks'!BS47="","",'statement of marks'!BS47)</f>
        <v/>
      </c>
      <c r="M1294" s="443" t="str">
        <f>IF('statement of marks'!BT47="","",'statement of marks'!BT47)</f>
        <v/>
      </c>
      <c r="N1294" s="444" t="str">
        <f>IF('statement of marks'!BU47="","",'statement of marks'!BU47)</f>
        <v/>
      </c>
      <c r="O1294" s="430" t="str">
        <f>IF('statement of marks'!BV47="","",'statement of marks'!BV47)</f>
        <v/>
      </c>
      <c r="P1294" s="430" t="str">
        <f>IF('statement of marks'!BW47="","",'statement of marks'!BW47)</f>
        <v/>
      </c>
      <c r="Q1294" s="430"/>
      <c r="R1294" s="443" t="str">
        <f>IF('statement of marks'!BX47="","",'statement of marks'!BX47)</f>
        <v/>
      </c>
      <c r="S1294" s="445" t="str">
        <f>IF('statement of marks'!BY47="","",'statement of marks'!BY47)</f>
        <v/>
      </c>
      <c r="T1294" s="430" t="str">
        <f>IF('statement of marks'!BZ47="","",'statement of marks'!BZ47)</f>
        <v/>
      </c>
      <c r="U1294" s="430" t="str">
        <f>IF('statement of marks'!CA47="","",'statement of marks'!CA47)</f>
        <v/>
      </c>
      <c r="V1294" s="430"/>
      <c r="W1294" s="443" t="str">
        <f>IF('statement of marks'!CB47="","",'statement of marks'!CB47)</f>
        <v/>
      </c>
      <c r="X1294" s="446" t="str">
        <f>IF('statement of marks'!CC47="","",'statement of marks'!CC47)</f>
        <v/>
      </c>
      <c r="Y1294" s="430" t="str">
        <f>IF('statement of marks'!CD47="","",'statement of marks'!CD47)</f>
        <v/>
      </c>
      <c r="Z1294" s="453" t="str">
        <f>IF('statement of marks'!CE47="","",'statement of marks'!CE47)</f>
        <v/>
      </c>
    </row>
    <row r="1295" spans="1:26" ht="15.5" customHeight="1">
      <c r="A1295" s="424"/>
      <c r="B1295" s="813" t="str">
        <f>IF('statement of marks'!$CH$3="","",'statement of marks'!$CH$3)</f>
        <v>MATHEMATICS</v>
      </c>
      <c r="C1295" s="814"/>
      <c r="D1295" s="430" t="str">
        <f>IF('statement of marks'!CH47="","",'statement of marks'!CH47)</f>
        <v/>
      </c>
      <c r="E1295" s="430" t="str">
        <f>IF('statement of marks'!CI47="","",'statement of marks'!CI47)</f>
        <v/>
      </c>
      <c r="F1295" s="442" t="str">
        <f>IF('statement of marks'!CJ47="","",'statement of marks'!CJ47)</f>
        <v/>
      </c>
      <c r="G1295" s="430" t="str">
        <f>IF('statement of marks'!CK47="","",'statement of marks'!CK47)</f>
        <v/>
      </c>
      <c r="H1295" s="430" t="str">
        <f>IF('statement of marks'!CL47="","",'statement of marks'!CL47)</f>
        <v/>
      </c>
      <c r="I1295" s="443" t="str">
        <f>IF('statement of marks'!CM47="","",'statement of marks'!CM47)</f>
        <v/>
      </c>
      <c r="J1295" s="430" t="str">
        <f>IF('statement of marks'!CN47="","",'statement of marks'!CN47)</f>
        <v/>
      </c>
      <c r="K1295" s="430" t="str">
        <f>IF('statement of marks'!CO47="","",'statement of marks'!CO47)</f>
        <v/>
      </c>
      <c r="L1295" s="443" t="str">
        <f>IF('statement of marks'!CP47="","",'statement of marks'!CP47)</f>
        <v/>
      </c>
      <c r="M1295" s="443" t="str">
        <f>IF('statement of marks'!CQ47="","",'statement of marks'!CQ47)</f>
        <v/>
      </c>
      <c r="N1295" s="444" t="str">
        <f>IF('statement of marks'!CR47="","",'statement of marks'!CR47)</f>
        <v/>
      </c>
      <c r="O1295" s="430" t="str">
        <f>IF('statement of marks'!CS47="","",'statement of marks'!CS47)</f>
        <v/>
      </c>
      <c r="P1295" s="430" t="str">
        <f>IF('statement of marks'!CT47="","",'statement of marks'!CT47)</f>
        <v/>
      </c>
      <c r="Q1295" s="430" t="str">
        <f>IF('statement of marks'!CU47="","",'statement of marks'!CU47)</f>
        <v/>
      </c>
      <c r="R1295" s="443" t="str">
        <f>IF('statement of marks'!CV47="","",'statement of marks'!CV47)</f>
        <v/>
      </c>
      <c r="S1295" s="445" t="str">
        <f>IF('statement of marks'!CW47="","",'statement of marks'!CW47)</f>
        <v/>
      </c>
      <c r="T1295" s="430" t="str">
        <f>IF('statement of marks'!CX47="","",'statement of marks'!CX47)</f>
        <v/>
      </c>
      <c r="U1295" s="430" t="str">
        <f>IF('statement of marks'!CY47="","",'statement of marks'!CY47)</f>
        <v/>
      </c>
      <c r="V1295" s="430" t="str">
        <f>IF('statement of marks'!CZ47="","",'statement of marks'!CZ47)</f>
        <v/>
      </c>
      <c r="W1295" s="443" t="str">
        <f>IF('statement of marks'!DA47="","",'statement of marks'!DA47)</f>
        <v/>
      </c>
      <c r="X1295" s="446" t="str">
        <f>IF('statement of marks'!DB47="","",'statement of marks'!DB47)</f>
        <v/>
      </c>
      <c r="Y1295" s="430" t="str">
        <f>IF('statement of marks'!DC47="","",'statement of marks'!DC47)</f>
        <v/>
      </c>
      <c r="Z1295" s="453" t="str">
        <f>IF('statement of marks'!DD47="","",'statement of marks'!DD47)</f>
        <v/>
      </c>
    </row>
    <row r="1296" spans="1:26" ht="15.5" customHeight="1">
      <c r="A1296" s="424"/>
      <c r="B1296" s="813" t="str">
        <f>IF('statement of marks'!$DG$3="","",'statement of marks'!$DG$3)</f>
        <v>SCIENCE</v>
      </c>
      <c r="C1296" s="814"/>
      <c r="D1296" s="430" t="str">
        <f>IF('statement of marks'!DG47="","",'statement of marks'!DG47)</f>
        <v/>
      </c>
      <c r="E1296" s="430" t="str">
        <f>IF('statement of marks'!DH47="","",'statement of marks'!DH47)</f>
        <v/>
      </c>
      <c r="F1296" s="442" t="str">
        <f>IF('statement of marks'!DI47="","",'statement of marks'!DI47)</f>
        <v/>
      </c>
      <c r="G1296" s="430" t="str">
        <f>IF('statement of marks'!DJ47="","",'statement of marks'!DJ47)</f>
        <v/>
      </c>
      <c r="H1296" s="430" t="str">
        <f>IF('statement of marks'!DK47="","",'statement of marks'!DK47)</f>
        <v/>
      </c>
      <c r="I1296" s="443" t="str">
        <f>IF('statement of marks'!DL47="","",'statement of marks'!DL47)</f>
        <v/>
      </c>
      <c r="J1296" s="430" t="str">
        <f>IF('statement of marks'!DM47="","",'statement of marks'!DM47)</f>
        <v/>
      </c>
      <c r="K1296" s="430" t="str">
        <f>IF('statement of marks'!DN47="","",'statement of marks'!DN47)</f>
        <v/>
      </c>
      <c r="L1296" s="443" t="str">
        <f>IF('statement of marks'!DO47="","",'statement of marks'!DO47)</f>
        <v/>
      </c>
      <c r="M1296" s="443" t="str">
        <f>IF('statement of marks'!DP47="","",'statement of marks'!DP47)</f>
        <v/>
      </c>
      <c r="N1296" s="444" t="str">
        <f>IF('statement of marks'!DQ47="","",'statement of marks'!DQ47)</f>
        <v/>
      </c>
      <c r="O1296" s="430" t="str">
        <f>IF('statement of marks'!DR47="","",'statement of marks'!DR47)</f>
        <v/>
      </c>
      <c r="P1296" s="430" t="str">
        <f>IF('statement of marks'!DS47="","",'statement of marks'!DS47)</f>
        <v/>
      </c>
      <c r="Q1296" s="430"/>
      <c r="R1296" s="443" t="str">
        <f>IF('statement of marks'!DT47="","",'statement of marks'!DT47)</f>
        <v/>
      </c>
      <c r="S1296" s="445" t="str">
        <f>IF('statement of marks'!DU47="","",'statement of marks'!DU47)</f>
        <v/>
      </c>
      <c r="T1296" s="430" t="str">
        <f>IF('statement of marks'!DV47="","",'statement of marks'!DV47)</f>
        <v/>
      </c>
      <c r="U1296" s="430" t="str">
        <f>IF('statement of marks'!DW47="","",'statement of marks'!DW47)</f>
        <v/>
      </c>
      <c r="V1296" s="430"/>
      <c r="W1296" s="443" t="str">
        <f>IF('statement of marks'!DX47="","",'statement of marks'!DX47)</f>
        <v/>
      </c>
      <c r="X1296" s="446" t="str">
        <f>IF('statement of marks'!DY47="","",'statement of marks'!DY47)</f>
        <v/>
      </c>
      <c r="Y1296" s="430" t="str">
        <f>IF('statement of marks'!DZ47="","",'statement of marks'!DZ47)</f>
        <v/>
      </c>
      <c r="Z1296" s="453" t="str">
        <f>IF('statement of marks'!EA47="","",'statement of marks'!EA47)</f>
        <v/>
      </c>
    </row>
    <row r="1297" spans="1:26" ht="15.5" customHeight="1">
      <c r="A1297" s="424"/>
      <c r="B1297" s="813" t="str">
        <f>IF('statement of marks'!$ED$3="","",'statement of marks'!$ED$3)</f>
        <v>SOCIAL STUDIES</v>
      </c>
      <c r="C1297" s="814"/>
      <c r="D1297" s="430" t="str">
        <f>IF('statement of marks'!ED47="","",'statement of marks'!ED47)</f>
        <v/>
      </c>
      <c r="E1297" s="430" t="str">
        <f>IF('statement of marks'!EE47="","",'statement of marks'!EE47)</f>
        <v/>
      </c>
      <c r="F1297" s="442" t="str">
        <f>IF('statement of marks'!EF47="","",'statement of marks'!EF47)</f>
        <v/>
      </c>
      <c r="G1297" s="430" t="str">
        <f>IF('statement of marks'!EG47="","",'statement of marks'!EG47)</f>
        <v/>
      </c>
      <c r="H1297" s="430" t="str">
        <f>IF('statement of marks'!EH47="","",'statement of marks'!EH47)</f>
        <v/>
      </c>
      <c r="I1297" s="443" t="str">
        <f>IF('statement of marks'!EI47="","",'statement of marks'!EI47)</f>
        <v/>
      </c>
      <c r="J1297" s="430" t="str">
        <f>IF('statement of marks'!EJ47="","",'statement of marks'!EJ47)</f>
        <v/>
      </c>
      <c r="K1297" s="430" t="str">
        <f>IF('statement of marks'!EK47="","",'statement of marks'!EK47)</f>
        <v/>
      </c>
      <c r="L1297" s="443" t="str">
        <f>IF('statement of marks'!EL47="","",'statement of marks'!EL47)</f>
        <v/>
      </c>
      <c r="M1297" s="443" t="str">
        <f>IF('statement of marks'!EM47="","",'statement of marks'!EM47)</f>
        <v/>
      </c>
      <c r="N1297" s="444" t="str">
        <f>IF('statement of marks'!EN47="","",'statement of marks'!EN47)</f>
        <v/>
      </c>
      <c r="O1297" s="430" t="str">
        <f>IF('statement of marks'!EO47="","",'statement of marks'!EO47)</f>
        <v/>
      </c>
      <c r="P1297" s="430" t="str">
        <f>IF('statement of marks'!EP47="","",'statement of marks'!EP47)</f>
        <v/>
      </c>
      <c r="Q1297" s="430"/>
      <c r="R1297" s="443" t="str">
        <f>IF('statement of marks'!EQ47="","",'statement of marks'!EQ47)</f>
        <v/>
      </c>
      <c r="S1297" s="445" t="str">
        <f>IF('statement of marks'!ER47="","",'statement of marks'!ER47)</f>
        <v/>
      </c>
      <c r="T1297" s="430" t="str">
        <f>IF('statement of marks'!ES47="","",'statement of marks'!ES47)</f>
        <v/>
      </c>
      <c r="U1297" s="430" t="str">
        <f>IF('statement of marks'!ET47="","",'statement of marks'!ET47)</f>
        <v/>
      </c>
      <c r="V1297" s="430"/>
      <c r="W1297" s="443" t="str">
        <f>IF('statement of marks'!EU47="","",'statement of marks'!EU47)</f>
        <v/>
      </c>
      <c r="X1297" s="446" t="str">
        <f>IF('statement of marks'!EV47="","",'statement of marks'!EV47)</f>
        <v/>
      </c>
      <c r="Y1297" s="430" t="str">
        <f>IF('statement of marks'!EW47="","",'statement of marks'!EW47)</f>
        <v/>
      </c>
      <c r="Z1297" s="453" t="str">
        <f>IF('statement of marks'!EX47="","",'statement of marks'!EX47)</f>
        <v/>
      </c>
    </row>
    <row r="1298" spans="1:26" ht="15.5" customHeight="1">
      <c r="A1298" s="424"/>
      <c r="B1298" s="813" t="s">
        <v>172</v>
      </c>
      <c r="C1298" s="814"/>
      <c r="D1298" s="794" t="s">
        <v>167</v>
      </c>
      <c r="E1298" s="794"/>
      <c r="F1298" s="794"/>
      <c r="G1298" s="794" t="s">
        <v>168</v>
      </c>
      <c r="H1298" s="794"/>
      <c r="I1298" s="794"/>
      <c r="J1298" s="794" t="s">
        <v>169</v>
      </c>
      <c r="K1298" s="794"/>
      <c r="L1298" s="794"/>
      <c r="M1298" s="794"/>
      <c r="N1298" s="794"/>
      <c r="O1298" s="794" t="s">
        <v>177</v>
      </c>
      <c r="P1298" s="794"/>
      <c r="Q1298" s="794"/>
      <c r="R1298" s="794"/>
      <c r="S1298" s="794" t="s">
        <v>221</v>
      </c>
      <c r="T1298" s="794"/>
      <c r="U1298" s="794"/>
      <c r="V1298" s="794"/>
      <c r="W1298" s="447"/>
      <c r="X1298" s="823" t="s">
        <v>425</v>
      </c>
      <c r="Y1298" s="823"/>
      <c r="Z1298" s="824"/>
    </row>
    <row r="1299" spans="1:26" ht="15.5" customHeight="1">
      <c r="A1299" s="425"/>
      <c r="B1299" s="825" t="s">
        <v>166</v>
      </c>
      <c r="C1299" s="826"/>
      <c r="D1299" s="827">
        <f>IF('statement of marks'!FA$6="","",'statement of marks'!FA$6)</f>
        <v>20</v>
      </c>
      <c r="E1299" s="827"/>
      <c r="F1299" s="827"/>
      <c r="G1299" s="827">
        <f>IF('statement of marks'!FB$6="","",'statement of marks'!FB$6)</f>
        <v>20</v>
      </c>
      <c r="H1299" s="827"/>
      <c r="I1299" s="827"/>
      <c r="J1299" s="827">
        <f>IF('statement of marks'!FC$6="","",'statement of marks'!FC$6)</f>
        <v>20</v>
      </c>
      <c r="K1299" s="827"/>
      <c r="L1299" s="827"/>
      <c r="M1299" s="827"/>
      <c r="N1299" s="827"/>
      <c r="O1299" s="827">
        <f>IF('statement of marks'!FD$6="","",'statement of marks'!FD$6)</f>
        <v>20</v>
      </c>
      <c r="P1299" s="827"/>
      <c r="Q1299" s="827"/>
      <c r="R1299" s="827"/>
      <c r="S1299" s="827">
        <f>IF('statement of marks'!FE$6="","",'statement of marks'!FE$6)</f>
        <v>20</v>
      </c>
      <c r="T1299" s="827"/>
      <c r="U1299" s="827"/>
      <c r="V1299" s="827"/>
      <c r="W1299" s="448"/>
      <c r="X1299" s="436">
        <f>IF('statement of marks'!FF$6="","",'statement of marks'!FF$6)</f>
        <v>100</v>
      </c>
      <c r="Y1299" s="436" t="s">
        <v>220</v>
      </c>
      <c r="Z1299" s="451" t="s">
        <v>69</v>
      </c>
    </row>
    <row r="1300" spans="1:26" ht="15.5" customHeight="1">
      <c r="A1300" s="424"/>
      <c r="B1300" s="813" t="str">
        <f>IF('statement of marks'!$FA$3="","",'statement of marks'!$FA$3)</f>
        <v>WORK EXPERIENCE</v>
      </c>
      <c r="C1300" s="814"/>
      <c r="D1300" s="817" t="str">
        <f>IF('statement of marks'!FA47="","",'statement of marks'!FA47)</f>
        <v/>
      </c>
      <c r="E1300" s="817"/>
      <c r="F1300" s="817"/>
      <c r="G1300" s="817" t="str">
        <f>IF('statement of marks'!FB47="","",'statement of marks'!FB47)</f>
        <v/>
      </c>
      <c r="H1300" s="817"/>
      <c r="I1300" s="817"/>
      <c r="J1300" s="816" t="str">
        <f>IF('statement of marks'!FC47="","",'statement of marks'!FC47)</f>
        <v/>
      </c>
      <c r="K1300" s="816"/>
      <c r="L1300" s="816"/>
      <c r="M1300" s="816"/>
      <c r="N1300" s="816"/>
      <c r="O1300" s="817" t="str">
        <f>IF('statement of marks'!FD47="","",'statement of marks'!FD47)</f>
        <v/>
      </c>
      <c r="P1300" s="817"/>
      <c r="Q1300" s="817"/>
      <c r="R1300" s="817"/>
      <c r="S1300" s="817" t="str">
        <f>IF('statement of marks'!FE47="","",'statement of marks'!FE47)</f>
        <v/>
      </c>
      <c r="T1300" s="817"/>
      <c r="U1300" s="817"/>
      <c r="V1300" s="817"/>
      <c r="W1300" s="447"/>
      <c r="X1300" s="447" t="str">
        <f>IF('statement of marks'!FF47="","",'statement of marks'!FF47)</f>
        <v/>
      </c>
      <c r="Y1300" s="447" t="str">
        <f>IF('statement of marks'!FG47="","",'statement of marks'!FG47)</f>
        <v/>
      </c>
      <c r="Z1300" s="454" t="str">
        <f>IF('statement of marks'!FH47="","",'statement of marks'!FH47)</f>
        <v/>
      </c>
    </row>
    <row r="1301" spans="1:26" ht="15.5" customHeight="1">
      <c r="A1301" s="424"/>
      <c r="B1301" s="813" t="str">
        <f>IF('statement of marks'!$FK$3="","",'statement of marks'!$FK$3)</f>
        <v>ART EDUCATION</v>
      </c>
      <c r="C1301" s="814"/>
      <c r="D1301" s="817" t="str">
        <f>IF('statement of marks'!FK47="","",'statement of marks'!FK47)</f>
        <v/>
      </c>
      <c r="E1301" s="817"/>
      <c r="F1301" s="817"/>
      <c r="G1301" s="817" t="str">
        <f>IF('statement of marks'!FL47="","",'statement of marks'!FL47)</f>
        <v/>
      </c>
      <c r="H1301" s="817"/>
      <c r="I1301" s="817"/>
      <c r="J1301" s="816" t="str">
        <f>IF('statement of marks'!FM47="","",'statement of marks'!FM47)</f>
        <v/>
      </c>
      <c r="K1301" s="816"/>
      <c r="L1301" s="816"/>
      <c r="M1301" s="816"/>
      <c r="N1301" s="816"/>
      <c r="O1301" s="817" t="str">
        <f>IF('statement of marks'!FN47="","",'statement of marks'!FN47)</f>
        <v/>
      </c>
      <c r="P1301" s="817"/>
      <c r="Q1301" s="817"/>
      <c r="R1301" s="817"/>
      <c r="S1301" s="817" t="str">
        <f>IF('statement of marks'!FO47="","",'statement of marks'!FO47)</f>
        <v/>
      </c>
      <c r="T1301" s="817"/>
      <c r="U1301" s="817"/>
      <c r="V1301" s="817"/>
      <c r="W1301" s="447"/>
      <c r="X1301" s="447" t="str">
        <f>IF('statement of marks'!FP47="","",'statement of marks'!FP47)</f>
        <v/>
      </c>
      <c r="Y1301" s="447" t="str">
        <f>IF('statement of marks'!FQ47="","",'statement of marks'!FQ47)</f>
        <v/>
      </c>
      <c r="Z1301" s="454" t="str">
        <f>IF('statement of marks'!FR47="","",'statement of marks'!FR47)</f>
        <v/>
      </c>
    </row>
    <row r="1302" spans="1:26" ht="15.5" customHeight="1">
      <c r="A1302" s="424"/>
      <c r="B1302" s="813" t="str">
        <f>IF('statement of marks'!$FU$3="","",'statement of marks'!$FU$3)</f>
        <v>PHYSICIAL EDUCATION</v>
      </c>
      <c r="C1302" s="814"/>
      <c r="D1302" s="817" t="str">
        <f>IF('statement of marks'!FU47="","",'statement of marks'!FU47)</f>
        <v/>
      </c>
      <c r="E1302" s="817"/>
      <c r="F1302" s="817"/>
      <c r="G1302" s="817" t="str">
        <f>IF('statement of marks'!FV47="","",'statement of marks'!FV47)</f>
        <v/>
      </c>
      <c r="H1302" s="817"/>
      <c r="I1302" s="817"/>
      <c r="J1302" s="816" t="str">
        <f>IF('statement of marks'!FW47="","",'statement of marks'!FW47)</f>
        <v/>
      </c>
      <c r="K1302" s="816"/>
      <c r="L1302" s="816"/>
      <c r="M1302" s="816"/>
      <c r="N1302" s="816"/>
      <c r="O1302" s="817" t="str">
        <f>IF('statement of marks'!FX47="","",'statement of marks'!FX47)</f>
        <v/>
      </c>
      <c r="P1302" s="817"/>
      <c r="Q1302" s="817"/>
      <c r="R1302" s="817"/>
      <c r="S1302" s="817" t="str">
        <f>IF('statement of marks'!FY47="","",'statement of marks'!FY47)</f>
        <v/>
      </c>
      <c r="T1302" s="817"/>
      <c r="U1302" s="817"/>
      <c r="V1302" s="817"/>
      <c r="W1302" s="447"/>
      <c r="X1302" s="447" t="str">
        <f>IF('statement of marks'!FZ47="","",'statement of marks'!FZ47)</f>
        <v/>
      </c>
      <c r="Y1302" s="447" t="str">
        <f>IF('statement of marks'!GA47="","",'statement of marks'!GA47)</f>
        <v/>
      </c>
      <c r="Z1302" s="454" t="str">
        <f>IF('statement of marks'!GB47="","",'statement of marks'!GB47)</f>
        <v/>
      </c>
    </row>
    <row r="1303" spans="1:26" ht="15.5" customHeight="1">
      <c r="A1303" s="424"/>
      <c r="B1303" s="813" t="s">
        <v>173</v>
      </c>
      <c r="C1303" s="814"/>
      <c r="D1303" s="794" t="str">
        <f>details!$EF$3</f>
        <v>AUGUST</v>
      </c>
      <c r="E1303" s="794"/>
      <c r="F1303" s="794"/>
      <c r="G1303" s="794" t="str">
        <f>details!$EJ$3</f>
        <v>OCTOBER</v>
      </c>
      <c r="H1303" s="794"/>
      <c r="I1303" s="794"/>
      <c r="J1303" s="816" t="str">
        <f>details!$EN$3</f>
        <v>DECEMBER</v>
      </c>
      <c r="K1303" s="816"/>
      <c r="L1303" s="816"/>
      <c r="M1303" s="816"/>
      <c r="N1303" s="816"/>
      <c r="O1303" s="794" t="str">
        <f>details!$ER$3</f>
        <v>FEBURARY</v>
      </c>
      <c r="P1303" s="794"/>
      <c r="Q1303" s="794"/>
      <c r="R1303" s="794"/>
      <c r="S1303" s="794" t="str">
        <f>details!$EV$3</f>
        <v>GRAND TOAL</v>
      </c>
      <c r="T1303" s="794"/>
      <c r="U1303" s="794"/>
      <c r="V1303" s="794"/>
      <c r="W1303" s="811" t="s">
        <v>118</v>
      </c>
      <c r="X1303" s="811"/>
      <c r="Y1303" s="811"/>
      <c r="Z1303" s="812"/>
    </row>
    <row r="1304" spans="1:26" ht="15.5" customHeight="1">
      <c r="A1304" s="424"/>
      <c r="B1304" s="813" t="s">
        <v>175</v>
      </c>
      <c r="C1304" s="814"/>
      <c r="D1304" s="815" t="str">
        <f>IF(details!EI47="","",details!EI47)</f>
        <v/>
      </c>
      <c r="E1304" s="815"/>
      <c r="F1304" s="815"/>
      <c r="G1304" s="815" t="str">
        <f>IF(details!EM47="","",details!EM47)</f>
        <v/>
      </c>
      <c r="H1304" s="815"/>
      <c r="I1304" s="815"/>
      <c r="J1304" s="816" t="str">
        <f>IF(details!EQ47="","",details!EQ47)</f>
        <v/>
      </c>
      <c r="K1304" s="816"/>
      <c r="L1304" s="816"/>
      <c r="M1304" s="816"/>
      <c r="N1304" s="816"/>
      <c r="O1304" s="817" t="str">
        <f>IF(details!EU47="","",details!EU47)</f>
        <v/>
      </c>
      <c r="P1304" s="817"/>
      <c r="Q1304" s="817"/>
      <c r="R1304" s="817"/>
      <c r="S1304" s="815" t="str">
        <f>IF(details!EW47="","",details!EW47)</f>
        <v/>
      </c>
      <c r="T1304" s="815"/>
      <c r="U1304" s="815"/>
      <c r="V1304" s="815"/>
      <c r="W1304" s="811"/>
      <c r="X1304" s="811"/>
      <c r="Y1304" s="811"/>
      <c r="Z1304" s="812"/>
    </row>
    <row r="1305" spans="1:26" ht="15.5" customHeight="1">
      <c r="A1305" s="424"/>
      <c r="B1305" s="818" t="s">
        <v>174</v>
      </c>
      <c r="C1305" s="819"/>
      <c r="D1305" s="820">
        <f>IF(details!EH47="","",details!EH47)</f>
        <v>40</v>
      </c>
      <c r="E1305" s="820"/>
      <c r="F1305" s="820"/>
      <c r="G1305" s="820">
        <f>IF(details!EL47="","",details!EL47)</f>
        <v>60</v>
      </c>
      <c r="H1305" s="820"/>
      <c r="I1305" s="820"/>
      <c r="J1305" s="820">
        <f>IF(details!EP47="","",details!EP47)</f>
        <v>80</v>
      </c>
      <c r="K1305" s="820"/>
      <c r="L1305" s="820"/>
      <c r="M1305" s="820"/>
      <c r="N1305" s="820"/>
      <c r="O1305" s="820">
        <f>IF(details!ET47="","",details!ET47)</f>
        <v>100</v>
      </c>
      <c r="P1305" s="820"/>
      <c r="Q1305" s="820"/>
      <c r="R1305" s="820"/>
      <c r="S1305" s="820">
        <f>IF(details!EV47="","",details!EV47)</f>
        <v>110</v>
      </c>
      <c r="T1305" s="820"/>
      <c r="U1305" s="820"/>
      <c r="V1305" s="820"/>
      <c r="W1305" s="821">
        <f>'statement of marks'!$HR$108</f>
        <v>45777</v>
      </c>
      <c r="X1305" s="821"/>
      <c r="Y1305" s="821"/>
      <c r="Z1305" s="822"/>
    </row>
    <row r="1306" spans="1:26" ht="15.5" customHeight="1">
      <c r="A1306" s="426"/>
      <c r="B1306" s="803" t="s">
        <v>232</v>
      </c>
      <c r="C1306" s="804"/>
      <c r="D1306" s="805" t="s">
        <v>189</v>
      </c>
      <c r="E1306" s="805"/>
      <c r="F1306" s="805"/>
      <c r="G1306" s="805" t="s">
        <v>190</v>
      </c>
      <c r="H1306" s="805"/>
      <c r="I1306" s="805"/>
      <c r="J1306" s="805" t="s">
        <v>222</v>
      </c>
      <c r="K1306" s="805"/>
      <c r="L1306" s="805"/>
      <c r="M1306" s="805"/>
      <c r="N1306" s="805"/>
      <c r="O1306" s="805" t="s">
        <v>147</v>
      </c>
      <c r="P1306" s="805"/>
      <c r="Q1306" s="805"/>
      <c r="R1306" s="805"/>
      <c r="S1306" s="806" t="s">
        <v>195</v>
      </c>
      <c r="T1306" s="806"/>
      <c r="U1306" s="806"/>
      <c r="V1306" s="806"/>
      <c r="W1306" s="805" t="s">
        <v>230</v>
      </c>
      <c r="X1306" s="805"/>
      <c r="Y1306" s="805"/>
      <c r="Z1306" s="807"/>
    </row>
    <row r="1307" spans="1:26" ht="15.5" customHeight="1">
      <c r="A1307" s="426"/>
      <c r="B1307" s="803"/>
      <c r="C1307" s="804"/>
      <c r="D1307" s="805">
        <f>'statement of marks'!HP47</f>
        <v>1200</v>
      </c>
      <c r="E1307" s="805"/>
      <c r="F1307" s="805"/>
      <c r="G1307" s="805" t="str">
        <f>'statement of marks'!HQ47</f>
        <v/>
      </c>
      <c r="H1307" s="805"/>
      <c r="I1307" s="805"/>
      <c r="J1307" s="808" t="str">
        <f>'statement of marks'!HU47</f>
        <v/>
      </c>
      <c r="K1307" s="808"/>
      <c r="L1307" s="808"/>
      <c r="M1307" s="808"/>
      <c r="N1307" s="808"/>
      <c r="O1307" s="808" t="str">
        <f>'statement of marks'!HR47</f>
        <v/>
      </c>
      <c r="P1307" s="808"/>
      <c r="Q1307" s="808"/>
      <c r="R1307" s="808"/>
      <c r="S1307" s="805" t="str">
        <f>'statement of marks'!HT47</f>
        <v/>
      </c>
      <c r="T1307" s="805"/>
      <c r="U1307" s="805"/>
      <c r="V1307" s="805"/>
      <c r="W1307" s="809" t="str">
        <f>'statement of marks'!HO47</f>
        <v/>
      </c>
      <c r="X1307" s="809"/>
      <c r="Y1307" s="809"/>
      <c r="Z1307" s="810"/>
    </row>
    <row r="1308" spans="1:26" ht="15.5" customHeight="1">
      <c r="A1308" s="424"/>
      <c r="B1308" s="792" t="s">
        <v>176</v>
      </c>
      <c r="C1308" s="793"/>
      <c r="D1308" s="794"/>
      <c r="E1308" s="794"/>
      <c r="F1308" s="794"/>
      <c r="G1308" s="794"/>
      <c r="H1308" s="794"/>
      <c r="I1308" s="794"/>
      <c r="J1308" s="794"/>
      <c r="K1308" s="794"/>
      <c r="L1308" s="794"/>
      <c r="M1308" s="794"/>
      <c r="N1308" s="794"/>
      <c r="O1308" s="794"/>
      <c r="P1308" s="794"/>
      <c r="Q1308" s="794"/>
      <c r="R1308" s="794"/>
      <c r="S1308" s="794"/>
      <c r="T1308" s="794"/>
      <c r="U1308" s="794"/>
      <c r="V1308" s="794"/>
      <c r="W1308" s="794"/>
      <c r="X1308" s="794"/>
      <c r="Y1308" s="794"/>
      <c r="Z1308" s="800"/>
    </row>
    <row r="1309" spans="1:26" ht="15.5" customHeight="1">
      <c r="A1309" s="424"/>
      <c r="B1309" s="801" t="s">
        <v>161</v>
      </c>
      <c r="C1309" s="802"/>
      <c r="D1309" s="794"/>
      <c r="E1309" s="794"/>
      <c r="F1309" s="794"/>
      <c r="G1309" s="794"/>
      <c r="H1309" s="794"/>
      <c r="I1309" s="794"/>
      <c r="J1309" s="794"/>
      <c r="K1309" s="794"/>
      <c r="L1309" s="794"/>
      <c r="M1309" s="794"/>
      <c r="N1309" s="794"/>
      <c r="O1309" s="794"/>
      <c r="P1309" s="794"/>
      <c r="Q1309" s="794"/>
      <c r="R1309" s="794"/>
      <c r="S1309" s="794"/>
      <c r="T1309" s="794"/>
      <c r="U1309" s="794"/>
      <c r="V1309" s="794"/>
      <c r="W1309" s="794"/>
      <c r="X1309" s="794"/>
      <c r="Y1309" s="794"/>
      <c r="Z1309" s="800"/>
    </row>
    <row r="1310" spans="1:26" ht="15.5" customHeight="1">
      <c r="A1310" s="424"/>
      <c r="B1310" s="792" t="s">
        <v>162</v>
      </c>
      <c r="C1310" s="793"/>
      <c r="D1310" s="794"/>
      <c r="E1310" s="794"/>
      <c r="F1310" s="794"/>
      <c r="G1310" s="794"/>
      <c r="H1310" s="794"/>
      <c r="I1310" s="794"/>
      <c r="J1310" s="794"/>
      <c r="K1310" s="794"/>
      <c r="L1310" s="794"/>
      <c r="M1310" s="794"/>
      <c r="N1310" s="794"/>
      <c r="O1310" s="794"/>
      <c r="P1310" s="794"/>
      <c r="Q1310" s="794"/>
      <c r="R1310" s="794"/>
      <c r="S1310" s="795" t="s">
        <v>162</v>
      </c>
      <c r="T1310" s="795"/>
      <c r="U1310" s="795"/>
      <c r="V1310" s="795"/>
      <c r="W1310" s="796" t="s">
        <v>163</v>
      </c>
      <c r="X1310" s="796"/>
      <c r="Y1310" s="796"/>
      <c r="Z1310" s="797"/>
    </row>
    <row r="1311" spans="1:26" ht="15.5" customHeight="1">
      <c r="A1311" s="424"/>
      <c r="B1311" s="798" t="s">
        <v>163</v>
      </c>
      <c r="C1311" s="799"/>
      <c r="D1311" s="794"/>
      <c r="E1311" s="794"/>
      <c r="F1311" s="794"/>
      <c r="G1311" s="794"/>
      <c r="H1311" s="794"/>
      <c r="I1311" s="794"/>
      <c r="J1311" s="794"/>
      <c r="K1311" s="794"/>
      <c r="L1311" s="794"/>
      <c r="M1311" s="794"/>
      <c r="N1311" s="794"/>
      <c r="O1311" s="794"/>
      <c r="P1311" s="794"/>
      <c r="Q1311" s="794"/>
      <c r="R1311" s="794"/>
      <c r="S1311" s="795"/>
      <c r="T1311" s="795"/>
      <c r="U1311" s="795"/>
      <c r="V1311" s="795"/>
      <c r="W1311" s="796"/>
      <c r="X1311" s="796"/>
      <c r="Y1311" s="796"/>
      <c r="Z1311" s="797"/>
    </row>
    <row r="1312" spans="1:26" ht="15.5" customHeight="1" thickBot="1">
      <c r="A1312" s="424"/>
      <c r="B1312" s="786" t="s">
        <v>223</v>
      </c>
      <c r="C1312" s="787"/>
      <c r="D1312" s="788"/>
      <c r="E1312" s="788"/>
      <c r="F1312" s="788"/>
      <c r="G1312" s="788"/>
      <c r="H1312" s="788"/>
      <c r="I1312" s="788"/>
      <c r="J1312" s="788"/>
      <c r="K1312" s="788"/>
      <c r="L1312" s="788"/>
      <c r="M1312" s="788"/>
      <c r="N1312" s="788"/>
      <c r="O1312" s="788"/>
      <c r="P1312" s="788"/>
      <c r="Q1312" s="788"/>
      <c r="R1312" s="788"/>
      <c r="S1312" s="789" t="s">
        <v>179</v>
      </c>
      <c r="T1312" s="789"/>
      <c r="U1312" s="789"/>
      <c r="V1312" s="789"/>
      <c r="W1312" s="790" t="s">
        <v>179</v>
      </c>
      <c r="X1312" s="790"/>
      <c r="Y1312" s="790"/>
      <c r="Z1312" s="791"/>
    </row>
    <row r="1313" spans="1:26" ht="15.5" customHeight="1">
      <c r="A1313" s="424"/>
      <c r="B1313" s="839" t="s">
        <v>178</v>
      </c>
      <c r="C1313" s="840"/>
      <c r="D1313" s="840"/>
      <c r="E1313" s="840"/>
      <c r="F1313" s="840"/>
      <c r="G1313" s="840"/>
      <c r="H1313" s="840"/>
      <c r="I1313" s="840"/>
      <c r="J1313" s="840"/>
      <c r="K1313" s="840"/>
      <c r="L1313" s="840"/>
      <c r="M1313" s="840"/>
      <c r="N1313" s="840"/>
      <c r="O1313" s="840"/>
      <c r="P1313" s="840"/>
      <c r="Q1313" s="840"/>
      <c r="R1313" s="840"/>
      <c r="S1313" s="840"/>
      <c r="T1313" s="840"/>
      <c r="U1313" s="840"/>
      <c r="V1313" s="840"/>
      <c r="W1313" s="840"/>
      <c r="X1313" s="840"/>
      <c r="Y1313" s="840"/>
      <c r="Z1313" s="841"/>
    </row>
    <row r="1314" spans="1:26" ht="15.5" customHeight="1">
      <c r="A1314" s="424"/>
      <c r="B1314" s="842" t="str">
        <f>IF('statement of marks'!$A$1="","",'statement of marks'!$A$1)</f>
        <v>GOVT. HR. SEC. SCHOOL, _________________</v>
      </c>
      <c r="C1314" s="843"/>
      <c r="D1314" s="843"/>
      <c r="E1314" s="843"/>
      <c r="F1314" s="843"/>
      <c r="G1314" s="843"/>
      <c r="H1314" s="843"/>
      <c r="I1314" s="843"/>
      <c r="J1314" s="843"/>
      <c r="K1314" s="843"/>
      <c r="L1314" s="843"/>
      <c r="M1314" s="843"/>
      <c r="N1314" s="843"/>
      <c r="O1314" s="843"/>
      <c r="P1314" s="843"/>
      <c r="Q1314" s="843"/>
      <c r="R1314" s="843"/>
      <c r="S1314" s="843"/>
      <c r="T1314" s="843"/>
      <c r="U1314" s="843"/>
      <c r="V1314" s="843"/>
      <c r="W1314" s="843"/>
      <c r="X1314" s="843"/>
      <c r="Y1314" s="843"/>
      <c r="Z1314" s="844"/>
    </row>
    <row r="1315" spans="1:26" ht="15.5" customHeight="1">
      <c r="A1315" s="424"/>
      <c r="B1315" s="813" t="s">
        <v>117</v>
      </c>
      <c r="C1315" s="814"/>
      <c r="D1315" s="814" t="str">
        <f>IF('statement of marks'!$H$3="","",'statement of marks'!$H$3)</f>
        <v>2024-25</v>
      </c>
      <c r="E1315" s="814"/>
      <c r="F1315" s="814"/>
      <c r="G1315" s="814"/>
      <c r="H1315" s="814"/>
      <c r="I1315" s="814"/>
      <c r="J1315" s="814"/>
      <c r="K1315" s="814"/>
      <c r="L1315" s="814"/>
      <c r="M1315" s="814"/>
      <c r="N1315" s="814"/>
      <c r="O1315" s="814"/>
      <c r="P1315" s="814"/>
      <c r="Q1315" s="814"/>
      <c r="R1315" s="814"/>
      <c r="S1315" s="814"/>
      <c r="T1315" s="814"/>
      <c r="U1315" s="814"/>
      <c r="V1315" s="814"/>
      <c r="W1315" s="814"/>
      <c r="X1315" s="814"/>
      <c r="Y1315" s="814"/>
      <c r="Z1315" s="832"/>
    </row>
    <row r="1316" spans="1:26" ht="15.5" customHeight="1">
      <c r="A1316" s="424"/>
      <c r="B1316" s="813" t="s">
        <v>157</v>
      </c>
      <c r="C1316" s="814"/>
      <c r="D1316" s="814" t="str">
        <f>IF('statement of marks'!I48="","",'statement of marks'!I48)</f>
        <v/>
      </c>
      <c r="E1316" s="814"/>
      <c r="F1316" s="814"/>
      <c r="G1316" s="814"/>
      <c r="H1316" s="814"/>
      <c r="I1316" s="814"/>
      <c r="J1316" s="814"/>
      <c r="K1316" s="814"/>
      <c r="L1316" s="814"/>
      <c r="M1316" s="814"/>
      <c r="N1316" s="814"/>
      <c r="O1316" s="814"/>
      <c r="P1316" s="814"/>
      <c r="Q1316" s="814"/>
      <c r="R1316" s="814"/>
      <c r="S1316" s="814"/>
      <c r="T1316" s="814"/>
      <c r="U1316" s="814"/>
      <c r="V1316" s="814"/>
      <c r="W1316" s="814"/>
      <c r="X1316" s="814"/>
      <c r="Y1316" s="814"/>
      <c r="Z1316" s="832"/>
    </row>
    <row r="1317" spans="1:26" ht="15.5" customHeight="1">
      <c r="A1317" s="424"/>
      <c r="B1317" s="813" t="s">
        <v>20</v>
      </c>
      <c r="C1317" s="814"/>
      <c r="D1317" s="814" t="str">
        <f>IF('statement of marks'!J48="","",'statement of marks'!J48)</f>
        <v/>
      </c>
      <c r="E1317" s="814"/>
      <c r="F1317" s="814"/>
      <c r="G1317" s="814"/>
      <c r="H1317" s="814"/>
      <c r="I1317" s="814"/>
      <c r="J1317" s="814"/>
      <c r="K1317" s="814"/>
      <c r="L1317" s="814"/>
      <c r="M1317" s="814"/>
      <c r="N1317" s="814"/>
      <c r="O1317" s="814"/>
      <c r="P1317" s="814"/>
      <c r="Q1317" s="814"/>
      <c r="R1317" s="814"/>
      <c r="S1317" s="814"/>
      <c r="T1317" s="814"/>
      <c r="U1317" s="814"/>
      <c r="V1317" s="814"/>
      <c r="W1317" s="814"/>
      <c r="X1317" s="814"/>
      <c r="Y1317" s="814"/>
      <c r="Z1317" s="832"/>
    </row>
    <row r="1318" spans="1:26" ht="15.5" customHeight="1">
      <c r="A1318" s="424"/>
      <c r="B1318" s="813" t="s">
        <v>21</v>
      </c>
      <c r="C1318" s="814"/>
      <c r="D1318" s="814" t="str">
        <f>IF('statement of marks'!K48="","",'statement of marks'!K48)</f>
        <v/>
      </c>
      <c r="E1318" s="814"/>
      <c r="F1318" s="814"/>
      <c r="G1318" s="814"/>
      <c r="H1318" s="814"/>
      <c r="I1318" s="814"/>
      <c r="J1318" s="814"/>
      <c r="K1318" s="814"/>
      <c r="L1318" s="814"/>
      <c r="M1318" s="814"/>
      <c r="N1318" s="814"/>
      <c r="O1318" s="814"/>
      <c r="P1318" s="814"/>
      <c r="Q1318" s="814"/>
      <c r="R1318" s="814"/>
      <c r="S1318" s="814"/>
      <c r="T1318" s="814"/>
      <c r="U1318" s="814"/>
      <c r="V1318" s="814"/>
      <c r="W1318" s="814"/>
      <c r="X1318" s="814"/>
      <c r="Y1318" s="814"/>
      <c r="Z1318" s="832"/>
    </row>
    <row r="1319" spans="1:26" ht="15.5" customHeight="1">
      <c r="A1319" s="424"/>
      <c r="B1319" s="813" t="s">
        <v>158</v>
      </c>
      <c r="C1319" s="814"/>
      <c r="D1319" s="814" t="str">
        <f>IF('statement of marks'!$G$3="","",'statement of marks'!$G$3)</f>
        <v>6 A</v>
      </c>
      <c r="E1319" s="814"/>
      <c r="F1319" s="814"/>
      <c r="G1319" s="814" t="s">
        <v>159</v>
      </c>
      <c r="H1319" s="814"/>
      <c r="I1319" s="814"/>
      <c r="J1319" s="836">
        <f>IF('statement of marks'!D48="","",'statement of marks'!D48)</f>
        <v>842</v>
      </c>
      <c r="K1319" s="837"/>
      <c r="L1319" s="837"/>
      <c r="M1319" s="837"/>
      <c r="N1319" s="838"/>
      <c r="O1319" s="814" t="s">
        <v>79</v>
      </c>
      <c r="P1319" s="814"/>
      <c r="Q1319" s="814"/>
      <c r="R1319" s="814"/>
      <c r="S1319" s="814" t="str">
        <f>IF('statement of marks'!F48="","",'statement of marks'!F48)</f>
        <v/>
      </c>
      <c r="T1319" s="814"/>
      <c r="U1319" s="814"/>
      <c r="V1319" s="814"/>
      <c r="W1319" s="814" t="str">
        <f>IF('statement of marks'!$I$3="","",'statement of marks'!$I$3)</f>
        <v>SCHOOL DISE CODE</v>
      </c>
      <c r="X1319" s="814"/>
      <c r="Y1319" s="814"/>
      <c r="Z1319" s="832"/>
    </row>
    <row r="1320" spans="1:26" ht="15.5" customHeight="1">
      <c r="A1320" s="424"/>
      <c r="B1320" s="449" t="s">
        <v>171</v>
      </c>
      <c r="C1320" s="428"/>
      <c r="D1320" s="830" t="str">
        <f>IF('statement of marks'!G48="","",'statement of marks'!G48)</f>
        <v/>
      </c>
      <c r="E1320" s="830"/>
      <c r="F1320" s="830"/>
      <c r="G1320" s="831" t="str">
        <f>IF('statement of marks'!H48="","",'statement of marks'!H48)</f>
        <v/>
      </c>
      <c r="H1320" s="831"/>
      <c r="I1320" s="831"/>
      <c r="J1320" s="831"/>
      <c r="K1320" s="831"/>
      <c r="L1320" s="831"/>
      <c r="M1320" s="831"/>
      <c r="N1320" s="831"/>
      <c r="O1320" s="831"/>
      <c r="P1320" s="831"/>
      <c r="Q1320" s="831"/>
      <c r="R1320" s="831"/>
      <c r="S1320" s="831"/>
      <c r="T1320" s="831"/>
      <c r="U1320" s="831"/>
      <c r="V1320" s="831"/>
      <c r="W1320" s="814" t="str">
        <f>IF('statement of marks'!$J$3="","",'statement of marks'!$J$3)</f>
        <v>08291009401</v>
      </c>
      <c r="X1320" s="814"/>
      <c r="Y1320" s="814"/>
      <c r="Z1320" s="832"/>
    </row>
    <row r="1321" spans="1:26" ht="15.5" customHeight="1">
      <c r="A1321" s="424"/>
      <c r="B1321" s="450" t="s">
        <v>160</v>
      </c>
      <c r="C1321" s="429" t="s">
        <v>165</v>
      </c>
      <c r="D1321" s="794" t="s">
        <v>167</v>
      </c>
      <c r="E1321" s="794"/>
      <c r="F1321" s="794"/>
      <c r="G1321" s="794" t="s">
        <v>168</v>
      </c>
      <c r="H1321" s="794"/>
      <c r="I1321" s="794"/>
      <c r="J1321" s="794" t="s">
        <v>169</v>
      </c>
      <c r="K1321" s="794"/>
      <c r="L1321" s="794"/>
      <c r="M1321" s="833" t="str">
        <f>IF('statement of marks'!U$4="","",'statement of marks'!U$4)</f>
        <v>TOTAL OF ALL TESTS</v>
      </c>
      <c r="N1321" s="834" t="str">
        <f>IF('statement of marks'!V$4="","",'statement of marks'!V$4)</f>
        <v>VRUKSHAROPAN</v>
      </c>
      <c r="O1321" s="795" t="s">
        <v>170</v>
      </c>
      <c r="P1321" s="795"/>
      <c r="Q1321" s="795"/>
      <c r="R1321" s="795"/>
      <c r="S1321" s="835" t="s">
        <v>216</v>
      </c>
      <c r="T1321" s="816" t="s">
        <v>90</v>
      </c>
      <c r="U1321" s="816"/>
      <c r="V1321" s="816"/>
      <c r="W1321" s="816"/>
      <c r="X1321" s="823" t="s">
        <v>425</v>
      </c>
      <c r="Y1321" s="823"/>
      <c r="Z1321" s="824"/>
    </row>
    <row r="1322" spans="1:26" ht="15.5" customHeight="1">
      <c r="A1322" s="424"/>
      <c r="B1322" s="450"/>
      <c r="C1322" s="429"/>
      <c r="D1322" s="431" t="s">
        <v>217</v>
      </c>
      <c r="E1322" s="431" t="s">
        <v>218</v>
      </c>
      <c r="F1322" s="432" t="s">
        <v>219</v>
      </c>
      <c r="G1322" s="431" t="s">
        <v>217</v>
      </c>
      <c r="H1322" s="431" t="s">
        <v>218</v>
      </c>
      <c r="I1322" s="433" t="s">
        <v>219</v>
      </c>
      <c r="J1322" s="431" t="s">
        <v>217</v>
      </c>
      <c r="K1322" s="431" t="s">
        <v>218</v>
      </c>
      <c r="L1322" s="433" t="s">
        <v>219</v>
      </c>
      <c r="M1322" s="833"/>
      <c r="N1322" s="834"/>
      <c r="O1322" s="431" t="s">
        <v>217</v>
      </c>
      <c r="P1322" s="431" t="s">
        <v>218</v>
      </c>
      <c r="Q1322" s="434" t="s">
        <v>421</v>
      </c>
      <c r="R1322" s="433" t="s">
        <v>219</v>
      </c>
      <c r="S1322" s="835"/>
      <c r="T1322" s="431" t="s">
        <v>217</v>
      </c>
      <c r="U1322" s="431" t="s">
        <v>218</v>
      </c>
      <c r="V1322" s="434" t="s">
        <v>422</v>
      </c>
      <c r="W1322" s="433" t="s">
        <v>219</v>
      </c>
      <c r="X1322" s="435" t="s">
        <v>423</v>
      </c>
      <c r="Y1322" s="431" t="s">
        <v>220</v>
      </c>
      <c r="Z1322" s="451" t="s">
        <v>69</v>
      </c>
    </row>
    <row r="1323" spans="1:26" ht="15.5" customHeight="1">
      <c r="A1323" s="425"/>
      <c r="B1323" s="828" t="s">
        <v>166</v>
      </c>
      <c r="C1323" s="829"/>
      <c r="D1323" s="436">
        <f>IF('statement of marks'!L$6="","",'statement of marks'!L$6)</f>
        <v>5</v>
      </c>
      <c r="E1323" s="436">
        <f>IF('statement of marks'!M$6="","",'statement of marks'!M$6)</f>
        <v>5</v>
      </c>
      <c r="F1323" s="437">
        <f>IF('statement of marks'!N$6="","",'statement of marks'!N$6)</f>
        <v>10</v>
      </c>
      <c r="G1323" s="436">
        <f>IF('statement of marks'!O$6="","",'statement of marks'!O$6)</f>
        <v>5</v>
      </c>
      <c r="H1323" s="436">
        <f>IF('statement of marks'!P$6="","",'statement of marks'!P$6)</f>
        <v>5</v>
      </c>
      <c r="I1323" s="438">
        <f>IF('statement of marks'!Q$6="","",'statement of marks'!Q$6)</f>
        <v>10</v>
      </c>
      <c r="J1323" s="436">
        <f>IF('statement of marks'!R$6="","",'statement of marks'!R$6)</f>
        <v>5</v>
      </c>
      <c r="K1323" s="436">
        <f>IF('statement of marks'!S$6="","",'statement of marks'!S$6)</f>
        <v>4</v>
      </c>
      <c r="L1323" s="438">
        <f>IF('statement of marks'!T$6="","",'statement of marks'!T$6)</f>
        <v>9</v>
      </c>
      <c r="M1323" s="438">
        <f>IF('statement of marks'!U$6="","",'statement of marks'!U$6)</f>
        <v>29</v>
      </c>
      <c r="N1323" s="439">
        <f>IF('statement of marks'!V$6="","",'statement of marks'!V$6)</f>
        <v>1</v>
      </c>
      <c r="O1323" s="436">
        <f>IF('statement of marks'!W$6="","",'statement of marks'!W$6)</f>
        <v>40</v>
      </c>
      <c r="P1323" s="436">
        <f>IF('statement of marks'!X$6="","",'statement of marks'!X$6)</f>
        <v>10</v>
      </c>
      <c r="Q1323" s="436">
        <f>IF('statement of marks'!Y$6="","",'statement of marks'!Y$6)</f>
        <v>20</v>
      </c>
      <c r="R1323" s="438">
        <f>IF('statement of marks'!Z$6="","",'statement of marks'!Z$6)</f>
        <v>70</v>
      </c>
      <c r="S1323" s="440">
        <f>IF('statement of marks'!AA$6="","",'statement of marks'!AA$6)</f>
        <v>100</v>
      </c>
      <c r="T1323" s="436">
        <f>IF('statement of marks'!AB$6="","",'statement of marks'!AB$6)</f>
        <v>65</v>
      </c>
      <c r="U1323" s="436">
        <f>IF('statement of marks'!AC$6="","",'statement of marks'!AC$6)</f>
        <v>15</v>
      </c>
      <c r="V1323" s="436">
        <f>IF('statement of marks'!AD$6="","",'statement of marks'!AD$6)</f>
        <v>20</v>
      </c>
      <c r="W1323" s="438">
        <f>IF('statement of marks'!AE$6="","",'statement of marks'!AE$6)</f>
        <v>100</v>
      </c>
      <c r="X1323" s="441">
        <f>IF('statement of marks'!AF$6="","",'statement of marks'!AF$6)</f>
        <v>200</v>
      </c>
      <c r="Y1323" s="436" t="str">
        <f>IF('statement of marks'!AG$6="","",'statement of marks'!AG$6)</f>
        <v/>
      </c>
      <c r="Z1323" s="452" t="str">
        <f>IF('statement of marks'!AH$6="","",'statement of marks'!AH$6)</f>
        <v/>
      </c>
    </row>
    <row r="1324" spans="1:26" ht="15.5" customHeight="1">
      <c r="A1324" s="424"/>
      <c r="B1324" s="813" t="str">
        <f>IF('statement of marks'!$L$3="","",'statement of marks'!$L$3)</f>
        <v>HINDI</v>
      </c>
      <c r="C1324" s="814"/>
      <c r="D1324" s="430" t="str">
        <f>IF('statement of marks'!L48="","",'statement of marks'!L48)</f>
        <v/>
      </c>
      <c r="E1324" s="430" t="str">
        <f>IF('statement of marks'!M48="","",'statement of marks'!M48)</f>
        <v/>
      </c>
      <c r="F1324" s="442" t="str">
        <f>IF('statement of marks'!N48="","",'statement of marks'!N48)</f>
        <v/>
      </c>
      <c r="G1324" s="430" t="str">
        <f>IF('statement of marks'!O48="","",'statement of marks'!O48)</f>
        <v/>
      </c>
      <c r="H1324" s="430" t="str">
        <f>IF('statement of marks'!P48="","",'statement of marks'!P48)</f>
        <v/>
      </c>
      <c r="I1324" s="443" t="str">
        <f>IF('statement of marks'!Q48="","",'statement of marks'!Q48)</f>
        <v/>
      </c>
      <c r="J1324" s="430" t="str">
        <f>IF('statement of marks'!R48="","",'statement of marks'!R48)</f>
        <v/>
      </c>
      <c r="K1324" s="430" t="str">
        <f>IF('statement of marks'!S48="","",'statement of marks'!S48)</f>
        <v/>
      </c>
      <c r="L1324" s="443" t="str">
        <f>IF('statement of marks'!T48="","",'statement of marks'!T48)</f>
        <v/>
      </c>
      <c r="M1324" s="443" t="str">
        <f>IF('statement of marks'!U48="","",'statement of marks'!U48)</f>
        <v/>
      </c>
      <c r="N1324" s="444" t="str">
        <f>IF('statement of marks'!V48="","",'statement of marks'!V48)</f>
        <v/>
      </c>
      <c r="O1324" s="430" t="str">
        <f>IF('statement of marks'!W48="","",'statement of marks'!W48)</f>
        <v/>
      </c>
      <c r="P1324" s="430" t="str">
        <f>IF('statement of marks'!X48="","",'statement of marks'!X48)</f>
        <v/>
      </c>
      <c r="Q1324" s="430" t="str">
        <f>IF('statement of marks'!Y48="","",'statement of marks'!Y48)</f>
        <v/>
      </c>
      <c r="R1324" s="443" t="str">
        <f>IF('statement of marks'!Z48="","",'statement of marks'!Z48)</f>
        <v/>
      </c>
      <c r="S1324" s="445" t="str">
        <f>IF('statement of marks'!AA48="","",'statement of marks'!AA48)</f>
        <v/>
      </c>
      <c r="T1324" s="430" t="str">
        <f>IF('statement of marks'!AB48="","",'statement of marks'!AB48)</f>
        <v/>
      </c>
      <c r="U1324" s="430" t="str">
        <f>IF('statement of marks'!AC48="","",'statement of marks'!AC48)</f>
        <v/>
      </c>
      <c r="V1324" s="430" t="str">
        <f>IF('statement of marks'!AD48="","",'statement of marks'!AD48)</f>
        <v/>
      </c>
      <c r="W1324" s="443" t="str">
        <f>IF('statement of marks'!AE48="","",'statement of marks'!AE48)</f>
        <v/>
      </c>
      <c r="X1324" s="446" t="str">
        <f>IF('statement of marks'!AF48="","",'statement of marks'!AF48)</f>
        <v/>
      </c>
      <c r="Y1324" s="430" t="str">
        <f>IF('statement of marks'!AG48="","",'statement of marks'!AG48)</f>
        <v/>
      </c>
      <c r="Z1324" s="453" t="str">
        <f>IF('statement of marks'!AH48="","",'statement of marks'!AH48)</f>
        <v/>
      </c>
    </row>
    <row r="1325" spans="1:26" ht="15.5" customHeight="1">
      <c r="A1325" s="424"/>
      <c r="B1325" s="813" t="str">
        <f>IF('statement of marks'!$AK$3="","",'statement of marks'!$AK$3)</f>
        <v>ENGLISH</v>
      </c>
      <c r="C1325" s="814"/>
      <c r="D1325" s="430" t="str">
        <f>IF('statement of marks'!AK48="","",'statement of marks'!AK48)</f>
        <v/>
      </c>
      <c r="E1325" s="430" t="str">
        <f>IF('statement of marks'!AL48="","",'statement of marks'!AL48)</f>
        <v/>
      </c>
      <c r="F1325" s="442" t="str">
        <f>IF('statement of marks'!AM48="","",'statement of marks'!AM48)</f>
        <v/>
      </c>
      <c r="G1325" s="430" t="str">
        <f>IF('statement of marks'!AN48="","",'statement of marks'!AN48)</f>
        <v/>
      </c>
      <c r="H1325" s="430" t="str">
        <f>IF('statement of marks'!AO48="","",'statement of marks'!AO48)</f>
        <v/>
      </c>
      <c r="I1325" s="443" t="str">
        <f>IF('statement of marks'!AP48="","",'statement of marks'!AP48)</f>
        <v/>
      </c>
      <c r="J1325" s="430" t="str">
        <f>IF('statement of marks'!AQ48="","",'statement of marks'!AQ48)</f>
        <v/>
      </c>
      <c r="K1325" s="430" t="str">
        <f>IF('statement of marks'!AR48="","",'statement of marks'!AR48)</f>
        <v/>
      </c>
      <c r="L1325" s="443" t="str">
        <f>IF('statement of marks'!AS48="","",'statement of marks'!AS48)</f>
        <v/>
      </c>
      <c r="M1325" s="443" t="str">
        <f>IF('statement of marks'!AT48="","",'statement of marks'!AT48)</f>
        <v/>
      </c>
      <c r="N1325" s="444" t="str">
        <f>IF('statement of marks'!AU48="","",'statement of marks'!AU48)</f>
        <v/>
      </c>
      <c r="O1325" s="430" t="str">
        <f>IF('statement of marks'!AV48="","",'statement of marks'!AV48)</f>
        <v/>
      </c>
      <c r="P1325" s="430" t="str">
        <f>IF('statement of marks'!AW48="","",'statement of marks'!AW48)</f>
        <v/>
      </c>
      <c r="Q1325" s="430" t="str">
        <f>IF('statement of marks'!AX48="","",'statement of marks'!AX48)</f>
        <v/>
      </c>
      <c r="R1325" s="443" t="str">
        <f>IF('statement of marks'!AY48="","",'statement of marks'!AY48)</f>
        <v/>
      </c>
      <c r="S1325" s="445" t="str">
        <f>IF('statement of marks'!AZ48="","",'statement of marks'!AZ48)</f>
        <v/>
      </c>
      <c r="T1325" s="430" t="str">
        <f>IF('statement of marks'!BA48="","",'statement of marks'!BA48)</f>
        <v/>
      </c>
      <c r="U1325" s="430" t="str">
        <f>IF('statement of marks'!BB48="","",'statement of marks'!BB48)</f>
        <v/>
      </c>
      <c r="V1325" s="430" t="str">
        <f>IF('statement of marks'!BC48="","",'statement of marks'!BC48)</f>
        <v/>
      </c>
      <c r="W1325" s="443" t="str">
        <f>IF('statement of marks'!BD48="","",'statement of marks'!BD48)</f>
        <v/>
      </c>
      <c r="X1325" s="446" t="str">
        <f>IF('statement of marks'!BE48="","",'statement of marks'!BE48)</f>
        <v/>
      </c>
      <c r="Y1325" s="430" t="str">
        <f>IF('statement of marks'!BF48="","",'statement of marks'!BF48)</f>
        <v/>
      </c>
      <c r="Z1325" s="453" t="str">
        <f>IF('statement of marks'!BG48="","",'statement of marks'!BG48)</f>
        <v/>
      </c>
    </row>
    <row r="1326" spans="1:26" ht="15.5" customHeight="1">
      <c r="A1326" s="424"/>
      <c r="B1326" s="813" t="str">
        <f>IF('statement of marks'!BJ48="s","SANSKRIT",IF('statement of marks'!BJ48="u","URDU",IF('statement of marks'!BJ48="g","GUJRATI",IF('statement of marks'!BJ48="p","PUNJABI",IF('statement of marks'!BJ48="sd","fla/kh","THIRD LANGUAGE")))))</f>
        <v>THIRD LANGUAGE</v>
      </c>
      <c r="C1326" s="814"/>
      <c r="D1326" s="430" t="str">
        <f>IF('statement of marks'!BK48="","",'statement of marks'!BK48)</f>
        <v/>
      </c>
      <c r="E1326" s="430" t="str">
        <f>IF('statement of marks'!BL48="","",'statement of marks'!BL48)</f>
        <v/>
      </c>
      <c r="F1326" s="442" t="str">
        <f>IF('statement of marks'!BM48="","",'statement of marks'!BM48)</f>
        <v/>
      </c>
      <c r="G1326" s="430" t="str">
        <f>IF('statement of marks'!BN48="","",'statement of marks'!BN48)</f>
        <v/>
      </c>
      <c r="H1326" s="430" t="str">
        <f>IF('statement of marks'!BO48="","",'statement of marks'!BO48)</f>
        <v/>
      </c>
      <c r="I1326" s="443" t="str">
        <f>IF('statement of marks'!BP48="","",'statement of marks'!BP48)</f>
        <v/>
      </c>
      <c r="J1326" s="430" t="str">
        <f>IF('statement of marks'!BQ48="","",'statement of marks'!BQ48)</f>
        <v/>
      </c>
      <c r="K1326" s="430" t="str">
        <f>IF('statement of marks'!BR48="","",'statement of marks'!BR48)</f>
        <v/>
      </c>
      <c r="L1326" s="443" t="str">
        <f>IF('statement of marks'!BS48="","",'statement of marks'!BS48)</f>
        <v/>
      </c>
      <c r="M1326" s="443" t="str">
        <f>IF('statement of marks'!BT48="","",'statement of marks'!BT48)</f>
        <v/>
      </c>
      <c r="N1326" s="444" t="str">
        <f>IF('statement of marks'!BU48="","",'statement of marks'!BU48)</f>
        <v/>
      </c>
      <c r="O1326" s="430" t="str">
        <f>IF('statement of marks'!BV48="","",'statement of marks'!BV48)</f>
        <v/>
      </c>
      <c r="P1326" s="430" t="str">
        <f>IF('statement of marks'!BW48="","",'statement of marks'!BW48)</f>
        <v/>
      </c>
      <c r="Q1326" s="430"/>
      <c r="R1326" s="443" t="str">
        <f>IF('statement of marks'!BX48="","",'statement of marks'!BX48)</f>
        <v/>
      </c>
      <c r="S1326" s="445" t="str">
        <f>IF('statement of marks'!BY48="","",'statement of marks'!BY48)</f>
        <v/>
      </c>
      <c r="T1326" s="430" t="str">
        <f>IF('statement of marks'!BZ48="","",'statement of marks'!BZ48)</f>
        <v/>
      </c>
      <c r="U1326" s="430" t="str">
        <f>IF('statement of marks'!CA48="","",'statement of marks'!CA48)</f>
        <v/>
      </c>
      <c r="V1326" s="430"/>
      <c r="W1326" s="443" t="str">
        <f>IF('statement of marks'!CB48="","",'statement of marks'!CB48)</f>
        <v/>
      </c>
      <c r="X1326" s="446" t="str">
        <f>IF('statement of marks'!CC48="","",'statement of marks'!CC48)</f>
        <v/>
      </c>
      <c r="Y1326" s="430" t="str">
        <f>IF('statement of marks'!CD48="","",'statement of marks'!CD48)</f>
        <v/>
      </c>
      <c r="Z1326" s="453" t="str">
        <f>IF('statement of marks'!CE48="","",'statement of marks'!CE48)</f>
        <v/>
      </c>
    </row>
    <row r="1327" spans="1:26" ht="15.5" customHeight="1">
      <c r="A1327" s="424"/>
      <c r="B1327" s="813" t="str">
        <f>IF('statement of marks'!$CH$3="","",'statement of marks'!$CH$3)</f>
        <v>MATHEMATICS</v>
      </c>
      <c r="C1327" s="814"/>
      <c r="D1327" s="430" t="str">
        <f>IF('statement of marks'!CH48="","",'statement of marks'!CH48)</f>
        <v/>
      </c>
      <c r="E1327" s="430" t="str">
        <f>IF('statement of marks'!CI48="","",'statement of marks'!CI48)</f>
        <v/>
      </c>
      <c r="F1327" s="442" t="str">
        <f>IF('statement of marks'!CJ48="","",'statement of marks'!CJ48)</f>
        <v/>
      </c>
      <c r="G1327" s="430" t="str">
        <f>IF('statement of marks'!CK48="","",'statement of marks'!CK48)</f>
        <v/>
      </c>
      <c r="H1327" s="430" t="str">
        <f>IF('statement of marks'!CL48="","",'statement of marks'!CL48)</f>
        <v/>
      </c>
      <c r="I1327" s="443" t="str">
        <f>IF('statement of marks'!CM48="","",'statement of marks'!CM48)</f>
        <v/>
      </c>
      <c r="J1327" s="430" t="str">
        <f>IF('statement of marks'!CN48="","",'statement of marks'!CN48)</f>
        <v/>
      </c>
      <c r="K1327" s="430" t="str">
        <f>IF('statement of marks'!CO48="","",'statement of marks'!CO48)</f>
        <v/>
      </c>
      <c r="L1327" s="443" t="str">
        <f>IF('statement of marks'!CP48="","",'statement of marks'!CP48)</f>
        <v/>
      </c>
      <c r="M1327" s="443" t="str">
        <f>IF('statement of marks'!CQ48="","",'statement of marks'!CQ48)</f>
        <v/>
      </c>
      <c r="N1327" s="444" t="str">
        <f>IF('statement of marks'!CR48="","",'statement of marks'!CR48)</f>
        <v/>
      </c>
      <c r="O1327" s="430" t="str">
        <f>IF('statement of marks'!CS48="","",'statement of marks'!CS48)</f>
        <v/>
      </c>
      <c r="P1327" s="430" t="str">
        <f>IF('statement of marks'!CT48="","",'statement of marks'!CT48)</f>
        <v/>
      </c>
      <c r="Q1327" s="430" t="str">
        <f>IF('statement of marks'!CU48="","",'statement of marks'!CU48)</f>
        <v/>
      </c>
      <c r="R1327" s="443" t="str">
        <f>IF('statement of marks'!CV48="","",'statement of marks'!CV48)</f>
        <v/>
      </c>
      <c r="S1327" s="445" t="str">
        <f>IF('statement of marks'!CW48="","",'statement of marks'!CW48)</f>
        <v/>
      </c>
      <c r="T1327" s="430" t="str">
        <f>IF('statement of marks'!CX48="","",'statement of marks'!CX48)</f>
        <v/>
      </c>
      <c r="U1327" s="430" t="str">
        <f>IF('statement of marks'!CY48="","",'statement of marks'!CY48)</f>
        <v/>
      </c>
      <c r="V1327" s="430" t="str">
        <f>IF('statement of marks'!CZ48="","",'statement of marks'!CZ48)</f>
        <v/>
      </c>
      <c r="W1327" s="443" t="str">
        <f>IF('statement of marks'!DA48="","",'statement of marks'!DA48)</f>
        <v/>
      </c>
      <c r="X1327" s="446" t="str">
        <f>IF('statement of marks'!DB48="","",'statement of marks'!DB48)</f>
        <v/>
      </c>
      <c r="Y1327" s="430" t="str">
        <f>IF('statement of marks'!DC48="","",'statement of marks'!DC48)</f>
        <v/>
      </c>
      <c r="Z1327" s="453" t="str">
        <f>IF('statement of marks'!DD48="","",'statement of marks'!DD48)</f>
        <v/>
      </c>
    </row>
    <row r="1328" spans="1:26" ht="15.5" customHeight="1">
      <c r="A1328" s="424"/>
      <c r="B1328" s="813" t="str">
        <f>IF('statement of marks'!$DG$3="","",'statement of marks'!$DG$3)</f>
        <v>SCIENCE</v>
      </c>
      <c r="C1328" s="814"/>
      <c r="D1328" s="430" t="str">
        <f>IF('statement of marks'!DG48="","",'statement of marks'!DG48)</f>
        <v/>
      </c>
      <c r="E1328" s="430" t="str">
        <f>IF('statement of marks'!DH48="","",'statement of marks'!DH48)</f>
        <v/>
      </c>
      <c r="F1328" s="442" t="str">
        <f>IF('statement of marks'!DI48="","",'statement of marks'!DI48)</f>
        <v/>
      </c>
      <c r="G1328" s="430" t="str">
        <f>IF('statement of marks'!DJ48="","",'statement of marks'!DJ48)</f>
        <v/>
      </c>
      <c r="H1328" s="430" t="str">
        <f>IF('statement of marks'!DK48="","",'statement of marks'!DK48)</f>
        <v/>
      </c>
      <c r="I1328" s="443" t="str">
        <f>IF('statement of marks'!DL48="","",'statement of marks'!DL48)</f>
        <v/>
      </c>
      <c r="J1328" s="430" t="str">
        <f>IF('statement of marks'!DM48="","",'statement of marks'!DM48)</f>
        <v/>
      </c>
      <c r="K1328" s="430" t="str">
        <f>IF('statement of marks'!DN48="","",'statement of marks'!DN48)</f>
        <v/>
      </c>
      <c r="L1328" s="443" t="str">
        <f>IF('statement of marks'!DO48="","",'statement of marks'!DO48)</f>
        <v/>
      </c>
      <c r="M1328" s="443" t="str">
        <f>IF('statement of marks'!DP48="","",'statement of marks'!DP48)</f>
        <v/>
      </c>
      <c r="N1328" s="444" t="str">
        <f>IF('statement of marks'!DQ48="","",'statement of marks'!DQ48)</f>
        <v/>
      </c>
      <c r="O1328" s="430" t="str">
        <f>IF('statement of marks'!DR48="","",'statement of marks'!DR48)</f>
        <v/>
      </c>
      <c r="P1328" s="430" t="str">
        <f>IF('statement of marks'!DS48="","",'statement of marks'!DS48)</f>
        <v/>
      </c>
      <c r="Q1328" s="430"/>
      <c r="R1328" s="443" t="str">
        <f>IF('statement of marks'!DT48="","",'statement of marks'!DT48)</f>
        <v/>
      </c>
      <c r="S1328" s="445" t="str">
        <f>IF('statement of marks'!DU48="","",'statement of marks'!DU48)</f>
        <v/>
      </c>
      <c r="T1328" s="430" t="str">
        <f>IF('statement of marks'!DV48="","",'statement of marks'!DV48)</f>
        <v/>
      </c>
      <c r="U1328" s="430" t="str">
        <f>IF('statement of marks'!DW48="","",'statement of marks'!DW48)</f>
        <v/>
      </c>
      <c r="V1328" s="430"/>
      <c r="W1328" s="443" t="str">
        <f>IF('statement of marks'!DX48="","",'statement of marks'!DX48)</f>
        <v/>
      </c>
      <c r="X1328" s="446" t="str">
        <f>IF('statement of marks'!DY48="","",'statement of marks'!DY48)</f>
        <v/>
      </c>
      <c r="Y1328" s="430" t="str">
        <f>IF('statement of marks'!DZ48="","",'statement of marks'!DZ48)</f>
        <v/>
      </c>
      <c r="Z1328" s="453" t="str">
        <f>IF('statement of marks'!EA48="","",'statement of marks'!EA48)</f>
        <v/>
      </c>
    </row>
    <row r="1329" spans="1:26" ht="15.5" customHeight="1">
      <c r="A1329" s="424"/>
      <c r="B1329" s="813" t="str">
        <f>IF('statement of marks'!$ED$3="","",'statement of marks'!$ED$3)</f>
        <v>SOCIAL STUDIES</v>
      </c>
      <c r="C1329" s="814"/>
      <c r="D1329" s="430" t="str">
        <f>IF('statement of marks'!ED48="","",'statement of marks'!ED48)</f>
        <v/>
      </c>
      <c r="E1329" s="430" t="str">
        <f>IF('statement of marks'!EE48="","",'statement of marks'!EE48)</f>
        <v/>
      </c>
      <c r="F1329" s="442" t="str">
        <f>IF('statement of marks'!EF48="","",'statement of marks'!EF48)</f>
        <v/>
      </c>
      <c r="G1329" s="430" t="str">
        <f>IF('statement of marks'!EG48="","",'statement of marks'!EG48)</f>
        <v/>
      </c>
      <c r="H1329" s="430" t="str">
        <f>IF('statement of marks'!EH48="","",'statement of marks'!EH48)</f>
        <v/>
      </c>
      <c r="I1329" s="443" t="str">
        <f>IF('statement of marks'!EI48="","",'statement of marks'!EI48)</f>
        <v/>
      </c>
      <c r="J1329" s="430" t="str">
        <f>IF('statement of marks'!EJ48="","",'statement of marks'!EJ48)</f>
        <v/>
      </c>
      <c r="K1329" s="430" t="str">
        <f>IF('statement of marks'!EK48="","",'statement of marks'!EK48)</f>
        <v/>
      </c>
      <c r="L1329" s="443" t="str">
        <f>IF('statement of marks'!EL48="","",'statement of marks'!EL48)</f>
        <v/>
      </c>
      <c r="M1329" s="443" t="str">
        <f>IF('statement of marks'!EM48="","",'statement of marks'!EM48)</f>
        <v/>
      </c>
      <c r="N1329" s="444" t="str">
        <f>IF('statement of marks'!EN48="","",'statement of marks'!EN48)</f>
        <v/>
      </c>
      <c r="O1329" s="430" t="str">
        <f>IF('statement of marks'!EO48="","",'statement of marks'!EO48)</f>
        <v/>
      </c>
      <c r="P1329" s="430" t="str">
        <f>IF('statement of marks'!EP48="","",'statement of marks'!EP48)</f>
        <v/>
      </c>
      <c r="Q1329" s="430"/>
      <c r="R1329" s="443" t="str">
        <f>IF('statement of marks'!EQ48="","",'statement of marks'!EQ48)</f>
        <v/>
      </c>
      <c r="S1329" s="445" t="str">
        <f>IF('statement of marks'!ER48="","",'statement of marks'!ER48)</f>
        <v/>
      </c>
      <c r="T1329" s="430" t="str">
        <f>IF('statement of marks'!ES48="","",'statement of marks'!ES48)</f>
        <v/>
      </c>
      <c r="U1329" s="430" t="str">
        <f>IF('statement of marks'!ET48="","",'statement of marks'!ET48)</f>
        <v/>
      </c>
      <c r="V1329" s="430"/>
      <c r="W1329" s="443" t="str">
        <f>IF('statement of marks'!EU48="","",'statement of marks'!EU48)</f>
        <v/>
      </c>
      <c r="X1329" s="446" t="str">
        <f>IF('statement of marks'!EV48="","",'statement of marks'!EV48)</f>
        <v/>
      </c>
      <c r="Y1329" s="430" t="str">
        <f>IF('statement of marks'!EW48="","",'statement of marks'!EW48)</f>
        <v/>
      </c>
      <c r="Z1329" s="453" t="str">
        <f>IF('statement of marks'!EX48="","",'statement of marks'!EX48)</f>
        <v/>
      </c>
    </row>
    <row r="1330" spans="1:26" ht="15.5" customHeight="1">
      <c r="A1330" s="424"/>
      <c r="B1330" s="813" t="s">
        <v>172</v>
      </c>
      <c r="C1330" s="814"/>
      <c r="D1330" s="794" t="s">
        <v>167</v>
      </c>
      <c r="E1330" s="794"/>
      <c r="F1330" s="794"/>
      <c r="G1330" s="794" t="s">
        <v>168</v>
      </c>
      <c r="H1330" s="794"/>
      <c r="I1330" s="794"/>
      <c r="J1330" s="794" t="s">
        <v>169</v>
      </c>
      <c r="K1330" s="794"/>
      <c r="L1330" s="794"/>
      <c r="M1330" s="794"/>
      <c r="N1330" s="794"/>
      <c r="O1330" s="794" t="s">
        <v>177</v>
      </c>
      <c r="P1330" s="794"/>
      <c r="Q1330" s="794"/>
      <c r="R1330" s="794"/>
      <c r="S1330" s="794" t="s">
        <v>221</v>
      </c>
      <c r="T1330" s="794"/>
      <c r="U1330" s="794"/>
      <c r="V1330" s="794"/>
      <c r="W1330" s="447"/>
      <c r="X1330" s="823" t="s">
        <v>425</v>
      </c>
      <c r="Y1330" s="823"/>
      <c r="Z1330" s="824"/>
    </row>
    <row r="1331" spans="1:26" ht="15.5" customHeight="1">
      <c r="A1331" s="425"/>
      <c r="B1331" s="825" t="s">
        <v>166</v>
      </c>
      <c r="C1331" s="826"/>
      <c r="D1331" s="827">
        <f>IF('statement of marks'!FA$6="","",'statement of marks'!FA$6)</f>
        <v>20</v>
      </c>
      <c r="E1331" s="827"/>
      <c r="F1331" s="827"/>
      <c r="G1331" s="827">
        <f>IF('statement of marks'!FB$6="","",'statement of marks'!FB$6)</f>
        <v>20</v>
      </c>
      <c r="H1331" s="827"/>
      <c r="I1331" s="827"/>
      <c r="J1331" s="827">
        <f>IF('statement of marks'!FC$6="","",'statement of marks'!FC$6)</f>
        <v>20</v>
      </c>
      <c r="K1331" s="827"/>
      <c r="L1331" s="827"/>
      <c r="M1331" s="827"/>
      <c r="N1331" s="827"/>
      <c r="O1331" s="827">
        <f>IF('statement of marks'!FD$6="","",'statement of marks'!FD$6)</f>
        <v>20</v>
      </c>
      <c r="P1331" s="827"/>
      <c r="Q1331" s="827"/>
      <c r="R1331" s="827"/>
      <c r="S1331" s="827">
        <f>IF('statement of marks'!FE$6="","",'statement of marks'!FE$6)</f>
        <v>20</v>
      </c>
      <c r="T1331" s="827"/>
      <c r="U1331" s="827"/>
      <c r="V1331" s="827"/>
      <c r="W1331" s="448"/>
      <c r="X1331" s="436">
        <f>IF('statement of marks'!FF$6="","",'statement of marks'!FF$6)</f>
        <v>100</v>
      </c>
      <c r="Y1331" s="436" t="s">
        <v>220</v>
      </c>
      <c r="Z1331" s="451" t="s">
        <v>69</v>
      </c>
    </row>
    <row r="1332" spans="1:26" ht="15.5" customHeight="1">
      <c r="A1332" s="424"/>
      <c r="B1332" s="813" t="str">
        <f>IF('statement of marks'!$FA$3="","",'statement of marks'!$FA$3)</f>
        <v>WORK EXPERIENCE</v>
      </c>
      <c r="C1332" s="814"/>
      <c r="D1332" s="817" t="str">
        <f>IF('statement of marks'!FA48="","",'statement of marks'!FA48)</f>
        <v/>
      </c>
      <c r="E1332" s="817"/>
      <c r="F1332" s="817"/>
      <c r="G1332" s="817" t="str">
        <f>IF('statement of marks'!FB48="","",'statement of marks'!FB48)</f>
        <v/>
      </c>
      <c r="H1332" s="817"/>
      <c r="I1332" s="817"/>
      <c r="J1332" s="816" t="str">
        <f>IF('statement of marks'!FC48="","",'statement of marks'!FC48)</f>
        <v/>
      </c>
      <c r="K1332" s="816"/>
      <c r="L1332" s="816"/>
      <c r="M1332" s="816"/>
      <c r="N1332" s="816"/>
      <c r="O1332" s="817" t="str">
        <f>IF('statement of marks'!FD48="","",'statement of marks'!FD48)</f>
        <v/>
      </c>
      <c r="P1332" s="817"/>
      <c r="Q1332" s="817"/>
      <c r="R1332" s="817"/>
      <c r="S1332" s="817" t="str">
        <f>IF('statement of marks'!FE48="","",'statement of marks'!FE48)</f>
        <v/>
      </c>
      <c r="T1332" s="817"/>
      <c r="U1332" s="817"/>
      <c r="V1332" s="817"/>
      <c r="W1332" s="447"/>
      <c r="X1332" s="447" t="str">
        <f>IF('statement of marks'!FF48="","",'statement of marks'!FF48)</f>
        <v/>
      </c>
      <c r="Y1332" s="447" t="str">
        <f>IF('statement of marks'!FG48="","",'statement of marks'!FG48)</f>
        <v/>
      </c>
      <c r="Z1332" s="454" t="str">
        <f>IF('statement of marks'!FH48="","",'statement of marks'!FH48)</f>
        <v/>
      </c>
    </row>
    <row r="1333" spans="1:26" ht="15.5" customHeight="1">
      <c r="A1333" s="424"/>
      <c r="B1333" s="813" t="str">
        <f>IF('statement of marks'!$FK$3="","",'statement of marks'!$FK$3)</f>
        <v>ART EDUCATION</v>
      </c>
      <c r="C1333" s="814"/>
      <c r="D1333" s="817" t="str">
        <f>IF('statement of marks'!FK48="","",'statement of marks'!FK48)</f>
        <v/>
      </c>
      <c r="E1333" s="817"/>
      <c r="F1333" s="817"/>
      <c r="G1333" s="817" t="str">
        <f>IF('statement of marks'!FL48="","",'statement of marks'!FL48)</f>
        <v/>
      </c>
      <c r="H1333" s="817"/>
      <c r="I1333" s="817"/>
      <c r="J1333" s="816" t="str">
        <f>IF('statement of marks'!FM48="","",'statement of marks'!FM48)</f>
        <v/>
      </c>
      <c r="K1333" s="816"/>
      <c r="L1333" s="816"/>
      <c r="M1333" s="816"/>
      <c r="N1333" s="816"/>
      <c r="O1333" s="817" t="str">
        <f>IF('statement of marks'!FN48="","",'statement of marks'!FN48)</f>
        <v/>
      </c>
      <c r="P1333" s="817"/>
      <c r="Q1333" s="817"/>
      <c r="R1333" s="817"/>
      <c r="S1333" s="817" t="str">
        <f>IF('statement of marks'!FO48="","",'statement of marks'!FO48)</f>
        <v/>
      </c>
      <c r="T1333" s="817"/>
      <c r="U1333" s="817"/>
      <c r="V1333" s="817"/>
      <c r="W1333" s="447"/>
      <c r="X1333" s="447" t="str">
        <f>IF('statement of marks'!FP48="","",'statement of marks'!FP48)</f>
        <v/>
      </c>
      <c r="Y1333" s="447" t="str">
        <f>IF('statement of marks'!FQ48="","",'statement of marks'!FQ48)</f>
        <v/>
      </c>
      <c r="Z1333" s="454" t="str">
        <f>IF('statement of marks'!FR48="","",'statement of marks'!FR48)</f>
        <v/>
      </c>
    </row>
    <row r="1334" spans="1:26" ht="15.5" customHeight="1">
      <c r="A1334" s="424"/>
      <c r="B1334" s="813" t="str">
        <f>IF('statement of marks'!$FU$3="","",'statement of marks'!$FU$3)</f>
        <v>PHYSICIAL EDUCATION</v>
      </c>
      <c r="C1334" s="814"/>
      <c r="D1334" s="817" t="str">
        <f>IF('statement of marks'!FU48="","",'statement of marks'!FU48)</f>
        <v/>
      </c>
      <c r="E1334" s="817"/>
      <c r="F1334" s="817"/>
      <c r="G1334" s="817" t="str">
        <f>IF('statement of marks'!FV48="","",'statement of marks'!FV48)</f>
        <v/>
      </c>
      <c r="H1334" s="817"/>
      <c r="I1334" s="817"/>
      <c r="J1334" s="816" t="str">
        <f>IF('statement of marks'!FW48="","",'statement of marks'!FW48)</f>
        <v/>
      </c>
      <c r="K1334" s="816"/>
      <c r="L1334" s="816"/>
      <c r="M1334" s="816"/>
      <c r="N1334" s="816"/>
      <c r="O1334" s="817" t="str">
        <f>IF('statement of marks'!FX48="","",'statement of marks'!FX48)</f>
        <v/>
      </c>
      <c r="P1334" s="817"/>
      <c r="Q1334" s="817"/>
      <c r="R1334" s="817"/>
      <c r="S1334" s="817" t="str">
        <f>IF('statement of marks'!FY48="","",'statement of marks'!FY48)</f>
        <v/>
      </c>
      <c r="T1334" s="817"/>
      <c r="U1334" s="817"/>
      <c r="V1334" s="817"/>
      <c r="W1334" s="447"/>
      <c r="X1334" s="447" t="str">
        <f>IF('statement of marks'!FZ48="","",'statement of marks'!FZ48)</f>
        <v/>
      </c>
      <c r="Y1334" s="447" t="str">
        <f>IF('statement of marks'!GA48="","",'statement of marks'!GA48)</f>
        <v/>
      </c>
      <c r="Z1334" s="454" t="str">
        <f>IF('statement of marks'!GB48="","",'statement of marks'!GB48)</f>
        <v/>
      </c>
    </row>
    <row r="1335" spans="1:26" ht="15.5" customHeight="1">
      <c r="A1335" s="424"/>
      <c r="B1335" s="813" t="s">
        <v>173</v>
      </c>
      <c r="C1335" s="814"/>
      <c r="D1335" s="794" t="str">
        <f>details!$EF$3</f>
        <v>AUGUST</v>
      </c>
      <c r="E1335" s="794"/>
      <c r="F1335" s="794"/>
      <c r="G1335" s="794" t="str">
        <f>details!$EJ$3</f>
        <v>OCTOBER</v>
      </c>
      <c r="H1335" s="794"/>
      <c r="I1335" s="794"/>
      <c r="J1335" s="816" t="str">
        <f>details!$EN$3</f>
        <v>DECEMBER</v>
      </c>
      <c r="K1335" s="816"/>
      <c r="L1335" s="816"/>
      <c r="M1335" s="816"/>
      <c r="N1335" s="816"/>
      <c r="O1335" s="794" t="str">
        <f>details!$ER$3</f>
        <v>FEBURARY</v>
      </c>
      <c r="P1335" s="794"/>
      <c r="Q1335" s="794"/>
      <c r="R1335" s="794"/>
      <c r="S1335" s="794" t="str">
        <f>details!$EV$3</f>
        <v>GRAND TOAL</v>
      </c>
      <c r="T1335" s="794"/>
      <c r="U1335" s="794"/>
      <c r="V1335" s="794"/>
      <c r="W1335" s="811" t="s">
        <v>118</v>
      </c>
      <c r="X1335" s="811"/>
      <c r="Y1335" s="811"/>
      <c r="Z1335" s="812"/>
    </row>
    <row r="1336" spans="1:26" ht="15.5" customHeight="1">
      <c r="A1336" s="424"/>
      <c r="B1336" s="813" t="s">
        <v>175</v>
      </c>
      <c r="C1336" s="814"/>
      <c r="D1336" s="815" t="str">
        <f>IF(details!EI48="","",details!EI48)</f>
        <v/>
      </c>
      <c r="E1336" s="815"/>
      <c r="F1336" s="815"/>
      <c r="G1336" s="815" t="str">
        <f>IF(details!EM48="","",details!EM48)</f>
        <v/>
      </c>
      <c r="H1336" s="815"/>
      <c r="I1336" s="815"/>
      <c r="J1336" s="816" t="str">
        <f>IF(details!EQ48="","",details!EQ48)</f>
        <v/>
      </c>
      <c r="K1336" s="816"/>
      <c r="L1336" s="816"/>
      <c r="M1336" s="816"/>
      <c r="N1336" s="816"/>
      <c r="O1336" s="817" t="str">
        <f>IF(details!EU48="","",details!EU48)</f>
        <v/>
      </c>
      <c r="P1336" s="817"/>
      <c r="Q1336" s="817"/>
      <c r="R1336" s="817"/>
      <c r="S1336" s="815" t="str">
        <f>IF(details!EW48="","",details!EW48)</f>
        <v/>
      </c>
      <c r="T1336" s="815"/>
      <c r="U1336" s="815"/>
      <c r="V1336" s="815"/>
      <c r="W1336" s="811"/>
      <c r="X1336" s="811"/>
      <c r="Y1336" s="811"/>
      <c r="Z1336" s="812"/>
    </row>
    <row r="1337" spans="1:26" ht="15.5" customHeight="1">
      <c r="A1337" s="424"/>
      <c r="B1337" s="818" t="s">
        <v>174</v>
      </c>
      <c r="C1337" s="819"/>
      <c r="D1337" s="820">
        <f>IF(details!EH48="","",details!EH48)</f>
        <v>40</v>
      </c>
      <c r="E1337" s="820"/>
      <c r="F1337" s="820"/>
      <c r="G1337" s="820">
        <f>IF(details!EL48="","",details!EL48)</f>
        <v>60</v>
      </c>
      <c r="H1337" s="820"/>
      <c r="I1337" s="820"/>
      <c r="J1337" s="820">
        <f>IF(details!EP48="","",details!EP48)</f>
        <v>80</v>
      </c>
      <c r="K1337" s="820"/>
      <c r="L1337" s="820"/>
      <c r="M1337" s="820"/>
      <c r="N1337" s="820"/>
      <c r="O1337" s="820">
        <f>IF(details!ET48="","",details!ET48)</f>
        <v>100</v>
      </c>
      <c r="P1337" s="820"/>
      <c r="Q1337" s="820"/>
      <c r="R1337" s="820"/>
      <c r="S1337" s="820">
        <f>IF(details!EV48="","",details!EV48)</f>
        <v>110</v>
      </c>
      <c r="T1337" s="820"/>
      <c r="U1337" s="820"/>
      <c r="V1337" s="820"/>
      <c r="W1337" s="821">
        <f>'statement of marks'!$HR$108</f>
        <v>45777</v>
      </c>
      <c r="X1337" s="821"/>
      <c r="Y1337" s="821"/>
      <c r="Z1337" s="822"/>
    </row>
    <row r="1338" spans="1:26" ht="15.5" customHeight="1">
      <c r="A1338" s="426"/>
      <c r="B1338" s="803" t="s">
        <v>232</v>
      </c>
      <c r="C1338" s="804"/>
      <c r="D1338" s="805" t="s">
        <v>189</v>
      </c>
      <c r="E1338" s="805"/>
      <c r="F1338" s="805"/>
      <c r="G1338" s="805" t="s">
        <v>190</v>
      </c>
      <c r="H1338" s="805"/>
      <c r="I1338" s="805"/>
      <c r="J1338" s="805" t="s">
        <v>222</v>
      </c>
      <c r="K1338" s="805"/>
      <c r="L1338" s="805"/>
      <c r="M1338" s="805"/>
      <c r="N1338" s="805"/>
      <c r="O1338" s="805" t="s">
        <v>147</v>
      </c>
      <c r="P1338" s="805"/>
      <c r="Q1338" s="805"/>
      <c r="R1338" s="805"/>
      <c r="S1338" s="806" t="s">
        <v>195</v>
      </c>
      <c r="T1338" s="806"/>
      <c r="U1338" s="806"/>
      <c r="V1338" s="806"/>
      <c r="W1338" s="805" t="s">
        <v>230</v>
      </c>
      <c r="X1338" s="805"/>
      <c r="Y1338" s="805"/>
      <c r="Z1338" s="807"/>
    </row>
    <row r="1339" spans="1:26" ht="15.5" customHeight="1">
      <c r="A1339" s="426"/>
      <c r="B1339" s="803"/>
      <c r="C1339" s="804"/>
      <c r="D1339" s="805">
        <f>'statement of marks'!HP48</f>
        <v>1200</v>
      </c>
      <c r="E1339" s="805"/>
      <c r="F1339" s="805"/>
      <c r="G1339" s="805" t="str">
        <f>'statement of marks'!HQ48</f>
        <v/>
      </c>
      <c r="H1339" s="805"/>
      <c r="I1339" s="805"/>
      <c r="J1339" s="808" t="str">
        <f>'statement of marks'!HU48</f>
        <v/>
      </c>
      <c r="K1339" s="808"/>
      <c r="L1339" s="808"/>
      <c r="M1339" s="808"/>
      <c r="N1339" s="808"/>
      <c r="O1339" s="808" t="str">
        <f>'statement of marks'!HR48</f>
        <v/>
      </c>
      <c r="P1339" s="808"/>
      <c r="Q1339" s="808"/>
      <c r="R1339" s="808"/>
      <c r="S1339" s="805" t="str">
        <f>'statement of marks'!HT48</f>
        <v/>
      </c>
      <c r="T1339" s="805"/>
      <c r="U1339" s="805"/>
      <c r="V1339" s="805"/>
      <c r="W1339" s="809" t="str">
        <f>'statement of marks'!HO48</f>
        <v/>
      </c>
      <c r="X1339" s="809"/>
      <c r="Y1339" s="809"/>
      <c r="Z1339" s="810"/>
    </row>
    <row r="1340" spans="1:26" ht="15.5" customHeight="1">
      <c r="A1340" s="424"/>
      <c r="B1340" s="792" t="s">
        <v>176</v>
      </c>
      <c r="C1340" s="793"/>
      <c r="D1340" s="794"/>
      <c r="E1340" s="794"/>
      <c r="F1340" s="794"/>
      <c r="G1340" s="794"/>
      <c r="H1340" s="794"/>
      <c r="I1340" s="794"/>
      <c r="J1340" s="794"/>
      <c r="K1340" s="794"/>
      <c r="L1340" s="794"/>
      <c r="M1340" s="794"/>
      <c r="N1340" s="794"/>
      <c r="O1340" s="794"/>
      <c r="P1340" s="794"/>
      <c r="Q1340" s="794"/>
      <c r="R1340" s="794"/>
      <c r="S1340" s="794"/>
      <c r="T1340" s="794"/>
      <c r="U1340" s="794"/>
      <c r="V1340" s="794"/>
      <c r="W1340" s="794"/>
      <c r="X1340" s="794"/>
      <c r="Y1340" s="794"/>
      <c r="Z1340" s="800"/>
    </row>
    <row r="1341" spans="1:26" ht="15.5" customHeight="1">
      <c r="A1341" s="424"/>
      <c r="B1341" s="801" t="s">
        <v>161</v>
      </c>
      <c r="C1341" s="802"/>
      <c r="D1341" s="794"/>
      <c r="E1341" s="794"/>
      <c r="F1341" s="794"/>
      <c r="G1341" s="794"/>
      <c r="H1341" s="794"/>
      <c r="I1341" s="794"/>
      <c r="J1341" s="794"/>
      <c r="K1341" s="794"/>
      <c r="L1341" s="794"/>
      <c r="M1341" s="794"/>
      <c r="N1341" s="794"/>
      <c r="O1341" s="794"/>
      <c r="P1341" s="794"/>
      <c r="Q1341" s="794"/>
      <c r="R1341" s="794"/>
      <c r="S1341" s="794"/>
      <c r="T1341" s="794"/>
      <c r="U1341" s="794"/>
      <c r="V1341" s="794"/>
      <c r="W1341" s="794"/>
      <c r="X1341" s="794"/>
      <c r="Y1341" s="794"/>
      <c r="Z1341" s="800"/>
    </row>
    <row r="1342" spans="1:26" ht="15.5" customHeight="1">
      <c r="A1342" s="424"/>
      <c r="B1342" s="792" t="s">
        <v>162</v>
      </c>
      <c r="C1342" s="793"/>
      <c r="D1342" s="794"/>
      <c r="E1342" s="794"/>
      <c r="F1342" s="794"/>
      <c r="G1342" s="794"/>
      <c r="H1342" s="794"/>
      <c r="I1342" s="794"/>
      <c r="J1342" s="794"/>
      <c r="K1342" s="794"/>
      <c r="L1342" s="794"/>
      <c r="M1342" s="794"/>
      <c r="N1342" s="794"/>
      <c r="O1342" s="794"/>
      <c r="P1342" s="794"/>
      <c r="Q1342" s="794"/>
      <c r="R1342" s="794"/>
      <c r="S1342" s="795" t="s">
        <v>162</v>
      </c>
      <c r="T1342" s="795"/>
      <c r="U1342" s="795"/>
      <c r="V1342" s="795"/>
      <c r="W1342" s="796" t="s">
        <v>163</v>
      </c>
      <c r="X1342" s="796"/>
      <c r="Y1342" s="796"/>
      <c r="Z1342" s="797"/>
    </row>
    <row r="1343" spans="1:26" ht="15.5" customHeight="1">
      <c r="A1343" s="424"/>
      <c r="B1343" s="798" t="s">
        <v>163</v>
      </c>
      <c r="C1343" s="799"/>
      <c r="D1343" s="794"/>
      <c r="E1343" s="794"/>
      <c r="F1343" s="794"/>
      <c r="G1343" s="794"/>
      <c r="H1343" s="794"/>
      <c r="I1343" s="794"/>
      <c r="J1343" s="794"/>
      <c r="K1343" s="794"/>
      <c r="L1343" s="794"/>
      <c r="M1343" s="794"/>
      <c r="N1343" s="794"/>
      <c r="O1343" s="794"/>
      <c r="P1343" s="794"/>
      <c r="Q1343" s="794"/>
      <c r="R1343" s="794"/>
      <c r="S1343" s="795"/>
      <c r="T1343" s="795"/>
      <c r="U1343" s="795"/>
      <c r="V1343" s="795"/>
      <c r="W1343" s="796"/>
      <c r="X1343" s="796"/>
      <c r="Y1343" s="796"/>
      <c r="Z1343" s="797"/>
    </row>
    <row r="1344" spans="1:26" ht="15.5" customHeight="1" thickBot="1">
      <c r="A1344" s="424"/>
      <c r="B1344" s="786" t="s">
        <v>223</v>
      </c>
      <c r="C1344" s="787"/>
      <c r="D1344" s="788"/>
      <c r="E1344" s="788"/>
      <c r="F1344" s="788"/>
      <c r="G1344" s="788"/>
      <c r="H1344" s="788"/>
      <c r="I1344" s="788"/>
      <c r="J1344" s="788"/>
      <c r="K1344" s="788"/>
      <c r="L1344" s="788"/>
      <c r="M1344" s="788"/>
      <c r="N1344" s="788"/>
      <c r="O1344" s="788"/>
      <c r="P1344" s="788"/>
      <c r="Q1344" s="788"/>
      <c r="R1344" s="788"/>
      <c r="S1344" s="789" t="s">
        <v>179</v>
      </c>
      <c r="T1344" s="789"/>
      <c r="U1344" s="789"/>
      <c r="V1344" s="789"/>
      <c r="W1344" s="790" t="s">
        <v>179</v>
      </c>
      <c r="X1344" s="790"/>
      <c r="Y1344" s="790"/>
      <c r="Z1344" s="791"/>
    </row>
    <row r="1345" spans="1:26" ht="15.5" customHeight="1">
      <c r="A1345" s="424"/>
      <c r="B1345" s="839" t="s">
        <v>178</v>
      </c>
      <c r="C1345" s="840"/>
      <c r="D1345" s="840"/>
      <c r="E1345" s="840"/>
      <c r="F1345" s="840"/>
      <c r="G1345" s="840"/>
      <c r="H1345" s="840"/>
      <c r="I1345" s="840"/>
      <c r="J1345" s="840"/>
      <c r="K1345" s="840"/>
      <c r="L1345" s="840"/>
      <c r="M1345" s="840"/>
      <c r="N1345" s="840"/>
      <c r="O1345" s="840"/>
      <c r="P1345" s="840"/>
      <c r="Q1345" s="840"/>
      <c r="R1345" s="840"/>
      <c r="S1345" s="840"/>
      <c r="T1345" s="840"/>
      <c r="U1345" s="840"/>
      <c r="V1345" s="840"/>
      <c r="W1345" s="840"/>
      <c r="X1345" s="840"/>
      <c r="Y1345" s="840"/>
      <c r="Z1345" s="841"/>
    </row>
    <row r="1346" spans="1:26" ht="15.5" customHeight="1">
      <c r="A1346" s="424"/>
      <c r="B1346" s="842" t="str">
        <f>IF('statement of marks'!$A$1="","",'statement of marks'!$A$1)</f>
        <v>GOVT. HR. SEC. SCHOOL, _________________</v>
      </c>
      <c r="C1346" s="843"/>
      <c r="D1346" s="843"/>
      <c r="E1346" s="843"/>
      <c r="F1346" s="843"/>
      <c r="G1346" s="843"/>
      <c r="H1346" s="843"/>
      <c r="I1346" s="843"/>
      <c r="J1346" s="843"/>
      <c r="K1346" s="843"/>
      <c r="L1346" s="843"/>
      <c r="M1346" s="843"/>
      <c r="N1346" s="843"/>
      <c r="O1346" s="843"/>
      <c r="P1346" s="843"/>
      <c r="Q1346" s="843"/>
      <c r="R1346" s="843"/>
      <c r="S1346" s="843"/>
      <c r="T1346" s="843"/>
      <c r="U1346" s="843"/>
      <c r="V1346" s="843"/>
      <c r="W1346" s="843"/>
      <c r="X1346" s="843"/>
      <c r="Y1346" s="843"/>
      <c r="Z1346" s="844"/>
    </row>
    <row r="1347" spans="1:26" ht="15.5" customHeight="1">
      <c r="A1347" s="424"/>
      <c r="B1347" s="813" t="s">
        <v>117</v>
      </c>
      <c r="C1347" s="814"/>
      <c r="D1347" s="814" t="str">
        <f>IF('statement of marks'!$H$3="","",'statement of marks'!$H$3)</f>
        <v>2024-25</v>
      </c>
      <c r="E1347" s="814"/>
      <c r="F1347" s="814"/>
      <c r="G1347" s="814"/>
      <c r="H1347" s="814"/>
      <c r="I1347" s="814"/>
      <c r="J1347" s="814"/>
      <c r="K1347" s="814"/>
      <c r="L1347" s="814"/>
      <c r="M1347" s="814"/>
      <c r="N1347" s="814"/>
      <c r="O1347" s="814"/>
      <c r="P1347" s="814"/>
      <c r="Q1347" s="814"/>
      <c r="R1347" s="814"/>
      <c r="S1347" s="814"/>
      <c r="T1347" s="814"/>
      <c r="U1347" s="814"/>
      <c r="V1347" s="814"/>
      <c r="W1347" s="814"/>
      <c r="X1347" s="814"/>
      <c r="Y1347" s="814"/>
      <c r="Z1347" s="832"/>
    </row>
    <row r="1348" spans="1:26" ht="15.5" customHeight="1">
      <c r="A1348" s="424"/>
      <c r="B1348" s="813" t="s">
        <v>157</v>
      </c>
      <c r="C1348" s="814"/>
      <c r="D1348" s="814" t="str">
        <f>IF('statement of marks'!I49="","",'statement of marks'!I49)</f>
        <v/>
      </c>
      <c r="E1348" s="814"/>
      <c r="F1348" s="814"/>
      <c r="G1348" s="814"/>
      <c r="H1348" s="814"/>
      <c r="I1348" s="814"/>
      <c r="J1348" s="814"/>
      <c r="K1348" s="814"/>
      <c r="L1348" s="814"/>
      <c r="M1348" s="814"/>
      <c r="N1348" s="814"/>
      <c r="O1348" s="814"/>
      <c r="P1348" s="814"/>
      <c r="Q1348" s="814"/>
      <c r="R1348" s="814"/>
      <c r="S1348" s="814"/>
      <c r="T1348" s="814"/>
      <c r="U1348" s="814"/>
      <c r="V1348" s="814"/>
      <c r="W1348" s="814"/>
      <c r="X1348" s="814"/>
      <c r="Y1348" s="814"/>
      <c r="Z1348" s="832"/>
    </row>
    <row r="1349" spans="1:26" ht="15.5" customHeight="1">
      <c r="A1349" s="424"/>
      <c r="B1349" s="813" t="s">
        <v>20</v>
      </c>
      <c r="C1349" s="814"/>
      <c r="D1349" s="814" t="str">
        <f>IF('statement of marks'!J49="","",'statement of marks'!J49)</f>
        <v/>
      </c>
      <c r="E1349" s="814"/>
      <c r="F1349" s="814"/>
      <c r="G1349" s="814"/>
      <c r="H1349" s="814"/>
      <c r="I1349" s="814"/>
      <c r="J1349" s="814"/>
      <c r="K1349" s="814"/>
      <c r="L1349" s="814"/>
      <c r="M1349" s="814"/>
      <c r="N1349" s="814"/>
      <c r="O1349" s="814"/>
      <c r="P1349" s="814"/>
      <c r="Q1349" s="814"/>
      <c r="R1349" s="814"/>
      <c r="S1349" s="814"/>
      <c r="T1349" s="814"/>
      <c r="U1349" s="814"/>
      <c r="V1349" s="814"/>
      <c r="W1349" s="814"/>
      <c r="X1349" s="814"/>
      <c r="Y1349" s="814"/>
      <c r="Z1349" s="832"/>
    </row>
    <row r="1350" spans="1:26" ht="15.5" customHeight="1">
      <c r="A1350" s="424"/>
      <c r="B1350" s="813" t="s">
        <v>21</v>
      </c>
      <c r="C1350" s="814"/>
      <c r="D1350" s="814" t="str">
        <f>IF('statement of marks'!K49="","",'statement of marks'!K49)</f>
        <v/>
      </c>
      <c r="E1350" s="814"/>
      <c r="F1350" s="814"/>
      <c r="G1350" s="814"/>
      <c r="H1350" s="814"/>
      <c r="I1350" s="814"/>
      <c r="J1350" s="814"/>
      <c r="K1350" s="814"/>
      <c r="L1350" s="814"/>
      <c r="M1350" s="814"/>
      <c r="N1350" s="814"/>
      <c r="O1350" s="814"/>
      <c r="P1350" s="814"/>
      <c r="Q1350" s="814"/>
      <c r="R1350" s="814"/>
      <c r="S1350" s="814"/>
      <c r="T1350" s="814"/>
      <c r="U1350" s="814"/>
      <c r="V1350" s="814"/>
      <c r="W1350" s="814"/>
      <c r="X1350" s="814"/>
      <c r="Y1350" s="814"/>
      <c r="Z1350" s="832"/>
    </row>
    <row r="1351" spans="1:26" ht="15.5" customHeight="1">
      <c r="A1351" s="424"/>
      <c r="B1351" s="813" t="s">
        <v>158</v>
      </c>
      <c r="C1351" s="814"/>
      <c r="D1351" s="814" t="str">
        <f>IF('statement of marks'!$G$3="","",'statement of marks'!$G$3)</f>
        <v>6 A</v>
      </c>
      <c r="E1351" s="814"/>
      <c r="F1351" s="814"/>
      <c r="G1351" s="814" t="s">
        <v>159</v>
      </c>
      <c r="H1351" s="814"/>
      <c r="I1351" s="814"/>
      <c r="J1351" s="836">
        <f>IF('statement of marks'!D49="","",'statement of marks'!D49)</f>
        <v>843</v>
      </c>
      <c r="K1351" s="837"/>
      <c r="L1351" s="837"/>
      <c r="M1351" s="837"/>
      <c r="N1351" s="838"/>
      <c r="O1351" s="814" t="s">
        <v>79</v>
      </c>
      <c r="P1351" s="814"/>
      <c r="Q1351" s="814"/>
      <c r="R1351" s="814"/>
      <c r="S1351" s="814" t="str">
        <f>IF('statement of marks'!F49="","",'statement of marks'!F49)</f>
        <v/>
      </c>
      <c r="T1351" s="814"/>
      <c r="U1351" s="814"/>
      <c r="V1351" s="814"/>
      <c r="W1351" s="814" t="str">
        <f>IF('statement of marks'!$I$3="","",'statement of marks'!$I$3)</f>
        <v>SCHOOL DISE CODE</v>
      </c>
      <c r="X1351" s="814"/>
      <c r="Y1351" s="814"/>
      <c r="Z1351" s="832"/>
    </row>
    <row r="1352" spans="1:26" ht="15.5" customHeight="1">
      <c r="A1352" s="424"/>
      <c r="B1352" s="449" t="s">
        <v>171</v>
      </c>
      <c r="C1352" s="428"/>
      <c r="D1352" s="830" t="str">
        <f>IF('statement of marks'!G49="","",'statement of marks'!G49)</f>
        <v/>
      </c>
      <c r="E1352" s="830"/>
      <c r="F1352" s="830"/>
      <c r="G1352" s="831" t="str">
        <f>IF('statement of marks'!H49="","",'statement of marks'!H49)</f>
        <v/>
      </c>
      <c r="H1352" s="831"/>
      <c r="I1352" s="831"/>
      <c r="J1352" s="831"/>
      <c r="K1352" s="831"/>
      <c r="L1352" s="831"/>
      <c r="M1352" s="831"/>
      <c r="N1352" s="831"/>
      <c r="O1352" s="831"/>
      <c r="P1352" s="831"/>
      <c r="Q1352" s="831"/>
      <c r="R1352" s="831"/>
      <c r="S1352" s="831"/>
      <c r="T1352" s="831"/>
      <c r="U1352" s="831"/>
      <c r="V1352" s="831"/>
      <c r="W1352" s="814" t="str">
        <f>IF('statement of marks'!$J$3="","",'statement of marks'!$J$3)</f>
        <v>08291009401</v>
      </c>
      <c r="X1352" s="814"/>
      <c r="Y1352" s="814"/>
      <c r="Z1352" s="832"/>
    </row>
    <row r="1353" spans="1:26" ht="15.5" customHeight="1">
      <c r="A1353" s="424"/>
      <c r="B1353" s="450" t="s">
        <v>160</v>
      </c>
      <c r="C1353" s="429" t="s">
        <v>165</v>
      </c>
      <c r="D1353" s="794" t="s">
        <v>167</v>
      </c>
      <c r="E1353" s="794"/>
      <c r="F1353" s="794"/>
      <c r="G1353" s="794" t="s">
        <v>168</v>
      </c>
      <c r="H1353" s="794"/>
      <c r="I1353" s="794"/>
      <c r="J1353" s="794" t="s">
        <v>169</v>
      </c>
      <c r="K1353" s="794"/>
      <c r="L1353" s="794"/>
      <c r="M1353" s="833" t="str">
        <f>IF('statement of marks'!U$4="","",'statement of marks'!U$4)</f>
        <v>TOTAL OF ALL TESTS</v>
      </c>
      <c r="N1353" s="834" t="str">
        <f>IF('statement of marks'!V$4="","",'statement of marks'!V$4)</f>
        <v>VRUKSHAROPAN</v>
      </c>
      <c r="O1353" s="795" t="s">
        <v>170</v>
      </c>
      <c r="P1353" s="795"/>
      <c r="Q1353" s="795"/>
      <c r="R1353" s="795"/>
      <c r="S1353" s="835" t="s">
        <v>216</v>
      </c>
      <c r="T1353" s="816" t="s">
        <v>90</v>
      </c>
      <c r="U1353" s="816"/>
      <c r="V1353" s="816"/>
      <c r="W1353" s="816"/>
      <c r="X1353" s="823" t="s">
        <v>425</v>
      </c>
      <c r="Y1353" s="823"/>
      <c r="Z1353" s="824"/>
    </row>
    <row r="1354" spans="1:26" ht="15.5" customHeight="1">
      <c r="A1354" s="424"/>
      <c r="B1354" s="450"/>
      <c r="C1354" s="429"/>
      <c r="D1354" s="431" t="s">
        <v>217</v>
      </c>
      <c r="E1354" s="431" t="s">
        <v>218</v>
      </c>
      <c r="F1354" s="432" t="s">
        <v>219</v>
      </c>
      <c r="G1354" s="431" t="s">
        <v>217</v>
      </c>
      <c r="H1354" s="431" t="s">
        <v>218</v>
      </c>
      <c r="I1354" s="433" t="s">
        <v>219</v>
      </c>
      <c r="J1354" s="431" t="s">
        <v>217</v>
      </c>
      <c r="K1354" s="431" t="s">
        <v>218</v>
      </c>
      <c r="L1354" s="433" t="s">
        <v>219</v>
      </c>
      <c r="M1354" s="833"/>
      <c r="N1354" s="834"/>
      <c r="O1354" s="431" t="s">
        <v>217</v>
      </c>
      <c r="P1354" s="431" t="s">
        <v>218</v>
      </c>
      <c r="Q1354" s="434" t="s">
        <v>421</v>
      </c>
      <c r="R1354" s="433" t="s">
        <v>219</v>
      </c>
      <c r="S1354" s="835"/>
      <c r="T1354" s="431" t="s">
        <v>217</v>
      </c>
      <c r="U1354" s="431" t="s">
        <v>218</v>
      </c>
      <c r="V1354" s="434" t="s">
        <v>422</v>
      </c>
      <c r="W1354" s="433" t="s">
        <v>219</v>
      </c>
      <c r="X1354" s="435" t="s">
        <v>423</v>
      </c>
      <c r="Y1354" s="431" t="s">
        <v>220</v>
      </c>
      <c r="Z1354" s="451" t="s">
        <v>69</v>
      </c>
    </row>
    <row r="1355" spans="1:26" ht="15.5" customHeight="1">
      <c r="A1355" s="425"/>
      <c r="B1355" s="828" t="s">
        <v>166</v>
      </c>
      <c r="C1355" s="829"/>
      <c r="D1355" s="436">
        <f>IF('statement of marks'!L$6="","",'statement of marks'!L$6)</f>
        <v>5</v>
      </c>
      <c r="E1355" s="436">
        <f>IF('statement of marks'!M$6="","",'statement of marks'!M$6)</f>
        <v>5</v>
      </c>
      <c r="F1355" s="437">
        <f>IF('statement of marks'!N$6="","",'statement of marks'!N$6)</f>
        <v>10</v>
      </c>
      <c r="G1355" s="436">
        <f>IF('statement of marks'!O$6="","",'statement of marks'!O$6)</f>
        <v>5</v>
      </c>
      <c r="H1355" s="436">
        <f>IF('statement of marks'!P$6="","",'statement of marks'!P$6)</f>
        <v>5</v>
      </c>
      <c r="I1355" s="438">
        <f>IF('statement of marks'!Q$6="","",'statement of marks'!Q$6)</f>
        <v>10</v>
      </c>
      <c r="J1355" s="436">
        <f>IF('statement of marks'!R$6="","",'statement of marks'!R$6)</f>
        <v>5</v>
      </c>
      <c r="K1355" s="436">
        <f>IF('statement of marks'!S$6="","",'statement of marks'!S$6)</f>
        <v>4</v>
      </c>
      <c r="L1355" s="438">
        <f>IF('statement of marks'!T$6="","",'statement of marks'!T$6)</f>
        <v>9</v>
      </c>
      <c r="M1355" s="438">
        <f>IF('statement of marks'!U$6="","",'statement of marks'!U$6)</f>
        <v>29</v>
      </c>
      <c r="N1355" s="439">
        <f>IF('statement of marks'!V$6="","",'statement of marks'!V$6)</f>
        <v>1</v>
      </c>
      <c r="O1355" s="436">
        <f>IF('statement of marks'!W$6="","",'statement of marks'!W$6)</f>
        <v>40</v>
      </c>
      <c r="P1355" s="436">
        <f>IF('statement of marks'!X$6="","",'statement of marks'!X$6)</f>
        <v>10</v>
      </c>
      <c r="Q1355" s="436">
        <f>IF('statement of marks'!Y$6="","",'statement of marks'!Y$6)</f>
        <v>20</v>
      </c>
      <c r="R1355" s="438">
        <f>IF('statement of marks'!Z$6="","",'statement of marks'!Z$6)</f>
        <v>70</v>
      </c>
      <c r="S1355" s="440">
        <f>IF('statement of marks'!AA$6="","",'statement of marks'!AA$6)</f>
        <v>100</v>
      </c>
      <c r="T1355" s="436">
        <f>IF('statement of marks'!AB$6="","",'statement of marks'!AB$6)</f>
        <v>65</v>
      </c>
      <c r="U1355" s="436">
        <f>IF('statement of marks'!AC$6="","",'statement of marks'!AC$6)</f>
        <v>15</v>
      </c>
      <c r="V1355" s="436">
        <f>IF('statement of marks'!AD$6="","",'statement of marks'!AD$6)</f>
        <v>20</v>
      </c>
      <c r="W1355" s="438">
        <f>IF('statement of marks'!AE$6="","",'statement of marks'!AE$6)</f>
        <v>100</v>
      </c>
      <c r="X1355" s="441">
        <f>IF('statement of marks'!AF$6="","",'statement of marks'!AF$6)</f>
        <v>200</v>
      </c>
      <c r="Y1355" s="436" t="str">
        <f>IF('statement of marks'!AG$6="","",'statement of marks'!AG$6)</f>
        <v/>
      </c>
      <c r="Z1355" s="452" t="str">
        <f>IF('statement of marks'!AH$6="","",'statement of marks'!AH$6)</f>
        <v/>
      </c>
    </row>
    <row r="1356" spans="1:26" ht="15.5" customHeight="1">
      <c r="A1356" s="424"/>
      <c r="B1356" s="813" t="str">
        <f>IF('statement of marks'!$L$3="","",'statement of marks'!$L$3)</f>
        <v>HINDI</v>
      </c>
      <c r="C1356" s="814"/>
      <c r="D1356" s="430" t="str">
        <f>IF('statement of marks'!L49="","",'statement of marks'!L49)</f>
        <v/>
      </c>
      <c r="E1356" s="430" t="str">
        <f>IF('statement of marks'!M49="","",'statement of marks'!M49)</f>
        <v/>
      </c>
      <c r="F1356" s="442" t="str">
        <f>IF('statement of marks'!N49="","",'statement of marks'!N49)</f>
        <v/>
      </c>
      <c r="G1356" s="430" t="str">
        <f>IF('statement of marks'!O49="","",'statement of marks'!O49)</f>
        <v/>
      </c>
      <c r="H1356" s="430" t="str">
        <f>IF('statement of marks'!P49="","",'statement of marks'!P49)</f>
        <v/>
      </c>
      <c r="I1356" s="443" t="str">
        <f>IF('statement of marks'!Q49="","",'statement of marks'!Q49)</f>
        <v/>
      </c>
      <c r="J1356" s="430" t="str">
        <f>IF('statement of marks'!R49="","",'statement of marks'!R49)</f>
        <v/>
      </c>
      <c r="K1356" s="430" t="str">
        <f>IF('statement of marks'!S49="","",'statement of marks'!S49)</f>
        <v/>
      </c>
      <c r="L1356" s="443" t="str">
        <f>IF('statement of marks'!T49="","",'statement of marks'!T49)</f>
        <v/>
      </c>
      <c r="M1356" s="443" t="str">
        <f>IF('statement of marks'!U49="","",'statement of marks'!U49)</f>
        <v/>
      </c>
      <c r="N1356" s="444" t="str">
        <f>IF('statement of marks'!V49="","",'statement of marks'!V49)</f>
        <v/>
      </c>
      <c r="O1356" s="430" t="str">
        <f>IF('statement of marks'!W49="","",'statement of marks'!W49)</f>
        <v/>
      </c>
      <c r="P1356" s="430" t="str">
        <f>IF('statement of marks'!X49="","",'statement of marks'!X49)</f>
        <v/>
      </c>
      <c r="Q1356" s="430" t="str">
        <f>IF('statement of marks'!Y49="","",'statement of marks'!Y49)</f>
        <v/>
      </c>
      <c r="R1356" s="443" t="str">
        <f>IF('statement of marks'!Z49="","",'statement of marks'!Z49)</f>
        <v/>
      </c>
      <c r="S1356" s="445" t="str">
        <f>IF('statement of marks'!AA49="","",'statement of marks'!AA49)</f>
        <v/>
      </c>
      <c r="T1356" s="430" t="str">
        <f>IF('statement of marks'!AB49="","",'statement of marks'!AB49)</f>
        <v/>
      </c>
      <c r="U1356" s="430" t="str">
        <f>IF('statement of marks'!AC49="","",'statement of marks'!AC49)</f>
        <v/>
      </c>
      <c r="V1356" s="430" t="str">
        <f>IF('statement of marks'!AD49="","",'statement of marks'!AD49)</f>
        <v/>
      </c>
      <c r="W1356" s="443" t="str">
        <f>IF('statement of marks'!AE49="","",'statement of marks'!AE49)</f>
        <v/>
      </c>
      <c r="X1356" s="446" t="str">
        <f>IF('statement of marks'!AF49="","",'statement of marks'!AF49)</f>
        <v/>
      </c>
      <c r="Y1356" s="430" t="str">
        <f>IF('statement of marks'!AG49="","",'statement of marks'!AG49)</f>
        <v/>
      </c>
      <c r="Z1356" s="453" t="str">
        <f>IF('statement of marks'!AH49="","",'statement of marks'!AH49)</f>
        <v/>
      </c>
    </row>
    <row r="1357" spans="1:26" ht="15.5" customHeight="1">
      <c r="A1357" s="424"/>
      <c r="B1357" s="813" t="str">
        <f>IF('statement of marks'!$AK$3="","",'statement of marks'!$AK$3)</f>
        <v>ENGLISH</v>
      </c>
      <c r="C1357" s="814"/>
      <c r="D1357" s="430" t="str">
        <f>IF('statement of marks'!AK49="","",'statement of marks'!AK49)</f>
        <v/>
      </c>
      <c r="E1357" s="430" t="str">
        <f>IF('statement of marks'!AL49="","",'statement of marks'!AL49)</f>
        <v/>
      </c>
      <c r="F1357" s="442" t="str">
        <f>IF('statement of marks'!AM49="","",'statement of marks'!AM49)</f>
        <v/>
      </c>
      <c r="G1357" s="430" t="str">
        <f>IF('statement of marks'!AN49="","",'statement of marks'!AN49)</f>
        <v/>
      </c>
      <c r="H1357" s="430" t="str">
        <f>IF('statement of marks'!AO49="","",'statement of marks'!AO49)</f>
        <v/>
      </c>
      <c r="I1357" s="443" t="str">
        <f>IF('statement of marks'!AP49="","",'statement of marks'!AP49)</f>
        <v/>
      </c>
      <c r="J1357" s="430" t="str">
        <f>IF('statement of marks'!AQ49="","",'statement of marks'!AQ49)</f>
        <v/>
      </c>
      <c r="K1357" s="430" t="str">
        <f>IF('statement of marks'!AR49="","",'statement of marks'!AR49)</f>
        <v/>
      </c>
      <c r="L1357" s="443" t="str">
        <f>IF('statement of marks'!AS49="","",'statement of marks'!AS49)</f>
        <v/>
      </c>
      <c r="M1357" s="443" t="str">
        <f>IF('statement of marks'!AT49="","",'statement of marks'!AT49)</f>
        <v/>
      </c>
      <c r="N1357" s="444" t="str">
        <f>IF('statement of marks'!AU49="","",'statement of marks'!AU49)</f>
        <v/>
      </c>
      <c r="O1357" s="430" t="str">
        <f>IF('statement of marks'!AV49="","",'statement of marks'!AV49)</f>
        <v/>
      </c>
      <c r="P1357" s="430" t="str">
        <f>IF('statement of marks'!AW49="","",'statement of marks'!AW49)</f>
        <v/>
      </c>
      <c r="Q1357" s="430" t="str">
        <f>IF('statement of marks'!AX49="","",'statement of marks'!AX49)</f>
        <v/>
      </c>
      <c r="R1357" s="443" t="str">
        <f>IF('statement of marks'!AY49="","",'statement of marks'!AY49)</f>
        <v/>
      </c>
      <c r="S1357" s="445" t="str">
        <f>IF('statement of marks'!AZ49="","",'statement of marks'!AZ49)</f>
        <v/>
      </c>
      <c r="T1357" s="430" t="str">
        <f>IF('statement of marks'!BA49="","",'statement of marks'!BA49)</f>
        <v/>
      </c>
      <c r="U1357" s="430" t="str">
        <f>IF('statement of marks'!BB49="","",'statement of marks'!BB49)</f>
        <v/>
      </c>
      <c r="V1357" s="430" t="str">
        <f>IF('statement of marks'!BC49="","",'statement of marks'!BC49)</f>
        <v/>
      </c>
      <c r="W1357" s="443" t="str">
        <f>IF('statement of marks'!BD49="","",'statement of marks'!BD49)</f>
        <v/>
      </c>
      <c r="X1357" s="446" t="str">
        <f>IF('statement of marks'!BE49="","",'statement of marks'!BE49)</f>
        <v/>
      </c>
      <c r="Y1357" s="430" t="str">
        <f>IF('statement of marks'!BF49="","",'statement of marks'!BF49)</f>
        <v/>
      </c>
      <c r="Z1357" s="453" t="str">
        <f>IF('statement of marks'!BG49="","",'statement of marks'!BG49)</f>
        <v/>
      </c>
    </row>
    <row r="1358" spans="1:26" ht="15.5" customHeight="1">
      <c r="A1358" s="424"/>
      <c r="B1358" s="813" t="str">
        <f>IF('statement of marks'!BJ49="s","SANSKRIT",IF('statement of marks'!BJ49="u","URDU",IF('statement of marks'!BJ49="g","GUJRATI",IF('statement of marks'!BJ49="p","PUNJABI",IF('statement of marks'!BJ49="sd","fla/kh","THIRD LANGUAGE")))))</f>
        <v>THIRD LANGUAGE</v>
      </c>
      <c r="C1358" s="814"/>
      <c r="D1358" s="430" t="str">
        <f>IF('statement of marks'!BK49="","",'statement of marks'!BK49)</f>
        <v/>
      </c>
      <c r="E1358" s="430" t="str">
        <f>IF('statement of marks'!BL49="","",'statement of marks'!BL49)</f>
        <v/>
      </c>
      <c r="F1358" s="442" t="str">
        <f>IF('statement of marks'!BM49="","",'statement of marks'!BM49)</f>
        <v/>
      </c>
      <c r="G1358" s="430" t="str">
        <f>IF('statement of marks'!BN49="","",'statement of marks'!BN49)</f>
        <v/>
      </c>
      <c r="H1358" s="430" t="str">
        <f>IF('statement of marks'!BO49="","",'statement of marks'!BO49)</f>
        <v/>
      </c>
      <c r="I1358" s="443" t="str">
        <f>IF('statement of marks'!BP49="","",'statement of marks'!BP49)</f>
        <v/>
      </c>
      <c r="J1358" s="430" t="str">
        <f>IF('statement of marks'!BQ49="","",'statement of marks'!BQ49)</f>
        <v/>
      </c>
      <c r="K1358" s="430" t="str">
        <f>IF('statement of marks'!BR49="","",'statement of marks'!BR49)</f>
        <v/>
      </c>
      <c r="L1358" s="443" t="str">
        <f>IF('statement of marks'!BS49="","",'statement of marks'!BS49)</f>
        <v/>
      </c>
      <c r="M1358" s="443" t="str">
        <f>IF('statement of marks'!BT49="","",'statement of marks'!BT49)</f>
        <v/>
      </c>
      <c r="N1358" s="444" t="str">
        <f>IF('statement of marks'!BU49="","",'statement of marks'!BU49)</f>
        <v/>
      </c>
      <c r="O1358" s="430" t="str">
        <f>IF('statement of marks'!BV49="","",'statement of marks'!BV49)</f>
        <v/>
      </c>
      <c r="P1358" s="430" t="str">
        <f>IF('statement of marks'!BW49="","",'statement of marks'!BW49)</f>
        <v/>
      </c>
      <c r="Q1358" s="430"/>
      <c r="R1358" s="443" t="str">
        <f>IF('statement of marks'!BX49="","",'statement of marks'!BX49)</f>
        <v/>
      </c>
      <c r="S1358" s="445" t="str">
        <f>IF('statement of marks'!BY49="","",'statement of marks'!BY49)</f>
        <v/>
      </c>
      <c r="T1358" s="430" t="str">
        <f>IF('statement of marks'!BZ49="","",'statement of marks'!BZ49)</f>
        <v/>
      </c>
      <c r="U1358" s="430" t="str">
        <f>IF('statement of marks'!CA49="","",'statement of marks'!CA49)</f>
        <v/>
      </c>
      <c r="V1358" s="430"/>
      <c r="W1358" s="443" t="str">
        <f>IF('statement of marks'!CB49="","",'statement of marks'!CB49)</f>
        <v/>
      </c>
      <c r="X1358" s="446" t="str">
        <f>IF('statement of marks'!CC49="","",'statement of marks'!CC49)</f>
        <v/>
      </c>
      <c r="Y1358" s="430" t="str">
        <f>IF('statement of marks'!CD49="","",'statement of marks'!CD49)</f>
        <v/>
      </c>
      <c r="Z1358" s="453" t="str">
        <f>IF('statement of marks'!CE49="","",'statement of marks'!CE49)</f>
        <v/>
      </c>
    </row>
    <row r="1359" spans="1:26" ht="15.5" customHeight="1">
      <c r="A1359" s="424"/>
      <c r="B1359" s="813" t="str">
        <f>IF('statement of marks'!$CH$3="","",'statement of marks'!$CH$3)</f>
        <v>MATHEMATICS</v>
      </c>
      <c r="C1359" s="814"/>
      <c r="D1359" s="430" t="str">
        <f>IF('statement of marks'!CH49="","",'statement of marks'!CH49)</f>
        <v/>
      </c>
      <c r="E1359" s="430" t="str">
        <f>IF('statement of marks'!CI49="","",'statement of marks'!CI49)</f>
        <v/>
      </c>
      <c r="F1359" s="442" t="str">
        <f>IF('statement of marks'!CJ49="","",'statement of marks'!CJ49)</f>
        <v/>
      </c>
      <c r="G1359" s="430" t="str">
        <f>IF('statement of marks'!CK49="","",'statement of marks'!CK49)</f>
        <v/>
      </c>
      <c r="H1359" s="430" t="str">
        <f>IF('statement of marks'!CL49="","",'statement of marks'!CL49)</f>
        <v/>
      </c>
      <c r="I1359" s="443" t="str">
        <f>IF('statement of marks'!CM49="","",'statement of marks'!CM49)</f>
        <v/>
      </c>
      <c r="J1359" s="430" t="str">
        <f>IF('statement of marks'!CN49="","",'statement of marks'!CN49)</f>
        <v/>
      </c>
      <c r="K1359" s="430" t="str">
        <f>IF('statement of marks'!CO49="","",'statement of marks'!CO49)</f>
        <v/>
      </c>
      <c r="L1359" s="443" t="str">
        <f>IF('statement of marks'!CP49="","",'statement of marks'!CP49)</f>
        <v/>
      </c>
      <c r="M1359" s="443" t="str">
        <f>IF('statement of marks'!CQ49="","",'statement of marks'!CQ49)</f>
        <v/>
      </c>
      <c r="N1359" s="444" t="str">
        <f>IF('statement of marks'!CR49="","",'statement of marks'!CR49)</f>
        <v/>
      </c>
      <c r="O1359" s="430" t="str">
        <f>IF('statement of marks'!CS49="","",'statement of marks'!CS49)</f>
        <v/>
      </c>
      <c r="P1359" s="430" t="str">
        <f>IF('statement of marks'!CT49="","",'statement of marks'!CT49)</f>
        <v/>
      </c>
      <c r="Q1359" s="430" t="str">
        <f>IF('statement of marks'!CU49="","",'statement of marks'!CU49)</f>
        <v/>
      </c>
      <c r="R1359" s="443" t="str">
        <f>IF('statement of marks'!CV49="","",'statement of marks'!CV49)</f>
        <v/>
      </c>
      <c r="S1359" s="445" t="str">
        <f>IF('statement of marks'!CW49="","",'statement of marks'!CW49)</f>
        <v/>
      </c>
      <c r="T1359" s="430" t="str">
        <f>IF('statement of marks'!CX49="","",'statement of marks'!CX49)</f>
        <v/>
      </c>
      <c r="U1359" s="430" t="str">
        <f>IF('statement of marks'!CY49="","",'statement of marks'!CY49)</f>
        <v/>
      </c>
      <c r="V1359" s="430" t="str">
        <f>IF('statement of marks'!CZ49="","",'statement of marks'!CZ49)</f>
        <v/>
      </c>
      <c r="W1359" s="443" t="str">
        <f>IF('statement of marks'!DA49="","",'statement of marks'!DA49)</f>
        <v/>
      </c>
      <c r="X1359" s="446" t="str">
        <f>IF('statement of marks'!DB49="","",'statement of marks'!DB49)</f>
        <v/>
      </c>
      <c r="Y1359" s="430" t="str">
        <f>IF('statement of marks'!DC49="","",'statement of marks'!DC49)</f>
        <v/>
      </c>
      <c r="Z1359" s="453" t="str">
        <f>IF('statement of marks'!DD49="","",'statement of marks'!DD49)</f>
        <v/>
      </c>
    </row>
    <row r="1360" spans="1:26" ht="15.5" customHeight="1">
      <c r="A1360" s="424"/>
      <c r="B1360" s="813" t="str">
        <f>IF('statement of marks'!$DG$3="","",'statement of marks'!$DG$3)</f>
        <v>SCIENCE</v>
      </c>
      <c r="C1360" s="814"/>
      <c r="D1360" s="430" t="str">
        <f>IF('statement of marks'!DG49="","",'statement of marks'!DG49)</f>
        <v/>
      </c>
      <c r="E1360" s="430" t="str">
        <f>IF('statement of marks'!DH49="","",'statement of marks'!DH49)</f>
        <v/>
      </c>
      <c r="F1360" s="442" t="str">
        <f>IF('statement of marks'!DI49="","",'statement of marks'!DI49)</f>
        <v/>
      </c>
      <c r="G1360" s="430" t="str">
        <f>IF('statement of marks'!DJ49="","",'statement of marks'!DJ49)</f>
        <v/>
      </c>
      <c r="H1360" s="430" t="str">
        <f>IF('statement of marks'!DK49="","",'statement of marks'!DK49)</f>
        <v/>
      </c>
      <c r="I1360" s="443" t="str">
        <f>IF('statement of marks'!DL49="","",'statement of marks'!DL49)</f>
        <v/>
      </c>
      <c r="J1360" s="430" t="str">
        <f>IF('statement of marks'!DM49="","",'statement of marks'!DM49)</f>
        <v/>
      </c>
      <c r="K1360" s="430" t="str">
        <f>IF('statement of marks'!DN49="","",'statement of marks'!DN49)</f>
        <v/>
      </c>
      <c r="L1360" s="443" t="str">
        <f>IF('statement of marks'!DO49="","",'statement of marks'!DO49)</f>
        <v/>
      </c>
      <c r="M1360" s="443" t="str">
        <f>IF('statement of marks'!DP49="","",'statement of marks'!DP49)</f>
        <v/>
      </c>
      <c r="N1360" s="444" t="str">
        <f>IF('statement of marks'!DQ49="","",'statement of marks'!DQ49)</f>
        <v/>
      </c>
      <c r="O1360" s="430" t="str">
        <f>IF('statement of marks'!DR49="","",'statement of marks'!DR49)</f>
        <v/>
      </c>
      <c r="P1360" s="430" t="str">
        <f>IF('statement of marks'!DS49="","",'statement of marks'!DS49)</f>
        <v/>
      </c>
      <c r="Q1360" s="430"/>
      <c r="R1360" s="443" t="str">
        <f>IF('statement of marks'!DT49="","",'statement of marks'!DT49)</f>
        <v/>
      </c>
      <c r="S1360" s="445" t="str">
        <f>IF('statement of marks'!DU49="","",'statement of marks'!DU49)</f>
        <v/>
      </c>
      <c r="T1360" s="430" t="str">
        <f>IF('statement of marks'!DV49="","",'statement of marks'!DV49)</f>
        <v/>
      </c>
      <c r="U1360" s="430" t="str">
        <f>IF('statement of marks'!DW49="","",'statement of marks'!DW49)</f>
        <v/>
      </c>
      <c r="V1360" s="430"/>
      <c r="W1360" s="443" t="str">
        <f>IF('statement of marks'!DX49="","",'statement of marks'!DX49)</f>
        <v/>
      </c>
      <c r="X1360" s="446" t="str">
        <f>IF('statement of marks'!DY49="","",'statement of marks'!DY49)</f>
        <v/>
      </c>
      <c r="Y1360" s="430" t="str">
        <f>IF('statement of marks'!DZ49="","",'statement of marks'!DZ49)</f>
        <v/>
      </c>
      <c r="Z1360" s="453" t="str">
        <f>IF('statement of marks'!EA49="","",'statement of marks'!EA49)</f>
        <v/>
      </c>
    </row>
    <row r="1361" spans="1:26" ht="15.5" customHeight="1">
      <c r="A1361" s="424"/>
      <c r="B1361" s="813" t="str">
        <f>IF('statement of marks'!$ED$3="","",'statement of marks'!$ED$3)</f>
        <v>SOCIAL STUDIES</v>
      </c>
      <c r="C1361" s="814"/>
      <c r="D1361" s="430" t="str">
        <f>IF('statement of marks'!ED49="","",'statement of marks'!ED49)</f>
        <v/>
      </c>
      <c r="E1361" s="430" t="str">
        <f>IF('statement of marks'!EE49="","",'statement of marks'!EE49)</f>
        <v/>
      </c>
      <c r="F1361" s="442" t="str">
        <f>IF('statement of marks'!EF49="","",'statement of marks'!EF49)</f>
        <v/>
      </c>
      <c r="G1361" s="430" t="str">
        <f>IF('statement of marks'!EG49="","",'statement of marks'!EG49)</f>
        <v/>
      </c>
      <c r="H1361" s="430" t="str">
        <f>IF('statement of marks'!EH49="","",'statement of marks'!EH49)</f>
        <v/>
      </c>
      <c r="I1361" s="443" t="str">
        <f>IF('statement of marks'!EI49="","",'statement of marks'!EI49)</f>
        <v/>
      </c>
      <c r="J1361" s="430" t="str">
        <f>IF('statement of marks'!EJ49="","",'statement of marks'!EJ49)</f>
        <v/>
      </c>
      <c r="K1361" s="430" t="str">
        <f>IF('statement of marks'!EK49="","",'statement of marks'!EK49)</f>
        <v/>
      </c>
      <c r="L1361" s="443" t="str">
        <f>IF('statement of marks'!EL49="","",'statement of marks'!EL49)</f>
        <v/>
      </c>
      <c r="M1361" s="443" t="str">
        <f>IF('statement of marks'!EM49="","",'statement of marks'!EM49)</f>
        <v/>
      </c>
      <c r="N1361" s="444" t="str">
        <f>IF('statement of marks'!EN49="","",'statement of marks'!EN49)</f>
        <v/>
      </c>
      <c r="O1361" s="430" t="str">
        <f>IF('statement of marks'!EO49="","",'statement of marks'!EO49)</f>
        <v/>
      </c>
      <c r="P1361" s="430" t="str">
        <f>IF('statement of marks'!EP49="","",'statement of marks'!EP49)</f>
        <v/>
      </c>
      <c r="Q1361" s="430"/>
      <c r="R1361" s="443" t="str">
        <f>IF('statement of marks'!EQ49="","",'statement of marks'!EQ49)</f>
        <v/>
      </c>
      <c r="S1361" s="445" t="str">
        <f>IF('statement of marks'!ER49="","",'statement of marks'!ER49)</f>
        <v/>
      </c>
      <c r="T1361" s="430" t="str">
        <f>IF('statement of marks'!ES49="","",'statement of marks'!ES49)</f>
        <v/>
      </c>
      <c r="U1361" s="430" t="str">
        <f>IF('statement of marks'!ET49="","",'statement of marks'!ET49)</f>
        <v/>
      </c>
      <c r="V1361" s="430"/>
      <c r="W1361" s="443" t="str">
        <f>IF('statement of marks'!EU49="","",'statement of marks'!EU49)</f>
        <v/>
      </c>
      <c r="X1361" s="446" t="str">
        <f>IF('statement of marks'!EV49="","",'statement of marks'!EV49)</f>
        <v/>
      </c>
      <c r="Y1361" s="430" t="str">
        <f>IF('statement of marks'!EW49="","",'statement of marks'!EW49)</f>
        <v/>
      </c>
      <c r="Z1361" s="453" t="str">
        <f>IF('statement of marks'!EX49="","",'statement of marks'!EX49)</f>
        <v/>
      </c>
    </row>
    <row r="1362" spans="1:26" ht="15.5" customHeight="1">
      <c r="A1362" s="424"/>
      <c r="B1362" s="813" t="s">
        <v>172</v>
      </c>
      <c r="C1362" s="814"/>
      <c r="D1362" s="794" t="s">
        <v>167</v>
      </c>
      <c r="E1362" s="794"/>
      <c r="F1362" s="794"/>
      <c r="G1362" s="794" t="s">
        <v>168</v>
      </c>
      <c r="H1362" s="794"/>
      <c r="I1362" s="794"/>
      <c r="J1362" s="794" t="s">
        <v>169</v>
      </c>
      <c r="K1362" s="794"/>
      <c r="L1362" s="794"/>
      <c r="M1362" s="794"/>
      <c r="N1362" s="794"/>
      <c r="O1362" s="794" t="s">
        <v>177</v>
      </c>
      <c r="P1362" s="794"/>
      <c r="Q1362" s="794"/>
      <c r="R1362" s="794"/>
      <c r="S1362" s="794" t="s">
        <v>221</v>
      </c>
      <c r="T1362" s="794"/>
      <c r="U1362" s="794"/>
      <c r="V1362" s="794"/>
      <c r="W1362" s="447"/>
      <c r="X1362" s="823" t="s">
        <v>425</v>
      </c>
      <c r="Y1362" s="823"/>
      <c r="Z1362" s="824"/>
    </row>
    <row r="1363" spans="1:26" ht="15.5" customHeight="1">
      <c r="A1363" s="425"/>
      <c r="B1363" s="825" t="s">
        <v>166</v>
      </c>
      <c r="C1363" s="826"/>
      <c r="D1363" s="827">
        <f>IF('statement of marks'!FA$6="","",'statement of marks'!FA$6)</f>
        <v>20</v>
      </c>
      <c r="E1363" s="827"/>
      <c r="F1363" s="827"/>
      <c r="G1363" s="827">
        <f>IF('statement of marks'!FB$6="","",'statement of marks'!FB$6)</f>
        <v>20</v>
      </c>
      <c r="H1363" s="827"/>
      <c r="I1363" s="827"/>
      <c r="J1363" s="827">
        <f>IF('statement of marks'!FC$6="","",'statement of marks'!FC$6)</f>
        <v>20</v>
      </c>
      <c r="K1363" s="827"/>
      <c r="L1363" s="827"/>
      <c r="M1363" s="827"/>
      <c r="N1363" s="827"/>
      <c r="O1363" s="827">
        <f>IF('statement of marks'!FD$6="","",'statement of marks'!FD$6)</f>
        <v>20</v>
      </c>
      <c r="P1363" s="827"/>
      <c r="Q1363" s="827"/>
      <c r="R1363" s="827"/>
      <c r="S1363" s="827">
        <f>IF('statement of marks'!FE$6="","",'statement of marks'!FE$6)</f>
        <v>20</v>
      </c>
      <c r="T1363" s="827"/>
      <c r="U1363" s="827"/>
      <c r="V1363" s="827"/>
      <c r="W1363" s="448"/>
      <c r="X1363" s="436">
        <f>IF('statement of marks'!FF$6="","",'statement of marks'!FF$6)</f>
        <v>100</v>
      </c>
      <c r="Y1363" s="436" t="s">
        <v>220</v>
      </c>
      <c r="Z1363" s="451" t="s">
        <v>69</v>
      </c>
    </row>
    <row r="1364" spans="1:26" ht="15.5" customHeight="1">
      <c r="A1364" s="424"/>
      <c r="B1364" s="813" t="str">
        <f>IF('statement of marks'!$FA$3="","",'statement of marks'!$FA$3)</f>
        <v>WORK EXPERIENCE</v>
      </c>
      <c r="C1364" s="814"/>
      <c r="D1364" s="817" t="str">
        <f>IF('statement of marks'!FA49="","",'statement of marks'!FA49)</f>
        <v/>
      </c>
      <c r="E1364" s="817"/>
      <c r="F1364" s="817"/>
      <c r="G1364" s="817" t="str">
        <f>IF('statement of marks'!FB49="","",'statement of marks'!FB49)</f>
        <v/>
      </c>
      <c r="H1364" s="817"/>
      <c r="I1364" s="817"/>
      <c r="J1364" s="816" t="str">
        <f>IF('statement of marks'!FC49="","",'statement of marks'!FC49)</f>
        <v/>
      </c>
      <c r="K1364" s="816"/>
      <c r="L1364" s="816"/>
      <c r="M1364" s="816"/>
      <c r="N1364" s="816"/>
      <c r="O1364" s="817" t="str">
        <f>IF('statement of marks'!FD49="","",'statement of marks'!FD49)</f>
        <v/>
      </c>
      <c r="P1364" s="817"/>
      <c r="Q1364" s="817"/>
      <c r="R1364" s="817"/>
      <c r="S1364" s="817" t="str">
        <f>IF('statement of marks'!FE49="","",'statement of marks'!FE49)</f>
        <v/>
      </c>
      <c r="T1364" s="817"/>
      <c r="U1364" s="817"/>
      <c r="V1364" s="817"/>
      <c r="W1364" s="447"/>
      <c r="X1364" s="447" t="str">
        <f>IF('statement of marks'!FF49="","",'statement of marks'!FF49)</f>
        <v/>
      </c>
      <c r="Y1364" s="447" t="str">
        <f>IF('statement of marks'!FG49="","",'statement of marks'!FG49)</f>
        <v/>
      </c>
      <c r="Z1364" s="454" t="str">
        <f>IF('statement of marks'!FH49="","",'statement of marks'!FH49)</f>
        <v/>
      </c>
    </row>
    <row r="1365" spans="1:26" ht="15.5" customHeight="1">
      <c r="A1365" s="424"/>
      <c r="B1365" s="813" t="str">
        <f>IF('statement of marks'!$FK$3="","",'statement of marks'!$FK$3)</f>
        <v>ART EDUCATION</v>
      </c>
      <c r="C1365" s="814"/>
      <c r="D1365" s="817" t="str">
        <f>IF('statement of marks'!FK49="","",'statement of marks'!FK49)</f>
        <v/>
      </c>
      <c r="E1365" s="817"/>
      <c r="F1365" s="817"/>
      <c r="G1365" s="817" t="str">
        <f>IF('statement of marks'!FL49="","",'statement of marks'!FL49)</f>
        <v/>
      </c>
      <c r="H1365" s="817"/>
      <c r="I1365" s="817"/>
      <c r="J1365" s="816" t="str">
        <f>IF('statement of marks'!FM49="","",'statement of marks'!FM49)</f>
        <v/>
      </c>
      <c r="K1365" s="816"/>
      <c r="L1365" s="816"/>
      <c r="M1365" s="816"/>
      <c r="N1365" s="816"/>
      <c r="O1365" s="817" t="str">
        <f>IF('statement of marks'!FN49="","",'statement of marks'!FN49)</f>
        <v/>
      </c>
      <c r="P1365" s="817"/>
      <c r="Q1365" s="817"/>
      <c r="R1365" s="817"/>
      <c r="S1365" s="817" t="str">
        <f>IF('statement of marks'!FO49="","",'statement of marks'!FO49)</f>
        <v/>
      </c>
      <c r="T1365" s="817"/>
      <c r="U1365" s="817"/>
      <c r="V1365" s="817"/>
      <c r="W1365" s="447"/>
      <c r="X1365" s="447" t="str">
        <f>IF('statement of marks'!FP49="","",'statement of marks'!FP49)</f>
        <v/>
      </c>
      <c r="Y1365" s="447" t="str">
        <f>IF('statement of marks'!FQ49="","",'statement of marks'!FQ49)</f>
        <v/>
      </c>
      <c r="Z1365" s="454" t="str">
        <f>IF('statement of marks'!FR49="","",'statement of marks'!FR49)</f>
        <v/>
      </c>
    </row>
    <row r="1366" spans="1:26" ht="15.5" customHeight="1">
      <c r="A1366" s="424"/>
      <c r="B1366" s="813" t="str">
        <f>IF('statement of marks'!$FU$3="","",'statement of marks'!$FU$3)</f>
        <v>PHYSICIAL EDUCATION</v>
      </c>
      <c r="C1366" s="814"/>
      <c r="D1366" s="817" t="str">
        <f>IF('statement of marks'!FU49="","",'statement of marks'!FU49)</f>
        <v/>
      </c>
      <c r="E1366" s="817"/>
      <c r="F1366" s="817"/>
      <c r="G1366" s="817" t="str">
        <f>IF('statement of marks'!FV49="","",'statement of marks'!FV49)</f>
        <v/>
      </c>
      <c r="H1366" s="817"/>
      <c r="I1366" s="817"/>
      <c r="J1366" s="816" t="str">
        <f>IF('statement of marks'!FW49="","",'statement of marks'!FW49)</f>
        <v/>
      </c>
      <c r="K1366" s="816"/>
      <c r="L1366" s="816"/>
      <c r="M1366" s="816"/>
      <c r="N1366" s="816"/>
      <c r="O1366" s="817" t="str">
        <f>IF('statement of marks'!FX49="","",'statement of marks'!FX49)</f>
        <v/>
      </c>
      <c r="P1366" s="817"/>
      <c r="Q1366" s="817"/>
      <c r="R1366" s="817"/>
      <c r="S1366" s="817" t="str">
        <f>IF('statement of marks'!FY49="","",'statement of marks'!FY49)</f>
        <v/>
      </c>
      <c r="T1366" s="817"/>
      <c r="U1366" s="817"/>
      <c r="V1366" s="817"/>
      <c r="W1366" s="447"/>
      <c r="X1366" s="447" t="str">
        <f>IF('statement of marks'!FZ49="","",'statement of marks'!FZ49)</f>
        <v/>
      </c>
      <c r="Y1366" s="447" t="str">
        <f>IF('statement of marks'!GA49="","",'statement of marks'!GA49)</f>
        <v/>
      </c>
      <c r="Z1366" s="454" t="str">
        <f>IF('statement of marks'!GB49="","",'statement of marks'!GB49)</f>
        <v/>
      </c>
    </row>
    <row r="1367" spans="1:26" ht="15.5" customHeight="1">
      <c r="A1367" s="424"/>
      <c r="B1367" s="813" t="s">
        <v>173</v>
      </c>
      <c r="C1367" s="814"/>
      <c r="D1367" s="794" t="str">
        <f>details!$EF$3</f>
        <v>AUGUST</v>
      </c>
      <c r="E1367" s="794"/>
      <c r="F1367" s="794"/>
      <c r="G1367" s="794" t="str">
        <f>details!$EJ$3</f>
        <v>OCTOBER</v>
      </c>
      <c r="H1367" s="794"/>
      <c r="I1367" s="794"/>
      <c r="J1367" s="816" t="str">
        <f>details!$EN$3</f>
        <v>DECEMBER</v>
      </c>
      <c r="K1367" s="816"/>
      <c r="L1367" s="816"/>
      <c r="M1367" s="816"/>
      <c r="N1367" s="816"/>
      <c r="O1367" s="794" t="str">
        <f>details!$ER$3</f>
        <v>FEBURARY</v>
      </c>
      <c r="P1367" s="794"/>
      <c r="Q1367" s="794"/>
      <c r="R1367" s="794"/>
      <c r="S1367" s="794" t="str">
        <f>details!$EV$3</f>
        <v>GRAND TOAL</v>
      </c>
      <c r="T1367" s="794"/>
      <c r="U1367" s="794"/>
      <c r="V1367" s="794"/>
      <c r="W1367" s="811" t="s">
        <v>118</v>
      </c>
      <c r="X1367" s="811"/>
      <c r="Y1367" s="811"/>
      <c r="Z1367" s="812"/>
    </row>
    <row r="1368" spans="1:26" ht="15.5" customHeight="1">
      <c r="A1368" s="424"/>
      <c r="B1368" s="813" t="s">
        <v>175</v>
      </c>
      <c r="C1368" s="814"/>
      <c r="D1368" s="815" t="str">
        <f>IF(details!EI49="","",details!EI49)</f>
        <v/>
      </c>
      <c r="E1368" s="815"/>
      <c r="F1368" s="815"/>
      <c r="G1368" s="815" t="str">
        <f>IF(details!EM49="","",details!EM49)</f>
        <v/>
      </c>
      <c r="H1368" s="815"/>
      <c r="I1368" s="815"/>
      <c r="J1368" s="816" t="str">
        <f>IF(details!EQ49="","",details!EQ49)</f>
        <v/>
      </c>
      <c r="K1368" s="816"/>
      <c r="L1368" s="816"/>
      <c r="M1368" s="816"/>
      <c r="N1368" s="816"/>
      <c r="O1368" s="817" t="str">
        <f>IF(details!EU49="","",details!EU49)</f>
        <v/>
      </c>
      <c r="P1368" s="817"/>
      <c r="Q1368" s="817"/>
      <c r="R1368" s="817"/>
      <c r="S1368" s="815" t="str">
        <f>IF(details!EW49="","",details!EW49)</f>
        <v/>
      </c>
      <c r="T1368" s="815"/>
      <c r="U1368" s="815"/>
      <c r="V1368" s="815"/>
      <c r="W1368" s="811"/>
      <c r="X1368" s="811"/>
      <c r="Y1368" s="811"/>
      <c r="Z1368" s="812"/>
    </row>
    <row r="1369" spans="1:26" ht="15.5" customHeight="1">
      <c r="A1369" s="424"/>
      <c r="B1369" s="818" t="s">
        <v>174</v>
      </c>
      <c r="C1369" s="819"/>
      <c r="D1369" s="820">
        <f>IF(details!EH49="","",details!EH49)</f>
        <v>40</v>
      </c>
      <c r="E1369" s="820"/>
      <c r="F1369" s="820"/>
      <c r="G1369" s="820">
        <f>IF(details!EL49="","",details!EL49)</f>
        <v>60</v>
      </c>
      <c r="H1369" s="820"/>
      <c r="I1369" s="820"/>
      <c r="J1369" s="820">
        <f>IF(details!EP49="","",details!EP49)</f>
        <v>80</v>
      </c>
      <c r="K1369" s="820"/>
      <c r="L1369" s="820"/>
      <c r="M1369" s="820"/>
      <c r="N1369" s="820"/>
      <c r="O1369" s="820">
        <f>IF(details!ET49="","",details!ET49)</f>
        <v>100</v>
      </c>
      <c r="P1369" s="820"/>
      <c r="Q1369" s="820"/>
      <c r="R1369" s="820"/>
      <c r="S1369" s="820">
        <f>IF(details!EV49="","",details!EV49)</f>
        <v>110</v>
      </c>
      <c r="T1369" s="820"/>
      <c r="U1369" s="820"/>
      <c r="V1369" s="820"/>
      <c r="W1369" s="821">
        <f>'statement of marks'!$HR$108</f>
        <v>45777</v>
      </c>
      <c r="X1369" s="821"/>
      <c r="Y1369" s="821"/>
      <c r="Z1369" s="822"/>
    </row>
    <row r="1370" spans="1:26" ht="15.5" customHeight="1">
      <c r="A1370" s="426"/>
      <c r="B1370" s="803" t="s">
        <v>232</v>
      </c>
      <c r="C1370" s="804"/>
      <c r="D1370" s="805" t="s">
        <v>189</v>
      </c>
      <c r="E1370" s="805"/>
      <c r="F1370" s="805"/>
      <c r="G1370" s="805" t="s">
        <v>190</v>
      </c>
      <c r="H1370" s="805"/>
      <c r="I1370" s="805"/>
      <c r="J1370" s="805" t="s">
        <v>222</v>
      </c>
      <c r="K1370" s="805"/>
      <c r="L1370" s="805"/>
      <c r="M1370" s="805"/>
      <c r="N1370" s="805"/>
      <c r="O1370" s="805" t="s">
        <v>147</v>
      </c>
      <c r="P1370" s="805"/>
      <c r="Q1370" s="805"/>
      <c r="R1370" s="805"/>
      <c r="S1370" s="806" t="s">
        <v>195</v>
      </c>
      <c r="T1370" s="806"/>
      <c r="U1370" s="806"/>
      <c r="V1370" s="806"/>
      <c r="W1370" s="805" t="s">
        <v>230</v>
      </c>
      <c r="X1370" s="805"/>
      <c r="Y1370" s="805"/>
      <c r="Z1370" s="807"/>
    </row>
    <row r="1371" spans="1:26" ht="15.5" customHeight="1">
      <c r="A1371" s="426"/>
      <c r="B1371" s="803"/>
      <c r="C1371" s="804"/>
      <c r="D1371" s="805">
        <f>'statement of marks'!HP49</f>
        <v>1200</v>
      </c>
      <c r="E1371" s="805"/>
      <c r="F1371" s="805"/>
      <c r="G1371" s="805" t="str">
        <f>'statement of marks'!HQ49</f>
        <v/>
      </c>
      <c r="H1371" s="805"/>
      <c r="I1371" s="805"/>
      <c r="J1371" s="808" t="str">
        <f>'statement of marks'!HU49</f>
        <v/>
      </c>
      <c r="K1371" s="808"/>
      <c r="L1371" s="808"/>
      <c r="M1371" s="808"/>
      <c r="N1371" s="808"/>
      <c r="O1371" s="808" t="str">
        <f>'statement of marks'!HR49</f>
        <v/>
      </c>
      <c r="P1371" s="808"/>
      <c r="Q1371" s="808"/>
      <c r="R1371" s="808"/>
      <c r="S1371" s="805" t="str">
        <f>'statement of marks'!HT49</f>
        <v/>
      </c>
      <c r="T1371" s="805"/>
      <c r="U1371" s="805"/>
      <c r="V1371" s="805"/>
      <c r="W1371" s="809" t="str">
        <f>'statement of marks'!HO49</f>
        <v/>
      </c>
      <c r="X1371" s="809"/>
      <c r="Y1371" s="809"/>
      <c r="Z1371" s="810"/>
    </row>
    <row r="1372" spans="1:26" ht="15.5" customHeight="1">
      <c r="A1372" s="424"/>
      <c r="B1372" s="792" t="s">
        <v>176</v>
      </c>
      <c r="C1372" s="793"/>
      <c r="D1372" s="794"/>
      <c r="E1372" s="794"/>
      <c r="F1372" s="794"/>
      <c r="G1372" s="794"/>
      <c r="H1372" s="794"/>
      <c r="I1372" s="794"/>
      <c r="J1372" s="794"/>
      <c r="K1372" s="794"/>
      <c r="L1372" s="794"/>
      <c r="M1372" s="794"/>
      <c r="N1372" s="794"/>
      <c r="O1372" s="794"/>
      <c r="P1372" s="794"/>
      <c r="Q1372" s="794"/>
      <c r="R1372" s="794"/>
      <c r="S1372" s="794"/>
      <c r="T1372" s="794"/>
      <c r="U1372" s="794"/>
      <c r="V1372" s="794"/>
      <c r="W1372" s="794"/>
      <c r="X1372" s="794"/>
      <c r="Y1372" s="794"/>
      <c r="Z1372" s="800"/>
    </row>
    <row r="1373" spans="1:26" ht="15.5" customHeight="1">
      <c r="A1373" s="424"/>
      <c r="B1373" s="801" t="s">
        <v>161</v>
      </c>
      <c r="C1373" s="802"/>
      <c r="D1373" s="794"/>
      <c r="E1373" s="794"/>
      <c r="F1373" s="794"/>
      <c r="G1373" s="794"/>
      <c r="H1373" s="794"/>
      <c r="I1373" s="794"/>
      <c r="J1373" s="794"/>
      <c r="K1373" s="794"/>
      <c r="L1373" s="794"/>
      <c r="M1373" s="794"/>
      <c r="N1373" s="794"/>
      <c r="O1373" s="794"/>
      <c r="P1373" s="794"/>
      <c r="Q1373" s="794"/>
      <c r="R1373" s="794"/>
      <c r="S1373" s="794"/>
      <c r="T1373" s="794"/>
      <c r="U1373" s="794"/>
      <c r="V1373" s="794"/>
      <c r="W1373" s="794"/>
      <c r="X1373" s="794"/>
      <c r="Y1373" s="794"/>
      <c r="Z1373" s="800"/>
    </row>
    <row r="1374" spans="1:26" ht="15.5" customHeight="1">
      <c r="A1374" s="424"/>
      <c r="B1374" s="792" t="s">
        <v>162</v>
      </c>
      <c r="C1374" s="793"/>
      <c r="D1374" s="794"/>
      <c r="E1374" s="794"/>
      <c r="F1374" s="794"/>
      <c r="G1374" s="794"/>
      <c r="H1374" s="794"/>
      <c r="I1374" s="794"/>
      <c r="J1374" s="794"/>
      <c r="K1374" s="794"/>
      <c r="L1374" s="794"/>
      <c r="M1374" s="794"/>
      <c r="N1374" s="794"/>
      <c r="O1374" s="794"/>
      <c r="P1374" s="794"/>
      <c r="Q1374" s="794"/>
      <c r="R1374" s="794"/>
      <c r="S1374" s="795" t="s">
        <v>162</v>
      </c>
      <c r="T1374" s="795"/>
      <c r="U1374" s="795"/>
      <c r="V1374" s="795"/>
      <c r="W1374" s="796" t="s">
        <v>163</v>
      </c>
      <c r="X1374" s="796"/>
      <c r="Y1374" s="796"/>
      <c r="Z1374" s="797"/>
    </row>
    <row r="1375" spans="1:26" ht="15.5" customHeight="1">
      <c r="A1375" s="424"/>
      <c r="B1375" s="798" t="s">
        <v>163</v>
      </c>
      <c r="C1375" s="799"/>
      <c r="D1375" s="794"/>
      <c r="E1375" s="794"/>
      <c r="F1375" s="794"/>
      <c r="G1375" s="794"/>
      <c r="H1375" s="794"/>
      <c r="I1375" s="794"/>
      <c r="J1375" s="794"/>
      <c r="K1375" s="794"/>
      <c r="L1375" s="794"/>
      <c r="M1375" s="794"/>
      <c r="N1375" s="794"/>
      <c r="O1375" s="794"/>
      <c r="P1375" s="794"/>
      <c r="Q1375" s="794"/>
      <c r="R1375" s="794"/>
      <c r="S1375" s="795"/>
      <c r="T1375" s="795"/>
      <c r="U1375" s="795"/>
      <c r="V1375" s="795"/>
      <c r="W1375" s="796"/>
      <c r="X1375" s="796"/>
      <c r="Y1375" s="796"/>
      <c r="Z1375" s="797"/>
    </row>
    <row r="1376" spans="1:26" ht="15.5" customHeight="1" thickBot="1">
      <c r="A1376" s="424"/>
      <c r="B1376" s="786" t="s">
        <v>223</v>
      </c>
      <c r="C1376" s="787"/>
      <c r="D1376" s="788"/>
      <c r="E1376" s="788"/>
      <c r="F1376" s="788"/>
      <c r="G1376" s="788"/>
      <c r="H1376" s="788"/>
      <c r="I1376" s="788"/>
      <c r="J1376" s="788"/>
      <c r="K1376" s="788"/>
      <c r="L1376" s="788"/>
      <c r="M1376" s="788"/>
      <c r="N1376" s="788"/>
      <c r="O1376" s="788"/>
      <c r="P1376" s="788"/>
      <c r="Q1376" s="788"/>
      <c r="R1376" s="788"/>
      <c r="S1376" s="789" t="s">
        <v>179</v>
      </c>
      <c r="T1376" s="789"/>
      <c r="U1376" s="789"/>
      <c r="V1376" s="789"/>
      <c r="W1376" s="790" t="s">
        <v>179</v>
      </c>
      <c r="X1376" s="790"/>
      <c r="Y1376" s="790"/>
      <c r="Z1376" s="791"/>
    </row>
    <row r="1377" spans="1:26" ht="15.5" customHeight="1">
      <c r="A1377" s="424"/>
      <c r="B1377" s="839" t="s">
        <v>178</v>
      </c>
      <c r="C1377" s="840"/>
      <c r="D1377" s="840"/>
      <c r="E1377" s="840"/>
      <c r="F1377" s="840"/>
      <c r="G1377" s="840"/>
      <c r="H1377" s="840"/>
      <c r="I1377" s="840"/>
      <c r="J1377" s="840"/>
      <c r="K1377" s="840"/>
      <c r="L1377" s="840"/>
      <c r="M1377" s="840"/>
      <c r="N1377" s="840"/>
      <c r="O1377" s="840"/>
      <c r="P1377" s="840"/>
      <c r="Q1377" s="840"/>
      <c r="R1377" s="840"/>
      <c r="S1377" s="840"/>
      <c r="T1377" s="840"/>
      <c r="U1377" s="840"/>
      <c r="V1377" s="840"/>
      <c r="W1377" s="840"/>
      <c r="X1377" s="840"/>
      <c r="Y1377" s="840"/>
      <c r="Z1377" s="841"/>
    </row>
    <row r="1378" spans="1:26" ht="15.5" customHeight="1">
      <c r="A1378" s="424"/>
      <c r="B1378" s="842" t="str">
        <f>IF('statement of marks'!$A$1="","",'statement of marks'!$A$1)</f>
        <v>GOVT. HR. SEC. SCHOOL, _________________</v>
      </c>
      <c r="C1378" s="843"/>
      <c r="D1378" s="843"/>
      <c r="E1378" s="843"/>
      <c r="F1378" s="843"/>
      <c r="G1378" s="843"/>
      <c r="H1378" s="843"/>
      <c r="I1378" s="843"/>
      <c r="J1378" s="843"/>
      <c r="K1378" s="843"/>
      <c r="L1378" s="843"/>
      <c r="M1378" s="843"/>
      <c r="N1378" s="843"/>
      <c r="O1378" s="843"/>
      <c r="P1378" s="843"/>
      <c r="Q1378" s="843"/>
      <c r="R1378" s="843"/>
      <c r="S1378" s="843"/>
      <c r="T1378" s="843"/>
      <c r="U1378" s="843"/>
      <c r="V1378" s="843"/>
      <c r="W1378" s="843"/>
      <c r="X1378" s="843"/>
      <c r="Y1378" s="843"/>
      <c r="Z1378" s="844"/>
    </row>
    <row r="1379" spans="1:26" ht="15.5" customHeight="1">
      <c r="A1379" s="424"/>
      <c r="B1379" s="813" t="s">
        <v>117</v>
      </c>
      <c r="C1379" s="814"/>
      <c r="D1379" s="814" t="str">
        <f>IF('statement of marks'!$H$3="","",'statement of marks'!$H$3)</f>
        <v>2024-25</v>
      </c>
      <c r="E1379" s="814"/>
      <c r="F1379" s="814"/>
      <c r="G1379" s="814"/>
      <c r="H1379" s="814"/>
      <c r="I1379" s="814"/>
      <c r="J1379" s="814"/>
      <c r="K1379" s="814"/>
      <c r="L1379" s="814"/>
      <c r="M1379" s="814"/>
      <c r="N1379" s="814"/>
      <c r="O1379" s="814"/>
      <c r="P1379" s="814"/>
      <c r="Q1379" s="814"/>
      <c r="R1379" s="814"/>
      <c r="S1379" s="814"/>
      <c r="T1379" s="814"/>
      <c r="U1379" s="814"/>
      <c r="V1379" s="814"/>
      <c r="W1379" s="814"/>
      <c r="X1379" s="814"/>
      <c r="Y1379" s="814"/>
      <c r="Z1379" s="832"/>
    </row>
    <row r="1380" spans="1:26" ht="15.5" customHeight="1">
      <c r="A1380" s="424"/>
      <c r="B1380" s="813" t="s">
        <v>157</v>
      </c>
      <c r="C1380" s="814"/>
      <c r="D1380" s="814" t="str">
        <f>IF('statement of marks'!I50="","",'statement of marks'!I50)</f>
        <v/>
      </c>
      <c r="E1380" s="814"/>
      <c r="F1380" s="814"/>
      <c r="G1380" s="814"/>
      <c r="H1380" s="814"/>
      <c r="I1380" s="814"/>
      <c r="J1380" s="814"/>
      <c r="K1380" s="814"/>
      <c r="L1380" s="814"/>
      <c r="M1380" s="814"/>
      <c r="N1380" s="814"/>
      <c r="O1380" s="814"/>
      <c r="P1380" s="814"/>
      <c r="Q1380" s="814"/>
      <c r="R1380" s="814"/>
      <c r="S1380" s="814"/>
      <c r="T1380" s="814"/>
      <c r="U1380" s="814"/>
      <c r="V1380" s="814"/>
      <c r="W1380" s="814"/>
      <c r="X1380" s="814"/>
      <c r="Y1380" s="814"/>
      <c r="Z1380" s="832"/>
    </row>
    <row r="1381" spans="1:26" ht="15.5" customHeight="1">
      <c r="A1381" s="424"/>
      <c r="B1381" s="813" t="s">
        <v>20</v>
      </c>
      <c r="C1381" s="814"/>
      <c r="D1381" s="814" t="str">
        <f>IF('statement of marks'!J50="","",'statement of marks'!J50)</f>
        <v/>
      </c>
      <c r="E1381" s="814"/>
      <c r="F1381" s="814"/>
      <c r="G1381" s="814"/>
      <c r="H1381" s="814"/>
      <c r="I1381" s="814"/>
      <c r="J1381" s="814"/>
      <c r="K1381" s="814"/>
      <c r="L1381" s="814"/>
      <c r="M1381" s="814"/>
      <c r="N1381" s="814"/>
      <c r="O1381" s="814"/>
      <c r="P1381" s="814"/>
      <c r="Q1381" s="814"/>
      <c r="R1381" s="814"/>
      <c r="S1381" s="814"/>
      <c r="T1381" s="814"/>
      <c r="U1381" s="814"/>
      <c r="V1381" s="814"/>
      <c r="W1381" s="814"/>
      <c r="X1381" s="814"/>
      <c r="Y1381" s="814"/>
      <c r="Z1381" s="832"/>
    </row>
    <row r="1382" spans="1:26" ht="15.5" customHeight="1">
      <c r="A1382" s="424"/>
      <c r="B1382" s="813" t="s">
        <v>21</v>
      </c>
      <c r="C1382" s="814"/>
      <c r="D1382" s="814" t="str">
        <f>IF('statement of marks'!K50="","",'statement of marks'!K50)</f>
        <v/>
      </c>
      <c r="E1382" s="814"/>
      <c r="F1382" s="814"/>
      <c r="G1382" s="814"/>
      <c r="H1382" s="814"/>
      <c r="I1382" s="814"/>
      <c r="J1382" s="814"/>
      <c r="K1382" s="814"/>
      <c r="L1382" s="814"/>
      <c r="M1382" s="814"/>
      <c r="N1382" s="814"/>
      <c r="O1382" s="814"/>
      <c r="P1382" s="814"/>
      <c r="Q1382" s="814"/>
      <c r="R1382" s="814"/>
      <c r="S1382" s="814"/>
      <c r="T1382" s="814"/>
      <c r="U1382" s="814"/>
      <c r="V1382" s="814"/>
      <c r="W1382" s="814"/>
      <c r="X1382" s="814"/>
      <c r="Y1382" s="814"/>
      <c r="Z1382" s="832"/>
    </row>
    <row r="1383" spans="1:26" ht="15.5" customHeight="1">
      <c r="A1383" s="424"/>
      <c r="B1383" s="813" t="s">
        <v>158</v>
      </c>
      <c r="C1383" s="814"/>
      <c r="D1383" s="814" t="str">
        <f>IF('statement of marks'!$G$3="","",'statement of marks'!$G$3)</f>
        <v>6 A</v>
      </c>
      <c r="E1383" s="814"/>
      <c r="F1383" s="814"/>
      <c r="G1383" s="814" t="s">
        <v>159</v>
      </c>
      <c r="H1383" s="814"/>
      <c r="I1383" s="814"/>
      <c r="J1383" s="836">
        <f>IF('statement of marks'!D50="","",'statement of marks'!D50)</f>
        <v>844</v>
      </c>
      <c r="K1383" s="837"/>
      <c r="L1383" s="837"/>
      <c r="M1383" s="837"/>
      <c r="N1383" s="838"/>
      <c r="O1383" s="814" t="s">
        <v>79</v>
      </c>
      <c r="P1383" s="814"/>
      <c r="Q1383" s="814"/>
      <c r="R1383" s="814"/>
      <c r="S1383" s="814" t="str">
        <f>IF('statement of marks'!F50="","",'statement of marks'!F50)</f>
        <v/>
      </c>
      <c r="T1383" s="814"/>
      <c r="U1383" s="814"/>
      <c r="V1383" s="814"/>
      <c r="W1383" s="814" t="str">
        <f>IF('statement of marks'!$I$3="","",'statement of marks'!$I$3)</f>
        <v>SCHOOL DISE CODE</v>
      </c>
      <c r="X1383" s="814"/>
      <c r="Y1383" s="814"/>
      <c r="Z1383" s="832"/>
    </row>
    <row r="1384" spans="1:26" ht="15.5" customHeight="1">
      <c r="A1384" s="424"/>
      <c r="B1384" s="449" t="s">
        <v>171</v>
      </c>
      <c r="C1384" s="428"/>
      <c r="D1384" s="830" t="str">
        <f>IF('statement of marks'!G50="","",'statement of marks'!G50)</f>
        <v/>
      </c>
      <c r="E1384" s="830"/>
      <c r="F1384" s="830"/>
      <c r="G1384" s="831" t="str">
        <f>IF('statement of marks'!H50="","",'statement of marks'!H50)</f>
        <v/>
      </c>
      <c r="H1384" s="831"/>
      <c r="I1384" s="831"/>
      <c r="J1384" s="831"/>
      <c r="K1384" s="831"/>
      <c r="L1384" s="831"/>
      <c r="M1384" s="831"/>
      <c r="N1384" s="831"/>
      <c r="O1384" s="831"/>
      <c r="P1384" s="831"/>
      <c r="Q1384" s="831"/>
      <c r="R1384" s="831"/>
      <c r="S1384" s="831"/>
      <c r="T1384" s="831"/>
      <c r="U1384" s="831"/>
      <c r="V1384" s="831"/>
      <c r="W1384" s="814" t="str">
        <f>IF('statement of marks'!$J$3="","",'statement of marks'!$J$3)</f>
        <v>08291009401</v>
      </c>
      <c r="X1384" s="814"/>
      <c r="Y1384" s="814"/>
      <c r="Z1384" s="832"/>
    </row>
    <row r="1385" spans="1:26" ht="15.5" customHeight="1">
      <c r="A1385" s="424"/>
      <c r="B1385" s="450" t="s">
        <v>160</v>
      </c>
      <c r="C1385" s="429" t="s">
        <v>165</v>
      </c>
      <c r="D1385" s="794" t="s">
        <v>167</v>
      </c>
      <c r="E1385" s="794"/>
      <c r="F1385" s="794"/>
      <c r="G1385" s="794" t="s">
        <v>168</v>
      </c>
      <c r="H1385" s="794"/>
      <c r="I1385" s="794"/>
      <c r="J1385" s="794" t="s">
        <v>169</v>
      </c>
      <c r="K1385" s="794"/>
      <c r="L1385" s="794"/>
      <c r="M1385" s="833" t="str">
        <f>IF('statement of marks'!U$4="","",'statement of marks'!U$4)</f>
        <v>TOTAL OF ALL TESTS</v>
      </c>
      <c r="N1385" s="834" t="str">
        <f>IF('statement of marks'!V$4="","",'statement of marks'!V$4)</f>
        <v>VRUKSHAROPAN</v>
      </c>
      <c r="O1385" s="795" t="s">
        <v>170</v>
      </c>
      <c r="P1385" s="795"/>
      <c r="Q1385" s="795"/>
      <c r="R1385" s="795"/>
      <c r="S1385" s="835" t="s">
        <v>216</v>
      </c>
      <c r="T1385" s="816" t="s">
        <v>90</v>
      </c>
      <c r="U1385" s="816"/>
      <c r="V1385" s="816"/>
      <c r="W1385" s="816"/>
      <c r="X1385" s="823" t="s">
        <v>425</v>
      </c>
      <c r="Y1385" s="823"/>
      <c r="Z1385" s="824"/>
    </row>
    <row r="1386" spans="1:26" ht="15.5" customHeight="1">
      <c r="A1386" s="424"/>
      <c r="B1386" s="450"/>
      <c r="C1386" s="429"/>
      <c r="D1386" s="431" t="s">
        <v>217</v>
      </c>
      <c r="E1386" s="431" t="s">
        <v>218</v>
      </c>
      <c r="F1386" s="432" t="s">
        <v>219</v>
      </c>
      <c r="G1386" s="431" t="s">
        <v>217</v>
      </c>
      <c r="H1386" s="431" t="s">
        <v>218</v>
      </c>
      <c r="I1386" s="433" t="s">
        <v>219</v>
      </c>
      <c r="J1386" s="431" t="s">
        <v>217</v>
      </c>
      <c r="K1386" s="431" t="s">
        <v>218</v>
      </c>
      <c r="L1386" s="433" t="s">
        <v>219</v>
      </c>
      <c r="M1386" s="833"/>
      <c r="N1386" s="834"/>
      <c r="O1386" s="431" t="s">
        <v>217</v>
      </c>
      <c r="P1386" s="431" t="s">
        <v>218</v>
      </c>
      <c r="Q1386" s="434" t="s">
        <v>421</v>
      </c>
      <c r="R1386" s="433" t="s">
        <v>219</v>
      </c>
      <c r="S1386" s="835"/>
      <c r="T1386" s="431" t="s">
        <v>217</v>
      </c>
      <c r="U1386" s="431" t="s">
        <v>218</v>
      </c>
      <c r="V1386" s="434" t="s">
        <v>422</v>
      </c>
      <c r="W1386" s="433" t="s">
        <v>219</v>
      </c>
      <c r="X1386" s="435" t="s">
        <v>423</v>
      </c>
      <c r="Y1386" s="431" t="s">
        <v>220</v>
      </c>
      <c r="Z1386" s="451" t="s">
        <v>69</v>
      </c>
    </row>
    <row r="1387" spans="1:26" ht="15.5" customHeight="1">
      <c r="A1387" s="425"/>
      <c r="B1387" s="828" t="s">
        <v>166</v>
      </c>
      <c r="C1387" s="829"/>
      <c r="D1387" s="436">
        <f>IF('statement of marks'!L$6="","",'statement of marks'!L$6)</f>
        <v>5</v>
      </c>
      <c r="E1387" s="436">
        <f>IF('statement of marks'!M$6="","",'statement of marks'!M$6)</f>
        <v>5</v>
      </c>
      <c r="F1387" s="437">
        <f>IF('statement of marks'!N$6="","",'statement of marks'!N$6)</f>
        <v>10</v>
      </c>
      <c r="G1387" s="436">
        <f>IF('statement of marks'!O$6="","",'statement of marks'!O$6)</f>
        <v>5</v>
      </c>
      <c r="H1387" s="436">
        <f>IF('statement of marks'!P$6="","",'statement of marks'!P$6)</f>
        <v>5</v>
      </c>
      <c r="I1387" s="438">
        <f>IF('statement of marks'!Q$6="","",'statement of marks'!Q$6)</f>
        <v>10</v>
      </c>
      <c r="J1387" s="436">
        <f>IF('statement of marks'!R$6="","",'statement of marks'!R$6)</f>
        <v>5</v>
      </c>
      <c r="K1387" s="436">
        <f>IF('statement of marks'!S$6="","",'statement of marks'!S$6)</f>
        <v>4</v>
      </c>
      <c r="L1387" s="438">
        <f>IF('statement of marks'!T$6="","",'statement of marks'!T$6)</f>
        <v>9</v>
      </c>
      <c r="M1387" s="438">
        <f>IF('statement of marks'!U$6="","",'statement of marks'!U$6)</f>
        <v>29</v>
      </c>
      <c r="N1387" s="439">
        <f>IF('statement of marks'!V$6="","",'statement of marks'!V$6)</f>
        <v>1</v>
      </c>
      <c r="O1387" s="436">
        <f>IF('statement of marks'!W$6="","",'statement of marks'!W$6)</f>
        <v>40</v>
      </c>
      <c r="P1387" s="436">
        <f>IF('statement of marks'!X$6="","",'statement of marks'!X$6)</f>
        <v>10</v>
      </c>
      <c r="Q1387" s="436">
        <f>IF('statement of marks'!Y$6="","",'statement of marks'!Y$6)</f>
        <v>20</v>
      </c>
      <c r="R1387" s="438">
        <f>IF('statement of marks'!Z$6="","",'statement of marks'!Z$6)</f>
        <v>70</v>
      </c>
      <c r="S1387" s="440">
        <f>IF('statement of marks'!AA$6="","",'statement of marks'!AA$6)</f>
        <v>100</v>
      </c>
      <c r="T1387" s="436">
        <f>IF('statement of marks'!AB$6="","",'statement of marks'!AB$6)</f>
        <v>65</v>
      </c>
      <c r="U1387" s="436">
        <f>IF('statement of marks'!AC$6="","",'statement of marks'!AC$6)</f>
        <v>15</v>
      </c>
      <c r="V1387" s="436">
        <f>IF('statement of marks'!AD$6="","",'statement of marks'!AD$6)</f>
        <v>20</v>
      </c>
      <c r="W1387" s="438">
        <f>IF('statement of marks'!AE$6="","",'statement of marks'!AE$6)</f>
        <v>100</v>
      </c>
      <c r="X1387" s="441">
        <f>IF('statement of marks'!AF$6="","",'statement of marks'!AF$6)</f>
        <v>200</v>
      </c>
      <c r="Y1387" s="436" t="str">
        <f>IF('statement of marks'!AG$6="","",'statement of marks'!AG$6)</f>
        <v/>
      </c>
      <c r="Z1387" s="452" t="str">
        <f>IF('statement of marks'!AH$6="","",'statement of marks'!AH$6)</f>
        <v/>
      </c>
    </row>
    <row r="1388" spans="1:26" ht="15.5" customHeight="1">
      <c r="A1388" s="424"/>
      <c r="B1388" s="813" t="str">
        <f>IF('statement of marks'!$L$3="","",'statement of marks'!$L$3)</f>
        <v>HINDI</v>
      </c>
      <c r="C1388" s="814"/>
      <c r="D1388" s="430" t="str">
        <f>IF('statement of marks'!L50="","",'statement of marks'!L50)</f>
        <v/>
      </c>
      <c r="E1388" s="430" t="str">
        <f>IF('statement of marks'!M50="","",'statement of marks'!M50)</f>
        <v/>
      </c>
      <c r="F1388" s="442" t="str">
        <f>IF('statement of marks'!N50="","",'statement of marks'!N50)</f>
        <v/>
      </c>
      <c r="G1388" s="430" t="str">
        <f>IF('statement of marks'!O50="","",'statement of marks'!O50)</f>
        <v/>
      </c>
      <c r="H1388" s="430" t="str">
        <f>IF('statement of marks'!P50="","",'statement of marks'!P50)</f>
        <v/>
      </c>
      <c r="I1388" s="443" t="str">
        <f>IF('statement of marks'!Q50="","",'statement of marks'!Q50)</f>
        <v/>
      </c>
      <c r="J1388" s="430" t="str">
        <f>IF('statement of marks'!R50="","",'statement of marks'!R50)</f>
        <v/>
      </c>
      <c r="K1388" s="430" t="str">
        <f>IF('statement of marks'!S50="","",'statement of marks'!S50)</f>
        <v/>
      </c>
      <c r="L1388" s="443" t="str">
        <f>IF('statement of marks'!T50="","",'statement of marks'!T50)</f>
        <v/>
      </c>
      <c r="M1388" s="443" t="str">
        <f>IF('statement of marks'!U50="","",'statement of marks'!U50)</f>
        <v/>
      </c>
      <c r="N1388" s="444" t="str">
        <f>IF('statement of marks'!V50="","",'statement of marks'!V50)</f>
        <v/>
      </c>
      <c r="O1388" s="430" t="str">
        <f>IF('statement of marks'!W50="","",'statement of marks'!W50)</f>
        <v/>
      </c>
      <c r="P1388" s="430" t="str">
        <f>IF('statement of marks'!X50="","",'statement of marks'!X50)</f>
        <v/>
      </c>
      <c r="Q1388" s="430" t="str">
        <f>IF('statement of marks'!Y50="","",'statement of marks'!Y50)</f>
        <v/>
      </c>
      <c r="R1388" s="443" t="str">
        <f>IF('statement of marks'!Z50="","",'statement of marks'!Z50)</f>
        <v/>
      </c>
      <c r="S1388" s="445" t="str">
        <f>IF('statement of marks'!AA50="","",'statement of marks'!AA50)</f>
        <v/>
      </c>
      <c r="T1388" s="430" t="str">
        <f>IF('statement of marks'!AB50="","",'statement of marks'!AB50)</f>
        <v/>
      </c>
      <c r="U1388" s="430" t="str">
        <f>IF('statement of marks'!AC50="","",'statement of marks'!AC50)</f>
        <v/>
      </c>
      <c r="V1388" s="430" t="str">
        <f>IF('statement of marks'!AD50="","",'statement of marks'!AD50)</f>
        <v/>
      </c>
      <c r="W1388" s="443" t="str">
        <f>IF('statement of marks'!AE50="","",'statement of marks'!AE50)</f>
        <v/>
      </c>
      <c r="X1388" s="446" t="str">
        <f>IF('statement of marks'!AF50="","",'statement of marks'!AF50)</f>
        <v/>
      </c>
      <c r="Y1388" s="430" t="str">
        <f>IF('statement of marks'!AG50="","",'statement of marks'!AG50)</f>
        <v/>
      </c>
      <c r="Z1388" s="453" t="str">
        <f>IF('statement of marks'!AH50="","",'statement of marks'!AH50)</f>
        <v/>
      </c>
    </row>
    <row r="1389" spans="1:26" ht="15.5" customHeight="1">
      <c r="A1389" s="424"/>
      <c r="B1389" s="813" t="str">
        <f>IF('statement of marks'!$AK$3="","",'statement of marks'!$AK$3)</f>
        <v>ENGLISH</v>
      </c>
      <c r="C1389" s="814"/>
      <c r="D1389" s="430" t="str">
        <f>IF('statement of marks'!AK50="","",'statement of marks'!AK50)</f>
        <v/>
      </c>
      <c r="E1389" s="430" t="str">
        <f>IF('statement of marks'!AL50="","",'statement of marks'!AL50)</f>
        <v/>
      </c>
      <c r="F1389" s="442" t="str">
        <f>IF('statement of marks'!AM50="","",'statement of marks'!AM50)</f>
        <v/>
      </c>
      <c r="G1389" s="430" t="str">
        <f>IF('statement of marks'!AN50="","",'statement of marks'!AN50)</f>
        <v/>
      </c>
      <c r="H1389" s="430" t="str">
        <f>IF('statement of marks'!AO50="","",'statement of marks'!AO50)</f>
        <v/>
      </c>
      <c r="I1389" s="443" t="str">
        <f>IF('statement of marks'!AP50="","",'statement of marks'!AP50)</f>
        <v/>
      </c>
      <c r="J1389" s="430" t="str">
        <f>IF('statement of marks'!AQ50="","",'statement of marks'!AQ50)</f>
        <v/>
      </c>
      <c r="K1389" s="430" t="str">
        <f>IF('statement of marks'!AR50="","",'statement of marks'!AR50)</f>
        <v/>
      </c>
      <c r="L1389" s="443" t="str">
        <f>IF('statement of marks'!AS50="","",'statement of marks'!AS50)</f>
        <v/>
      </c>
      <c r="M1389" s="443" t="str">
        <f>IF('statement of marks'!AT50="","",'statement of marks'!AT50)</f>
        <v/>
      </c>
      <c r="N1389" s="444" t="str">
        <f>IF('statement of marks'!AU50="","",'statement of marks'!AU50)</f>
        <v/>
      </c>
      <c r="O1389" s="430" t="str">
        <f>IF('statement of marks'!AV50="","",'statement of marks'!AV50)</f>
        <v/>
      </c>
      <c r="P1389" s="430" t="str">
        <f>IF('statement of marks'!AW50="","",'statement of marks'!AW50)</f>
        <v/>
      </c>
      <c r="Q1389" s="430" t="str">
        <f>IF('statement of marks'!AX50="","",'statement of marks'!AX50)</f>
        <v/>
      </c>
      <c r="R1389" s="443" t="str">
        <f>IF('statement of marks'!AY50="","",'statement of marks'!AY50)</f>
        <v/>
      </c>
      <c r="S1389" s="445" t="str">
        <f>IF('statement of marks'!AZ50="","",'statement of marks'!AZ50)</f>
        <v/>
      </c>
      <c r="T1389" s="430" t="str">
        <f>IF('statement of marks'!BA50="","",'statement of marks'!BA50)</f>
        <v/>
      </c>
      <c r="U1389" s="430" t="str">
        <f>IF('statement of marks'!BB50="","",'statement of marks'!BB50)</f>
        <v/>
      </c>
      <c r="V1389" s="430" t="str">
        <f>IF('statement of marks'!BC50="","",'statement of marks'!BC50)</f>
        <v/>
      </c>
      <c r="W1389" s="443" t="str">
        <f>IF('statement of marks'!BD50="","",'statement of marks'!BD50)</f>
        <v/>
      </c>
      <c r="X1389" s="446" t="str">
        <f>IF('statement of marks'!BE50="","",'statement of marks'!BE50)</f>
        <v/>
      </c>
      <c r="Y1389" s="430" t="str">
        <f>IF('statement of marks'!BF50="","",'statement of marks'!BF50)</f>
        <v/>
      </c>
      <c r="Z1389" s="453" t="str">
        <f>IF('statement of marks'!BG50="","",'statement of marks'!BG50)</f>
        <v/>
      </c>
    </row>
    <row r="1390" spans="1:26" ht="15.5" customHeight="1">
      <c r="A1390" s="424"/>
      <c r="B1390" s="813" t="str">
        <f>IF('statement of marks'!BJ50="s","SANSKRIT",IF('statement of marks'!BJ50="u","URDU",IF('statement of marks'!BJ50="g","GUJRATI",IF('statement of marks'!BJ50="p","PUNJABI",IF('statement of marks'!BJ50="sd","fla/kh","THIRD LANGUAGE")))))</f>
        <v>THIRD LANGUAGE</v>
      </c>
      <c r="C1390" s="814"/>
      <c r="D1390" s="430" t="str">
        <f>IF('statement of marks'!BK50="","",'statement of marks'!BK50)</f>
        <v/>
      </c>
      <c r="E1390" s="430" t="str">
        <f>IF('statement of marks'!BL50="","",'statement of marks'!BL50)</f>
        <v/>
      </c>
      <c r="F1390" s="442" t="str">
        <f>IF('statement of marks'!BM50="","",'statement of marks'!BM50)</f>
        <v/>
      </c>
      <c r="G1390" s="430" t="str">
        <f>IF('statement of marks'!BN50="","",'statement of marks'!BN50)</f>
        <v/>
      </c>
      <c r="H1390" s="430" t="str">
        <f>IF('statement of marks'!BO50="","",'statement of marks'!BO50)</f>
        <v/>
      </c>
      <c r="I1390" s="443" t="str">
        <f>IF('statement of marks'!BP50="","",'statement of marks'!BP50)</f>
        <v/>
      </c>
      <c r="J1390" s="430" t="str">
        <f>IF('statement of marks'!BQ50="","",'statement of marks'!BQ50)</f>
        <v/>
      </c>
      <c r="K1390" s="430" t="str">
        <f>IF('statement of marks'!BR50="","",'statement of marks'!BR50)</f>
        <v/>
      </c>
      <c r="L1390" s="443" t="str">
        <f>IF('statement of marks'!BS50="","",'statement of marks'!BS50)</f>
        <v/>
      </c>
      <c r="M1390" s="443" t="str">
        <f>IF('statement of marks'!BT50="","",'statement of marks'!BT50)</f>
        <v/>
      </c>
      <c r="N1390" s="444" t="str">
        <f>IF('statement of marks'!BU50="","",'statement of marks'!BU50)</f>
        <v/>
      </c>
      <c r="O1390" s="430" t="str">
        <f>IF('statement of marks'!BV50="","",'statement of marks'!BV50)</f>
        <v/>
      </c>
      <c r="P1390" s="430" t="str">
        <f>IF('statement of marks'!BW50="","",'statement of marks'!BW50)</f>
        <v/>
      </c>
      <c r="Q1390" s="430"/>
      <c r="R1390" s="443" t="str">
        <f>IF('statement of marks'!BX50="","",'statement of marks'!BX50)</f>
        <v/>
      </c>
      <c r="S1390" s="445" t="str">
        <f>IF('statement of marks'!BY50="","",'statement of marks'!BY50)</f>
        <v/>
      </c>
      <c r="T1390" s="430" t="str">
        <f>IF('statement of marks'!BZ50="","",'statement of marks'!BZ50)</f>
        <v/>
      </c>
      <c r="U1390" s="430" t="str">
        <f>IF('statement of marks'!CA50="","",'statement of marks'!CA50)</f>
        <v/>
      </c>
      <c r="V1390" s="430"/>
      <c r="W1390" s="443" t="str">
        <f>IF('statement of marks'!CB50="","",'statement of marks'!CB50)</f>
        <v/>
      </c>
      <c r="X1390" s="446" t="str">
        <f>IF('statement of marks'!CC50="","",'statement of marks'!CC50)</f>
        <v/>
      </c>
      <c r="Y1390" s="430" t="str">
        <f>IF('statement of marks'!CD50="","",'statement of marks'!CD50)</f>
        <v/>
      </c>
      <c r="Z1390" s="453" t="str">
        <f>IF('statement of marks'!CE50="","",'statement of marks'!CE50)</f>
        <v/>
      </c>
    </row>
    <row r="1391" spans="1:26" ht="15.5" customHeight="1">
      <c r="A1391" s="424"/>
      <c r="B1391" s="813" t="str">
        <f>IF('statement of marks'!$CH$3="","",'statement of marks'!$CH$3)</f>
        <v>MATHEMATICS</v>
      </c>
      <c r="C1391" s="814"/>
      <c r="D1391" s="430" t="str">
        <f>IF('statement of marks'!CH50="","",'statement of marks'!CH50)</f>
        <v/>
      </c>
      <c r="E1391" s="430" t="str">
        <f>IF('statement of marks'!CI50="","",'statement of marks'!CI50)</f>
        <v/>
      </c>
      <c r="F1391" s="442" t="str">
        <f>IF('statement of marks'!CJ50="","",'statement of marks'!CJ50)</f>
        <v/>
      </c>
      <c r="G1391" s="430" t="str">
        <f>IF('statement of marks'!CK50="","",'statement of marks'!CK50)</f>
        <v/>
      </c>
      <c r="H1391" s="430" t="str">
        <f>IF('statement of marks'!CL50="","",'statement of marks'!CL50)</f>
        <v/>
      </c>
      <c r="I1391" s="443" t="str">
        <f>IF('statement of marks'!CM50="","",'statement of marks'!CM50)</f>
        <v/>
      </c>
      <c r="J1391" s="430" t="str">
        <f>IF('statement of marks'!CN50="","",'statement of marks'!CN50)</f>
        <v/>
      </c>
      <c r="K1391" s="430" t="str">
        <f>IF('statement of marks'!CO50="","",'statement of marks'!CO50)</f>
        <v/>
      </c>
      <c r="L1391" s="443" t="str">
        <f>IF('statement of marks'!CP50="","",'statement of marks'!CP50)</f>
        <v/>
      </c>
      <c r="M1391" s="443" t="str">
        <f>IF('statement of marks'!CQ50="","",'statement of marks'!CQ50)</f>
        <v/>
      </c>
      <c r="N1391" s="444" t="str">
        <f>IF('statement of marks'!CR50="","",'statement of marks'!CR50)</f>
        <v/>
      </c>
      <c r="O1391" s="430" t="str">
        <f>IF('statement of marks'!CS50="","",'statement of marks'!CS50)</f>
        <v/>
      </c>
      <c r="P1391" s="430" t="str">
        <f>IF('statement of marks'!CT50="","",'statement of marks'!CT50)</f>
        <v/>
      </c>
      <c r="Q1391" s="430" t="str">
        <f>IF('statement of marks'!CU50="","",'statement of marks'!CU50)</f>
        <v/>
      </c>
      <c r="R1391" s="443" t="str">
        <f>IF('statement of marks'!CV50="","",'statement of marks'!CV50)</f>
        <v/>
      </c>
      <c r="S1391" s="445" t="str">
        <f>IF('statement of marks'!CW50="","",'statement of marks'!CW50)</f>
        <v/>
      </c>
      <c r="T1391" s="430" t="str">
        <f>IF('statement of marks'!CX50="","",'statement of marks'!CX50)</f>
        <v/>
      </c>
      <c r="U1391" s="430" t="str">
        <f>IF('statement of marks'!CY50="","",'statement of marks'!CY50)</f>
        <v/>
      </c>
      <c r="V1391" s="430" t="str">
        <f>IF('statement of marks'!CZ50="","",'statement of marks'!CZ50)</f>
        <v/>
      </c>
      <c r="W1391" s="443" t="str">
        <f>IF('statement of marks'!DA50="","",'statement of marks'!DA50)</f>
        <v/>
      </c>
      <c r="X1391" s="446" t="str">
        <f>IF('statement of marks'!DB50="","",'statement of marks'!DB50)</f>
        <v/>
      </c>
      <c r="Y1391" s="430" t="str">
        <f>IF('statement of marks'!DC50="","",'statement of marks'!DC50)</f>
        <v/>
      </c>
      <c r="Z1391" s="453" t="str">
        <f>IF('statement of marks'!DD50="","",'statement of marks'!DD50)</f>
        <v/>
      </c>
    </row>
    <row r="1392" spans="1:26" ht="15.5" customHeight="1">
      <c r="A1392" s="424"/>
      <c r="B1392" s="813" t="str">
        <f>IF('statement of marks'!$DG$3="","",'statement of marks'!$DG$3)</f>
        <v>SCIENCE</v>
      </c>
      <c r="C1392" s="814"/>
      <c r="D1392" s="430" t="str">
        <f>IF('statement of marks'!DG50="","",'statement of marks'!DG50)</f>
        <v/>
      </c>
      <c r="E1392" s="430" t="str">
        <f>IF('statement of marks'!DH50="","",'statement of marks'!DH50)</f>
        <v/>
      </c>
      <c r="F1392" s="442" t="str">
        <f>IF('statement of marks'!DI50="","",'statement of marks'!DI50)</f>
        <v/>
      </c>
      <c r="G1392" s="430" t="str">
        <f>IF('statement of marks'!DJ50="","",'statement of marks'!DJ50)</f>
        <v/>
      </c>
      <c r="H1392" s="430" t="str">
        <f>IF('statement of marks'!DK50="","",'statement of marks'!DK50)</f>
        <v/>
      </c>
      <c r="I1392" s="443" t="str">
        <f>IF('statement of marks'!DL50="","",'statement of marks'!DL50)</f>
        <v/>
      </c>
      <c r="J1392" s="430" t="str">
        <f>IF('statement of marks'!DM50="","",'statement of marks'!DM50)</f>
        <v/>
      </c>
      <c r="K1392" s="430" t="str">
        <f>IF('statement of marks'!DN50="","",'statement of marks'!DN50)</f>
        <v/>
      </c>
      <c r="L1392" s="443" t="str">
        <f>IF('statement of marks'!DO50="","",'statement of marks'!DO50)</f>
        <v/>
      </c>
      <c r="M1392" s="443" t="str">
        <f>IF('statement of marks'!DP50="","",'statement of marks'!DP50)</f>
        <v/>
      </c>
      <c r="N1392" s="444" t="str">
        <f>IF('statement of marks'!DQ50="","",'statement of marks'!DQ50)</f>
        <v/>
      </c>
      <c r="O1392" s="430" t="str">
        <f>IF('statement of marks'!DR50="","",'statement of marks'!DR50)</f>
        <v/>
      </c>
      <c r="P1392" s="430" t="str">
        <f>IF('statement of marks'!DS50="","",'statement of marks'!DS50)</f>
        <v/>
      </c>
      <c r="Q1392" s="430"/>
      <c r="R1392" s="443" t="str">
        <f>IF('statement of marks'!DT50="","",'statement of marks'!DT50)</f>
        <v/>
      </c>
      <c r="S1392" s="445" t="str">
        <f>IF('statement of marks'!DU50="","",'statement of marks'!DU50)</f>
        <v/>
      </c>
      <c r="T1392" s="430" t="str">
        <f>IF('statement of marks'!DV50="","",'statement of marks'!DV50)</f>
        <v/>
      </c>
      <c r="U1392" s="430" t="str">
        <f>IF('statement of marks'!DW50="","",'statement of marks'!DW50)</f>
        <v/>
      </c>
      <c r="V1392" s="430"/>
      <c r="W1392" s="443" t="str">
        <f>IF('statement of marks'!DX50="","",'statement of marks'!DX50)</f>
        <v/>
      </c>
      <c r="X1392" s="446" t="str">
        <f>IF('statement of marks'!DY50="","",'statement of marks'!DY50)</f>
        <v/>
      </c>
      <c r="Y1392" s="430" t="str">
        <f>IF('statement of marks'!DZ50="","",'statement of marks'!DZ50)</f>
        <v/>
      </c>
      <c r="Z1392" s="453" t="str">
        <f>IF('statement of marks'!EA50="","",'statement of marks'!EA50)</f>
        <v/>
      </c>
    </row>
    <row r="1393" spans="1:26" ht="15.5" customHeight="1">
      <c r="A1393" s="424"/>
      <c r="B1393" s="813" t="str">
        <f>IF('statement of marks'!$ED$3="","",'statement of marks'!$ED$3)</f>
        <v>SOCIAL STUDIES</v>
      </c>
      <c r="C1393" s="814"/>
      <c r="D1393" s="430" t="str">
        <f>IF('statement of marks'!ED50="","",'statement of marks'!ED50)</f>
        <v/>
      </c>
      <c r="E1393" s="430" t="str">
        <f>IF('statement of marks'!EE50="","",'statement of marks'!EE50)</f>
        <v/>
      </c>
      <c r="F1393" s="442" t="str">
        <f>IF('statement of marks'!EF50="","",'statement of marks'!EF50)</f>
        <v/>
      </c>
      <c r="G1393" s="430" t="str">
        <f>IF('statement of marks'!EG50="","",'statement of marks'!EG50)</f>
        <v/>
      </c>
      <c r="H1393" s="430" t="str">
        <f>IF('statement of marks'!EH50="","",'statement of marks'!EH50)</f>
        <v/>
      </c>
      <c r="I1393" s="443" t="str">
        <f>IF('statement of marks'!EI50="","",'statement of marks'!EI50)</f>
        <v/>
      </c>
      <c r="J1393" s="430" t="str">
        <f>IF('statement of marks'!EJ50="","",'statement of marks'!EJ50)</f>
        <v/>
      </c>
      <c r="K1393" s="430" t="str">
        <f>IF('statement of marks'!EK50="","",'statement of marks'!EK50)</f>
        <v/>
      </c>
      <c r="L1393" s="443" t="str">
        <f>IF('statement of marks'!EL50="","",'statement of marks'!EL50)</f>
        <v/>
      </c>
      <c r="M1393" s="443" t="str">
        <f>IF('statement of marks'!EM50="","",'statement of marks'!EM50)</f>
        <v/>
      </c>
      <c r="N1393" s="444" t="str">
        <f>IF('statement of marks'!EN50="","",'statement of marks'!EN50)</f>
        <v/>
      </c>
      <c r="O1393" s="430" t="str">
        <f>IF('statement of marks'!EO50="","",'statement of marks'!EO50)</f>
        <v/>
      </c>
      <c r="P1393" s="430" t="str">
        <f>IF('statement of marks'!EP50="","",'statement of marks'!EP50)</f>
        <v/>
      </c>
      <c r="Q1393" s="430"/>
      <c r="R1393" s="443" t="str">
        <f>IF('statement of marks'!EQ50="","",'statement of marks'!EQ50)</f>
        <v/>
      </c>
      <c r="S1393" s="445" t="str">
        <f>IF('statement of marks'!ER50="","",'statement of marks'!ER50)</f>
        <v/>
      </c>
      <c r="T1393" s="430" t="str">
        <f>IF('statement of marks'!ES50="","",'statement of marks'!ES50)</f>
        <v/>
      </c>
      <c r="U1393" s="430" t="str">
        <f>IF('statement of marks'!ET50="","",'statement of marks'!ET50)</f>
        <v/>
      </c>
      <c r="V1393" s="430"/>
      <c r="W1393" s="443" t="str">
        <f>IF('statement of marks'!EU50="","",'statement of marks'!EU50)</f>
        <v/>
      </c>
      <c r="X1393" s="446" t="str">
        <f>IF('statement of marks'!EV50="","",'statement of marks'!EV50)</f>
        <v/>
      </c>
      <c r="Y1393" s="430" t="str">
        <f>IF('statement of marks'!EW50="","",'statement of marks'!EW50)</f>
        <v/>
      </c>
      <c r="Z1393" s="453" t="str">
        <f>IF('statement of marks'!EX50="","",'statement of marks'!EX50)</f>
        <v/>
      </c>
    </row>
    <row r="1394" spans="1:26" ht="15.5" customHeight="1">
      <c r="A1394" s="424"/>
      <c r="B1394" s="813" t="s">
        <v>172</v>
      </c>
      <c r="C1394" s="814"/>
      <c r="D1394" s="794" t="s">
        <v>167</v>
      </c>
      <c r="E1394" s="794"/>
      <c r="F1394" s="794"/>
      <c r="G1394" s="794" t="s">
        <v>168</v>
      </c>
      <c r="H1394" s="794"/>
      <c r="I1394" s="794"/>
      <c r="J1394" s="794" t="s">
        <v>169</v>
      </c>
      <c r="K1394" s="794"/>
      <c r="L1394" s="794"/>
      <c r="M1394" s="794"/>
      <c r="N1394" s="794"/>
      <c r="O1394" s="794" t="s">
        <v>177</v>
      </c>
      <c r="P1394" s="794"/>
      <c r="Q1394" s="794"/>
      <c r="R1394" s="794"/>
      <c r="S1394" s="794" t="s">
        <v>221</v>
      </c>
      <c r="T1394" s="794"/>
      <c r="U1394" s="794"/>
      <c r="V1394" s="794"/>
      <c r="W1394" s="447"/>
      <c r="X1394" s="823" t="s">
        <v>425</v>
      </c>
      <c r="Y1394" s="823"/>
      <c r="Z1394" s="824"/>
    </row>
    <row r="1395" spans="1:26" ht="15.5" customHeight="1">
      <c r="A1395" s="425"/>
      <c r="B1395" s="825" t="s">
        <v>166</v>
      </c>
      <c r="C1395" s="826"/>
      <c r="D1395" s="827">
        <f>IF('statement of marks'!FA$6="","",'statement of marks'!FA$6)</f>
        <v>20</v>
      </c>
      <c r="E1395" s="827"/>
      <c r="F1395" s="827"/>
      <c r="G1395" s="827">
        <f>IF('statement of marks'!FB$6="","",'statement of marks'!FB$6)</f>
        <v>20</v>
      </c>
      <c r="H1395" s="827"/>
      <c r="I1395" s="827"/>
      <c r="J1395" s="827">
        <f>IF('statement of marks'!FC$6="","",'statement of marks'!FC$6)</f>
        <v>20</v>
      </c>
      <c r="K1395" s="827"/>
      <c r="L1395" s="827"/>
      <c r="M1395" s="827"/>
      <c r="N1395" s="827"/>
      <c r="O1395" s="827">
        <f>IF('statement of marks'!FD$6="","",'statement of marks'!FD$6)</f>
        <v>20</v>
      </c>
      <c r="P1395" s="827"/>
      <c r="Q1395" s="827"/>
      <c r="R1395" s="827"/>
      <c r="S1395" s="827">
        <f>IF('statement of marks'!FE$6="","",'statement of marks'!FE$6)</f>
        <v>20</v>
      </c>
      <c r="T1395" s="827"/>
      <c r="U1395" s="827"/>
      <c r="V1395" s="827"/>
      <c r="W1395" s="448"/>
      <c r="X1395" s="436">
        <f>IF('statement of marks'!FF$6="","",'statement of marks'!FF$6)</f>
        <v>100</v>
      </c>
      <c r="Y1395" s="436" t="s">
        <v>220</v>
      </c>
      <c r="Z1395" s="451" t="s">
        <v>69</v>
      </c>
    </row>
    <row r="1396" spans="1:26" ht="15.5" customHeight="1">
      <c r="A1396" s="424"/>
      <c r="B1396" s="813" t="str">
        <f>IF('statement of marks'!$FA$3="","",'statement of marks'!$FA$3)</f>
        <v>WORK EXPERIENCE</v>
      </c>
      <c r="C1396" s="814"/>
      <c r="D1396" s="817" t="str">
        <f>IF('statement of marks'!FA50="","",'statement of marks'!FA50)</f>
        <v/>
      </c>
      <c r="E1396" s="817"/>
      <c r="F1396" s="817"/>
      <c r="G1396" s="817" t="str">
        <f>IF('statement of marks'!FB50="","",'statement of marks'!FB50)</f>
        <v/>
      </c>
      <c r="H1396" s="817"/>
      <c r="I1396" s="817"/>
      <c r="J1396" s="816" t="str">
        <f>IF('statement of marks'!FC50="","",'statement of marks'!FC50)</f>
        <v/>
      </c>
      <c r="K1396" s="816"/>
      <c r="L1396" s="816"/>
      <c r="M1396" s="816"/>
      <c r="N1396" s="816"/>
      <c r="O1396" s="817" t="str">
        <f>IF('statement of marks'!FD50="","",'statement of marks'!FD50)</f>
        <v/>
      </c>
      <c r="P1396" s="817"/>
      <c r="Q1396" s="817"/>
      <c r="R1396" s="817"/>
      <c r="S1396" s="817" t="str">
        <f>IF('statement of marks'!FE50="","",'statement of marks'!FE50)</f>
        <v/>
      </c>
      <c r="T1396" s="817"/>
      <c r="U1396" s="817"/>
      <c r="V1396" s="817"/>
      <c r="W1396" s="447"/>
      <c r="X1396" s="447" t="str">
        <f>IF('statement of marks'!FF50="","",'statement of marks'!FF50)</f>
        <v/>
      </c>
      <c r="Y1396" s="447" t="str">
        <f>IF('statement of marks'!FG50="","",'statement of marks'!FG50)</f>
        <v/>
      </c>
      <c r="Z1396" s="454" t="str">
        <f>IF('statement of marks'!FH50="","",'statement of marks'!FH50)</f>
        <v/>
      </c>
    </row>
    <row r="1397" spans="1:26" ht="15.5" customHeight="1">
      <c r="A1397" s="424"/>
      <c r="B1397" s="813" t="str">
        <f>IF('statement of marks'!$FK$3="","",'statement of marks'!$FK$3)</f>
        <v>ART EDUCATION</v>
      </c>
      <c r="C1397" s="814"/>
      <c r="D1397" s="817" t="str">
        <f>IF('statement of marks'!FK50="","",'statement of marks'!FK50)</f>
        <v/>
      </c>
      <c r="E1397" s="817"/>
      <c r="F1397" s="817"/>
      <c r="G1397" s="817" t="str">
        <f>IF('statement of marks'!FL50="","",'statement of marks'!FL50)</f>
        <v/>
      </c>
      <c r="H1397" s="817"/>
      <c r="I1397" s="817"/>
      <c r="J1397" s="816" t="str">
        <f>IF('statement of marks'!FM50="","",'statement of marks'!FM50)</f>
        <v/>
      </c>
      <c r="K1397" s="816"/>
      <c r="L1397" s="816"/>
      <c r="M1397" s="816"/>
      <c r="N1397" s="816"/>
      <c r="O1397" s="817" t="str">
        <f>IF('statement of marks'!FN50="","",'statement of marks'!FN50)</f>
        <v/>
      </c>
      <c r="P1397" s="817"/>
      <c r="Q1397" s="817"/>
      <c r="R1397" s="817"/>
      <c r="S1397" s="817" t="str">
        <f>IF('statement of marks'!FO50="","",'statement of marks'!FO50)</f>
        <v/>
      </c>
      <c r="T1397" s="817"/>
      <c r="U1397" s="817"/>
      <c r="V1397" s="817"/>
      <c r="W1397" s="447"/>
      <c r="X1397" s="447" t="str">
        <f>IF('statement of marks'!FP50="","",'statement of marks'!FP50)</f>
        <v/>
      </c>
      <c r="Y1397" s="447" t="str">
        <f>IF('statement of marks'!FQ50="","",'statement of marks'!FQ50)</f>
        <v/>
      </c>
      <c r="Z1397" s="454" t="str">
        <f>IF('statement of marks'!FR50="","",'statement of marks'!FR50)</f>
        <v/>
      </c>
    </row>
    <row r="1398" spans="1:26" ht="15.5" customHeight="1">
      <c r="A1398" s="424"/>
      <c r="B1398" s="813" t="str">
        <f>IF('statement of marks'!$FU$3="","",'statement of marks'!$FU$3)</f>
        <v>PHYSICIAL EDUCATION</v>
      </c>
      <c r="C1398" s="814"/>
      <c r="D1398" s="817" t="str">
        <f>IF('statement of marks'!FU50="","",'statement of marks'!FU50)</f>
        <v/>
      </c>
      <c r="E1398" s="817"/>
      <c r="F1398" s="817"/>
      <c r="G1398" s="817" t="str">
        <f>IF('statement of marks'!FV50="","",'statement of marks'!FV50)</f>
        <v/>
      </c>
      <c r="H1398" s="817"/>
      <c r="I1398" s="817"/>
      <c r="J1398" s="816" t="str">
        <f>IF('statement of marks'!FW50="","",'statement of marks'!FW50)</f>
        <v/>
      </c>
      <c r="K1398" s="816"/>
      <c r="L1398" s="816"/>
      <c r="M1398" s="816"/>
      <c r="N1398" s="816"/>
      <c r="O1398" s="817" t="str">
        <f>IF('statement of marks'!FX50="","",'statement of marks'!FX50)</f>
        <v/>
      </c>
      <c r="P1398" s="817"/>
      <c r="Q1398" s="817"/>
      <c r="R1398" s="817"/>
      <c r="S1398" s="817" t="str">
        <f>IF('statement of marks'!FY50="","",'statement of marks'!FY50)</f>
        <v/>
      </c>
      <c r="T1398" s="817"/>
      <c r="U1398" s="817"/>
      <c r="V1398" s="817"/>
      <c r="W1398" s="447"/>
      <c r="X1398" s="447" t="str">
        <f>IF('statement of marks'!FZ50="","",'statement of marks'!FZ50)</f>
        <v/>
      </c>
      <c r="Y1398" s="447" t="str">
        <f>IF('statement of marks'!GA50="","",'statement of marks'!GA50)</f>
        <v/>
      </c>
      <c r="Z1398" s="454" t="str">
        <f>IF('statement of marks'!GB50="","",'statement of marks'!GB50)</f>
        <v/>
      </c>
    </row>
    <row r="1399" spans="1:26" ht="15.5" customHeight="1">
      <c r="A1399" s="424"/>
      <c r="B1399" s="813" t="s">
        <v>173</v>
      </c>
      <c r="C1399" s="814"/>
      <c r="D1399" s="794" t="str">
        <f>details!$EF$3</f>
        <v>AUGUST</v>
      </c>
      <c r="E1399" s="794"/>
      <c r="F1399" s="794"/>
      <c r="G1399" s="794" t="str">
        <f>details!$EJ$3</f>
        <v>OCTOBER</v>
      </c>
      <c r="H1399" s="794"/>
      <c r="I1399" s="794"/>
      <c r="J1399" s="816" t="str">
        <f>details!$EN$3</f>
        <v>DECEMBER</v>
      </c>
      <c r="K1399" s="816"/>
      <c r="L1399" s="816"/>
      <c r="M1399" s="816"/>
      <c r="N1399" s="816"/>
      <c r="O1399" s="794" t="str">
        <f>details!$ER$3</f>
        <v>FEBURARY</v>
      </c>
      <c r="P1399" s="794"/>
      <c r="Q1399" s="794"/>
      <c r="R1399" s="794"/>
      <c r="S1399" s="794" t="str">
        <f>details!$EV$3</f>
        <v>GRAND TOAL</v>
      </c>
      <c r="T1399" s="794"/>
      <c r="U1399" s="794"/>
      <c r="V1399" s="794"/>
      <c r="W1399" s="811" t="s">
        <v>118</v>
      </c>
      <c r="X1399" s="811"/>
      <c r="Y1399" s="811"/>
      <c r="Z1399" s="812"/>
    </row>
    <row r="1400" spans="1:26" ht="15.5" customHeight="1">
      <c r="A1400" s="424"/>
      <c r="B1400" s="813" t="s">
        <v>175</v>
      </c>
      <c r="C1400" s="814"/>
      <c r="D1400" s="815" t="str">
        <f>IF(details!EI50="","",details!EI50)</f>
        <v/>
      </c>
      <c r="E1400" s="815"/>
      <c r="F1400" s="815"/>
      <c r="G1400" s="815" t="str">
        <f>IF(details!EM50="","",details!EM50)</f>
        <v/>
      </c>
      <c r="H1400" s="815"/>
      <c r="I1400" s="815"/>
      <c r="J1400" s="816" t="str">
        <f>IF(details!EQ50="","",details!EQ50)</f>
        <v/>
      </c>
      <c r="K1400" s="816"/>
      <c r="L1400" s="816"/>
      <c r="M1400" s="816"/>
      <c r="N1400" s="816"/>
      <c r="O1400" s="817" t="str">
        <f>IF(details!EU50="","",details!EU50)</f>
        <v/>
      </c>
      <c r="P1400" s="817"/>
      <c r="Q1400" s="817"/>
      <c r="R1400" s="817"/>
      <c r="S1400" s="815" t="str">
        <f>IF(details!EW50="","",details!EW50)</f>
        <v/>
      </c>
      <c r="T1400" s="815"/>
      <c r="U1400" s="815"/>
      <c r="V1400" s="815"/>
      <c r="W1400" s="811"/>
      <c r="X1400" s="811"/>
      <c r="Y1400" s="811"/>
      <c r="Z1400" s="812"/>
    </row>
    <row r="1401" spans="1:26" ht="15.5" customHeight="1">
      <c r="A1401" s="424"/>
      <c r="B1401" s="818" t="s">
        <v>174</v>
      </c>
      <c r="C1401" s="819"/>
      <c r="D1401" s="820">
        <f>IF(details!EH50="","",details!EH50)</f>
        <v>40</v>
      </c>
      <c r="E1401" s="820"/>
      <c r="F1401" s="820"/>
      <c r="G1401" s="820">
        <f>IF(details!EL50="","",details!EL50)</f>
        <v>60</v>
      </c>
      <c r="H1401" s="820"/>
      <c r="I1401" s="820"/>
      <c r="J1401" s="820">
        <f>IF(details!EP50="","",details!EP50)</f>
        <v>80</v>
      </c>
      <c r="K1401" s="820"/>
      <c r="L1401" s="820"/>
      <c r="M1401" s="820"/>
      <c r="N1401" s="820"/>
      <c r="O1401" s="820">
        <f>IF(details!ET50="","",details!ET50)</f>
        <v>100</v>
      </c>
      <c r="P1401" s="820"/>
      <c r="Q1401" s="820"/>
      <c r="R1401" s="820"/>
      <c r="S1401" s="820">
        <f>IF(details!EV50="","",details!EV50)</f>
        <v>110</v>
      </c>
      <c r="T1401" s="820"/>
      <c r="U1401" s="820"/>
      <c r="V1401" s="820"/>
      <c r="W1401" s="821">
        <f>'statement of marks'!$HR$108</f>
        <v>45777</v>
      </c>
      <c r="X1401" s="821"/>
      <c r="Y1401" s="821"/>
      <c r="Z1401" s="822"/>
    </row>
    <row r="1402" spans="1:26" ht="15.5" customHeight="1">
      <c r="A1402" s="426"/>
      <c r="B1402" s="803" t="s">
        <v>232</v>
      </c>
      <c r="C1402" s="804"/>
      <c r="D1402" s="805" t="s">
        <v>189</v>
      </c>
      <c r="E1402" s="805"/>
      <c r="F1402" s="805"/>
      <c r="G1402" s="805" t="s">
        <v>190</v>
      </c>
      <c r="H1402" s="805"/>
      <c r="I1402" s="805"/>
      <c r="J1402" s="805" t="s">
        <v>222</v>
      </c>
      <c r="K1402" s="805"/>
      <c r="L1402" s="805"/>
      <c r="M1402" s="805"/>
      <c r="N1402" s="805"/>
      <c r="O1402" s="805" t="s">
        <v>147</v>
      </c>
      <c r="P1402" s="805"/>
      <c r="Q1402" s="805"/>
      <c r="R1402" s="805"/>
      <c r="S1402" s="806" t="s">
        <v>195</v>
      </c>
      <c r="T1402" s="806"/>
      <c r="U1402" s="806"/>
      <c r="V1402" s="806"/>
      <c r="W1402" s="805" t="s">
        <v>230</v>
      </c>
      <c r="X1402" s="805"/>
      <c r="Y1402" s="805"/>
      <c r="Z1402" s="807"/>
    </row>
    <row r="1403" spans="1:26" ht="15.5" customHeight="1">
      <c r="A1403" s="426"/>
      <c r="B1403" s="803"/>
      <c r="C1403" s="804"/>
      <c r="D1403" s="805">
        <f>'statement of marks'!HP50</f>
        <v>1200</v>
      </c>
      <c r="E1403" s="805"/>
      <c r="F1403" s="805"/>
      <c r="G1403" s="805" t="str">
        <f>'statement of marks'!HQ50</f>
        <v/>
      </c>
      <c r="H1403" s="805"/>
      <c r="I1403" s="805"/>
      <c r="J1403" s="808" t="str">
        <f>'statement of marks'!HU50</f>
        <v/>
      </c>
      <c r="K1403" s="808"/>
      <c r="L1403" s="808"/>
      <c r="M1403" s="808"/>
      <c r="N1403" s="808"/>
      <c r="O1403" s="808" t="str">
        <f>'statement of marks'!HR50</f>
        <v/>
      </c>
      <c r="P1403" s="808"/>
      <c r="Q1403" s="808"/>
      <c r="R1403" s="808"/>
      <c r="S1403" s="805" t="str">
        <f>'statement of marks'!HT50</f>
        <v/>
      </c>
      <c r="T1403" s="805"/>
      <c r="U1403" s="805"/>
      <c r="V1403" s="805"/>
      <c r="W1403" s="809" t="str">
        <f>'statement of marks'!HO50</f>
        <v/>
      </c>
      <c r="X1403" s="809"/>
      <c r="Y1403" s="809"/>
      <c r="Z1403" s="810"/>
    </row>
    <row r="1404" spans="1:26" ht="15.5" customHeight="1">
      <c r="A1404" s="424"/>
      <c r="B1404" s="792" t="s">
        <v>176</v>
      </c>
      <c r="C1404" s="793"/>
      <c r="D1404" s="794"/>
      <c r="E1404" s="794"/>
      <c r="F1404" s="794"/>
      <c r="G1404" s="794"/>
      <c r="H1404" s="794"/>
      <c r="I1404" s="794"/>
      <c r="J1404" s="794"/>
      <c r="K1404" s="794"/>
      <c r="L1404" s="794"/>
      <c r="M1404" s="794"/>
      <c r="N1404" s="794"/>
      <c r="O1404" s="794"/>
      <c r="P1404" s="794"/>
      <c r="Q1404" s="794"/>
      <c r="R1404" s="794"/>
      <c r="S1404" s="794"/>
      <c r="T1404" s="794"/>
      <c r="U1404" s="794"/>
      <c r="V1404" s="794"/>
      <c r="W1404" s="794"/>
      <c r="X1404" s="794"/>
      <c r="Y1404" s="794"/>
      <c r="Z1404" s="800"/>
    </row>
    <row r="1405" spans="1:26" ht="15.5" customHeight="1">
      <c r="A1405" s="424"/>
      <c r="B1405" s="801" t="s">
        <v>161</v>
      </c>
      <c r="C1405" s="802"/>
      <c r="D1405" s="794"/>
      <c r="E1405" s="794"/>
      <c r="F1405" s="794"/>
      <c r="G1405" s="794"/>
      <c r="H1405" s="794"/>
      <c r="I1405" s="794"/>
      <c r="J1405" s="794"/>
      <c r="K1405" s="794"/>
      <c r="L1405" s="794"/>
      <c r="M1405" s="794"/>
      <c r="N1405" s="794"/>
      <c r="O1405" s="794"/>
      <c r="P1405" s="794"/>
      <c r="Q1405" s="794"/>
      <c r="R1405" s="794"/>
      <c r="S1405" s="794"/>
      <c r="T1405" s="794"/>
      <c r="U1405" s="794"/>
      <c r="V1405" s="794"/>
      <c r="W1405" s="794"/>
      <c r="X1405" s="794"/>
      <c r="Y1405" s="794"/>
      <c r="Z1405" s="800"/>
    </row>
    <row r="1406" spans="1:26" ht="15.5" customHeight="1">
      <c r="A1406" s="424"/>
      <c r="B1406" s="792" t="s">
        <v>162</v>
      </c>
      <c r="C1406" s="793"/>
      <c r="D1406" s="794"/>
      <c r="E1406" s="794"/>
      <c r="F1406" s="794"/>
      <c r="G1406" s="794"/>
      <c r="H1406" s="794"/>
      <c r="I1406" s="794"/>
      <c r="J1406" s="794"/>
      <c r="K1406" s="794"/>
      <c r="L1406" s="794"/>
      <c r="M1406" s="794"/>
      <c r="N1406" s="794"/>
      <c r="O1406" s="794"/>
      <c r="P1406" s="794"/>
      <c r="Q1406" s="794"/>
      <c r="R1406" s="794"/>
      <c r="S1406" s="795" t="s">
        <v>162</v>
      </c>
      <c r="T1406" s="795"/>
      <c r="U1406" s="795"/>
      <c r="V1406" s="795"/>
      <c r="W1406" s="796" t="s">
        <v>163</v>
      </c>
      <c r="X1406" s="796"/>
      <c r="Y1406" s="796"/>
      <c r="Z1406" s="797"/>
    </row>
    <row r="1407" spans="1:26" ht="15.5" customHeight="1">
      <c r="A1407" s="424"/>
      <c r="B1407" s="798" t="s">
        <v>163</v>
      </c>
      <c r="C1407" s="799"/>
      <c r="D1407" s="794"/>
      <c r="E1407" s="794"/>
      <c r="F1407" s="794"/>
      <c r="G1407" s="794"/>
      <c r="H1407" s="794"/>
      <c r="I1407" s="794"/>
      <c r="J1407" s="794"/>
      <c r="K1407" s="794"/>
      <c r="L1407" s="794"/>
      <c r="M1407" s="794"/>
      <c r="N1407" s="794"/>
      <c r="O1407" s="794"/>
      <c r="P1407" s="794"/>
      <c r="Q1407" s="794"/>
      <c r="R1407" s="794"/>
      <c r="S1407" s="795"/>
      <c r="T1407" s="795"/>
      <c r="U1407" s="795"/>
      <c r="V1407" s="795"/>
      <c r="W1407" s="796"/>
      <c r="X1407" s="796"/>
      <c r="Y1407" s="796"/>
      <c r="Z1407" s="797"/>
    </row>
    <row r="1408" spans="1:26" ht="15.5" customHeight="1" thickBot="1">
      <c r="A1408" s="424"/>
      <c r="B1408" s="786" t="s">
        <v>223</v>
      </c>
      <c r="C1408" s="787"/>
      <c r="D1408" s="788"/>
      <c r="E1408" s="788"/>
      <c r="F1408" s="788"/>
      <c r="G1408" s="788"/>
      <c r="H1408" s="788"/>
      <c r="I1408" s="788"/>
      <c r="J1408" s="788"/>
      <c r="K1408" s="788"/>
      <c r="L1408" s="788"/>
      <c r="M1408" s="788"/>
      <c r="N1408" s="788"/>
      <c r="O1408" s="788"/>
      <c r="P1408" s="788"/>
      <c r="Q1408" s="788"/>
      <c r="R1408" s="788"/>
      <c r="S1408" s="789" t="s">
        <v>179</v>
      </c>
      <c r="T1408" s="789"/>
      <c r="U1408" s="789"/>
      <c r="V1408" s="789"/>
      <c r="W1408" s="790" t="s">
        <v>179</v>
      </c>
      <c r="X1408" s="790"/>
      <c r="Y1408" s="790"/>
      <c r="Z1408" s="791"/>
    </row>
    <row r="1409" spans="1:26" ht="15.5" customHeight="1">
      <c r="A1409" s="424"/>
      <c r="B1409" s="839" t="s">
        <v>178</v>
      </c>
      <c r="C1409" s="840"/>
      <c r="D1409" s="840"/>
      <c r="E1409" s="840"/>
      <c r="F1409" s="840"/>
      <c r="G1409" s="840"/>
      <c r="H1409" s="840"/>
      <c r="I1409" s="840"/>
      <c r="J1409" s="840"/>
      <c r="K1409" s="840"/>
      <c r="L1409" s="840"/>
      <c r="M1409" s="840"/>
      <c r="N1409" s="840"/>
      <c r="O1409" s="840"/>
      <c r="P1409" s="840"/>
      <c r="Q1409" s="840"/>
      <c r="R1409" s="840"/>
      <c r="S1409" s="840"/>
      <c r="T1409" s="840"/>
      <c r="U1409" s="840"/>
      <c r="V1409" s="840"/>
      <c r="W1409" s="840"/>
      <c r="X1409" s="840"/>
      <c r="Y1409" s="840"/>
      <c r="Z1409" s="841"/>
    </row>
    <row r="1410" spans="1:26" ht="15.5" customHeight="1">
      <c r="A1410" s="424"/>
      <c r="B1410" s="842" t="str">
        <f>IF('statement of marks'!$A$1="","",'statement of marks'!$A$1)</f>
        <v>GOVT. HR. SEC. SCHOOL, _________________</v>
      </c>
      <c r="C1410" s="843"/>
      <c r="D1410" s="843"/>
      <c r="E1410" s="843"/>
      <c r="F1410" s="843"/>
      <c r="G1410" s="843"/>
      <c r="H1410" s="843"/>
      <c r="I1410" s="843"/>
      <c r="J1410" s="843"/>
      <c r="K1410" s="843"/>
      <c r="L1410" s="843"/>
      <c r="M1410" s="843"/>
      <c r="N1410" s="843"/>
      <c r="O1410" s="843"/>
      <c r="P1410" s="843"/>
      <c r="Q1410" s="843"/>
      <c r="R1410" s="843"/>
      <c r="S1410" s="843"/>
      <c r="T1410" s="843"/>
      <c r="U1410" s="843"/>
      <c r="V1410" s="843"/>
      <c r="W1410" s="843"/>
      <c r="X1410" s="843"/>
      <c r="Y1410" s="843"/>
      <c r="Z1410" s="844"/>
    </row>
    <row r="1411" spans="1:26" ht="15.5" customHeight="1">
      <c r="A1411" s="424"/>
      <c r="B1411" s="813" t="s">
        <v>117</v>
      </c>
      <c r="C1411" s="814"/>
      <c r="D1411" s="814" t="str">
        <f>IF('statement of marks'!$H$3="","",'statement of marks'!$H$3)</f>
        <v>2024-25</v>
      </c>
      <c r="E1411" s="814"/>
      <c r="F1411" s="814"/>
      <c r="G1411" s="814"/>
      <c r="H1411" s="814"/>
      <c r="I1411" s="814"/>
      <c r="J1411" s="814"/>
      <c r="K1411" s="814"/>
      <c r="L1411" s="814"/>
      <c r="M1411" s="814"/>
      <c r="N1411" s="814"/>
      <c r="O1411" s="814"/>
      <c r="P1411" s="814"/>
      <c r="Q1411" s="814"/>
      <c r="R1411" s="814"/>
      <c r="S1411" s="814"/>
      <c r="T1411" s="814"/>
      <c r="U1411" s="814"/>
      <c r="V1411" s="814"/>
      <c r="W1411" s="814"/>
      <c r="X1411" s="814"/>
      <c r="Y1411" s="814"/>
      <c r="Z1411" s="832"/>
    </row>
    <row r="1412" spans="1:26" ht="15.5" customHeight="1">
      <c r="A1412" s="424"/>
      <c r="B1412" s="813" t="s">
        <v>157</v>
      </c>
      <c r="C1412" s="814"/>
      <c r="D1412" s="814" t="str">
        <f>IF('statement of marks'!I51="","",'statement of marks'!I51)</f>
        <v/>
      </c>
      <c r="E1412" s="814"/>
      <c r="F1412" s="814"/>
      <c r="G1412" s="814"/>
      <c r="H1412" s="814"/>
      <c r="I1412" s="814"/>
      <c r="J1412" s="814"/>
      <c r="K1412" s="814"/>
      <c r="L1412" s="814"/>
      <c r="M1412" s="814"/>
      <c r="N1412" s="814"/>
      <c r="O1412" s="814"/>
      <c r="P1412" s="814"/>
      <c r="Q1412" s="814"/>
      <c r="R1412" s="814"/>
      <c r="S1412" s="814"/>
      <c r="T1412" s="814"/>
      <c r="U1412" s="814"/>
      <c r="V1412" s="814"/>
      <c r="W1412" s="814"/>
      <c r="X1412" s="814"/>
      <c r="Y1412" s="814"/>
      <c r="Z1412" s="832"/>
    </row>
    <row r="1413" spans="1:26" ht="15.5" customHeight="1">
      <c r="A1413" s="424"/>
      <c r="B1413" s="813" t="s">
        <v>20</v>
      </c>
      <c r="C1413" s="814"/>
      <c r="D1413" s="814" t="str">
        <f>IF('statement of marks'!J51="","",'statement of marks'!J51)</f>
        <v/>
      </c>
      <c r="E1413" s="814"/>
      <c r="F1413" s="814"/>
      <c r="G1413" s="814"/>
      <c r="H1413" s="814"/>
      <c r="I1413" s="814"/>
      <c r="J1413" s="814"/>
      <c r="K1413" s="814"/>
      <c r="L1413" s="814"/>
      <c r="M1413" s="814"/>
      <c r="N1413" s="814"/>
      <c r="O1413" s="814"/>
      <c r="P1413" s="814"/>
      <c r="Q1413" s="814"/>
      <c r="R1413" s="814"/>
      <c r="S1413" s="814"/>
      <c r="T1413" s="814"/>
      <c r="U1413" s="814"/>
      <c r="V1413" s="814"/>
      <c r="W1413" s="814"/>
      <c r="X1413" s="814"/>
      <c r="Y1413" s="814"/>
      <c r="Z1413" s="832"/>
    </row>
    <row r="1414" spans="1:26" ht="15.5" customHeight="1">
      <c r="A1414" s="424"/>
      <c r="B1414" s="813" t="s">
        <v>21</v>
      </c>
      <c r="C1414" s="814"/>
      <c r="D1414" s="814" t="str">
        <f>IF('statement of marks'!K51="","",'statement of marks'!K51)</f>
        <v/>
      </c>
      <c r="E1414" s="814"/>
      <c r="F1414" s="814"/>
      <c r="G1414" s="814"/>
      <c r="H1414" s="814"/>
      <c r="I1414" s="814"/>
      <c r="J1414" s="814"/>
      <c r="K1414" s="814"/>
      <c r="L1414" s="814"/>
      <c r="M1414" s="814"/>
      <c r="N1414" s="814"/>
      <c r="O1414" s="814"/>
      <c r="P1414" s="814"/>
      <c r="Q1414" s="814"/>
      <c r="R1414" s="814"/>
      <c r="S1414" s="814"/>
      <c r="T1414" s="814"/>
      <c r="U1414" s="814"/>
      <c r="V1414" s="814"/>
      <c r="W1414" s="814"/>
      <c r="X1414" s="814"/>
      <c r="Y1414" s="814"/>
      <c r="Z1414" s="832"/>
    </row>
    <row r="1415" spans="1:26" ht="15.5" customHeight="1">
      <c r="A1415" s="424"/>
      <c r="B1415" s="813" t="s">
        <v>158</v>
      </c>
      <c r="C1415" s="814"/>
      <c r="D1415" s="814" t="str">
        <f>IF('statement of marks'!$G$3="","",'statement of marks'!$G$3)</f>
        <v>6 A</v>
      </c>
      <c r="E1415" s="814"/>
      <c r="F1415" s="814"/>
      <c r="G1415" s="814" t="s">
        <v>159</v>
      </c>
      <c r="H1415" s="814"/>
      <c r="I1415" s="814"/>
      <c r="J1415" s="836">
        <f>IF('statement of marks'!D51="","",'statement of marks'!D51)</f>
        <v>845</v>
      </c>
      <c r="K1415" s="837"/>
      <c r="L1415" s="837"/>
      <c r="M1415" s="837"/>
      <c r="N1415" s="838"/>
      <c r="O1415" s="814" t="s">
        <v>79</v>
      </c>
      <c r="P1415" s="814"/>
      <c r="Q1415" s="814"/>
      <c r="R1415" s="814"/>
      <c r="S1415" s="814" t="str">
        <f>IF('statement of marks'!F51="","",'statement of marks'!F51)</f>
        <v/>
      </c>
      <c r="T1415" s="814"/>
      <c r="U1415" s="814"/>
      <c r="V1415" s="814"/>
      <c r="W1415" s="814" t="str">
        <f>IF('statement of marks'!$I$3="","",'statement of marks'!$I$3)</f>
        <v>SCHOOL DISE CODE</v>
      </c>
      <c r="X1415" s="814"/>
      <c r="Y1415" s="814"/>
      <c r="Z1415" s="832"/>
    </row>
    <row r="1416" spans="1:26" ht="15.5" customHeight="1">
      <c r="A1416" s="424"/>
      <c r="B1416" s="449" t="s">
        <v>171</v>
      </c>
      <c r="C1416" s="428"/>
      <c r="D1416" s="830" t="str">
        <f>IF('statement of marks'!G51="","",'statement of marks'!G51)</f>
        <v/>
      </c>
      <c r="E1416" s="830"/>
      <c r="F1416" s="830"/>
      <c r="G1416" s="831" t="str">
        <f>IF('statement of marks'!H51="","",'statement of marks'!H51)</f>
        <v/>
      </c>
      <c r="H1416" s="831"/>
      <c r="I1416" s="831"/>
      <c r="J1416" s="831"/>
      <c r="K1416" s="831"/>
      <c r="L1416" s="831"/>
      <c r="M1416" s="831"/>
      <c r="N1416" s="831"/>
      <c r="O1416" s="831"/>
      <c r="P1416" s="831"/>
      <c r="Q1416" s="831"/>
      <c r="R1416" s="831"/>
      <c r="S1416" s="831"/>
      <c r="T1416" s="831"/>
      <c r="U1416" s="831"/>
      <c r="V1416" s="831"/>
      <c r="W1416" s="814" t="str">
        <f>IF('statement of marks'!$J$3="","",'statement of marks'!$J$3)</f>
        <v>08291009401</v>
      </c>
      <c r="X1416" s="814"/>
      <c r="Y1416" s="814"/>
      <c r="Z1416" s="832"/>
    </row>
    <row r="1417" spans="1:26" ht="15.5" customHeight="1">
      <c r="A1417" s="424"/>
      <c r="B1417" s="450" t="s">
        <v>160</v>
      </c>
      <c r="C1417" s="429" t="s">
        <v>165</v>
      </c>
      <c r="D1417" s="794" t="s">
        <v>167</v>
      </c>
      <c r="E1417" s="794"/>
      <c r="F1417" s="794"/>
      <c r="G1417" s="794" t="s">
        <v>168</v>
      </c>
      <c r="H1417" s="794"/>
      <c r="I1417" s="794"/>
      <c r="J1417" s="794" t="s">
        <v>169</v>
      </c>
      <c r="K1417" s="794"/>
      <c r="L1417" s="794"/>
      <c r="M1417" s="833" t="str">
        <f>IF('statement of marks'!U$4="","",'statement of marks'!U$4)</f>
        <v>TOTAL OF ALL TESTS</v>
      </c>
      <c r="N1417" s="834" t="str">
        <f>IF('statement of marks'!V$4="","",'statement of marks'!V$4)</f>
        <v>VRUKSHAROPAN</v>
      </c>
      <c r="O1417" s="795" t="s">
        <v>170</v>
      </c>
      <c r="P1417" s="795"/>
      <c r="Q1417" s="795"/>
      <c r="R1417" s="795"/>
      <c r="S1417" s="835" t="s">
        <v>216</v>
      </c>
      <c r="T1417" s="816" t="s">
        <v>90</v>
      </c>
      <c r="U1417" s="816"/>
      <c r="V1417" s="816"/>
      <c r="W1417" s="816"/>
      <c r="X1417" s="823" t="s">
        <v>425</v>
      </c>
      <c r="Y1417" s="823"/>
      <c r="Z1417" s="824"/>
    </row>
    <row r="1418" spans="1:26" ht="15.5" customHeight="1">
      <c r="A1418" s="424"/>
      <c r="B1418" s="450"/>
      <c r="C1418" s="429"/>
      <c r="D1418" s="431" t="s">
        <v>217</v>
      </c>
      <c r="E1418" s="431" t="s">
        <v>218</v>
      </c>
      <c r="F1418" s="432" t="s">
        <v>219</v>
      </c>
      <c r="G1418" s="431" t="s">
        <v>217</v>
      </c>
      <c r="H1418" s="431" t="s">
        <v>218</v>
      </c>
      <c r="I1418" s="433" t="s">
        <v>219</v>
      </c>
      <c r="J1418" s="431" t="s">
        <v>217</v>
      </c>
      <c r="K1418" s="431" t="s">
        <v>218</v>
      </c>
      <c r="L1418" s="433" t="s">
        <v>219</v>
      </c>
      <c r="M1418" s="833"/>
      <c r="N1418" s="834"/>
      <c r="O1418" s="431" t="s">
        <v>217</v>
      </c>
      <c r="P1418" s="431" t="s">
        <v>218</v>
      </c>
      <c r="Q1418" s="434" t="s">
        <v>421</v>
      </c>
      <c r="R1418" s="433" t="s">
        <v>219</v>
      </c>
      <c r="S1418" s="835"/>
      <c r="T1418" s="431" t="s">
        <v>217</v>
      </c>
      <c r="U1418" s="431" t="s">
        <v>218</v>
      </c>
      <c r="V1418" s="434" t="s">
        <v>422</v>
      </c>
      <c r="W1418" s="433" t="s">
        <v>219</v>
      </c>
      <c r="X1418" s="435" t="s">
        <v>423</v>
      </c>
      <c r="Y1418" s="431" t="s">
        <v>220</v>
      </c>
      <c r="Z1418" s="451" t="s">
        <v>69</v>
      </c>
    </row>
    <row r="1419" spans="1:26" ht="15.5" customHeight="1">
      <c r="A1419" s="425"/>
      <c r="B1419" s="828" t="s">
        <v>166</v>
      </c>
      <c r="C1419" s="829"/>
      <c r="D1419" s="436">
        <f>IF('statement of marks'!L$6="","",'statement of marks'!L$6)</f>
        <v>5</v>
      </c>
      <c r="E1419" s="436">
        <f>IF('statement of marks'!M$6="","",'statement of marks'!M$6)</f>
        <v>5</v>
      </c>
      <c r="F1419" s="437">
        <f>IF('statement of marks'!N$6="","",'statement of marks'!N$6)</f>
        <v>10</v>
      </c>
      <c r="G1419" s="436">
        <f>IF('statement of marks'!O$6="","",'statement of marks'!O$6)</f>
        <v>5</v>
      </c>
      <c r="H1419" s="436">
        <f>IF('statement of marks'!P$6="","",'statement of marks'!P$6)</f>
        <v>5</v>
      </c>
      <c r="I1419" s="438">
        <f>IF('statement of marks'!Q$6="","",'statement of marks'!Q$6)</f>
        <v>10</v>
      </c>
      <c r="J1419" s="436">
        <f>IF('statement of marks'!R$6="","",'statement of marks'!R$6)</f>
        <v>5</v>
      </c>
      <c r="K1419" s="436">
        <f>IF('statement of marks'!S$6="","",'statement of marks'!S$6)</f>
        <v>4</v>
      </c>
      <c r="L1419" s="438">
        <f>IF('statement of marks'!T$6="","",'statement of marks'!T$6)</f>
        <v>9</v>
      </c>
      <c r="M1419" s="438">
        <f>IF('statement of marks'!U$6="","",'statement of marks'!U$6)</f>
        <v>29</v>
      </c>
      <c r="N1419" s="439">
        <f>IF('statement of marks'!V$6="","",'statement of marks'!V$6)</f>
        <v>1</v>
      </c>
      <c r="O1419" s="436">
        <f>IF('statement of marks'!W$6="","",'statement of marks'!W$6)</f>
        <v>40</v>
      </c>
      <c r="P1419" s="436">
        <f>IF('statement of marks'!X$6="","",'statement of marks'!X$6)</f>
        <v>10</v>
      </c>
      <c r="Q1419" s="436">
        <f>IF('statement of marks'!Y$6="","",'statement of marks'!Y$6)</f>
        <v>20</v>
      </c>
      <c r="R1419" s="438">
        <f>IF('statement of marks'!Z$6="","",'statement of marks'!Z$6)</f>
        <v>70</v>
      </c>
      <c r="S1419" s="440">
        <f>IF('statement of marks'!AA$6="","",'statement of marks'!AA$6)</f>
        <v>100</v>
      </c>
      <c r="T1419" s="436">
        <f>IF('statement of marks'!AB$6="","",'statement of marks'!AB$6)</f>
        <v>65</v>
      </c>
      <c r="U1419" s="436">
        <f>IF('statement of marks'!AC$6="","",'statement of marks'!AC$6)</f>
        <v>15</v>
      </c>
      <c r="V1419" s="436">
        <f>IF('statement of marks'!AD$6="","",'statement of marks'!AD$6)</f>
        <v>20</v>
      </c>
      <c r="W1419" s="438">
        <f>IF('statement of marks'!AE$6="","",'statement of marks'!AE$6)</f>
        <v>100</v>
      </c>
      <c r="X1419" s="441">
        <f>IF('statement of marks'!AF$6="","",'statement of marks'!AF$6)</f>
        <v>200</v>
      </c>
      <c r="Y1419" s="436" t="str">
        <f>IF('statement of marks'!AG$6="","",'statement of marks'!AG$6)</f>
        <v/>
      </c>
      <c r="Z1419" s="452" t="str">
        <f>IF('statement of marks'!AH$6="","",'statement of marks'!AH$6)</f>
        <v/>
      </c>
    </row>
    <row r="1420" spans="1:26" ht="15.5" customHeight="1">
      <c r="A1420" s="424"/>
      <c r="B1420" s="813" t="str">
        <f>IF('statement of marks'!$L$3="","",'statement of marks'!$L$3)</f>
        <v>HINDI</v>
      </c>
      <c r="C1420" s="814"/>
      <c r="D1420" s="430" t="str">
        <f>IF('statement of marks'!L51="","",'statement of marks'!L51)</f>
        <v/>
      </c>
      <c r="E1420" s="430" t="str">
        <f>IF('statement of marks'!M51="","",'statement of marks'!M51)</f>
        <v/>
      </c>
      <c r="F1420" s="442" t="str">
        <f>IF('statement of marks'!N51="","",'statement of marks'!N51)</f>
        <v/>
      </c>
      <c r="G1420" s="430" t="str">
        <f>IF('statement of marks'!O51="","",'statement of marks'!O51)</f>
        <v/>
      </c>
      <c r="H1420" s="430" t="str">
        <f>IF('statement of marks'!P51="","",'statement of marks'!P51)</f>
        <v/>
      </c>
      <c r="I1420" s="443" t="str">
        <f>IF('statement of marks'!Q51="","",'statement of marks'!Q51)</f>
        <v/>
      </c>
      <c r="J1420" s="430" t="str">
        <f>IF('statement of marks'!R51="","",'statement of marks'!R51)</f>
        <v/>
      </c>
      <c r="K1420" s="430" t="str">
        <f>IF('statement of marks'!S51="","",'statement of marks'!S51)</f>
        <v/>
      </c>
      <c r="L1420" s="443" t="str">
        <f>IF('statement of marks'!T51="","",'statement of marks'!T51)</f>
        <v/>
      </c>
      <c r="M1420" s="443" t="str">
        <f>IF('statement of marks'!U51="","",'statement of marks'!U51)</f>
        <v/>
      </c>
      <c r="N1420" s="444" t="str">
        <f>IF('statement of marks'!V51="","",'statement of marks'!V51)</f>
        <v/>
      </c>
      <c r="O1420" s="430" t="str">
        <f>IF('statement of marks'!W51="","",'statement of marks'!W51)</f>
        <v/>
      </c>
      <c r="P1420" s="430" t="str">
        <f>IF('statement of marks'!X51="","",'statement of marks'!X51)</f>
        <v/>
      </c>
      <c r="Q1420" s="430" t="str">
        <f>IF('statement of marks'!Y51="","",'statement of marks'!Y51)</f>
        <v/>
      </c>
      <c r="R1420" s="443" t="str">
        <f>IF('statement of marks'!Z51="","",'statement of marks'!Z51)</f>
        <v/>
      </c>
      <c r="S1420" s="445" t="str">
        <f>IF('statement of marks'!AA51="","",'statement of marks'!AA51)</f>
        <v/>
      </c>
      <c r="T1420" s="430" t="str">
        <f>IF('statement of marks'!AB51="","",'statement of marks'!AB51)</f>
        <v/>
      </c>
      <c r="U1420" s="430" t="str">
        <f>IF('statement of marks'!AC51="","",'statement of marks'!AC51)</f>
        <v/>
      </c>
      <c r="V1420" s="430" t="str">
        <f>IF('statement of marks'!AD51="","",'statement of marks'!AD51)</f>
        <v/>
      </c>
      <c r="W1420" s="443" t="str">
        <f>IF('statement of marks'!AE51="","",'statement of marks'!AE51)</f>
        <v/>
      </c>
      <c r="X1420" s="446" t="str">
        <f>IF('statement of marks'!AF51="","",'statement of marks'!AF51)</f>
        <v/>
      </c>
      <c r="Y1420" s="430" t="str">
        <f>IF('statement of marks'!AG51="","",'statement of marks'!AG51)</f>
        <v/>
      </c>
      <c r="Z1420" s="453" t="str">
        <f>IF('statement of marks'!AH51="","",'statement of marks'!AH51)</f>
        <v/>
      </c>
    </row>
    <row r="1421" spans="1:26" ht="15.5" customHeight="1">
      <c r="A1421" s="424"/>
      <c r="B1421" s="813" t="str">
        <f>IF('statement of marks'!$AK$3="","",'statement of marks'!$AK$3)</f>
        <v>ENGLISH</v>
      </c>
      <c r="C1421" s="814"/>
      <c r="D1421" s="430" t="str">
        <f>IF('statement of marks'!AK51="","",'statement of marks'!AK51)</f>
        <v/>
      </c>
      <c r="E1421" s="430" t="str">
        <f>IF('statement of marks'!AL51="","",'statement of marks'!AL51)</f>
        <v/>
      </c>
      <c r="F1421" s="442" t="str">
        <f>IF('statement of marks'!AM51="","",'statement of marks'!AM51)</f>
        <v/>
      </c>
      <c r="G1421" s="430" t="str">
        <f>IF('statement of marks'!AN51="","",'statement of marks'!AN51)</f>
        <v/>
      </c>
      <c r="H1421" s="430" t="str">
        <f>IF('statement of marks'!AO51="","",'statement of marks'!AO51)</f>
        <v/>
      </c>
      <c r="I1421" s="443" t="str">
        <f>IF('statement of marks'!AP51="","",'statement of marks'!AP51)</f>
        <v/>
      </c>
      <c r="J1421" s="430" t="str">
        <f>IF('statement of marks'!AQ51="","",'statement of marks'!AQ51)</f>
        <v/>
      </c>
      <c r="K1421" s="430" t="str">
        <f>IF('statement of marks'!AR51="","",'statement of marks'!AR51)</f>
        <v/>
      </c>
      <c r="L1421" s="443" t="str">
        <f>IF('statement of marks'!AS51="","",'statement of marks'!AS51)</f>
        <v/>
      </c>
      <c r="M1421" s="443" t="str">
        <f>IF('statement of marks'!AT51="","",'statement of marks'!AT51)</f>
        <v/>
      </c>
      <c r="N1421" s="444" t="str">
        <f>IF('statement of marks'!AU51="","",'statement of marks'!AU51)</f>
        <v/>
      </c>
      <c r="O1421" s="430" t="str">
        <f>IF('statement of marks'!AV51="","",'statement of marks'!AV51)</f>
        <v/>
      </c>
      <c r="P1421" s="430" t="str">
        <f>IF('statement of marks'!AW51="","",'statement of marks'!AW51)</f>
        <v/>
      </c>
      <c r="Q1421" s="430" t="str">
        <f>IF('statement of marks'!AX51="","",'statement of marks'!AX51)</f>
        <v/>
      </c>
      <c r="R1421" s="443" t="str">
        <f>IF('statement of marks'!AY51="","",'statement of marks'!AY51)</f>
        <v/>
      </c>
      <c r="S1421" s="445" t="str">
        <f>IF('statement of marks'!AZ51="","",'statement of marks'!AZ51)</f>
        <v/>
      </c>
      <c r="T1421" s="430" t="str">
        <f>IF('statement of marks'!BA51="","",'statement of marks'!BA51)</f>
        <v/>
      </c>
      <c r="U1421" s="430" t="str">
        <f>IF('statement of marks'!BB51="","",'statement of marks'!BB51)</f>
        <v/>
      </c>
      <c r="V1421" s="430" t="str">
        <f>IF('statement of marks'!BC51="","",'statement of marks'!BC51)</f>
        <v/>
      </c>
      <c r="W1421" s="443" t="str">
        <f>IF('statement of marks'!BD51="","",'statement of marks'!BD51)</f>
        <v/>
      </c>
      <c r="X1421" s="446" t="str">
        <f>IF('statement of marks'!BE51="","",'statement of marks'!BE51)</f>
        <v/>
      </c>
      <c r="Y1421" s="430" t="str">
        <f>IF('statement of marks'!BF51="","",'statement of marks'!BF51)</f>
        <v/>
      </c>
      <c r="Z1421" s="453" t="str">
        <f>IF('statement of marks'!BG51="","",'statement of marks'!BG51)</f>
        <v/>
      </c>
    </row>
    <row r="1422" spans="1:26" ht="15.5" customHeight="1">
      <c r="A1422" s="424"/>
      <c r="B1422" s="813" t="str">
        <f>IF('statement of marks'!BJ51="s","SANSKRIT",IF('statement of marks'!BJ51="u","URDU",IF('statement of marks'!BJ51="g","GUJRATI",IF('statement of marks'!BJ51="p","PUNJABI",IF('statement of marks'!BJ51="sd","fla/kh","THIRD LANGUAGE")))))</f>
        <v>THIRD LANGUAGE</v>
      </c>
      <c r="C1422" s="814"/>
      <c r="D1422" s="430" t="str">
        <f>IF('statement of marks'!BK51="","",'statement of marks'!BK51)</f>
        <v/>
      </c>
      <c r="E1422" s="430" t="str">
        <f>IF('statement of marks'!BL51="","",'statement of marks'!BL51)</f>
        <v/>
      </c>
      <c r="F1422" s="442" t="str">
        <f>IF('statement of marks'!BM51="","",'statement of marks'!BM51)</f>
        <v/>
      </c>
      <c r="G1422" s="430" t="str">
        <f>IF('statement of marks'!BN51="","",'statement of marks'!BN51)</f>
        <v/>
      </c>
      <c r="H1422" s="430" t="str">
        <f>IF('statement of marks'!BO51="","",'statement of marks'!BO51)</f>
        <v/>
      </c>
      <c r="I1422" s="443" t="str">
        <f>IF('statement of marks'!BP51="","",'statement of marks'!BP51)</f>
        <v/>
      </c>
      <c r="J1422" s="430" t="str">
        <f>IF('statement of marks'!BQ51="","",'statement of marks'!BQ51)</f>
        <v/>
      </c>
      <c r="K1422" s="430" t="str">
        <f>IF('statement of marks'!BR51="","",'statement of marks'!BR51)</f>
        <v/>
      </c>
      <c r="L1422" s="443" t="str">
        <f>IF('statement of marks'!BS51="","",'statement of marks'!BS51)</f>
        <v/>
      </c>
      <c r="M1422" s="443" t="str">
        <f>IF('statement of marks'!BT51="","",'statement of marks'!BT51)</f>
        <v/>
      </c>
      <c r="N1422" s="444" t="str">
        <f>IF('statement of marks'!BU51="","",'statement of marks'!BU51)</f>
        <v/>
      </c>
      <c r="O1422" s="430" t="str">
        <f>IF('statement of marks'!BV51="","",'statement of marks'!BV51)</f>
        <v/>
      </c>
      <c r="P1422" s="430" t="str">
        <f>IF('statement of marks'!BW51="","",'statement of marks'!BW51)</f>
        <v/>
      </c>
      <c r="Q1422" s="430"/>
      <c r="R1422" s="443" t="str">
        <f>IF('statement of marks'!BX51="","",'statement of marks'!BX51)</f>
        <v/>
      </c>
      <c r="S1422" s="445" t="str">
        <f>IF('statement of marks'!BY51="","",'statement of marks'!BY51)</f>
        <v/>
      </c>
      <c r="T1422" s="430" t="str">
        <f>IF('statement of marks'!BZ51="","",'statement of marks'!BZ51)</f>
        <v/>
      </c>
      <c r="U1422" s="430" t="str">
        <f>IF('statement of marks'!CA51="","",'statement of marks'!CA51)</f>
        <v/>
      </c>
      <c r="V1422" s="430"/>
      <c r="W1422" s="443" t="str">
        <f>IF('statement of marks'!CB51="","",'statement of marks'!CB51)</f>
        <v/>
      </c>
      <c r="X1422" s="446" t="str">
        <f>IF('statement of marks'!CC51="","",'statement of marks'!CC51)</f>
        <v/>
      </c>
      <c r="Y1422" s="430" t="str">
        <f>IF('statement of marks'!CD51="","",'statement of marks'!CD51)</f>
        <v/>
      </c>
      <c r="Z1422" s="453" t="str">
        <f>IF('statement of marks'!CE51="","",'statement of marks'!CE51)</f>
        <v/>
      </c>
    </row>
    <row r="1423" spans="1:26" ht="15.5" customHeight="1">
      <c r="A1423" s="424"/>
      <c r="B1423" s="813" t="str">
        <f>IF('statement of marks'!$CH$3="","",'statement of marks'!$CH$3)</f>
        <v>MATHEMATICS</v>
      </c>
      <c r="C1423" s="814"/>
      <c r="D1423" s="430" t="str">
        <f>IF('statement of marks'!CH51="","",'statement of marks'!CH51)</f>
        <v/>
      </c>
      <c r="E1423" s="430" t="str">
        <f>IF('statement of marks'!CI51="","",'statement of marks'!CI51)</f>
        <v/>
      </c>
      <c r="F1423" s="442" t="str">
        <f>IF('statement of marks'!CJ51="","",'statement of marks'!CJ51)</f>
        <v/>
      </c>
      <c r="G1423" s="430" t="str">
        <f>IF('statement of marks'!CK51="","",'statement of marks'!CK51)</f>
        <v/>
      </c>
      <c r="H1423" s="430" t="str">
        <f>IF('statement of marks'!CL51="","",'statement of marks'!CL51)</f>
        <v/>
      </c>
      <c r="I1423" s="443" t="str">
        <f>IF('statement of marks'!CM51="","",'statement of marks'!CM51)</f>
        <v/>
      </c>
      <c r="J1423" s="430" t="str">
        <f>IF('statement of marks'!CN51="","",'statement of marks'!CN51)</f>
        <v/>
      </c>
      <c r="K1423" s="430" t="str">
        <f>IF('statement of marks'!CO51="","",'statement of marks'!CO51)</f>
        <v/>
      </c>
      <c r="L1423" s="443" t="str">
        <f>IF('statement of marks'!CP51="","",'statement of marks'!CP51)</f>
        <v/>
      </c>
      <c r="M1423" s="443" t="str">
        <f>IF('statement of marks'!CQ51="","",'statement of marks'!CQ51)</f>
        <v/>
      </c>
      <c r="N1423" s="444" t="str">
        <f>IF('statement of marks'!CR51="","",'statement of marks'!CR51)</f>
        <v/>
      </c>
      <c r="O1423" s="430" t="str">
        <f>IF('statement of marks'!CS51="","",'statement of marks'!CS51)</f>
        <v/>
      </c>
      <c r="P1423" s="430" t="str">
        <f>IF('statement of marks'!CT51="","",'statement of marks'!CT51)</f>
        <v/>
      </c>
      <c r="Q1423" s="430" t="str">
        <f>IF('statement of marks'!CU51="","",'statement of marks'!CU51)</f>
        <v/>
      </c>
      <c r="R1423" s="443" t="str">
        <f>IF('statement of marks'!CV51="","",'statement of marks'!CV51)</f>
        <v/>
      </c>
      <c r="S1423" s="445" t="str">
        <f>IF('statement of marks'!CW51="","",'statement of marks'!CW51)</f>
        <v/>
      </c>
      <c r="T1423" s="430" t="str">
        <f>IF('statement of marks'!CX51="","",'statement of marks'!CX51)</f>
        <v/>
      </c>
      <c r="U1423" s="430" t="str">
        <f>IF('statement of marks'!CY51="","",'statement of marks'!CY51)</f>
        <v/>
      </c>
      <c r="V1423" s="430" t="str">
        <f>IF('statement of marks'!CZ51="","",'statement of marks'!CZ51)</f>
        <v/>
      </c>
      <c r="W1423" s="443" t="str">
        <f>IF('statement of marks'!DA51="","",'statement of marks'!DA51)</f>
        <v/>
      </c>
      <c r="X1423" s="446" t="str">
        <f>IF('statement of marks'!DB51="","",'statement of marks'!DB51)</f>
        <v/>
      </c>
      <c r="Y1423" s="430" t="str">
        <f>IF('statement of marks'!DC51="","",'statement of marks'!DC51)</f>
        <v/>
      </c>
      <c r="Z1423" s="453" t="str">
        <f>IF('statement of marks'!DD51="","",'statement of marks'!DD51)</f>
        <v/>
      </c>
    </row>
    <row r="1424" spans="1:26" ht="15.5" customHeight="1">
      <c r="A1424" s="424"/>
      <c r="B1424" s="813" t="str">
        <f>IF('statement of marks'!$DG$3="","",'statement of marks'!$DG$3)</f>
        <v>SCIENCE</v>
      </c>
      <c r="C1424" s="814"/>
      <c r="D1424" s="430" t="str">
        <f>IF('statement of marks'!DG51="","",'statement of marks'!DG51)</f>
        <v/>
      </c>
      <c r="E1424" s="430" t="str">
        <f>IF('statement of marks'!DH51="","",'statement of marks'!DH51)</f>
        <v/>
      </c>
      <c r="F1424" s="442" t="str">
        <f>IF('statement of marks'!DI51="","",'statement of marks'!DI51)</f>
        <v/>
      </c>
      <c r="G1424" s="430" t="str">
        <f>IF('statement of marks'!DJ51="","",'statement of marks'!DJ51)</f>
        <v/>
      </c>
      <c r="H1424" s="430" t="str">
        <f>IF('statement of marks'!DK51="","",'statement of marks'!DK51)</f>
        <v/>
      </c>
      <c r="I1424" s="443" t="str">
        <f>IF('statement of marks'!DL51="","",'statement of marks'!DL51)</f>
        <v/>
      </c>
      <c r="J1424" s="430" t="str">
        <f>IF('statement of marks'!DM51="","",'statement of marks'!DM51)</f>
        <v/>
      </c>
      <c r="K1424" s="430" t="str">
        <f>IF('statement of marks'!DN51="","",'statement of marks'!DN51)</f>
        <v/>
      </c>
      <c r="L1424" s="443" t="str">
        <f>IF('statement of marks'!DO51="","",'statement of marks'!DO51)</f>
        <v/>
      </c>
      <c r="M1424" s="443" t="str">
        <f>IF('statement of marks'!DP51="","",'statement of marks'!DP51)</f>
        <v/>
      </c>
      <c r="N1424" s="444" t="str">
        <f>IF('statement of marks'!DQ51="","",'statement of marks'!DQ51)</f>
        <v/>
      </c>
      <c r="O1424" s="430" t="str">
        <f>IF('statement of marks'!DR51="","",'statement of marks'!DR51)</f>
        <v/>
      </c>
      <c r="P1424" s="430" t="str">
        <f>IF('statement of marks'!DS51="","",'statement of marks'!DS51)</f>
        <v/>
      </c>
      <c r="Q1424" s="430"/>
      <c r="R1424" s="443" t="str">
        <f>IF('statement of marks'!DT51="","",'statement of marks'!DT51)</f>
        <v/>
      </c>
      <c r="S1424" s="445" t="str">
        <f>IF('statement of marks'!DU51="","",'statement of marks'!DU51)</f>
        <v/>
      </c>
      <c r="T1424" s="430" t="str">
        <f>IF('statement of marks'!DV51="","",'statement of marks'!DV51)</f>
        <v/>
      </c>
      <c r="U1424" s="430" t="str">
        <f>IF('statement of marks'!DW51="","",'statement of marks'!DW51)</f>
        <v/>
      </c>
      <c r="V1424" s="430"/>
      <c r="W1424" s="443" t="str">
        <f>IF('statement of marks'!DX51="","",'statement of marks'!DX51)</f>
        <v/>
      </c>
      <c r="X1424" s="446" t="str">
        <f>IF('statement of marks'!DY51="","",'statement of marks'!DY51)</f>
        <v/>
      </c>
      <c r="Y1424" s="430" t="str">
        <f>IF('statement of marks'!DZ51="","",'statement of marks'!DZ51)</f>
        <v/>
      </c>
      <c r="Z1424" s="453" t="str">
        <f>IF('statement of marks'!EA51="","",'statement of marks'!EA51)</f>
        <v/>
      </c>
    </row>
    <row r="1425" spans="1:26" ht="15.5" customHeight="1">
      <c r="A1425" s="424"/>
      <c r="B1425" s="813" t="str">
        <f>IF('statement of marks'!$ED$3="","",'statement of marks'!$ED$3)</f>
        <v>SOCIAL STUDIES</v>
      </c>
      <c r="C1425" s="814"/>
      <c r="D1425" s="430" t="str">
        <f>IF('statement of marks'!ED51="","",'statement of marks'!ED51)</f>
        <v/>
      </c>
      <c r="E1425" s="430" t="str">
        <f>IF('statement of marks'!EE51="","",'statement of marks'!EE51)</f>
        <v/>
      </c>
      <c r="F1425" s="442" t="str">
        <f>IF('statement of marks'!EF51="","",'statement of marks'!EF51)</f>
        <v/>
      </c>
      <c r="G1425" s="430" t="str">
        <f>IF('statement of marks'!EG51="","",'statement of marks'!EG51)</f>
        <v/>
      </c>
      <c r="H1425" s="430" t="str">
        <f>IF('statement of marks'!EH51="","",'statement of marks'!EH51)</f>
        <v/>
      </c>
      <c r="I1425" s="443" t="str">
        <f>IF('statement of marks'!EI51="","",'statement of marks'!EI51)</f>
        <v/>
      </c>
      <c r="J1425" s="430" t="str">
        <f>IF('statement of marks'!EJ51="","",'statement of marks'!EJ51)</f>
        <v/>
      </c>
      <c r="K1425" s="430" t="str">
        <f>IF('statement of marks'!EK51="","",'statement of marks'!EK51)</f>
        <v/>
      </c>
      <c r="L1425" s="443" t="str">
        <f>IF('statement of marks'!EL51="","",'statement of marks'!EL51)</f>
        <v/>
      </c>
      <c r="M1425" s="443" t="str">
        <f>IF('statement of marks'!EM51="","",'statement of marks'!EM51)</f>
        <v/>
      </c>
      <c r="N1425" s="444" t="str">
        <f>IF('statement of marks'!EN51="","",'statement of marks'!EN51)</f>
        <v/>
      </c>
      <c r="O1425" s="430" t="str">
        <f>IF('statement of marks'!EO51="","",'statement of marks'!EO51)</f>
        <v/>
      </c>
      <c r="P1425" s="430" t="str">
        <f>IF('statement of marks'!EP51="","",'statement of marks'!EP51)</f>
        <v/>
      </c>
      <c r="Q1425" s="430"/>
      <c r="R1425" s="443" t="str">
        <f>IF('statement of marks'!EQ51="","",'statement of marks'!EQ51)</f>
        <v/>
      </c>
      <c r="S1425" s="445" t="str">
        <f>IF('statement of marks'!ER51="","",'statement of marks'!ER51)</f>
        <v/>
      </c>
      <c r="T1425" s="430" t="str">
        <f>IF('statement of marks'!ES51="","",'statement of marks'!ES51)</f>
        <v/>
      </c>
      <c r="U1425" s="430" t="str">
        <f>IF('statement of marks'!ET51="","",'statement of marks'!ET51)</f>
        <v/>
      </c>
      <c r="V1425" s="430"/>
      <c r="W1425" s="443" t="str">
        <f>IF('statement of marks'!EU51="","",'statement of marks'!EU51)</f>
        <v/>
      </c>
      <c r="X1425" s="446" t="str">
        <f>IF('statement of marks'!EV51="","",'statement of marks'!EV51)</f>
        <v/>
      </c>
      <c r="Y1425" s="430" t="str">
        <f>IF('statement of marks'!EW51="","",'statement of marks'!EW51)</f>
        <v/>
      </c>
      <c r="Z1425" s="453" t="str">
        <f>IF('statement of marks'!EX51="","",'statement of marks'!EX51)</f>
        <v/>
      </c>
    </row>
    <row r="1426" spans="1:26" ht="15.5" customHeight="1">
      <c r="A1426" s="424"/>
      <c r="B1426" s="813" t="s">
        <v>172</v>
      </c>
      <c r="C1426" s="814"/>
      <c r="D1426" s="794" t="s">
        <v>167</v>
      </c>
      <c r="E1426" s="794"/>
      <c r="F1426" s="794"/>
      <c r="G1426" s="794" t="s">
        <v>168</v>
      </c>
      <c r="H1426" s="794"/>
      <c r="I1426" s="794"/>
      <c r="J1426" s="794" t="s">
        <v>169</v>
      </c>
      <c r="K1426" s="794"/>
      <c r="L1426" s="794"/>
      <c r="M1426" s="794"/>
      <c r="N1426" s="794"/>
      <c r="O1426" s="794" t="s">
        <v>177</v>
      </c>
      <c r="P1426" s="794"/>
      <c r="Q1426" s="794"/>
      <c r="R1426" s="794"/>
      <c r="S1426" s="794" t="s">
        <v>221</v>
      </c>
      <c r="T1426" s="794"/>
      <c r="U1426" s="794"/>
      <c r="V1426" s="794"/>
      <c r="W1426" s="447"/>
      <c r="X1426" s="823" t="s">
        <v>425</v>
      </c>
      <c r="Y1426" s="823"/>
      <c r="Z1426" s="824"/>
    </row>
    <row r="1427" spans="1:26" ht="15.5" customHeight="1">
      <c r="A1427" s="425"/>
      <c r="B1427" s="825" t="s">
        <v>166</v>
      </c>
      <c r="C1427" s="826"/>
      <c r="D1427" s="827">
        <f>IF('statement of marks'!FA$6="","",'statement of marks'!FA$6)</f>
        <v>20</v>
      </c>
      <c r="E1427" s="827"/>
      <c r="F1427" s="827"/>
      <c r="G1427" s="827">
        <f>IF('statement of marks'!FB$6="","",'statement of marks'!FB$6)</f>
        <v>20</v>
      </c>
      <c r="H1427" s="827"/>
      <c r="I1427" s="827"/>
      <c r="J1427" s="827">
        <f>IF('statement of marks'!FC$6="","",'statement of marks'!FC$6)</f>
        <v>20</v>
      </c>
      <c r="K1427" s="827"/>
      <c r="L1427" s="827"/>
      <c r="M1427" s="827"/>
      <c r="N1427" s="827"/>
      <c r="O1427" s="827">
        <f>IF('statement of marks'!FD$6="","",'statement of marks'!FD$6)</f>
        <v>20</v>
      </c>
      <c r="P1427" s="827"/>
      <c r="Q1427" s="827"/>
      <c r="R1427" s="827"/>
      <c r="S1427" s="827">
        <f>IF('statement of marks'!FE$6="","",'statement of marks'!FE$6)</f>
        <v>20</v>
      </c>
      <c r="T1427" s="827"/>
      <c r="U1427" s="827"/>
      <c r="V1427" s="827"/>
      <c r="W1427" s="448"/>
      <c r="X1427" s="436">
        <f>IF('statement of marks'!FF$6="","",'statement of marks'!FF$6)</f>
        <v>100</v>
      </c>
      <c r="Y1427" s="436" t="s">
        <v>220</v>
      </c>
      <c r="Z1427" s="451" t="s">
        <v>69</v>
      </c>
    </row>
    <row r="1428" spans="1:26" ht="15.5" customHeight="1">
      <c r="A1428" s="424"/>
      <c r="B1428" s="813" t="str">
        <f>IF('statement of marks'!$FA$3="","",'statement of marks'!$FA$3)</f>
        <v>WORK EXPERIENCE</v>
      </c>
      <c r="C1428" s="814"/>
      <c r="D1428" s="817" t="str">
        <f>IF('statement of marks'!FA51="","",'statement of marks'!FA51)</f>
        <v/>
      </c>
      <c r="E1428" s="817"/>
      <c r="F1428" s="817"/>
      <c r="G1428" s="817" t="str">
        <f>IF('statement of marks'!FB51="","",'statement of marks'!FB51)</f>
        <v/>
      </c>
      <c r="H1428" s="817"/>
      <c r="I1428" s="817"/>
      <c r="J1428" s="816" t="str">
        <f>IF('statement of marks'!FC51="","",'statement of marks'!FC51)</f>
        <v/>
      </c>
      <c r="K1428" s="816"/>
      <c r="L1428" s="816"/>
      <c r="M1428" s="816"/>
      <c r="N1428" s="816"/>
      <c r="O1428" s="817" t="str">
        <f>IF('statement of marks'!FD51="","",'statement of marks'!FD51)</f>
        <v/>
      </c>
      <c r="P1428" s="817"/>
      <c r="Q1428" s="817"/>
      <c r="R1428" s="817"/>
      <c r="S1428" s="817" t="str">
        <f>IF('statement of marks'!FE51="","",'statement of marks'!FE51)</f>
        <v/>
      </c>
      <c r="T1428" s="817"/>
      <c r="U1428" s="817"/>
      <c r="V1428" s="817"/>
      <c r="W1428" s="447"/>
      <c r="X1428" s="447" t="str">
        <f>IF('statement of marks'!FF51="","",'statement of marks'!FF51)</f>
        <v/>
      </c>
      <c r="Y1428" s="447" t="str">
        <f>IF('statement of marks'!FG51="","",'statement of marks'!FG51)</f>
        <v/>
      </c>
      <c r="Z1428" s="454" t="str">
        <f>IF('statement of marks'!FH51="","",'statement of marks'!FH51)</f>
        <v/>
      </c>
    </row>
    <row r="1429" spans="1:26" ht="15.5" customHeight="1">
      <c r="A1429" s="424"/>
      <c r="B1429" s="813" t="str">
        <f>IF('statement of marks'!$FK$3="","",'statement of marks'!$FK$3)</f>
        <v>ART EDUCATION</v>
      </c>
      <c r="C1429" s="814"/>
      <c r="D1429" s="817" t="str">
        <f>IF('statement of marks'!FK51="","",'statement of marks'!FK51)</f>
        <v/>
      </c>
      <c r="E1429" s="817"/>
      <c r="F1429" s="817"/>
      <c r="G1429" s="817" t="str">
        <f>IF('statement of marks'!FL51="","",'statement of marks'!FL51)</f>
        <v/>
      </c>
      <c r="H1429" s="817"/>
      <c r="I1429" s="817"/>
      <c r="J1429" s="816" t="str">
        <f>IF('statement of marks'!FM51="","",'statement of marks'!FM51)</f>
        <v/>
      </c>
      <c r="K1429" s="816"/>
      <c r="L1429" s="816"/>
      <c r="M1429" s="816"/>
      <c r="N1429" s="816"/>
      <c r="O1429" s="817" t="str">
        <f>IF('statement of marks'!FN51="","",'statement of marks'!FN51)</f>
        <v/>
      </c>
      <c r="P1429" s="817"/>
      <c r="Q1429" s="817"/>
      <c r="R1429" s="817"/>
      <c r="S1429" s="817" t="str">
        <f>IF('statement of marks'!FO51="","",'statement of marks'!FO51)</f>
        <v/>
      </c>
      <c r="T1429" s="817"/>
      <c r="U1429" s="817"/>
      <c r="V1429" s="817"/>
      <c r="W1429" s="447"/>
      <c r="X1429" s="447" t="str">
        <f>IF('statement of marks'!FP51="","",'statement of marks'!FP51)</f>
        <v/>
      </c>
      <c r="Y1429" s="447" t="str">
        <f>IF('statement of marks'!FQ51="","",'statement of marks'!FQ51)</f>
        <v/>
      </c>
      <c r="Z1429" s="454" t="str">
        <f>IF('statement of marks'!FR51="","",'statement of marks'!FR51)</f>
        <v/>
      </c>
    </row>
    <row r="1430" spans="1:26" ht="15.5" customHeight="1">
      <c r="A1430" s="424"/>
      <c r="B1430" s="813" t="str">
        <f>IF('statement of marks'!$FU$3="","",'statement of marks'!$FU$3)</f>
        <v>PHYSICIAL EDUCATION</v>
      </c>
      <c r="C1430" s="814"/>
      <c r="D1430" s="817" t="str">
        <f>IF('statement of marks'!FU51="","",'statement of marks'!FU51)</f>
        <v/>
      </c>
      <c r="E1430" s="817"/>
      <c r="F1430" s="817"/>
      <c r="G1430" s="817" t="str">
        <f>IF('statement of marks'!FV51="","",'statement of marks'!FV51)</f>
        <v/>
      </c>
      <c r="H1430" s="817"/>
      <c r="I1430" s="817"/>
      <c r="J1430" s="816" t="str">
        <f>IF('statement of marks'!FW51="","",'statement of marks'!FW51)</f>
        <v/>
      </c>
      <c r="K1430" s="816"/>
      <c r="L1430" s="816"/>
      <c r="M1430" s="816"/>
      <c r="N1430" s="816"/>
      <c r="O1430" s="817" t="str">
        <f>IF('statement of marks'!FX51="","",'statement of marks'!FX51)</f>
        <v/>
      </c>
      <c r="P1430" s="817"/>
      <c r="Q1430" s="817"/>
      <c r="R1430" s="817"/>
      <c r="S1430" s="817" t="str">
        <f>IF('statement of marks'!FY51="","",'statement of marks'!FY51)</f>
        <v/>
      </c>
      <c r="T1430" s="817"/>
      <c r="U1430" s="817"/>
      <c r="V1430" s="817"/>
      <c r="W1430" s="447"/>
      <c r="X1430" s="447" t="str">
        <f>IF('statement of marks'!FZ51="","",'statement of marks'!FZ51)</f>
        <v/>
      </c>
      <c r="Y1430" s="447" t="str">
        <f>IF('statement of marks'!GA51="","",'statement of marks'!GA51)</f>
        <v/>
      </c>
      <c r="Z1430" s="454" t="str">
        <f>IF('statement of marks'!GB51="","",'statement of marks'!GB51)</f>
        <v/>
      </c>
    </row>
    <row r="1431" spans="1:26" ht="15.5" customHeight="1">
      <c r="A1431" s="424"/>
      <c r="B1431" s="813" t="s">
        <v>173</v>
      </c>
      <c r="C1431" s="814"/>
      <c r="D1431" s="794" t="str">
        <f>details!$EF$3</f>
        <v>AUGUST</v>
      </c>
      <c r="E1431" s="794"/>
      <c r="F1431" s="794"/>
      <c r="G1431" s="794" t="str">
        <f>details!$EJ$3</f>
        <v>OCTOBER</v>
      </c>
      <c r="H1431" s="794"/>
      <c r="I1431" s="794"/>
      <c r="J1431" s="816" t="str">
        <f>details!$EN$3</f>
        <v>DECEMBER</v>
      </c>
      <c r="K1431" s="816"/>
      <c r="L1431" s="816"/>
      <c r="M1431" s="816"/>
      <c r="N1431" s="816"/>
      <c r="O1431" s="794" t="str">
        <f>details!$ER$3</f>
        <v>FEBURARY</v>
      </c>
      <c r="P1431" s="794"/>
      <c r="Q1431" s="794"/>
      <c r="R1431" s="794"/>
      <c r="S1431" s="794" t="str">
        <f>details!$EV$3</f>
        <v>GRAND TOAL</v>
      </c>
      <c r="T1431" s="794"/>
      <c r="U1431" s="794"/>
      <c r="V1431" s="794"/>
      <c r="W1431" s="811" t="s">
        <v>118</v>
      </c>
      <c r="X1431" s="811"/>
      <c r="Y1431" s="811"/>
      <c r="Z1431" s="812"/>
    </row>
    <row r="1432" spans="1:26" ht="15.5" customHeight="1">
      <c r="A1432" s="424"/>
      <c r="B1432" s="813" t="s">
        <v>175</v>
      </c>
      <c r="C1432" s="814"/>
      <c r="D1432" s="815" t="str">
        <f>IF(details!EI51="","",details!EI51)</f>
        <v/>
      </c>
      <c r="E1432" s="815"/>
      <c r="F1432" s="815"/>
      <c r="G1432" s="815" t="str">
        <f>IF(details!EM51="","",details!EM51)</f>
        <v/>
      </c>
      <c r="H1432" s="815"/>
      <c r="I1432" s="815"/>
      <c r="J1432" s="816" t="str">
        <f>IF(details!EQ51="","",details!EQ51)</f>
        <v/>
      </c>
      <c r="K1432" s="816"/>
      <c r="L1432" s="816"/>
      <c r="M1432" s="816"/>
      <c r="N1432" s="816"/>
      <c r="O1432" s="817" t="str">
        <f>IF(details!EU51="","",details!EU51)</f>
        <v/>
      </c>
      <c r="P1432" s="817"/>
      <c r="Q1432" s="817"/>
      <c r="R1432" s="817"/>
      <c r="S1432" s="815" t="str">
        <f>IF(details!EW51="","",details!EW51)</f>
        <v/>
      </c>
      <c r="T1432" s="815"/>
      <c r="U1432" s="815"/>
      <c r="V1432" s="815"/>
      <c r="W1432" s="811"/>
      <c r="X1432" s="811"/>
      <c r="Y1432" s="811"/>
      <c r="Z1432" s="812"/>
    </row>
    <row r="1433" spans="1:26" ht="15.5" customHeight="1">
      <c r="A1433" s="424"/>
      <c r="B1433" s="818" t="s">
        <v>174</v>
      </c>
      <c r="C1433" s="819"/>
      <c r="D1433" s="820">
        <f>IF(details!EH51="","",details!EH51)</f>
        <v>40</v>
      </c>
      <c r="E1433" s="820"/>
      <c r="F1433" s="820"/>
      <c r="G1433" s="820">
        <f>IF(details!EL51="","",details!EL51)</f>
        <v>60</v>
      </c>
      <c r="H1433" s="820"/>
      <c r="I1433" s="820"/>
      <c r="J1433" s="820">
        <f>IF(details!EP51="","",details!EP51)</f>
        <v>80</v>
      </c>
      <c r="K1433" s="820"/>
      <c r="L1433" s="820"/>
      <c r="M1433" s="820"/>
      <c r="N1433" s="820"/>
      <c r="O1433" s="820">
        <f>IF(details!ET51="","",details!ET51)</f>
        <v>100</v>
      </c>
      <c r="P1433" s="820"/>
      <c r="Q1433" s="820"/>
      <c r="R1433" s="820"/>
      <c r="S1433" s="820">
        <f>IF(details!EV51="","",details!EV51)</f>
        <v>110</v>
      </c>
      <c r="T1433" s="820"/>
      <c r="U1433" s="820"/>
      <c r="V1433" s="820"/>
      <c r="W1433" s="821">
        <f>'statement of marks'!$HR$108</f>
        <v>45777</v>
      </c>
      <c r="X1433" s="821"/>
      <c r="Y1433" s="821"/>
      <c r="Z1433" s="822"/>
    </row>
    <row r="1434" spans="1:26" ht="15.5" customHeight="1">
      <c r="A1434" s="426"/>
      <c r="B1434" s="803" t="s">
        <v>232</v>
      </c>
      <c r="C1434" s="804"/>
      <c r="D1434" s="805" t="s">
        <v>189</v>
      </c>
      <c r="E1434" s="805"/>
      <c r="F1434" s="805"/>
      <c r="G1434" s="805" t="s">
        <v>190</v>
      </c>
      <c r="H1434" s="805"/>
      <c r="I1434" s="805"/>
      <c r="J1434" s="805" t="s">
        <v>222</v>
      </c>
      <c r="K1434" s="805"/>
      <c r="L1434" s="805"/>
      <c r="M1434" s="805"/>
      <c r="N1434" s="805"/>
      <c r="O1434" s="805" t="s">
        <v>147</v>
      </c>
      <c r="P1434" s="805"/>
      <c r="Q1434" s="805"/>
      <c r="R1434" s="805"/>
      <c r="S1434" s="806" t="s">
        <v>195</v>
      </c>
      <c r="T1434" s="806"/>
      <c r="U1434" s="806"/>
      <c r="V1434" s="806"/>
      <c r="W1434" s="805" t="s">
        <v>230</v>
      </c>
      <c r="X1434" s="805"/>
      <c r="Y1434" s="805"/>
      <c r="Z1434" s="807"/>
    </row>
    <row r="1435" spans="1:26" ht="15.5" customHeight="1">
      <c r="A1435" s="426"/>
      <c r="B1435" s="803"/>
      <c r="C1435" s="804"/>
      <c r="D1435" s="805">
        <f>'statement of marks'!HP51</f>
        <v>1200</v>
      </c>
      <c r="E1435" s="805"/>
      <c r="F1435" s="805"/>
      <c r="G1435" s="805" t="str">
        <f>'statement of marks'!HQ51</f>
        <v/>
      </c>
      <c r="H1435" s="805"/>
      <c r="I1435" s="805"/>
      <c r="J1435" s="808" t="str">
        <f>'statement of marks'!HU51</f>
        <v/>
      </c>
      <c r="K1435" s="808"/>
      <c r="L1435" s="808"/>
      <c r="M1435" s="808"/>
      <c r="N1435" s="808"/>
      <c r="O1435" s="808" t="str">
        <f>'statement of marks'!HR51</f>
        <v/>
      </c>
      <c r="P1435" s="808"/>
      <c r="Q1435" s="808"/>
      <c r="R1435" s="808"/>
      <c r="S1435" s="805" t="str">
        <f>'statement of marks'!HT51</f>
        <v/>
      </c>
      <c r="T1435" s="805"/>
      <c r="U1435" s="805"/>
      <c r="V1435" s="805"/>
      <c r="W1435" s="809" t="str">
        <f>'statement of marks'!HO51</f>
        <v/>
      </c>
      <c r="X1435" s="809"/>
      <c r="Y1435" s="809"/>
      <c r="Z1435" s="810"/>
    </row>
    <row r="1436" spans="1:26" ht="15.5" customHeight="1">
      <c r="A1436" s="424"/>
      <c r="B1436" s="792" t="s">
        <v>176</v>
      </c>
      <c r="C1436" s="793"/>
      <c r="D1436" s="794"/>
      <c r="E1436" s="794"/>
      <c r="F1436" s="794"/>
      <c r="G1436" s="794"/>
      <c r="H1436" s="794"/>
      <c r="I1436" s="794"/>
      <c r="J1436" s="794"/>
      <c r="K1436" s="794"/>
      <c r="L1436" s="794"/>
      <c r="M1436" s="794"/>
      <c r="N1436" s="794"/>
      <c r="O1436" s="794"/>
      <c r="P1436" s="794"/>
      <c r="Q1436" s="794"/>
      <c r="R1436" s="794"/>
      <c r="S1436" s="794"/>
      <c r="T1436" s="794"/>
      <c r="U1436" s="794"/>
      <c r="V1436" s="794"/>
      <c r="W1436" s="794"/>
      <c r="X1436" s="794"/>
      <c r="Y1436" s="794"/>
      <c r="Z1436" s="800"/>
    </row>
    <row r="1437" spans="1:26" ht="15.5" customHeight="1">
      <c r="A1437" s="424"/>
      <c r="B1437" s="801" t="s">
        <v>161</v>
      </c>
      <c r="C1437" s="802"/>
      <c r="D1437" s="794"/>
      <c r="E1437" s="794"/>
      <c r="F1437" s="794"/>
      <c r="G1437" s="794"/>
      <c r="H1437" s="794"/>
      <c r="I1437" s="794"/>
      <c r="J1437" s="794"/>
      <c r="K1437" s="794"/>
      <c r="L1437" s="794"/>
      <c r="M1437" s="794"/>
      <c r="N1437" s="794"/>
      <c r="O1437" s="794"/>
      <c r="P1437" s="794"/>
      <c r="Q1437" s="794"/>
      <c r="R1437" s="794"/>
      <c r="S1437" s="794"/>
      <c r="T1437" s="794"/>
      <c r="U1437" s="794"/>
      <c r="V1437" s="794"/>
      <c r="W1437" s="794"/>
      <c r="X1437" s="794"/>
      <c r="Y1437" s="794"/>
      <c r="Z1437" s="800"/>
    </row>
    <row r="1438" spans="1:26" ht="15.5" customHeight="1">
      <c r="A1438" s="424"/>
      <c r="B1438" s="792" t="s">
        <v>162</v>
      </c>
      <c r="C1438" s="793"/>
      <c r="D1438" s="794"/>
      <c r="E1438" s="794"/>
      <c r="F1438" s="794"/>
      <c r="G1438" s="794"/>
      <c r="H1438" s="794"/>
      <c r="I1438" s="794"/>
      <c r="J1438" s="794"/>
      <c r="K1438" s="794"/>
      <c r="L1438" s="794"/>
      <c r="M1438" s="794"/>
      <c r="N1438" s="794"/>
      <c r="O1438" s="794"/>
      <c r="P1438" s="794"/>
      <c r="Q1438" s="794"/>
      <c r="R1438" s="794"/>
      <c r="S1438" s="795" t="s">
        <v>162</v>
      </c>
      <c r="T1438" s="795"/>
      <c r="U1438" s="795"/>
      <c r="V1438" s="795"/>
      <c r="W1438" s="796" t="s">
        <v>163</v>
      </c>
      <c r="X1438" s="796"/>
      <c r="Y1438" s="796"/>
      <c r="Z1438" s="797"/>
    </row>
    <row r="1439" spans="1:26" ht="15.5" customHeight="1">
      <c r="A1439" s="424"/>
      <c r="B1439" s="798" t="s">
        <v>163</v>
      </c>
      <c r="C1439" s="799"/>
      <c r="D1439" s="794"/>
      <c r="E1439" s="794"/>
      <c r="F1439" s="794"/>
      <c r="G1439" s="794"/>
      <c r="H1439" s="794"/>
      <c r="I1439" s="794"/>
      <c r="J1439" s="794"/>
      <c r="K1439" s="794"/>
      <c r="L1439" s="794"/>
      <c r="M1439" s="794"/>
      <c r="N1439" s="794"/>
      <c r="O1439" s="794"/>
      <c r="P1439" s="794"/>
      <c r="Q1439" s="794"/>
      <c r="R1439" s="794"/>
      <c r="S1439" s="795"/>
      <c r="T1439" s="795"/>
      <c r="U1439" s="795"/>
      <c r="V1439" s="795"/>
      <c r="W1439" s="796"/>
      <c r="X1439" s="796"/>
      <c r="Y1439" s="796"/>
      <c r="Z1439" s="797"/>
    </row>
    <row r="1440" spans="1:26" ht="15.5" customHeight="1" thickBot="1">
      <c r="A1440" s="424"/>
      <c r="B1440" s="786" t="s">
        <v>223</v>
      </c>
      <c r="C1440" s="787"/>
      <c r="D1440" s="788"/>
      <c r="E1440" s="788"/>
      <c r="F1440" s="788"/>
      <c r="G1440" s="788"/>
      <c r="H1440" s="788"/>
      <c r="I1440" s="788"/>
      <c r="J1440" s="788"/>
      <c r="K1440" s="788"/>
      <c r="L1440" s="788"/>
      <c r="M1440" s="788"/>
      <c r="N1440" s="788"/>
      <c r="O1440" s="788"/>
      <c r="P1440" s="788"/>
      <c r="Q1440" s="788"/>
      <c r="R1440" s="788"/>
      <c r="S1440" s="789" t="s">
        <v>179</v>
      </c>
      <c r="T1440" s="789"/>
      <c r="U1440" s="789"/>
      <c r="V1440" s="789"/>
      <c r="W1440" s="790" t="s">
        <v>179</v>
      </c>
      <c r="X1440" s="790"/>
      <c r="Y1440" s="790"/>
      <c r="Z1440" s="791"/>
    </row>
    <row r="1441" spans="1:26" ht="15.5" customHeight="1">
      <c r="A1441" s="424"/>
      <c r="B1441" s="839" t="s">
        <v>178</v>
      </c>
      <c r="C1441" s="840"/>
      <c r="D1441" s="840"/>
      <c r="E1441" s="840"/>
      <c r="F1441" s="840"/>
      <c r="G1441" s="840"/>
      <c r="H1441" s="840"/>
      <c r="I1441" s="840"/>
      <c r="J1441" s="840"/>
      <c r="K1441" s="840"/>
      <c r="L1441" s="840"/>
      <c r="M1441" s="840"/>
      <c r="N1441" s="840"/>
      <c r="O1441" s="840"/>
      <c r="P1441" s="840"/>
      <c r="Q1441" s="840"/>
      <c r="R1441" s="840"/>
      <c r="S1441" s="840"/>
      <c r="T1441" s="840"/>
      <c r="U1441" s="840"/>
      <c r="V1441" s="840"/>
      <c r="W1441" s="840"/>
      <c r="X1441" s="840"/>
      <c r="Y1441" s="840"/>
      <c r="Z1441" s="841"/>
    </row>
    <row r="1442" spans="1:26" ht="15.5" customHeight="1">
      <c r="A1442" s="424"/>
      <c r="B1442" s="842" t="str">
        <f>IF('statement of marks'!$A$1="","",'statement of marks'!$A$1)</f>
        <v>GOVT. HR. SEC. SCHOOL, _________________</v>
      </c>
      <c r="C1442" s="843"/>
      <c r="D1442" s="843"/>
      <c r="E1442" s="843"/>
      <c r="F1442" s="843"/>
      <c r="G1442" s="843"/>
      <c r="H1442" s="843"/>
      <c r="I1442" s="843"/>
      <c r="J1442" s="843"/>
      <c r="K1442" s="843"/>
      <c r="L1442" s="843"/>
      <c r="M1442" s="843"/>
      <c r="N1442" s="843"/>
      <c r="O1442" s="843"/>
      <c r="P1442" s="843"/>
      <c r="Q1442" s="843"/>
      <c r="R1442" s="843"/>
      <c r="S1442" s="843"/>
      <c r="T1442" s="843"/>
      <c r="U1442" s="843"/>
      <c r="V1442" s="843"/>
      <c r="W1442" s="843"/>
      <c r="X1442" s="843"/>
      <c r="Y1442" s="843"/>
      <c r="Z1442" s="844"/>
    </row>
    <row r="1443" spans="1:26" ht="15.5" customHeight="1">
      <c r="A1443" s="424"/>
      <c r="B1443" s="813" t="s">
        <v>117</v>
      </c>
      <c r="C1443" s="814"/>
      <c r="D1443" s="814" t="str">
        <f>IF('statement of marks'!$H$3="","",'statement of marks'!$H$3)</f>
        <v>2024-25</v>
      </c>
      <c r="E1443" s="814"/>
      <c r="F1443" s="814"/>
      <c r="G1443" s="814"/>
      <c r="H1443" s="814"/>
      <c r="I1443" s="814"/>
      <c r="J1443" s="814"/>
      <c r="K1443" s="814"/>
      <c r="L1443" s="814"/>
      <c r="M1443" s="814"/>
      <c r="N1443" s="814"/>
      <c r="O1443" s="814"/>
      <c r="P1443" s="814"/>
      <c r="Q1443" s="814"/>
      <c r="R1443" s="814"/>
      <c r="S1443" s="814"/>
      <c r="T1443" s="814"/>
      <c r="U1443" s="814"/>
      <c r="V1443" s="814"/>
      <c r="W1443" s="814"/>
      <c r="X1443" s="814"/>
      <c r="Y1443" s="814"/>
      <c r="Z1443" s="832"/>
    </row>
    <row r="1444" spans="1:26" ht="15.5" customHeight="1">
      <c r="A1444" s="424"/>
      <c r="B1444" s="813" t="s">
        <v>157</v>
      </c>
      <c r="C1444" s="814"/>
      <c r="D1444" s="814" t="str">
        <f>IF('statement of marks'!I52="","",'statement of marks'!I52)</f>
        <v/>
      </c>
      <c r="E1444" s="814"/>
      <c r="F1444" s="814"/>
      <c r="G1444" s="814"/>
      <c r="H1444" s="814"/>
      <c r="I1444" s="814"/>
      <c r="J1444" s="814"/>
      <c r="K1444" s="814"/>
      <c r="L1444" s="814"/>
      <c r="M1444" s="814"/>
      <c r="N1444" s="814"/>
      <c r="O1444" s="814"/>
      <c r="P1444" s="814"/>
      <c r="Q1444" s="814"/>
      <c r="R1444" s="814"/>
      <c r="S1444" s="814"/>
      <c r="T1444" s="814"/>
      <c r="U1444" s="814"/>
      <c r="V1444" s="814"/>
      <c r="W1444" s="814"/>
      <c r="X1444" s="814"/>
      <c r="Y1444" s="814"/>
      <c r="Z1444" s="832"/>
    </row>
    <row r="1445" spans="1:26" ht="15.5" customHeight="1">
      <c r="A1445" s="424"/>
      <c r="B1445" s="813" t="s">
        <v>20</v>
      </c>
      <c r="C1445" s="814"/>
      <c r="D1445" s="814" t="str">
        <f>IF('statement of marks'!J52="","",'statement of marks'!J52)</f>
        <v/>
      </c>
      <c r="E1445" s="814"/>
      <c r="F1445" s="814"/>
      <c r="G1445" s="814"/>
      <c r="H1445" s="814"/>
      <c r="I1445" s="814"/>
      <c r="J1445" s="814"/>
      <c r="K1445" s="814"/>
      <c r="L1445" s="814"/>
      <c r="M1445" s="814"/>
      <c r="N1445" s="814"/>
      <c r="O1445" s="814"/>
      <c r="P1445" s="814"/>
      <c r="Q1445" s="814"/>
      <c r="R1445" s="814"/>
      <c r="S1445" s="814"/>
      <c r="T1445" s="814"/>
      <c r="U1445" s="814"/>
      <c r="V1445" s="814"/>
      <c r="W1445" s="814"/>
      <c r="X1445" s="814"/>
      <c r="Y1445" s="814"/>
      <c r="Z1445" s="832"/>
    </row>
    <row r="1446" spans="1:26" ht="15.5" customHeight="1">
      <c r="A1446" s="424"/>
      <c r="B1446" s="813" t="s">
        <v>21</v>
      </c>
      <c r="C1446" s="814"/>
      <c r="D1446" s="814" t="str">
        <f>IF('statement of marks'!K52="","",'statement of marks'!K52)</f>
        <v/>
      </c>
      <c r="E1446" s="814"/>
      <c r="F1446" s="814"/>
      <c r="G1446" s="814"/>
      <c r="H1446" s="814"/>
      <c r="I1446" s="814"/>
      <c r="J1446" s="814"/>
      <c r="K1446" s="814"/>
      <c r="L1446" s="814"/>
      <c r="M1446" s="814"/>
      <c r="N1446" s="814"/>
      <c r="O1446" s="814"/>
      <c r="P1446" s="814"/>
      <c r="Q1446" s="814"/>
      <c r="R1446" s="814"/>
      <c r="S1446" s="814"/>
      <c r="T1446" s="814"/>
      <c r="U1446" s="814"/>
      <c r="V1446" s="814"/>
      <c r="W1446" s="814"/>
      <c r="X1446" s="814"/>
      <c r="Y1446" s="814"/>
      <c r="Z1446" s="832"/>
    </row>
    <row r="1447" spans="1:26" ht="15.5" customHeight="1">
      <c r="A1447" s="424"/>
      <c r="B1447" s="813" t="s">
        <v>158</v>
      </c>
      <c r="C1447" s="814"/>
      <c r="D1447" s="814" t="str">
        <f>IF('statement of marks'!$G$3="","",'statement of marks'!$G$3)</f>
        <v>6 A</v>
      </c>
      <c r="E1447" s="814"/>
      <c r="F1447" s="814"/>
      <c r="G1447" s="814" t="s">
        <v>159</v>
      </c>
      <c r="H1447" s="814"/>
      <c r="I1447" s="814"/>
      <c r="J1447" s="836">
        <f>IF('statement of marks'!D52="","",'statement of marks'!D52)</f>
        <v>846</v>
      </c>
      <c r="K1447" s="837"/>
      <c r="L1447" s="837"/>
      <c r="M1447" s="837"/>
      <c r="N1447" s="838"/>
      <c r="O1447" s="814" t="s">
        <v>79</v>
      </c>
      <c r="P1447" s="814"/>
      <c r="Q1447" s="814"/>
      <c r="R1447" s="814"/>
      <c r="S1447" s="814" t="str">
        <f>IF('statement of marks'!F52="","",'statement of marks'!F52)</f>
        <v/>
      </c>
      <c r="T1447" s="814"/>
      <c r="U1447" s="814"/>
      <c r="V1447" s="814"/>
      <c r="W1447" s="814" t="str">
        <f>IF('statement of marks'!$I$3="","",'statement of marks'!$I$3)</f>
        <v>SCHOOL DISE CODE</v>
      </c>
      <c r="X1447" s="814"/>
      <c r="Y1447" s="814"/>
      <c r="Z1447" s="832"/>
    </row>
    <row r="1448" spans="1:26" ht="15.5" customHeight="1">
      <c r="A1448" s="424"/>
      <c r="B1448" s="449" t="s">
        <v>171</v>
      </c>
      <c r="C1448" s="428"/>
      <c r="D1448" s="830" t="str">
        <f>IF('statement of marks'!G52="","",'statement of marks'!G52)</f>
        <v/>
      </c>
      <c r="E1448" s="830"/>
      <c r="F1448" s="830"/>
      <c r="G1448" s="831" t="str">
        <f>IF('statement of marks'!H52="","",'statement of marks'!H52)</f>
        <v/>
      </c>
      <c r="H1448" s="831"/>
      <c r="I1448" s="831"/>
      <c r="J1448" s="831"/>
      <c r="K1448" s="831"/>
      <c r="L1448" s="831"/>
      <c r="M1448" s="831"/>
      <c r="N1448" s="831"/>
      <c r="O1448" s="831"/>
      <c r="P1448" s="831"/>
      <c r="Q1448" s="831"/>
      <c r="R1448" s="831"/>
      <c r="S1448" s="831"/>
      <c r="T1448" s="831"/>
      <c r="U1448" s="831"/>
      <c r="V1448" s="831"/>
      <c r="W1448" s="814" t="str">
        <f>IF('statement of marks'!$J$3="","",'statement of marks'!$J$3)</f>
        <v>08291009401</v>
      </c>
      <c r="X1448" s="814"/>
      <c r="Y1448" s="814"/>
      <c r="Z1448" s="832"/>
    </row>
    <row r="1449" spans="1:26" ht="15.5" customHeight="1">
      <c r="A1449" s="424"/>
      <c r="B1449" s="450" t="s">
        <v>160</v>
      </c>
      <c r="C1449" s="429" t="s">
        <v>165</v>
      </c>
      <c r="D1449" s="794" t="s">
        <v>167</v>
      </c>
      <c r="E1449" s="794"/>
      <c r="F1449" s="794"/>
      <c r="G1449" s="794" t="s">
        <v>168</v>
      </c>
      <c r="H1449" s="794"/>
      <c r="I1449" s="794"/>
      <c r="J1449" s="794" t="s">
        <v>169</v>
      </c>
      <c r="K1449" s="794"/>
      <c r="L1449" s="794"/>
      <c r="M1449" s="833" t="str">
        <f>IF('statement of marks'!U$4="","",'statement of marks'!U$4)</f>
        <v>TOTAL OF ALL TESTS</v>
      </c>
      <c r="N1449" s="834" t="str">
        <f>IF('statement of marks'!V$4="","",'statement of marks'!V$4)</f>
        <v>VRUKSHAROPAN</v>
      </c>
      <c r="O1449" s="795" t="s">
        <v>170</v>
      </c>
      <c r="P1449" s="795"/>
      <c r="Q1449" s="795"/>
      <c r="R1449" s="795"/>
      <c r="S1449" s="835" t="s">
        <v>216</v>
      </c>
      <c r="T1449" s="816" t="s">
        <v>90</v>
      </c>
      <c r="U1449" s="816"/>
      <c r="V1449" s="816"/>
      <c r="W1449" s="816"/>
      <c r="X1449" s="823" t="s">
        <v>425</v>
      </c>
      <c r="Y1449" s="823"/>
      <c r="Z1449" s="824"/>
    </row>
    <row r="1450" spans="1:26" ht="15.5" customHeight="1">
      <c r="A1450" s="424"/>
      <c r="B1450" s="450"/>
      <c r="C1450" s="429"/>
      <c r="D1450" s="431" t="s">
        <v>217</v>
      </c>
      <c r="E1450" s="431" t="s">
        <v>218</v>
      </c>
      <c r="F1450" s="432" t="s">
        <v>219</v>
      </c>
      <c r="G1450" s="431" t="s">
        <v>217</v>
      </c>
      <c r="H1450" s="431" t="s">
        <v>218</v>
      </c>
      <c r="I1450" s="433" t="s">
        <v>219</v>
      </c>
      <c r="J1450" s="431" t="s">
        <v>217</v>
      </c>
      <c r="K1450" s="431" t="s">
        <v>218</v>
      </c>
      <c r="L1450" s="433" t="s">
        <v>219</v>
      </c>
      <c r="M1450" s="833"/>
      <c r="N1450" s="834"/>
      <c r="O1450" s="431" t="s">
        <v>217</v>
      </c>
      <c r="P1450" s="431" t="s">
        <v>218</v>
      </c>
      <c r="Q1450" s="434" t="s">
        <v>421</v>
      </c>
      <c r="R1450" s="433" t="s">
        <v>219</v>
      </c>
      <c r="S1450" s="835"/>
      <c r="T1450" s="431" t="s">
        <v>217</v>
      </c>
      <c r="U1450" s="431" t="s">
        <v>218</v>
      </c>
      <c r="V1450" s="434" t="s">
        <v>422</v>
      </c>
      <c r="W1450" s="433" t="s">
        <v>219</v>
      </c>
      <c r="X1450" s="435" t="s">
        <v>423</v>
      </c>
      <c r="Y1450" s="431" t="s">
        <v>220</v>
      </c>
      <c r="Z1450" s="451" t="s">
        <v>69</v>
      </c>
    </row>
    <row r="1451" spans="1:26" ht="15.5" customHeight="1">
      <c r="A1451" s="425"/>
      <c r="B1451" s="828" t="s">
        <v>166</v>
      </c>
      <c r="C1451" s="829"/>
      <c r="D1451" s="436">
        <f>IF('statement of marks'!L$6="","",'statement of marks'!L$6)</f>
        <v>5</v>
      </c>
      <c r="E1451" s="436">
        <f>IF('statement of marks'!M$6="","",'statement of marks'!M$6)</f>
        <v>5</v>
      </c>
      <c r="F1451" s="437">
        <f>IF('statement of marks'!N$6="","",'statement of marks'!N$6)</f>
        <v>10</v>
      </c>
      <c r="G1451" s="436">
        <f>IF('statement of marks'!O$6="","",'statement of marks'!O$6)</f>
        <v>5</v>
      </c>
      <c r="H1451" s="436">
        <f>IF('statement of marks'!P$6="","",'statement of marks'!P$6)</f>
        <v>5</v>
      </c>
      <c r="I1451" s="438">
        <f>IF('statement of marks'!Q$6="","",'statement of marks'!Q$6)</f>
        <v>10</v>
      </c>
      <c r="J1451" s="436">
        <f>IF('statement of marks'!R$6="","",'statement of marks'!R$6)</f>
        <v>5</v>
      </c>
      <c r="K1451" s="436">
        <f>IF('statement of marks'!S$6="","",'statement of marks'!S$6)</f>
        <v>4</v>
      </c>
      <c r="L1451" s="438">
        <f>IF('statement of marks'!T$6="","",'statement of marks'!T$6)</f>
        <v>9</v>
      </c>
      <c r="M1451" s="438">
        <f>IF('statement of marks'!U$6="","",'statement of marks'!U$6)</f>
        <v>29</v>
      </c>
      <c r="N1451" s="439">
        <f>IF('statement of marks'!V$6="","",'statement of marks'!V$6)</f>
        <v>1</v>
      </c>
      <c r="O1451" s="436">
        <f>IF('statement of marks'!W$6="","",'statement of marks'!W$6)</f>
        <v>40</v>
      </c>
      <c r="P1451" s="436">
        <f>IF('statement of marks'!X$6="","",'statement of marks'!X$6)</f>
        <v>10</v>
      </c>
      <c r="Q1451" s="436">
        <f>IF('statement of marks'!Y$6="","",'statement of marks'!Y$6)</f>
        <v>20</v>
      </c>
      <c r="R1451" s="438">
        <f>IF('statement of marks'!Z$6="","",'statement of marks'!Z$6)</f>
        <v>70</v>
      </c>
      <c r="S1451" s="440">
        <f>IF('statement of marks'!AA$6="","",'statement of marks'!AA$6)</f>
        <v>100</v>
      </c>
      <c r="T1451" s="436">
        <f>IF('statement of marks'!AB$6="","",'statement of marks'!AB$6)</f>
        <v>65</v>
      </c>
      <c r="U1451" s="436">
        <f>IF('statement of marks'!AC$6="","",'statement of marks'!AC$6)</f>
        <v>15</v>
      </c>
      <c r="V1451" s="436">
        <f>IF('statement of marks'!AD$6="","",'statement of marks'!AD$6)</f>
        <v>20</v>
      </c>
      <c r="W1451" s="438">
        <f>IF('statement of marks'!AE$6="","",'statement of marks'!AE$6)</f>
        <v>100</v>
      </c>
      <c r="X1451" s="441">
        <f>IF('statement of marks'!AF$6="","",'statement of marks'!AF$6)</f>
        <v>200</v>
      </c>
      <c r="Y1451" s="436" t="str">
        <f>IF('statement of marks'!AG$6="","",'statement of marks'!AG$6)</f>
        <v/>
      </c>
      <c r="Z1451" s="452" t="str">
        <f>IF('statement of marks'!AH$6="","",'statement of marks'!AH$6)</f>
        <v/>
      </c>
    </row>
    <row r="1452" spans="1:26" ht="15.5" customHeight="1">
      <c r="A1452" s="424"/>
      <c r="B1452" s="813" t="str">
        <f>IF('statement of marks'!$L$3="","",'statement of marks'!$L$3)</f>
        <v>HINDI</v>
      </c>
      <c r="C1452" s="814"/>
      <c r="D1452" s="430" t="str">
        <f>IF('statement of marks'!L52="","",'statement of marks'!L52)</f>
        <v/>
      </c>
      <c r="E1452" s="430" t="str">
        <f>IF('statement of marks'!M52="","",'statement of marks'!M52)</f>
        <v/>
      </c>
      <c r="F1452" s="442" t="str">
        <f>IF('statement of marks'!N52="","",'statement of marks'!N52)</f>
        <v/>
      </c>
      <c r="G1452" s="430" t="str">
        <f>IF('statement of marks'!O52="","",'statement of marks'!O52)</f>
        <v/>
      </c>
      <c r="H1452" s="430" t="str">
        <f>IF('statement of marks'!P52="","",'statement of marks'!P52)</f>
        <v/>
      </c>
      <c r="I1452" s="443" t="str">
        <f>IF('statement of marks'!Q52="","",'statement of marks'!Q52)</f>
        <v/>
      </c>
      <c r="J1452" s="430" t="str">
        <f>IF('statement of marks'!R52="","",'statement of marks'!R52)</f>
        <v/>
      </c>
      <c r="K1452" s="430" t="str">
        <f>IF('statement of marks'!S52="","",'statement of marks'!S52)</f>
        <v/>
      </c>
      <c r="L1452" s="443" t="str">
        <f>IF('statement of marks'!T52="","",'statement of marks'!T52)</f>
        <v/>
      </c>
      <c r="M1452" s="443" t="str">
        <f>IF('statement of marks'!U52="","",'statement of marks'!U52)</f>
        <v/>
      </c>
      <c r="N1452" s="444" t="str">
        <f>IF('statement of marks'!V52="","",'statement of marks'!V52)</f>
        <v/>
      </c>
      <c r="O1452" s="430" t="str">
        <f>IF('statement of marks'!W52="","",'statement of marks'!W52)</f>
        <v/>
      </c>
      <c r="P1452" s="430" t="str">
        <f>IF('statement of marks'!X52="","",'statement of marks'!X52)</f>
        <v/>
      </c>
      <c r="Q1452" s="430" t="str">
        <f>IF('statement of marks'!Y52="","",'statement of marks'!Y52)</f>
        <v/>
      </c>
      <c r="R1452" s="443" t="str">
        <f>IF('statement of marks'!Z52="","",'statement of marks'!Z52)</f>
        <v/>
      </c>
      <c r="S1452" s="445" t="str">
        <f>IF('statement of marks'!AA52="","",'statement of marks'!AA52)</f>
        <v/>
      </c>
      <c r="T1452" s="430" t="str">
        <f>IF('statement of marks'!AB52="","",'statement of marks'!AB52)</f>
        <v/>
      </c>
      <c r="U1452" s="430" t="str">
        <f>IF('statement of marks'!AC52="","",'statement of marks'!AC52)</f>
        <v/>
      </c>
      <c r="V1452" s="430" t="str">
        <f>IF('statement of marks'!AD52="","",'statement of marks'!AD52)</f>
        <v/>
      </c>
      <c r="W1452" s="443" t="str">
        <f>IF('statement of marks'!AE52="","",'statement of marks'!AE52)</f>
        <v/>
      </c>
      <c r="X1452" s="446" t="str">
        <f>IF('statement of marks'!AF52="","",'statement of marks'!AF52)</f>
        <v/>
      </c>
      <c r="Y1452" s="430" t="str">
        <f>IF('statement of marks'!AG52="","",'statement of marks'!AG52)</f>
        <v/>
      </c>
      <c r="Z1452" s="453" t="str">
        <f>IF('statement of marks'!AH52="","",'statement of marks'!AH52)</f>
        <v/>
      </c>
    </row>
    <row r="1453" spans="1:26" ht="15.5" customHeight="1">
      <c r="A1453" s="424"/>
      <c r="B1453" s="813" t="str">
        <f>IF('statement of marks'!$AK$3="","",'statement of marks'!$AK$3)</f>
        <v>ENGLISH</v>
      </c>
      <c r="C1453" s="814"/>
      <c r="D1453" s="430" t="str">
        <f>IF('statement of marks'!AK52="","",'statement of marks'!AK52)</f>
        <v/>
      </c>
      <c r="E1453" s="430" t="str">
        <f>IF('statement of marks'!AL52="","",'statement of marks'!AL52)</f>
        <v/>
      </c>
      <c r="F1453" s="442" t="str">
        <f>IF('statement of marks'!AM52="","",'statement of marks'!AM52)</f>
        <v/>
      </c>
      <c r="G1453" s="430" t="str">
        <f>IF('statement of marks'!AN52="","",'statement of marks'!AN52)</f>
        <v/>
      </c>
      <c r="H1453" s="430" t="str">
        <f>IF('statement of marks'!AO52="","",'statement of marks'!AO52)</f>
        <v/>
      </c>
      <c r="I1453" s="443" t="str">
        <f>IF('statement of marks'!AP52="","",'statement of marks'!AP52)</f>
        <v/>
      </c>
      <c r="J1453" s="430" t="str">
        <f>IF('statement of marks'!AQ52="","",'statement of marks'!AQ52)</f>
        <v/>
      </c>
      <c r="K1453" s="430" t="str">
        <f>IF('statement of marks'!AR52="","",'statement of marks'!AR52)</f>
        <v/>
      </c>
      <c r="L1453" s="443" t="str">
        <f>IF('statement of marks'!AS52="","",'statement of marks'!AS52)</f>
        <v/>
      </c>
      <c r="M1453" s="443" t="str">
        <f>IF('statement of marks'!AT52="","",'statement of marks'!AT52)</f>
        <v/>
      </c>
      <c r="N1453" s="444" t="str">
        <f>IF('statement of marks'!AU52="","",'statement of marks'!AU52)</f>
        <v/>
      </c>
      <c r="O1453" s="430" t="str">
        <f>IF('statement of marks'!AV52="","",'statement of marks'!AV52)</f>
        <v/>
      </c>
      <c r="P1453" s="430" t="str">
        <f>IF('statement of marks'!AW52="","",'statement of marks'!AW52)</f>
        <v/>
      </c>
      <c r="Q1453" s="430" t="str">
        <f>IF('statement of marks'!AX52="","",'statement of marks'!AX52)</f>
        <v/>
      </c>
      <c r="R1453" s="443" t="str">
        <f>IF('statement of marks'!AY52="","",'statement of marks'!AY52)</f>
        <v/>
      </c>
      <c r="S1453" s="445" t="str">
        <f>IF('statement of marks'!AZ52="","",'statement of marks'!AZ52)</f>
        <v/>
      </c>
      <c r="T1453" s="430" t="str">
        <f>IF('statement of marks'!BA52="","",'statement of marks'!BA52)</f>
        <v/>
      </c>
      <c r="U1453" s="430" t="str">
        <f>IF('statement of marks'!BB52="","",'statement of marks'!BB52)</f>
        <v/>
      </c>
      <c r="V1453" s="430" t="str">
        <f>IF('statement of marks'!BC52="","",'statement of marks'!BC52)</f>
        <v/>
      </c>
      <c r="W1453" s="443" t="str">
        <f>IF('statement of marks'!BD52="","",'statement of marks'!BD52)</f>
        <v/>
      </c>
      <c r="X1453" s="446" t="str">
        <f>IF('statement of marks'!BE52="","",'statement of marks'!BE52)</f>
        <v/>
      </c>
      <c r="Y1453" s="430" t="str">
        <f>IF('statement of marks'!BF52="","",'statement of marks'!BF52)</f>
        <v/>
      </c>
      <c r="Z1453" s="453" t="str">
        <f>IF('statement of marks'!BG52="","",'statement of marks'!BG52)</f>
        <v/>
      </c>
    </row>
    <row r="1454" spans="1:26" ht="15.5" customHeight="1">
      <c r="A1454" s="424"/>
      <c r="B1454" s="813" t="str">
        <f>IF('statement of marks'!BJ52="s","SANSKRIT",IF('statement of marks'!BJ52="u","URDU",IF('statement of marks'!BJ52="g","GUJRATI",IF('statement of marks'!BJ52="p","PUNJABI",IF('statement of marks'!BJ52="sd","fla/kh","THIRD LANGUAGE")))))</f>
        <v>THIRD LANGUAGE</v>
      </c>
      <c r="C1454" s="814"/>
      <c r="D1454" s="430" t="str">
        <f>IF('statement of marks'!BK52="","",'statement of marks'!BK52)</f>
        <v/>
      </c>
      <c r="E1454" s="430" t="str">
        <f>IF('statement of marks'!BL52="","",'statement of marks'!BL52)</f>
        <v/>
      </c>
      <c r="F1454" s="442" t="str">
        <f>IF('statement of marks'!BM52="","",'statement of marks'!BM52)</f>
        <v/>
      </c>
      <c r="G1454" s="430" t="str">
        <f>IF('statement of marks'!BN52="","",'statement of marks'!BN52)</f>
        <v/>
      </c>
      <c r="H1454" s="430" t="str">
        <f>IF('statement of marks'!BO52="","",'statement of marks'!BO52)</f>
        <v/>
      </c>
      <c r="I1454" s="443" t="str">
        <f>IF('statement of marks'!BP52="","",'statement of marks'!BP52)</f>
        <v/>
      </c>
      <c r="J1454" s="430" t="str">
        <f>IF('statement of marks'!BQ52="","",'statement of marks'!BQ52)</f>
        <v/>
      </c>
      <c r="K1454" s="430" t="str">
        <f>IF('statement of marks'!BR52="","",'statement of marks'!BR52)</f>
        <v/>
      </c>
      <c r="L1454" s="443" t="str">
        <f>IF('statement of marks'!BS52="","",'statement of marks'!BS52)</f>
        <v/>
      </c>
      <c r="M1454" s="443" t="str">
        <f>IF('statement of marks'!BT52="","",'statement of marks'!BT52)</f>
        <v/>
      </c>
      <c r="N1454" s="444" t="str">
        <f>IF('statement of marks'!BU52="","",'statement of marks'!BU52)</f>
        <v/>
      </c>
      <c r="O1454" s="430" t="str">
        <f>IF('statement of marks'!BV52="","",'statement of marks'!BV52)</f>
        <v/>
      </c>
      <c r="P1454" s="430" t="str">
        <f>IF('statement of marks'!BW52="","",'statement of marks'!BW52)</f>
        <v/>
      </c>
      <c r="Q1454" s="430"/>
      <c r="R1454" s="443" t="str">
        <f>IF('statement of marks'!BX52="","",'statement of marks'!BX52)</f>
        <v/>
      </c>
      <c r="S1454" s="445" t="str">
        <f>IF('statement of marks'!BY52="","",'statement of marks'!BY52)</f>
        <v/>
      </c>
      <c r="T1454" s="430" t="str">
        <f>IF('statement of marks'!BZ52="","",'statement of marks'!BZ52)</f>
        <v/>
      </c>
      <c r="U1454" s="430" t="str">
        <f>IF('statement of marks'!CA52="","",'statement of marks'!CA52)</f>
        <v/>
      </c>
      <c r="V1454" s="430"/>
      <c r="W1454" s="443" t="str">
        <f>IF('statement of marks'!CB52="","",'statement of marks'!CB52)</f>
        <v/>
      </c>
      <c r="X1454" s="446" t="str">
        <f>IF('statement of marks'!CC52="","",'statement of marks'!CC52)</f>
        <v/>
      </c>
      <c r="Y1454" s="430" t="str">
        <f>IF('statement of marks'!CD52="","",'statement of marks'!CD52)</f>
        <v/>
      </c>
      <c r="Z1454" s="453" t="str">
        <f>IF('statement of marks'!CE52="","",'statement of marks'!CE52)</f>
        <v/>
      </c>
    </row>
    <row r="1455" spans="1:26" ht="15.5" customHeight="1">
      <c r="A1455" s="424"/>
      <c r="B1455" s="813" t="str">
        <f>IF('statement of marks'!$CH$3="","",'statement of marks'!$CH$3)</f>
        <v>MATHEMATICS</v>
      </c>
      <c r="C1455" s="814"/>
      <c r="D1455" s="430" t="str">
        <f>IF('statement of marks'!CH52="","",'statement of marks'!CH52)</f>
        <v/>
      </c>
      <c r="E1455" s="430" t="str">
        <f>IF('statement of marks'!CI52="","",'statement of marks'!CI52)</f>
        <v/>
      </c>
      <c r="F1455" s="442" t="str">
        <f>IF('statement of marks'!CJ52="","",'statement of marks'!CJ52)</f>
        <v/>
      </c>
      <c r="G1455" s="430" t="str">
        <f>IF('statement of marks'!CK52="","",'statement of marks'!CK52)</f>
        <v/>
      </c>
      <c r="H1455" s="430" t="str">
        <f>IF('statement of marks'!CL52="","",'statement of marks'!CL52)</f>
        <v/>
      </c>
      <c r="I1455" s="443" t="str">
        <f>IF('statement of marks'!CM52="","",'statement of marks'!CM52)</f>
        <v/>
      </c>
      <c r="J1455" s="430" t="str">
        <f>IF('statement of marks'!CN52="","",'statement of marks'!CN52)</f>
        <v/>
      </c>
      <c r="K1455" s="430" t="str">
        <f>IF('statement of marks'!CO52="","",'statement of marks'!CO52)</f>
        <v/>
      </c>
      <c r="L1455" s="443" t="str">
        <f>IF('statement of marks'!CP52="","",'statement of marks'!CP52)</f>
        <v/>
      </c>
      <c r="M1455" s="443" t="str">
        <f>IF('statement of marks'!CQ52="","",'statement of marks'!CQ52)</f>
        <v/>
      </c>
      <c r="N1455" s="444" t="str">
        <f>IF('statement of marks'!CR52="","",'statement of marks'!CR52)</f>
        <v/>
      </c>
      <c r="O1455" s="430" t="str">
        <f>IF('statement of marks'!CS52="","",'statement of marks'!CS52)</f>
        <v/>
      </c>
      <c r="P1455" s="430" t="str">
        <f>IF('statement of marks'!CT52="","",'statement of marks'!CT52)</f>
        <v/>
      </c>
      <c r="Q1455" s="430" t="str">
        <f>IF('statement of marks'!CU52="","",'statement of marks'!CU52)</f>
        <v/>
      </c>
      <c r="R1455" s="443" t="str">
        <f>IF('statement of marks'!CV52="","",'statement of marks'!CV52)</f>
        <v/>
      </c>
      <c r="S1455" s="445" t="str">
        <f>IF('statement of marks'!CW52="","",'statement of marks'!CW52)</f>
        <v/>
      </c>
      <c r="T1455" s="430" t="str">
        <f>IF('statement of marks'!CX52="","",'statement of marks'!CX52)</f>
        <v/>
      </c>
      <c r="U1455" s="430" t="str">
        <f>IF('statement of marks'!CY52="","",'statement of marks'!CY52)</f>
        <v/>
      </c>
      <c r="V1455" s="430" t="str">
        <f>IF('statement of marks'!CZ52="","",'statement of marks'!CZ52)</f>
        <v/>
      </c>
      <c r="W1455" s="443" t="str">
        <f>IF('statement of marks'!DA52="","",'statement of marks'!DA52)</f>
        <v/>
      </c>
      <c r="X1455" s="446" t="str">
        <f>IF('statement of marks'!DB52="","",'statement of marks'!DB52)</f>
        <v/>
      </c>
      <c r="Y1455" s="430" t="str">
        <f>IF('statement of marks'!DC52="","",'statement of marks'!DC52)</f>
        <v/>
      </c>
      <c r="Z1455" s="453" t="str">
        <f>IF('statement of marks'!DD52="","",'statement of marks'!DD52)</f>
        <v/>
      </c>
    </row>
    <row r="1456" spans="1:26" ht="15.5" customHeight="1">
      <c r="A1456" s="424"/>
      <c r="B1456" s="813" t="str">
        <f>IF('statement of marks'!$DG$3="","",'statement of marks'!$DG$3)</f>
        <v>SCIENCE</v>
      </c>
      <c r="C1456" s="814"/>
      <c r="D1456" s="430" t="str">
        <f>IF('statement of marks'!DG52="","",'statement of marks'!DG52)</f>
        <v/>
      </c>
      <c r="E1456" s="430" t="str">
        <f>IF('statement of marks'!DH52="","",'statement of marks'!DH52)</f>
        <v/>
      </c>
      <c r="F1456" s="442" t="str">
        <f>IF('statement of marks'!DI52="","",'statement of marks'!DI52)</f>
        <v/>
      </c>
      <c r="G1456" s="430" t="str">
        <f>IF('statement of marks'!DJ52="","",'statement of marks'!DJ52)</f>
        <v/>
      </c>
      <c r="H1456" s="430" t="str">
        <f>IF('statement of marks'!DK52="","",'statement of marks'!DK52)</f>
        <v/>
      </c>
      <c r="I1456" s="443" t="str">
        <f>IF('statement of marks'!DL52="","",'statement of marks'!DL52)</f>
        <v/>
      </c>
      <c r="J1456" s="430" t="str">
        <f>IF('statement of marks'!DM52="","",'statement of marks'!DM52)</f>
        <v/>
      </c>
      <c r="K1456" s="430" t="str">
        <f>IF('statement of marks'!DN52="","",'statement of marks'!DN52)</f>
        <v/>
      </c>
      <c r="L1456" s="443" t="str">
        <f>IF('statement of marks'!DO52="","",'statement of marks'!DO52)</f>
        <v/>
      </c>
      <c r="M1456" s="443" t="str">
        <f>IF('statement of marks'!DP52="","",'statement of marks'!DP52)</f>
        <v/>
      </c>
      <c r="N1456" s="444" t="str">
        <f>IF('statement of marks'!DQ52="","",'statement of marks'!DQ52)</f>
        <v/>
      </c>
      <c r="O1456" s="430" t="str">
        <f>IF('statement of marks'!DR52="","",'statement of marks'!DR52)</f>
        <v/>
      </c>
      <c r="P1456" s="430" t="str">
        <f>IF('statement of marks'!DS52="","",'statement of marks'!DS52)</f>
        <v/>
      </c>
      <c r="Q1456" s="430"/>
      <c r="R1456" s="443" t="str">
        <f>IF('statement of marks'!DT52="","",'statement of marks'!DT52)</f>
        <v/>
      </c>
      <c r="S1456" s="445" t="str">
        <f>IF('statement of marks'!DU52="","",'statement of marks'!DU52)</f>
        <v/>
      </c>
      <c r="T1456" s="430" t="str">
        <f>IF('statement of marks'!DV52="","",'statement of marks'!DV52)</f>
        <v/>
      </c>
      <c r="U1456" s="430" t="str">
        <f>IF('statement of marks'!DW52="","",'statement of marks'!DW52)</f>
        <v/>
      </c>
      <c r="V1456" s="430"/>
      <c r="W1456" s="443" t="str">
        <f>IF('statement of marks'!DX52="","",'statement of marks'!DX52)</f>
        <v/>
      </c>
      <c r="X1456" s="446" t="str">
        <f>IF('statement of marks'!DY52="","",'statement of marks'!DY52)</f>
        <v/>
      </c>
      <c r="Y1456" s="430" t="str">
        <f>IF('statement of marks'!DZ52="","",'statement of marks'!DZ52)</f>
        <v/>
      </c>
      <c r="Z1456" s="453" t="str">
        <f>IF('statement of marks'!EA52="","",'statement of marks'!EA52)</f>
        <v/>
      </c>
    </row>
    <row r="1457" spans="1:26" ht="15.5" customHeight="1">
      <c r="A1457" s="424"/>
      <c r="B1457" s="813" t="str">
        <f>IF('statement of marks'!$ED$3="","",'statement of marks'!$ED$3)</f>
        <v>SOCIAL STUDIES</v>
      </c>
      <c r="C1457" s="814"/>
      <c r="D1457" s="430" t="str">
        <f>IF('statement of marks'!ED52="","",'statement of marks'!ED52)</f>
        <v/>
      </c>
      <c r="E1457" s="430" t="str">
        <f>IF('statement of marks'!EE52="","",'statement of marks'!EE52)</f>
        <v/>
      </c>
      <c r="F1457" s="442" t="str">
        <f>IF('statement of marks'!EF52="","",'statement of marks'!EF52)</f>
        <v/>
      </c>
      <c r="G1457" s="430" t="str">
        <f>IF('statement of marks'!EG52="","",'statement of marks'!EG52)</f>
        <v/>
      </c>
      <c r="H1457" s="430" t="str">
        <f>IF('statement of marks'!EH52="","",'statement of marks'!EH52)</f>
        <v/>
      </c>
      <c r="I1457" s="443" t="str">
        <f>IF('statement of marks'!EI52="","",'statement of marks'!EI52)</f>
        <v/>
      </c>
      <c r="J1457" s="430" t="str">
        <f>IF('statement of marks'!EJ52="","",'statement of marks'!EJ52)</f>
        <v/>
      </c>
      <c r="K1457" s="430" t="str">
        <f>IF('statement of marks'!EK52="","",'statement of marks'!EK52)</f>
        <v/>
      </c>
      <c r="L1457" s="443" t="str">
        <f>IF('statement of marks'!EL52="","",'statement of marks'!EL52)</f>
        <v/>
      </c>
      <c r="M1457" s="443" t="str">
        <f>IF('statement of marks'!EM52="","",'statement of marks'!EM52)</f>
        <v/>
      </c>
      <c r="N1457" s="444" t="str">
        <f>IF('statement of marks'!EN52="","",'statement of marks'!EN52)</f>
        <v/>
      </c>
      <c r="O1457" s="430" t="str">
        <f>IF('statement of marks'!EO52="","",'statement of marks'!EO52)</f>
        <v/>
      </c>
      <c r="P1457" s="430" t="str">
        <f>IF('statement of marks'!EP52="","",'statement of marks'!EP52)</f>
        <v/>
      </c>
      <c r="Q1457" s="430"/>
      <c r="R1457" s="443" t="str">
        <f>IF('statement of marks'!EQ52="","",'statement of marks'!EQ52)</f>
        <v/>
      </c>
      <c r="S1457" s="445" t="str">
        <f>IF('statement of marks'!ER52="","",'statement of marks'!ER52)</f>
        <v/>
      </c>
      <c r="T1457" s="430" t="str">
        <f>IF('statement of marks'!ES52="","",'statement of marks'!ES52)</f>
        <v/>
      </c>
      <c r="U1457" s="430" t="str">
        <f>IF('statement of marks'!ET52="","",'statement of marks'!ET52)</f>
        <v/>
      </c>
      <c r="V1457" s="430"/>
      <c r="W1457" s="443" t="str">
        <f>IF('statement of marks'!EU52="","",'statement of marks'!EU52)</f>
        <v/>
      </c>
      <c r="X1457" s="446" t="str">
        <f>IF('statement of marks'!EV52="","",'statement of marks'!EV52)</f>
        <v/>
      </c>
      <c r="Y1457" s="430" t="str">
        <f>IF('statement of marks'!EW52="","",'statement of marks'!EW52)</f>
        <v/>
      </c>
      <c r="Z1457" s="453" t="str">
        <f>IF('statement of marks'!EX52="","",'statement of marks'!EX52)</f>
        <v/>
      </c>
    </row>
    <row r="1458" spans="1:26" ht="15.5" customHeight="1">
      <c r="A1458" s="424"/>
      <c r="B1458" s="813" t="s">
        <v>172</v>
      </c>
      <c r="C1458" s="814"/>
      <c r="D1458" s="794" t="s">
        <v>167</v>
      </c>
      <c r="E1458" s="794"/>
      <c r="F1458" s="794"/>
      <c r="G1458" s="794" t="s">
        <v>168</v>
      </c>
      <c r="H1458" s="794"/>
      <c r="I1458" s="794"/>
      <c r="J1458" s="794" t="s">
        <v>169</v>
      </c>
      <c r="K1458" s="794"/>
      <c r="L1458" s="794"/>
      <c r="M1458" s="794"/>
      <c r="N1458" s="794"/>
      <c r="O1458" s="794" t="s">
        <v>177</v>
      </c>
      <c r="P1458" s="794"/>
      <c r="Q1458" s="794"/>
      <c r="R1458" s="794"/>
      <c r="S1458" s="794" t="s">
        <v>221</v>
      </c>
      <c r="T1458" s="794"/>
      <c r="U1458" s="794"/>
      <c r="V1458" s="794"/>
      <c r="W1458" s="447"/>
      <c r="X1458" s="823" t="s">
        <v>425</v>
      </c>
      <c r="Y1458" s="823"/>
      <c r="Z1458" s="824"/>
    </row>
    <row r="1459" spans="1:26" ht="15.5" customHeight="1">
      <c r="A1459" s="425"/>
      <c r="B1459" s="825" t="s">
        <v>166</v>
      </c>
      <c r="C1459" s="826"/>
      <c r="D1459" s="827">
        <f>IF('statement of marks'!FA$6="","",'statement of marks'!FA$6)</f>
        <v>20</v>
      </c>
      <c r="E1459" s="827"/>
      <c r="F1459" s="827"/>
      <c r="G1459" s="827">
        <f>IF('statement of marks'!FB$6="","",'statement of marks'!FB$6)</f>
        <v>20</v>
      </c>
      <c r="H1459" s="827"/>
      <c r="I1459" s="827"/>
      <c r="J1459" s="827">
        <f>IF('statement of marks'!FC$6="","",'statement of marks'!FC$6)</f>
        <v>20</v>
      </c>
      <c r="K1459" s="827"/>
      <c r="L1459" s="827"/>
      <c r="M1459" s="827"/>
      <c r="N1459" s="827"/>
      <c r="O1459" s="827">
        <f>IF('statement of marks'!FD$6="","",'statement of marks'!FD$6)</f>
        <v>20</v>
      </c>
      <c r="P1459" s="827"/>
      <c r="Q1459" s="827"/>
      <c r="R1459" s="827"/>
      <c r="S1459" s="827">
        <f>IF('statement of marks'!FE$6="","",'statement of marks'!FE$6)</f>
        <v>20</v>
      </c>
      <c r="T1459" s="827"/>
      <c r="U1459" s="827"/>
      <c r="V1459" s="827"/>
      <c r="W1459" s="448"/>
      <c r="X1459" s="436">
        <f>IF('statement of marks'!FF$6="","",'statement of marks'!FF$6)</f>
        <v>100</v>
      </c>
      <c r="Y1459" s="436" t="s">
        <v>220</v>
      </c>
      <c r="Z1459" s="451" t="s">
        <v>69</v>
      </c>
    </row>
    <row r="1460" spans="1:26" ht="15.5" customHeight="1">
      <c r="A1460" s="424"/>
      <c r="B1460" s="813" t="str">
        <f>IF('statement of marks'!$FA$3="","",'statement of marks'!$FA$3)</f>
        <v>WORK EXPERIENCE</v>
      </c>
      <c r="C1460" s="814"/>
      <c r="D1460" s="817" t="str">
        <f>IF('statement of marks'!FA52="","",'statement of marks'!FA52)</f>
        <v/>
      </c>
      <c r="E1460" s="817"/>
      <c r="F1460" s="817"/>
      <c r="G1460" s="817" t="str">
        <f>IF('statement of marks'!FB52="","",'statement of marks'!FB52)</f>
        <v/>
      </c>
      <c r="H1460" s="817"/>
      <c r="I1460" s="817"/>
      <c r="J1460" s="816" t="str">
        <f>IF('statement of marks'!FC52="","",'statement of marks'!FC52)</f>
        <v/>
      </c>
      <c r="K1460" s="816"/>
      <c r="L1460" s="816"/>
      <c r="M1460" s="816"/>
      <c r="N1460" s="816"/>
      <c r="O1460" s="817" t="str">
        <f>IF('statement of marks'!FD52="","",'statement of marks'!FD52)</f>
        <v/>
      </c>
      <c r="P1460" s="817"/>
      <c r="Q1460" s="817"/>
      <c r="R1460" s="817"/>
      <c r="S1460" s="817" t="str">
        <f>IF('statement of marks'!FE52="","",'statement of marks'!FE52)</f>
        <v/>
      </c>
      <c r="T1460" s="817"/>
      <c r="U1460" s="817"/>
      <c r="V1460" s="817"/>
      <c r="W1460" s="447"/>
      <c r="X1460" s="447" t="str">
        <f>IF('statement of marks'!FF52="","",'statement of marks'!FF52)</f>
        <v/>
      </c>
      <c r="Y1460" s="447" t="str">
        <f>IF('statement of marks'!FG52="","",'statement of marks'!FG52)</f>
        <v/>
      </c>
      <c r="Z1460" s="454" t="str">
        <f>IF('statement of marks'!FH52="","",'statement of marks'!FH52)</f>
        <v/>
      </c>
    </row>
    <row r="1461" spans="1:26" ht="15.5" customHeight="1">
      <c r="A1461" s="424"/>
      <c r="B1461" s="813" t="str">
        <f>IF('statement of marks'!$FK$3="","",'statement of marks'!$FK$3)</f>
        <v>ART EDUCATION</v>
      </c>
      <c r="C1461" s="814"/>
      <c r="D1461" s="817" t="str">
        <f>IF('statement of marks'!FK52="","",'statement of marks'!FK52)</f>
        <v/>
      </c>
      <c r="E1461" s="817"/>
      <c r="F1461" s="817"/>
      <c r="G1461" s="817" t="str">
        <f>IF('statement of marks'!FL52="","",'statement of marks'!FL52)</f>
        <v/>
      </c>
      <c r="H1461" s="817"/>
      <c r="I1461" s="817"/>
      <c r="J1461" s="816" t="str">
        <f>IF('statement of marks'!FM52="","",'statement of marks'!FM52)</f>
        <v/>
      </c>
      <c r="K1461" s="816"/>
      <c r="L1461" s="816"/>
      <c r="M1461" s="816"/>
      <c r="N1461" s="816"/>
      <c r="O1461" s="817" t="str">
        <f>IF('statement of marks'!FN52="","",'statement of marks'!FN52)</f>
        <v/>
      </c>
      <c r="P1461" s="817"/>
      <c r="Q1461" s="817"/>
      <c r="R1461" s="817"/>
      <c r="S1461" s="817" t="str">
        <f>IF('statement of marks'!FO52="","",'statement of marks'!FO52)</f>
        <v/>
      </c>
      <c r="T1461" s="817"/>
      <c r="U1461" s="817"/>
      <c r="V1461" s="817"/>
      <c r="W1461" s="447"/>
      <c r="X1461" s="447" t="str">
        <f>IF('statement of marks'!FP52="","",'statement of marks'!FP52)</f>
        <v/>
      </c>
      <c r="Y1461" s="447" t="str">
        <f>IF('statement of marks'!FQ52="","",'statement of marks'!FQ52)</f>
        <v/>
      </c>
      <c r="Z1461" s="454" t="str">
        <f>IF('statement of marks'!FR52="","",'statement of marks'!FR52)</f>
        <v/>
      </c>
    </row>
    <row r="1462" spans="1:26" ht="15.5" customHeight="1">
      <c r="A1462" s="424"/>
      <c r="B1462" s="813" t="str">
        <f>IF('statement of marks'!$FU$3="","",'statement of marks'!$FU$3)</f>
        <v>PHYSICIAL EDUCATION</v>
      </c>
      <c r="C1462" s="814"/>
      <c r="D1462" s="817" t="str">
        <f>IF('statement of marks'!FU52="","",'statement of marks'!FU52)</f>
        <v/>
      </c>
      <c r="E1462" s="817"/>
      <c r="F1462" s="817"/>
      <c r="G1462" s="817" t="str">
        <f>IF('statement of marks'!FV52="","",'statement of marks'!FV52)</f>
        <v/>
      </c>
      <c r="H1462" s="817"/>
      <c r="I1462" s="817"/>
      <c r="J1462" s="816" t="str">
        <f>IF('statement of marks'!FW52="","",'statement of marks'!FW52)</f>
        <v/>
      </c>
      <c r="K1462" s="816"/>
      <c r="L1462" s="816"/>
      <c r="M1462" s="816"/>
      <c r="N1462" s="816"/>
      <c r="O1462" s="817" t="str">
        <f>IF('statement of marks'!FX52="","",'statement of marks'!FX52)</f>
        <v/>
      </c>
      <c r="P1462" s="817"/>
      <c r="Q1462" s="817"/>
      <c r="R1462" s="817"/>
      <c r="S1462" s="817" t="str">
        <f>IF('statement of marks'!FY52="","",'statement of marks'!FY52)</f>
        <v/>
      </c>
      <c r="T1462" s="817"/>
      <c r="U1462" s="817"/>
      <c r="V1462" s="817"/>
      <c r="W1462" s="447"/>
      <c r="X1462" s="447" t="str">
        <f>IF('statement of marks'!FZ52="","",'statement of marks'!FZ52)</f>
        <v/>
      </c>
      <c r="Y1462" s="447" t="str">
        <f>IF('statement of marks'!GA52="","",'statement of marks'!GA52)</f>
        <v/>
      </c>
      <c r="Z1462" s="454" t="str">
        <f>IF('statement of marks'!GB52="","",'statement of marks'!GB52)</f>
        <v/>
      </c>
    </row>
    <row r="1463" spans="1:26" ht="15.5" customHeight="1">
      <c r="A1463" s="424"/>
      <c r="B1463" s="813" t="s">
        <v>173</v>
      </c>
      <c r="C1463" s="814"/>
      <c r="D1463" s="794" t="str">
        <f>details!$EF$3</f>
        <v>AUGUST</v>
      </c>
      <c r="E1463" s="794"/>
      <c r="F1463" s="794"/>
      <c r="G1463" s="794" t="str">
        <f>details!$EJ$3</f>
        <v>OCTOBER</v>
      </c>
      <c r="H1463" s="794"/>
      <c r="I1463" s="794"/>
      <c r="J1463" s="816" t="str">
        <f>details!$EN$3</f>
        <v>DECEMBER</v>
      </c>
      <c r="K1463" s="816"/>
      <c r="L1463" s="816"/>
      <c r="M1463" s="816"/>
      <c r="N1463" s="816"/>
      <c r="O1463" s="794" t="str">
        <f>details!$ER$3</f>
        <v>FEBURARY</v>
      </c>
      <c r="P1463" s="794"/>
      <c r="Q1463" s="794"/>
      <c r="R1463" s="794"/>
      <c r="S1463" s="794" t="str">
        <f>details!$EV$3</f>
        <v>GRAND TOAL</v>
      </c>
      <c r="T1463" s="794"/>
      <c r="U1463" s="794"/>
      <c r="V1463" s="794"/>
      <c r="W1463" s="811" t="s">
        <v>118</v>
      </c>
      <c r="X1463" s="811"/>
      <c r="Y1463" s="811"/>
      <c r="Z1463" s="812"/>
    </row>
    <row r="1464" spans="1:26" ht="15.5" customHeight="1">
      <c r="A1464" s="424"/>
      <c r="B1464" s="813" t="s">
        <v>175</v>
      </c>
      <c r="C1464" s="814"/>
      <c r="D1464" s="815" t="str">
        <f>IF(details!EI52="","",details!EI52)</f>
        <v/>
      </c>
      <c r="E1464" s="815"/>
      <c r="F1464" s="815"/>
      <c r="G1464" s="815" t="str">
        <f>IF(details!EM52="","",details!EM52)</f>
        <v/>
      </c>
      <c r="H1464" s="815"/>
      <c r="I1464" s="815"/>
      <c r="J1464" s="816" t="str">
        <f>IF(details!EQ52="","",details!EQ52)</f>
        <v/>
      </c>
      <c r="K1464" s="816"/>
      <c r="L1464" s="816"/>
      <c r="M1464" s="816"/>
      <c r="N1464" s="816"/>
      <c r="O1464" s="817" t="str">
        <f>IF(details!EU52="","",details!EU52)</f>
        <v/>
      </c>
      <c r="P1464" s="817"/>
      <c r="Q1464" s="817"/>
      <c r="R1464" s="817"/>
      <c r="S1464" s="815" t="str">
        <f>IF(details!EW52="","",details!EW52)</f>
        <v/>
      </c>
      <c r="T1464" s="815"/>
      <c r="U1464" s="815"/>
      <c r="V1464" s="815"/>
      <c r="W1464" s="811"/>
      <c r="X1464" s="811"/>
      <c r="Y1464" s="811"/>
      <c r="Z1464" s="812"/>
    </row>
    <row r="1465" spans="1:26" ht="15.5" customHeight="1">
      <c r="A1465" s="424"/>
      <c r="B1465" s="818" t="s">
        <v>174</v>
      </c>
      <c r="C1465" s="819"/>
      <c r="D1465" s="820">
        <f>IF(details!EH52="","",details!EH52)</f>
        <v>40</v>
      </c>
      <c r="E1465" s="820"/>
      <c r="F1465" s="820"/>
      <c r="G1465" s="820">
        <f>IF(details!EL52="","",details!EL52)</f>
        <v>60</v>
      </c>
      <c r="H1465" s="820"/>
      <c r="I1465" s="820"/>
      <c r="J1465" s="820">
        <f>IF(details!EP52="","",details!EP52)</f>
        <v>80</v>
      </c>
      <c r="K1465" s="820"/>
      <c r="L1465" s="820"/>
      <c r="M1465" s="820"/>
      <c r="N1465" s="820"/>
      <c r="O1465" s="820">
        <f>IF(details!ET52="","",details!ET52)</f>
        <v>100</v>
      </c>
      <c r="P1465" s="820"/>
      <c r="Q1465" s="820"/>
      <c r="R1465" s="820"/>
      <c r="S1465" s="820">
        <f>IF(details!EV52="","",details!EV52)</f>
        <v>110</v>
      </c>
      <c r="T1465" s="820"/>
      <c r="U1465" s="820"/>
      <c r="V1465" s="820"/>
      <c r="W1465" s="821">
        <f>'statement of marks'!$HR$108</f>
        <v>45777</v>
      </c>
      <c r="X1465" s="821"/>
      <c r="Y1465" s="821"/>
      <c r="Z1465" s="822"/>
    </row>
    <row r="1466" spans="1:26" ht="15.5" customHeight="1">
      <c r="A1466" s="426"/>
      <c r="B1466" s="803" t="s">
        <v>232</v>
      </c>
      <c r="C1466" s="804"/>
      <c r="D1466" s="805" t="s">
        <v>189</v>
      </c>
      <c r="E1466" s="805"/>
      <c r="F1466" s="805"/>
      <c r="G1466" s="805" t="s">
        <v>190</v>
      </c>
      <c r="H1466" s="805"/>
      <c r="I1466" s="805"/>
      <c r="J1466" s="805" t="s">
        <v>222</v>
      </c>
      <c r="K1466" s="805"/>
      <c r="L1466" s="805"/>
      <c r="M1466" s="805"/>
      <c r="N1466" s="805"/>
      <c r="O1466" s="805" t="s">
        <v>147</v>
      </c>
      <c r="P1466" s="805"/>
      <c r="Q1466" s="805"/>
      <c r="R1466" s="805"/>
      <c r="S1466" s="806" t="s">
        <v>195</v>
      </c>
      <c r="T1466" s="806"/>
      <c r="U1466" s="806"/>
      <c r="V1466" s="806"/>
      <c r="W1466" s="805" t="s">
        <v>230</v>
      </c>
      <c r="X1466" s="805"/>
      <c r="Y1466" s="805"/>
      <c r="Z1466" s="807"/>
    </row>
    <row r="1467" spans="1:26" ht="15.5" customHeight="1">
      <c r="A1467" s="426"/>
      <c r="B1467" s="803"/>
      <c r="C1467" s="804"/>
      <c r="D1467" s="805">
        <f>'statement of marks'!HP52</f>
        <v>1200</v>
      </c>
      <c r="E1467" s="805"/>
      <c r="F1467" s="805"/>
      <c r="G1467" s="805" t="str">
        <f>'statement of marks'!HQ52</f>
        <v/>
      </c>
      <c r="H1467" s="805"/>
      <c r="I1467" s="805"/>
      <c r="J1467" s="808" t="str">
        <f>'statement of marks'!HU52</f>
        <v/>
      </c>
      <c r="K1467" s="808"/>
      <c r="L1467" s="808"/>
      <c r="M1467" s="808"/>
      <c r="N1467" s="808"/>
      <c r="O1467" s="808" t="str">
        <f>'statement of marks'!HR52</f>
        <v/>
      </c>
      <c r="P1467" s="808"/>
      <c r="Q1467" s="808"/>
      <c r="R1467" s="808"/>
      <c r="S1467" s="805" t="str">
        <f>'statement of marks'!HT52</f>
        <v/>
      </c>
      <c r="T1467" s="805"/>
      <c r="U1467" s="805"/>
      <c r="V1467" s="805"/>
      <c r="W1467" s="809" t="str">
        <f>'statement of marks'!HO52</f>
        <v/>
      </c>
      <c r="X1467" s="809"/>
      <c r="Y1467" s="809"/>
      <c r="Z1467" s="810"/>
    </row>
    <row r="1468" spans="1:26" ht="15.5" customHeight="1">
      <c r="A1468" s="424"/>
      <c r="B1468" s="792" t="s">
        <v>176</v>
      </c>
      <c r="C1468" s="793"/>
      <c r="D1468" s="794"/>
      <c r="E1468" s="794"/>
      <c r="F1468" s="794"/>
      <c r="G1468" s="794"/>
      <c r="H1468" s="794"/>
      <c r="I1468" s="794"/>
      <c r="J1468" s="794"/>
      <c r="K1468" s="794"/>
      <c r="L1468" s="794"/>
      <c r="M1468" s="794"/>
      <c r="N1468" s="794"/>
      <c r="O1468" s="794"/>
      <c r="P1468" s="794"/>
      <c r="Q1468" s="794"/>
      <c r="R1468" s="794"/>
      <c r="S1468" s="794"/>
      <c r="T1468" s="794"/>
      <c r="U1468" s="794"/>
      <c r="V1468" s="794"/>
      <c r="W1468" s="794"/>
      <c r="X1468" s="794"/>
      <c r="Y1468" s="794"/>
      <c r="Z1468" s="800"/>
    </row>
    <row r="1469" spans="1:26" ht="15.5" customHeight="1">
      <c r="A1469" s="424"/>
      <c r="B1469" s="801" t="s">
        <v>161</v>
      </c>
      <c r="C1469" s="802"/>
      <c r="D1469" s="794"/>
      <c r="E1469" s="794"/>
      <c r="F1469" s="794"/>
      <c r="G1469" s="794"/>
      <c r="H1469" s="794"/>
      <c r="I1469" s="794"/>
      <c r="J1469" s="794"/>
      <c r="K1469" s="794"/>
      <c r="L1469" s="794"/>
      <c r="M1469" s="794"/>
      <c r="N1469" s="794"/>
      <c r="O1469" s="794"/>
      <c r="P1469" s="794"/>
      <c r="Q1469" s="794"/>
      <c r="R1469" s="794"/>
      <c r="S1469" s="794"/>
      <c r="T1469" s="794"/>
      <c r="U1469" s="794"/>
      <c r="V1469" s="794"/>
      <c r="W1469" s="794"/>
      <c r="X1469" s="794"/>
      <c r="Y1469" s="794"/>
      <c r="Z1469" s="800"/>
    </row>
    <row r="1470" spans="1:26" ht="15.5" customHeight="1">
      <c r="A1470" s="424"/>
      <c r="B1470" s="792" t="s">
        <v>162</v>
      </c>
      <c r="C1470" s="793"/>
      <c r="D1470" s="794"/>
      <c r="E1470" s="794"/>
      <c r="F1470" s="794"/>
      <c r="G1470" s="794"/>
      <c r="H1470" s="794"/>
      <c r="I1470" s="794"/>
      <c r="J1470" s="794"/>
      <c r="K1470" s="794"/>
      <c r="L1470" s="794"/>
      <c r="M1470" s="794"/>
      <c r="N1470" s="794"/>
      <c r="O1470" s="794"/>
      <c r="P1470" s="794"/>
      <c r="Q1470" s="794"/>
      <c r="R1470" s="794"/>
      <c r="S1470" s="795" t="s">
        <v>162</v>
      </c>
      <c r="T1470" s="795"/>
      <c r="U1470" s="795"/>
      <c r="V1470" s="795"/>
      <c r="W1470" s="796" t="s">
        <v>163</v>
      </c>
      <c r="X1470" s="796"/>
      <c r="Y1470" s="796"/>
      <c r="Z1470" s="797"/>
    </row>
    <row r="1471" spans="1:26" ht="15.5" customHeight="1">
      <c r="A1471" s="424"/>
      <c r="B1471" s="798" t="s">
        <v>163</v>
      </c>
      <c r="C1471" s="799"/>
      <c r="D1471" s="794"/>
      <c r="E1471" s="794"/>
      <c r="F1471" s="794"/>
      <c r="G1471" s="794"/>
      <c r="H1471" s="794"/>
      <c r="I1471" s="794"/>
      <c r="J1471" s="794"/>
      <c r="K1471" s="794"/>
      <c r="L1471" s="794"/>
      <c r="M1471" s="794"/>
      <c r="N1471" s="794"/>
      <c r="O1471" s="794"/>
      <c r="P1471" s="794"/>
      <c r="Q1471" s="794"/>
      <c r="R1471" s="794"/>
      <c r="S1471" s="795"/>
      <c r="T1471" s="795"/>
      <c r="U1471" s="795"/>
      <c r="V1471" s="795"/>
      <c r="W1471" s="796"/>
      <c r="X1471" s="796"/>
      <c r="Y1471" s="796"/>
      <c r="Z1471" s="797"/>
    </row>
    <row r="1472" spans="1:26" ht="15.5" customHeight="1" thickBot="1">
      <c r="A1472" s="424"/>
      <c r="B1472" s="786" t="s">
        <v>223</v>
      </c>
      <c r="C1472" s="787"/>
      <c r="D1472" s="788"/>
      <c r="E1472" s="788"/>
      <c r="F1472" s="788"/>
      <c r="G1472" s="788"/>
      <c r="H1472" s="788"/>
      <c r="I1472" s="788"/>
      <c r="J1472" s="788"/>
      <c r="K1472" s="788"/>
      <c r="L1472" s="788"/>
      <c r="M1472" s="788"/>
      <c r="N1472" s="788"/>
      <c r="O1472" s="788"/>
      <c r="P1472" s="788"/>
      <c r="Q1472" s="788"/>
      <c r="R1472" s="788"/>
      <c r="S1472" s="789" t="s">
        <v>179</v>
      </c>
      <c r="T1472" s="789"/>
      <c r="U1472" s="789"/>
      <c r="V1472" s="789"/>
      <c r="W1472" s="790" t="s">
        <v>179</v>
      </c>
      <c r="X1472" s="790"/>
      <c r="Y1472" s="790"/>
      <c r="Z1472" s="791"/>
    </row>
    <row r="1473" spans="1:26" ht="15.5" customHeight="1">
      <c r="A1473" s="424"/>
      <c r="B1473" s="839" t="s">
        <v>178</v>
      </c>
      <c r="C1473" s="840"/>
      <c r="D1473" s="840"/>
      <c r="E1473" s="840"/>
      <c r="F1473" s="840"/>
      <c r="G1473" s="840"/>
      <c r="H1473" s="840"/>
      <c r="I1473" s="840"/>
      <c r="J1473" s="840"/>
      <c r="K1473" s="840"/>
      <c r="L1473" s="840"/>
      <c r="M1473" s="840"/>
      <c r="N1473" s="840"/>
      <c r="O1473" s="840"/>
      <c r="P1473" s="840"/>
      <c r="Q1473" s="840"/>
      <c r="R1473" s="840"/>
      <c r="S1473" s="840"/>
      <c r="T1473" s="840"/>
      <c r="U1473" s="840"/>
      <c r="V1473" s="840"/>
      <c r="W1473" s="840"/>
      <c r="X1473" s="840"/>
      <c r="Y1473" s="840"/>
      <c r="Z1473" s="841"/>
    </row>
    <row r="1474" spans="1:26" ht="15.5" customHeight="1">
      <c r="A1474" s="424"/>
      <c r="B1474" s="842" t="str">
        <f>IF('statement of marks'!$A$1="","",'statement of marks'!$A$1)</f>
        <v>GOVT. HR. SEC. SCHOOL, _________________</v>
      </c>
      <c r="C1474" s="843"/>
      <c r="D1474" s="843"/>
      <c r="E1474" s="843"/>
      <c r="F1474" s="843"/>
      <c r="G1474" s="843"/>
      <c r="H1474" s="843"/>
      <c r="I1474" s="843"/>
      <c r="J1474" s="843"/>
      <c r="K1474" s="843"/>
      <c r="L1474" s="843"/>
      <c r="M1474" s="843"/>
      <c r="N1474" s="843"/>
      <c r="O1474" s="843"/>
      <c r="P1474" s="843"/>
      <c r="Q1474" s="843"/>
      <c r="R1474" s="843"/>
      <c r="S1474" s="843"/>
      <c r="T1474" s="843"/>
      <c r="U1474" s="843"/>
      <c r="V1474" s="843"/>
      <c r="W1474" s="843"/>
      <c r="X1474" s="843"/>
      <c r="Y1474" s="843"/>
      <c r="Z1474" s="844"/>
    </row>
    <row r="1475" spans="1:26" ht="15.5" customHeight="1">
      <c r="A1475" s="424"/>
      <c r="B1475" s="813" t="s">
        <v>117</v>
      </c>
      <c r="C1475" s="814"/>
      <c r="D1475" s="814" t="str">
        <f>IF('statement of marks'!$H$3="","",'statement of marks'!$H$3)</f>
        <v>2024-25</v>
      </c>
      <c r="E1475" s="814"/>
      <c r="F1475" s="814"/>
      <c r="G1475" s="814"/>
      <c r="H1475" s="814"/>
      <c r="I1475" s="814"/>
      <c r="J1475" s="814"/>
      <c r="K1475" s="814"/>
      <c r="L1475" s="814"/>
      <c r="M1475" s="814"/>
      <c r="N1475" s="814"/>
      <c r="O1475" s="814"/>
      <c r="P1475" s="814"/>
      <c r="Q1475" s="814"/>
      <c r="R1475" s="814"/>
      <c r="S1475" s="814"/>
      <c r="T1475" s="814"/>
      <c r="U1475" s="814"/>
      <c r="V1475" s="814"/>
      <c r="W1475" s="814"/>
      <c r="X1475" s="814"/>
      <c r="Y1475" s="814"/>
      <c r="Z1475" s="832"/>
    </row>
    <row r="1476" spans="1:26" ht="15.5" customHeight="1">
      <c r="A1476" s="424"/>
      <c r="B1476" s="813" t="s">
        <v>157</v>
      </c>
      <c r="C1476" s="814"/>
      <c r="D1476" s="814" t="str">
        <f>IF('statement of marks'!I53="","",'statement of marks'!I53)</f>
        <v/>
      </c>
      <c r="E1476" s="814"/>
      <c r="F1476" s="814"/>
      <c r="G1476" s="814"/>
      <c r="H1476" s="814"/>
      <c r="I1476" s="814"/>
      <c r="J1476" s="814"/>
      <c r="K1476" s="814"/>
      <c r="L1476" s="814"/>
      <c r="M1476" s="814"/>
      <c r="N1476" s="814"/>
      <c r="O1476" s="814"/>
      <c r="P1476" s="814"/>
      <c r="Q1476" s="814"/>
      <c r="R1476" s="814"/>
      <c r="S1476" s="814"/>
      <c r="T1476" s="814"/>
      <c r="U1476" s="814"/>
      <c r="V1476" s="814"/>
      <c r="W1476" s="814"/>
      <c r="X1476" s="814"/>
      <c r="Y1476" s="814"/>
      <c r="Z1476" s="832"/>
    </row>
    <row r="1477" spans="1:26" ht="15.5" customHeight="1">
      <c r="A1477" s="424"/>
      <c r="B1477" s="813" t="s">
        <v>20</v>
      </c>
      <c r="C1477" s="814"/>
      <c r="D1477" s="814" t="str">
        <f>IF('statement of marks'!J53="","",'statement of marks'!J53)</f>
        <v/>
      </c>
      <c r="E1477" s="814"/>
      <c r="F1477" s="814"/>
      <c r="G1477" s="814"/>
      <c r="H1477" s="814"/>
      <c r="I1477" s="814"/>
      <c r="J1477" s="814"/>
      <c r="K1477" s="814"/>
      <c r="L1477" s="814"/>
      <c r="M1477" s="814"/>
      <c r="N1477" s="814"/>
      <c r="O1477" s="814"/>
      <c r="P1477" s="814"/>
      <c r="Q1477" s="814"/>
      <c r="R1477" s="814"/>
      <c r="S1477" s="814"/>
      <c r="T1477" s="814"/>
      <c r="U1477" s="814"/>
      <c r="V1477" s="814"/>
      <c r="W1477" s="814"/>
      <c r="X1477" s="814"/>
      <c r="Y1477" s="814"/>
      <c r="Z1477" s="832"/>
    </row>
    <row r="1478" spans="1:26" ht="15.5" customHeight="1">
      <c r="A1478" s="424"/>
      <c r="B1478" s="813" t="s">
        <v>21</v>
      </c>
      <c r="C1478" s="814"/>
      <c r="D1478" s="814" t="str">
        <f>IF('statement of marks'!K53="","",'statement of marks'!K53)</f>
        <v/>
      </c>
      <c r="E1478" s="814"/>
      <c r="F1478" s="814"/>
      <c r="G1478" s="814"/>
      <c r="H1478" s="814"/>
      <c r="I1478" s="814"/>
      <c r="J1478" s="814"/>
      <c r="K1478" s="814"/>
      <c r="L1478" s="814"/>
      <c r="M1478" s="814"/>
      <c r="N1478" s="814"/>
      <c r="O1478" s="814"/>
      <c r="P1478" s="814"/>
      <c r="Q1478" s="814"/>
      <c r="R1478" s="814"/>
      <c r="S1478" s="814"/>
      <c r="T1478" s="814"/>
      <c r="U1478" s="814"/>
      <c r="V1478" s="814"/>
      <c r="W1478" s="814"/>
      <c r="X1478" s="814"/>
      <c r="Y1478" s="814"/>
      <c r="Z1478" s="832"/>
    </row>
    <row r="1479" spans="1:26" ht="15.5" customHeight="1">
      <c r="A1479" s="424"/>
      <c r="B1479" s="813" t="s">
        <v>158</v>
      </c>
      <c r="C1479" s="814"/>
      <c r="D1479" s="814" t="str">
        <f>IF('statement of marks'!$G$3="","",'statement of marks'!$G$3)</f>
        <v>6 A</v>
      </c>
      <c r="E1479" s="814"/>
      <c r="F1479" s="814"/>
      <c r="G1479" s="814" t="s">
        <v>159</v>
      </c>
      <c r="H1479" s="814"/>
      <c r="I1479" s="814"/>
      <c r="J1479" s="836">
        <f>IF('statement of marks'!D53="","",'statement of marks'!D53)</f>
        <v>847</v>
      </c>
      <c r="K1479" s="837"/>
      <c r="L1479" s="837"/>
      <c r="M1479" s="837"/>
      <c r="N1479" s="838"/>
      <c r="O1479" s="814" t="s">
        <v>79</v>
      </c>
      <c r="P1479" s="814"/>
      <c r="Q1479" s="814"/>
      <c r="R1479" s="814"/>
      <c r="S1479" s="814" t="str">
        <f>IF('statement of marks'!F53="","",'statement of marks'!F53)</f>
        <v/>
      </c>
      <c r="T1479" s="814"/>
      <c r="U1479" s="814"/>
      <c r="V1479" s="814"/>
      <c r="W1479" s="814" t="str">
        <f>IF('statement of marks'!$I$3="","",'statement of marks'!$I$3)</f>
        <v>SCHOOL DISE CODE</v>
      </c>
      <c r="X1479" s="814"/>
      <c r="Y1479" s="814"/>
      <c r="Z1479" s="832"/>
    </row>
    <row r="1480" spans="1:26" ht="15.5" customHeight="1">
      <c r="A1480" s="424"/>
      <c r="B1480" s="449" t="s">
        <v>171</v>
      </c>
      <c r="C1480" s="428"/>
      <c r="D1480" s="830" t="str">
        <f>IF('statement of marks'!G53="","",'statement of marks'!G53)</f>
        <v/>
      </c>
      <c r="E1480" s="830"/>
      <c r="F1480" s="830"/>
      <c r="G1480" s="831" t="str">
        <f>IF('statement of marks'!H53="","",'statement of marks'!H53)</f>
        <v/>
      </c>
      <c r="H1480" s="831"/>
      <c r="I1480" s="831"/>
      <c r="J1480" s="831"/>
      <c r="K1480" s="831"/>
      <c r="L1480" s="831"/>
      <c r="M1480" s="831"/>
      <c r="N1480" s="831"/>
      <c r="O1480" s="831"/>
      <c r="P1480" s="831"/>
      <c r="Q1480" s="831"/>
      <c r="R1480" s="831"/>
      <c r="S1480" s="831"/>
      <c r="T1480" s="831"/>
      <c r="U1480" s="831"/>
      <c r="V1480" s="831"/>
      <c r="W1480" s="814" t="str">
        <f>IF('statement of marks'!$J$3="","",'statement of marks'!$J$3)</f>
        <v>08291009401</v>
      </c>
      <c r="X1480" s="814"/>
      <c r="Y1480" s="814"/>
      <c r="Z1480" s="832"/>
    </row>
    <row r="1481" spans="1:26" ht="15.5" customHeight="1">
      <c r="A1481" s="424"/>
      <c r="B1481" s="450" t="s">
        <v>160</v>
      </c>
      <c r="C1481" s="429" t="s">
        <v>165</v>
      </c>
      <c r="D1481" s="794" t="s">
        <v>167</v>
      </c>
      <c r="E1481" s="794"/>
      <c r="F1481" s="794"/>
      <c r="G1481" s="794" t="s">
        <v>168</v>
      </c>
      <c r="H1481" s="794"/>
      <c r="I1481" s="794"/>
      <c r="J1481" s="794" t="s">
        <v>169</v>
      </c>
      <c r="K1481" s="794"/>
      <c r="L1481" s="794"/>
      <c r="M1481" s="833" t="str">
        <f>IF('statement of marks'!U$4="","",'statement of marks'!U$4)</f>
        <v>TOTAL OF ALL TESTS</v>
      </c>
      <c r="N1481" s="834" t="str">
        <f>IF('statement of marks'!V$4="","",'statement of marks'!V$4)</f>
        <v>VRUKSHAROPAN</v>
      </c>
      <c r="O1481" s="795" t="s">
        <v>170</v>
      </c>
      <c r="P1481" s="795"/>
      <c r="Q1481" s="795"/>
      <c r="R1481" s="795"/>
      <c r="S1481" s="835" t="s">
        <v>216</v>
      </c>
      <c r="T1481" s="816" t="s">
        <v>90</v>
      </c>
      <c r="U1481" s="816"/>
      <c r="V1481" s="816"/>
      <c r="W1481" s="816"/>
      <c r="X1481" s="823" t="s">
        <v>425</v>
      </c>
      <c r="Y1481" s="823"/>
      <c r="Z1481" s="824"/>
    </row>
    <row r="1482" spans="1:26" ht="15.5" customHeight="1">
      <c r="A1482" s="424"/>
      <c r="B1482" s="450"/>
      <c r="C1482" s="429"/>
      <c r="D1482" s="431" t="s">
        <v>217</v>
      </c>
      <c r="E1482" s="431" t="s">
        <v>218</v>
      </c>
      <c r="F1482" s="432" t="s">
        <v>219</v>
      </c>
      <c r="G1482" s="431" t="s">
        <v>217</v>
      </c>
      <c r="H1482" s="431" t="s">
        <v>218</v>
      </c>
      <c r="I1482" s="433" t="s">
        <v>219</v>
      </c>
      <c r="J1482" s="431" t="s">
        <v>217</v>
      </c>
      <c r="K1482" s="431" t="s">
        <v>218</v>
      </c>
      <c r="L1482" s="433" t="s">
        <v>219</v>
      </c>
      <c r="M1482" s="833"/>
      <c r="N1482" s="834"/>
      <c r="O1482" s="431" t="s">
        <v>217</v>
      </c>
      <c r="P1482" s="431" t="s">
        <v>218</v>
      </c>
      <c r="Q1482" s="434" t="s">
        <v>421</v>
      </c>
      <c r="R1482" s="433" t="s">
        <v>219</v>
      </c>
      <c r="S1482" s="835"/>
      <c r="T1482" s="431" t="s">
        <v>217</v>
      </c>
      <c r="U1482" s="431" t="s">
        <v>218</v>
      </c>
      <c r="V1482" s="434" t="s">
        <v>422</v>
      </c>
      <c r="W1482" s="433" t="s">
        <v>219</v>
      </c>
      <c r="X1482" s="435" t="s">
        <v>423</v>
      </c>
      <c r="Y1482" s="431" t="s">
        <v>220</v>
      </c>
      <c r="Z1482" s="451" t="s">
        <v>69</v>
      </c>
    </row>
    <row r="1483" spans="1:26" ht="15.5" customHeight="1">
      <c r="A1483" s="425"/>
      <c r="B1483" s="828" t="s">
        <v>166</v>
      </c>
      <c r="C1483" s="829"/>
      <c r="D1483" s="436">
        <f>IF('statement of marks'!L$6="","",'statement of marks'!L$6)</f>
        <v>5</v>
      </c>
      <c r="E1483" s="436">
        <f>IF('statement of marks'!M$6="","",'statement of marks'!M$6)</f>
        <v>5</v>
      </c>
      <c r="F1483" s="437">
        <f>IF('statement of marks'!N$6="","",'statement of marks'!N$6)</f>
        <v>10</v>
      </c>
      <c r="G1483" s="436">
        <f>IF('statement of marks'!O$6="","",'statement of marks'!O$6)</f>
        <v>5</v>
      </c>
      <c r="H1483" s="436">
        <f>IF('statement of marks'!P$6="","",'statement of marks'!P$6)</f>
        <v>5</v>
      </c>
      <c r="I1483" s="438">
        <f>IF('statement of marks'!Q$6="","",'statement of marks'!Q$6)</f>
        <v>10</v>
      </c>
      <c r="J1483" s="436">
        <f>IF('statement of marks'!R$6="","",'statement of marks'!R$6)</f>
        <v>5</v>
      </c>
      <c r="K1483" s="436">
        <f>IF('statement of marks'!S$6="","",'statement of marks'!S$6)</f>
        <v>4</v>
      </c>
      <c r="L1483" s="438">
        <f>IF('statement of marks'!T$6="","",'statement of marks'!T$6)</f>
        <v>9</v>
      </c>
      <c r="M1483" s="438">
        <f>IF('statement of marks'!U$6="","",'statement of marks'!U$6)</f>
        <v>29</v>
      </c>
      <c r="N1483" s="439">
        <f>IF('statement of marks'!V$6="","",'statement of marks'!V$6)</f>
        <v>1</v>
      </c>
      <c r="O1483" s="436">
        <f>IF('statement of marks'!W$6="","",'statement of marks'!W$6)</f>
        <v>40</v>
      </c>
      <c r="P1483" s="436">
        <f>IF('statement of marks'!X$6="","",'statement of marks'!X$6)</f>
        <v>10</v>
      </c>
      <c r="Q1483" s="436">
        <f>IF('statement of marks'!Y$6="","",'statement of marks'!Y$6)</f>
        <v>20</v>
      </c>
      <c r="R1483" s="438">
        <f>IF('statement of marks'!Z$6="","",'statement of marks'!Z$6)</f>
        <v>70</v>
      </c>
      <c r="S1483" s="440">
        <f>IF('statement of marks'!AA$6="","",'statement of marks'!AA$6)</f>
        <v>100</v>
      </c>
      <c r="T1483" s="436">
        <f>IF('statement of marks'!AB$6="","",'statement of marks'!AB$6)</f>
        <v>65</v>
      </c>
      <c r="U1483" s="436">
        <f>IF('statement of marks'!AC$6="","",'statement of marks'!AC$6)</f>
        <v>15</v>
      </c>
      <c r="V1483" s="436">
        <f>IF('statement of marks'!AD$6="","",'statement of marks'!AD$6)</f>
        <v>20</v>
      </c>
      <c r="W1483" s="438">
        <f>IF('statement of marks'!AE$6="","",'statement of marks'!AE$6)</f>
        <v>100</v>
      </c>
      <c r="X1483" s="441">
        <f>IF('statement of marks'!AF$6="","",'statement of marks'!AF$6)</f>
        <v>200</v>
      </c>
      <c r="Y1483" s="436" t="str">
        <f>IF('statement of marks'!AG$6="","",'statement of marks'!AG$6)</f>
        <v/>
      </c>
      <c r="Z1483" s="452" t="str">
        <f>IF('statement of marks'!AH$6="","",'statement of marks'!AH$6)</f>
        <v/>
      </c>
    </row>
    <row r="1484" spans="1:26" ht="15.5" customHeight="1">
      <c r="A1484" s="424"/>
      <c r="B1484" s="813" t="str">
        <f>IF('statement of marks'!$L$3="","",'statement of marks'!$L$3)</f>
        <v>HINDI</v>
      </c>
      <c r="C1484" s="814"/>
      <c r="D1484" s="430" t="str">
        <f>IF('statement of marks'!L53="","",'statement of marks'!L53)</f>
        <v/>
      </c>
      <c r="E1484" s="430" t="str">
        <f>IF('statement of marks'!M53="","",'statement of marks'!M53)</f>
        <v/>
      </c>
      <c r="F1484" s="442" t="str">
        <f>IF('statement of marks'!N53="","",'statement of marks'!N53)</f>
        <v/>
      </c>
      <c r="G1484" s="430" t="str">
        <f>IF('statement of marks'!O53="","",'statement of marks'!O53)</f>
        <v/>
      </c>
      <c r="H1484" s="430" t="str">
        <f>IF('statement of marks'!P53="","",'statement of marks'!P53)</f>
        <v/>
      </c>
      <c r="I1484" s="443" t="str">
        <f>IF('statement of marks'!Q53="","",'statement of marks'!Q53)</f>
        <v/>
      </c>
      <c r="J1484" s="430" t="str">
        <f>IF('statement of marks'!R53="","",'statement of marks'!R53)</f>
        <v/>
      </c>
      <c r="K1484" s="430" t="str">
        <f>IF('statement of marks'!S53="","",'statement of marks'!S53)</f>
        <v/>
      </c>
      <c r="L1484" s="443" t="str">
        <f>IF('statement of marks'!T53="","",'statement of marks'!T53)</f>
        <v/>
      </c>
      <c r="M1484" s="443" t="str">
        <f>IF('statement of marks'!U53="","",'statement of marks'!U53)</f>
        <v/>
      </c>
      <c r="N1484" s="444" t="str">
        <f>IF('statement of marks'!V53="","",'statement of marks'!V53)</f>
        <v/>
      </c>
      <c r="O1484" s="430" t="str">
        <f>IF('statement of marks'!W53="","",'statement of marks'!W53)</f>
        <v/>
      </c>
      <c r="P1484" s="430" t="str">
        <f>IF('statement of marks'!X53="","",'statement of marks'!X53)</f>
        <v/>
      </c>
      <c r="Q1484" s="430" t="str">
        <f>IF('statement of marks'!Y53="","",'statement of marks'!Y53)</f>
        <v/>
      </c>
      <c r="R1484" s="443" t="str">
        <f>IF('statement of marks'!Z53="","",'statement of marks'!Z53)</f>
        <v/>
      </c>
      <c r="S1484" s="445" t="str">
        <f>IF('statement of marks'!AA53="","",'statement of marks'!AA53)</f>
        <v/>
      </c>
      <c r="T1484" s="430" t="str">
        <f>IF('statement of marks'!AB53="","",'statement of marks'!AB53)</f>
        <v/>
      </c>
      <c r="U1484" s="430" t="str">
        <f>IF('statement of marks'!AC53="","",'statement of marks'!AC53)</f>
        <v/>
      </c>
      <c r="V1484" s="430" t="str">
        <f>IF('statement of marks'!AD53="","",'statement of marks'!AD53)</f>
        <v/>
      </c>
      <c r="W1484" s="443" t="str">
        <f>IF('statement of marks'!AE53="","",'statement of marks'!AE53)</f>
        <v/>
      </c>
      <c r="X1484" s="446" t="str">
        <f>IF('statement of marks'!AF53="","",'statement of marks'!AF53)</f>
        <v/>
      </c>
      <c r="Y1484" s="430" t="str">
        <f>IF('statement of marks'!AG53="","",'statement of marks'!AG53)</f>
        <v/>
      </c>
      <c r="Z1484" s="453" t="str">
        <f>IF('statement of marks'!AH53="","",'statement of marks'!AH53)</f>
        <v/>
      </c>
    </row>
    <row r="1485" spans="1:26" ht="15.5" customHeight="1">
      <c r="A1485" s="424"/>
      <c r="B1485" s="813" t="str">
        <f>IF('statement of marks'!$AK$3="","",'statement of marks'!$AK$3)</f>
        <v>ENGLISH</v>
      </c>
      <c r="C1485" s="814"/>
      <c r="D1485" s="430" t="str">
        <f>IF('statement of marks'!AK53="","",'statement of marks'!AK53)</f>
        <v/>
      </c>
      <c r="E1485" s="430" t="str">
        <f>IF('statement of marks'!AL53="","",'statement of marks'!AL53)</f>
        <v/>
      </c>
      <c r="F1485" s="442" t="str">
        <f>IF('statement of marks'!AM53="","",'statement of marks'!AM53)</f>
        <v/>
      </c>
      <c r="G1485" s="430" t="str">
        <f>IF('statement of marks'!AN53="","",'statement of marks'!AN53)</f>
        <v/>
      </c>
      <c r="H1485" s="430" t="str">
        <f>IF('statement of marks'!AO53="","",'statement of marks'!AO53)</f>
        <v/>
      </c>
      <c r="I1485" s="443" t="str">
        <f>IF('statement of marks'!AP53="","",'statement of marks'!AP53)</f>
        <v/>
      </c>
      <c r="J1485" s="430" t="str">
        <f>IF('statement of marks'!AQ53="","",'statement of marks'!AQ53)</f>
        <v/>
      </c>
      <c r="K1485" s="430" t="str">
        <f>IF('statement of marks'!AR53="","",'statement of marks'!AR53)</f>
        <v/>
      </c>
      <c r="L1485" s="443" t="str">
        <f>IF('statement of marks'!AS53="","",'statement of marks'!AS53)</f>
        <v/>
      </c>
      <c r="M1485" s="443" t="str">
        <f>IF('statement of marks'!AT53="","",'statement of marks'!AT53)</f>
        <v/>
      </c>
      <c r="N1485" s="444" t="str">
        <f>IF('statement of marks'!AU53="","",'statement of marks'!AU53)</f>
        <v/>
      </c>
      <c r="O1485" s="430" t="str">
        <f>IF('statement of marks'!AV53="","",'statement of marks'!AV53)</f>
        <v/>
      </c>
      <c r="P1485" s="430" t="str">
        <f>IF('statement of marks'!AW53="","",'statement of marks'!AW53)</f>
        <v/>
      </c>
      <c r="Q1485" s="430" t="str">
        <f>IF('statement of marks'!AX53="","",'statement of marks'!AX53)</f>
        <v/>
      </c>
      <c r="R1485" s="443" t="str">
        <f>IF('statement of marks'!AY53="","",'statement of marks'!AY53)</f>
        <v/>
      </c>
      <c r="S1485" s="445" t="str">
        <f>IF('statement of marks'!AZ53="","",'statement of marks'!AZ53)</f>
        <v/>
      </c>
      <c r="T1485" s="430" t="str">
        <f>IF('statement of marks'!BA53="","",'statement of marks'!BA53)</f>
        <v/>
      </c>
      <c r="U1485" s="430" t="str">
        <f>IF('statement of marks'!BB53="","",'statement of marks'!BB53)</f>
        <v/>
      </c>
      <c r="V1485" s="430" t="str">
        <f>IF('statement of marks'!BC53="","",'statement of marks'!BC53)</f>
        <v/>
      </c>
      <c r="W1485" s="443" t="str">
        <f>IF('statement of marks'!BD53="","",'statement of marks'!BD53)</f>
        <v/>
      </c>
      <c r="X1485" s="446" t="str">
        <f>IF('statement of marks'!BE53="","",'statement of marks'!BE53)</f>
        <v/>
      </c>
      <c r="Y1485" s="430" t="str">
        <f>IF('statement of marks'!BF53="","",'statement of marks'!BF53)</f>
        <v/>
      </c>
      <c r="Z1485" s="453" t="str">
        <f>IF('statement of marks'!BG53="","",'statement of marks'!BG53)</f>
        <v/>
      </c>
    </row>
    <row r="1486" spans="1:26" ht="15.5" customHeight="1">
      <c r="A1486" s="424"/>
      <c r="B1486" s="813" t="str">
        <f>IF('statement of marks'!BJ53="s","SANSKRIT",IF('statement of marks'!BJ53="u","URDU",IF('statement of marks'!BJ53="g","GUJRATI",IF('statement of marks'!BJ53="p","PUNJABI",IF('statement of marks'!BJ53="sd","fla/kh","THIRD LANGUAGE")))))</f>
        <v>THIRD LANGUAGE</v>
      </c>
      <c r="C1486" s="814"/>
      <c r="D1486" s="430" t="str">
        <f>IF('statement of marks'!BK53="","",'statement of marks'!BK53)</f>
        <v/>
      </c>
      <c r="E1486" s="430" t="str">
        <f>IF('statement of marks'!BL53="","",'statement of marks'!BL53)</f>
        <v/>
      </c>
      <c r="F1486" s="442" t="str">
        <f>IF('statement of marks'!BM53="","",'statement of marks'!BM53)</f>
        <v/>
      </c>
      <c r="G1486" s="430" t="str">
        <f>IF('statement of marks'!BN53="","",'statement of marks'!BN53)</f>
        <v/>
      </c>
      <c r="H1486" s="430" t="str">
        <f>IF('statement of marks'!BO53="","",'statement of marks'!BO53)</f>
        <v/>
      </c>
      <c r="I1486" s="443" t="str">
        <f>IF('statement of marks'!BP53="","",'statement of marks'!BP53)</f>
        <v/>
      </c>
      <c r="J1486" s="430" t="str">
        <f>IF('statement of marks'!BQ53="","",'statement of marks'!BQ53)</f>
        <v/>
      </c>
      <c r="K1486" s="430" t="str">
        <f>IF('statement of marks'!BR53="","",'statement of marks'!BR53)</f>
        <v/>
      </c>
      <c r="L1486" s="443" t="str">
        <f>IF('statement of marks'!BS53="","",'statement of marks'!BS53)</f>
        <v/>
      </c>
      <c r="M1486" s="443" t="str">
        <f>IF('statement of marks'!BT53="","",'statement of marks'!BT53)</f>
        <v/>
      </c>
      <c r="N1486" s="444" t="str">
        <f>IF('statement of marks'!BU53="","",'statement of marks'!BU53)</f>
        <v/>
      </c>
      <c r="O1486" s="430" t="str">
        <f>IF('statement of marks'!BV53="","",'statement of marks'!BV53)</f>
        <v/>
      </c>
      <c r="P1486" s="430" t="str">
        <f>IF('statement of marks'!BW53="","",'statement of marks'!BW53)</f>
        <v/>
      </c>
      <c r="Q1486" s="430"/>
      <c r="R1486" s="443" t="str">
        <f>IF('statement of marks'!BX53="","",'statement of marks'!BX53)</f>
        <v/>
      </c>
      <c r="S1486" s="445" t="str">
        <f>IF('statement of marks'!BY53="","",'statement of marks'!BY53)</f>
        <v/>
      </c>
      <c r="T1486" s="430" t="str">
        <f>IF('statement of marks'!BZ53="","",'statement of marks'!BZ53)</f>
        <v/>
      </c>
      <c r="U1486" s="430" t="str">
        <f>IF('statement of marks'!CA53="","",'statement of marks'!CA53)</f>
        <v/>
      </c>
      <c r="V1486" s="430"/>
      <c r="W1486" s="443" t="str">
        <f>IF('statement of marks'!CB53="","",'statement of marks'!CB53)</f>
        <v/>
      </c>
      <c r="X1486" s="446" t="str">
        <f>IF('statement of marks'!CC53="","",'statement of marks'!CC53)</f>
        <v/>
      </c>
      <c r="Y1486" s="430" t="str">
        <f>IF('statement of marks'!CD53="","",'statement of marks'!CD53)</f>
        <v/>
      </c>
      <c r="Z1486" s="453" t="str">
        <f>IF('statement of marks'!CE53="","",'statement of marks'!CE53)</f>
        <v/>
      </c>
    </row>
    <row r="1487" spans="1:26" ht="15.5" customHeight="1">
      <c r="A1487" s="424"/>
      <c r="B1487" s="813" t="str">
        <f>IF('statement of marks'!$CH$3="","",'statement of marks'!$CH$3)</f>
        <v>MATHEMATICS</v>
      </c>
      <c r="C1487" s="814"/>
      <c r="D1487" s="430" t="str">
        <f>IF('statement of marks'!CH53="","",'statement of marks'!CH53)</f>
        <v/>
      </c>
      <c r="E1487" s="430" t="str">
        <f>IF('statement of marks'!CI53="","",'statement of marks'!CI53)</f>
        <v/>
      </c>
      <c r="F1487" s="442" t="str">
        <f>IF('statement of marks'!CJ53="","",'statement of marks'!CJ53)</f>
        <v/>
      </c>
      <c r="G1487" s="430" t="str">
        <f>IF('statement of marks'!CK53="","",'statement of marks'!CK53)</f>
        <v/>
      </c>
      <c r="H1487" s="430" t="str">
        <f>IF('statement of marks'!CL53="","",'statement of marks'!CL53)</f>
        <v/>
      </c>
      <c r="I1487" s="443" t="str">
        <f>IF('statement of marks'!CM53="","",'statement of marks'!CM53)</f>
        <v/>
      </c>
      <c r="J1487" s="430" t="str">
        <f>IF('statement of marks'!CN53="","",'statement of marks'!CN53)</f>
        <v/>
      </c>
      <c r="K1487" s="430" t="str">
        <f>IF('statement of marks'!CO53="","",'statement of marks'!CO53)</f>
        <v/>
      </c>
      <c r="L1487" s="443" t="str">
        <f>IF('statement of marks'!CP53="","",'statement of marks'!CP53)</f>
        <v/>
      </c>
      <c r="M1487" s="443" t="str">
        <f>IF('statement of marks'!CQ53="","",'statement of marks'!CQ53)</f>
        <v/>
      </c>
      <c r="N1487" s="444" t="str">
        <f>IF('statement of marks'!CR53="","",'statement of marks'!CR53)</f>
        <v/>
      </c>
      <c r="O1487" s="430" t="str">
        <f>IF('statement of marks'!CS53="","",'statement of marks'!CS53)</f>
        <v/>
      </c>
      <c r="P1487" s="430" t="str">
        <f>IF('statement of marks'!CT53="","",'statement of marks'!CT53)</f>
        <v/>
      </c>
      <c r="Q1487" s="430" t="str">
        <f>IF('statement of marks'!CU53="","",'statement of marks'!CU53)</f>
        <v/>
      </c>
      <c r="R1487" s="443" t="str">
        <f>IF('statement of marks'!CV53="","",'statement of marks'!CV53)</f>
        <v/>
      </c>
      <c r="S1487" s="445" t="str">
        <f>IF('statement of marks'!CW53="","",'statement of marks'!CW53)</f>
        <v/>
      </c>
      <c r="T1487" s="430" t="str">
        <f>IF('statement of marks'!CX53="","",'statement of marks'!CX53)</f>
        <v/>
      </c>
      <c r="U1487" s="430" t="str">
        <f>IF('statement of marks'!CY53="","",'statement of marks'!CY53)</f>
        <v/>
      </c>
      <c r="V1487" s="430" t="str">
        <f>IF('statement of marks'!CZ53="","",'statement of marks'!CZ53)</f>
        <v/>
      </c>
      <c r="W1487" s="443" t="str">
        <f>IF('statement of marks'!DA53="","",'statement of marks'!DA53)</f>
        <v/>
      </c>
      <c r="X1487" s="446" t="str">
        <f>IF('statement of marks'!DB53="","",'statement of marks'!DB53)</f>
        <v/>
      </c>
      <c r="Y1487" s="430" t="str">
        <f>IF('statement of marks'!DC53="","",'statement of marks'!DC53)</f>
        <v/>
      </c>
      <c r="Z1487" s="453" t="str">
        <f>IF('statement of marks'!DD53="","",'statement of marks'!DD53)</f>
        <v/>
      </c>
    </row>
    <row r="1488" spans="1:26" ht="15.5" customHeight="1">
      <c r="A1488" s="424"/>
      <c r="B1488" s="813" t="str">
        <f>IF('statement of marks'!$DG$3="","",'statement of marks'!$DG$3)</f>
        <v>SCIENCE</v>
      </c>
      <c r="C1488" s="814"/>
      <c r="D1488" s="430" t="str">
        <f>IF('statement of marks'!DG53="","",'statement of marks'!DG53)</f>
        <v/>
      </c>
      <c r="E1488" s="430" t="str">
        <f>IF('statement of marks'!DH53="","",'statement of marks'!DH53)</f>
        <v/>
      </c>
      <c r="F1488" s="442" t="str">
        <f>IF('statement of marks'!DI53="","",'statement of marks'!DI53)</f>
        <v/>
      </c>
      <c r="G1488" s="430" t="str">
        <f>IF('statement of marks'!DJ53="","",'statement of marks'!DJ53)</f>
        <v/>
      </c>
      <c r="H1488" s="430" t="str">
        <f>IF('statement of marks'!DK53="","",'statement of marks'!DK53)</f>
        <v/>
      </c>
      <c r="I1488" s="443" t="str">
        <f>IF('statement of marks'!DL53="","",'statement of marks'!DL53)</f>
        <v/>
      </c>
      <c r="J1488" s="430" t="str">
        <f>IF('statement of marks'!DM53="","",'statement of marks'!DM53)</f>
        <v/>
      </c>
      <c r="K1488" s="430" t="str">
        <f>IF('statement of marks'!DN53="","",'statement of marks'!DN53)</f>
        <v/>
      </c>
      <c r="L1488" s="443" t="str">
        <f>IF('statement of marks'!DO53="","",'statement of marks'!DO53)</f>
        <v/>
      </c>
      <c r="M1488" s="443" t="str">
        <f>IF('statement of marks'!DP53="","",'statement of marks'!DP53)</f>
        <v/>
      </c>
      <c r="N1488" s="444" t="str">
        <f>IF('statement of marks'!DQ53="","",'statement of marks'!DQ53)</f>
        <v/>
      </c>
      <c r="O1488" s="430" t="str">
        <f>IF('statement of marks'!DR53="","",'statement of marks'!DR53)</f>
        <v/>
      </c>
      <c r="P1488" s="430" t="str">
        <f>IF('statement of marks'!DS53="","",'statement of marks'!DS53)</f>
        <v/>
      </c>
      <c r="Q1488" s="430"/>
      <c r="R1488" s="443" t="str">
        <f>IF('statement of marks'!DT53="","",'statement of marks'!DT53)</f>
        <v/>
      </c>
      <c r="S1488" s="445" t="str">
        <f>IF('statement of marks'!DU53="","",'statement of marks'!DU53)</f>
        <v/>
      </c>
      <c r="T1488" s="430" t="str">
        <f>IF('statement of marks'!DV53="","",'statement of marks'!DV53)</f>
        <v/>
      </c>
      <c r="U1488" s="430" t="str">
        <f>IF('statement of marks'!DW53="","",'statement of marks'!DW53)</f>
        <v/>
      </c>
      <c r="V1488" s="430"/>
      <c r="W1488" s="443" t="str">
        <f>IF('statement of marks'!DX53="","",'statement of marks'!DX53)</f>
        <v/>
      </c>
      <c r="X1488" s="446" t="str">
        <f>IF('statement of marks'!DY53="","",'statement of marks'!DY53)</f>
        <v/>
      </c>
      <c r="Y1488" s="430" t="str">
        <f>IF('statement of marks'!DZ53="","",'statement of marks'!DZ53)</f>
        <v/>
      </c>
      <c r="Z1488" s="453" t="str">
        <f>IF('statement of marks'!EA53="","",'statement of marks'!EA53)</f>
        <v/>
      </c>
    </row>
    <row r="1489" spans="1:26" ht="15.5" customHeight="1">
      <c r="A1489" s="424"/>
      <c r="B1489" s="813" t="str">
        <f>IF('statement of marks'!$ED$3="","",'statement of marks'!$ED$3)</f>
        <v>SOCIAL STUDIES</v>
      </c>
      <c r="C1489" s="814"/>
      <c r="D1489" s="430" t="str">
        <f>IF('statement of marks'!ED53="","",'statement of marks'!ED53)</f>
        <v/>
      </c>
      <c r="E1489" s="430" t="str">
        <f>IF('statement of marks'!EE53="","",'statement of marks'!EE53)</f>
        <v/>
      </c>
      <c r="F1489" s="442" t="str">
        <f>IF('statement of marks'!EF53="","",'statement of marks'!EF53)</f>
        <v/>
      </c>
      <c r="G1489" s="430" t="str">
        <f>IF('statement of marks'!EG53="","",'statement of marks'!EG53)</f>
        <v/>
      </c>
      <c r="H1489" s="430" t="str">
        <f>IF('statement of marks'!EH53="","",'statement of marks'!EH53)</f>
        <v/>
      </c>
      <c r="I1489" s="443" t="str">
        <f>IF('statement of marks'!EI53="","",'statement of marks'!EI53)</f>
        <v/>
      </c>
      <c r="J1489" s="430" t="str">
        <f>IF('statement of marks'!EJ53="","",'statement of marks'!EJ53)</f>
        <v/>
      </c>
      <c r="K1489" s="430" t="str">
        <f>IF('statement of marks'!EK53="","",'statement of marks'!EK53)</f>
        <v/>
      </c>
      <c r="L1489" s="443" t="str">
        <f>IF('statement of marks'!EL53="","",'statement of marks'!EL53)</f>
        <v/>
      </c>
      <c r="M1489" s="443" t="str">
        <f>IF('statement of marks'!EM53="","",'statement of marks'!EM53)</f>
        <v/>
      </c>
      <c r="N1489" s="444" t="str">
        <f>IF('statement of marks'!EN53="","",'statement of marks'!EN53)</f>
        <v/>
      </c>
      <c r="O1489" s="430" t="str">
        <f>IF('statement of marks'!EO53="","",'statement of marks'!EO53)</f>
        <v/>
      </c>
      <c r="P1489" s="430" t="str">
        <f>IF('statement of marks'!EP53="","",'statement of marks'!EP53)</f>
        <v/>
      </c>
      <c r="Q1489" s="430"/>
      <c r="R1489" s="443" t="str">
        <f>IF('statement of marks'!EQ53="","",'statement of marks'!EQ53)</f>
        <v/>
      </c>
      <c r="S1489" s="445" t="str">
        <f>IF('statement of marks'!ER53="","",'statement of marks'!ER53)</f>
        <v/>
      </c>
      <c r="T1489" s="430" t="str">
        <f>IF('statement of marks'!ES53="","",'statement of marks'!ES53)</f>
        <v/>
      </c>
      <c r="U1489" s="430" t="str">
        <f>IF('statement of marks'!ET53="","",'statement of marks'!ET53)</f>
        <v/>
      </c>
      <c r="V1489" s="430"/>
      <c r="W1489" s="443" t="str">
        <f>IF('statement of marks'!EU53="","",'statement of marks'!EU53)</f>
        <v/>
      </c>
      <c r="X1489" s="446" t="str">
        <f>IF('statement of marks'!EV53="","",'statement of marks'!EV53)</f>
        <v/>
      </c>
      <c r="Y1489" s="430" t="str">
        <f>IF('statement of marks'!EW53="","",'statement of marks'!EW53)</f>
        <v/>
      </c>
      <c r="Z1489" s="453" t="str">
        <f>IF('statement of marks'!EX53="","",'statement of marks'!EX53)</f>
        <v/>
      </c>
    </row>
    <row r="1490" spans="1:26" ht="15.5" customHeight="1">
      <c r="A1490" s="424"/>
      <c r="B1490" s="813" t="s">
        <v>172</v>
      </c>
      <c r="C1490" s="814"/>
      <c r="D1490" s="794" t="s">
        <v>167</v>
      </c>
      <c r="E1490" s="794"/>
      <c r="F1490" s="794"/>
      <c r="G1490" s="794" t="s">
        <v>168</v>
      </c>
      <c r="H1490" s="794"/>
      <c r="I1490" s="794"/>
      <c r="J1490" s="794" t="s">
        <v>169</v>
      </c>
      <c r="K1490" s="794"/>
      <c r="L1490" s="794"/>
      <c r="M1490" s="794"/>
      <c r="N1490" s="794"/>
      <c r="O1490" s="794" t="s">
        <v>177</v>
      </c>
      <c r="P1490" s="794"/>
      <c r="Q1490" s="794"/>
      <c r="R1490" s="794"/>
      <c r="S1490" s="794" t="s">
        <v>221</v>
      </c>
      <c r="T1490" s="794"/>
      <c r="U1490" s="794"/>
      <c r="V1490" s="794"/>
      <c r="W1490" s="447"/>
      <c r="X1490" s="823" t="s">
        <v>425</v>
      </c>
      <c r="Y1490" s="823"/>
      <c r="Z1490" s="824"/>
    </row>
    <row r="1491" spans="1:26" ht="15.5" customHeight="1">
      <c r="A1491" s="425"/>
      <c r="B1491" s="825" t="s">
        <v>166</v>
      </c>
      <c r="C1491" s="826"/>
      <c r="D1491" s="827">
        <f>IF('statement of marks'!FA$6="","",'statement of marks'!FA$6)</f>
        <v>20</v>
      </c>
      <c r="E1491" s="827"/>
      <c r="F1491" s="827"/>
      <c r="G1491" s="827">
        <f>IF('statement of marks'!FB$6="","",'statement of marks'!FB$6)</f>
        <v>20</v>
      </c>
      <c r="H1491" s="827"/>
      <c r="I1491" s="827"/>
      <c r="J1491" s="827">
        <f>IF('statement of marks'!FC$6="","",'statement of marks'!FC$6)</f>
        <v>20</v>
      </c>
      <c r="K1491" s="827"/>
      <c r="L1491" s="827"/>
      <c r="M1491" s="827"/>
      <c r="N1491" s="827"/>
      <c r="O1491" s="827">
        <f>IF('statement of marks'!FD$6="","",'statement of marks'!FD$6)</f>
        <v>20</v>
      </c>
      <c r="P1491" s="827"/>
      <c r="Q1491" s="827"/>
      <c r="R1491" s="827"/>
      <c r="S1491" s="827">
        <f>IF('statement of marks'!FE$6="","",'statement of marks'!FE$6)</f>
        <v>20</v>
      </c>
      <c r="T1491" s="827"/>
      <c r="U1491" s="827"/>
      <c r="V1491" s="827"/>
      <c r="W1491" s="448"/>
      <c r="X1491" s="436">
        <f>IF('statement of marks'!FF$6="","",'statement of marks'!FF$6)</f>
        <v>100</v>
      </c>
      <c r="Y1491" s="436" t="s">
        <v>220</v>
      </c>
      <c r="Z1491" s="451" t="s">
        <v>69</v>
      </c>
    </row>
    <row r="1492" spans="1:26" ht="15.5" customHeight="1">
      <c r="A1492" s="424"/>
      <c r="B1492" s="813" t="str">
        <f>IF('statement of marks'!$FA$3="","",'statement of marks'!$FA$3)</f>
        <v>WORK EXPERIENCE</v>
      </c>
      <c r="C1492" s="814"/>
      <c r="D1492" s="817" t="str">
        <f>IF('statement of marks'!FA53="","",'statement of marks'!FA53)</f>
        <v/>
      </c>
      <c r="E1492" s="817"/>
      <c r="F1492" s="817"/>
      <c r="G1492" s="817" t="str">
        <f>IF('statement of marks'!FB53="","",'statement of marks'!FB53)</f>
        <v/>
      </c>
      <c r="H1492" s="817"/>
      <c r="I1492" s="817"/>
      <c r="J1492" s="816" t="str">
        <f>IF('statement of marks'!FC53="","",'statement of marks'!FC53)</f>
        <v/>
      </c>
      <c r="K1492" s="816"/>
      <c r="L1492" s="816"/>
      <c r="M1492" s="816"/>
      <c r="N1492" s="816"/>
      <c r="O1492" s="817" t="str">
        <f>IF('statement of marks'!FD53="","",'statement of marks'!FD53)</f>
        <v/>
      </c>
      <c r="P1492" s="817"/>
      <c r="Q1492" s="817"/>
      <c r="R1492" s="817"/>
      <c r="S1492" s="817" t="str">
        <f>IF('statement of marks'!FE53="","",'statement of marks'!FE53)</f>
        <v/>
      </c>
      <c r="T1492" s="817"/>
      <c r="U1492" s="817"/>
      <c r="V1492" s="817"/>
      <c r="W1492" s="447"/>
      <c r="X1492" s="447" t="str">
        <f>IF('statement of marks'!FF53="","",'statement of marks'!FF53)</f>
        <v/>
      </c>
      <c r="Y1492" s="447" t="str">
        <f>IF('statement of marks'!FG53="","",'statement of marks'!FG53)</f>
        <v/>
      </c>
      <c r="Z1492" s="454" t="str">
        <f>IF('statement of marks'!FH53="","",'statement of marks'!FH53)</f>
        <v/>
      </c>
    </row>
    <row r="1493" spans="1:26" ht="15.5" customHeight="1">
      <c r="A1493" s="424"/>
      <c r="B1493" s="813" t="str">
        <f>IF('statement of marks'!$FK$3="","",'statement of marks'!$FK$3)</f>
        <v>ART EDUCATION</v>
      </c>
      <c r="C1493" s="814"/>
      <c r="D1493" s="817" t="str">
        <f>IF('statement of marks'!FK53="","",'statement of marks'!FK53)</f>
        <v/>
      </c>
      <c r="E1493" s="817"/>
      <c r="F1493" s="817"/>
      <c r="G1493" s="817" t="str">
        <f>IF('statement of marks'!FL53="","",'statement of marks'!FL53)</f>
        <v/>
      </c>
      <c r="H1493" s="817"/>
      <c r="I1493" s="817"/>
      <c r="J1493" s="816" t="str">
        <f>IF('statement of marks'!FM53="","",'statement of marks'!FM53)</f>
        <v/>
      </c>
      <c r="K1493" s="816"/>
      <c r="L1493" s="816"/>
      <c r="M1493" s="816"/>
      <c r="N1493" s="816"/>
      <c r="O1493" s="817" t="str">
        <f>IF('statement of marks'!FN53="","",'statement of marks'!FN53)</f>
        <v/>
      </c>
      <c r="P1493" s="817"/>
      <c r="Q1493" s="817"/>
      <c r="R1493" s="817"/>
      <c r="S1493" s="817" t="str">
        <f>IF('statement of marks'!FO53="","",'statement of marks'!FO53)</f>
        <v/>
      </c>
      <c r="T1493" s="817"/>
      <c r="U1493" s="817"/>
      <c r="V1493" s="817"/>
      <c r="W1493" s="447"/>
      <c r="X1493" s="447" t="str">
        <f>IF('statement of marks'!FP53="","",'statement of marks'!FP53)</f>
        <v/>
      </c>
      <c r="Y1493" s="447" t="str">
        <f>IF('statement of marks'!FQ53="","",'statement of marks'!FQ53)</f>
        <v/>
      </c>
      <c r="Z1493" s="454" t="str">
        <f>IF('statement of marks'!FR53="","",'statement of marks'!FR53)</f>
        <v/>
      </c>
    </row>
    <row r="1494" spans="1:26" ht="15.5" customHeight="1">
      <c r="A1494" s="424"/>
      <c r="B1494" s="813" t="str">
        <f>IF('statement of marks'!$FU$3="","",'statement of marks'!$FU$3)</f>
        <v>PHYSICIAL EDUCATION</v>
      </c>
      <c r="C1494" s="814"/>
      <c r="D1494" s="817" t="str">
        <f>IF('statement of marks'!FU53="","",'statement of marks'!FU53)</f>
        <v/>
      </c>
      <c r="E1494" s="817"/>
      <c r="F1494" s="817"/>
      <c r="G1494" s="817" t="str">
        <f>IF('statement of marks'!FV53="","",'statement of marks'!FV53)</f>
        <v/>
      </c>
      <c r="H1494" s="817"/>
      <c r="I1494" s="817"/>
      <c r="J1494" s="816" t="str">
        <f>IF('statement of marks'!FW53="","",'statement of marks'!FW53)</f>
        <v/>
      </c>
      <c r="K1494" s="816"/>
      <c r="L1494" s="816"/>
      <c r="M1494" s="816"/>
      <c r="N1494" s="816"/>
      <c r="O1494" s="817" t="str">
        <f>IF('statement of marks'!FX53="","",'statement of marks'!FX53)</f>
        <v/>
      </c>
      <c r="P1494" s="817"/>
      <c r="Q1494" s="817"/>
      <c r="R1494" s="817"/>
      <c r="S1494" s="817" t="str">
        <f>IF('statement of marks'!FY53="","",'statement of marks'!FY53)</f>
        <v/>
      </c>
      <c r="T1494" s="817"/>
      <c r="U1494" s="817"/>
      <c r="V1494" s="817"/>
      <c r="W1494" s="447"/>
      <c r="X1494" s="447" t="str">
        <f>IF('statement of marks'!FZ53="","",'statement of marks'!FZ53)</f>
        <v/>
      </c>
      <c r="Y1494" s="447" t="str">
        <f>IF('statement of marks'!GA53="","",'statement of marks'!GA53)</f>
        <v/>
      </c>
      <c r="Z1494" s="454" t="str">
        <f>IF('statement of marks'!GB53="","",'statement of marks'!GB53)</f>
        <v/>
      </c>
    </row>
    <row r="1495" spans="1:26" ht="15.5" customHeight="1">
      <c r="A1495" s="424"/>
      <c r="B1495" s="813" t="s">
        <v>173</v>
      </c>
      <c r="C1495" s="814"/>
      <c r="D1495" s="794" t="str">
        <f>details!$EF$3</f>
        <v>AUGUST</v>
      </c>
      <c r="E1495" s="794"/>
      <c r="F1495" s="794"/>
      <c r="G1495" s="794" t="str">
        <f>details!$EJ$3</f>
        <v>OCTOBER</v>
      </c>
      <c r="H1495" s="794"/>
      <c r="I1495" s="794"/>
      <c r="J1495" s="816" t="str">
        <f>details!$EN$3</f>
        <v>DECEMBER</v>
      </c>
      <c r="K1495" s="816"/>
      <c r="L1495" s="816"/>
      <c r="M1495" s="816"/>
      <c r="N1495" s="816"/>
      <c r="O1495" s="794" t="str">
        <f>details!$ER$3</f>
        <v>FEBURARY</v>
      </c>
      <c r="P1495" s="794"/>
      <c r="Q1495" s="794"/>
      <c r="R1495" s="794"/>
      <c r="S1495" s="794" t="str">
        <f>details!$EV$3</f>
        <v>GRAND TOAL</v>
      </c>
      <c r="T1495" s="794"/>
      <c r="U1495" s="794"/>
      <c r="V1495" s="794"/>
      <c r="W1495" s="811" t="s">
        <v>118</v>
      </c>
      <c r="X1495" s="811"/>
      <c r="Y1495" s="811"/>
      <c r="Z1495" s="812"/>
    </row>
    <row r="1496" spans="1:26" ht="15.5" customHeight="1">
      <c r="A1496" s="424"/>
      <c r="B1496" s="813" t="s">
        <v>175</v>
      </c>
      <c r="C1496" s="814"/>
      <c r="D1496" s="815" t="str">
        <f>IF(details!EI53="","",details!EI53)</f>
        <v/>
      </c>
      <c r="E1496" s="815"/>
      <c r="F1496" s="815"/>
      <c r="G1496" s="815" t="str">
        <f>IF(details!EM53="","",details!EM53)</f>
        <v/>
      </c>
      <c r="H1496" s="815"/>
      <c r="I1496" s="815"/>
      <c r="J1496" s="816" t="str">
        <f>IF(details!EQ53="","",details!EQ53)</f>
        <v/>
      </c>
      <c r="K1496" s="816"/>
      <c r="L1496" s="816"/>
      <c r="M1496" s="816"/>
      <c r="N1496" s="816"/>
      <c r="O1496" s="817" t="str">
        <f>IF(details!EU53="","",details!EU53)</f>
        <v/>
      </c>
      <c r="P1496" s="817"/>
      <c r="Q1496" s="817"/>
      <c r="R1496" s="817"/>
      <c r="S1496" s="815" t="str">
        <f>IF(details!EW53="","",details!EW53)</f>
        <v/>
      </c>
      <c r="T1496" s="815"/>
      <c r="U1496" s="815"/>
      <c r="V1496" s="815"/>
      <c r="W1496" s="811"/>
      <c r="X1496" s="811"/>
      <c r="Y1496" s="811"/>
      <c r="Z1496" s="812"/>
    </row>
    <row r="1497" spans="1:26" ht="15.5" customHeight="1">
      <c r="A1497" s="424"/>
      <c r="B1497" s="818" t="s">
        <v>174</v>
      </c>
      <c r="C1497" s="819"/>
      <c r="D1497" s="820">
        <f>IF(details!EH53="","",details!EH53)</f>
        <v>40</v>
      </c>
      <c r="E1497" s="820"/>
      <c r="F1497" s="820"/>
      <c r="G1497" s="820">
        <f>IF(details!EL53="","",details!EL53)</f>
        <v>60</v>
      </c>
      <c r="H1497" s="820"/>
      <c r="I1497" s="820"/>
      <c r="J1497" s="820">
        <f>IF(details!EP53="","",details!EP53)</f>
        <v>80</v>
      </c>
      <c r="K1497" s="820"/>
      <c r="L1497" s="820"/>
      <c r="M1497" s="820"/>
      <c r="N1497" s="820"/>
      <c r="O1497" s="820">
        <f>IF(details!ET53="","",details!ET53)</f>
        <v>100</v>
      </c>
      <c r="P1497" s="820"/>
      <c r="Q1497" s="820"/>
      <c r="R1497" s="820"/>
      <c r="S1497" s="820">
        <f>IF(details!EV53="","",details!EV53)</f>
        <v>110</v>
      </c>
      <c r="T1497" s="820"/>
      <c r="U1497" s="820"/>
      <c r="V1497" s="820"/>
      <c r="W1497" s="821">
        <f>'statement of marks'!$HR$108</f>
        <v>45777</v>
      </c>
      <c r="X1497" s="821"/>
      <c r="Y1497" s="821"/>
      <c r="Z1497" s="822"/>
    </row>
    <row r="1498" spans="1:26" ht="15.5" customHeight="1">
      <c r="A1498" s="426"/>
      <c r="B1498" s="803" t="s">
        <v>232</v>
      </c>
      <c r="C1498" s="804"/>
      <c r="D1498" s="805" t="s">
        <v>189</v>
      </c>
      <c r="E1498" s="805"/>
      <c r="F1498" s="805"/>
      <c r="G1498" s="805" t="s">
        <v>190</v>
      </c>
      <c r="H1498" s="805"/>
      <c r="I1498" s="805"/>
      <c r="J1498" s="805" t="s">
        <v>222</v>
      </c>
      <c r="K1498" s="805"/>
      <c r="L1498" s="805"/>
      <c r="M1498" s="805"/>
      <c r="N1498" s="805"/>
      <c r="O1498" s="805" t="s">
        <v>147</v>
      </c>
      <c r="P1498" s="805"/>
      <c r="Q1498" s="805"/>
      <c r="R1498" s="805"/>
      <c r="S1498" s="806" t="s">
        <v>195</v>
      </c>
      <c r="T1498" s="806"/>
      <c r="U1498" s="806"/>
      <c r="V1498" s="806"/>
      <c r="W1498" s="805" t="s">
        <v>230</v>
      </c>
      <c r="X1498" s="805"/>
      <c r="Y1498" s="805"/>
      <c r="Z1498" s="807"/>
    </row>
    <row r="1499" spans="1:26" ht="15.5" customHeight="1">
      <c r="A1499" s="426"/>
      <c r="B1499" s="803"/>
      <c r="C1499" s="804"/>
      <c r="D1499" s="805">
        <f>'statement of marks'!HP53</f>
        <v>1200</v>
      </c>
      <c r="E1499" s="805"/>
      <c r="F1499" s="805"/>
      <c r="G1499" s="805" t="str">
        <f>'statement of marks'!HQ53</f>
        <v/>
      </c>
      <c r="H1499" s="805"/>
      <c r="I1499" s="805"/>
      <c r="J1499" s="808" t="str">
        <f>'statement of marks'!HU53</f>
        <v/>
      </c>
      <c r="K1499" s="808"/>
      <c r="L1499" s="808"/>
      <c r="M1499" s="808"/>
      <c r="N1499" s="808"/>
      <c r="O1499" s="808" t="str">
        <f>'statement of marks'!HR53</f>
        <v/>
      </c>
      <c r="P1499" s="808"/>
      <c r="Q1499" s="808"/>
      <c r="R1499" s="808"/>
      <c r="S1499" s="805" t="str">
        <f>'statement of marks'!HT53</f>
        <v/>
      </c>
      <c r="T1499" s="805"/>
      <c r="U1499" s="805"/>
      <c r="V1499" s="805"/>
      <c r="W1499" s="809" t="str">
        <f>'statement of marks'!HO53</f>
        <v/>
      </c>
      <c r="X1499" s="809"/>
      <c r="Y1499" s="809"/>
      <c r="Z1499" s="810"/>
    </row>
    <row r="1500" spans="1:26" ht="15.5" customHeight="1">
      <c r="A1500" s="424"/>
      <c r="B1500" s="792" t="s">
        <v>176</v>
      </c>
      <c r="C1500" s="793"/>
      <c r="D1500" s="794"/>
      <c r="E1500" s="794"/>
      <c r="F1500" s="794"/>
      <c r="G1500" s="794"/>
      <c r="H1500" s="794"/>
      <c r="I1500" s="794"/>
      <c r="J1500" s="794"/>
      <c r="K1500" s="794"/>
      <c r="L1500" s="794"/>
      <c r="M1500" s="794"/>
      <c r="N1500" s="794"/>
      <c r="O1500" s="794"/>
      <c r="P1500" s="794"/>
      <c r="Q1500" s="794"/>
      <c r="R1500" s="794"/>
      <c r="S1500" s="794"/>
      <c r="T1500" s="794"/>
      <c r="U1500" s="794"/>
      <c r="V1500" s="794"/>
      <c r="W1500" s="794"/>
      <c r="X1500" s="794"/>
      <c r="Y1500" s="794"/>
      <c r="Z1500" s="800"/>
    </row>
    <row r="1501" spans="1:26" ht="15.5" customHeight="1">
      <c r="A1501" s="424"/>
      <c r="B1501" s="801" t="s">
        <v>161</v>
      </c>
      <c r="C1501" s="802"/>
      <c r="D1501" s="794"/>
      <c r="E1501" s="794"/>
      <c r="F1501" s="794"/>
      <c r="G1501" s="794"/>
      <c r="H1501" s="794"/>
      <c r="I1501" s="794"/>
      <c r="J1501" s="794"/>
      <c r="K1501" s="794"/>
      <c r="L1501" s="794"/>
      <c r="M1501" s="794"/>
      <c r="N1501" s="794"/>
      <c r="O1501" s="794"/>
      <c r="P1501" s="794"/>
      <c r="Q1501" s="794"/>
      <c r="R1501" s="794"/>
      <c r="S1501" s="794"/>
      <c r="T1501" s="794"/>
      <c r="U1501" s="794"/>
      <c r="V1501" s="794"/>
      <c r="W1501" s="794"/>
      <c r="X1501" s="794"/>
      <c r="Y1501" s="794"/>
      <c r="Z1501" s="800"/>
    </row>
    <row r="1502" spans="1:26" ht="15.5" customHeight="1">
      <c r="A1502" s="424"/>
      <c r="B1502" s="792" t="s">
        <v>162</v>
      </c>
      <c r="C1502" s="793"/>
      <c r="D1502" s="794"/>
      <c r="E1502" s="794"/>
      <c r="F1502" s="794"/>
      <c r="G1502" s="794"/>
      <c r="H1502" s="794"/>
      <c r="I1502" s="794"/>
      <c r="J1502" s="794"/>
      <c r="K1502" s="794"/>
      <c r="L1502" s="794"/>
      <c r="M1502" s="794"/>
      <c r="N1502" s="794"/>
      <c r="O1502" s="794"/>
      <c r="P1502" s="794"/>
      <c r="Q1502" s="794"/>
      <c r="R1502" s="794"/>
      <c r="S1502" s="795" t="s">
        <v>162</v>
      </c>
      <c r="T1502" s="795"/>
      <c r="U1502" s="795"/>
      <c r="V1502" s="795"/>
      <c r="W1502" s="796" t="s">
        <v>163</v>
      </c>
      <c r="X1502" s="796"/>
      <c r="Y1502" s="796"/>
      <c r="Z1502" s="797"/>
    </row>
    <row r="1503" spans="1:26" ht="15.5" customHeight="1">
      <c r="A1503" s="424"/>
      <c r="B1503" s="798" t="s">
        <v>163</v>
      </c>
      <c r="C1503" s="799"/>
      <c r="D1503" s="794"/>
      <c r="E1503" s="794"/>
      <c r="F1503" s="794"/>
      <c r="G1503" s="794"/>
      <c r="H1503" s="794"/>
      <c r="I1503" s="794"/>
      <c r="J1503" s="794"/>
      <c r="K1503" s="794"/>
      <c r="L1503" s="794"/>
      <c r="M1503" s="794"/>
      <c r="N1503" s="794"/>
      <c r="O1503" s="794"/>
      <c r="P1503" s="794"/>
      <c r="Q1503" s="794"/>
      <c r="R1503" s="794"/>
      <c r="S1503" s="795"/>
      <c r="T1503" s="795"/>
      <c r="U1503" s="795"/>
      <c r="V1503" s="795"/>
      <c r="W1503" s="796"/>
      <c r="X1503" s="796"/>
      <c r="Y1503" s="796"/>
      <c r="Z1503" s="797"/>
    </row>
    <row r="1504" spans="1:26" ht="15.5" customHeight="1" thickBot="1">
      <c r="A1504" s="424"/>
      <c r="B1504" s="786" t="s">
        <v>223</v>
      </c>
      <c r="C1504" s="787"/>
      <c r="D1504" s="788"/>
      <c r="E1504" s="788"/>
      <c r="F1504" s="788"/>
      <c r="G1504" s="788"/>
      <c r="H1504" s="788"/>
      <c r="I1504" s="788"/>
      <c r="J1504" s="788"/>
      <c r="K1504" s="788"/>
      <c r="L1504" s="788"/>
      <c r="M1504" s="788"/>
      <c r="N1504" s="788"/>
      <c r="O1504" s="788"/>
      <c r="P1504" s="788"/>
      <c r="Q1504" s="788"/>
      <c r="R1504" s="788"/>
      <c r="S1504" s="789" t="s">
        <v>179</v>
      </c>
      <c r="T1504" s="789"/>
      <c r="U1504" s="789"/>
      <c r="V1504" s="789"/>
      <c r="W1504" s="790" t="s">
        <v>179</v>
      </c>
      <c r="X1504" s="790"/>
      <c r="Y1504" s="790"/>
      <c r="Z1504" s="791"/>
    </row>
    <row r="1505" spans="1:26" ht="15.5" customHeight="1">
      <c r="A1505" s="424"/>
      <c r="B1505" s="839" t="s">
        <v>178</v>
      </c>
      <c r="C1505" s="840"/>
      <c r="D1505" s="840"/>
      <c r="E1505" s="840"/>
      <c r="F1505" s="840"/>
      <c r="G1505" s="840"/>
      <c r="H1505" s="840"/>
      <c r="I1505" s="840"/>
      <c r="J1505" s="840"/>
      <c r="K1505" s="840"/>
      <c r="L1505" s="840"/>
      <c r="M1505" s="840"/>
      <c r="N1505" s="840"/>
      <c r="O1505" s="840"/>
      <c r="P1505" s="840"/>
      <c r="Q1505" s="840"/>
      <c r="R1505" s="840"/>
      <c r="S1505" s="840"/>
      <c r="T1505" s="840"/>
      <c r="U1505" s="840"/>
      <c r="V1505" s="840"/>
      <c r="W1505" s="840"/>
      <c r="X1505" s="840"/>
      <c r="Y1505" s="840"/>
      <c r="Z1505" s="841"/>
    </row>
    <row r="1506" spans="1:26" ht="15.5" customHeight="1">
      <c r="A1506" s="424"/>
      <c r="B1506" s="842" t="str">
        <f>IF('statement of marks'!$A$1="","",'statement of marks'!$A$1)</f>
        <v>GOVT. HR. SEC. SCHOOL, _________________</v>
      </c>
      <c r="C1506" s="843"/>
      <c r="D1506" s="843"/>
      <c r="E1506" s="843"/>
      <c r="F1506" s="843"/>
      <c r="G1506" s="843"/>
      <c r="H1506" s="843"/>
      <c r="I1506" s="843"/>
      <c r="J1506" s="843"/>
      <c r="K1506" s="843"/>
      <c r="L1506" s="843"/>
      <c r="M1506" s="843"/>
      <c r="N1506" s="843"/>
      <c r="O1506" s="843"/>
      <c r="P1506" s="843"/>
      <c r="Q1506" s="843"/>
      <c r="R1506" s="843"/>
      <c r="S1506" s="843"/>
      <c r="T1506" s="843"/>
      <c r="U1506" s="843"/>
      <c r="V1506" s="843"/>
      <c r="W1506" s="843"/>
      <c r="X1506" s="843"/>
      <c r="Y1506" s="843"/>
      <c r="Z1506" s="844"/>
    </row>
    <row r="1507" spans="1:26" ht="15.5" customHeight="1">
      <c r="A1507" s="424"/>
      <c r="B1507" s="813" t="s">
        <v>117</v>
      </c>
      <c r="C1507" s="814"/>
      <c r="D1507" s="814" t="str">
        <f>IF('statement of marks'!$H$3="","",'statement of marks'!$H$3)</f>
        <v>2024-25</v>
      </c>
      <c r="E1507" s="814"/>
      <c r="F1507" s="814"/>
      <c r="G1507" s="814"/>
      <c r="H1507" s="814"/>
      <c r="I1507" s="814"/>
      <c r="J1507" s="814"/>
      <c r="K1507" s="814"/>
      <c r="L1507" s="814"/>
      <c r="M1507" s="814"/>
      <c r="N1507" s="814"/>
      <c r="O1507" s="814"/>
      <c r="P1507" s="814"/>
      <c r="Q1507" s="814"/>
      <c r="R1507" s="814"/>
      <c r="S1507" s="814"/>
      <c r="T1507" s="814"/>
      <c r="U1507" s="814"/>
      <c r="V1507" s="814"/>
      <c r="W1507" s="814"/>
      <c r="X1507" s="814"/>
      <c r="Y1507" s="814"/>
      <c r="Z1507" s="832"/>
    </row>
    <row r="1508" spans="1:26" ht="15.5" customHeight="1">
      <c r="A1508" s="424"/>
      <c r="B1508" s="813" t="s">
        <v>157</v>
      </c>
      <c r="C1508" s="814"/>
      <c r="D1508" s="814" t="str">
        <f>IF('statement of marks'!I54="","",'statement of marks'!I54)</f>
        <v/>
      </c>
      <c r="E1508" s="814"/>
      <c r="F1508" s="814"/>
      <c r="G1508" s="814"/>
      <c r="H1508" s="814"/>
      <c r="I1508" s="814"/>
      <c r="J1508" s="814"/>
      <c r="K1508" s="814"/>
      <c r="L1508" s="814"/>
      <c r="M1508" s="814"/>
      <c r="N1508" s="814"/>
      <c r="O1508" s="814"/>
      <c r="P1508" s="814"/>
      <c r="Q1508" s="814"/>
      <c r="R1508" s="814"/>
      <c r="S1508" s="814"/>
      <c r="T1508" s="814"/>
      <c r="U1508" s="814"/>
      <c r="V1508" s="814"/>
      <c r="W1508" s="814"/>
      <c r="X1508" s="814"/>
      <c r="Y1508" s="814"/>
      <c r="Z1508" s="832"/>
    </row>
    <row r="1509" spans="1:26" ht="15.5" customHeight="1">
      <c r="A1509" s="424"/>
      <c r="B1509" s="813" t="s">
        <v>20</v>
      </c>
      <c r="C1509" s="814"/>
      <c r="D1509" s="814" t="str">
        <f>IF('statement of marks'!J54="","",'statement of marks'!J54)</f>
        <v/>
      </c>
      <c r="E1509" s="814"/>
      <c r="F1509" s="814"/>
      <c r="G1509" s="814"/>
      <c r="H1509" s="814"/>
      <c r="I1509" s="814"/>
      <c r="J1509" s="814"/>
      <c r="K1509" s="814"/>
      <c r="L1509" s="814"/>
      <c r="M1509" s="814"/>
      <c r="N1509" s="814"/>
      <c r="O1509" s="814"/>
      <c r="P1509" s="814"/>
      <c r="Q1509" s="814"/>
      <c r="R1509" s="814"/>
      <c r="S1509" s="814"/>
      <c r="T1509" s="814"/>
      <c r="U1509" s="814"/>
      <c r="V1509" s="814"/>
      <c r="W1509" s="814"/>
      <c r="X1509" s="814"/>
      <c r="Y1509" s="814"/>
      <c r="Z1509" s="832"/>
    </row>
    <row r="1510" spans="1:26" ht="15.5" customHeight="1">
      <c r="A1510" s="424"/>
      <c r="B1510" s="813" t="s">
        <v>21</v>
      </c>
      <c r="C1510" s="814"/>
      <c r="D1510" s="814" t="str">
        <f>IF('statement of marks'!K54="","",'statement of marks'!K54)</f>
        <v/>
      </c>
      <c r="E1510" s="814"/>
      <c r="F1510" s="814"/>
      <c r="G1510" s="814"/>
      <c r="H1510" s="814"/>
      <c r="I1510" s="814"/>
      <c r="J1510" s="814"/>
      <c r="K1510" s="814"/>
      <c r="L1510" s="814"/>
      <c r="M1510" s="814"/>
      <c r="N1510" s="814"/>
      <c r="O1510" s="814"/>
      <c r="P1510" s="814"/>
      <c r="Q1510" s="814"/>
      <c r="R1510" s="814"/>
      <c r="S1510" s="814"/>
      <c r="T1510" s="814"/>
      <c r="U1510" s="814"/>
      <c r="V1510" s="814"/>
      <c r="W1510" s="814"/>
      <c r="X1510" s="814"/>
      <c r="Y1510" s="814"/>
      <c r="Z1510" s="832"/>
    </row>
    <row r="1511" spans="1:26" ht="15.5" customHeight="1">
      <c r="A1511" s="424"/>
      <c r="B1511" s="813" t="s">
        <v>158</v>
      </c>
      <c r="C1511" s="814"/>
      <c r="D1511" s="814" t="str">
        <f>IF('statement of marks'!$G$3="","",'statement of marks'!$G$3)</f>
        <v>6 A</v>
      </c>
      <c r="E1511" s="814"/>
      <c r="F1511" s="814"/>
      <c r="G1511" s="814" t="s">
        <v>159</v>
      </c>
      <c r="H1511" s="814"/>
      <c r="I1511" s="814"/>
      <c r="J1511" s="836">
        <f>IF('statement of marks'!D54="","",'statement of marks'!D54)</f>
        <v>848</v>
      </c>
      <c r="K1511" s="837"/>
      <c r="L1511" s="837"/>
      <c r="M1511" s="837"/>
      <c r="N1511" s="838"/>
      <c r="O1511" s="814" t="s">
        <v>79</v>
      </c>
      <c r="P1511" s="814"/>
      <c r="Q1511" s="814"/>
      <c r="R1511" s="814"/>
      <c r="S1511" s="814" t="str">
        <f>IF('statement of marks'!F54="","",'statement of marks'!F54)</f>
        <v/>
      </c>
      <c r="T1511" s="814"/>
      <c r="U1511" s="814"/>
      <c r="V1511" s="814"/>
      <c r="W1511" s="814" t="str">
        <f>IF('statement of marks'!$I$3="","",'statement of marks'!$I$3)</f>
        <v>SCHOOL DISE CODE</v>
      </c>
      <c r="X1511" s="814"/>
      <c r="Y1511" s="814"/>
      <c r="Z1511" s="832"/>
    </row>
    <row r="1512" spans="1:26" ht="15.5" customHeight="1">
      <c r="A1512" s="424"/>
      <c r="B1512" s="449" t="s">
        <v>171</v>
      </c>
      <c r="C1512" s="428"/>
      <c r="D1512" s="830" t="str">
        <f>IF('statement of marks'!G54="","",'statement of marks'!G54)</f>
        <v/>
      </c>
      <c r="E1512" s="830"/>
      <c r="F1512" s="830"/>
      <c r="G1512" s="831" t="str">
        <f>IF('statement of marks'!H54="","",'statement of marks'!H54)</f>
        <v/>
      </c>
      <c r="H1512" s="831"/>
      <c r="I1512" s="831"/>
      <c r="J1512" s="831"/>
      <c r="K1512" s="831"/>
      <c r="L1512" s="831"/>
      <c r="M1512" s="831"/>
      <c r="N1512" s="831"/>
      <c r="O1512" s="831"/>
      <c r="P1512" s="831"/>
      <c r="Q1512" s="831"/>
      <c r="R1512" s="831"/>
      <c r="S1512" s="831"/>
      <c r="T1512" s="831"/>
      <c r="U1512" s="831"/>
      <c r="V1512" s="831"/>
      <c r="W1512" s="814" t="str">
        <f>IF('statement of marks'!$J$3="","",'statement of marks'!$J$3)</f>
        <v>08291009401</v>
      </c>
      <c r="X1512" s="814"/>
      <c r="Y1512" s="814"/>
      <c r="Z1512" s="832"/>
    </row>
    <row r="1513" spans="1:26" ht="15.5" customHeight="1">
      <c r="A1513" s="424"/>
      <c r="B1513" s="450" t="s">
        <v>160</v>
      </c>
      <c r="C1513" s="429" t="s">
        <v>165</v>
      </c>
      <c r="D1513" s="794" t="s">
        <v>167</v>
      </c>
      <c r="E1513" s="794"/>
      <c r="F1513" s="794"/>
      <c r="G1513" s="794" t="s">
        <v>168</v>
      </c>
      <c r="H1513" s="794"/>
      <c r="I1513" s="794"/>
      <c r="J1513" s="794" t="s">
        <v>169</v>
      </c>
      <c r="K1513" s="794"/>
      <c r="L1513" s="794"/>
      <c r="M1513" s="833" t="str">
        <f>IF('statement of marks'!U$4="","",'statement of marks'!U$4)</f>
        <v>TOTAL OF ALL TESTS</v>
      </c>
      <c r="N1513" s="834" t="str">
        <f>IF('statement of marks'!V$4="","",'statement of marks'!V$4)</f>
        <v>VRUKSHAROPAN</v>
      </c>
      <c r="O1513" s="795" t="s">
        <v>170</v>
      </c>
      <c r="P1513" s="795"/>
      <c r="Q1513" s="795"/>
      <c r="R1513" s="795"/>
      <c r="S1513" s="835" t="s">
        <v>216</v>
      </c>
      <c r="T1513" s="816" t="s">
        <v>90</v>
      </c>
      <c r="U1513" s="816"/>
      <c r="V1513" s="816"/>
      <c r="W1513" s="816"/>
      <c r="X1513" s="823" t="s">
        <v>425</v>
      </c>
      <c r="Y1513" s="823"/>
      <c r="Z1513" s="824"/>
    </row>
    <row r="1514" spans="1:26" ht="15.5" customHeight="1">
      <c r="A1514" s="424"/>
      <c r="B1514" s="450"/>
      <c r="C1514" s="429"/>
      <c r="D1514" s="431" t="s">
        <v>217</v>
      </c>
      <c r="E1514" s="431" t="s">
        <v>218</v>
      </c>
      <c r="F1514" s="432" t="s">
        <v>219</v>
      </c>
      <c r="G1514" s="431" t="s">
        <v>217</v>
      </c>
      <c r="H1514" s="431" t="s">
        <v>218</v>
      </c>
      <c r="I1514" s="433" t="s">
        <v>219</v>
      </c>
      <c r="J1514" s="431" t="s">
        <v>217</v>
      </c>
      <c r="K1514" s="431" t="s">
        <v>218</v>
      </c>
      <c r="L1514" s="433" t="s">
        <v>219</v>
      </c>
      <c r="M1514" s="833"/>
      <c r="N1514" s="834"/>
      <c r="O1514" s="431" t="s">
        <v>217</v>
      </c>
      <c r="P1514" s="431" t="s">
        <v>218</v>
      </c>
      <c r="Q1514" s="434" t="s">
        <v>421</v>
      </c>
      <c r="R1514" s="433" t="s">
        <v>219</v>
      </c>
      <c r="S1514" s="835"/>
      <c r="T1514" s="431" t="s">
        <v>217</v>
      </c>
      <c r="U1514" s="431" t="s">
        <v>218</v>
      </c>
      <c r="V1514" s="434" t="s">
        <v>422</v>
      </c>
      <c r="W1514" s="433" t="s">
        <v>219</v>
      </c>
      <c r="X1514" s="435" t="s">
        <v>423</v>
      </c>
      <c r="Y1514" s="431" t="s">
        <v>220</v>
      </c>
      <c r="Z1514" s="451" t="s">
        <v>69</v>
      </c>
    </row>
    <row r="1515" spans="1:26" ht="15.5" customHeight="1">
      <c r="A1515" s="425"/>
      <c r="B1515" s="828" t="s">
        <v>166</v>
      </c>
      <c r="C1515" s="829"/>
      <c r="D1515" s="436">
        <f>IF('statement of marks'!L$6="","",'statement of marks'!L$6)</f>
        <v>5</v>
      </c>
      <c r="E1515" s="436">
        <f>IF('statement of marks'!M$6="","",'statement of marks'!M$6)</f>
        <v>5</v>
      </c>
      <c r="F1515" s="437">
        <f>IF('statement of marks'!N$6="","",'statement of marks'!N$6)</f>
        <v>10</v>
      </c>
      <c r="G1515" s="436">
        <f>IF('statement of marks'!O$6="","",'statement of marks'!O$6)</f>
        <v>5</v>
      </c>
      <c r="H1515" s="436">
        <f>IF('statement of marks'!P$6="","",'statement of marks'!P$6)</f>
        <v>5</v>
      </c>
      <c r="I1515" s="438">
        <f>IF('statement of marks'!Q$6="","",'statement of marks'!Q$6)</f>
        <v>10</v>
      </c>
      <c r="J1515" s="436">
        <f>IF('statement of marks'!R$6="","",'statement of marks'!R$6)</f>
        <v>5</v>
      </c>
      <c r="K1515" s="436">
        <f>IF('statement of marks'!S$6="","",'statement of marks'!S$6)</f>
        <v>4</v>
      </c>
      <c r="L1515" s="438">
        <f>IF('statement of marks'!T$6="","",'statement of marks'!T$6)</f>
        <v>9</v>
      </c>
      <c r="M1515" s="438">
        <f>IF('statement of marks'!U$6="","",'statement of marks'!U$6)</f>
        <v>29</v>
      </c>
      <c r="N1515" s="439">
        <f>IF('statement of marks'!V$6="","",'statement of marks'!V$6)</f>
        <v>1</v>
      </c>
      <c r="O1515" s="436">
        <f>IF('statement of marks'!W$6="","",'statement of marks'!W$6)</f>
        <v>40</v>
      </c>
      <c r="P1515" s="436">
        <f>IF('statement of marks'!X$6="","",'statement of marks'!X$6)</f>
        <v>10</v>
      </c>
      <c r="Q1515" s="436">
        <f>IF('statement of marks'!Y$6="","",'statement of marks'!Y$6)</f>
        <v>20</v>
      </c>
      <c r="R1515" s="438">
        <f>IF('statement of marks'!Z$6="","",'statement of marks'!Z$6)</f>
        <v>70</v>
      </c>
      <c r="S1515" s="440">
        <f>IF('statement of marks'!AA$6="","",'statement of marks'!AA$6)</f>
        <v>100</v>
      </c>
      <c r="T1515" s="436">
        <f>IF('statement of marks'!AB$6="","",'statement of marks'!AB$6)</f>
        <v>65</v>
      </c>
      <c r="U1515" s="436">
        <f>IF('statement of marks'!AC$6="","",'statement of marks'!AC$6)</f>
        <v>15</v>
      </c>
      <c r="V1515" s="436">
        <f>IF('statement of marks'!AD$6="","",'statement of marks'!AD$6)</f>
        <v>20</v>
      </c>
      <c r="W1515" s="438">
        <f>IF('statement of marks'!AE$6="","",'statement of marks'!AE$6)</f>
        <v>100</v>
      </c>
      <c r="X1515" s="441">
        <f>IF('statement of marks'!AF$6="","",'statement of marks'!AF$6)</f>
        <v>200</v>
      </c>
      <c r="Y1515" s="436" t="str">
        <f>IF('statement of marks'!AG$6="","",'statement of marks'!AG$6)</f>
        <v/>
      </c>
      <c r="Z1515" s="452" t="str">
        <f>IF('statement of marks'!AH$6="","",'statement of marks'!AH$6)</f>
        <v/>
      </c>
    </row>
    <row r="1516" spans="1:26" ht="15.5" customHeight="1">
      <c r="A1516" s="424"/>
      <c r="B1516" s="813" t="str">
        <f>IF('statement of marks'!$L$3="","",'statement of marks'!$L$3)</f>
        <v>HINDI</v>
      </c>
      <c r="C1516" s="814"/>
      <c r="D1516" s="430" t="str">
        <f>IF('statement of marks'!L54="","",'statement of marks'!L54)</f>
        <v/>
      </c>
      <c r="E1516" s="430" t="str">
        <f>IF('statement of marks'!M54="","",'statement of marks'!M54)</f>
        <v/>
      </c>
      <c r="F1516" s="442" t="str">
        <f>IF('statement of marks'!N54="","",'statement of marks'!N54)</f>
        <v/>
      </c>
      <c r="G1516" s="430" t="str">
        <f>IF('statement of marks'!O54="","",'statement of marks'!O54)</f>
        <v/>
      </c>
      <c r="H1516" s="430" t="str">
        <f>IF('statement of marks'!P54="","",'statement of marks'!P54)</f>
        <v/>
      </c>
      <c r="I1516" s="443" t="str">
        <f>IF('statement of marks'!Q54="","",'statement of marks'!Q54)</f>
        <v/>
      </c>
      <c r="J1516" s="430" t="str">
        <f>IF('statement of marks'!R54="","",'statement of marks'!R54)</f>
        <v/>
      </c>
      <c r="K1516" s="430" t="str">
        <f>IF('statement of marks'!S54="","",'statement of marks'!S54)</f>
        <v/>
      </c>
      <c r="L1516" s="443" t="str">
        <f>IF('statement of marks'!T54="","",'statement of marks'!T54)</f>
        <v/>
      </c>
      <c r="M1516" s="443" t="str">
        <f>IF('statement of marks'!U54="","",'statement of marks'!U54)</f>
        <v/>
      </c>
      <c r="N1516" s="444" t="str">
        <f>IF('statement of marks'!V54="","",'statement of marks'!V54)</f>
        <v/>
      </c>
      <c r="O1516" s="430" t="str">
        <f>IF('statement of marks'!W54="","",'statement of marks'!W54)</f>
        <v/>
      </c>
      <c r="P1516" s="430" t="str">
        <f>IF('statement of marks'!X54="","",'statement of marks'!X54)</f>
        <v/>
      </c>
      <c r="Q1516" s="430" t="str">
        <f>IF('statement of marks'!Y54="","",'statement of marks'!Y54)</f>
        <v/>
      </c>
      <c r="R1516" s="443" t="str">
        <f>IF('statement of marks'!Z54="","",'statement of marks'!Z54)</f>
        <v/>
      </c>
      <c r="S1516" s="445" t="str">
        <f>IF('statement of marks'!AA54="","",'statement of marks'!AA54)</f>
        <v/>
      </c>
      <c r="T1516" s="430" t="str">
        <f>IF('statement of marks'!AB54="","",'statement of marks'!AB54)</f>
        <v/>
      </c>
      <c r="U1516" s="430" t="str">
        <f>IF('statement of marks'!AC54="","",'statement of marks'!AC54)</f>
        <v/>
      </c>
      <c r="V1516" s="430" t="str">
        <f>IF('statement of marks'!AD54="","",'statement of marks'!AD54)</f>
        <v/>
      </c>
      <c r="W1516" s="443" t="str">
        <f>IF('statement of marks'!AE54="","",'statement of marks'!AE54)</f>
        <v/>
      </c>
      <c r="X1516" s="446" t="str">
        <f>IF('statement of marks'!AF54="","",'statement of marks'!AF54)</f>
        <v/>
      </c>
      <c r="Y1516" s="430" t="str">
        <f>IF('statement of marks'!AG54="","",'statement of marks'!AG54)</f>
        <v/>
      </c>
      <c r="Z1516" s="453" t="str">
        <f>IF('statement of marks'!AH54="","",'statement of marks'!AH54)</f>
        <v/>
      </c>
    </row>
    <row r="1517" spans="1:26" ht="15.5" customHeight="1">
      <c r="A1517" s="424"/>
      <c r="B1517" s="813" t="str">
        <f>IF('statement of marks'!$AK$3="","",'statement of marks'!$AK$3)</f>
        <v>ENGLISH</v>
      </c>
      <c r="C1517" s="814"/>
      <c r="D1517" s="430" t="str">
        <f>IF('statement of marks'!AK54="","",'statement of marks'!AK54)</f>
        <v/>
      </c>
      <c r="E1517" s="430" t="str">
        <f>IF('statement of marks'!AL54="","",'statement of marks'!AL54)</f>
        <v/>
      </c>
      <c r="F1517" s="442" t="str">
        <f>IF('statement of marks'!AM54="","",'statement of marks'!AM54)</f>
        <v/>
      </c>
      <c r="G1517" s="430" t="str">
        <f>IF('statement of marks'!AN54="","",'statement of marks'!AN54)</f>
        <v/>
      </c>
      <c r="H1517" s="430" t="str">
        <f>IF('statement of marks'!AO54="","",'statement of marks'!AO54)</f>
        <v/>
      </c>
      <c r="I1517" s="443" t="str">
        <f>IF('statement of marks'!AP54="","",'statement of marks'!AP54)</f>
        <v/>
      </c>
      <c r="J1517" s="430" t="str">
        <f>IF('statement of marks'!AQ54="","",'statement of marks'!AQ54)</f>
        <v/>
      </c>
      <c r="K1517" s="430" t="str">
        <f>IF('statement of marks'!AR54="","",'statement of marks'!AR54)</f>
        <v/>
      </c>
      <c r="L1517" s="443" t="str">
        <f>IF('statement of marks'!AS54="","",'statement of marks'!AS54)</f>
        <v/>
      </c>
      <c r="M1517" s="443" t="str">
        <f>IF('statement of marks'!AT54="","",'statement of marks'!AT54)</f>
        <v/>
      </c>
      <c r="N1517" s="444" t="str">
        <f>IF('statement of marks'!AU54="","",'statement of marks'!AU54)</f>
        <v/>
      </c>
      <c r="O1517" s="430" t="str">
        <f>IF('statement of marks'!AV54="","",'statement of marks'!AV54)</f>
        <v/>
      </c>
      <c r="P1517" s="430" t="str">
        <f>IF('statement of marks'!AW54="","",'statement of marks'!AW54)</f>
        <v/>
      </c>
      <c r="Q1517" s="430" t="str">
        <f>IF('statement of marks'!AX54="","",'statement of marks'!AX54)</f>
        <v/>
      </c>
      <c r="R1517" s="443" t="str">
        <f>IF('statement of marks'!AY54="","",'statement of marks'!AY54)</f>
        <v/>
      </c>
      <c r="S1517" s="445" t="str">
        <f>IF('statement of marks'!AZ54="","",'statement of marks'!AZ54)</f>
        <v/>
      </c>
      <c r="T1517" s="430" t="str">
        <f>IF('statement of marks'!BA54="","",'statement of marks'!BA54)</f>
        <v/>
      </c>
      <c r="U1517" s="430" t="str">
        <f>IF('statement of marks'!BB54="","",'statement of marks'!BB54)</f>
        <v/>
      </c>
      <c r="V1517" s="430" t="str">
        <f>IF('statement of marks'!BC54="","",'statement of marks'!BC54)</f>
        <v/>
      </c>
      <c r="W1517" s="443" t="str">
        <f>IF('statement of marks'!BD54="","",'statement of marks'!BD54)</f>
        <v/>
      </c>
      <c r="X1517" s="446" t="str">
        <f>IF('statement of marks'!BE54="","",'statement of marks'!BE54)</f>
        <v/>
      </c>
      <c r="Y1517" s="430" t="str">
        <f>IF('statement of marks'!BF54="","",'statement of marks'!BF54)</f>
        <v/>
      </c>
      <c r="Z1517" s="453" t="str">
        <f>IF('statement of marks'!BG54="","",'statement of marks'!BG54)</f>
        <v/>
      </c>
    </row>
    <row r="1518" spans="1:26" ht="15.5" customHeight="1">
      <c r="A1518" s="424"/>
      <c r="B1518" s="813" t="str">
        <f>IF('statement of marks'!BJ54="s","SANSKRIT",IF('statement of marks'!BJ54="u","URDU",IF('statement of marks'!BJ54="g","GUJRATI",IF('statement of marks'!BJ54="p","PUNJABI",IF('statement of marks'!BJ54="sd","fla/kh","THIRD LANGUAGE")))))</f>
        <v>THIRD LANGUAGE</v>
      </c>
      <c r="C1518" s="814"/>
      <c r="D1518" s="430" t="str">
        <f>IF('statement of marks'!BK54="","",'statement of marks'!BK54)</f>
        <v/>
      </c>
      <c r="E1518" s="430" t="str">
        <f>IF('statement of marks'!BL54="","",'statement of marks'!BL54)</f>
        <v/>
      </c>
      <c r="F1518" s="442" t="str">
        <f>IF('statement of marks'!BM54="","",'statement of marks'!BM54)</f>
        <v/>
      </c>
      <c r="G1518" s="430" t="str">
        <f>IF('statement of marks'!BN54="","",'statement of marks'!BN54)</f>
        <v/>
      </c>
      <c r="H1518" s="430" t="str">
        <f>IF('statement of marks'!BO54="","",'statement of marks'!BO54)</f>
        <v/>
      </c>
      <c r="I1518" s="443" t="str">
        <f>IF('statement of marks'!BP54="","",'statement of marks'!BP54)</f>
        <v/>
      </c>
      <c r="J1518" s="430" t="str">
        <f>IF('statement of marks'!BQ54="","",'statement of marks'!BQ54)</f>
        <v/>
      </c>
      <c r="K1518" s="430" t="str">
        <f>IF('statement of marks'!BR54="","",'statement of marks'!BR54)</f>
        <v/>
      </c>
      <c r="L1518" s="443" t="str">
        <f>IF('statement of marks'!BS54="","",'statement of marks'!BS54)</f>
        <v/>
      </c>
      <c r="M1518" s="443" t="str">
        <f>IF('statement of marks'!BT54="","",'statement of marks'!BT54)</f>
        <v/>
      </c>
      <c r="N1518" s="444" t="str">
        <f>IF('statement of marks'!BU54="","",'statement of marks'!BU54)</f>
        <v/>
      </c>
      <c r="O1518" s="430" t="str">
        <f>IF('statement of marks'!BV54="","",'statement of marks'!BV54)</f>
        <v/>
      </c>
      <c r="P1518" s="430" t="str">
        <f>IF('statement of marks'!BW54="","",'statement of marks'!BW54)</f>
        <v/>
      </c>
      <c r="Q1518" s="430"/>
      <c r="R1518" s="443" t="str">
        <f>IF('statement of marks'!BX54="","",'statement of marks'!BX54)</f>
        <v/>
      </c>
      <c r="S1518" s="445" t="str">
        <f>IF('statement of marks'!BY54="","",'statement of marks'!BY54)</f>
        <v/>
      </c>
      <c r="T1518" s="430" t="str">
        <f>IF('statement of marks'!BZ54="","",'statement of marks'!BZ54)</f>
        <v/>
      </c>
      <c r="U1518" s="430" t="str">
        <f>IF('statement of marks'!CA54="","",'statement of marks'!CA54)</f>
        <v/>
      </c>
      <c r="V1518" s="430"/>
      <c r="W1518" s="443" t="str">
        <f>IF('statement of marks'!CB54="","",'statement of marks'!CB54)</f>
        <v/>
      </c>
      <c r="X1518" s="446" t="str">
        <f>IF('statement of marks'!CC54="","",'statement of marks'!CC54)</f>
        <v/>
      </c>
      <c r="Y1518" s="430" t="str">
        <f>IF('statement of marks'!CD54="","",'statement of marks'!CD54)</f>
        <v/>
      </c>
      <c r="Z1518" s="453" t="str">
        <f>IF('statement of marks'!CE54="","",'statement of marks'!CE54)</f>
        <v/>
      </c>
    </row>
    <row r="1519" spans="1:26" ht="15.5" customHeight="1">
      <c r="A1519" s="424"/>
      <c r="B1519" s="813" t="str">
        <f>IF('statement of marks'!$CH$3="","",'statement of marks'!$CH$3)</f>
        <v>MATHEMATICS</v>
      </c>
      <c r="C1519" s="814"/>
      <c r="D1519" s="430" t="str">
        <f>IF('statement of marks'!CH54="","",'statement of marks'!CH54)</f>
        <v/>
      </c>
      <c r="E1519" s="430" t="str">
        <f>IF('statement of marks'!CI54="","",'statement of marks'!CI54)</f>
        <v/>
      </c>
      <c r="F1519" s="442" t="str">
        <f>IF('statement of marks'!CJ54="","",'statement of marks'!CJ54)</f>
        <v/>
      </c>
      <c r="G1519" s="430" t="str">
        <f>IF('statement of marks'!CK54="","",'statement of marks'!CK54)</f>
        <v/>
      </c>
      <c r="H1519" s="430" t="str">
        <f>IF('statement of marks'!CL54="","",'statement of marks'!CL54)</f>
        <v/>
      </c>
      <c r="I1519" s="443" t="str">
        <f>IF('statement of marks'!CM54="","",'statement of marks'!CM54)</f>
        <v/>
      </c>
      <c r="J1519" s="430" t="str">
        <f>IF('statement of marks'!CN54="","",'statement of marks'!CN54)</f>
        <v/>
      </c>
      <c r="K1519" s="430" t="str">
        <f>IF('statement of marks'!CO54="","",'statement of marks'!CO54)</f>
        <v/>
      </c>
      <c r="L1519" s="443" t="str">
        <f>IF('statement of marks'!CP54="","",'statement of marks'!CP54)</f>
        <v/>
      </c>
      <c r="M1519" s="443" t="str">
        <f>IF('statement of marks'!CQ54="","",'statement of marks'!CQ54)</f>
        <v/>
      </c>
      <c r="N1519" s="444" t="str">
        <f>IF('statement of marks'!CR54="","",'statement of marks'!CR54)</f>
        <v/>
      </c>
      <c r="O1519" s="430" t="str">
        <f>IF('statement of marks'!CS54="","",'statement of marks'!CS54)</f>
        <v/>
      </c>
      <c r="P1519" s="430" t="str">
        <f>IF('statement of marks'!CT54="","",'statement of marks'!CT54)</f>
        <v/>
      </c>
      <c r="Q1519" s="430" t="str">
        <f>IF('statement of marks'!CU54="","",'statement of marks'!CU54)</f>
        <v/>
      </c>
      <c r="R1519" s="443" t="str">
        <f>IF('statement of marks'!CV54="","",'statement of marks'!CV54)</f>
        <v/>
      </c>
      <c r="S1519" s="445" t="str">
        <f>IF('statement of marks'!CW54="","",'statement of marks'!CW54)</f>
        <v/>
      </c>
      <c r="T1519" s="430" t="str">
        <f>IF('statement of marks'!CX54="","",'statement of marks'!CX54)</f>
        <v/>
      </c>
      <c r="U1519" s="430" t="str">
        <f>IF('statement of marks'!CY54="","",'statement of marks'!CY54)</f>
        <v/>
      </c>
      <c r="V1519" s="430" t="str">
        <f>IF('statement of marks'!CZ54="","",'statement of marks'!CZ54)</f>
        <v/>
      </c>
      <c r="W1519" s="443" t="str">
        <f>IF('statement of marks'!DA54="","",'statement of marks'!DA54)</f>
        <v/>
      </c>
      <c r="X1519" s="446" t="str">
        <f>IF('statement of marks'!DB54="","",'statement of marks'!DB54)</f>
        <v/>
      </c>
      <c r="Y1519" s="430" t="str">
        <f>IF('statement of marks'!DC54="","",'statement of marks'!DC54)</f>
        <v/>
      </c>
      <c r="Z1519" s="453" t="str">
        <f>IF('statement of marks'!DD54="","",'statement of marks'!DD54)</f>
        <v/>
      </c>
    </row>
    <row r="1520" spans="1:26" ht="15.5" customHeight="1">
      <c r="A1520" s="424"/>
      <c r="B1520" s="813" t="str">
        <f>IF('statement of marks'!$DG$3="","",'statement of marks'!$DG$3)</f>
        <v>SCIENCE</v>
      </c>
      <c r="C1520" s="814"/>
      <c r="D1520" s="430" t="str">
        <f>IF('statement of marks'!DG54="","",'statement of marks'!DG54)</f>
        <v/>
      </c>
      <c r="E1520" s="430" t="str">
        <f>IF('statement of marks'!DH54="","",'statement of marks'!DH54)</f>
        <v/>
      </c>
      <c r="F1520" s="442" t="str">
        <f>IF('statement of marks'!DI54="","",'statement of marks'!DI54)</f>
        <v/>
      </c>
      <c r="G1520" s="430" t="str">
        <f>IF('statement of marks'!DJ54="","",'statement of marks'!DJ54)</f>
        <v/>
      </c>
      <c r="H1520" s="430" t="str">
        <f>IF('statement of marks'!DK54="","",'statement of marks'!DK54)</f>
        <v/>
      </c>
      <c r="I1520" s="443" t="str">
        <f>IF('statement of marks'!DL54="","",'statement of marks'!DL54)</f>
        <v/>
      </c>
      <c r="J1520" s="430" t="str">
        <f>IF('statement of marks'!DM54="","",'statement of marks'!DM54)</f>
        <v/>
      </c>
      <c r="K1520" s="430" t="str">
        <f>IF('statement of marks'!DN54="","",'statement of marks'!DN54)</f>
        <v/>
      </c>
      <c r="L1520" s="443" t="str">
        <f>IF('statement of marks'!DO54="","",'statement of marks'!DO54)</f>
        <v/>
      </c>
      <c r="M1520" s="443" t="str">
        <f>IF('statement of marks'!DP54="","",'statement of marks'!DP54)</f>
        <v/>
      </c>
      <c r="N1520" s="444" t="str">
        <f>IF('statement of marks'!DQ54="","",'statement of marks'!DQ54)</f>
        <v/>
      </c>
      <c r="O1520" s="430" t="str">
        <f>IF('statement of marks'!DR54="","",'statement of marks'!DR54)</f>
        <v/>
      </c>
      <c r="P1520" s="430" t="str">
        <f>IF('statement of marks'!DS54="","",'statement of marks'!DS54)</f>
        <v/>
      </c>
      <c r="Q1520" s="430"/>
      <c r="R1520" s="443" t="str">
        <f>IF('statement of marks'!DT54="","",'statement of marks'!DT54)</f>
        <v/>
      </c>
      <c r="S1520" s="445" t="str">
        <f>IF('statement of marks'!DU54="","",'statement of marks'!DU54)</f>
        <v/>
      </c>
      <c r="T1520" s="430" t="str">
        <f>IF('statement of marks'!DV54="","",'statement of marks'!DV54)</f>
        <v/>
      </c>
      <c r="U1520" s="430" t="str">
        <f>IF('statement of marks'!DW54="","",'statement of marks'!DW54)</f>
        <v/>
      </c>
      <c r="V1520" s="430"/>
      <c r="W1520" s="443" t="str">
        <f>IF('statement of marks'!DX54="","",'statement of marks'!DX54)</f>
        <v/>
      </c>
      <c r="X1520" s="446" t="str">
        <f>IF('statement of marks'!DY54="","",'statement of marks'!DY54)</f>
        <v/>
      </c>
      <c r="Y1520" s="430" t="str">
        <f>IF('statement of marks'!DZ54="","",'statement of marks'!DZ54)</f>
        <v/>
      </c>
      <c r="Z1520" s="453" t="str">
        <f>IF('statement of marks'!EA54="","",'statement of marks'!EA54)</f>
        <v/>
      </c>
    </row>
    <row r="1521" spans="1:26" ht="15.5" customHeight="1">
      <c r="A1521" s="424"/>
      <c r="B1521" s="813" t="str">
        <f>IF('statement of marks'!$ED$3="","",'statement of marks'!$ED$3)</f>
        <v>SOCIAL STUDIES</v>
      </c>
      <c r="C1521" s="814"/>
      <c r="D1521" s="430" t="str">
        <f>IF('statement of marks'!ED54="","",'statement of marks'!ED54)</f>
        <v/>
      </c>
      <c r="E1521" s="430" t="str">
        <f>IF('statement of marks'!EE54="","",'statement of marks'!EE54)</f>
        <v/>
      </c>
      <c r="F1521" s="442" t="str">
        <f>IF('statement of marks'!EF54="","",'statement of marks'!EF54)</f>
        <v/>
      </c>
      <c r="G1521" s="430" t="str">
        <f>IF('statement of marks'!EG54="","",'statement of marks'!EG54)</f>
        <v/>
      </c>
      <c r="H1521" s="430" t="str">
        <f>IF('statement of marks'!EH54="","",'statement of marks'!EH54)</f>
        <v/>
      </c>
      <c r="I1521" s="443" t="str">
        <f>IF('statement of marks'!EI54="","",'statement of marks'!EI54)</f>
        <v/>
      </c>
      <c r="J1521" s="430" t="str">
        <f>IF('statement of marks'!EJ54="","",'statement of marks'!EJ54)</f>
        <v/>
      </c>
      <c r="K1521" s="430" t="str">
        <f>IF('statement of marks'!EK54="","",'statement of marks'!EK54)</f>
        <v/>
      </c>
      <c r="L1521" s="443" t="str">
        <f>IF('statement of marks'!EL54="","",'statement of marks'!EL54)</f>
        <v/>
      </c>
      <c r="M1521" s="443" t="str">
        <f>IF('statement of marks'!EM54="","",'statement of marks'!EM54)</f>
        <v/>
      </c>
      <c r="N1521" s="444" t="str">
        <f>IF('statement of marks'!EN54="","",'statement of marks'!EN54)</f>
        <v/>
      </c>
      <c r="O1521" s="430" t="str">
        <f>IF('statement of marks'!EO54="","",'statement of marks'!EO54)</f>
        <v/>
      </c>
      <c r="P1521" s="430" t="str">
        <f>IF('statement of marks'!EP54="","",'statement of marks'!EP54)</f>
        <v/>
      </c>
      <c r="Q1521" s="430"/>
      <c r="R1521" s="443" t="str">
        <f>IF('statement of marks'!EQ54="","",'statement of marks'!EQ54)</f>
        <v/>
      </c>
      <c r="S1521" s="445" t="str">
        <f>IF('statement of marks'!ER54="","",'statement of marks'!ER54)</f>
        <v/>
      </c>
      <c r="T1521" s="430" t="str">
        <f>IF('statement of marks'!ES54="","",'statement of marks'!ES54)</f>
        <v/>
      </c>
      <c r="U1521" s="430" t="str">
        <f>IF('statement of marks'!ET54="","",'statement of marks'!ET54)</f>
        <v/>
      </c>
      <c r="V1521" s="430"/>
      <c r="W1521" s="443" t="str">
        <f>IF('statement of marks'!EU54="","",'statement of marks'!EU54)</f>
        <v/>
      </c>
      <c r="X1521" s="446" t="str">
        <f>IF('statement of marks'!EV54="","",'statement of marks'!EV54)</f>
        <v/>
      </c>
      <c r="Y1521" s="430" t="str">
        <f>IF('statement of marks'!EW54="","",'statement of marks'!EW54)</f>
        <v/>
      </c>
      <c r="Z1521" s="453" t="str">
        <f>IF('statement of marks'!EX54="","",'statement of marks'!EX54)</f>
        <v/>
      </c>
    </row>
    <row r="1522" spans="1:26" ht="15.5" customHeight="1">
      <c r="A1522" s="424"/>
      <c r="B1522" s="813" t="s">
        <v>172</v>
      </c>
      <c r="C1522" s="814"/>
      <c r="D1522" s="794" t="s">
        <v>167</v>
      </c>
      <c r="E1522" s="794"/>
      <c r="F1522" s="794"/>
      <c r="G1522" s="794" t="s">
        <v>168</v>
      </c>
      <c r="H1522" s="794"/>
      <c r="I1522" s="794"/>
      <c r="J1522" s="794" t="s">
        <v>169</v>
      </c>
      <c r="K1522" s="794"/>
      <c r="L1522" s="794"/>
      <c r="M1522" s="794"/>
      <c r="N1522" s="794"/>
      <c r="O1522" s="794" t="s">
        <v>177</v>
      </c>
      <c r="P1522" s="794"/>
      <c r="Q1522" s="794"/>
      <c r="R1522" s="794"/>
      <c r="S1522" s="794" t="s">
        <v>221</v>
      </c>
      <c r="T1522" s="794"/>
      <c r="U1522" s="794"/>
      <c r="V1522" s="794"/>
      <c r="W1522" s="447"/>
      <c r="X1522" s="823" t="s">
        <v>425</v>
      </c>
      <c r="Y1522" s="823"/>
      <c r="Z1522" s="824"/>
    </row>
    <row r="1523" spans="1:26" ht="15.5" customHeight="1">
      <c r="A1523" s="425"/>
      <c r="B1523" s="825" t="s">
        <v>166</v>
      </c>
      <c r="C1523" s="826"/>
      <c r="D1523" s="827">
        <f>IF('statement of marks'!FA$6="","",'statement of marks'!FA$6)</f>
        <v>20</v>
      </c>
      <c r="E1523" s="827"/>
      <c r="F1523" s="827"/>
      <c r="G1523" s="827">
        <f>IF('statement of marks'!FB$6="","",'statement of marks'!FB$6)</f>
        <v>20</v>
      </c>
      <c r="H1523" s="827"/>
      <c r="I1523" s="827"/>
      <c r="J1523" s="827">
        <f>IF('statement of marks'!FC$6="","",'statement of marks'!FC$6)</f>
        <v>20</v>
      </c>
      <c r="K1523" s="827"/>
      <c r="L1523" s="827"/>
      <c r="M1523" s="827"/>
      <c r="N1523" s="827"/>
      <c r="O1523" s="827">
        <f>IF('statement of marks'!FD$6="","",'statement of marks'!FD$6)</f>
        <v>20</v>
      </c>
      <c r="P1523" s="827"/>
      <c r="Q1523" s="827"/>
      <c r="R1523" s="827"/>
      <c r="S1523" s="827">
        <f>IF('statement of marks'!FE$6="","",'statement of marks'!FE$6)</f>
        <v>20</v>
      </c>
      <c r="T1523" s="827"/>
      <c r="U1523" s="827"/>
      <c r="V1523" s="827"/>
      <c r="W1523" s="448"/>
      <c r="X1523" s="436">
        <f>IF('statement of marks'!FF$6="","",'statement of marks'!FF$6)</f>
        <v>100</v>
      </c>
      <c r="Y1523" s="436" t="s">
        <v>220</v>
      </c>
      <c r="Z1523" s="451" t="s">
        <v>69</v>
      </c>
    </row>
    <row r="1524" spans="1:26" ht="15.5" customHeight="1">
      <c r="A1524" s="424"/>
      <c r="B1524" s="813" t="str">
        <f>IF('statement of marks'!$FA$3="","",'statement of marks'!$FA$3)</f>
        <v>WORK EXPERIENCE</v>
      </c>
      <c r="C1524" s="814"/>
      <c r="D1524" s="817" t="str">
        <f>IF('statement of marks'!FA54="","",'statement of marks'!FA54)</f>
        <v/>
      </c>
      <c r="E1524" s="817"/>
      <c r="F1524" s="817"/>
      <c r="G1524" s="817" t="str">
        <f>IF('statement of marks'!FB54="","",'statement of marks'!FB54)</f>
        <v/>
      </c>
      <c r="H1524" s="817"/>
      <c r="I1524" s="817"/>
      <c r="J1524" s="816" t="str">
        <f>IF('statement of marks'!FC54="","",'statement of marks'!FC54)</f>
        <v/>
      </c>
      <c r="K1524" s="816"/>
      <c r="L1524" s="816"/>
      <c r="M1524" s="816"/>
      <c r="N1524" s="816"/>
      <c r="O1524" s="817" t="str">
        <f>IF('statement of marks'!FD54="","",'statement of marks'!FD54)</f>
        <v/>
      </c>
      <c r="P1524" s="817"/>
      <c r="Q1524" s="817"/>
      <c r="R1524" s="817"/>
      <c r="S1524" s="817" t="str">
        <f>IF('statement of marks'!FE54="","",'statement of marks'!FE54)</f>
        <v/>
      </c>
      <c r="T1524" s="817"/>
      <c r="U1524" s="817"/>
      <c r="V1524" s="817"/>
      <c r="W1524" s="447"/>
      <c r="X1524" s="447" t="str">
        <f>IF('statement of marks'!FF54="","",'statement of marks'!FF54)</f>
        <v/>
      </c>
      <c r="Y1524" s="447" t="str">
        <f>IF('statement of marks'!FG54="","",'statement of marks'!FG54)</f>
        <v/>
      </c>
      <c r="Z1524" s="454" t="str">
        <f>IF('statement of marks'!FH54="","",'statement of marks'!FH54)</f>
        <v/>
      </c>
    </row>
    <row r="1525" spans="1:26" ht="15.5" customHeight="1">
      <c r="A1525" s="424"/>
      <c r="B1525" s="813" t="str">
        <f>IF('statement of marks'!$FK$3="","",'statement of marks'!$FK$3)</f>
        <v>ART EDUCATION</v>
      </c>
      <c r="C1525" s="814"/>
      <c r="D1525" s="817" t="str">
        <f>IF('statement of marks'!FK54="","",'statement of marks'!FK54)</f>
        <v/>
      </c>
      <c r="E1525" s="817"/>
      <c r="F1525" s="817"/>
      <c r="G1525" s="817" t="str">
        <f>IF('statement of marks'!FL54="","",'statement of marks'!FL54)</f>
        <v/>
      </c>
      <c r="H1525" s="817"/>
      <c r="I1525" s="817"/>
      <c r="J1525" s="816" t="str">
        <f>IF('statement of marks'!FM54="","",'statement of marks'!FM54)</f>
        <v/>
      </c>
      <c r="K1525" s="816"/>
      <c r="L1525" s="816"/>
      <c r="M1525" s="816"/>
      <c r="N1525" s="816"/>
      <c r="O1525" s="817" t="str">
        <f>IF('statement of marks'!FN54="","",'statement of marks'!FN54)</f>
        <v/>
      </c>
      <c r="P1525" s="817"/>
      <c r="Q1525" s="817"/>
      <c r="R1525" s="817"/>
      <c r="S1525" s="817" t="str">
        <f>IF('statement of marks'!FO54="","",'statement of marks'!FO54)</f>
        <v/>
      </c>
      <c r="T1525" s="817"/>
      <c r="U1525" s="817"/>
      <c r="V1525" s="817"/>
      <c r="W1525" s="447"/>
      <c r="X1525" s="447" t="str">
        <f>IF('statement of marks'!FP54="","",'statement of marks'!FP54)</f>
        <v/>
      </c>
      <c r="Y1525" s="447" t="str">
        <f>IF('statement of marks'!FQ54="","",'statement of marks'!FQ54)</f>
        <v/>
      </c>
      <c r="Z1525" s="454" t="str">
        <f>IF('statement of marks'!FR54="","",'statement of marks'!FR54)</f>
        <v/>
      </c>
    </row>
    <row r="1526" spans="1:26" ht="15.5" customHeight="1">
      <c r="A1526" s="424"/>
      <c r="B1526" s="813" t="str">
        <f>IF('statement of marks'!$FU$3="","",'statement of marks'!$FU$3)</f>
        <v>PHYSICIAL EDUCATION</v>
      </c>
      <c r="C1526" s="814"/>
      <c r="D1526" s="817" t="str">
        <f>IF('statement of marks'!FU54="","",'statement of marks'!FU54)</f>
        <v/>
      </c>
      <c r="E1526" s="817"/>
      <c r="F1526" s="817"/>
      <c r="G1526" s="817" t="str">
        <f>IF('statement of marks'!FV54="","",'statement of marks'!FV54)</f>
        <v/>
      </c>
      <c r="H1526" s="817"/>
      <c r="I1526" s="817"/>
      <c r="J1526" s="816" t="str">
        <f>IF('statement of marks'!FW54="","",'statement of marks'!FW54)</f>
        <v/>
      </c>
      <c r="K1526" s="816"/>
      <c r="L1526" s="816"/>
      <c r="M1526" s="816"/>
      <c r="N1526" s="816"/>
      <c r="O1526" s="817" t="str">
        <f>IF('statement of marks'!FX54="","",'statement of marks'!FX54)</f>
        <v/>
      </c>
      <c r="P1526" s="817"/>
      <c r="Q1526" s="817"/>
      <c r="R1526" s="817"/>
      <c r="S1526" s="817" t="str">
        <f>IF('statement of marks'!FY54="","",'statement of marks'!FY54)</f>
        <v/>
      </c>
      <c r="T1526" s="817"/>
      <c r="U1526" s="817"/>
      <c r="V1526" s="817"/>
      <c r="W1526" s="447"/>
      <c r="X1526" s="447" t="str">
        <f>IF('statement of marks'!FZ54="","",'statement of marks'!FZ54)</f>
        <v/>
      </c>
      <c r="Y1526" s="447" t="str">
        <f>IF('statement of marks'!GA54="","",'statement of marks'!GA54)</f>
        <v/>
      </c>
      <c r="Z1526" s="454" t="str">
        <f>IF('statement of marks'!GB54="","",'statement of marks'!GB54)</f>
        <v/>
      </c>
    </row>
    <row r="1527" spans="1:26" ht="15.5" customHeight="1">
      <c r="A1527" s="424"/>
      <c r="B1527" s="813" t="s">
        <v>173</v>
      </c>
      <c r="C1527" s="814"/>
      <c r="D1527" s="794" t="str">
        <f>details!$EF$3</f>
        <v>AUGUST</v>
      </c>
      <c r="E1527" s="794"/>
      <c r="F1527" s="794"/>
      <c r="G1527" s="794" t="str">
        <f>details!$EJ$3</f>
        <v>OCTOBER</v>
      </c>
      <c r="H1527" s="794"/>
      <c r="I1527" s="794"/>
      <c r="J1527" s="816" t="str">
        <f>details!$EN$3</f>
        <v>DECEMBER</v>
      </c>
      <c r="K1527" s="816"/>
      <c r="L1527" s="816"/>
      <c r="M1527" s="816"/>
      <c r="N1527" s="816"/>
      <c r="O1527" s="794" t="str">
        <f>details!$ER$3</f>
        <v>FEBURARY</v>
      </c>
      <c r="P1527" s="794"/>
      <c r="Q1527" s="794"/>
      <c r="R1527" s="794"/>
      <c r="S1527" s="794" t="str">
        <f>details!$EV$3</f>
        <v>GRAND TOAL</v>
      </c>
      <c r="T1527" s="794"/>
      <c r="U1527" s="794"/>
      <c r="V1527" s="794"/>
      <c r="W1527" s="811" t="s">
        <v>118</v>
      </c>
      <c r="X1527" s="811"/>
      <c r="Y1527" s="811"/>
      <c r="Z1527" s="812"/>
    </row>
    <row r="1528" spans="1:26" ht="15.5" customHeight="1">
      <c r="A1528" s="424"/>
      <c r="B1528" s="813" t="s">
        <v>175</v>
      </c>
      <c r="C1528" s="814"/>
      <c r="D1528" s="815" t="str">
        <f>IF(details!EI54="","",details!EI54)</f>
        <v/>
      </c>
      <c r="E1528" s="815"/>
      <c r="F1528" s="815"/>
      <c r="G1528" s="815" t="str">
        <f>IF(details!EM54="","",details!EM54)</f>
        <v/>
      </c>
      <c r="H1528" s="815"/>
      <c r="I1528" s="815"/>
      <c r="J1528" s="816" t="str">
        <f>IF(details!EQ54="","",details!EQ54)</f>
        <v/>
      </c>
      <c r="K1528" s="816"/>
      <c r="L1528" s="816"/>
      <c r="M1528" s="816"/>
      <c r="N1528" s="816"/>
      <c r="O1528" s="817" t="str">
        <f>IF(details!EU54="","",details!EU54)</f>
        <v/>
      </c>
      <c r="P1528" s="817"/>
      <c r="Q1528" s="817"/>
      <c r="R1528" s="817"/>
      <c r="S1528" s="815" t="str">
        <f>IF(details!EW54="","",details!EW54)</f>
        <v/>
      </c>
      <c r="T1528" s="815"/>
      <c r="U1528" s="815"/>
      <c r="V1528" s="815"/>
      <c r="W1528" s="811"/>
      <c r="X1528" s="811"/>
      <c r="Y1528" s="811"/>
      <c r="Z1528" s="812"/>
    </row>
    <row r="1529" spans="1:26" ht="15.5" customHeight="1">
      <c r="A1529" s="424"/>
      <c r="B1529" s="818" t="s">
        <v>174</v>
      </c>
      <c r="C1529" s="819"/>
      <c r="D1529" s="820">
        <f>IF(details!EH54="","",details!EH54)</f>
        <v>40</v>
      </c>
      <c r="E1529" s="820"/>
      <c r="F1529" s="820"/>
      <c r="G1529" s="820">
        <f>IF(details!EL54="","",details!EL54)</f>
        <v>60</v>
      </c>
      <c r="H1529" s="820"/>
      <c r="I1529" s="820"/>
      <c r="J1529" s="820">
        <f>IF(details!EP54="","",details!EP54)</f>
        <v>80</v>
      </c>
      <c r="K1529" s="820"/>
      <c r="L1529" s="820"/>
      <c r="M1529" s="820"/>
      <c r="N1529" s="820"/>
      <c r="O1529" s="820">
        <f>IF(details!ET54="","",details!ET54)</f>
        <v>100</v>
      </c>
      <c r="P1529" s="820"/>
      <c r="Q1529" s="820"/>
      <c r="R1529" s="820"/>
      <c r="S1529" s="820">
        <f>IF(details!EV54="","",details!EV54)</f>
        <v>110</v>
      </c>
      <c r="T1529" s="820"/>
      <c r="U1529" s="820"/>
      <c r="V1529" s="820"/>
      <c r="W1529" s="821">
        <f>'statement of marks'!$HR$108</f>
        <v>45777</v>
      </c>
      <c r="X1529" s="821"/>
      <c r="Y1529" s="821"/>
      <c r="Z1529" s="822"/>
    </row>
    <row r="1530" spans="1:26" ht="15.5" customHeight="1">
      <c r="A1530" s="426"/>
      <c r="B1530" s="803" t="s">
        <v>232</v>
      </c>
      <c r="C1530" s="804"/>
      <c r="D1530" s="805" t="s">
        <v>189</v>
      </c>
      <c r="E1530" s="805"/>
      <c r="F1530" s="805"/>
      <c r="G1530" s="805" t="s">
        <v>190</v>
      </c>
      <c r="H1530" s="805"/>
      <c r="I1530" s="805"/>
      <c r="J1530" s="805" t="s">
        <v>222</v>
      </c>
      <c r="K1530" s="805"/>
      <c r="L1530" s="805"/>
      <c r="M1530" s="805"/>
      <c r="N1530" s="805"/>
      <c r="O1530" s="805" t="s">
        <v>147</v>
      </c>
      <c r="P1530" s="805"/>
      <c r="Q1530" s="805"/>
      <c r="R1530" s="805"/>
      <c r="S1530" s="806" t="s">
        <v>195</v>
      </c>
      <c r="T1530" s="806"/>
      <c r="U1530" s="806"/>
      <c r="V1530" s="806"/>
      <c r="W1530" s="805" t="s">
        <v>230</v>
      </c>
      <c r="X1530" s="805"/>
      <c r="Y1530" s="805"/>
      <c r="Z1530" s="807"/>
    </row>
    <row r="1531" spans="1:26" ht="15.5" customHeight="1">
      <c r="A1531" s="426"/>
      <c r="B1531" s="803"/>
      <c r="C1531" s="804"/>
      <c r="D1531" s="805">
        <f>'statement of marks'!HP54</f>
        <v>1200</v>
      </c>
      <c r="E1531" s="805"/>
      <c r="F1531" s="805"/>
      <c r="G1531" s="805" t="str">
        <f>'statement of marks'!HQ54</f>
        <v/>
      </c>
      <c r="H1531" s="805"/>
      <c r="I1531" s="805"/>
      <c r="J1531" s="808" t="str">
        <f>'statement of marks'!HU54</f>
        <v/>
      </c>
      <c r="K1531" s="808"/>
      <c r="L1531" s="808"/>
      <c r="M1531" s="808"/>
      <c r="N1531" s="808"/>
      <c r="O1531" s="808" t="str">
        <f>'statement of marks'!HR54</f>
        <v/>
      </c>
      <c r="P1531" s="808"/>
      <c r="Q1531" s="808"/>
      <c r="R1531" s="808"/>
      <c r="S1531" s="805" t="str">
        <f>'statement of marks'!HT54</f>
        <v/>
      </c>
      <c r="T1531" s="805"/>
      <c r="U1531" s="805"/>
      <c r="V1531" s="805"/>
      <c r="W1531" s="809" t="str">
        <f>'statement of marks'!HO54</f>
        <v/>
      </c>
      <c r="X1531" s="809"/>
      <c r="Y1531" s="809"/>
      <c r="Z1531" s="810"/>
    </row>
    <row r="1532" spans="1:26" ht="15.5" customHeight="1">
      <c r="A1532" s="424"/>
      <c r="B1532" s="792" t="s">
        <v>176</v>
      </c>
      <c r="C1532" s="793"/>
      <c r="D1532" s="794"/>
      <c r="E1532" s="794"/>
      <c r="F1532" s="794"/>
      <c r="G1532" s="794"/>
      <c r="H1532" s="794"/>
      <c r="I1532" s="794"/>
      <c r="J1532" s="794"/>
      <c r="K1532" s="794"/>
      <c r="L1532" s="794"/>
      <c r="M1532" s="794"/>
      <c r="N1532" s="794"/>
      <c r="O1532" s="794"/>
      <c r="P1532" s="794"/>
      <c r="Q1532" s="794"/>
      <c r="R1532" s="794"/>
      <c r="S1532" s="794"/>
      <c r="T1532" s="794"/>
      <c r="U1532" s="794"/>
      <c r="V1532" s="794"/>
      <c r="W1532" s="794"/>
      <c r="X1532" s="794"/>
      <c r="Y1532" s="794"/>
      <c r="Z1532" s="800"/>
    </row>
    <row r="1533" spans="1:26" ht="15.5" customHeight="1">
      <c r="A1533" s="424"/>
      <c r="B1533" s="801" t="s">
        <v>161</v>
      </c>
      <c r="C1533" s="802"/>
      <c r="D1533" s="794"/>
      <c r="E1533" s="794"/>
      <c r="F1533" s="794"/>
      <c r="G1533" s="794"/>
      <c r="H1533" s="794"/>
      <c r="I1533" s="794"/>
      <c r="J1533" s="794"/>
      <c r="K1533" s="794"/>
      <c r="L1533" s="794"/>
      <c r="M1533" s="794"/>
      <c r="N1533" s="794"/>
      <c r="O1533" s="794"/>
      <c r="P1533" s="794"/>
      <c r="Q1533" s="794"/>
      <c r="R1533" s="794"/>
      <c r="S1533" s="794"/>
      <c r="T1533" s="794"/>
      <c r="U1533" s="794"/>
      <c r="V1533" s="794"/>
      <c r="W1533" s="794"/>
      <c r="X1533" s="794"/>
      <c r="Y1533" s="794"/>
      <c r="Z1533" s="800"/>
    </row>
    <row r="1534" spans="1:26" ht="15.5" customHeight="1">
      <c r="A1534" s="424"/>
      <c r="B1534" s="792" t="s">
        <v>162</v>
      </c>
      <c r="C1534" s="793"/>
      <c r="D1534" s="794"/>
      <c r="E1534" s="794"/>
      <c r="F1534" s="794"/>
      <c r="G1534" s="794"/>
      <c r="H1534" s="794"/>
      <c r="I1534" s="794"/>
      <c r="J1534" s="794"/>
      <c r="K1534" s="794"/>
      <c r="L1534" s="794"/>
      <c r="M1534" s="794"/>
      <c r="N1534" s="794"/>
      <c r="O1534" s="794"/>
      <c r="P1534" s="794"/>
      <c r="Q1534" s="794"/>
      <c r="R1534" s="794"/>
      <c r="S1534" s="795" t="s">
        <v>162</v>
      </c>
      <c r="T1534" s="795"/>
      <c r="U1534" s="795"/>
      <c r="V1534" s="795"/>
      <c r="W1534" s="796" t="s">
        <v>163</v>
      </c>
      <c r="X1534" s="796"/>
      <c r="Y1534" s="796"/>
      <c r="Z1534" s="797"/>
    </row>
    <row r="1535" spans="1:26" ht="15.5" customHeight="1">
      <c r="A1535" s="424"/>
      <c r="B1535" s="798" t="s">
        <v>163</v>
      </c>
      <c r="C1535" s="799"/>
      <c r="D1535" s="794"/>
      <c r="E1535" s="794"/>
      <c r="F1535" s="794"/>
      <c r="G1535" s="794"/>
      <c r="H1535" s="794"/>
      <c r="I1535" s="794"/>
      <c r="J1535" s="794"/>
      <c r="K1535" s="794"/>
      <c r="L1535" s="794"/>
      <c r="M1535" s="794"/>
      <c r="N1535" s="794"/>
      <c r="O1535" s="794"/>
      <c r="P1535" s="794"/>
      <c r="Q1535" s="794"/>
      <c r="R1535" s="794"/>
      <c r="S1535" s="795"/>
      <c r="T1535" s="795"/>
      <c r="U1535" s="795"/>
      <c r="V1535" s="795"/>
      <c r="W1535" s="796"/>
      <c r="X1535" s="796"/>
      <c r="Y1535" s="796"/>
      <c r="Z1535" s="797"/>
    </row>
    <row r="1536" spans="1:26" ht="15.5" customHeight="1" thickBot="1">
      <c r="A1536" s="424"/>
      <c r="B1536" s="786" t="s">
        <v>223</v>
      </c>
      <c r="C1536" s="787"/>
      <c r="D1536" s="788"/>
      <c r="E1536" s="788"/>
      <c r="F1536" s="788"/>
      <c r="G1536" s="788"/>
      <c r="H1536" s="788"/>
      <c r="I1536" s="788"/>
      <c r="J1536" s="788"/>
      <c r="K1536" s="788"/>
      <c r="L1536" s="788"/>
      <c r="M1536" s="788"/>
      <c r="N1536" s="788"/>
      <c r="O1536" s="788"/>
      <c r="P1536" s="788"/>
      <c r="Q1536" s="788"/>
      <c r="R1536" s="788"/>
      <c r="S1536" s="789" t="s">
        <v>179</v>
      </c>
      <c r="T1536" s="789"/>
      <c r="U1536" s="789"/>
      <c r="V1536" s="789"/>
      <c r="W1536" s="790" t="s">
        <v>179</v>
      </c>
      <c r="X1536" s="790"/>
      <c r="Y1536" s="790"/>
      <c r="Z1536" s="791"/>
    </row>
    <row r="1537" spans="1:26" ht="15.5" customHeight="1">
      <c r="A1537" s="424"/>
      <c r="B1537" s="839" t="s">
        <v>178</v>
      </c>
      <c r="C1537" s="840"/>
      <c r="D1537" s="840"/>
      <c r="E1537" s="840"/>
      <c r="F1537" s="840"/>
      <c r="G1537" s="840"/>
      <c r="H1537" s="840"/>
      <c r="I1537" s="840"/>
      <c r="J1537" s="840"/>
      <c r="K1537" s="840"/>
      <c r="L1537" s="840"/>
      <c r="M1537" s="840"/>
      <c r="N1537" s="840"/>
      <c r="O1537" s="840"/>
      <c r="P1537" s="840"/>
      <c r="Q1537" s="840"/>
      <c r="R1537" s="840"/>
      <c r="S1537" s="840"/>
      <c r="T1537" s="840"/>
      <c r="U1537" s="840"/>
      <c r="V1537" s="840"/>
      <c r="W1537" s="840"/>
      <c r="X1537" s="840"/>
      <c r="Y1537" s="840"/>
      <c r="Z1537" s="841"/>
    </row>
    <row r="1538" spans="1:26" ht="15.5" customHeight="1">
      <c r="A1538" s="424"/>
      <c r="B1538" s="842" t="str">
        <f>IF('statement of marks'!$A$1="","",'statement of marks'!$A$1)</f>
        <v>GOVT. HR. SEC. SCHOOL, _________________</v>
      </c>
      <c r="C1538" s="843"/>
      <c r="D1538" s="843"/>
      <c r="E1538" s="843"/>
      <c r="F1538" s="843"/>
      <c r="G1538" s="843"/>
      <c r="H1538" s="843"/>
      <c r="I1538" s="843"/>
      <c r="J1538" s="843"/>
      <c r="K1538" s="843"/>
      <c r="L1538" s="843"/>
      <c r="M1538" s="843"/>
      <c r="N1538" s="843"/>
      <c r="O1538" s="843"/>
      <c r="P1538" s="843"/>
      <c r="Q1538" s="843"/>
      <c r="R1538" s="843"/>
      <c r="S1538" s="843"/>
      <c r="T1538" s="843"/>
      <c r="U1538" s="843"/>
      <c r="V1538" s="843"/>
      <c r="W1538" s="843"/>
      <c r="X1538" s="843"/>
      <c r="Y1538" s="843"/>
      <c r="Z1538" s="844"/>
    </row>
    <row r="1539" spans="1:26" ht="15.5" customHeight="1">
      <c r="A1539" s="424"/>
      <c r="B1539" s="813" t="s">
        <v>117</v>
      </c>
      <c r="C1539" s="814"/>
      <c r="D1539" s="814" t="str">
        <f>IF('statement of marks'!$H$3="","",'statement of marks'!$H$3)</f>
        <v>2024-25</v>
      </c>
      <c r="E1539" s="814"/>
      <c r="F1539" s="814"/>
      <c r="G1539" s="814"/>
      <c r="H1539" s="814"/>
      <c r="I1539" s="814"/>
      <c r="J1539" s="814"/>
      <c r="K1539" s="814"/>
      <c r="L1539" s="814"/>
      <c r="M1539" s="814"/>
      <c r="N1539" s="814"/>
      <c r="O1539" s="814"/>
      <c r="P1539" s="814"/>
      <c r="Q1539" s="814"/>
      <c r="R1539" s="814"/>
      <c r="S1539" s="814"/>
      <c r="T1539" s="814"/>
      <c r="U1539" s="814"/>
      <c r="V1539" s="814"/>
      <c r="W1539" s="814"/>
      <c r="X1539" s="814"/>
      <c r="Y1539" s="814"/>
      <c r="Z1539" s="832"/>
    </row>
    <row r="1540" spans="1:26" ht="15.5" customHeight="1">
      <c r="A1540" s="424"/>
      <c r="B1540" s="813" t="s">
        <v>157</v>
      </c>
      <c r="C1540" s="814"/>
      <c r="D1540" s="814" t="str">
        <f>IF('statement of marks'!I55="","",'statement of marks'!I55)</f>
        <v/>
      </c>
      <c r="E1540" s="814"/>
      <c r="F1540" s="814"/>
      <c r="G1540" s="814"/>
      <c r="H1540" s="814"/>
      <c r="I1540" s="814"/>
      <c r="J1540" s="814"/>
      <c r="K1540" s="814"/>
      <c r="L1540" s="814"/>
      <c r="M1540" s="814"/>
      <c r="N1540" s="814"/>
      <c r="O1540" s="814"/>
      <c r="P1540" s="814"/>
      <c r="Q1540" s="814"/>
      <c r="R1540" s="814"/>
      <c r="S1540" s="814"/>
      <c r="T1540" s="814"/>
      <c r="U1540" s="814"/>
      <c r="V1540" s="814"/>
      <c r="W1540" s="814"/>
      <c r="X1540" s="814"/>
      <c r="Y1540" s="814"/>
      <c r="Z1540" s="832"/>
    </row>
    <row r="1541" spans="1:26" ht="15.5" customHeight="1">
      <c r="A1541" s="424"/>
      <c r="B1541" s="813" t="s">
        <v>20</v>
      </c>
      <c r="C1541" s="814"/>
      <c r="D1541" s="814" t="str">
        <f>IF('statement of marks'!J55="","",'statement of marks'!J55)</f>
        <v/>
      </c>
      <c r="E1541" s="814"/>
      <c r="F1541" s="814"/>
      <c r="G1541" s="814"/>
      <c r="H1541" s="814"/>
      <c r="I1541" s="814"/>
      <c r="J1541" s="814"/>
      <c r="K1541" s="814"/>
      <c r="L1541" s="814"/>
      <c r="M1541" s="814"/>
      <c r="N1541" s="814"/>
      <c r="O1541" s="814"/>
      <c r="P1541" s="814"/>
      <c r="Q1541" s="814"/>
      <c r="R1541" s="814"/>
      <c r="S1541" s="814"/>
      <c r="T1541" s="814"/>
      <c r="U1541" s="814"/>
      <c r="V1541" s="814"/>
      <c r="W1541" s="814"/>
      <c r="X1541" s="814"/>
      <c r="Y1541" s="814"/>
      <c r="Z1541" s="832"/>
    </row>
    <row r="1542" spans="1:26" ht="15.5" customHeight="1">
      <c r="A1542" s="424"/>
      <c r="B1542" s="813" t="s">
        <v>21</v>
      </c>
      <c r="C1542" s="814"/>
      <c r="D1542" s="814" t="str">
        <f>IF('statement of marks'!K55="","",'statement of marks'!K55)</f>
        <v/>
      </c>
      <c r="E1542" s="814"/>
      <c r="F1542" s="814"/>
      <c r="G1542" s="814"/>
      <c r="H1542" s="814"/>
      <c r="I1542" s="814"/>
      <c r="J1542" s="814"/>
      <c r="K1542" s="814"/>
      <c r="L1542" s="814"/>
      <c r="M1542" s="814"/>
      <c r="N1542" s="814"/>
      <c r="O1542" s="814"/>
      <c r="P1542" s="814"/>
      <c r="Q1542" s="814"/>
      <c r="R1542" s="814"/>
      <c r="S1542" s="814"/>
      <c r="T1542" s="814"/>
      <c r="U1542" s="814"/>
      <c r="V1542" s="814"/>
      <c r="W1542" s="814"/>
      <c r="X1542" s="814"/>
      <c r="Y1542" s="814"/>
      <c r="Z1542" s="832"/>
    </row>
    <row r="1543" spans="1:26" ht="15.5" customHeight="1">
      <c r="A1543" s="424"/>
      <c r="B1543" s="813" t="s">
        <v>158</v>
      </c>
      <c r="C1543" s="814"/>
      <c r="D1543" s="814" t="str">
        <f>IF('statement of marks'!$G$3="","",'statement of marks'!$G$3)</f>
        <v>6 A</v>
      </c>
      <c r="E1543" s="814"/>
      <c r="F1543" s="814"/>
      <c r="G1543" s="814" t="s">
        <v>159</v>
      </c>
      <c r="H1543" s="814"/>
      <c r="I1543" s="814"/>
      <c r="J1543" s="836">
        <f>IF('statement of marks'!D55="","",'statement of marks'!D55)</f>
        <v>849</v>
      </c>
      <c r="K1543" s="837"/>
      <c r="L1543" s="837"/>
      <c r="M1543" s="837"/>
      <c r="N1543" s="838"/>
      <c r="O1543" s="814" t="s">
        <v>79</v>
      </c>
      <c r="P1543" s="814"/>
      <c r="Q1543" s="814"/>
      <c r="R1543" s="814"/>
      <c r="S1543" s="814" t="str">
        <f>IF('statement of marks'!F55="","",'statement of marks'!F55)</f>
        <v/>
      </c>
      <c r="T1543" s="814"/>
      <c r="U1543" s="814"/>
      <c r="V1543" s="814"/>
      <c r="W1543" s="814" t="str">
        <f>IF('statement of marks'!$I$3="","",'statement of marks'!$I$3)</f>
        <v>SCHOOL DISE CODE</v>
      </c>
      <c r="X1543" s="814"/>
      <c r="Y1543" s="814"/>
      <c r="Z1543" s="832"/>
    </row>
    <row r="1544" spans="1:26" ht="15.5" customHeight="1">
      <c r="A1544" s="424"/>
      <c r="B1544" s="449" t="s">
        <v>171</v>
      </c>
      <c r="C1544" s="428"/>
      <c r="D1544" s="830" t="str">
        <f>IF('statement of marks'!G55="","",'statement of marks'!G55)</f>
        <v/>
      </c>
      <c r="E1544" s="830"/>
      <c r="F1544" s="830"/>
      <c r="G1544" s="831" t="str">
        <f>IF('statement of marks'!H55="","",'statement of marks'!H55)</f>
        <v/>
      </c>
      <c r="H1544" s="831"/>
      <c r="I1544" s="831"/>
      <c r="J1544" s="831"/>
      <c r="K1544" s="831"/>
      <c r="L1544" s="831"/>
      <c r="M1544" s="831"/>
      <c r="N1544" s="831"/>
      <c r="O1544" s="831"/>
      <c r="P1544" s="831"/>
      <c r="Q1544" s="831"/>
      <c r="R1544" s="831"/>
      <c r="S1544" s="831"/>
      <c r="T1544" s="831"/>
      <c r="U1544" s="831"/>
      <c r="V1544" s="831"/>
      <c r="W1544" s="814" t="str">
        <f>IF('statement of marks'!$J$3="","",'statement of marks'!$J$3)</f>
        <v>08291009401</v>
      </c>
      <c r="X1544" s="814"/>
      <c r="Y1544" s="814"/>
      <c r="Z1544" s="832"/>
    </row>
    <row r="1545" spans="1:26" ht="15.5" customHeight="1">
      <c r="A1545" s="424"/>
      <c r="B1545" s="450" t="s">
        <v>160</v>
      </c>
      <c r="C1545" s="429" t="s">
        <v>165</v>
      </c>
      <c r="D1545" s="794" t="s">
        <v>167</v>
      </c>
      <c r="E1545" s="794"/>
      <c r="F1545" s="794"/>
      <c r="G1545" s="794" t="s">
        <v>168</v>
      </c>
      <c r="H1545" s="794"/>
      <c r="I1545" s="794"/>
      <c r="J1545" s="794" t="s">
        <v>169</v>
      </c>
      <c r="K1545" s="794"/>
      <c r="L1545" s="794"/>
      <c r="M1545" s="833" t="str">
        <f>IF('statement of marks'!U$4="","",'statement of marks'!U$4)</f>
        <v>TOTAL OF ALL TESTS</v>
      </c>
      <c r="N1545" s="834" t="str">
        <f>IF('statement of marks'!V$4="","",'statement of marks'!V$4)</f>
        <v>VRUKSHAROPAN</v>
      </c>
      <c r="O1545" s="795" t="s">
        <v>170</v>
      </c>
      <c r="P1545" s="795"/>
      <c r="Q1545" s="795"/>
      <c r="R1545" s="795"/>
      <c r="S1545" s="835" t="s">
        <v>216</v>
      </c>
      <c r="T1545" s="816" t="s">
        <v>90</v>
      </c>
      <c r="U1545" s="816"/>
      <c r="V1545" s="816"/>
      <c r="W1545" s="816"/>
      <c r="X1545" s="823" t="s">
        <v>425</v>
      </c>
      <c r="Y1545" s="823"/>
      <c r="Z1545" s="824"/>
    </row>
    <row r="1546" spans="1:26" ht="15.5" customHeight="1">
      <c r="A1546" s="424"/>
      <c r="B1546" s="450"/>
      <c r="C1546" s="429"/>
      <c r="D1546" s="431" t="s">
        <v>217</v>
      </c>
      <c r="E1546" s="431" t="s">
        <v>218</v>
      </c>
      <c r="F1546" s="432" t="s">
        <v>219</v>
      </c>
      <c r="G1546" s="431" t="s">
        <v>217</v>
      </c>
      <c r="H1546" s="431" t="s">
        <v>218</v>
      </c>
      <c r="I1546" s="433" t="s">
        <v>219</v>
      </c>
      <c r="J1546" s="431" t="s">
        <v>217</v>
      </c>
      <c r="K1546" s="431" t="s">
        <v>218</v>
      </c>
      <c r="L1546" s="433" t="s">
        <v>219</v>
      </c>
      <c r="M1546" s="833"/>
      <c r="N1546" s="834"/>
      <c r="O1546" s="431" t="s">
        <v>217</v>
      </c>
      <c r="P1546" s="431" t="s">
        <v>218</v>
      </c>
      <c r="Q1546" s="434" t="s">
        <v>421</v>
      </c>
      <c r="R1546" s="433" t="s">
        <v>219</v>
      </c>
      <c r="S1546" s="835"/>
      <c r="T1546" s="431" t="s">
        <v>217</v>
      </c>
      <c r="U1546" s="431" t="s">
        <v>218</v>
      </c>
      <c r="V1546" s="434" t="s">
        <v>422</v>
      </c>
      <c r="W1546" s="433" t="s">
        <v>219</v>
      </c>
      <c r="X1546" s="435" t="s">
        <v>423</v>
      </c>
      <c r="Y1546" s="431" t="s">
        <v>220</v>
      </c>
      <c r="Z1546" s="451" t="s">
        <v>69</v>
      </c>
    </row>
    <row r="1547" spans="1:26" ht="15.5" customHeight="1">
      <c r="A1547" s="425"/>
      <c r="B1547" s="828" t="s">
        <v>166</v>
      </c>
      <c r="C1547" s="829"/>
      <c r="D1547" s="436">
        <f>IF('statement of marks'!L$6="","",'statement of marks'!L$6)</f>
        <v>5</v>
      </c>
      <c r="E1547" s="436">
        <f>IF('statement of marks'!M$6="","",'statement of marks'!M$6)</f>
        <v>5</v>
      </c>
      <c r="F1547" s="437">
        <f>IF('statement of marks'!N$6="","",'statement of marks'!N$6)</f>
        <v>10</v>
      </c>
      <c r="G1547" s="436">
        <f>IF('statement of marks'!O$6="","",'statement of marks'!O$6)</f>
        <v>5</v>
      </c>
      <c r="H1547" s="436">
        <f>IF('statement of marks'!P$6="","",'statement of marks'!P$6)</f>
        <v>5</v>
      </c>
      <c r="I1547" s="438">
        <f>IF('statement of marks'!Q$6="","",'statement of marks'!Q$6)</f>
        <v>10</v>
      </c>
      <c r="J1547" s="436">
        <f>IF('statement of marks'!R$6="","",'statement of marks'!R$6)</f>
        <v>5</v>
      </c>
      <c r="K1547" s="436">
        <f>IF('statement of marks'!S$6="","",'statement of marks'!S$6)</f>
        <v>4</v>
      </c>
      <c r="L1547" s="438">
        <f>IF('statement of marks'!T$6="","",'statement of marks'!T$6)</f>
        <v>9</v>
      </c>
      <c r="M1547" s="438">
        <f>IF('statement of marks'!U$6="","",'statement of marks'!U$6)</f>
        <v>29</v>
      </c>
      <c r="N1547" s="439">
        <f>IF('statement of marks'!V$6="","",'statement of marks'!V$6)</f>
        <v>1</v>
      </c>
      <c r="O1547" s="436">
        <f>IF('statement of marks'!W$6="","",'statement of marks'!W$6)</f>
        <v>40</v>
      </c>
      <c r="P1547" s="436">
        <f>IF('statement of marks'!X$6="","",'statement of marks'!X$6)</f>
        <v>10</v>
      </c>
      <c r="Q1547" s="436">
        <f>IF('statement of marks'!Y$6="","",'statement of marks'!Y$6)</f>
        <v>20</v>
      </c>
      <c r="R1547" s="438">
        <f>IF('statement of marks'!Z$6="","",'statement of marks'!Z$6)</f>
        <v>70</v>
      </c>
      <c r="S1547" s="440">
        <f>IF('statement of marks'!AA$6="","",'statement of marks'!AA$6)</f>
        <v>100</v>
      </c>
      <c r="T1547" s="436">
        <f>IF('statement of marks'!AB$6="","",'statement of marks'!AB$6)</f>
        <v>65</v>
      </c>
      <c r="U1547" s="436">
        <f>IF('statement of marks'!AC$6="","",'statement of marks'!AC$6)</f>
        <v>15</v>
      </c>
      <c r="V1547" s="436">
        <f>IF('statement of marks'!AD$6="","",'statement of marks'!AD$6)</f>
        <v>20</v>
      </c>
      <c r="W1547" s="438">
        <f>IF('statement of marks'!AE$6="","",'statement of marks'!AE$6)</f>
        <v>100</v>
      </c>
      <c r="X1547" s="441">
        <f>IF('statement of marks'!AF$6="","",'statement of marks'!AF$6)</f>
        <v>200</v>
      </c>
      <c r="Y1547" s="436" t="str">
        <f>IF('statement of marks'!AG$6="","",'statement of marks'!AG$6)</f>
        <v/>
      </c>
      <c r="Z1547" s="452" t="str">
        <f>IF('statement of marks'!AH$6="","",'statement of marks'!AH$6)</f>
        <v/>
      </c>
    </row>
    <row r="1548" spans="1:26" ht="15.5" customHeight="1">
      <c r="A1548" s="424"/>
      <c r="B1548" s="813" t="str">
        <f>IF('statement of marks'!$L$3="","",'statement of marks'!$L$3)</f>
        <v>HINDI</v>
      </c>
      <c r="C1548" s="814"/>
      <c r="D1548" s="430" t="str">
        <f>IF('statement of marks'!L55="","",'statement of marks'!L55)</f>
        <v/>
      </c>
      <c r="E1548" s="430" t="str">
        <f>IF('statement of marks'!M55="","",'statement of marks'!M55)</f>
        <v/>
      </c>
      <c r="F1548" s="442" t="str">
        <f>IF('statement of marks'!N55="","",'statement of marks'!N55)</f>
        <v/>
      </c>
      <c r="G1548" s="430" t="str">
        <f>IF('statement of marks'!O55="","",'statement of marks'!O55)</f>
        <v/>
      </c>
      <c r="H1548" s="430" t="str">
        <f>IF('statement of marks'!P55="","",'statement of marks'!P55)</f>
        <v/>
      </c>
      <c r="I1548" s="443" t="str">
        <f>IF('statement of marks'!Q55="","",'statement of marks'!Q55)</f>
        <v/>
      </c>
      <c r="J1548" s="430" t="str">
        <f>IF('statement of marks'!R55="","",'statement of marks'!R55)</f>
        <v/>
      </c>
      <c r="K1548" s="430" t="str">
        <f>IF('statement of marks'!S55="","",'statement of marks'!S55)</f>
        <v/>
      </c>
      <c r="L1548" s="443" t="str">
        <f>IF('statement of marks'!T55="","",'statement of marks'!T55)</f>
        <v/>
      </c>
      <c r="M1548" s="443" t="str">
        <f>IF('statement of marks'!U55="","",'statement of marks'!U55)</f>
        <v/>
      </c>
      <c r="N1548" s="444" t="str">
        <f>IF('statement of marks'!V55="","",'statement of marks'!V55)</f>
        <v/>
      </c>
      <c r="O1548" s="430" t="str">
        <f>IF('statement of marks'!W55="","",'statement of marks'!W55)</f>
        <v/>
      </c>
      <c r="P1548" s="430" t="str">
        <f>IF('statement of marks'!X55="","",'statement of marks'!X55)</f>
        <v/>
      </c>
      <c r="Q1548" s="430" t="str">
        <f>IF('statement of marks'!Y55="","",'statement of marks'!Y55)</f>
        <v/>
      </c>
      <c r="R1548" s="443" t="str">
        <f>IF('statement of marks'!Z55="","",'statement of marks'!Z55)</f>
        <v/>
      </c>
      <c r="S1548" s="445" t="str">
        <f>IF('statement of marks'!AA55="","",'statement of marks'!AA55)</f>
        <v/>
      </c>
      <c r="T1548" s="430" t="str">
        <f>IF('statement of marks'!AB55="","",'statement of marks'!AB55)</f>
        <v/>
      </c>
      <c r="U1548" s="430" t="str">
        <f>IF('statement of marks'!AC55="","",'statement of marks'!AC55)</f>
        <v/>
      </c>
      <c r="V1548" s="430" t="str">
        <f>IF('statement of marks'!AD55="","",'statement of marks'!AD55)</f>
        <v/>
      </c>
      <c r="W1548" s="443" t="str">
        <f>IF('statement of marks'!AE55="","",'statement of marks'!AE55)</f>
        <v/>
      </c>
      <c r="X1548" s="446" t="str">
        <f>IF('statement of marks'!AF55="","",'statement of marks'!AF55)</f>
        <v/>
      </c>
      <c r="Y1548" s="430" t="str">
        <f>IF('statement of marks'!AG55="","",'statement of marks'!AG55)</f>
        <v/>
      </c>
      <c r="Z1548" s="453" t="str">
        <f>IF('statement of marks'!AH55="","",'statement of marks'!AH55)</f>
        <v/>
      </c>
    </row>
    <row r="1549" spans="1:26" ht="15.5" customHeight="1">
      <c r="A1549" s="424"/>
      <c r="B1549" s="813" t="str">
        <f>IF('statement of marks'!$AK$3="","",'statement of marks'!$AK$3)</f>
        <v>ENGLISH</v>
      </c>
      <c r="C1549" s="814"/>
      <c r="D1549" s="430" t="str">
        <f>IF('statement of marks'!AK55="","",'statement of marks'!AK55)</f>
        <v/>
      </c>
      <c r="E1549" s="430" t="str">
        <f>IF('statement of marks'!AL55="","",'statement of marks'!AL55)</f>
        <v/>
      </c>
      <c r="F1549" s="442" t="str">
        <f>IF('statement of marks'!AM55="","",'statement of marks'!AM55)</f>
        <v/>
      </c>
      <c r="G1549" s="430" t="str">
        <f>IF('statement of marks'!AN55="","",'statement of marks'!AN55)</f>
        <v/>
      </c>
      <c r="H1549" s="430" t="str">
        <f>IF('statement of marks'!AO55="","",'statement of marks'!AO55)</f>
        <v/>
      </c>
      <c r="I1549" s="443" t="str">
        <f>IF('statement of marks'!AP55="","",'statement of marks'!AP55)</f>
        <v/>
      </c>
      <c r="J1549" s="430" t="str">
        <f>IF('statement of marks'!AQ55="","",'statement of marks'!AQ55)</f>
        <v/>
      </c>
      <c r="K1549" s="430" t="str">
        <f>IF('statement of marks'!AR55="","",'statement of marks'!AR55)</f>
        <v/>
      </c>
      <c r="L1549" s="443" t="str">
        <f>IF('statement of marks'!AS55="","",'statement of marks'!AS55)</f>
        <v/>
      </c>
      <c r="M1549" s="443" t="str">
        <f>IF('statement of marks'!AT55="","",'statement of marks'!AT55)</f>
        <v/>
      </c>
      <c r="N1549" s="444" t="str">
        <f>IF('statement of marks'!AU55="","",'statement of marks'!AU55)</f>
        <v/>
      </c>
      <c r="O1549" s="430" t="str">
        <f>IF('statement of marks'!AV55="","",'statement of marks'!AV55)</f>
        <v/>
      </c>
      <c r="P1549" s="430" t="str">
        <f>IF('statement of marks'!AW55="","",'statement of marks'!AW55)</f>
        <v/>
      </c>
      <c r="Q1549" s="430" t="str">
        <f>IF('statement of marks'!AX55="","",'statement of marks'!AX55)</f>
        <v/>
      </c>
      <c r="R1549" s="443" t="str">
        <f>IF('statement of marks'!AY55="","",'statement of marks'!AY55)</f>
        <v/>
      </c>
      <c r="S1549" s="445" t="str">
        <f>IF('statement of marks'!AZ55="","",'statement of marks'!AZ55)</f>
        <v/>
      </c>
      <c r="T1549" s="430" t="str">
        <f>IF('statement of marks'!BA55="","",'statement of marks'!BA55)</f>
        <v/>
      </c>
      <c r="U1549" s="430" t="str">
        <f>IF('statement of marks'!BB55="","",'statement of marks'!BB55)</f>
        <v/>
      </c>
      <c r="V1549" s="430" t="str">
        <f>IF('statement of marks'!BC55="","",'statement of marks'!BC55)</f>
        <v/>
      </c>
      <c r="W1549" s="443" t="str">
        <f>IF('statement of marks'!BD55="","",'statement of marks'!BD55)</f>
        <v/>
      </c>
      <c r="X1549" s="446" t="str">
        <f>IF('statement of marks'!BE55="","",'statement of marks'!BE55)</f>
        <v/>
      </c>
      <c r="Y1549" s="430" t="str">
        <f>IF('statement of marks'!BF55="","",'statement of marks'!BF55)</f>
        <v/>
      </c>
      <c r="Z1549" s="453" t="str">
        <f>IF('statement of marks'!BG55="","",'statement of marks'!BG55)</f>
        <v/>
      </c>
    </row>
    <row r="1550" spans="1:26" ht="15.5" customHeight="1">
      <c r="A1550" s="424"/>
      <c r="B1550" s="813" t="str">
        <f>IF('statement of marks'!BJ55="s","SANSKRIT",IF('statement of marks'!BJ55="u","URDU",IF('statement of marks'!BJ55="g","GUJRATI",IF('statement of marks'!BJ55="p","PUNJABI",IF('statement of marks'!BJ55="sd","fla/kh","THIRD LANGUAGE")))))</f>
        <v>THIRD LANGUAGE</v>
      </c>
      <c r="C1550" s="814"/>
      <c r="D1550" s="430" t="str">
        <f>IF('statement of marks'!BK55="","",'statement of marks'!BK55)</f>
        <v/>
      </c>
      <c r="E1550" s="430" t="str">
        <f>IF('statement of marks'!BL55="","",'statement of marks'!BL55)</f>
        <v/>
      </c>
      <c r="F1550" s="442" t="str">
        <f>IF('statement of marks'!BM55="","",'statement of marks'!BM55)</f>
        <v/>
      </c>
      <c r="G1550" s="430" t="str">
        <f>IF('statement of marks'!BN55="","",'statement of marks'!BN55)</f>
        <v/>
      </c>
      <c r="H1550" s="430" t="str">
        <f>IF('statement of marks'!BO55="","",'statement of marks'!BO55)</f>
        <v/>
      </c>
      <c r="I1550" s="443" t="str">
        <f>IF('statement of marks'!BP55="","",'statement of marks'!BP55)</f>
        <v/>
      </c>
      <c r="J1550" s="430" t="str">
        <f>IF('statement of marks'!BQ55="","",'statement of marks'!BQ55)</f>
        <v/>
      </c>
      <c r="K1550" s="430" t="str">
        <f>IF('statement of marks'!BR55="","",'statement of marks'!BR55)</f>
        <v/>
      </c>
      <c r="L1550" s="443" t="str">
        <f>IF('statement of marks'!BS55="","",'statement of marks'!BS55)</f>
        <v/>
      </c>
      <c r="M1550" s="443" t="str">
        <f>IF('statement of marks'!BT55="","",'statement of marks'!BT55)</f>
        <v/>
      </c>
      <c r="N1550" s="444" t="str">
        <f>IF('statement of marks'!BU55="","",'statement of marks'!BU55)</f>
        <v/>
      </c>
      <c r="O1550" s="430" t="str">
        <f>IF('statement of marks'!BV55="","",'statement of marks'!BV55)</f>
        <v/>
      </c>
      <c r="P1550" s="430" t="str">
        <f>IF('statement of marks'!BW55="","",'statement of marks'!BW55)</f>
        <v/>
      </c>
      <c r="Q1550" s="430"/>
      <c r="R1550" s="443" t="str">
        <f>IF('statement of marks'!BX55="","",'statement of marks'!BX55)</f>
        <v/>
      </c>
      <c r="S1550" s="445" t="str">
        <f>IF('statement of marks'!BY55="","",'statement of marks'!BY55)</f>
        <v/>
      </c>
      <c r="T1550" s="430" t="str">
        <f>IF('statement of marks'!BZ55="","",'statement of marks'!BZ55)</f>
        <v/>
      </c>
      <c r="U1550" s="430" t="str">
        <f>IF('statement of marks'!CA55="","",'statement of marks'!CA55)</f>
        <v/>
      </c>
      <c r="V1550" s="430"/>
      <c r="W1550" s="443" t="str">
        <f>IF('statement of marks'!CB55="","",'statement of marks'!CB55)</f>
        <v/>
      </c>
      <c r="X1550" s="446" t="str">
        <f>IF('statement of marks'!CC55="","",'statement of marks'!CC55)</f>
        <v/>
      </c>
      <c r="Y1550" s="430" t="str">
        <f>IF('statement of marks'!CD55="","",'statement of marks'!CD55)</f>
        <v/>
      </c>
      <c r="Z1550" s="453" t="str">
        <f>IF('statement of marks'!CE55="","",'statement of marks'!CE55)</f>
        <v/>
      </c>
    </row>
    <row r="1551" spans="1:26" ht="15.5" customHeight="1">
      <c r="A1551" s="424"/>
      <c r="B1551" s="813" t="str">
        <f>IF('statement of marks'!$CH$3="","",'statement of marks'!$CH$3)</f>
        <v>MATHEMATICS</v>
      </c>
      <c r="C1551" s="814"/>
      <c r="D1551" s="430" t="str">
        <f>IF('statement of marks'!CH55="","",'statement of marks'!CH55)</f>
        <v/>
      </c>
      <c r="E1551" s="430" t="str">
        <f>IF('statement of marks'!CI55="","",'statement of marks'!CI55)</f>
        <v/>
      </c>
      <c r="F1551" s="442" t="str">
        <f>IF('statement of marks'!CJ55="","",'statement of marks'!CJ55)</f>
        <v/>
      </c>
      <c r="G1551" s="430" t="str">
        <f>IF('statement of marks'!CK55="","",'statement of marks'!CK55)</f>
        <v/>
      </c>
      <c r="H1551" s="430" t="str">
        <f>IF('statement of marks'!CL55="","",'statement of marks'!CL55)</f>
        <v/>
      </c>
      <c r="I1551" s="443" t="str">
        <f>IF('statement of marks'!CM55="","",'statement of marks'!CM55)</f>
        <v/>
      </c>
      <c r="J1551" s="430" t="str">
        <f>IF('statement of marks'!CN55="","",'statement of marks'!CN55)</f>
        <v/>
      </c>
      <c r="K1551" s="430" t="str">
        <f>IF('statement of marks'!CO55="","",'statement of marks'!CO55)</f>
        <v/>
      </c>
      <c r="L1551" s="443" t="str">
        <f>IF('statement of marks'!CP55="","",'statement of marks'!CP55)</f>
        <v/>
      </c>
      <c r="M1551" s="443" t="str">
        <f>IF('statement of marks'!CQ55="","",'statement of marks'!CQ55)</f>
        <v/>
      </c>
      <c r="N1551" s="444" t="str">
        <f>IF('statement of marks'!CR55="","",'statement of marks'!CR55)</f>
        <v/>
      </c>
      <c r="O1551" s="430" t="str">
        <f>IF('statement of marks'!CS55="","",'statement of marks'!CS55)</f>
        <v/>
      </c>
      <c r="P1551" s="430" t="str">
        <f>IF('statement of marks'!CT55="","",'statement of marks'!CT55)</f>
        <v/>
      </c>
      <c r="Q1551" s="430" t="str">
        <f>IF('statement of marks'!CU55="","",'statement of marks'!CU55)</f>
        <v/>
      </c>
      <c r="R1551" s="443" t="str">
        <f>IF('statement of marks'!CV55="","",'statement of marks'!CV55)</f>
        <v/>
      </c>
      <c r="S1551" s="445" t="str">
        <f>IF('statement of marks'!CW55="","",'statement of marks'!CW55)</f>
        <v/>
      </c>
      <c r="T1551" s="430" t="str">
        <f>IF('statement of marks'!CX55="","",'statement of marks'!CX55)</f>
        <v/>
      </c>
      <c r="U1551" s="430" t="str">
        <f>IF('statement of marks'!CY55="","",'statement of marks'!CY55)</f>
        <v/>
      </c>
      <c r="V1551" s="430" t="str">
        <f>IF('statement of marks'!CZ55="","",'statement of marks'!CZ55)</f>
        <v/>
      </c>
      <c r="W1551" s="443" t="str">
        <f>IF('statement of marks'!DA55="","",'statement of marks'!DA55)</f>
        <v/>
      </c>
      <c r="X1551" s="446" t="str">
        <f>IF('statement of marks'!DB55="","",'statement of marks'!DB55)</f>
        <v/>
      </c>
      <c r="Y1551" s="430" t="str">
        <f>IF('statement of marks'!DC55="","",'statement of marks'!DC55)</f>
        <v/>
      </c>
      <c r="Z1551" s="453" t="str">
        <f>IF('statement of marks'!DD55="","",'statement of marks'!DD55)</f>
        <v/>
      </c>
    </row>
    <row r="1552" spans="1:26" ht="15.5" customHeight="1">
      <c r="A1552" s="424"/>
      <c r="B1552" s="813" t="str">
        <f>IF('statement of marks'!$DG$3="","",'statement of marks'!$DG$3)</f>
        <v>SCIENCE</v>
      </c>
      <c r="C1552" s="814"/>
      <c r="D1552" s="430" t="str">
        <f>IF('statement of marks'!DG55="","",'statement of marks'!DG55)</f>
        <v/>
      </c>
      <c r="E1552" s="430" t="str">
        <f>IF('statement of marks'!DH55="","",'statement of marks'!DH55)</f>
        <v/>
      </c>
      <c r="F1552" s="442" t="str">
        <f>IF('statement of marks'!DI55="","",'statement of marks'!DI55)</f>
        <v/>
      </c>
      <c r="G1552" s="430" t="str">
        <f>IF('statement of marks'!DJ55="","",'statement of marks'!DJ55)</f>
        <v/>
      </c>
      <c r="H1552" s="430" t="str">
        <f>IF('statement of marks'!DK55="","",'statement of marks'!DK55)</f>
        <v/>
      </c>
      <c r="I1552" s="443" t="str">
        <f>IF('statement of marks'!DL55="","",'statement of marks'!DL55)</f>
        <v/>
      </c>
      <c r="J1552" s="430" t="str">
        <f>IF('statement of marks'!DM55="","",'statement of marks'!DM55)</f>
        <v/>
      </c>
      <c r="K1552" s="430" t="str">
        <f>IF('statement of marks'!DN55="","",'statement of marks'!DN55)</f>
        <v/>
      </c>
      <c r="L1552" s="443" t="str">
        <f>IF('statement of marks'!DO55="","",'statement of marks'!DO55)</f>
        <v/>
      </c>
      <c r="M1552" s="443" t="str">
        <f>IF('statement of marks'!DP55="","",'statement of marks'!DP55)</f>
        <v/>
      </c>
      <c r="N1552" s="444" t="str">
        <f>IF('statement of marks'!DQ55="","",'statement of marks'!DQ55)</f>
        <v/>
      </c>
      <c r="O1552" s="430" t="str">
        <f>IF('statement of marks'!DR55="","",'statement of marks'!DR55)</f>
        <v/>
      </c>
      <c r="P1552" s="430" t="str">
        <f>IF('statement of marks'!DS55="","",'statement of marks'!DS55)</f>
        <v/>
      </c>
      <c r="Q1552" s="430"/>
      <c r="R1552" s="443" t="str">
        <f>IF('statement of marks'!DT55="","",'statement of marks'!DT55)</f>
        <v/>
      </c>
      <c r="S1552" s="445" t="str">
        <f>IF('statement of marks'!DU55="","",'statement of marks'!DU55)</f>
        <v/>
      </c>
      <c r="T1552" s="430" t="str">
        <f>IF('statement of marks'!DV55="","",'statement of marks'!DV55)</f>
        <v/>
      </c>
      <c r="U1552" s="430" t="str">
        <f>IF('statement of marks'!DW55="","",'statement of marks'!DW55)</f>
        <v/>
      </c>
      <c r="V1552" s="430"/>
      <c r="W1552" s="443" t="str">
        <f>IF('statement of marks'!DX55="","",'statement of marks'!DX55)</f>
        <v/>
      </c>
      <c r="X1552" s="446" t="str">
        <f>IF('statement of marks'!DY55="","",'statement of marks'!DY55)</f>
        <v/>
      </c>
      <c r="Y1552" s="430" t="str">
        <f>IF('statement of marks'!DZ55="","",'statement of marks'!DZ55)</f>
        <v/>
      </c>
      <c r="Z1552" s="453" t="str">
        <f>IF('statement of marks'!EA55="","",'statement of marks'!EA55)</f>
        <v/>
      </c>
    </row>
    <row r="1553" spans="1:26" ht="15.5" customHeight="1">
      <c r="A1553" s="424"/>
      <c r="B1553" s="813" t="str">
        <f>IF('statement of marks'!$ED$3="","",'statement of marks'!$ED$3)</f>
        <v>SOCIAL STUDIES</v>
      </c>
      <c r="C1553" s="814"/>
      <c r="D1553" s="430" t="str">
        <f>IF('statement of marks'!ED55="","",'statement of marks'!ED55)</f>
        <v/>
      </c>
      <c r="E1553" s="430" t="str">
        <f>IF('statement of marks'!EE55="","",'statement of marks'!EE55)</f>
        <v/>
      </c>
      <c r="F1553" s="442" t="str">
        <f>IF('statement of marks'!EF55="","",'statement of marks'!EF55)</f>
        <v/>
      </c>
      <c r="G1553" s="430" t="str">
        <f>IF('statement of marks'!EG55="","",'statement of marks'!EG55)</f>
        <v/>
      </c>
      <c r="H1553" s="430" t="str">
        <f>IF('statement of marks'!EH55="","",'statement of marks'!EH55)</f>
        <v/>
      </c>
      <c r="I1553" s="443" t="str">
        <f>IF('statement of marks'!EI55="","",'statement of marks'!EI55)</f>
        <v/>
      </c>
      <c r="J1553" s="430" t="str">
        <f>IF('statement of marks'!EJ55="","",'statement of marks'!EJ55)</f>
        <v/>
      </c>
      <c r="K1553" s="430" t="str">
        <f>IF('statement of marks'!EK55="","",'statement of marks'!EK55)</f>
        <v/>
      </c>
      <c r="L1553" s="443" t="str">
        <f>IF('statement of marks'!EL55="","",'statement of marks'!EL55)</f>
        <v/>
      </c>
      <c r="M1553" s="443" t="str">
        <f>IF('statement of marks'!EM55="","",'statement of marks'!EM55)</f>
        <v/>
      </c>
      <c r="N1553" s="444" t="str">
        <f>IF('statement of marks'!EN55="","",'statement of marks'!EN55)</f>
        <v/>
      </c>
      <c r="O1553" s="430" t="str">
        <f>IF('statement of marks'!EO55="","",'statement of marks'!EO55)</f>
        <v/>
      </c>
      <c r="P1553" s="430" t="str">
        <f>IF('statement of marks'!EP55="","",'statement of marks'!EP55)</f>
        <v/>
      </c>
      <c r="Q1553" s="430"/>
      <c r="R1553" s="443" t="str">
        <f>IF('statement of marks'!EQ55="","",'statement of marks'!EQ55)</f>
        <v/>
      </c>
      <c r="S1553" s="445" t="str">
        <f>IF('statement of marks'!ER55="","",'statement of marks'!ER55)</f>
        <v/>
      </c>
      <c r="T1553" s="430" t="str">
        <f>IF('statement of marks'!ES55="","",'statement of marks'!ES55)</f>
        <v/>
      </c>
      <c r="U1553" s="430" t="str">
        <f>IF('statement of marks'!ET55="","",'statement of marks'!ET55)</f>
        <v/>
      </c>
      <c r="V1553" s="430"/>
      <c r="W1553" s="443" t="str">
        <f>IF('statement of marks'!EU55="","",'statement of marks'!EU55)</f>
        <v/>
      </c>
      <c r="X1553" s="446" t="str">
        <f>IF('statement of marks'!EV55="","",'statement of marks'!EV55)</f>
        <v/>
      </c>
      <c r="Y1553" s="430" t="str">
        <f>IF('statement of marks'!EW55="","",'statement of marks'!EW55)</f>
        <v/>
      </c>
      <c r="Z1553" s="453" t="str">
        <f>IF('statement of marks'!EX55="","",'statement of marks'!EX55)</f>
        <v/>
      </c>
    </row>
    <row r="1554" spans="1:26" ht="15.5" customHeight="1">
      <c r="A1554" s="424"/>
      <c r="B1554" s="813" t="s">
        <v>172</v>
      </c>
      <c r="C1554" s="814"/>
      <c r="D1554" s="794" t="s">
        <v>167</v>
      </c>
      <c r="E1554" s="794"/>
      <c r="F1554" s="794"/>
      <c r="G1554" s="794" t="s">
        <v>168</v>
      </c>
      <c r="H1554" s="794"/>
      <c r="I1554" s="794"/>
      <c r="J1554" s="794" t="s">
        <v>169</v>
      </c>
      <c r="K1554" s="794"/>
      <c r="L1554" s="794"/>
      <c r="M1554" s="794"/>
      <c r="N1554" s="794"/>
      <c r="O1554" s="794" t="s">
        <v>177</v>
      </c>
      <c r="P1554" s="794"/>
      <c r="Q1554" s="794"/>
      <c r="R1554" s="794"/>
      <c r="S1554" s="794" t="s">
        <v>221</v>
      </c>
      <c r="T1554" s="794"/>
      <c r="U1554" s="794"/>
      <c r="V1554" s="794"/>
      <c r="W1554" s="447"/>
      <c r="X1554" s="823" t="s">
        <v>425</v>
      </c>
      <c r="Y1554" s="823"/>
      <c r="Z1554" s="824"/>
    </row>
    <row r="1555" spans="1:26" ht="15.5" customHeight="1">
      <c r="A1555" s="425"/>
      <c r="B1555" s="825" t="s">
        <v>166</v>
      </c>
      <c r="C1555" s="826"/>
      <c r="D1555" s="827">
        <f>IF('statement of marks'!FA$6="","",'statement of marks'!FA$6)</f>
        <v>20</v>
      </c>
      <c r="E1555" s="827"/>
      <c r="F1555" s="827"/>
      <c r="G1555" s="827">
        <f>IF('statement of marks'!FB$6="","",'statement of marks'!FB$6)</f>
        <v>20</v>
      </c>
      <c r="H1555" s="827"/>
      <c r="I1555" s="827"/>
      <c r="J1555" s="827">
        <f>IF('statement of marks'!FC$6="","",'statement of marks'!FC$6)</f>
        <v>20</v>
      </c>
      <c r="K1555" s="827"/>
      <c r="L1555" s="827"/>
      <c r="M1555" s="827"/>
      <c r="N1555" s="827"/>
      <c r="O1555" s="827">
        <f>IF('statement of marks'!FD$6="","",'statement of marks'!FD$6)</f>
        <v>20</v>
      </c>
      <c r="P1555" s="827"/>
      <c r="Q1555" s="827"/>
      <c r="R1555" s="827"/>
      <c r="S1555" s="827">
        <f>IF('statement of marks'!FE$6="","",'statement of marks'!FE$6)</f>
        <v>20</v>
      </c>
      <c r="T1555" s="827"/>
      <c r="U1555" s="827"/>
      <c r="V1555" s="827"/>
      <c r="W1555" s="448"/>
      <c r="X1555" s="436">
        <f>IF('statement of marks'!FF$6="","",'statement of marks'!FF$6)</f>
        <v>100</v>
      </c>
      <c r="Y1555" s="436" t="s">
        <v>220</v>
      </c>
      <c r="Z1555" s="451" t="s">
        <v>69</v>
      </c>
    </row>
    <row r="1556" spans="1:26" ht="15.5" customHeight="1">
      <c r="A1556" s="424"/>
      <c r="B1556" s="813" t="str">
        <f>IF('statement of marks'!$FA$3="","",'statement of marks'!$FA$3)</f>
        <v>WORK EXPERIENCE</v>
      </c>
      <c r="C1556" s="814"/>
      <c r="D1556" s="817" t="str">
        <f>IF('statement of marks'!FA55="","",'statement of marks'!FA55)</f>
        <v/>
      </c>
      <c r="E1556" s="817"/>
      <c r="F1556" s="817"/>
      <c r="G1556" s="817" t="str">
        <f>IF('statement of marks'!FB55="","",'statement of marks'!FB55)</f>
        <v/>
      </c>
      <c r="H1556" s="817"/>
      <c r="I1556" s="817"/>
      <c r="J1556" s="816" t="str">
        <f>IF('statement of marks'!FC55="","",'statement of marks'!FC55)</f>
        <v/>
      </c>
      <c r="K1556" s="816"/>
      <c r="L1556" s="816"/>
      <c r="M1556" s="816"/>
      <c r="N1556" s="816"/>
      <c r="O1556" s="817" t="str">
        <f>IF('statement of marks'!FD55="","",'statement of marks'!FD55)</f>
        <v/>
      </c>
      <c r="P1556" s="817"/>
      <c r="Q1556" s="817"/>
      <c r="R1556" s="817"/>
      <c r="S1556" s="817" t="str">
        <f>IF('statement of marks'!FE55="","",'statement of marks'!FE55)</f>
        <v/>
      </c>
      <c r="T1556" s="817"/>
      <c r="U1556" s="817"/>
      <c r="V1556" s="817"/>
      <c r="W1556" s="447"/>
      <c r="X1556" s="447" t="str">
        <f>IF('statement of marks'!FF55="","",'statement of marks'!FF55)</f>
        <v/>
      </c>
      <c r="Y1556" s="447" t="str">
        <f>IF('statement of marks'!FG55="","",'statement of marks'!FG55)</f>
        <v/>
      </c>
      <c r="Z1556" s="454" t="str">
        <f>IF('statement of marks'!FH55="","",'statement of marks'!FH55)</f>
        <v/>
      </c>
    </row>
    <row r="1557" spans="1:26" ht="15.5" customHeight="1">
      <c r="A1557" s="424"/>
      <c r="B1557" s="813" t="str">
        <f>IF('statement of marks'!$FK$3="","",'statement of marks'!$FK$3)</f>
        <v>ART EDUCATION</v>
      </c>
      <c r="C1557" s="814"/>
      <c r="D1557" s="817" t="str">
        <f>IF('statement of marks'!FK55="","",'statement of marks'!FK55)</f>
        <v/>
      </c>
      <c r="E1557" s="817"/>
      <c r="F1557" s="817"/>
      <c r="G1557" s="817" t="str">
        <f>IF('statement of marks'!FL55="","",'statement of marks'!FL55)</f>
        <v/>
      </c>
      <c r="H1557" s="817"/>
      <c r="I1557" s="817"/>
      <c r="J1557" s="816" t="str">
        <f>IF('statement of marks'!FM55="","",'statement of marks'!FM55)</f>
        <v/>
      </c>
      <c r="K1557" s="816"/>
      <c r="L1557" s="816"/>
      <c r="M1557" s="816"/>
      <c r="N1557" s="816"/>
      <c r="O1557" s="817" t="str">
        <f>IF('statement of marks'!FN55="","",'statement of marks'!FN55)</f>
        <v/>
      </c>
      <c r="P1557" s="817"/>
      <c r="Q1557" s="817"/>
      <c r="R1557" s="817"/>
      <c r="S1557" s="817" t="str">
        <f>IF('statement of marks'!FO55="","",'statement of marks'!FO55)</f>
        <v/>
      </c>
      <c r="T1557" s="817"/>
      <c r="U1557" s="817"/>
      <c r="V1557" s="817"/>
      <c r="W1557" s="447"/>
      <c r="X1557" s="447" t="str">
        <f>IF('statement of marks'!FP55="","",'statement of marks'!FP55)</f>
        <v/>
      </c>
      <c r="Y1557" s="447" t="str">
        <f>IF('statement of marks'!FQ55="","",'statement of marks'!FQ55)</f>
        <v/>
      </c>
      <c r="Z1557" s="454" t="str">
        <f>IF('statement of marks'!FR55="","",'statement of marks'!FR55)</f>
        <v/>
      </c>
    </row>
    <row r="1558" spans="1:26" ht="15.5" customHeight="1">
      <c r="A1558" s="424"/>
      <c r="B1558" s="813" t="str">
        <f>IF('statement of marks'!$FU$3="","",'statement of marks'!$FU$3)</f>
        <v>PHYSICIAL EDUCATION</v>
      </c>
      <c r="C1558" s="814"/>
      <c r="D1558" s="817" t="str">
        <f>IF('statement of marks'!FU55="","",'statement of marks'!FU55)</f>
        <v/>
      </c>
      <c r="E1558" s="817"/>
      <c r="F1558" s="817"/>
      <c r="G1558" s="817" t="str">
        <f>IF('statement of marks'!FV55="","",'statement of marks'!FV55)</f>
        <v/>
      </c>
      <c r="H1558" s="817"/>
      <c r="I1558" s="817"/>
      <c r="J1558" s="816" t="str">
        <f>IF('statement of marks'!FW55="","",'statement of marks'!FW55)</f>
        <v/>
      </c>
      <c r="K1558" s="816"/>
      <c r="L1558" s="816"/>
      <c r="M1558" s="816"/>
      <c r="N1558" s="816"/>
      <c r="O1558" s="817" t="str">
        <f>IF('statement of marks'!FX55="","",'statement of marks'!FX55)</f>
        <v/>
      </c>
      <c r="P1558" s="817"/>
      <c r="Q1558" s="817"/>
      <c r="R1558" s="817"/>
      <c r="S1558" s="817" t="str">
        <f>IF('statement of marks'!FY55="","",'statement of marks'!FY55)</f>
        <v/>
      </c>
      <c r="T1558" s="817"/>
      <c r="U1558" s="817"/>
      <c r="V1558" s="817"/>
      <c r="W1558" s="447"/>
      <c r="X1558" s="447" t="str">
        <f>IF('statement of marks'!FZ55="","",'statement of marks'!FZ55)</f>
        <v/>
      </c>
      <c r="Y1558" s="447" t="str">
        <f>IF('statement of marks'!GA55="","",'statement of marks'!GA55)</f>
        <v/>
      </c>
      <c r="Z1558" s="454" t="str">
        <f>IF('statement of marks'!GB55="","",'statement of marks'!GB55)</f>
        <v/>
      </c>
    </row>
    <row r="1559" spans="1:26" ht="15.5" customHeight="1">
      <c r="A1559" s="424"/>
      <c r="B1559" s="813" t="s">
        <v>173</v>
      </c>
      <c r="C1559" s="814"/>
      <c r="D1559" s="794" t="str">
        <f>details!$EF$3</f>
        <v>AUGUST</v>
      </c>
      <c r="E1559" s="794"/>
      <c r="F1559" s="794"/>
      <c r="G1559" s="794" t="str">
        <f>details!$EJ$3</f>
        <v>OCTOBER</v>
      </c>
      <c r="H1559" s="794"/>
      <c r="I1559" s="794"/>
      <c r="J1559" s="816" t="str">
        <f>details!$EN$3</f>
        <v>DECEMBER</v>
      </c>
      <c r="K1559" s="816"/>
      <c r="L1559" s="816"/>
      <c r="M1559" s="816"/>
      <c r="N1559" s="816"/>
      <c r="O1559" s="794" t="str">
        <f>details!$ER$3</f>
        <v>FEBURARY</v>
      </c>
      <c r="P1559" s="794"/>
      <c r="Q1559" s="794"/>
      <c r="R1559" s="794"/>
      <c r="S1559" s="794" t="str">
        <f>details!$EV$3</f>
        <v>GRAND TOAL</v>
      </c>
      <c r="T1559" s="794"/>
      <c r="U1559" s="794"/>
      <c r="V1559" s="794"/>
      <c r="W1559" s="811" t="s">
        <v>118</v>
      </c>
      <c r="X1559" s="811"/>
      <c r="Y1559" s="811"/>
      <c r="Z1559" s="812"/>
    </row>
    <row r="1560" spans="1:26" ht="15.5" customHeight="1">
      <c r="A1560" s="424"/>
      <c r="B1560" s="813" t="s">
        <v>175</v>
      </c>
      <c r="C1560" s="814"/>
      <c r="D1560" s="815" t="str">
        <f>IF(details!EI55="","",details!EI55)</f>
        <v/>
      </c>
      <c r="E1560" s="815"/>
      <c r="F1560" s="815"/>
      <c r="G1560" s="815" t="str">
        <f>IF(details!EM55="","",details!EM55)</f>
        <v/>
      </c>
      <c r="H1560" s="815"/>
      <c r="I1560" s="815"/>
      <c r="J1560" s="816" t="str">
        <f>IF(details!EQ55="","",details!EQ55)</f>
        <v/>
      </c>
      <c r="K1560" s="816"/>
      <c r="L1560" s="816"/>
      <c r="M1560" s="816"/>
      <c r="N1560" s="816"/>
      <c r="O1560" s="817" t="str">
        <f>IF(details!EU55="","",details!EU55)</f>
        <v/>
      </c>
      <c r="P1560" s="817"/>
      <c r="Q1560" s="817"/>
      <c r="R1560" s="817"/>
      <c r="S1560" s="815" t="str">
        <f>IF(details!EW55="","",details!EW55)</f>
        <v/>
      </c>
      <c r="T1560" s="815"/>
      <c r="U1560" s="815"/>
      <c r="V1560" s="815"/>
      <c r="W1560" s="811"/>
      <c r="X1560" s="811"/>
      <c r="Y1560" s="811"/>
      <c r="Z1560" s="812"/>
    </row>
    <row r="1561" spans="1:26" ht="15.5" customHeight="1">
      <c r="A1561" s="424"/>
      <c r="B1561" s="818" t="s">
        <v>174</v>
      </c>
      <c r="C1561" s="819"/>
      <c r="D1561" s="820">
        <f>IF(details!EH55="","",details!EH55)</f>
        <v>40</v>
      </c>
      <c r="E1561" s="820"/>
      <c r="F1561" s="820"/>
      <c r="G1561" s="820">
        <f>IF(details!EL55="","",details!EL55)</f>
        <v>60</v>
      </c>
      <c r="H1561" s="820"/>
      <c r="I1561" s="820"/>
      <c r="J1561" s="820">
        <f>IF(details!EP55="","",details!EP55)</f>
        <v>80</v>
      </c>
      <c r="K1561" s="820"/>
      <c r="L1561" s="820"/>
      <c r="M1561" s="820"/>
      <c r="N1561" s="820"/>
      <c r="O1561" s="820">
        <f>IF(details!ET55="","",details!ET55)</f>
        <v>100</v>
      </c>
      <c r="P1561" s="820"/>
      <c r="Q1561" s="820"/>
      <c r="R1561" s="820"/>
      <c r="S1561" s="820">
        <f>IF(details!EV55="","",details!EV55)</f>
        <v>110</v>
      </c>
      <c r="T1561" s="820"/>
      <c r="U1561" s="820"/>
      <c r="V1561" s="820"/>
      <c r="W1561" s="821">
        <f>'statement of marks'!$HR$108</f>
        <v>45777</v>
      </c>
      <c r="X1561" s="821"/>
      <c r="Y1561" s="821"/>
      <c r="Z1561" s="822"/>
    </row>
    <row r="1562" spans="1:26" ht="15.5" customHeight="1">
      <c r="A1562" s="426"/>
      <c r="B1562" s="803" t="s">
        <v>232</v>
      </c>
      <c r="C1562" s="804"/>
      <c r="D1562" s="805" t="s">
        <v>189</v>
      </c>
      <c r="E1562" s="805"/>
      <c r="F1562" s="805"/>
      <c r="G1562" s="805" t="s">
        <v>190</v>
      </c>
      <c r="H1562" s="805"/>
      <c r="I1562" s="805"/>
      <c r="J1562" s="805" t="s">
        <v>222</v>
      </c>
      <c r="K1562" s="805"/>
      <c r="L1562" s="805"/>
      <c r="M1562" s="805"/>
      <c r="N1562" s="805"/>
      <c r="O1562" s="805" t="s">
        <v>147</v>
      </c>
      <c r="P1562" s="805"/>
      <c r="Q1562" s="805"/>
      <c r="R1562" s="805"/>
      <c r="S1562" s="806" t="s">
        <v>195</v>
      </c>
      <c r="T1562" s="806"/>
      <c r="U1562" s="806"/>
      <c r="V1562" s="806"/>
      <c r="W1562" s="805" t="s">
        <v>230</v>
      </c>
      <c r="X1562" s="805"/>
      <c r="Y1562" s="805"/>
      <c r="Z1562" s="807"/>
    </row>
    <row r="1563" spans="1:26" ht="15.5" customHeight="1">
      <c r="A1563" s="426"/>
      <c r="B1563" s="803"/>
      <c r="C1563" s="804"/>
      <c r="D1563" s="805">
        <f>'statement of marks'!HP55</f>
        <v>1200</v>
      </c>
      <c r="E1563" s="805"/>
      <c r="F1563" s="805"/>
      <c r="G1563" s="805" t="str">
        <f>'statement of marks'!HQ55</f>
        <v/>
      </c>
      <c r="H1563" s="805"/>
      <c r="I1563" s="805"/>
      <c r="J1563" s="808" t="str">
        <f>'statement of marks'!HU55</f>
        <v/>
      </c>
      <c r="K1563" s="808"/>
      <c r="L1563" s="808"/>
      <c r="M1563" s="808"/>
      <c r="N1563" s="808"/>
      <c r="O1563" s="808" t="str">
        <f>'statement of marks'!HR55</f>
        <v/>
      </c>
      <c r="P1563" s="808"/>
      <c r="Q1563" s="808"/>
      <c r="R1563" s="808"/>
      <c r="S1563" s="805" t="str">
        <f>'statement of marks'!HT55</f>
        <v/>
      </c>
      <c r="T1563" s="805"/>
      <c r="U1563" s="805"/>
      <c r="V1563" s="805"/>
      <c r="W1563" s="809" t="str">
        <f>'statement of marks'!HO55</f>
        <v/>
      </c>
      <c r="X1563" s="809"/>
      <c r="Y1563" s="809"/>
      <c r="Z1563" s="810"/>
    </row>
    <row r="1564" spans="1:26" ht="15.5" customHeight="1">
      <c r="A1564" s="424"/>
      <c r="B1564" s="792" t="s">
        <v>176</v>
      </c>
      <c r="C1564" s="793"/>
      <c r="D1564" s="794"/>
      <c r="E1564" s="794"/>
      <c r="F1564" s="794"/>
      <c r="G1564" s="794"/>
      <c r="H1564" s="794"/>
      <c r="I1564" s="794"/>
      <c r="J1564" s="794"/>
      <c r="K1564" s="794"/>
      <c r="L1564" s="794"/>
      <c r="M1564" s="794"/>
      <c r="N1564" s="794"/>
      <c r="O1564" s="794"/>
      <c r="P1564" s="794"/>
      <c r="Q1564" s="794"/>
      <c r="R1564" s="794"/>
      <c r="S1564" s="794"/>
      <c r="T1564" s="794"/>
      <c r="U1564" s="794"/>
      <c r="V1564" s="794"/>
      <c r="W1564" s="794"/>
      <c r="X1564" s="794"/>
      <c r="Y1564" s="794"/>
      <c r="Z1564" s="800"/>
    </row>
    <row r="1565" spans="1:26" ht="15.5" customHeight="1">
      <c r="A1565" s="424"/>
      <c r="B1565" s="801" t="s">
        <v>161</v>
      </c>
      <c r="C1565" s="802"/>
      <c r="D1565" s="794"/>
      <c r="E1565" s="794"/>
      <c r="F1565" s="794"/>
      <c r="G1565" s="794"/>
      <c r="H1565" s="794"/>
      <c r="I1565" s="794"/>
      <c r="J1565" s="794"/>
      <c r="K1565" s="794"/>
      <c r="L1565" s="794"/>
      <c r="M1565" s="794"/>
      <c r="N1565" s="794"/>
      <c r="O1565" s="794"/>
      <c r="P1565" s="794"/>
      <c r="Q1565" s="794"/>
      <c r="R1565" s="794"/>
      <c r="S1565" s="794"/>
      <c r="T1565" s="794"/>
      <c r="U1565" s="794"/>
      <c r="V1565" s="794"/>
      <c r="W1565" s="794"/>
      <c r="X1565" s="794"/>
      <c r="Y1565" s="794"/>
      <c r="Z1565" s="800"/>
    </row>
    <row r="1566" spans="1:26" ht="15.5" customHeight="1">
      <c r="A1566" s="424"/>
      <c r="B1566" s="792" t="s">
        <v>162</v>
      </c>
      <c r="C1566" s="793"/>
      <c r="D1566" s="794"/>
      <c r="E1566" s="794"/>
      <c r="F1566" s="794"/>
      <c r="G1566" s="794"/>
      <c r="H1566" s="794"/>
      <c r="I1566" s="794"/>
      <c r="J1566" s="794"/>
      <c r="K1566" s="794"/>
      <c r="L1566" s="794"/>
      <c r="M1566" s="794"/>
      <c r="N1566" s="794"/>
      <c r="O1566" s="794"/>
      <c r="P1566" s="794"/>
      <c r="Q1566" s="794"/>
      <c r="R1566" s="794"/>
      <c r="S1566" s="795" t="s">
        <v>162</v>
      </c>
      <c r="T1566" s="795"/>
      <c r="U1566" s="795"/>
      <c r="V1566" s="795"/>
      <c r="W1566" s="796" t="s">
        <v>163</v>
      </c>
      <c r="X1566" s="796"/>
      <c r="Y1566" s="796"/>
      <c r="Z1566" s="797"/>
    </row>
    <row r="1567" spans="1:26" ht="15.5" customHeight="1">
      <c r="A1567" s="424"/>
      <c r="B1567" s="798" t="s">
        <v>163</v>
      </c>
      <c r="C1567" s="799"/>
      <c r="D1567" s="794"/>
      <c r="E1567" s="794"/>
      <c r="F1567" s="794"/>
      <c r="G1567" s="794"/>
      <c r="H1567" s="794"/>
      <c r="I1567" s="794"/>
      <c r="J1567" s="794"/>
      <c r="K1567" s="794"/>
      <c r="L1567" s="794"/>
      <c r="M1567" s="794"/>
      <c r="N1567" s="794"/>
      <c r="O1567" s="794"/>
      <c r="P1567" s="794"/>
      <c r="Q1567" s="794"/>
      <c r="R1567" s="794"/>
      <c r="S1567" s="795"/>
      <c r="T1567" s="795"/>
      <c r="U1567" s="795"/>
      <c r="V1567" s="795"/>
      <c r="W1567" s="796"/>
      <c r="X1567" s="796"/>
      <c r="Y1567" s="796"/>
      <c r="Z1567" s="797"/>
    </row>
    <row r="1568" spans="1:26" ht="15.5" customHeight="1" thickBot="1">
      <c r="A1568" s="424"/>
      <c r="B1568" s="786" t="s">
        <v>223</v>
      </c>
      <c r="C1568" s="787"/>
      <c r="D1568" s="788"/>
      <c r="E1568" s="788"/>
      <c r="F1568" s="788"/>
      <c r="G1568" s="788"/>
      <c r="H1568" s="788"/>
      <c r="I1568" s="788"/>
      <c r="J1568" s="788"/>
      <c r="K1568" s="788"/>
      <c r="L1568" s="788"/>
      <c r="M1568" s="788"/>
      <c r="N1568" s="788"/>
      <c r="O1568" s="788"/>
      <c r="P1568" s="788"/>
      <c r="Q1568" s="788"/>
      <c r="R1568" s="788"/>
      <c r="S1568" s="789" t="s">
        <v>179</v>
      </c>
      <c r="T1568" s="789"/>
      <c r="U1568" s="789"/>
      <c r="V1568" s="789"/>
      <c r="W1568" s="790" t="s">
        <v>179</v>
      </c>
      <c r="X1568" s="790"/>
      <c r="Y1568" s="790"/>
      <c r="Z1568" s="791"/>
    </row>
    <row r="1569" spans="1:26" ht="15.5" customHeight="1">
      <c r="A1569" s="424"/>
      <c r="B1569" s="839" t="s">
        <v>178</v>
      </c>
      <c r="C1569" s="840"/>
      <c r="D1569" s="840"/>
      <c r="E1569" s="840"/>
      <c r="F1569" s="840"/>
      <c r="G1569" s="840"/>
      <c r="H1569" s="840"/>
      <c r="I1569" s="840"/>
      <c r="J1569" s="840"/>
      <c r="K1569" s="840"/>
      <c r="L1569" s="840"/>
      <c r="M1569" s="840"/>
      <c r="N1569" s="840"/>
      <c r="O1569" s="840"/>
      <c r="P1569" s="840"/>
      <c r="Q1569" s="840"/>
      <c r="R1569" s="840"/>
      <c r="S1569" s="840"/>
      <c r="T1569" s="840"/>
      <c r="U1569" s="840"/>
      <c r="V1569" s="840"/>
      <c r="W1569" s="840"/>
      <c r="X1569" s="840"/>
      <c r="Y1569" s="840"/>
      <c r="Z1569" s="841"/>
    </row>
    <row r="1570" spans="1:26" ht="15.5" customHeight="1">
      <c r="A1570" s="424"/>
      <c r="B1570" s="842" t="str">
        <f>IF('statement of marks'!$A$1="","",'statement of marks'!$A$1)</f>
        <v>GOVT. HR. SEC. SCHOOL, _________________</v>
      </c>
      <c r="C1570" s="843"/>
      <c r="D1570" s="843"/>
      <c r="E1570" s="843"/>
      <c r="F1570" s="843"/>
      <c r="G1570" s="843"/>
      <c r="H1570" s="843"/>
      <c r="I1570" s="843"/>
      <c r="J1570" s="843"/>
      <c r="K1570" s="843"/>
      <c r="L1570" s="843"/>
      <c r="M1570" s="843"/>
      <c r="N1570" s="843"/>
      <c r="O1570" s="843"/>
      <c r="P1570" s="843"/>
      <c r="Q1570" s="843"/>
      <c r="R1570" s="843"/>
      <c r="S1570" s="843"/>
      <c r="T1570" s="843"/>
      <c r="U1570" s="843"/>
      <c r="V1570" s="843"/>
      <c r="W1570" s="843"/>
      <c r="X1570" s="843"/>
      <c r="Y1570" s="843"/>
      <c r="Z1570" s="844"/>
    </row>
    <row r="1571" spans="1:26" ht="15.5" customHeight="1">
      <c r="A1571" s="424"/>
      <c r="B1571" s="813" t="s">
        <v>117</v>
      </c>
      <c r="C1571" s="814"/>
      <c r="D1571" s="814" t="str">
        <f>IF('statement of marks'!$H$3="","",'statement of marks'!$H$3)</f>
        <v>2024-25</v>
      </c>
      <c r="E1571" s="814"/>
      <c r="F1571" s="814"/>
      <c r="G1571" s="814"/>
      <c r="H1571" s="814"/>
      <c r="I1571" s="814"/>
      <c r="J1571" s="814"/>
      <c r="K1571" s="814"/>
      <c r="L1571" s="814"/>
      <c r="M1571" s="814"/>
      <c r="N1571" s="814"/>
      <c r="O1571" s="814"/>
      <c r="P1571" s="814"/>
      <c r="Q1571" s="814"/>
      <c r="R1571" s="814"/>
      <c r="S1571" s="814"/>
      <c r="T1571" s="814"/>
      <c r="U1571" s="814"/>
      <c r="V1571" s="814"/>
      <c r="W1571" s="814"/>
      <c r="X1571" s="814"/>
      <c r="Y1571" s="814"/>
      <c r="Z1571" s="832"/>
    </row>
    <row r="1572" spans="1:26" ht="15.5" customHeight="1">
      <c r="A1572" s="424"/>
      <c r="B1572" s="813" t="s">
        <v>157</v>
      </c>
      <c r="C1572" s="814"/>
      <c r="D1572" s="814" t="str">
        <f>IF('statement of marks'!I56="","",'statement of marks'!I56)</f>
        <v/>
      </c>
      <c r="E1572" s="814"/>
      <c r="F1572" s="814"/>
      <c r="G1572" s="814"/>
      <c r="H1572" s="814"/>
      <c r="I1572" s="814"/>
      <c r="J1572" s="814"/>
      <c r="K1572" s="814"/>
      <c r="L1572" s="814"/>
      <c r="M1572" s="814"/>
      <c r="N1572" s="814"/>
      <c r="O1572" s="814"/>
      <c r="P1572" s="814"/>
      <c r="Q1572" s="814"/>
      <c r="R1572" s="814"/>
      <c r="S1572" s="814"/>
      <c r="T1572" s="814"/>
      <c r="U1572" s="814"/>
      <c r="V1572" s="814"/>
      <c r="W1572" s="814"/>
      <c r="X1572" s="814"/>
      <c r="Y1572" s="814"/>
      <c r="Z1572" s="832"/>
    </row>
    <row r="1573" spans="1:26" ht="15.5" customHeight="1">
      <c r="A1573" s="424"/>
      <c r="B1573" s="813" t="s">
        <v>20</v>
      </c>
      <c r="C1573" s="814"/>
      <c r="D1573" s="814" t="str">
        <f>IF('statement of marks'!J56="","",'statement of marks'!J56)</f>
        <v/>
      </c>
      <c r="E1573" s="814"/>
      <c r="F1573" s="814"/>
      <c r="G1573" s="814"/>
      <c r="H1573" s="814"/>
      <c r="I1573" s="814"/>
      <c r="J1573" s="814"/>
      <c r="K1573" s="814"/>
      <c r="L1573" s="814"/>
      <c r="M1573" s="814"/>
      <c r="N1573" s="814"/>
      <c r="O1573" s="814"/>
      <c r="P1573" s="814"/>
      <c r="Q1573" s="814"/>
      <c r="R1573" s="814"/>
      <c r="S1573" s="814"/>
      <c r="T1573" s="814"/>
      <c r="U1573" s="814"/>
      <c r="V1573" s="814"/>
      <c r="W1573" s="814"/>
      <c r="X1573" s="814"/>
      <c r="Y1573" s="814"/>
      <c r="Z1573" s="832"/>
    </row>
    <row r="1574" spans="1:26" ht="15.5" customHeight="1">
      <c r="A1574" s="424"/>
      <c r="B1574" s="813" t="s">
        <v>21</v>
      </c>
      <c r="C1574" s="814"/>
      <c r="D1574" s="814" t="str">
        <f>IF('statement of marks'!K56="","",'statement of marks'!K56)</f>
        <v/>
      </c>
      <c r="E1574" s="814"/>
      <c r="F1574" s="814"/>
      <c r="G1574" s="814"/>
      <c r="H1574" s="814"/>
      <c r="I1574" s="814"/>
      <c r="J1574" s="814"/>
      <c r="K1574" s="814"/>
      <c r="L1574" s="814"/>
      <c r="M1574" s="814"/>
      <c r="N1574" s="814"/>
      <c r="O1574" s="814"/>
      <c r="P1574" s="814"/>
      <c r="Q1574" s="814"/>
      <c r="R1574" s="814"/>
      <c r="S1574" s="814"/>
      <c r="T1574" s="814"/>
      <c r="U1574" s="814"/>
      <c r="V1574" s="814"/>
      <c r="W1574" s="814"/>
      <c r="X1574" s="814"/>
      <c r="Y1574" s="814"/>
      <c r="Z1574" s="832"/>
    </row>
    <row r="1575" spans="1:26" ht="15.5" customHeight="1">
      <c r="A1575" s="424"/>
      <c r="B1575" s="813" t="s">
        <v>158</v>
      </c>
      <c r="C1575" s="814"/>
      <c r="D1575" s="814" t="str">
        <f>IF('statement of marks'!$G$3="","",'statement of marks'!$G$3)</f>
        <v>6 A</v>
      </c>
      <c r="E1575" s="814"/>
      <c r="F1575" s="814"/>
      <c r="G1575" s="814" t="s">
        <v>159</v>
      </c>
      <c r="H1575" s="814"/>
      <c r="I1575" s="814"/>
      <c r="J1575" s="836">
        <f>IF('statement of marks'!D56="","",'statement of marks'!D56)</f>
        <v>850</v>
      </c>
      <c r="K1575" s="837"/>
      <c r="L1575" s="837"/>
      <c r="M1575" s="837"/>
      <c r="N1575" s="838"/>
      <c r="O1575" s="814" t="s">
        <v>79</v>
      </c>
      <c r="P1575" s="814"/>
      <c r="Q1575" s="814"/>
      <c r="R1575" s="814"/>
      <c r="S1575" s="814" t="str">
        <f>IF('statement of marks'!F56="","",'statement of marks'!F56)</f>
        <v/>
      </c>
      <c r="T1575" s="814"/>
      <c r="U1575" s="814"/>
      <c r="V1575" s="814"/>
      <c r="W1575" s="814" t="str">
        <f>IF('statement of marks'!$I$3="","",'statement of marks'!$I$3)</f>
        <v>SCHOOL DISE CODE</v>
      </c>
      <c r="X1575" s="814"/>
      <c r="Y1575" s="814"/>
      <c r="Z1575" s="832"/>
    </row>
    <row r="1576" spans="1:26" ht="15.5" customHeight="1">
      <c r="A1576" s="424"/>
      <c r="B1576" s="449" t="s">
        <v>171</v>
      </c>
      <c r="C1576" s="428"/>
      <c r="D1576" s="830" t="str">
        <f>IF('statement of marks'!G56="","",'statement of marks'!G56)</f>
        <v/>
      </c>
      <c r="E1576" s="830"/>
      <c r="F1576" s="830"/>
      <c r="G1576" s="831" t="str">
        <f>IF('statement of marks'!H56="","",'statement of marks'!H56)</f>
        <v/>
      </c>
      <c r="H1576" s="831"/>
      <c r="I1576" s="831"/>
      <c r="J1576" s="831"/>
      <c r="K1576" s="831"/>
      <c r="L1576" s="831"/>
      <c r="M1576" s="831"/>
      <c r="N1576" s="831"/>
      <c r="O1576" s="831"/>
      <c r="P1576" s="831"/>
      <c r="Q1576" s="831"/>
      <c r="R1576" s="831"/>
      <c r="S1576" s="831"/>
      <c r="T1576" s="831"/>
      <c r="U1576" s="831"/>
      <c r="V1576" s="831"/>
      <c r="W1576" s="814" t="str">
        <f>IF('statement of marks'!$J$3="","",'statement of marks'!$J$3)</f>
        <v>08291009401</v>
      </c>
      <c r="X1576" s="814"/>
      <c r="Y1576" s="814"/>
      <c r="Z1576" s="832"/>
    </row>
    <row r="1577" spans="1:26" ht="15.5" customHeight="1">
      <c r="A1577" s="424"/>
      <c r="B1577" s="450" t="s">
        <v>160</v>
      </c>
      <c r="C1577" s="429" t="s">
        <v>165</v>
      </c>
      <c r="D1577" s="794" t="s">
        <v>167</v>
      </c>
      <c r="E1577" s="794"/>
      <c r="F1577" s="794"/>
      <c r="G1577" s="794" t="s">
        <v>168</v>
      </c>
      <c r="H1577" s="794"/>
      <c r="I1577" s="794"/>
      <c r="J1577" s="794" t="s">
        <v>169</v>
      </c>
      <c r="K1577" s="794"/>
      <c r="L1577" s="794"/>
      <c r="M1577" s="833" t="str">
        <f>IF('statement of marks'!U$4="","",'statement of marks'!U$4)</f>
        <v>TOTAL OF ALL TESTS</v>
      </c>
      <c r="N1577" s="834" t="str">
        <f>IF('statement of marks'!V$4="","",'statement of marks'!V$4)</f>
        <v>VRUKSHAROPAN</v>
      </c>
      <c r="O1577" s="795" t="s">
        <v>170</v>
      </c>
      <c r="P1577" s="795"/>
      <c r="Q1577" s="795"/>
      <c r="R1577" s="795"/>
      <c r="S1577" s="835" t="s">
        <v>216</v>
      </c>
      <c r="T1577" s="816" t="s">
        <v>90</v>
      </c>
      <c r="U1577" s="816"/>
      <c r="V1577" s="816"/>
      <c r="W1577" s="816"/>
      <c r="X1577" s="823" t="s">
        <v>425</v>
      </c>
      <c r="Y1577" s="823"/>
      <c r="Z1577" s="824"/>
    </row>
    <row r="1578" spans="1:26" ht="15.5" customHeight="1">
      <c r="A1578" s="424"/>
      <c r="B1578" s="450"/>
      <c r="C1578" s="429"/>
      <c r="D1578" s="431" t="s">
        <v>217</v>
      </c>
      <c r="E1578" s="431" t="s">
        <v>218</v>
      </c>
      <c r="F1578" s="432" t="s">
        <v>219</v>
      </c>
      <c r="G1578" s="431" t="s">
        <v>217</v>
      </c>
      <c r="H1578" s="431" t="s">
        <v>218</v>
      </c>
      <c r="I1578" s="433" t="s">
        <v>219</v>
      </c>
      <c r="J1578" s="431" t="s">
        <v>217</v>
      </c>
      <c r="K1578" s="431" t="s">
        <v>218</v>
      </c>
      <c r="L1578" s="433" t="s">
        <v>219</v>
      </c>
      <c r="M1578" s="833"/>
      <c r="N1578" s="834"/>
      <c r="O1578" s="431" t="s">
        <v>217</v>
      </c>
      <c r="P1578" s="431" t="s">
        <v>218</v>
      </c>
      <c r="Q1578" s="434" t="s">
        <v>421</v>
      </c>
      <c r="R1578" s="433" t="s">
        <v>219</v>
      </c>
      <c r="S1578" s="835"/>
      <c r="T1578" s="431" t="s">
        <v>217</v>
      </c>
      <c r="U1578" s="431" t="s">
        <v>218</v>
      </c>
      <c r="V1578" s="434" t="s">
        <v>422</v>
      </c>
      <c r="W1578" s="433" t="s">
        <v>219</v>
      </c>
      <c r="X1578" s="435" t="s">
        <v>423</v>
      </c>
      <c r="Y1578" s="431" t="s">
        <v>220</v>
      </c>
      <c r="Z1578" s="451" t="s">
        <v>69</v>
      </c>
    </row>
    <row r="1579" spans="1:26" ht="15.5" customHeight="1">
      <c r="A1579" s="425"/>
      <c r="B1579" s="828" t="s">
        <v>166</v>
      </c>
      <c r="C1579" s="829"/>
      <c r="D1579" s="436">
        <f>IF('statement of marks'!L$6="","",'statement of marks'!L$6)</f>
        <v>5</v>
      </c>
      <c r="E1579" s="436">
        <f>IF('statement of marks'!M$6="","",'statement of marks'!M$6)</f>
        <v>5</v>
      </c>
      <c r="F1579" s="437">
        <f>IF('statement of marks'!N$6="","",'statement of marks'!N$6)</f>
        <v>10</v>
      </c>
      <c r="G1579" s="436">
        <f>IF('statement of marks'!O$6="","",'statement of marks'!O$6)</f>
        <v>5</v>
      </c>
      <c r="H1579" s="436">
        <f>IF('statement of marks'!P$6="","",'statement of marks'!P$6)</f>
        <v>5</v>
      </c>
      <c r="I1579" s="438">
        <f>IF('statement of marks'!Q$6="","",'statement of marks'!Q$6)</f>
        <v>10</v>
      </c>
      <c r="J1579" s="436">
        <f>IF('statement of marks'!R$6="","",'statement of marks'!R$6)</f>
        <v>5</v>
      </c>
      <c r="K1579" s="436">
        <f>IF('statement of marks'!S$6="","",'statement of marks'!S$6)</f>
        <v>4</v>
      </c>
      <c r="L1579" s="438">
        <f>IF('statement of marks'!T$6="","",'statement of marks'!T$6)</f>
        <v>9</v>
      </c>
      <c r="M1579" s="438">
        <f>IF('statement of marks'!U$6="","",'statement of marks'!U$6)</f>
        <v>29</v>
      </c>
      <c r="N1579" s="439">
        <f>IF('statement of marks'!V$6="","",'statement of marks'!V$6)</f>
        <v>1</v>
      </c>
      <c r="O1579" s="436">
        <f>IF('statement of marks'!W$6="","",'statement of marks'!W$6)</f>
        <v>40</v>
      </c>
      <c r="P1579" s="436">
        <f>IF('statement of marks'!X$6="","",'statement of marks'!X$6)</f>
        <v>10</v>
      </c>
      <c r="Q1579" s="436">
        <f>IF('statement of marks'!Y$6="","",'statement of marks'!Y$6)</f>
        <v>20</v>
      </c>
      <c r="R1579" s="438">
        <f>IF('statement of marks'!Z$6="","",'statement of marks'!Z$6)</f>
        <v>70</v>
      </c>
      <c r="S1579" s="440">
        <f>IF('statement of marks'!AA$6="","",'statement of marks'!AA$6)</f>
        <v>100</v>
      </c>
      <c r="T1579" s="436">
        <f>IF('statement of marks'!AB$6="","",'statement of marks'!AB$6)</f>
        <v>65</v>
      </c>
      <c r="U1579" s="436">
        <f>IF('statement of marks'!AC$6="","",'statement of marks'!AC$6)</f>
        <v>15</v>
      </c>
      <c r="V1579" s="436">
        <f>IF('statement of marks'!AD$6="","",'statement of marks'!AD$6)</f>
        <v>20</v>
      </c>
      <c r="W1579" s="438">
        <f>IF('statement of marks'!AE$6="","",'statement of marks'!AE$6)</f>
        <v>100</v>
      </c>
      <c r="X1579" s="441">
        <f>IF('statement of marks'!AF$6="","",'statement of marks'!AF$6)</f>
        <v>200</v>
      </c>
      <c r="Y1579" s="436" t="str">
        <f>IF('statement of marks'!AG$6="","",'statement of marks'!AG$6)</f>
        <v/>
      </c>
      <c r="Z1579" s="452" t="str">
        <f>IF('statement of marks'!AH$6="","",'statement of marks'!AH$6)</f>
        <v/>
      </c>
    </row>
    <row r="1580" spans="1:26" ht="15.5" customHeight="1">
      <c r="A1580" s="424"/>
      <c r="B1580" s="813" t="str">
        <f>IF('statement of marks'!$L$3="","",'statement of marks'!$L$3)</f>
        <v>HINDI</v>
      </c>
      <c r="C1580" s="814"/>
      <c r="D1580" s="430" t="str">
        <f>IF('statement of marks'!L56="","",'statement of marks'!L56)</f>
        <v/>
      </c>
      <c r="E1580" s="430" t="str">
        <f>IF('statement of marks'!M56="","",'statement of marks'!M56)</f>
        <v/>
      </c>
      <c r="F1580" s="442" t="str">
        <f>IF('statement of marks'!N56="","",'statement of marks'!N56)</f>
        <v/>
      </c>
      <c r="G1580" s="430" t="str">
        <f>IF('statement of marks'!O56="","",'statement of marks'!O56)</f>
        <v/>
      </c>
      <c r="H1580" s="430" t="str">
        <f>IF('statement of marks'!P56="","",'statement of marks'!P56)</f>
        <v/>
      </c>
      <c r="I1580" s="443" t="str">
        <f>IF('statement of marks'!Q56="","",'statement of marks'!Q56)</f>
        <v/>
      </c>
      <c r="J1580" s="430" t="str">
        <f>IF('statement of marks'!R56="","",'statement of marks'!R56)</f>
        <v/>
      </c>
      <c r="K1580" s="430" t="str">
        <f>IF('statement of marks'!S56="","",'statement of marks'!S56)</f>
        <v/>
      </c>
      <c r="L1580" s="443" t="str">
        <f>IF('statement of marks'!T56="","",'statement of marks'!T56)</f>
        <v/>
      </c>
      <c r="M1580" s="443" t="str">
        <f>IF('statement of marks'!U56="","",'statement of marks'!U56)</f>
        <v/>
      </c>
      <c r="N1580" s="444" t="str">
        <f>IF('statement of marks'!V56="","",'statement of marks'!V56)</f>
        <v/>
      </c>
      <c r="O1580" s="430" t="str">
        <f>IF('statement of marks'!W56="","",'statement of marks'!W56)</f>
        <v/>
      </c>
      <c r="P1580" s="430" t="str">
        <f>IF('statement of marks'!X56="","",'statement of marks'!X56)</f>
        <v/>
      </c>
      <c r="Q1580" s="430" t="str">
        <f>IF('statement of marks'!Y56="","",'statement of marks'!Y56)</f>
        <v/>
      </c>
      <c r="R1580" s="443" t="str">
        <f>IF('statement of marks'!Z56="","",'statement of marks'!Z56)</f>
        <v/>
      </c>
      <c r="S1580" s="445" t="str">
        <f>IF('statement of marks'!AA56="","",'statement of marks'!AA56)</f>
        <v/>
      </c>
      <c r="T1580" s="430" t="str">
        <f>IF('statement of marks'!AB56="","",'statement of marks'!AB56)</f>
        <v/>
      </c>
      <c r="U1580" s="430" t="str">
        <f>IF('statement of marks'!AC56="","",'statement of marks'!AC56)</f>
        <v/>
      </c>
      <c r="V1580" s="430" t="str">
        <f>IF('statement of marks'!AD56="","",'statement of marks'!AD56)</f>
        <v/>
      </c>
      <c r="W1580" s="443" t="str">
        <f>IF('statement of marks'!AE56="","",'statement of marks'!AE56)</f>
        <v/>
      </c>
      <c r="X1580" s="446" t="str">
        <f>IF('statement of marks'!AF56="","",'statement of marks'!AF56)</f>
        <v/>
      </c>
      <c r="Y1580" s="430" t="str">
        <f>IF('statement of marks'!AG56="","",'statement of marks'!AG56)</f>
        <v/>
      </c>
      <c r="Z1580" s="453" t="str">
        <f>IF('statement of marks'!AH56="","",'statement of marks'!AH56)</f>
        <v/>
      </c>
    </row>
    <row r="1581" spans="1:26" ht="15.5" customHeight="1">
      <c r="A1581" s="424"/>
      <c r="B1581" s="813" t="str">
        <f>IF('statement of marks'!$AK$3="","",'statement of marks'!$AK$3)</f>
        <v>ENGLISH</v>
      </c>
      <c r="C1581" s="814"/>
      <c r="D1581" s="430" t="str">
        <f>IF('statement of marks'!AK56="","",'statement of marks'!AK56)</f>
        <v/>
      </c>
      <c r="E1581" s="430" t="str">
        <f>IF('statement of marks'!AL56="","",'statement of marks'!AL56)</f>
        <v/>
      </c>
      <c r="F1581" s="442" t="str">
        <f>IF('statement of marks'!AM56="","",'statement of marks'!AM56)</f>
        <v/>
      </c>
      <c r="G1581" s="430" t="str">
        <f>IF('statement of marks'!AN56="","",'statement of marks'!AN56)</f>
        <v/>
      </c>
      <c r="H1581" s="430" t="str">
        <f>IF('statement of marks'!AO56="","",'statement of marks'!AO56)</f>
        <v/>
      </c>
      <c r="I1581" s="443" t="str">
        <f>IF('statement of marks'!AP56="","",'statement of marks'!AP56)</f>
        <v/>
      </c>
      <c r="J1581" s="430" t="str">
        <f>IF('statement of marks'!AQ56="","",'statement of marks'!AQ56)</f>
        <v/>
      </c>
      <c r="K1581" s="430" t="str">
        <f>IF('statement of marks'!AR56="","",'statement of marks'!AR56)</f>
        <v/>
      </c>
      <c r="L1581" s="443" t="str">
        <f>IF('statement of marks'!AS56="","",'statement of marks'!AS56)</f>
        <v/>
      </c>
      <c r="M1581" s="443" t="str">
        <f>IF('statement of marks'!AT56="","",'statement of marks'!AT56)</f>
        <v/>
      </c>
      <c r="N1581" s="444" t="str">
        <f>IF('statement of marks'!AU56="","",'statement of marks'!AU56)</f>
        <v/>
      </c>
      <c r="O1581" s="430" t="str">
        <f>IF('statement of marks'!AV56="","",'statement of marks'!AV56)</f>
        <v/>
      </c>
      <c r="P1581" s="430" t="str">
        <f>IF('statement of marks'!AW56="","",'statement of marks'!AW56)</f>
        <v/>
      </c>
      <c r="Q1581" s="430" t="str">
        <f>IF('statement of marks'!AX56="","",'statement of marks'!AX56)</f>
        <v/>
      </c>
      <c r="R1581" s="443" t="str">
        <f>IF('statement of marks'!AY56="","",'statement of marks'!AY56)</f>
        <v/>
      </c>
      <c r="S1581" s="445" t="str">
        <f>IF('statement of marks'!AZ56="","",'statement of marks'!AZ56)</f>
        <v/>
      </c>
      <c r="T1581" s="430" t="str">
        <f>IF('statement of marks'!BA56="","",'statement of marks'!BA56)</f>
        <v/>
      </c>
      <c r="U1581" s="430" t="str">
        <f>IF('statement of marks'!BB56="","",'statement of marks'!BB56)</f>
        <v/>
      </c>
      <c r="V1581" s="430" t="str">
        <f>IF('statement of marks'!BC56="","",'statement of marks'!BC56)</f>
        <v/>
      </c>
      <c r="W1581" s="443" t="str">
        <f>IF('statement of marks'!BD56="","",'statement of marks'!BD56)</f>
        <v/>
      </c>
      <c r="X1581" s="446" t="str">
        <f>IF('statement of marks'!BE56="","",'statement of marks'!BE56)</f>
        <v/>
      </c>
      <c r="Y1581" s="430" t="str">
        <f>IF('statement of marks'!BF56="","",'statement of marks'!BF56)</f>
        <v/>
      </c>
      <c r="Z1581" s="453" t="str">
        <f>IF('statement of marks'!BG56="","",'statement of marks'!BG56)</f>
        <v/>
      </c>
    </row>
    <row r="1582" spans="1:26" ht="15.5" customHeight="1">
      <c r="A1582" s="424"/>
      <c r="B1582" s="813" t="str">
        <f>IF('statement of marks'!BJ56="s","SANSKRIT",IF('statement of marks'!BJ56="u","URDU",IF('statement of marks'!BJ56="g","GUJRATI",IF('statement of marks'!BJ56="p","PUNJABI",IF('statement of marks'!BJ56="sd","fla/kh","THIRD LANGUAGE")))))</f>
        <v>THIRD LANGUAGE</v>
      </c>
      <c r="C1582" s="814"/>
      <c r="D1582" s="430" t="str">
        <f>IF('statement of marks'!BK56="","",'statement of marks'!BK56)</f>
        <v/>
      </c>
      <c r="E1582" s="430" t="str">
        <f>IF('statement of marks'!BL56="","",'statement of marks'!BL56)</f>
        <v/>
      </c>
      <c r="F1582" s="442" t="str">
        <f>IF('statement of marks'!BM56="","",'statement of marks'!BM56)</f>
        <v/>
      </c>
      <c r="G1582" s="430" t="str">
        <f>IF('statement of marks'!BN56="","",'statement of marks'!BN56)</f>
        <v/>
      </c>
      <c r="H1582" s="430" t="str">
        <f>IF('statement of marks'!BO56="","",'statement of marks'!BO56)</f>
        <v/>
      </c>
      <c r="I1582" s="443" t="str">
        <f>IF('statement of marks'!BP56="","",'statement of marks'!BP56)</f>
        <v/>
      </c>
      <c r="J1582" s="430" t="str">
        <f>IF('statement of marks'!BQ56="","",'statement of marks'!BQ56)</f>
        <v/>
      </c>
      <c r="K1582" s="430" t="str">
        <f>IF('statement of marks'!BR56="","",'statement of marks'!BR56)</f>
        <v/>
      </c>
      <c r="L1582" s="443" t="str">
        <f>IF('statement of marks'!BS56="","",'statement of marks'!BS56)</f>
        <v/>
      </c>
      <c r="M1582" s="443" t="str">
        <f>IF('statement of marks'!BT56="","",'statement of marks'!BT56)</f>
        <v/>
      </c>
      <c r="N1582" s="444" t="str">
        <f>IF('statement of marks'!BU56="","",'statement of marks'!BU56)</f>
        <v/>
      </c>
      <c r="O1582" s="430" t="str">
        <f>IF('statement of marks'!BV56="","",'statement of marks'!BV56)</f>
        <v/>
      </c>
      <c r="P1582" s="430" t="str">
        <f>IF('statement of marks'!BW56="","",'statement of marks'!BW56)</f>
        <v/>
      </c>
      <c r="Q1582" s="430"/>
      <c r="R1582" s="443" t="str">
        <f>IF('statement of marks'!BX56="","",'statement of marks'!BX56)</f>
        <v/>
      </c>
      <c r="S1582" s="445" t="str">
        <f>IF('statement of marks'!BY56="","",'statement of marks'!BY56)</f>
        <v/>
      </c>
      <c r="T1582" s="430" t="str">
        <f>IF('statement of marks'!BZ56="","",'statement of marks'!BZ56)</f>
        <v/>
      </c>
      <c r="U1582" s="430" t="str">
        <f>IF('statement of marks'!CA56="","",'statement of marks'!CA56)</f>
        <v/>
      </c>
      <c r="V1582" s="430"/>
      <c r="W1582" s="443" t="str">
        <f>IF('statement of marks'!CB56="","",'statement of marks'!CB56)</f>
        <v/>
      </c>
      <c r="X1582" s="446" t="str">
        <f>IF('statement of marks'!CC56="","",'statement of marks'!CC56)</f>
        <v/>
      </c>
      <c r="Y1582" s="430" t="str">
        <f>IF('statement of marks'!CD56="","",'statement of marks'!CD56)</f>
        <v/>
      </c>
      <c r="Z1582" s="453" t="str">
        <f>IF('statement of marks'!CE56="","",'statement of marks'!CE56)</f>
        <v/>
      </c>
    </row>
    <row r="1583" spans="1:26" ht="15.5" customHeight="1">
      <c r="A1583" s="424"/>
      <c r="B1583" s="813" t="str">
        <f>IF('statement of marks'!$CH$3="","",'statement of marks'!$CH$3)</f>
        <v>MATHEMATICS</v>
      </c>
      <c r="C1583" s="814"/>
      <c r="D1583" s="430" t="str">
        <f>IF('statement of marks'!CH56="","",'statement of marks'!CH56)</f>
        <v/>
      </c>
      <c r="E1583" s="430" t="str">
        <f>IF('statement of marks'!CI56="","",'statement of marks'!CI56)</f>
        <v/>
      </c>
      <c r="F1583" s="442" t="str">
        <f>IF('statement of marks'!CJ56="","",'statement of marks'!CJ56)</f>
        <v/>
      </c>
      <c r="G1583" s="430" t="str">
        <f>IF('statement of marks'!CK56="","",'statement of marks'!CK56)</f>
        <v/>
      </c>
      <c r="H1583" s="430" t="str">
        <f>IF('statement of marks'!CL56="","",'statement of marks'!CL56)</f>
        <v/>
      </c>
      <c r="I1583" s="443" t="str">
        <f>IF('statement of marks'!CM56="","",'statement of marks'!CM56)</f>
        <v/>
      </c>
      <c r="J1583" s="430" t="str">
        <f>IF('statement of marks'!CN56="","",'statement of marks'!CN56)</f>
        <v/>
      </c>
      <c r="K1583" s="430" t="str">
        <f>IF('statement of marks'!CO56="","",'statement of marks'!CO56)</f>
        <v/>
      </c>
      <c r="L1583" s="443" t="str">
        <f>IF('statement of marks'!CP56="","",'statement of marks'!CP56)</f>
        <v/>
      </c>
      <c r="M1583" s="443" t="str">
        <f>IF('statement of marks'!CQ56="","",'statement of marks'!CQ56)</f>
        <v/>
      </c>
      <c r="N1583" s="444" t="str">
        <f>IF('statement of marks'!CR56="","",'statement of marks'!CR56)</f>
        <v/>
      </c>
      <c r="O1583" s="430" t="str">
        <f>IF('statement of marks'!CS56="","",'statement of marks'!CS56)</f>
        <v/>
      </c>
      <c r="P1583" s="430" t="str">
        <f>IF('statement of marks'!CT56="","",'statement of marks'!CT56)</f>
        <v/>
      </c>
      <c r="Q1583" s="430" t="str">
        <f>IF('statement of marks'!CU56="","",'statement of marks'!CU56)</f>
        <v/>
      </c>
      <c r="R1583" s="443" t="str">
        <f>IF('statement of marks'!CV56="","",'statement of marks'!CV56)</f>
        <v/>
      </c>
      <c r="S1583" s="445" t="str">
        <f>IF('statement of marks'!CW56="","",'statement of marks'!CW56)</f>
        <v/>
      </c>
      <c r="T1583" s="430" t="str">
        <f>IF('statement of marks'!CX56="","",'statement of marks'!CX56)</f>
        <v/>
      </c>
      <c r="U1583" s="430" t="str">
        <f>IF('statement of marks'!CY56="","",'statement of marks'!CY56)</f>
        <v/>
      </c>
      <c r="V1583" s="430" t="str">
        <f>IF('statement of marks'!CZ56="","",'statement of marks'!CZ56)</f>
        <v/>
      </c>
      <c r="W1583" s="443" t="str">
        <f>IF('statement of marks'!DA56="","",'statement of marks'!DA56)</f>
        <v/>
      </c>
      <c r="X1583" s="446" t="str">
        <f>IF('statement of marks'!DB56="","",'statement of marks'!DB56)</f>
        <v/>
      </c>
      <c r="Y1583" s="430" t="str">
        <f>IF('statement of marks'!DC56="","",'statement of marks'!DC56)</f>
        <v/>
      </c>
      <c r="Z1583" s="453" t="str">
        <f>IF('statement of marks'!DD56="","",'statement of marks'!DD56)</f>
        <v/>
      </c>
    </row>
    <row r="1584" spans="1:26" ht="15.5" customHeight="1">
      <c r="A1584" s="424"/>
      <c r="B1584" s="813" t="str">
        <f>IF('statement of marks'!$DG$3="","",'statement of marks'!$DG$3)</f>
        <v>SCIENCE</v>
      </c>
      <c r="C1584" s="814"/>
      <c r="D1584" s="430" t="str">
        <f>IF('statement of marks'!DG56="","",'statement of marks'!DG56)</f>
        <v/>
      </c>
      <c r="E1584" s="430" t="str">
        <f>IF('statement of marks'!DH56="","",'statement of marks'!DH56)</f>
        <v/>
      </c>
      <c r="F1584" s="442" t="str">
        <f>IF('statement of marks'!DI56="","",'statement of marks'!DI56)</f>
        <v/>
      </c>
      <c r="G1584" s="430" t="str">
        <f>IF('statement of marks'!DJ56="","",'statement of marks'!DJ56)</f>
        <v/>
      </c>
      <c r="H1584" s="430" t="str">
        <f>IF('statement of marks'!DK56="","",'statement of marks'!DK56)</f>
        <v/>
      </c>
      <c r="I1584" s="443" t="str">
        <f>IF('statement of marks'!DL56="","",'statement of marks'!DL56)</f>
        <v/>
      </c>
      <c r="J1584" s="430" t="str">
        <f>IF('statement of marks'!DM56="","",'statement of marks'!DM56)</f>
        <v/>
      </c>
      <c r="K1584" s="430" t="str">
        <f>IF('statement of marks'!DN56="","",'statement of marks'!DN56)</f>
        <v/>
      </c>
      <c r="L1584" s="443" t="str">
        <f>IF('statement of marks'!DO56="","",'statement of marks'!DO56)</f>
        <v/>
      </c>
      <c r="M1584" s="443" t="str">
        <f>IF('statement of marks'!DP56="","",'statement of marks'!DP56)</f>
        <v/>
      </c>
      <c r="N1584" s="444" t="str">
        <f>IF('statement of marks'!DQ56="","",'statement of marks'!DQ56)</f>
        <v/>
      </c>
      <c r="O1584" s="430" t="str">
        <f>IF('statement of marks'!DR56="","",'statement of marks'!DR56)</f>
        <v/>
      </c>
      <c r="P1584" s="430" t="str">
        <f>IF('statement of marks'!DS56="","",'statement of marks'!DS56)</f>
        <v/>
      </c>
      <c r="Q1584" s="430"/>
      <c r="R1584" s="443" t="str">
        <f>IF('statement of marks'!DT56="","",'statement of marks'!DT56)</f>
        <v/>
      </c>
      <c r="S1584" s="445" t="str">
        <f>IF('statement of marks'!DU56="","",'statement of marks'!DU56)</f>
        <v/>
      </c>
      <c r="T1584" s="430" t="str">
        <f>IF('statement of marks'!DV56="","",'statement of marks'!DV56)</f>
        <v/>
      </c>
      <c r="U1584" s="430" t="str">
        <f>IF('statement of marks'!DW56="","",'statement of marks'!DW56)</f>
        <v/>
      </c>
      <c r="V1584" s="430"/>
      <c r="W1584" s="443" t="str">
        <f>IF('statement of marks'!DX56="","",'statement of marks'!DX56)</f>
        <v/>
      </c>
      <c r="X1584" s="446" t="str">
        <f>IF('statement of marks'!DY56="","",'statement of marks'!DY56)</f>
        <v/>
      </c>
      <c r="Y1584" s="430" t="str">
        <f>IF('statement of marks'!DZ56="","",'statement of marks'!DZ56)</f>
        <v/>
      </c>
      <c r="Z1584" s="453" t="str">
        <f>IF('statement of marks'!EA56="","",'statement of marks'!EA56)</f>
        <v/>
      </c>
    </row>
    <row r="1585" spans="1:26" ht="15.5" customHeight="1">
      <c r="A1585" s="424"/>
      <c r="B1585" s="813" t="str">
        <f>IF('statement of marks'!$ED$3="","",'statement of marks'!$ED$3)</f>
        <v>SOCIAL STUDIES</v>
      </c>
      <c r="C1585" s="814"/>
      <c r="D1585" s="430" t="str">
        <f>IF('statement of marks'!ED56="","",'statement of marks'!ED56)</f>
        <v/>
      </c>
      <c r="E1585" s="430" t="str">
        <f>IF('statement of marks'!EE56="","",'statement of marks'!EE56)</f>
        <v/>
      </c>
      <c r="F1585" s="442" t="str">
        <f>IF('statement of marks'!EF56="","",'statement of marks'!EF56)</f>
        <v/>
      </c>
      <c r="G1585" s="430" t="str">
        <f>IF('statement of marks'!EG56="","",'statement of marks'!EG56)</f>
        <v/>
      </c>
      <c r="H1585" s="430" t="str">
        <f>IF('statement of marks'!EH56="","",'statement of marks'!EH56)</f>
        <v/>
      </c>
      <c r="I1585" s="443" t="str">
        <f>IF('statement of marks'!EI56="","",'statement of marks'!EI56)</f>
        <v/>
      </c>
      <c r="J1585" s="430" t="str">
        <f>IF('statement of marks'!EJ56="","",'statement of marks'!EJ56)</f>
        <v/>
      </c>
      <c r="K1585" s="430" t="str">
        <f>IF('statement of marks'!EK56="","",'statement of marks'!EK56)</f>
        <v/>
      </c>
      <c r="L1585" s="443" t="str">
        <f>IF('statement of marks'!EL56="","",'statement of marks'!EL56)</f>
        <v/>
      </c>
      <c r="M1585" s="443" t="str">
        <f>IF('statement of marks'!EM56="","",'statement of marks'!EM56)</f>
        <v/>
      </c>
      <c r="N1585" s="444" t="str">
        <f>IF('statement of marks'!EN56="","",'statement of marks'!EN56)</f>
        <v/>
      </c>
      <c r="O1585" s="430" t="str">
        <f>IF('statement of marks'!EO56="","",'statement of marks'!EO56)</f>
        <v/>
      </c>
      <c r="P1585" s="430" t="str">
        <f>IF('statement of marks'!EP56="","",'statement of marks'!EP56)</f>
        <v/>
      </c>
      <c r="Q1585" s="430"/>
      <c r="R1585" s="443" t="str">
        <f>IF('statement of marks'!EQ56="","",'statement of marks'!EQ56)</f>
        <v/>
      </c>
      <c r="S1585" s="445" t="str">
        <f>IF('statement of marks'!ER56="","",'statement of marks'!ER56)</f>
        <v/>
      </c>
      <c r="T1585" s="430" t="str">
        <f>IF('statement of marks'!ES56="","",'statement of marks'!ES56)</f>
        <v/>
      </c>
      <c r="U1585" s="430" t="str">
        <f>IF('statement of marks'!ET56="","",'statement of marks'!ET56)</f>
        <v/>
      </c>
      <c r="V1585" s="430"/>
      <c r="W1585" s="443" t="str">
        <f>IF('statement of marks'!EU56="","",'statement of marks'!EU56)</f>
        <v/>
      </c>
      <c r="X1585" s="446" t="str">
        <f>IF('statement of marks'!EV56="","",'statement of marks'!EV56)</f>
        <v/>
      </c>
      <c r="Y1585" s="430" t="str">
        <f>IF('statement of marks'!EW56="","",'statement of marks'!EW56)</f>
        <v/>
      </c>
      <c r="Z1585" s="453" t="str">
        <f>IF('statement of marks'!EX56="","",'statement of marks'!EX56)</f>
        <v/>
      </c>
    </row>
    <row r="1586" spans="1:26" ht="15.5" customHeight="1">
      <c r="A1586" s="424"/>
      <c r="B1586" s="813" t="s">
        <v>172</v>
      </c>
      <c r="C1586" s="814"/>
      <c r="D1586" s="794" t="s">
        <v>167</v>
      </c>
      <c r="E1586" s="794"/>
      <c r="F1586" s="794"/>
      <c r="G1586" s="794" t="s">
        <v>168</v>
      </c>
      <c r="H1586" s="794"/>
      <c r="I1586" s="794"/>
      <c r="J1586" s="794" t="s">
        <v>169</v>
      </c>
      <c r="K1586" s="794"/>
      <c r="L1586" s="794"/>
      <c r="M1586" s="794"/>
      <c r="N1586" s="794"/>
      <c r="O1586" s="794" t="s">
        <v>177</v>
      </c>
      <c r="P1586" s="794"/>
      <c r="Q1586" s="794"/>
      <c r="R1586" s="794"/>
      <c r="S1586" s="794" t="s">
        <v>221</v>
      </c>
      <c r="T1586" s="794"/>
      <c r="U1586" s="794"/>
      <c r="V1586" s="794"/>
      <c r="W1586" s="447"/>
      <c r="X1586" s="823" t="s">
        <v>425</v>
      </c>
      <c r="Y1586" s="823"/>
      <c r="Z1586" s="824"/>
    </row>
    <row r="1587" spans="1:26" ht="15.5" customHeight="1">
      <c r="A1587" s="425"/>
      <c r="B1587" s="825" t="s">
        <v>166</v>
      </c>
      <c r="C1587" s="826"/>
      <c r="D1587" s="827">
        <f>IF('statement of marks'!FA$6="","",'statement of marks'!FA$6)</f>
        <v>20</v>
      </c>
      <c r="E1587" s="827"/>
      <c r="F1587" s="827"/>
      <c r="G1587" s="827">
        <f>IF('statement of marks'!FB$6="","",'statement of marks'!FB$6)</f>
        <v>20</v>
      </c>
      <c r="H1587" s="827"/>
      <c r="I1587" s="827"/>
      <c r="J1587" s="827">
        <f>IF('statement of marks'!FC$6="","",'statement of marks'!FC$6)</f>
        <v>20</v>
      </c>
      <c r="K1587" s="827"/>
      <c r="L1587" s="827"/>
      <c r="M1587" s="827"/>
      <c r="N1587" s="827"/>
      <c r="O1587" s="827">
        <f>IF('statement of marks'!FD$6="","",'statement of marks'!FD$6)</f>
        <v>20</v>
      </c>
      <c r="P1587" s="827"/>
      <c r="Q1587" s="827"/>
      <c r="R1587" s="827"/>
      <c r="S1587" s="827">
        <f>IF('statement of marks'!FE$6="","",'statement of marks'!FE$6)</f>
        <v>20</v>
      </c>
      <c r="T1587" s="827"/>
      <c r="U1587" s="827"/>
      <c r="V1587" s="827"/>
      <c r="W1587" s="448"/>
      <c r="X1587" s="436">
        <f>IF('statement of marks'!FF$6="","",'statement of marks'!FF$6)</f>
        <v>100</v>
      </c>
      <c r="Y1587" s="436" t="s">
        <v>220</v>
      </c>
      <c r="Z1587" s="451" t="s">
        <v>69</v>
      </c>
    </row>
    <row r="1588" spans="1:26" ht="15.5" customHeight="1">
      <c r="A1588" s="424"/>
      <c r="B1588" s="813" t="str">
        <f>IF('statement of marks'!$FA$3="","",'statement of marks'!$FA$3)</f>
        <v>WORK EXPERIENCE</v>
      </c>
      <c r="C1588" s="814"/>
      <c r="D1588" s="817" t="str">
        <f>IF('statement of marks'!FA56="","",'statement of marks'!FA56)</f>
        <v/>
      </c>
      <c r="E1588" s="817"/>
      <c r="F1588" s="817"/>
      <c r="G1588" s="817" t="str">
        <f>IF('statement of marks'!FB56="","",'statement of marks'!FB56)</f>
        <v/>
      </c>
      <c r="H1588" s="817"/>
      <c r="I1588" s="817"/>
      <c r="J1588" s="816" t="str">
        <f>IF('statement of marks'!FC56="","",'statement of marks'!FC56)</f>
        <v/>
      </c>
      <c r="K1588" s="816"/>
      <c r="L1588" s="816"/>
      <c r="M1588" s="816"/>
      <c r="N1588" s="816"/>
      <c r="O1588" s="817" t="str">
        <f>IF('statement of marks'!FD56="","",'statement of marks'!FD56)</f>
        <v/>
      </c>
      <c r="P1588" s="817"/>
      <c r="Q1588" s="817"/>
      <c r="R1588" s="817"/>
      <c r="S1588" s="817" t="str">
        <f>IF('statement of marks'!FE56="","",'statement of marks'!FE56)</f>
        <v/>
      </c>
      <c r="T1588" s="817"/>
      <c r="U1588" s="817"/>
      <c r="V1588" s="817"/>
      <c r="W1588" s="447"/>
      <c r="X1588" s="447" t="str">
        <f>IF('statement of marks'!FF56="","",'statement of marks'!FF56)</f>
        <v/>
      </c>
      <c r="Y1588" s="447" t="str">
        <f>IF('statement of marks'!FG56="","",'statement of marks'!FG56)</f>
        <v/>
      </c>
      <c r="Z1588" s="454" t="str">
        <f>IF('statement of marks'!FH56="","",'statement of marks'!FH56)</f>
        <v/>
      </c>
    </row>
    <row r="1589" spans="1:26" ht="15.5" customHeight="1">
      <c r="A1589" s="424"/>
      <c r="B1589" s="813" t="str">
        <f>IF('statement of marks'!$FK$3="","",'statement of marks'!$FK$3)</f>
        <v>ART EDUCATION</v>
      </c>
      <c r="C1589" s="814"/>
      <c r="D1589" s="817" t="str">
        <f>IF('statement of marks'!FK56="","",'statement of marks'!FK56)</f>
        <v/>
      </c>
      <c r="E1589" s="817"/>
      <c r="F1589" s="817"/>
      <c r="G1589" s="817" t="str">
        <f>IF('statement of marks'!FL56="","",'statement of marks'!FL56)</f>
        <v/>
      </c>
      <c r="H1589" s="817"/>
      <c r="I1589" s="817"/>
      <c r="J1589" s="816" t="str">
        <f>IF('statement of marks'!FM56="","",'statement of marks'!FM56)</f>
        <v/>
      </c>
      <c r="K1589" s="816"/>
      <c r="L1589" s="816"/>
      <c r="M1589" s="816"/>
      <c r="N1589" s="816"/>
      <c r="O1589" s="817" t="str">
        <f>IF('statement of marks'!FN56="","",'statement of marks'!FN56)</f>
        <v/>
      </c>
      <c r="P1589" s="817"/>
      <c r="Q1589" s="817"/>
      <c r="R1589" s="817"/>
      <c r="S1589" s="817" t="str">
        <f>IF('statement of marks'!FO56="","",'statement of marks'!FO56)</f>
        <v/>
      </c>
      <c r="T1589" s="817"/>
      <c r="U1589" s="817"/>
      <c r="V1589" s="817"/>
      <c r="W1589" s="447"/>
      <c r="X1589" s="447" t="str">
        <f>IF('statement of marks'!FP56="","",'statement of marks'!FP56)</f>
        <v/>
      </c>
      <c r="Y1589" s="447" t="str">
        <f>IF('statement of marks'!FQ56="","",'statement of marks'!FQ56)</f>
        <v/>
      </c>
      <c r="Z1589" s="454" t="str">
        <f>IF('statement of marks'!FR56="","",'statement of marks'!FR56)</f>
        <v/>
      </c>
    </row>
    <row r="1590" spans="1:26" ht="15.5" customHeight="1">
      <c r="A1590" s="424"/>
      <c r="B1590" s="813" t="str">
        <f>IF('statement of marks'!$FU$3="","",'statement of marks'!$FU$3)</f>
        <v>PHYSICIAL EDUCATION</v>
      </c>
      <c r="C1590" s="814"/>
      <c r="D1590" s="817" t="str">
        <f>IF('statement of marks'!FU56="","",'statement of marks'!FU56)</f>
        <v/>
      </c>
      <c r="E1590" s="817"/>
      <c r="F1590" s="817"/>
      <c r="G1590" s="817" t="str">
        <f>IF('statement of marks'!FV56="","",'statement of marks'!FV56)</f>
        <v/>
      </c>
      <c r="H1590" s="817"/>
      <c r="I1590" s="817"/>
      <c r="J1590" s="816" t="str">
        <f>IF('statement of marks'!FW56="","",'statement of marks'!FW56)</f>
        <v/>
      </c>
      <c r="K1590" s="816"/>
      <c r="L1590" s="816"/>
      <c r="M1590" s="816"/>
      <c r="N1590" s="816"/>
      <c r="O1590" s="817" t="str">
        <f>IF('statement of marks'!FX56="","",'statement of marks'!FX56)</f>
        <v/>
      </c>
      <c r="P1590" s="817"/>
      <c r="Q1590" s="817"/>
      <c r="R1590" s="817"/>
      <c r="S1590" s="817" t="str">
        <f>IF('statement of marks'!FY56="","",'statement of marks'!FY56)</f>
        <v/>
      </c>
      <c r="T1590" s="817"/>
      <c r="U1590" s="817"/>
      <c r="V1590" s="817"/>
      <c r="W1590" s="447"/>
      <c r="X1590" s="447" t="str">
        <f>IF('statement of marks'!FZ56="","",'statement of marks'!FZ56)</f>
        <v/>
      </c>
      <c r="Y1590" s="447" t="str">
        <f>IF('statement of marks'!GA56="","",'statement of marks'!GA56)</f>
        <v/>
      </c>
      <c r="Z1590" s="454" t="str">
        <f>IF('statement of marks'!GB56="","",'statement of marks'!GB56)</f>
        <v/>
      </c>
    </row>
    <row r="1591" spans="1:26" ht="15.5" customHeight="1">
      <c r="A1591" s="424"/>
      <c r="B1591" s="813" t="s">
        <v>173</v>
      </c>
      <c r="C1591" s="814"/>
      <c r="D1591" s="794" t="str">
        <f>details!$EF$3</f>
        <v>AUGUST</v>
      </c>
      <c r="E1591" s="794"/>
      <c r="F1591" s="794"/>
      <c r="G1591" s="794" t="str">
        <f>details!$EJ$3</f>
        <v>OCTOBER</v>
      </c>
      <c r="H1591" s="794"/>
      <c r="I1591" s="794"/>
      <c r="J1591" s="816" t="str">
        <f>details!$EN$3</f>
        <v>DECEMBER</v>
      </c>
      <c r="K1591" s="816"/>
      <c r="L1591" s="816"/>
      <c r="M1591" s="816"/>
      <c r="N1591" s="816"/>
      <c r="O1591" s="794" t="str">
        <f>details!$ER$3</f>
        <v>FEBURARY</v>
      </c>
      <c r="P1591" s="794"/>
      <c r="Q1591" s="794"/>
      <c r="R1591" s="794"/>
      <c r="S1591" s="794" t="str">
        <f>details!$EV$3</f>
        <v>GRAND TOAL</v>
      </c>
      <c r="T1591" s="794"/>
      <c r="U1591" s="794"/>
      <c r="V1591" s="794"/>
      <c r="W1591" s="811" t="s">
        <v>118</v>
      </c>
      <c r="X1591" s="811"/>
      <c r="Y1591" s="811"/>
      <c r="Z1591" s="812"/>
    </row>
    <row r="1592" spans="1:26" ht="15.5" customHeight="1">
      <c r="A1592" s="424"/>
      <c r="B1592" s="813" t="s">
        <v>175</v>
      </c>
      <c r="C1592" s="814"/>
      <c r="D1592" s="815" t="str">
        <f>IF(details!EI56="","",details!EI56)</f>
        <v/>
      </c>
      <c r="E1592" s="815"/>
      <c r="F1592" s="815"/>
      <c r="G1592" s="815" t="str">
        <f>IF(details!EM56="","",details!EM56)</f>
        <v/>
      </c>
      <c r="H1592" s="815"/>
      <c r="I1592" s="815"/>
      <c r="J1592" s="816" t="str">
        <f>IF(details!EQ56="","",details!EQ56)</f>
        <v/>
      </c>
      <c r="K1592" s="816"/>
      <c r="L1592" s="816"/>
      <c r="M1592" s="816"/>
      <c r="N1592" s="816"/>
      <c r="O1592" s="817" t="str">
        <f>IF(details!EU56="","",details!EU56)</f>
        <v/>
      </c>
      <c r="P1592" s="817"/>
      <c r="Q1592" s="817"/>
      <c r="R1592" s="817"/>
      <c r="S1592" s="815" t="str">
        <f>IF(details!EW56="","",details!EW56)</f>
        <v/>
      </c>
      <c r="T1592" s="815"/>
      <c r="U1592" s="815"/>
      <c r="V1592" s="815"/>
      <c r="W1592" s="811"/>
      <c r="X1592" s="811"/>
      <c r="Y1592" s="811"/>
      <c r="Z1592" s="812"/>
    </row>
    <row r="1593" spans="1:26" ht="15.5" customHeight="1">
      <c r="A1593" s="424"/>
      <c r="B1593" s="818" t="s">
        <v>174</v>
      </c>
      <c r="C1593" s="819"/>
      <c r="D1593" s="820">
        <f>IF(details!EH56="","",details!EH56)</f>
        <v>40</v>
      </c>
      <c r="E1593" s="820"/>
      <c r="F1593" s="820"/>
      <c r="G1593" s="820">
        <f>IF(details!EL56="","",details!EL56)</f>
        <v>60</v>
      </c>
      <c r="H1593" s="820"/>
      <c r="I1593" s="820"/>
      <c r="J1593" s="820">
        <f>IF(details!EP56="","",details!EP56)</f>
        <v>80</v>
      </c>
      <c r="K1593" s="820"/>
      <c r="L1593" s="820"/>
      <c r="M1593" s="820"/>
      <c r="N1593" s="820"/>
      <c r="O1593" s="820">
        <f>IF(details!ET56="","",details!ET56)</f>
        <v>100</v>
      </c>
      <c r="P1593" s="820"/>
      <c r="Q1593" s="820"/>
      <c r="R1593" s="820"/>
      <c r="S1593" s="820">
        <f>IF(details!EV56="","",details!EV56)</f>
        <v>110</v>
      </c>
      <c r="T1593" s="820"/>
      <c r="U1593" s="820"/>
      <c r="V1593" s="820"/>
      <c r="W1593" s="821">
        <f>'statement of marks'!$HR$108</f>
        <v>45777</v>
      </c>
      <c r="X1593" s="821"/>
      <c r="Y1593" s="821"/>
      <c r="Z1593" s="822"/>
    </row>
    <row r="1594" spans="1:26" ht="15.5" customHeight="1">
      <c r="A1594" s="426"/>
      <c r="B1594" s="803" t="s">
        <v>232</v>
      </c>
      <c r="C1594" s="804"/>
      <c r="D1594" s="805" t="s">
        <v>189</v>
      </c>
      <c r="E1594" s="805"/>
      <c r="F1594" s="805"/>
      <c r="G1594" s="805" t="s">
        <v>190</v>
      </c>
      <c r="H1594" s="805"/>
      <c r="I1594" s="805"/>
      <c r="J1594" s="805" t="s">
        <v>222</v>
      </c>
      <c r="K1594" s="805"/>
      <c r="L1594" s="805"/>
      <c r="M1594" s="805"/>
      <c r="N1594" s="805"/>
      <c r="O1594" s="805" t="s">
        <v>147</v>
      </c>
      <c r="P1594" s="805"/>
      <c r="Q1594" s="805"/>
      <c r="R1594" s="805"/>
      <c r="S1594" s="806" t="s">
        <v>195</v>
      </c>
      <c r="T1594" s="806"/>
      <c r="U1594" s="806"/>
      <c r="V1594" s="806"/>
      <c r="W1594" s="805" t="s">
        <v>230</v>
      </c>
      <c r="X1594" s="805"/>
      <c r="Y1594" s="805"/>
      <c r="Z1594" s="807"/>
    </row>
    <row r="1595" spans="1:26" ht="15.5" customHeight="1">
      <c r="A1595" s="426"/>
      <c r="B1595" s="803"/>
      <c r="C1595" s="804"/>
      <c r="D1595" s="805">
        <f>'statement of marks'!HP56</f>
        <v>1200</v>
      </c>
      <c r="E1595" s="805"/>
      <c r="F1595" s="805"/>
      <c r="G1595" s="805" t="str">
        <f>'statement of marks'!HQ56</f>
        <v/>
      </c>
      <c r="H1595" s="805"/>
      <c r="I1595" s="805"/>
      <c r="J1595" s="808" t="str">
        <f>'statement of marks'!HU56</f>
        <v/>
      </c>
      <c r="K1595" s="808"/>
      <c r="L1595" s="808"/>
      <c r="M1595" s="808"/>
      <c r="N1595" s="808"/>
      <c r="O1595" s="808" t="str">
        <f>'statement of marks'!HR56</f>
        <v/>
      </c>
      <c r="P1595" s="808"/>
      <c r="Q1595" s="808"/>
      <c r="R1595" s="808"/>
      <c r="S1595" s="805" t="str">
        <f>'statement of marks'!HT56</f>
        <v/>
      </c>
      <c r="T1595" s="805"/>
      <c r="U1595" s="805"/>
      <c r="V1595" s="805"/>
      <c r="W1595" s="809" t="str">
        <f>'statement of marks'!HO56</f>
        <v/>
      </c>
      <c r="X1595" s="809"/>
      <c r="Y1595" s="809"/>
      <c r="Z1595" s="810"/>
    </row>
    <row r="1596" spans="1:26" ht="15.5" customHeight="1">
      <c r="A1596" s="424"/>
      <c r="B1596" s="792" t="s">
        <v>176</v>
      </c>
      <c r="C1596" s="793"/>
      <c r="D1596" s="794"/>
      <c r="E1596" s="794"/>
      <c r="F1596" s="794"/>
      <c r="G1596" s="794"/>
      <c r="H1596" s="794"/>
      <c r="I1596" s="794"/>
      <c r="J1596" s="794"/>
      <c r="K1596" s="794"/>
      <c r="L1596" s="794"/>
      <c r="M1596" s="794"/>
      <c r="N1596" s="794"/>
      <c r="O1596" s="794"/>
      <c r="P1596" s="794"/>
      <c r="Q1596" s="794"/>
      <c r="R1596" s="794"/>
      <c r="S1596" s="794"/>
      <c r="T1596" s="794"/>
      <c r="U1596" s="794"/>
      <c r="V1596" s="794"/>
      <c r="W1596" s="794"/>
      <c r="X1596" s="794"/>
      <c r="Y1596" s="794"/>
      <c r="Z1596" s="800"/>
    </row>
    <row r="1597" spans="1:26" ht="15.5" customHeight="1">
      <c r="A1597" s="424"/>
      <c r="B1597" s="801" t="s">
        <v>161</v>
      </c>
      <c r="C1597" s="802"/>
      <c r="D1597" s="794"/>
      <c r="E1597" s="794"/>
      <c r="F1597" s="794"/>
      <c r="G1597" s="794"/>
      <c r="H1597" s="794"/>
      <c r="I1597" s="794"/>
      <c r="J1597" s="794"/>
      <c r="K1597" s="794"/>
      <c r="L1597" s="794"/>
      <c r="M1597" s="794"/>
      <c r="N1597" s="794"/>
      <c r="O1597" s="794"/>
      <c r="P1597" s="794"/>
      <c r="Q1597" s="794"/>
      <c r="R1597" s="794"/>
      <c r="S1597" s="794"/>
      <c r="T1597" s="794"/>
      <c r="U1597" s="794"/>
      <c r="V1597" s="794"/>
      <c r="W1597" s="794"/>
      <c r="X1597" s="794"/>
      <c r="Y1597" s="794"/>
      <c r="Z1597" s="800"/>
    </row>
    <row r="1598" spans="1:26" ht="15.5" customHeight="1">
      <c r="A1598" s="424"/>
      <c r="B1598" s="792" t="s">
        <v>162</v>
      </c>
      <c r="C1598" s="793"/>
      <c r="D1598" s="794"/>
      <c r="E1598" s="794"/>
      <c r="F1598" s="794"/>
      <c r="G1598" s="794"/>
      <c r="H1598" s="794"/>
      <c r="I1598" s="794"/>
      <c r="J1598" s="794"/>
      <c r="K1598" s="794"/>
      <c r="L1598" s="794"/>
      <c r="M1598" s="794"/>
      <c r="N1598" s="794"/>
      <c r="O1598" s="794"/>
      <c r="P1598" s="794"/>
      <c r="Q1598" s="794"/>
      <c r="R1598" s="794"/>
      <c r="S1598" s="795" t="s">
        <v>162</v>
      </c>
      <c r="T1598" s="795"/>
      <c r="U1598" s="795"/>
      <c r="V1598" s="795"/>
      <c r="W1598" s="796" t="s">
        <v>163</v>
      </c>
      <c r="X1598" s="796"/>
      <c r="Y1598" s="796"/>
      <c r="Z1598" s="797"/>
    </row>
    <row r="1599" spans="1:26" ht="15.5" customHeight="1">
      <c r="A1599" s="424"/>
      <c r="B1599" s="798" t="s">
        <v>163</v>
      </c>
      <c r="C1599" s="799"/>
      <c r="D1599" s="794"/>
      <c r="E1599" s="794"/>
      <c r="F1599" s="794"/>
      <c r="G1599" s="794"/>
      <c r="H1599" s="794"/>
      <c r="I1599" s="794"/>
      <c r="J1599" s="794"/>
      <c r="K1599" s="794"/>
      <c r="L1599" s="794"/>
      <c r="M1599" s="794"/>
      <c r="N1599" s="794"/>
      <c r="O1599" s="794"/>
      <c r="P1599" s="794"/>
      <c r="Q1599" s="794"/>
      <c r="R1599" s="794"/>
      <c r="S1599" s="795"/>
      <c r="T1599" s="795"/>
      <c r="U1599" s="795"/>
      <c r="V1599" s="795"/>
      <c r="W1599" s="796"/>
      <c r="X1599" s="796"/>
      <c r="Y1599" s="796"/>
      <c r="Z1599" s="797"/>
    </row>
    <row r="1600" spans="1:26" ht="15.5" customHeight="1" thickBot="1">
      <c r="A1600" s="424"/>
      <c r="B1600" s="786" t="s">
        <v>223</v>
      </c>
      <c r="C1600" s="787"/>
      <c r="D1600" s="788"/>
      <c r="E1600" s="788"/>
      <c r="F1600" s="788"/>
      <c r="G1600" s="788"/>
      <c r="H1600" s="788"/>
      <c r="I1600" s="788"/>
      <c r="J1600" s="788"/>
      <c r="K1600" s="788"/>
      <c r="L1600" s="788"/>
      <c r="M1600" s="788"/>
      <c r="N1600" s="788"/>
      <c r="O1600" s="788"/>
      <c r="P1600" s="788"/>
      <c r="Q1600" s="788"/>
      <c r="R1600" s="788"/>
      <c r="S1600" s="789" t="s">
        <v>179</v>
      </c>
      <c r="T1600" s="789"/>
      <c r="U1600" s="789"/>
      <c r="V1600" s="789"/>
      <c r="W1600" s="790" t="s">
        <v>179</v>
      </c>
      <c r="X1600" s="790"/>
      <c r="Y1600" s="790"/>
      <c r="Z1600" s="791"/>
    </row>
    <row r="1601" spans="1:26" ht="15.5" customHeight="1">
      <c r="A1601" s="424"/>
      <c r="B1601" s="839" t="s">
        <v>178</v>
      </c>
      <c r="C1601" s="840"/>
      <c r="D1601" s="840"/>
      <c r="E1601" s="840"/>
      <c r="F1601" s="840"/>
      <c r="G1601" s="840"/>
      <c r="H1601" s="840"/>
      <c r="I1601" s="840"/>
      <c r="J1601" s="840"/>
      <c r="K1601" s="840"/>
      <c r="L1601" s="840"/>
      <c r="M1601" s="840"/>
      <c r="N1601" s="840"/>
      <c r="O1601" s="840"/>
      <c r="P1601" s="840"/>
      <c r="Q1601" s="840"/>
      <c r="R1601" s="840"/>
      <c r="S1601" s="840"/>
      <c r="T1601" s="840"/>
      <c r="U1601" s="840"/>
      <c r="V1601" s="840"/>
      <c r="W1601" s="840"/>
      <c r="X1601" s="840"/>
      <c r="Y1601" s="840"/>
      <c r="Z1601" s="841"/>
    </row>
    <row r="1602" spans="1:26" ht="15.5" customHeight="1">
      <c r="A1602" s="424"/>
      <c r="B1602" s="842" t="str">
        <f>IF('statement of marks'!$A$1="","",'statement of marks'!$A$1)</f>
        <v>GOVT. HR. SEC. SCHOOL, _________________</v>
      </c>
      <c r="C1602" s="843"/>
      <c r="D1602" s="843"/>
      <c r="E1602" s="843"/>
      <c r="F1602" s="843"/>
      <c r="G1602" s="843"/>
      <c r="H1602" s="843"/>
      <c r="I1602" s="843"/>
      <c r="J1602" s="843"/>
      <c r="K1602" s="843"/>
      <c r="L1602" s="843"/>
      <c r="M1602" s="843"/>
      <c r="N1602" s="843"/>
      <c r="O1602" s="843"/>
      <c r="P1602" s="843"/>
      <c r="Q1602" s="843"/>
      <c r="R1602" s="843"/>
      <c r="S1602" s="843"/>
      <c r="T1602" s="843"/>
      <c r="U1602" s="843"/>
      <c r="V1602" s="843"/>
      <c r="W1602" s="843"/>
      <c r="X1602" s="843"/>
      <c r="Y1602" s="843"/>
      <c r="Z1602" s="844"/>
    </row>
    <row r="1603" spans="1:26" ht="15.5" customHeight="1">
      <c r="A1603" s="424"/>
      <c r="B1603" s="813" t="s">
        <v>117</v>
      </c>
      <c r="C1603" s="814"/>
      <c r="D1603" s="814" t="str">
        <f>IF('statement of marks'!$H$3="","",'statement of marks'!$H$3)</f>
        <v>2024-25</v>
      </c>
      <c r="E1603" s="814"/>
      <c r="F1603" s="814"/>
      <c r="G1603" s="814"/>
      <c r="H1603" s="814"/>
      <c r="I1603" s="814"/>
      <c r="J1603" s="814"/>
      <c r="K1603" s="814"/>
      <c r="L1603" s="814"/>
      <c r="M1603" s="814"/>
      <c r="N1603" s="814"/>
      <c r="O1603" s="814"/>
      <c r="P1603" s="814"/>
      <c r="Q1603" s="814"/>
      <c r="R1603" s="814"/>
      <c r="S1603" s="814"/>
      <c r="T1603" s="814"/>
      <c r="U1603" s="814"/>
      <c r="V1603" s="814"/>
      <c r="W1603" s="814"/>
      <c r="X1603" s="814"/>
      <c r="Y1603" s="814"/>
      <c r="Z1603" s="832"/>
    </row>
    <row r="1604" spans="1:26" ht="15.5" customHeight="1">
      <c r="A1604" s="424"/>
      <c r="B1604" s="813" t="s">
        <v>157</v>
      </c>
      <c r="C1604" s="814"/>
      <c r="D1604" s="814" t="str">
        <f>IF('statement of marks'!I57="","",'statement of marks'!I57)</f>
        <v/>
      </c>
      <c r="E1604" s="814"/>
      <c r="F1604" s="814"/>
      <c r="G1604" s="814"/>
      <c r="H1604" s="814"/>
      <c r="I1604" s="814"/>
      <c r="J1604" s="814"/>
      <c r="K1604" s="814"/>
      <c r="L1604" s="814"/>
      <c r="M1604" s="814"/>
      <c r="N1604" s="814"/>
      <c r="O1604" s="814"/>
      <c r="P1604" s="814"/>
      <c r="Q1604" s="814"/>
      <c r="R1604" s="814"/>
      <c r="S1604" s="814"/>
      <c r="T1604" s="814"/>
      <c r="U1604" s="814"/>
      <c r="V1604" s="814"/>
      <c r="W1604" s="814"/>
      <c r="X1604" s="814"/>
      <c r="Y1604" s="814"/>
      <c r="Z1604" s="832"/>
    </row>
    <row r="1605" spans="1:26" ht="15.5" customHeight="1">
      <c r="A1605" s="424"/>
      <c r="B1605" s="813" t="s">
        <v>20</v>
      </c>
      <c r="C1605" s="814"/>
      <c r="D1605" s="814" t="str">
        <f>IF('statement of marks'!J57="","",'statement of marks'!J57)</f>
        <v/>
      </c>
      <c r="E1605" s="814"/>
      <c r="F1605" s="814"/>
      <c r="G1605" s="814"/>
      <c r="H1605" s="814"/>
      <c r="I1605" s="814"/>
      <c r="J1605" s="814"/>
      <c r="K1605" s="814"/>
      <c r="L1605" s="814"/>
      <c r="M1605" s="814"/>
      <c r="N1605" s="814"/>
      <c r="O1605" s="814"/>
      <c r="P1605" s="814"/>
      <c r="Q1605" s="814"/>
      <c r="R1605" s="814"/>
      <c r="S1605" s="814"/>
      <c r="T1605" s="814"/>
      <c r="U1605" s="814"/>
      <c r="V1605" s="814"/>
      <c r="W1605" s="814"/>
      <c r="X1605" s="814"/>
      <c r="Y1605" s="814"/>
      <c r="Z1605" s="832"/>
    </row>
    <row r="1606" spans="1:26" ht="15.5" customHeight="1">
      <c r="A1606" s="424"/>
      <c r="B1606" s="813" t="s">
        <v>21</v>
      </c>
      <c r="C1606" s="814"/>
      <c r="D1606" s="814" t="str">
        <f>IF('statement of marks'!K57="","",'statement of marks'!K57)</f>
        <v/>
      </c>
      <c r="E1606" s="814"/>
      <c r="F1606" s="814"/>
      <c r="G1606" s="814"/>
      <c r="H1606" s="814"/>
      <c r="I1606" s="814"/>
      <c r="J1606" s="814"/>
      <c r="K1606" s="814"/>
      <c r="L1606" s="814"/>
      <c r="M1606" s="814"/>
      <c r="N1606" s="814"/>
      <c r="O1606" s="814"/>
      <c r="P1606" s="814"/>
      <c r="Q1606" s="814"/>
      <c r="R1606" s="814"/>
      <c r="S1606" s="814"/>
      <c r="T1606" s="814"/>
      <c r="U1606" s="814"/>
      <c r="V1606" s="814"/>
      <c r="W1606" s="814"/>
      <c r="X1606" s="814"/>
      <c r="Y1606" s="814"/>
      <c r="Z1606" s="832"/>
    </row>
    <row r="1607" spans="1:26" ht="15.5" customHeight="1">
      <c r="A1607" s="424"/>
      <c r="B1607" s="813" t="s">
        <v>158</v>
      </c>
      <c r="C1607" s="814"/>
      <c r="D1607" s="814" t="str">
        <f>IF('statement of marks'!$G$3="","",'statement of marks'!$G$3)</f>
        <v>6 A</v>
      </c>
      <c r="E1607" s="814"/>
      <c r="F1607" s="814"/>
      <c r="G1607" s="814" t="s">
        <v>159</v>
      </c>
      <c r="H1607" s="814"/>
      <c r="I1607" s="814"/>
      <c r="J1607" s="836">
        <f>IF('statement of marks'!D57="","",'statement of marks'!D57)</f>
        <v>851</v>
      </c>
      <c r="K1607" s="837"/>
      <c r="L1607" s="837"/>
      <c r="M1607" s="837"/>
      <c r="N1607" s="838"/>
      <c r="O1607" s="814" t="s">
        <v>79</v>
      </c>
      <c r="P1607" s="814"/>
      <c r="Q1607" s="814"/>
      <c r="R1607" s="814"/>
      <c r="S1607" s="814" t="str">
        <f>IF('statement of marks'!F57="","",'statement of marks'!F57)</f>
        <v/>
      </c>
      <c r="T1607" s="814"/>
      <c r="U1607" s="814"/>
      <c r="V1607" s="814"/>
      <c r="W1607" s="814" t="str">
        <f>IF('statement of marks'!$I$3="","",'statement of marks'!$I$3)</f>
        <v>SCHOOL DISE CODE</v>
      </c>
      <c r="X1607" s="814"/>
      <c r="Y1607" s="814"/>
      <c r="Z1607" s="832"/>
    </row>
    <row r="1608" spans="1:26" ht="15.5" customHeight="1">
      <c r="A1608" s="424"/>
      <c r="B1608" s="449" t="s">
        <v>171</v>
      </c>
      <c r="C1608" s="428"/>
      <c r="D1608" s="830" t="str">
        <f>IF('statement of marks'!G57="","",'statement of marks'!G57)</f>
        <v/>
      </c>
      <c r="E1608" s="830"/>
      <c r="F1608" s="830"/>
      <c r="G1608" s="831" t="str">
        <f>IF('statement of marks'!H57="","",'statement of marks'!H57)</f>
        <v/>
      </c>
      <c r="H1608" s="831"/>
      <c r="I1608" s="831"/>
      <c r="J1608" s="831"/>
      <c r="K1608" s="831"/>
      <c r="L1608" s="831"/>
      <c r="M1608" s="831"/>
      <c r="N1608" s="831"/>
      <c r="O1608" s="831"/>
      <c r="P1608" s="831"/>
      <c r="Q1608" s="831"/>
      <c r="R1608" s="831"/>
      <c r="S1608" s="831"/>
      <c r="T1608" s="831"/>
      <c r="U1608" s="831"/>
      <c r="V1608" s="831"/>
      <c r="W1608" s="814" t="str">
        <f>IF('statement of marks'!$J$3="","",'statement of marks'!$J$3)</f>
        <v>08291009401</v>
      </c>
      <c r="X1608" s="814"/>
      <c r="Y1608" s="814"/>
      <c r="Z1608" s="832"/>
    </row>
    <row r="1609" spans="1:26" ht="15.5" customHeight="1">
      <c r="A1609" s="424"/>
      <c r="B1609" s="450" t="s">
        <v>160</v>
      </c>
      <c r="C1609" s="429" t="s">
        <v>165</v>
      </c>
      <c r="D1609" s="794" t="s">
        <v>167</v>
      </c>
      <c r="E1609" s="794"/>
      <c r="F1609" s="794"/>
      <c r="G1609" s="794" t="s">
        <v>168</v>
      </c>
      <c r="H1609" s="794"/>
      <c r="I1609" s="794"/>
      <c r="J1609" s="794" t="s">
        <v>169</v>
      </c>
      <c r="K1609" s="794"/>
      <c r="L1609" s="794"/>
      <c r="M1609" s="833" t="str">
        <f>IF('statement of marks'!U$4="","",'statement of marks'!U$4)</f>
        <v>TOTAL OF ALL TESTS</v>
      </c>
      <c r="N1609" s="834" t="str">
        <f>IF('statement of marks'!V$4="","",'statement of marks'!V$4)</f>
        <v>VRUKSHAROPAN</v>
      </c>
      <c r="O1609" s="795" t="s">
        <v>170</v>
      </c>
      <c r="P1609" s="795"/>
      <c r="Q1609" s="795"/>
      <c r="R1609" s="795"/>
      <c r="S1609" s="835" t="s">
        <v>216</v>
      </c>
      <c r="T1609" s="816" t="s">
        <v>90</v>
      </c>
      <c r="U1609" s="816"/>
      <c r="V1609" s="816"/>
      <c r="W1609" s="816"/>
      <c r="X1609" s="823" t="s">
        <v>425</v>
      </c>
      <c r="Y1609" s="823"/>
      <c r="Z1609" s="824"/>
    </row>
    <row r="1610" spans="1:26" ht="15.5" customHeight="1">
      <c r="A1610" s="424"/>
      <c r="B1610" s="450"/>
      <c r="C1610" s="429"/>
      <c r="D1610" s="431" t="s">
        <v>217</v>
      </c>
      <c r="E1610" s="431" t="s">
        <v>218</v>
      </c>
      <c r="F1610" s="432" t="s">
        <v>219</v>
      </c>
      <c r="G1610" s="431" t="s">
        <v>217</v>
      </c>
      <c r="H1610" s="431" t="s">
        <v>218</v>
      </c>
      <c r="I1610" s="433" t="s">
        <v>219</v>
      </c>
      <c r="J1610" s="431" t="s">
        <v>217</v>
      </c>
      <c r="K1610" s="431" t="s">
        <v>218</v>
      </c>
      <c r="L1610" s="433" t="s">
        <v>219</v>
      </c>
      <c r="M1610" s="833"/>
      <c r="N1610" s="834"/>
      <c r="O1610" s="431" t="s">
        <v>217</v>
      </c>
      <c r="P1610" s="431" t="s">
        <v>218</v>
      </c>
      <c r="Q1610" s="434" t="s">
        <v>421</v>
      </c>
      <c r="R1610" s="433" t="s">
        <v>219</v>
      </c>
      <c r="S1610" s="835"/>
      <c r="T1610" s="431" t="s">
        <v>217</v>
      </c>
      <c r="U1610" s="431" t="s">
        <v>218</v>
      </c>
      <c r="V1610" s="434" t="s">
        <v>422</v>
      </c>
      <c r="W1610" s="433" t="s">
        <v>219</v>
      </c>
      <c r="X1610" s="435" t="s">
        <v>423</v>
      </c>
      <c r="Y1610" s="431" t="s">
        <v>220</v>
      </c>
      <c r="Z1610" s="451" t="s">
        <v>69</v>
      </c>
    </row>
    <row r="1611" spans="1:26" ht="15.5" customHeight="1">
      <c r="A1611" s="425"/>
      <c r="B1611" s="828" t="s">
        <v>166</v>
      </c>
      <c r="C1611" s="829"/>
      <c r="D1611" s="436">
        <f>IF('statement of marks'!L$6="","",'statement of marks'!L$6)</f>
        <v>5</v>
      </c>
      <c r="E1611" s="436">
        <f>IF('statement of marks'!M$6="","",'statement of marks'!M$6)</f>
        <v>5</v>
      </c>
      <c r="F1611" s="437">
        <f>IF('statement of marks'!N$6="","",'statement of marks'!N$6)</f>
        <v>10</v>
      </c>
      <c r="G1611" s="436">
        <f>IF('statement of marks'!O$6="","",'statement of marks'!O$6)</f>
        <v>5</v>
      </c>
      <c r="H1611" s="436">
        <f>IF('statement of marks'!P$6="","",'statement of marks'!P$6)</f>
        <v>5</v>
      </c>
      <c r="I1611" s="438">
        <f>IF('statement of marks'!Q$6="","",'statement of marks'!Q$6)</f>
        <v>10</v>
      </c>
      <c r="J1611" s="436">
        <f>IF('statement of marks'!R$6="","",'statement of marks'!R$6)</f>
        <v>5</v>
      </c>
      <c r="K1611" s="436">
        <f>IF('statement of marks'!S$6="","",'statement of marks'!S$6)</f>
        <v>4</v>
      </c>
      <c r="L1611" s="438">
        <f>IF('statement of marks'!T$6="","",'statement of marks'!T$6)</f>
        <v>9</v>
      </c>
      <c r="M1611" s="438">
        <f>IF('statement of marks'!U$6="","",'statement of marks'!U$6)</f>
        <v>29</v>
      </c>
      <c r="N1611" s="439">
        <f>IF('statement of marks'!V$6="","",'statement of marks'!V$6)</f>
        <v>1</v>
      </c>
      <c r="O1611" s="436">
        <f>IF('statement of marks'!W$6="","",'statement of marks'!W$6)</f>
        <v>40</v>
      </c>
      <c r="P1611" s="436">
        <f>IF('statement of marks'!X$6="","",'statement of marks'!X$6)</f>
        <v>10</v>
      </c>
      <c r="Q1611" s="436">
        <f>IF('statement of marks'!Y$6="","",'statement of marks'!Y$6)</f>
        <v>20</v>
      </c>
      <c r="R1611" s="438">
        <f>IF('statement of marks'!Z$6="","",'statement of marks'!Z$6)</f>
        <v>70</v>
      </c>
      <c r="S1611" s="440">
        <f>IF('statement of marks'!AA$6="","",'statement of marks'!AA$6)</f>
        <v>100</v>
      </c>
      <c r="T1611" s="436">
        <f>IF('statement of marks'!AB$6="","",'statement of marks'!AB$6)</f>
        <v>65</v>
      </c>
      <c r="U1611" s="436">
        <f>IF('statement of marks'!AC$6="","",'statement of marks'!AC$6)</f>
        <v>15</v>
      </c>
      <c r="V1611" s="436">
        <f>IF('statement of marks'!AD$6="","",'statement of marks'!AD$6)</f>
        <v>20</v>
      </c>
      <c r="W1611" s="438">
        <f>IF('statement of marks'!AE$6="","",'statement of marks'!AE$6)</f>
        <v>100</v>
      </c>
      <c r="X1611" s="441">
        <f>IF('statement of marks'!AF$6="","",'statement of marks'!AF$6)</f>
        <v>200</v>
      </c>
      <c r="Y1611" s="436" t="str">
        <f>IF('statement of marks'!AG$6="","",'statement of marks'!AG$6)</f>
        <v/>
      </c>
      <c r="Z1611" s="452" t="str">
        <f>IF('statement of marks'!AH$6="","",'statement of marks'!AH$6)</f>
        <v/>
      </c>
    </row>
    <row r="1612" spans="1:26" ht="15.5" customHeight="1">
      <c r="A1612" s="424"/>
      <c r="B1612" s="813" t="str">
        <f>IF('statement of marks'!$L$3="","",'statement of marks'!$L$3)</f>
        <v>HINDI</v>
      </c>
      <c r="C1612" s="814"/>
      <c r="D1612" s="430" t="str">
        <f>IF('statement of marks'!L57="","",'statement of marks'!L57)</f>
        <v/>
      </c>
      <c r="E1612" s="430" t="str">
        <f>IF('statement of marks'!M57="","",'statement of marks'!M57)</f>
        <v/>
      </c>
      <c r="F1612" s="442" t="str">
        <f>IF('statement of marks'!N57="","",'statement of marks'!N57)</f>
        <v/>
      </c>
      <c r="G1612" s="430" t="str">
        <f>IF('statement of marks'!O57="","",'statement of marks'!O57)</f>
        <v/>
      </c>
      <c r="H1612" s="430" t="str">
        <f>IF('statement of marks'!P57="","",'statement of marks'!P57)</f>
        <v/>
      </c>
      <c r="I1612" s="443" t="str">
        <f>IF('statement of marks'!Q57="","",'statement of marks'!Q57)</f>
        <v/>
      </c>
      <c r="J1612" s="430" t="str">
        <f>IF('statement of marks'!R57="","",'statement of marks'!R57)</f>
        <v/>
      </c>
      <c r="K1612" s="430" t="str">
        <f>IF('statement of marks'!S57="","",'statement of marks'!S57)</f>
        <v/>
      </c>
      <c r="L1612" s="443" t="str">
        <f>IF('statement of marks'!T57="","",'statement of marks'!T57)</f>
        <v/>
      </c>
      <c r="M1612" s="443" t="str">
        <f>IF('statement of marks'!U57="","",'statement of marks'!U57)</f>
        <v/>
      </c>
      <c r="N1612" s="444" t="str">
        <f>IF('statement of marks'!V57="","",'statement of marks'!V57)</f>
        <v/>
      </c>
      <c r="O1612" s="430" t="str">
        <f>IF('statement of marks'!W57="","",'statement of marks'!W57)</f>
        <v/>
      </c>
      <c r="P1612" s="430" t="str">
        <f>IF('statement of marks'!X57="","",'statement of marks'!X57)</f>
        <v/>
      </c>
      <c r="Q1612" s="430" t="str">
        <f>IF('statement of marks'!Y57="","",'statement of marks'!Y57)</f>
        <v/>
      </c>
      <c r="R1612" s="443" t="str">
        <f>IF('statement of marks'!Z57="","",'statement of marks'!Z57)</f>
        <v/>
      </c>
      <c r="S1612" s="445" t="str">
        <f>IF('statement of marks'!AA57="","",'statement of marks'!AA57)</f>
        <v/>
      </c>
      <c r="T1612" s="430" t="str">
        <f>IF('statement of marks'!AB57="","",'statement of marks'!AB57)</f>
        <v/>
      </c>
      <c r="U1612" s="430" t="str">
        <f>IF('statement of marks'!AC57="","",'statement of marks'!AC57)</f>
        <v/>
      </c>
      <c r="V1612" s="430" t="str">
        <f>IF('statement of marks'!AD57="","",'statement of marks'!AD57)</f>
        <v/>
      </c>
      <c r="W1612" s="443" t="str">
        <f>IF('statement of marks'!AE57="","",'statement of marks'!AE57)</f>
        <v/>
      </c>
      <c r="X1612" s="446" t="str">
        <f>IF('statement of marks'!AF57="","",'statement of marks'!AF57)</f>
        <v/>
      </c>
      <c r="Y1612" s="430" t="str">
        <f>IF('statement of marks'!AG57="","",'statement of marks'!AG57)</f>
        <v/>
      </c>
      <c r="Z1612" s="453" t="str">
        <f>IF('statement of marks'!AH57="","",'statement of marks'!AH57)</f>
        <v/>
      </c>
    </row>
    <row r="1613" spans="1:26" ht="15.5" customHeight="1">
      <c r="A1613" s="424"/>
      <c r="B1613" s="813" t="str">
        <f>IF('statement of marks'!$AK$3="","",'statement of marks'!$AK$3)</f>
        <v>ENGLISH</v>
      </c>
      <c r="C1613" s="814"/>
      <c r="D1613" s="430" t="str">
        <f>IF('statement of marks'!AK57="","",'statement of marks'!AK57)</f>
        <v/>
      </c>
      <c r="E1613" s="430" t="str">
        <f>IF('statement of marks'!AL57="","",'statement of marks'!AL57)</f>
        <v/>
      </c>
      <c r="F1613" s="442" t="str">
        <f>IF('statement of marks'!AM57="","",'statement of marks'!AM57)</f>
        <v/>
      </c>
      <c r="G1613" s="430" t="str">
        <f>IF('statement of marks'!AN57="","",'statement of marks'!AN57)</f>
        <v/>
      </c>
      <c r="H1613" s="430" t="str">
        <f>IF('statement of marks'!AO57="","",'statement of marks'!AO57)</f>
        <v/>
      </c>
      <c r="I1613" s="443" t="str">
        <f>IF('statement of marks'!AP57="","",'statement of marks'!AP57)</f>
        <v/>
      </c>
      <c r="J1613" s="430" t="str">
        <f>IF('statement of marks'!AQ57="","",'statement of marks'!AQ57)</f>
        <v/>
      </c>
      <c r="K1613" s="430" t="str">
        <f>IF('statement of marks'!AR57="","",'statement of marks'!AR57)</f>
        <v/>
      </c>
      <c r="L1613" s="443" t="str">
        <f>IF('statement of marks'!AS57="","",'statement of marks'!AS57)</f>
        <v/>
      </c>
      <c r="M1613" s="443" t="str">
        <f>IF('statement of marks'!AT57="","",'statement of marks'!AT57)</f>
        <v/>
      </c>
      <c r="N1613" s="444" t="str">
        <f>IF('statement of marks'!AU57="","",'statement of marks'!AU57)</f>
        <v/>
      </c>
      <c r="O1613" s="430" t="str">
        <f>IF('statement of marks'!AV57="","",'statement of marks'!AV57)</f>
        <v/>
      </c>
      <c r="P1613" s="430" t="str">
        <f>IF('statement of marks'!AW57="","",'statement of marks'!AW57)</f>
        <v/>
      </c>
      <c r="Q1613" s="430" t="str">
        <f>IF('statement of marks'!AX57="","",'statement of marks'!AX57)</f>
        <v/>
      </c>
      <c r="R1613" s="443" t="str">
        <f>IF('statement of marks'!AY57="","",'statement of marks'!AY57)</f>
        <v/>
      </c>
      <c r="S1613" s="445" t="str">
        <f>IF('statement of marks'!AZ57="","",'statement of marks'!AZ57)</f>
        <v/>
      </c>
      <c r="T1613" s="430" t="str">
        <f>IF('statement of marks'!BA57="","",'statement of marks'!BA57)</f>
        <v/>
      </c>
      <c r="U1613" s="430" t="str">
        <f>IF('statement of marks'!BB57="","",'statement of marks'!BB57)</f>
        <v/>
      </c>
      <c r="V1613" s="430" t="str">
        <f>IF('statement of marks'!BC57="","",'statement of marks'!BC57)</f>
        <v/>
      </c>
      <c r="W1613" s="443" t="str">
        <f>IF('statement of marks'!BD57="","",'statement of marks'!BD57)</f>
        <v/>
      </c>
      <c r="X1613" s="446" t="str">
        <f>IF('statement of marks'!BE57="","",'statement of marks'!BE57)</f>
        <v/>
      </c>
      <c r="Y1613" s="430" t="str">
        <f>IF('statement of marks'!BF57="","",'statement of marks'!BF57)</f>
        <v/>
      </c>
      <c r="Z1613" s="453" t="str">
        <f>IF('statement of marks'!BG57="","",'statement of marks'!BG57)</f>
        <v/>
      </c>
    </row>
    <row r="1614" spans="1:26" ht="15.5" customHeight="1">
      <c r="A1614" s="424"/>
      <c r="B1614" s="813" t="str">
        <f>IF('statement of marks'!BJ57="s","SANSKRIT",IF('statement of marks'!BJ57="u","URDU",IF('statement of marks'!BJ57="g","GUJRATI",IF('statement of marks'!BJ57="p","PUNJABI",IF('statement of marks'!BJ57="sd","fla/kh","THIRD LANGUAGE")))))</f>
        <v>THIRD LANGUAGE</v>
      </c>
      <c r="C1614" s="814"/>
      <c r="D1614" s="430" t="str">
        <f>IF('statement of marks'!BK57="","",'statement of marks'!BK57)</f>
        <v/>
      </c>
      <c r="E1614" s="430" t="str">
        <f>IF('statement of marks'!BL57="","",'statement of marks'!BL57)</f>
        <v/>
      </c>
      <c r="F1614" s="442" t="str">
        <f>IF('statement of marks'!BM57="","",'statement of marks'!BM57)</f>
        <v/>
      </c>
      <c r="G1614" s="430" t="str">
        <f>IF('statement of marks'!BN57="","",'statement of marks'!BN57)</f>
        <v/>
      </c>
      <c r="H1614" s="430" t="str">
        <f>IF('statement of marks'!BO57="","",'statement of marks'!BO57)</f>
        <v/>
      </c>
      <c r="I1614" s="443" t="str">
        <f>IF('statement of marks'!BP57="","",'statement of marks'!BP57)</f>
        <v/>
      </c>
      <c r="J1614" s="430" t="str">
        <f>IF('statement of marks'!BQ57="","",'statement of marks'!BQ57)</f>
        <v/>
      </c>
      <c r="K1614" s="430" t="str">
        <f>IF('statement of marks'!BR57="","",'statement of marks'!BR57)</f>
        <v/>
      </c>
      <c r="L1614" s="443" t="str">
        <f>IF('statement of marks'!BS57="","",'statement of marks'!BS57)</f>
        <v/>
      </c>
      <c r="M1614" s="443" t="str">
        <f>IF('statement of marks'!BT57="","",'statement of marks'!BT57)</f>
        <v/>
      </c>
      <c r="N1614" s="444" t="str">
        <f>IF('statement of marks'!BU57="","",'statement of marks'!BU57)</f>
        <v/>
      </c>
      <c r="O1614" s="430" t="str">
        <f>IF('statement of marks'!BV57="","",'statement of marks'!BV57)</f>
        <v/>
      </c>
      <c r="P1614" s="430" t="str">
        <f>IF('statement of marks'!BW57="","",'statement of marks'!BW57)</f>
        <v/>
      </c>
      <c r="Q1614" s="430"/>
      <c r="R1614" s="443" t="str">
        <f>IF('statement of marks'!BX57="","",'statement of marks'!BX57)</f>
        <v/>
      </c>
      <c r="S1614" s="445" t="str">
        <f>IF('statement of marks'!BY57="","",'statement of marks'!BY57)</f>
        <v/>
      </c>
      <c r="T1614" s="430" t="str">
        <f>IF('statement of marks'!BZ57="","",'statement of marks'!BZ57)</f>
        <v/>
      </c>
      <c r="U1614" s="430" t="str">
        <f>IF('statement of marks'!CA57="","",'statement of marks'!CA57)</f>
        <v/>
      </c>
      <c r="V1614" s="430"/>
      <c r="W1614" s="443" t="str">
        <f>IF('statement of marks'!CB57="","",'statement of marks'!CB57)</f>
        <v/>
      </c>
      <c r="X1614" s="446" t="str">
        <f>IF('statement of marks'!CC57="","",'statement of marks'!CC57)</f>
        <v/>
      </c>
      <c r="Y1614" s="430" t="str">
        <f>IF('statement of marks'!CD57="","",'statement of marks'!CD57)</f>
        <v/>
      </c>
      <c r="Z1614" s="453" t="str">
        <f>IF('statement of marks'!CE57="","",'statement of marks'!CE57)</f>
        <v/>
      </c>
    </row>
    <row r="1615" spans="1:26" ht="15.5" customHeight="1">
      <c r="A1615" s="424"/>
      <c r="B1615" s="813" t="str">
        <f>IF('statement of marks'!$CH$3="","",'statement of marks'!$CH$3)</f>
        <v>MATHEMATICS</v>
      </c>
      <c r="C1615" s="814"/>
      <c r="D1615" s="430" t="str">
        <f>IF('statement of marks'!CH57="","",'statement of marks'!CH57)</f>
        <v/>
      </c>
      <c r="E1615" s="430" t="str">
        <f>IF('statement of marks'!CI57="","",'statement of marks'!CI57)</f>
        <v/>
      </c>
      <c r="F1615" s="442" t="str">
        <f>IF('statement of marks'!CJ57="","",'statement of marks'!CJ57)</f>
        <v/>
      </c>
      <c r="G1615" s="430" t="str">
        <f>IF('statement of marks'!CK57="","",'statement of marks'!CK57)</f>
        <v/>
      </c>
      <c r="H1615" s="430" t="str">
        <f>IF('statement of marks'!CL57="","",'statement of marks'!CL57)</f>
        <v/>
      </c>
      <c r="I1615" s="443" t="str">
        <f>IF('statement of marks'!CM57="","",'statement of marks'!CM57)</f>
        <v/>
      </c>
      <c r="J1615" s="430" t="str">
        <f>IF('statement of marks'!CN57="","",'statement of marks'!CN57)</f>
        <v/>
      </c>
      <c r="K1615" s="430" t="str">
        <f>IF('statement of marks'!CO57="","",'statement of marks'!CO57)</f>
        <v/>
      </c>
      <c r="L1615" s="443" t="str">
        <f>IF('statement of marks'!CP57="","",'statement of marks'!CP57)</f>
        <v/>
      </c>
      <c r="M1615" s="443" t="str">
        <f>IF('statement of marks'!CQ57="","",'statement of marks'!CQ57)</f>
        <v/>
      </c>
      <c r="N1615" s="444" t="str">
        <f>IF('statement of marks'!CR57="","",'statement of marks'!CR57)</f>
        <v/>
      </c>
      <c r="O1615" s="430" t="str">
        <f>IF('statement of marks'!CS57="","",'statement of marks'!CS57)</f>
        <v/>
      </c>
      <c r="P1615" s="430" t="str">
        <f>IF('statement of marks'!CT57="","",'statement of marks'!CT57)</f>
        <v/>
      </c>
      <c r="Q1615" s="430" t="str">
        <f>IF('statement of marks'!CU57="","",'statement of marks'!CU57)</f>
        <v/>
      </c>
      <c r="R1615" s="443" t="str">
        <f>IF('statement of marks'!CV57="","",'statement of marks'!CV57)</f>
        <v/>
      </c>
      <c r="S1615" s="445" t="str">
        <f>IF('statement of marks'!CW57="","",'statement of marks'!CW57)</f>
        <v/>
      </c>
      <c r="T1615" s="430" t="str">
        <f>IF('statement of marks'!CX57="","",'statement of marks'!CX57)</f>
        <v/>
      </c>
      <c r="U1615" s="430" t="str">
        <f>IF('statement of marks'!CY57="","",'statement of marks'!CY57)</f>
        <v/>
      </c>
      <c r="V1615" s="430" t="str">
        <f>IF('statement of marks'!CZ57="","",'statement of marks'!CZ57)</f>
        <v/>
      </c>
      <c r="W1615" s="443" t="str">
        <f>IF('statement of marks'!DA57="","",'statement of marks'!DA57)</f>
        <v/>
      </c>
      <c r="X1615" s="446" t="str">
        <f>IF('statement of marks'!DB57="","",'statement of marks'!DB57)</f>
        <v/>
      </c>
      <c r="Y1615" s="430" t="str">
        <f>IF('statement of marks'!DC57="","",'statement of marks'!DC57)</f>
        <v/>
      </c>
      <c r="Z1615" s="453" t="str">
        <f>IF('statement of marks'!DD57="","",'statement of marks'!DD57)</f>
        <v/>
      </c>
    </row>
    <row r="1616" spans="1:26" ht="15.5" customHeight="1">
      <c r="A1616" s="424"/>
      <c r="B1616" s="813" t="str">
        <f>IF('statement of marks'!$DG$3="","",'statement of marks'!$DG$3)</f>
        <v>SCIENCE</v>
      </c>
      <c r="C1616" s="814"/>
      <c r="D1616" s="430" t="str">
        <f>IF('statement of marks'!DG57="","",'statement of marks'!DG57)</f>
        <v/>
      </c>
      <c r="E1616" s="430" t="str">
        <f>IF('statement of marks'!DH57="","",'statement of marks'!DH57)</f>
        <v/>
      </c>
      <c r="F1616" s="442" t="str">
        <f>IF('statement of marks'!DI57="","",'statement of marks'!DI57)</f>
        <v/>
      </c>
      <c r="G1616" s="430" t="str">
        <f>IF('statement of marks'!DJ57="","",'statement of marks'!DJ57)</f>
        <v/>
      </c>
      <c r="H1616" s="430" t="str">
        <f>IF('statement of marks'!DK57="","",'statement of marks'!DK57)</f>
        <v/>
      </c>
      <c r="I1616" s="443" t="str">
        <f>IF('statement of marks'!DL57="","",'statement of marks'!DL57)</f>
        <v/>
      </c>
      <c r="J1616" s="430" t="str">
        <f>IF('statement of marks'!DM57="","",'statement of marks'!DM57)</f>
        <v/>
      </c>
      <c r="K1616" s="430" t="str">
        <f>IF('statement of marks'!DN57="","",'statement of marks'!DN57)</f>
        <v/>
      </c>
      <c r="L1616" s="443" t="str">
        <f>IF('statement of marks'!DO57="","",'statement of marks'!DO57)</f>
        <v/>
      </c>
      <c r="M1616" s="443" t="str">
        <f>IF('statement of marks'!DP57="","",'statement of marks'!DP57)</f>
        <v/>
      </c>
      <c r="N1616" s="444" t="str">
        <f>IF('statement of marks'!DQ57="","",'statement of marks'!DQ57)</f>
        <v/>
      </c>
      <c r="O1616" s="430" t="str">
        <f>IF('statement of marks'!DR57="","",'statement of marks'!DR57)</f>
        <v/>
      </c>
      <c r="P1616" s="430" t="str">
        <f>IF('statement of marks'!DS57="","",'statement of marks'!DS57)</f>
        <v/>
      </c>
      <c r="Q1616" s="430"/>
      <c r="R1616" s="443" t="str">
        <f>IF('statement of marks'!DT57="","",'statement of marks'!DT57)</f>
        <v/>
      </c>
      <c r="S1616" s="445" t="str">
        <f>IF('statement of marks'!DU57="","",'statement of marks'!DU57)</f>
        <v/>
      </c>
      <c r="T1616" s="430" t="str">
        <f>IF('statement of marks'!DV57="","",'statement of marks'!DV57)</f>
        <v/>
      </c>
      <c r="U1616" s="430" t="str">
        <f>IF('statement of marks'!DW57="","",'statement of marks'!DW57)</f>
        <v/>
      </c>
      <c r="V1616" s="430"/>
      <c r="W1616" s="443" t="str">
        <f>IF('statement of marks'!DX57="","",'statement of marks'!DX57)</f>
        <v/>
      </c>
      <c r="X1616" s="446" t="str">
        <f>IF('statement of marks'!DY57="","",'statement of marks'!DY57)</f>
        <v/>
      </c>
      <c r="Y1616" s="430" t="str">
        <f>IF('statement of marks'!DZ57="","",'statement of marks'!DZ57)</f>
        <v/>
      </c>
      <c r="Z1616" s="453" t="str">
        <f>IF('statement of marks'!EA57="","",'statement of marks'!EA57)</f>
        <v/>
      </c>
    </row>
    <row r="1617" spans="1:26" ht="15.5" customHeight="1">
      <c r="A1617" s="424"/>
      <c r="B1617" s="813" t="str">
        <f>IF('statement of marks'!$ED$3="","",'statement of marks'!$ED$3)</f>
        <v>SOCIAL STUDIES</v>
      </c>
      <c r="C1617" s="814"/>
      <c r="D1617" s="430" t="str">
        <f>IF('statement of marks'!ED57="","",'statement of marks'!ED57)</f>
        <v/>
      </c>
      <c r="E1617" s="430" t="str">
        <f>IF('statement of marks'!EE57="","",'statement of marks'!EE57)</f>
        <v/>
      </c>
      <c r="F1617" s="442" t="str">
        <f>IF('statement of marks'!EF57="","",'statement of marks'!EF57)</f>
        <v/>
      </c>
      <c r="G1617" s="430" t="str">
        <f>IF('statement of marks'!EG57="","",'statement of marks'!EG57)</f>
        <v/>
      </c>
      <c r="H1617" s="430" t="str">
        <f>IF('statement of marks'!EH57="","",'statement of marks'!EH57)</f>
        <v/>
      </c>
      <c r="I1617" s="443" t="str">
        <f>IF('statement of marks'!EI57="","",'statement of marks'!EI57)</f>
        <v/>
      </c>
      <c r="J1617" s="430" t="str">
        <f>IF('statement of marks'!EJ57="","",'statement of marks'!EJ57)</f>
        <v/>
      </c>
      <c r="K1617" s="430" t="str">
        <f>IF('statement of marks'!EK57="","",'statement of marks'!EK57)</f>
        <v/>
      </c>
      <c r="L1617" s="443" t="str">
        <f>IF('statement of marks'!EL57="","",'statement of marks'!EL57)</f>
        <v/>
      </c>
      <c r="M1617" s="443" t="str">
        <f>IF('statement of marks'!EM57="","",'statement of marks'!EM57)</f>
        <v/>
      </c>
      <c r="N1617" s="444" t="str">
        <f>IF('statement of marks'!EN57="","",'statement of marks'!EN57)</f>
        <v/>
      </c>
      <c r="O1617" s="430" t="str">
        <f>IF('statement of marks'!EO57="","",'statement of marks'!EO57)</f>
        <v/>
      </c>
      <c r="P1617" s="430" t="str">
        <f>IF('statement of marks'!EP57="","",'statement of marks'!EP57)</f>
        <v/>
      </c>
      <c r="Q1617" s="430"/>
      <c r="R1617" s="443" t="str">
        <f>IF('statement of marks'!EQ57="","",'statement of marks'!EQ57)</f>
        <v/>
      </c>
      <c r="S1617" s="445" t="str">
        <f>IF('statement of marks'!ER57="","",'statement of marks'!ER57)</f>
        <v/>
      </c>
      <c r="T1617" s="430" t="str">
        <f>IF('statement of marks'!ES57="","",'statement of marks'!ES57)</f>
        <v/>
      </c>
      <c r="U1617" s="430" t="str">
        <f>IF('statement of marks'!ET57="","",'statement of marks'!ET57)</f>
        <v/>
      </c>
      <c r="V1617" s="430"/>
      <c r="W1617" s="443" t="str">
        <f>IF('statement of marks'!EU57="","",'statement of marks'!EU57)</f>
        <v/>
      </c>
      <c r="X1617" s="446" t="str">
        <f>IF('statement of marks'!EV57="","",'statement of marks'!EV57)</f>
        <v/>
      </c>
      <c r="Y1617" s="430" t="str">
        <f>IF('statement of marks'!EW57="","",'statement of marks'!EW57)</f>
        <v/>
      </c>
      <c r="Z1617" s="453" t="str">
        <f>IF('statement of marks'!EX57="","",'statement of marks'!EX57)</f>
        <v/>
      </c>
    </row>
    <row r="1618" spans="1:26" ht="15.5" customHeight="1">
      <c r="A1618" s="424"/>
      <c r="B1618" s="813" t="s">
        <v>172</v>
      </c>
      <c r="C1618" s="814"/>
      <c r="D1618" s="794" t="s">
        <v>167</v>
      </c>
      <c r="E1618" s="794"/>
      <c r="F1618" s="794"/>
      <c r="G1618" s="794" t="s">
        <v>168</v>
      </c>
      <c r="H1618" s="794"/>
      <c r="I1618" s="794"/>
      <c r="J1618" s="794" t="s">
        <v>169</v>
      </c>
      <c r="K1618" s="794"/>
      <c r="L1618" s="794"/>
      <c r="M1618" s="794"/>
      <c r="N1618" s="794"/>
      <c r="O1618" s="794" t="s">
        <v>177</v>
      </c>
      <c r="P1618" s="794"/>
      <c r="Q1618" s="794"/>
      <c r="R1618" s="794"/>
      <c r="S1618" s="794" t="s">
        <v>221</v>
      </c>
      <c r="T1618" s="794"/>
      <c r="U1618" s="794"/>
      <c r="V1618" s="794"/>
      <c r="W1618" s="447"/>
      <c r="X1618" s="823" t="s">
        <v>425</v>
      </c>
      <c r="Y1618" s="823"/>
      <c r="Z1618" s="824"/>
    </row>
    <row r="1619" spans="1:26" ht="15.5" customHeight="1">
      <c r="A1619" s="425"/>
      <c r="B1619" s="825" t="s">
        <v>166</v>
      </c>
      <c r="C1619" s="826"/>
      <c r="D1619" s="827">
        <f>IF('statement of marks'!FA$6="","",'statement of marks'!FA$6)</f>
        <v>20</v>
      </c>
      <c r="E1619" s="827"/>
      <c r="F1619" s="827"/>
      <c r="G1619" s="827">
        <f>IF('statement of marks'!FB$6="","",'statement of marks'!FB$6)</f>
        <v>20</v>
      </c>
      <c r="H1619" s="827"/>
      <c r="I1619" s="827"/>
      <c r="J1619" s="827">
        <f>IF('statement of marks'!FC$6="","",'statement of marks'!FC$6)</f>
        <v>20</v>
      </c>
      <c r="K1619" s="827"/>
      <c r="L1619" s="827"/>
      <c r="M1619" s="827"/>
      <c r="N1619" s="827"/>
      <c r="O1619" s="827">
        <f>IF('statement of marks'!FD$6="","",'statement of marks'!FD$6)</f>
        <v>20</v>
      </c>
      <c r="P1619" s="827"/>
      <c r="Q1619" s="827"/>
      <c r="R1619" s="827"/>
      <c r="S1619" s="827">
        <f>IF('statement of marks'!FE$6="","",'statement of marks'!FE$6)</f>
        <v>20</v>
      </c>
      <c r="T1619" s="827"/>
      <c r="U1619" s="827"/>
      <c r="V1619" s="827"/>
      <c r="W1619" s="448"/>
      <c r="X1619" s="436">
        <f>IF('statement of marks'!FF$6="","",'statement of marks'!FF$6)</f>
        <v>100</v>
      </c>
      <c r="Y1619" s="436" t="s">
        <v>220</v>
      </c>
      <c r="Z1619" s="451" t="s">
        <v>69</v>
      </c>
    </row>
    <row r="1620" spans="1:26" ht="15.5" customHeight="1">
      <c r="A1620" s="424"/>
      <c r="B1620" s="813" t="str">
        <f>IF('statement of marks'!$FA$3="","",'statement of marks'!$FA$3)</f>
        <v>WORK EXPERIENCE</v>
      </c>
      <c r="C1620" s="814"/>
      <c r="D1620" s="817" t="str">
        <f>IF('statement of marks'!FA57="","",'statement of marks'!FA57)</f>
        <v/>
      </c>
      <c r="E1620" s="817"/>
      <c r="F1620" s="817"/>
      <c r="G1620" s="817" t="str">
        <f>IF('statement of marks'!FB57="","",'statement of marks'!FB57)</f>
        <v/>
      </c>
      <c r="H1620" s="817"/>
      <c r="I1620" s="817"/>
      <c r="J1620" s="816" t="str">
        <f>IF('statement of marks'!FC57="","",'statement of marks'!FC57)</f>
        <v/>
      </c>
      <c r="K1620" s="816"/>
      <c r="L1620" s="816"/>
      <c r="M1620" s="816"/>
      <c r="N1620" s="816"/>
      <c r="O1620" s="817" t="str">
        <f>IF('statement of marks'!FD57="","",'statement of marks'!FD57)</f>
        <v/>
      </c>
      <c r="P1620" s="817"/>
      <c r="Q1620" s="817"/>
      <c r="R1620" s="817"/>
      <c r="S1620" s="817" t="str">
        <f>IF('statement of marks'!FE57="","",'statement of marks'!FE57)</f>
        <v/>
      </c>
      <c r="T1620" s="817"/>
      <c r="U1620" s="817"/>
      <c r="V1620" s="817"/>
      <c r="W1620" s="447"/>
      <c r="X1620" s="447" t="str">
        <f>IF('statement of marks'!FF57="","",'statement of marks'!FF57)</f>
        <v/>
      </c>
      <c r="Y1620" s="447" t="str">
        <f>IF('statement of marks'!FG57="","",'statement of marks'!FG57)</f>
        <v/>
      </c>
      <c r="Z1620" s="454" t="str">
        <f>IF('statement of marks'!FH57="","",'statement of marks'!FH57)</f>
        <v/>
      </c>
    </row>
    <row r="1621" spans="1:26" ht="15.5" customHeight="1">
      <c r="A1621" s="424"/>
      <c r="B1621" s="813" t="str">
        <f>IF('statement of marks'!$FK$3="","",'statement of marks'!$FK$3)</f>
        <v>ART EDUCATION</v>
      </c>
      <c r="C1621" s="814"/>
      <c r="D1621" s="817" t="str">
        <f>IF('statement of marks'!FK57="","",'statement of marks'!FK57)</f>
        <v/>
      </c>
      <c r="E1621" s="817"/>
      <c r="F1621" s="817"/>
      <c r="G1621" s="817" t="str">
        <f>IF('statement of marks'!FL57="","",'statement of marks'!FL57)</f>
        <v/>
      </c>
      <c r="H1621" s="817"/>
      <c r="I1621" s="817"/>
      <c r="J1621" s="816" t="str">
        <f>IF('statement of marks'!FM57="","",'statement of marks'!FM57)</f>
        <v/>
      </c>
      <c r="K1621" s="816"/>
      <c r="L1621" s="816"/>
      <c r="M1621" s="816"/>
      <c r="N1621" s="816"/>
      <c r="O1621" s="817" t="str">
        <f>IF('statement of marks'!FN57="","",'statement of marks'!FN57)</f>
        <v/>
      </c>
      <c r="P1621" s="817"/>
      <c r="Q1621" s="817"/>
      <c r="R1621" s="817"/>
      <c r="S1621" s="817" t="str">
        <f>IF('statement of marks'!FO57="","",'statement of marks'!FO57)</f>
        <v/>
      </c>
      <c r="T1621" s="817"/>
      <c r="U1621" s="817"/>
      <c r="V1621" s="817"/>
      <c r="W1621" s="447"/>
      <c r="X1621" s="447" t="str">
        <f>IF('statement of marks'!FP57="","",'statement of marks'!FP57)</f>
        <v/>
      </c>
      <c r="Y1621" s="447" t="str">
        <f>IF('statement of marks'!FQ57="","",'statement of marks'!FQ57)</f>
        <v/>
      </c>
      <c r="Z1621" s="454" t="str">
        <f>IF('statement of marks'!FR57="","",'statement of marks'!FR57)</f>
        <v/>
      </c>
    </row>
    <row r="1622" spans="1:26" ht="15.5" customHeight="1">
      <c r="A1622" s="424"/>
      <c r="B1622" s="813" t="str">
        <f>IF('statement of marks'!$FU$3="","",'statement of marks'!$FU$3)</f>
        <v>PHYSICIAL EDUCATION</v>
      </c>
      <c r="C1622" s="814"/>
      <c r="D1622" s="817" t="str">
        <f>IF('statement of marks'!FU57="","",'statement of marks'!FU57)</f>
        <v/>
      </c>
      <c r="E1622" s="817"/>
      <c r="F1622" s="817"/>
      <c r="G1622" s="817" t="str">
        <f>IF('statement of marks'!FV57="","",'statement of marks'!FV57)</f>
        <v/>
      </c>
      <c r="H1622" s="817"/>
      <c r="I1622" s="817"/>
      <c r="J1622" s="816" t="str">
        <f>IF('statement of marks'!FW57="","",'statement of marks'!FW57)</f>
        <v/>
      </c>
      <c r="K1622" s="816"/>
      <c r="L1622" s="816"/>
      <c r="M1622" s="816"/>
      <c r="N1622" s="816"/>
      <c r="O1622" s="817" t="str">
        <f>IF('statement of marks'!FX57="","",'statement of marks'!FX57)</f>
        <v/>
      </c>
      <c r="P1622" s="817"/>
      <c r="Q1622" s="817"/>
      <c r="R1622" s="817"/>
      <c r="S1622" s="817" t="str">
        <f>IF('statement of marks'!FY57="","",'statement of marks'!FY57)</f>
        <v/>
      </c>
      <c r="T1622" s="817"/>
      <c r="U1622" s="817"/>
      <c r="V1622" s="817"/>
      <c r="W1622" s="447"/>
      <c r="X1622" s="447" t="str">
        <f>IF('statement of marks'!FZ57="","",'statement of marks'!FZ57)</f>
        <v/>
      </c>
      <c r="Y1622" s="447" t="str">
        <f>IF('statement of marks'!GA57="","",'statement of marks'!GA57)</f>
        <v/>
      </c>
      <c r="Z1622" s="454" t="str">
        <f>IF('statement of marks'!GB57="","",'statement of marks'!GB57)</f>
        <v/>
      </c>
    </row>
    <row r="1623" spans="1:26" ht="15.5" customHeight="1">
      <c r="A1623" s="424"/>
      <c r="B1623" s="813" t="s">
        <v>173</v>
      </c>
      <c r="C1623" s="814"/>
      <c r="D1623" s="794" t="str">
        <f>details!$EF$3</f>
        <v>AUGUST</v>
      </c>
      <c r="E1623" s="794"/>
      <c r="F1623" s="794"/>
      <c r="G1623" s="794" t="str">
        <f>details!$EJ$3</f>
        <v>OCTOBER</v>
      </c>
      <c r="H1623" s="794"/>
      <c r="I1623" s="794"/>
      <c r="J1623" s="816" t="str">
        <f>details!$EN$3</f>
        <v>DECEMBER</v>
      </c>
      <c r="K1623" s="816"/>
      <c r="L1623" s="816"/>
      <c r="M1623" s="816"/>
      <c r="N1623" s="816"/>
      <c r="O1623" s="794" t="str">
        <f>details!$ER$3</f>
        <v>FEBURARY</v>
      </c>
      <c r="P1623" s="794"/>
      <c r="Q1623" s="794"/>
      <c r="R1623" s="794"/>
      <c r="S1623" s="794" t="str">
        <f>details!$EV$3</f>
        <v>GRAND TOAL</v>
      </c>
      <c r="T1623" s="794"/>
      <c r="U1623" s="794"/>
      <c r="V1623" s="794"/>
      <c r="W1623" s="811" t="s">
        <v>118</v>
      </c>
      <c r="X1623" s="811"/>
      <c r="Y1623" s="811"/>
      <c r="Z1623" s="812"/>
    </row>
    <row r="1624" spans="1:26" ht="15.5" customHeight="1">
      <c r="A1624" s="424"/>
      <c r="B1624" s="813" t="s">
        <v>175</v>
      </c>
      <c r="C1624" s="814"/>
      <c r="D1624" s="815" t="str">
        <f>IF(details!EI57="","",details!EI57)</f>
        <v/>
      </c>
      <c r="E1624" s="815"/>
      <c r="F1624" s="815"/>
      <c r="G1624" s="815" t="str">
        <f>IF(details!EM57="","",details!EM57)</f>
        <v/>
      </c>
      <c r="H1624" s="815"/>
      <c r="I1624" s="815"/>
      <c r="J1624" s="816" t="str">
        <f>IF(details!EQ57="","",details!EQ57)</f>
        <v/>
      </c>
      <c r="K1624" s="816"/>
      <c r="L1624" s="816"/>
      <c r="M1624" s="816"/>
      <c r="N1624" s="816"/>
      <c r="O1624" s="817" t="str">
        <f>IF(details!EU57="","",details!EU57)</f>
        <v/>
      </c>
      <c r="P1624" s="817"/>
      <c r="Q1624" s="817"/>
      <c r="R1624" s="817"/>
      <c r="S1624" s="815" t="str">
        <f>IF(details!EW57="","",details!EW57)</f>
        <v/>
      </c>
      <c r="T1624" s="815"/>
      <c r="U1624" s="815"/>
      <c r="V1624" s="815"/>
      <c r="W1624" s="811"/>
      <c r="X1624" s="811"/>
      <c r="Y1624" s="811"/>
      <c r="Z1624" s="812"/>
    </row>
    <row r="1625" spans="1:26" ht="15.5" customHeight="1">
      <c r="A1625" s="424"/>
      <c r="B1625" s="818" t="s">
        <v>174</v>
      </c>
      <c r="C1625" s="819"/>
      <c r="D1625" s="820">
        <f>IF(details!EH57="","",details!EH57)</f>
        <v>40</v>
      </c>
      <c r="E1625" s="820"/>
      <c r="F1625" s="820"/>
      <c r="G1625" s="820">
        <f>IF(details!EL57="","",details!EL57)</f>
        <v>60</v>
      </c>
      <c r="H1625" s="820"/>
      <c r="I1625" s="820"/>
      <c r="J1625" s="820">
        <f>IF(details!EP57="","",details!EP57)</f>
        <v>80</v>
      </c>
      <c r="K1625" s="820"/>
      <c r="L1625" s="820"/>
      <c r="M1625" s="820"/>
      <c r="N1625" s="820"/>
      <c r="O1625" s="820">
        <f>IF(details!ET57="","",details!ET57)</f>
        <v>100</v>
      </c>
      <c r="P1625" s="820"/>
      <c r="Q1625" s="820"/>
      <c r="R1625" s="820"/>
      <c r="S1625" s="820">
        <f>IF(details!EV57="","",details!EV57)</f>
        <v>110</v>
      </c>
      <c r="T1625" s="820"/>
      <c r="U1625" s="820"/>
      <c r="V1625" s="820"/>
      <c r="W1625" s="821">
        <f>'statement of marks'!$HR$108</f>
        <v>45777</v>
      </c>
      <c r="X1625" s="821"/>
      <c r="Y1625" s="821"/>
      <c r="Z1625" s="822"/>
    </row>
    <row r="1626" spans="1:26" ht="15.5" customHeight="1">
      <c r="A1626" s="426"/>
      <c r="B1626" s="803" t="s">
        <v>232</v>
      </c>
      <c r="C1626" s="804"/>
      <c r="D1626" s="805" t="s">
        <v>189</v>
      </c>
      <c r="E1626" s="805"/>
      <c r="F1626" s="805"/>
      <c r="G1626" s="805" t="s">
        <v>190</v>
      </c>
      <c r="H1626" s="805"/>
      <c r="I1626" s="805"/>
      <c r="J1626" s="805" t="s">
        <v>222</v>
      </c>
      <c r="K1626" s="805"/>
      <c r="L1626" s="805"/>
      <c r="M1626" s="805"/>
      <c r="N1626" s="805"/>
      <c r="O1626" s="805" t="s">
        <v>147</v>
      </c>
      <c r="P1626" s="805"/>
      <c r="Q1626" s="805"/>
      <c r="R1626" s="805"/>
      <c r="S1626" s="806" t="s">
        <v>195</v>
      </c>
      <c r="T1626" s="806"/>
      <c r="U1626" s="806"/>
      <c r="V1626" s="806"/>
      <c r="W1626" s="805" t="s">
        <v>230</v>
      </c>
      <c r="X1626" s="805"/>
      <c r="Y1626" s="805"/>
      <c r="Z1626" s="807"/>
    </row>
    <row r="1627" spans="1:26" ht="15.5" customHeight="1">
      <c r="A1627" s="426"/>
      <c r="B1627" s="803"/>
      <c r="C1627" s="804"/>
      <c r="D1627" s="805">
        <f>'statement of marks'!HP57</f>
        <v>1200</v>
      </c>
      <c r="E1627" s="805"/>
      <c r="F1627" s="805"/>
      <c r="G1627" s="805" t="str">
        <f>'statement of marks'!HQ57</f>
        <v/>
      </c>
      <c r="H1627" s="805"/>
      <c r="I1627" s="805"/>
      <c r="J1627" s="808" t="str">
        <f>'statement of marks'!HU57</f>
        <v/>
      </c>
      <c r="K1627" s="808"/>
      <c r="L1627" s="808"/>
      <c r="M1627" s="808"/>
      <c r="N1627" s="808"/>
      <c r="O1627" s="808" t="str">
        <f>'statement of marks'!HR57</f>
        <v/>
      </c>
      <c r="P1627" s="808"/>
      <c r="Q1627" s="808"/>
      <c r="R1627" s="808"/>
      <c r="S1627" s="805" t="str">
        <f>'statement of marks'!HT57</f>
        <v/>
      </c>
      <c r="T1627" s="805"/>
      <c r="U1627" s="805"/>
      <c r="V1627" s="805"/>
      <c r="W1627" s="809" t="str">
        <f>'statement of marks'!HO57</f>
        <v/>
      </c>
      <c r="X1627" s="809"/>
      <c r="Y1627" s="809"/>
      <c r="Z1627" s="810"/>
    </row>
    <row r="1628" spans="1:26" ht="15.5" customHeight="1">
      <c r="A1628" s="424"/>
      <c r="B1628" s="792" t="s">
        <v>176</v>
      </c>
      <c r="C1628" s="793"/>
      <c r="D1628" s="794"/>
      <c r="E1628" s="794"/>
      <c r="F1628" s="794"/>
      <c r="G1628" s="794"/>
      <c r="H1628" s="794"/>
      <c r="I1628" s="794"/>
      <c r="J1628" s="794"/>
      <c r="K1628" s="794"/>
      <c r="L1628" s="794"/>
      <c r="M1628" s="794"/>
      <c r="N1628" s="794"/>
      <c r="O1628" s="794"/>
      <c r="P1628" s="794"/>
      <c r="Q1628" s="794"/>
      <c r="R1628" s="794"/>
      <c r="S1628" s="794"/>
      <c r="T1628" s="794"/>
      <c r="U1628" s="794"/>
      <c r="V1628" s="794"/>
      <c r="W1628" s="794"/>
      <c r="X1628" s="794"/>
      <c r="Y1628" s="794"/>
      <c r="Z1628" s="800"/>
    </row>
    <row r="1629" spans="1:26" ht="15.5" customHeight="1">
      <c r="A1629" s="424"/>
      <c r="B1629" s="801" t="s">
        <v>161</v>
      </c>
      <c r="C1629" s="802"/>
      <c r="D1629" s="794"/>
      <c r="E1629" s="794"/>
      <c r="F1629" s="794"/>
      <c r="G1629" s="794"/>
      <c r="H1629" s="794"/>
      <c r="I1629" s="794"/>
      <c r="J1629" s="794"/>
      <c r="K1629" s="794"/>
      <c r="L1629" s="794"/>
      <c r="M1629" s="794"/>
      <c r="N1629" s="794"/>
      <c r="O1629" s="794"/>
      <c r="P1629" s="794"/>
      <c r="Q1629" s="794"/>
      <c r="R1629" s="794"/>
      <c r="S1629" s="794"/>
      <c r="T1629" s="794"/>
      <c r="U1629" s="794"/>
      <c r="V1629" s="794"/>
      <c r="W1629" s="794"/>
      <c r="X1629" s="794"/>
      <c r="Y1629" s="794"/>
      <c r="Z1629" s="800"/>
    </row>
    <row r="1630" spans="1:26" ht="15.5" customHeight="1">
      <c r="A1630" s="424"/>
      <c r="B1630" s="792" t="s">
        <v>162</v>
      </c>
      <c r="C1630" s="793"/>
      <c r="D1630" s="794"/>
      <c r="E1630" s="794"/>
      <c r="F1630" s="794"/>
      <c r="G1630" s="794"/>
      <c r="H1630" s="794"/>
      <c r="I1630" s="794"/>
      <c r="J1630" s="794"/>
      <c r="K1630" s="794"/>
      <c r="L1630" s="794"/>
      <c r="M1630" s="794"/>
      <c r="N1630" s="794"/>
      <c r="O1630" s="794"/>
      <c r="P1630" s="794"/>
      <c r="Q1630" s="794"/>
      <c r="R1630" s="794"/>
      <c r="S1630" s="795" t="s">
        <v>162</v>
      </c>
      <c r="T1630" s="795"/>
      <c r="U1630" s="795"/>
      <c r="V1630" s="795"/>
      <c r="W1630" s="796" t="s">
        <v>163</v>
      </c>
      <c r="X1630" s="796"/>
      <c r="Y1630" s="796"/>
      <c r="Z1630" s="797"/>
    </row>
    <row r="1631" spans="1:26" ht="15.5" customHeight="1">
      <c r="A1631" s="424"/>
      <c r="B1631" s="798" t="s">
        <v>163</v>
      </c>
      <c r="C1631" s="799"/>
      <c r="D1631" s="794"/>
      <c r="E1631" s="794"/>
      <c r="F1631" s="794"/>
      <c r="G1631" s="794"/>
      <c r="H1631" s="794"/>
      <c r="I1631" s="794"/>
      <c r="J1631" s="794"/>
      <c r="K1631" s="794"/>
      <c r="L1631" s="794"/>
      <c r="M1631" s="794"/>
      <c r="N1631" s="794"/>
      <c r="O1631" s="794"/>
      <c r="P1631" s="794"/>
      <c r="Q1631" s="794"/>
      <c r="R1631" s="794"/>
      <c r="S1631" s="795"/>
      <c r="T1631" s="795"/>
      <c r="U1631" s="795"/>
      <c r="V1631" s="795"/>
      <c r="W1631" s="796"/>
      <c r="X1631" s="796"/>
      <c r="Y1631" s="796"/>
      <c r="Z1631" s="797"/>
    </row>
    <row r="1632" spans="1:26" ht="15.5" customHeight="1" thickBot="1">
      <c r="A1632" s="424"/>
      <c r="B1632" s="786" t="s">
        <v>223</v>
      </c>
      <c r="C1632" s="787"/>
      <c r="D1632" s="788"/>
      <c r="E1632" s="788"/>
      <c r="F1632" s="788"/>
      <c r="G1632" s="788"/>
      <c r="H1632" s="788"/>
      <c r="I1632" s="788"/>
      <c r="J1632" s="788"/>
      <c r="K1632" s="788"/>
      <c r="L1632" s="788"/>
      <c r="M1632" s="788"/>
      <c r="N1632" s="788"/>
      <c r="O1632" s="788"/>
      <c r="P1632" s="788"/>
      <c r="Q1632" s="788"/>
      <c r="R1632" s="788"/>
      <c r="S1632" s="789" t="s">
        <v>179</v>
      </c>
      <c r="T1632" s="789"/>
      <c r="U1632" s="789"/>
      <c r="V1632" s="789"/>
      <c r="W1632" s="790" t="s">
        <v>179</v>
      </c>
      <c r="X1632" s="790"/>
      <c r="Y1632" s="790"/>
      <c r="Z1632" s="791"/>
    </row>
    <row r="1633" spans="1:26" ht="15.5" customHeight="1">
      <c r="A1633" s="424"/>
      <c r="B1633" s="839" t="s">
        <v>178</v>
      </c>
      <c r="C1633" s="840"/>
      <c r="D1633" s="840"/>
      <c r="E1633" s="840"/>
      <c r="F1633" s="840"/>
      <c r="G1633" s="840"/>
      <c r="H1633" s="840"/>
      <c r="I1633" s="840"/>
      <c r="J1633" s="840"/>
      <c r="K1633" s="840"/>
      <c r="L1633" s="840"/>
      <c r="M1633" s="840"/>
      <c r="N1633" s="840"/>
      <c r="O1633" s="840"/>
      <c r="P1633" s="840"/>
      <c r="Q1633" s="840"/>
      <c r="R1633" s="840"/>
      <c r="S1633" s="840"/>
      <c r="T1633" s="840"/>
      <c r="U1633" s="840"/>
      <c r="V1633" s="840"/>
      <c r="W1633" s="840"/>
      <c r="X1633" s="840"/>
      <c r="Y1633" s="840"/>
      <c r="Z1633" s="841"/>
    </row>
    <row r="1634" spans="1:26" ht="15.5" customHeight="1">
      <c r="A1634" s="424"/>
      <c r="B1634" s="842" t="str">
        <f>IF('statement of marks'!$A$1="","",'statement of marks'!$A$1)</f>
        <v>GOVT. HR. SEC. SCHOOL, _________________</v>
      </c>
      <c r="C1634" s="843"/>
      <c r="D1634" s="843"/>
      <c r="E1634" s="843"/>
      <c r="F1634" s="843"/>
      <c r="G1634" s="843"/>
      <c r="H1634" s="843"/>
      <c r="I1634" s="843"/>
      <c r="J1634" s="843"/>
      <c r="K1634" s="843"/>
      <c r="L1634" s="843"/>
      <c r="M1634" s="843"/>
      <c r="N1634" s="843"/>
      <c r="O1634" s="843"/>
      <c r="P1634" s="843"/>
      <c r="Q1634" s="843"/>
      <c r="R1634" s="843"/>
      <c r="S1634" s="843"/>
      <c r="T1634" s="843"/>
      <c r="U1634" s="843"/>
      <c r="V1634" s="843"/>
      <c r="W1634" s="843"/>
      <c r="X1634" s="843"/>
      <c r="Y1634" s="843"/>
      <c r="Z1634" s="844"/>
    </row>
    <row r="1635" spans="1:26" ht="15.5" customHeight="1">
      <c r="A1635" s="424"/>
      <c r="B1635" s="813" t="s">
        <v>117</v>
      </c>
      <c r="C1635" s="814"/>
      <c r="D1635" s="814" t="str">
        <f>IF('statement of marks'!$H$3="","",'statement of marks'!$H$3)</f>
        <v>2024-25</v>
      </c>
      <c r="E1635" s="814"/>
      <c r="F1635" s="814"/>
      <c r="G1635" s="814"/>
      <c r="H1635" s="814"/>
      <c r="I1635" s="814"/>
      <c r="J1635" s="814"/>
      <c r="K1635" s="814"/>
      <c r="L1635" s="814"/>
      <c r="M1635" s="814"/>
      <c r="N1635" s="814"/>
      <c r="O1635" s="814"/>
      <c r="P1635" s="814"/>
      <c r="Q1635" s="814"/>
      <c r="R1635" s="814"/>
      <c r="S1635" s="814"/>
      <c r="T1635" s="814"/>
      <c r="U1635" s="814"/>
      <c r="V1635" s="814"/>
      <c r="W1635" s="814"/>
      <c r="X1635" s="814"/>
      <c r="Y1635" s="814"/>
      <c r="Z1635" s="832"/>
    </row>
    <row r="1636" spans="1:26" ht="15.5" customHeight="1">
      <c r="A1636" s="424"/>
      <c r="B1636" s="813" t="s">
        <v>157</v>
      </c>
      <c r="C1636" s="814"/>
      <c r="D1636" s="814" t="str">
        <f>IF('statement of marks'!I58="","",'statement of marks'!I58)</f>
        <v/>
      </c>
      <c r="E1636" s="814"/>
      <c r="F1636" s="814"/>
      <c r="G1636" s="814"/>
      <c r="H1636" s="814"/>
      <c r="I1636" s="814"/>
      <c r="J1636" s="814"/>
      <c r="K1636" s="814"/>
      <c r="L1636" s="814"/>
      <c r="M1636" s="814"/>
      <c r="N1636" s="814"/>
      <c r="O1636" s="814"/>
      <c r="P1636" s="814"/>
      <c r="Q1636" s="814"/>
      <c r="R1636" s="814"/>
      <c r="S1636" s="814"/>
      <c r="T1636" s="814"/>
      <c r="U1636" s="814"/>
      <c r="V1636" s="814"/>
      <c r="W1636" s="814"/>
      <c r="X1636" s="814"/>
      <c r="Y1636" s="814"/>
      <c r="Z1636" s="832"/>
    </row>
    <row r="1637" spans="1:26" ht="15.5" customHeight="1">
      <c r="A1637" s="424"/>
      <c r="B1637" s="813" t="s">
        <v>20</v>
      </c>
      <c r="C1637" s="814"/>
      <c r="D1637" s="814" t="str">
        <f>IF('statement of marks'!J58="","",'statement of marks'!J58)</f>
        <v/>
      </c>
      <c r="E1637" s="814"/>
      <c r="F1637" s="814"/>
      <c r="G1637" s="814"/>
      <c r="H1637" s="814"/>
      <c r="I1637" s="814"/>
      <c r="J1637" s="814"/>
      <c r="K1637" s="814"/>
      <c r="L1637" s="814"/>
      <c r="M1637" s="814"/>
      <c r="N1637" s="814"/>
      <c r="O1637" s="814"/>
      <c r="P1637" s="814"/>
      <c r="Q1637" s="814"/>
      <c r="R1637" s="814"/>
      <c r="S1637" s="814"/>
      <c r="T1637" s="814"/>
      <c r="U1637" s="814"/>
      <c r="V1637" s="814"/>
      <c r="W1637" s="814"/>
      <c r="X1637" s="814"/>
      <c r="Y1637" s="814"/>
      <c r="Z1637" s="832"/>
    </row>
    <row r="1638" spans="1:26" ht="15.5" customHeight="1">
      <c r="A1638" s="424"/>
      <c r="B1638" s="813" t="s">
        <v>21</v>
      </c>
      <c r="C1638" s="814"/>
      <c r="D1638" s="814" t="str">
        <f>IF('statement of marks'!K58="","",'statement of marks'!K58)</f>
        <v/>
      </c>
      <c r="E1638" s="814"/>
      <c r="F1638" s="814"/>
      <c r="G1638" s="814"/>
      <c r="H1638" s="814"/>
      <c r="I1638" s="814"/>
      <c r="J1638" s="814"/>
      <c r="K1638" s="814"/>
      <c r="L1638" s="814"/>
      <c r="M1638" s="814"/>
      <c r="N1638" s="814"/>
      <c r="O1638" s="814"/>
      <c r="P1638" s="814"/>
      <c r="Q1638" s="814"/>
      <c r="R1638" s="814"/>
      <c r="S1638" s="814"/>
      <c r="T1638" s="814"/>
      <c r="U1638" s="814"/>
      <c r="V1638" s="814"/>
      <c r="W1638" s="814"/>
      <c r="X1638" s="814"/>
      <c r="Y1638" s="814"/>
      <c r="Z1638" s="832"/>
    </row>
    <row r="1639" spans="1:26" ht="15.5" customHeight="1">
      <c r="A1639" s="424"/>
      <c r="B1639" s="813" t="s">
        <v>158</v>
      </c>
      <c r="C1639" s="814"/>
      <c r="D1639" s="814" t="str">
        <f>IF('statement of marks'!$G$3="","",'statement of marks'!$G$3)</f>
        <v>6 A</v>
      </c>
      <c r="E1639" s="814"/>
      <c r="F1639" s="814"/>
      <c r="G1639" s="814" t="s">
        <v>159</v>
      </c>
      <c r="H1639" s="814"/>
      <c r="I1639" s="814"/>
      <c r="J1639" s="836">
        <f>IF('statement of marks'!D58="","",'statement of marks'!D58)</f>
        <v>852</v>
      </c>
      <c r="K1639" s="837"/>
      <c r="L1639" s="837"/>
      <c r="M1639" s="837"/>
      <c r="N1639" s="838"/>
      <c r="O1639" s="814" t="s">
        <v>79</v>
      </c>
      <c r="P1639" s="814"/>
      <c r="Q1639" s="814"/>
      <c r="R1639" s="814"/>
      <c r="S1639" s="814" t="str">
        <f>IF('statement of marks'!F58="","",'statement of marks'!F58)</f>
        <v/>
      </c>
      <c r="T1639" s="814"/>
      <c r="U1639" s="814"/>
      <c r="V1639" s="814"/>
      <c r="W1639" s="814" t="str">
        <f>IF('statement of marks'!$I$3="","",'statement of marks'!$I$3)</f>
        <v>SCHOOL DISE CODE</v>
      </c>
      <c r="X1639" s="814"/>
      <c r="Y1639" s="814"/>
      <c r="Z1639" s="832"/>
    </row>
    <row r="1640" spans="1:26" ht="15.5" customHeight="1">
      <c r="A1640" s="424"/>
      <c r="B1640" s="449" t="s">
        <v>171</v>
      </c>
      <c r="C1640" s="428"/>
      <c r="D1640" s="830" t="str">
        <f>IF('statement of marks'!G58="","",'statement of marks'!G58)</f>
        <v/>
      </c>
      <c r="E1640" s="830"/>
      <c r="F1640" s="830"/>
      <c r="G1640" s="831" t="str">
        <f>IF('statement of marks'!H58="","",'statement of marks'!H58)</f>
        <v/>
      </c>
      <c r="H1640" s="831"/>
      <c r="I1640" s="831"/>
      <c r="J1640" s="831"/>
      <c r="K1640" s="831"/>
      <c r="L1640" s="831"/>
      <c r="M1640" s="831"/>
      <c r="N1640" s="831"/>
      <c r="O1640" s="831"/>
      <c r="P1640" s="831"/>
      <c r="Q1640" s="831"/>
      <c r="R1640" s="831"/>
      <c r="S1640" s="831"/>
      <c r="T1640" s="831"/>
      <c r="U1640" s="831"/>
      <c r="V1640" s="831"/>
      <c r="W1640" s="814" t="str">
        <f>IF('statement of marks'!$J$3="","",'statement of marks'!$J$3)</f>
        <v>08291009401</v>
      </c>
      <c r="X1640" s="814"/>
      <c r="Y1640" s="814"/>
      <c r="Z1640" s="832"/>
    </row>
    <row r="1641" spans="1:26" ht="15.5" customHeight="1">
      <c r="A1641" s="424"/>
      <c r="B1641" s="450" t="s">
        <v>160</v>
      </c>
      <c r="C1641" s="429" t="s">
        <v>165</v>
      </c>
      <c r="D1641" s="794" t="s">
        <v>167</v>
      </c>
      <c r="E1641" s="794"/>
      <c r="F1641" s="794"/>
      <c r="G1641" s="794" t="s">
        <v>168</v>
      </c>
      <c r="H1641" s="794"/>
      <c r="I1641" s="794"/>
      <c r="J1641" s="794" t="s">
        <v>169</v>
      </c>
      <c r="K1641" s="794"/>
      <c r="L1641" s="794"/>
      <c r="M1641" s="833" t="str">
        <f>IF('statement of marks'!U$4="","",'statement of marks'!U$4)</f>
        <v>TOTAL OF ALL TESTS</v>
      </c>
      <c r="N1641" s="834" t="str">
        <f>IF('statement of marks'!V$4="","",'statement of marks'!V$4)</f>
        <v>VRUKSHAROPAN</v>
      </c>
      <c r="O1641" s="795" t="s">
        <v>170</v>
      </c>
      <c r="P1641" s="795"/>
      <c r="Q1641" s="795"/>
      <c r="R1641" s="795"/>
      <c r="S1641" s="835" t="s">
        <v>216</v>
      </c>
      <c r="T1641" s="816" t="s">
        <v>90</v>
      </c>
      <c r="U1641" s="816"/>
      <c r="V1641" s="816"/>
      <c r="W1641" s="816"/>
      <c r="X1641" s="823" t="s">
        <v>425</v>
      </c>
      <c r="Y1641" s="823"/>
      <c r="Z1641" s="824"/>
    </row>
    <row r="1642" spans="1:26" ht="15.5" customHeight="1">
      <c r="A1642" s="424"/>
      <c r="B1642" s="450"/>
      <c r="C1642" s="429"/>
      <c r="D1642" s="431" t="s">
        <v>217</v>
      </c>
      <c r="E1642" s="431" t="s">
        <v>218</v>
      </c>
      <c r="F1642" s="432" t="s">
        <v>219</v>
      </c>
      <c r="G1642" s="431" t="s">
        <v>217</v>
      </c>
      <c r="H1642" s="431" t="s">
        <v>218</v>
      </c>
      <c r="I1642" s="433" t="s">
        <v>219</v>
      </c>
      <c r="J1642" s="431" t="s">
        <v>217</v>
      </c>
      <c r="K1642" s="431" t="s">
        <v>218</v>
      </c>
      <c r="L1642" s="433" t="s">
        <v>219</v>
      </c>
      <c r="M1642" s="833"/>
      <c r="N1642" s="834"/>
      <c r="O1642" s="431" t="s">
        <v>217</v>
      </c>
      <c r="P1642" s="431" t="s">
        <v>218</v>
      </c>
      <c r="Q1642" s="434" t="s">
        <v>421</v>
      </c>
      <c r="R1642" s="433" t="s">
        <v>219</v>
      </c>
      <c r="S1642" s="835"/>
      <c r="T1642" s="431" t="s">
        <v>217</v>
      </c>
      <c r="U1642" s="431" t="s">
        <v>218</v>
      </c>
      <c r="V1642" s="434" t="s">
        <v>422</v>
      </c>
      <c r="W1642" s="433" t="s">
        <v>219</v>
      </c>
      <c r="X1642" s="435" t="s">
        <v>423</v>
      </c>
      <c r="Y1642" s="431" t="s">
        <v>220</v>
      </c>
      <c r="Z1642" s="451" t="s">
        <v>69</v>
      </c>
    </row>
    <row r="1643" spans="1:26" ht="15.5" customHeight="1">
      <c r="A1643" s="425"/>
      <c r="B1643" s="828" t="s">
        <v>166</v>
      </c>
      <c r="C1643" s="829"/>
      <c r="D1643" s="436">
        <f>IF('statement of marks'!L$6="","",'statement of marks'!L$6)</f>
        <v>5</v>
      </c>
      <c r="E1643" s="436">
        <f>IF('statement of marks'!M$6="","",'statement of marks'!M$6)</f>
        <v>5</v>
      </c>
      <c r="F1643" s="437">
        <f>IF('statement of marks'!N$6="","",'statement of marks'!N$6)</f>
        <v>10</v>
      </c>
      <c r="G1643" s="436">
        <f>IF('statement of marks'!O$6="","",'statement of marks'!O$6)</f>
        <v>5</v>
      </c>
      <c r="H1643" s="436">
        <f>IF('statement of marks'!P$6="","",'statement of marks'!P$6)</f>
        <v>5</v>
      </c>
      <c r="I1643" s="438">
        <f>IF('statement of marks'!Q$6="","",'statement of marks'!Q$6)</f>
        <v>10</v>
      </c>
      <c r="J1643" s="436">
        <f>IF('statement of marks'!R$6="","",'statement of marks'!R$6)</f>
        <v>5</v>
      </c>
      <c r="K1643" s="436">
        <f>IF('statement of marks'!S$6="","",'statement of marks'!S$6)</f>
        <v>4</v>
      </c>
      <c r="L1643" s="438">
        <f>IF('statement of marks'!T$6="","",'statement of marks'!T$6)</f>
        <v>9</v>
      </c>
      <c r="M1643" s="438">
        <f>IF('statement of marks'!U$6="","",'statement of marks'!U$6)</f>
        <v>29</v>
      </c>
      <c r="N1643" s="439">
        <f>IF('statement of marks'!V$6="","",'statement of marks'!V$6)</f>
        <v>1</v>
      </c>
      <c r="O1643" s="436">
        <f>IF('statement of marks'!W$6="","",'statement of marks'!W$6)</f>
        <v>40</v>
      </c>
      <c r="P1643" s="436">
        <f>IF('statement of marks'!X$6="","",'statement of marks'!X$6)</f>
        <v>10</v>
      </c>
      <c r="Q1643" s="436">
        <f>IF('statement of marks'!Y$6="","",'statement of marks'!Y$6)</f>
        <v>20</v>
      </c>
      <c r="R1643" s="438">
        <f>IF('statement of marks'!Z$6="","",'statement of marks'!Z$6)</f>
        <v>70</v>
      </c>
      <c r="S1643" s="440">
        <f>IF('statement of marks'!AA$6="","",'statement of marks'!AA$6)</f>
        <v>100</v>
      </c>
      <c r="T1643" s="436">
        <f>IF('statement of marks'!AB$6="","",'statement of marks'!AB$6)</f>
        <v>65</v>
      </c>
      <c r="U1643" s="436">
        <f>IF('statement of marks'!AC$6="","",'statement of marks'!AC$6)</f>
        <v>15</v>
      </c>
      <c r="V1643" s="436">
        <f>IF('statement of marks'!AD$6="","",'statement of marks'!AD$6)</f>
        <v>20</v>
      </c>
      <c r="W1643" s="438">
        <f>IF('statement of marks'!AE$6="","",'statement of marks'!AE$6)</f>
        <v>100</v>
      </c>
      <c r="X1643" s="441">
        <f>IF('statement of marks'!AF$6="","",'statement of marks'!AF$6)</f>
        <v>200</v>
      </c>
      <c r="Y1643" s="436" t="str">
        <f>IF('statement of marks'!AG$6="","",'statement of marks'!AG$6)</f>
        <v/>
      </c>
      <c r="Z1643" s="452" t="str">
        <f>IF('statement of marks'!AH$6="","",'statement of marks'!AH$6)</f>
        <v/>
      </c>
    </row>
    <row r="1644" spans="1:26" ht="15.5" customHeight="1">
      <c r="A1644" s="424"/>
      <c r="B1644" s="813" t="str">
        <f>IF('statement of marks'!$L$3="","",'statement of marks'!$L$3)</f>
        <v>HINDI</v>
      </c>
      <c r="C1644" s="814"/>
      <c r="D1644" s="430" t="str">
        <f>IF('statement of marks'!L58="","",'statement of marks'!L58)</f>
        <v/>
      </c>
      <c r="E1644" s="430" t="str">
        <f>IF('statement of marks'!M58="","",'statement of marks'!M58)</f>
        <v/>
      </c>
      <c r="F1644" s="442" t="str">
        <f>IF('statement of marks'!N58="","",'statement of marks'!N58)</f>
        <v/>
      </c>
      <c r="G1644" s="430" t="str">
        <f>IF('statement of marks'!O58="","",'statement of marks'!O58)</f>
        <v/>
      </c>
      <c r="H1644" s="430" t="str">
        <f>IF('statement of marks'!P58="","",'statement of marks'!P58)</f>
        <v/>
      </c>
      <c r="I1644" s="443" t="str">
        <f>IF('statement of marks'!Q58="","",'statement of marks'!Q58)</f>
        <v/>
      </c>
      <c r="J1644" s="430" t="str">
        <f>IF('statement of marks'!R58="","",'statement of marks'!R58)</f>
        <v/>
      </c>
      <c r="K1644" s="430" t="str">
        <f>IF('statement of marks'!S58="","",'statement of marks'!S58)</f>
        <v/>
      </c>
      <c r="L1644" s="443" t="str">
        <f>IF('statement of marks'!T58="","",'statement of marks'!T58)</f>
        <v/>
      </c>
      <c r="M1644" s="443" t="str">
        <f>IF('statement of marks'!U58="","",'statement of marks'!U58)</f>
        <v/>
      </c>
      <c r="N1644" s="444" t="str">
        <f>IF('statement of marks'!V58="","",'statement of marks'!V58)</f>
        <v/>
      </c>
      <c r="O1644" s="430" t="str">
        <f>IF('statement of marks'!W58="","",'statement of marks'!W58)</f>
        <v/>
      </c>
      <c r="P1644" s="430" t="str">
        <f>IF('statement of marks'!X58="","",'statement of marks'!X58)</f>
        <v/>
      </c>
      <c r="Q1644" s="430" t="str">
        <f>IF('statement of marks'!Y58="","",'statement of marks'!Y58)</f>
        <v/>
      </c>
      <c r="R1644" s="443" t="str">
        <f>IF('statement of marks'!Z58="","",'statement of marks'!Z58)</f>
        <v/>
      </c>
      <c r="S1644" s="445" t="str">
        <f>IF('statement of marks'!AA58="","",'statement of marks'!AA58)</f>
        <v/>
      </c>
      <c r="T1644" s="430" t="str">
        <f>IF('statement of marks'!AB58="","",'statement of marks'!AB58)</f>
        <v/>
      </c>
      <c r="U1644" s="430" t="str">
        <f>IF('statement of marks'!AC58="","",'statement of marks'!AC58)</f>
        <v/>
      </c>
      <c r="V1644" s="430" t="str">
        <f>IF('statement of marks'!AD58="","",'statement of marks'!AD58)</f>
        <v/>
      </c>
      <c r="W1644" s="443" t="str">
        <f>IF('statement of marks'!AE58="","",'statement of marks'!AE58)</f>
        <v/>
      </c>
      <c r="X1644" s="446" t="str">
        <f>IF('statement of marks'!AF58="","",'statement of marks'!AF58)</f>
        <v/>
      </c>
      <c r="Y1644" s="430" t="str">
        <f>IF('statement of marks'!AG58="","",'statement of marks'!AG58)</f>
        <v/>
      </c>
      <c r="Z1644" s="453" t="str">
        <f>IF('statement of marks'!AH58="","",'statement of marks'!AH58)</f>
        <v/>
      </c>
    </row>
    <row r="1645" spans="1:26" ht="15.5" customHeight="1">
      <c r="A1645" s="424"/>
      <c r="B1645" s="813" t="str">
        <f>IF('statement of marks'!$AK$3="","",'statement of marks'!$AK$3)</f>
        <v>ENGLISH</v>
      </c>
      <c r="C1645" s="814"/>
      <c r="D1645" s="430" t="str">
        <f>IF('statement of marks'!AK58="","",'statement of marks'!AK58)</f>
        <v/>
      </c>
      <c r="E1645" s="430" t="str">
        <f>IF('statement of marks'!AL58="","",'statement of marks'!AL58)</f>
        <v/>
      </c>
      <c r="F1645" s="442" t="str">
        <f>IF('statement of marks'!AM58="","",'statement of marks'!AM58)</f>
        <v/>
      </c>
      <c r="G1645" s="430" t="str">
        <f>IF('statement of marks'!AN58="","",'statement of marks'!AN58)</f>
        <v/>
      </c>
      <c r="H1645" s="430" t="str">
        <f>IF('statement of marks'!AO58="","",'statement of marks'!AO58)</f>
        <v/>
      </c>
      <c r="I1645" s="443" t="str">
        <f>IF('statement of marks'!AP58="","",'statement of marks'!AP58)</f>
        <v/>
      </c>
      <c r="J1645" s="430" t="str">
        <f>IF('statement of marks'!AQ58="","",'statement of marks'!AQ58)</f>
        <v/>
      </c>
      <c r="K1645" s="430" t="str">
        <f>IF('statement of marks'!AR58="","",'statement of marks'!AR58)</f>
        <v/>
      </c>
      <c r="L1645" s="443" t="str">
        <f>IF('statement of marks'!AS58="","",'statement of marks'!AS58)</f>
        <v/>
      </c>
      <c r="M1645" s="443" t="str">
        <f>IF('statement of marks'!AT58="","",'statement of marks'!AT58)</f>
        <v/>
      </c>
      <c r="N1645" s="444" t="str">
        <f>IF('statement of marks'!AU58="","",'statement of marks'!AU58)</f>
        <v/>
      </c>
      <c r="O1645" s="430" t="str">
        <f>IF('statement of marks'!AV58="","",'statement of marks'!AV58)</f>
        <v/>
      </c>
      <c r="P1645" s="430" t="str">
        <f>IF('statement of marks'!AW58="","",'statement of marks'!AW58)</f>
        <v/>
      </c>
      <c r="Q1645" s="430" t="str">
        <f>IF('statement of marks'!AX58="","",'statement of marks'!AX58)</f>
        <v/>
      </c>
      <c r="R1645" s="443" t="str">
        <f>IF('statement of marks'!AY58="","",'statement of marks'!AY58)</f>
        <v/>
      </c>
      <c r="S1645" s="445" t="str">
        <f>IF('statement of marks'!AZ58="","",'statement of marks'!AZ58)</f>
        <v/>
      </c>
      <c r="T1645" s="430" t="str">
        <f>IF('statement of marks'!BA58="","",'statement of marks'!BA58)</f>
        <v/>
      </c>
      <c r="U1645" s="430" t="str">
        <f>IF('statement of marks'!BB58="","",'statement of marks'!BB58)</f>
        <v/>
      </c>
      <c r="V1645" s="430" t="str">
        <f>IF('statement of marks'!BC58="","",'statement of marks'!BC58)</f>
        <v/>
      </c>
      <c r="W1645" s="443" t="str">
        <f>IF('statement of marks'!BD58="","",'statement of marks'!BD58)</f>
        <v/>
      </c>
      <c r="X1645" s="446" t="str">
        <f>IF('statement of marks'!BE58="","",'statement of marks'!BE58)</f>
        <v/>
      </c>
      <c r="Y1645" s="430" t="str">
        <f>IF('statement of marks'!BF58="","",'statement of marks'!BF58)</f>
        <v/>
      </c>
      <c r="Z1645" s="453" t="str">
        <f>IF('statement of marks'!BG58="","",'statement of marks'!BG58)</f>
        <v/>
      </c>
    </row>
    <row r="1646" spans="1:26" ht="15.5" customHeight="1">
      <c r="A1646" s="424"/>
      <c r="B1646" s="813" t="str">
        <f>IF('statement of marks'!BJ58="s","SANSKRIT",IF('statement of marks'!BJ58="u","URDU",IF('statement of marks'!BJ58="g","GUJRATI",IF('statement of marks'!BJ58="p","PUNJABI",IF('statement of marks'!BJ58="sd","fla/kh","THIRD LANGUAGE")))))</f>
        <v>THIRD LANGUAGE</v>
      </c>
      <c r="C1646" s="814"/>
      <c r="D1646" s="430" t="str">
        <f>IF('statement of marks'!BK58="","",'statement of marks'!BK58)</f>
        <v/>
      </c>
      <c r="E1646" s="430" t="str">
        <f>IF('statement of marks'!BL58="","",'statement of marks'!BL58)</f>
        <v/>
      </c>
      <c r="F1646" s="442" t="str">
        <f>IF('statement of marks'!BM58="","",'statement of marks'!BM58)</f>
        <v/>
      </c>
      <c r="G1646" s="430" t="str">
        <f>IF('statement of marks'!BN58="","",'statement of marks'!BN58)</f>
        <v/>
      </c>
      <c r="H1646" s="430" t="str">
        <f>IF('statement of marks'!BO58="","",'statement of marks'!BO58)</f>
        <v/>
      </c>
      <c r="I1646" s="443" t="str">
        <f>IF('statement of marks'!BP58="","",'statement of marks'!BP58)</f>
        <v/>
      </c>
      <c r="J1646" s="430" t="str">
        <f>IF('statement of marks'!BQ58="","",'statement of marks'!BQ58)</f>
        <v/>
      </c>
      <c r="K1646" s="430" t="str">
        <f>IF('statement of marks'!BR58="","",'statement of marks'!BR58)</f>
        <v/>
      </c>
      <c r="L1646" s="443" t="str">
        <f>IF('statement of marks'!BS58="","",'statement of marks'!BS58)</f>
        <v/>
      </c>
      <c r="M1646" s="443" t="str">
        <f>IF('statement of marks'!BT58="","",'statement of marks'!BT58)</f>
        <v/>
      </c>
      <c r="N1646" s="444" t="str">
        <f>IF('statement of marks'!BU58="","",'statement of marks'!BU58)</f>
        <v/>
      </c>
      <c r="O1646" s="430" t="str">
        <f>IF('statement of marks'!BV58="","",'statement of marks'!BV58)</f>
        <v/>
      </c>
      <c r="P1646" s="430" t="str">
        <f>IF('statement of marks'!BW58="","",'statement of marks'!BW58)</f>
        <v/>
      </c>
      <c r="Q1646" s="430"/>
      <c r="R1646" s="443" t="str">
        <f>IF('statement of marks'!BX58="","",'statement of marks'!BX58)</f>
        <v/>
      </c>
      <c r="S1646" s="445" t="str">
        <f>IF('statement of marks'!BY58="","",'statement of marks'!BY58)</f>
        <v/>
      </c>
      <c r="T1646" s="430" t="str">
        <f>IF('statement of marks'!BZ58="","",'statement of marks'!BZ58)</f>
        <v/>
      </c>
      <c r="U1646" s="430" t="str">
        <f>IF('statement of marks'!CA58="","",'statement of marks'!CA58)</f>
        <v/>
      </c>
      <c r="V1646" s="430"/>
      <c r="W1646" s="443" t="str">
        <f>IF('statement of marks'!CB58="","",'statement of marks'!CB58)</f>
        <v/>
      </c>
      <c r="X1646" s="446" t="str">
        <f>IF('statement of marks'!CC58="","",'statement of marks'!CC58)</f>
        <v/>
      </c>
      <c r="Y1646" s="430" t="str">
        <f>IF('statement of marks'!CD58="","",'statement of marks'!CD58)</f>
        <v/>
      </c>
      <c r="Z1646" s="453" t="str">
        <f>IF('statement of marks'!CE58="","",'statement of marks'!CE58)</f>
        <v/>
      </c>
    </row>
    <row r="1647" spans="1:26" ht="15.5" customHeight="1">
      <c r="A1647" s="424"/>
      <c r="B1647" s="813" t="str">
        <f>IF('statement of marks'!$CH$3="","",'statement of marks'!$CH$3)</f>
        <v>MATHEMATICS</v>
      </c>
      <c r="C1647" s="814"/>
      <c r="D1647" s="430" t="str">
        <f>IF('statement of marks'!CH58="","",'statement of marks'!CH58)</f>
        <v/>
      </c>
      <c r="E1647" s="430" t="str">
        <f>IF('statement of marks'!CI58="","",'statement of marks'!CI58)</f>
        <v/>
      </c>
      <c r="F1647" s="442" t="str">
        <f>IF('statement of marks'!CJ58="","",'statement of marks'!CJ58)</f>
        <v/>
      </c>
      <c r="G1647" s="430" t="str">
        <f>IF('statement of marks'!CK58="","",'statement of marks'!CK58)</f>
        <v/>
      </c>
      <c r="H1647" s="430" t="str">
        <f>IF('statement of marks'!CL58="","",'statement of marks'!CL58)</f>
        <v/>
      </c>
      <c r="I1647" s="443" t="str">
        <f>IF('statement of marks'!CM58="","",'statement of marks'!CM58)</f>
        <v/>
      </c>
      <c r="J1647" s="430" t="str">
        <f>IF('statement of marks'!CN58="","",'statement of marks'!CN58)</f>
        <v/>
      </c>
      <c r="K1647" s="430" t="str">
        <f>IF('statement of marks'!CO58="","",'statement of marks'!CO58)</f>
        <v/>
      </c>
      <c r="L1647" s="443" t="str">
        <f>IF('statement of marks'!CP58="","",'statement of marks'!CP58)</f>
        <v/>
      </c>
      <c r="M1647" s="443" t="str">
        <f>IF('statement of marks'!CQ58="","",'statement of marks'!CQ58)</f>
        <v/>
      </c>
      <c r="N1647" s="444" t="str">
        <f>IF('statement of marks'!CR58="","",'statement of marks'!CR58)</f>
        <v/>
      </c>
      <c r="O1647" s="430" t="str">
        <f>IF('statement of marks'!CS58="","",'statement of marks'!CS58)</f>
        <v/>
      </c>
      <c r="P1647" s="430" t="str">
        <f>IF('statement of marks'!CT58="","",'statement of marks'!CT58)</f>
        <v/>
      </c>
      <c r="Q1647" s="430" t="str">
        <f>IF('statement of marks'!CU58="","",'statement of marks'!CU58)</f>
        <v/>
      </c>
      <c r="R1647" s="443" t="str">
        <f>IF('statement of marks'!CV58="","",'statement of marks'!CV58)</f>
        <v/>
      </c>
      <c r="S1647" s="445" t="str">
        <f>IF('statement of marks'!CW58="","",'statement of marks'!CW58)</f>
        <v/>
      </c>
      <c r="T1647" s="430" t="str">
        <f>IF('statement of marks'!CX58="","",'statement of marks'!CX58)</f>
        <v/>
      </c>
      <c r="U1647" s="430" t="str">
        <f>IF('statement of marks'!CY58="","",'statement of marks'!CY58)</f>
        <v/>
      </c>
      <c r="V1647" s="430" t="str">
        <f>IF('statement of marks'!CZ58="","",'statement of marks'!CZ58)</f>
        <v/>
      </c>
      <c r="W1647" s="443" t="str">
        <f>IF('statement of marks'!DA58="","",'statement of marks'!DA58)</f>
        <v/>
      </c>
      <c r="X1647" s="446" t="str">
        <f>IF('statement of marks'!DB58="","",'statement of marks'!DB58)</f>
        <v/>
      </c>
      <c r="Y1647" s="430" t="str">
        <f>IF('statement of marks'!DC58="","",'statement of marks'!DC58)</f>
        <v/>
      </c>
      <c r="Z1647" s="453" t="str">
        <f>IF('statement of marks'!DD58="","",'statement of marks'!DD58)</f>
        <v/>
      </c>
    </row>
    <row r="1648" spans="1:26" ht="15.5" customHeight="1">
      <c r="A1648" s="424"/>
      <c r="B1648" s="813" t="str">
        <f>IF('statement of marks'!$DG$3="","",'statement of marks'!$DG$3)</f>
        <v>SCIENCE</v>
      </c>
      <c r="C1648" s="814"/>
      <c r="D1648" s="430" t="str">
        <f>IF('statement of marks'!DG58="","",'statement of marks'!DG58)</f>
        <v/>
      </c>
      <c r="E1648" s="430" t="str">
        <f>IF('statement of marks'!DH58="","",'statement of marks'!DH58)</f>
        <v/>
      </c>
      <c r="F1648" s="442" t="str">
        <f>IF('statement of marks'!DI58="","",'statement of marks'!DI58)</f>
        <v/>
      </c>
      <c r="G1648" s="430" t="str">
        <f>IF('statement of marks'!DJ58="","",'statement of marks'!DJ58)</f>
        <v/>
      </c>
      <c r="H1648" s="430" t="str">
        <f>IF('statement of marks'!DK58="","",'statement of marks'!DK58)</f>
        <v/>
      </c>
      <c r="I1648" s="443" t="str">
        <f>IF('statement of marks'!DL58="","",'statement of marks'!DL58)</f>
        <v/>
      </c>
      <c r="J1648" s="430" t="str">
        <f>IF('statement of marks'!DM58="","",'statement of marks'!DM58)</f>
        <v/>
      </c>
      <c r="K1648" s="430" t="str">
        <f>IF('statement of marks'!DN58="","",'statement of marks'!DN58)</f>
        <v/>
      </c>
      <c r="L1648" s="443" t="str">
        <f>IF('statement of marks'!DO58="","",'statement of marks'!DO58)</f>
        <v/>
      </c>
      <c r="M1648" s="443" t="str">
        <f>IF('statement of marks'!DP58="","",'statement of marks'!DP58)</f>
        <v/>
      </c>
      <c r="N1648" s="444" t="str">
        <f>IF('statement of marks'!DQ58="","",'statement of marks'!DQ58)</f>
        <v/>
      </c>
      <c r="O1648" s="430" t="str">
        <f>IF('statement of marks'!DR58="","",'statement of marks'!DR58)</f>
        <v/>
      </c>
      <c r="P1648" s="430" t="str">
        <f>IF('statement of marks'!DS58="","",'statement of marks'!DS58)</f>
        <v/>
      </c>
      <c r="Q1648" s="430"/>
      <c r="R1648" s="443" t="str">
        <f>IF('statement of marks'!DT58="","",'statement of marks'!DT58)</f>
        <v/>
      </c>
      <c r="S1648" s="445" t="str">
        <f>IF('statement of marks'!DU58="","",'statement of marks'!DU58)</f>
        <v/>
      </c>
      <c r="T1648" s="430" t="str">
        <f>IF('statement of marks'!DV58="","",'statement of marks'!DV58)</f>
        <v/>
      </c>
      <c r="U1648" s="430" t="str">
        <f>IF('statement of marks'!DW58="","",'statement of marks'!DW58)</f>
        <v/>
      </c>
      <c r="V1648" s="430"/>
      <c r="W1648" s="443" t="str">
        <f>IF('statement of marks'!DX58="","",'statement of marks'!DX58)</f>
        <v/>
      </c>
      <c r="X1648" s="446" t="str">
        <f>IF('statement of marks'!DY58="","",'statement of marks'!DY58)</f>
        <v/>
      </c>
      <c r="Y1648" s="430" t="str">
        <f>IF('statement of marks'!DZ58="","",'statement of marks'!DZ58)</f>
        <v/>
      </c>
      <c r="Z1648" s="453" t="str">
        <f>IF('statement of marks'!EA58="","",'statement of marks'!EA58)</f>
        <v/>
      </c>
    </row>
    <row r="1649" spans="1:26" ht="15.5" customHeight="1">
      <c r="A1649" s="424"/>
      <c r="B1649" s="813" t="str">
        <f>IF('statement of marks'!$ED$3="","",'statement of marks'!$ED$3)</f>
        <v>SOCIAL STUDIES</v>
      </c>
      <c r="C1649" s="814"/>
      <c r="D1649" s="430" t="str">
        <f>IF('statement of marks'!ED58="","",'statement of marks'!ED58)</f>
        <v/>
      </c>
      <c r="E1649" s="430" t="str">
        <f>IF('statement of marks'!EE58="","",'statement of marks'!EE58)</f>
        <v/>
      </c>
      <c r="F1649" s="442" t="str">
        <f>IF('statement of marks'!EF58="","",'statement of marks'!EF58)</f>
        <v/>
      </c>
      <c r="G1649" s="430" t="str">
        <f>IF('statement of marks'!EG58="","",'statement of marks'!EG58)</f>
        <v/>
      </c>
      <c r="H1649" s="430" t="str">
        <f>IF('statement of marks'!EH58="","",'statement of marks'!EH58)</f>
        <v/>
      </c>
      <c r="I1649" s="443" t="str">
        <f>IF('statement of marks'!EI58="","",'statement of marks'!EI58)</f>
        <v/>
      </c>
      <c r="J1649" s="430" t="str">
        <f>IF('statement of marks'!EJ58="","",'statement of marks'!EJ58)</f>
        <v/>
      </c>
      <c r="K1649" s="430" t="str">
        <f>IF('statement of marks'!EK58="","",'statement of marks'!EK58)</f>
        <v/>
      </c>
      <c r="L1649" s="443" t="str">
        <f>IF('statement of marks'!EL58="","",'statement of marks'!EL58)</f>
        <v/>
      </c>
      <c r="M1649" s="443" t="str">
        <f>IF('statement of marks'!EM58="","",'statement of marks'!EM58)</f>
        <v/>
      </c>
      <c r="N1649" s="444" t="str">
        <f>IF('statement of marks'!EN58="","",'statement of marks'!EN58)</f>
        <v/>
      </c>
      <c r="O1649" s="430" t="str">
        <f>IF('statement of marks'!EO58="","",'statement of marks'!EO58)</f>
        <v/>
      </c>
      <c r="P1649" s="430" t="str">
        <f>IF('statement of marks'!EP58="","",'statement of marks'!EP58)</f>
        <v/>
      </c>
      <c r="Q1649" s="430"/>
      <c r="R1649" s="443" t="str">
        <f>IF('statement of marks'!EQ58="","",'statement of marks'!EQ58)</f>
        <v/>
      </c>
      <c r="S1649" s="445" t="str">
        <f>IF('statement of marks'!ER58="","",'statement of marks'!ER58)</f>
        <v/>
      </c>
      <c r="T1649" s="430" t="str">
        <f>IF('statement of marks'!ES58="","",'statement of marks'!ES58)</f>
        <v/>
      </c>
      <c r="U1649" s="430" t="str">
        <f>IF('statement of marks'!ET58="","",'statement of marks'!ET58)</f>
        <v/>
      </c>
      <c r="V1649" s="430"/>
      <c r="W1649" s="443" t="str">
        <f>IF('statement of marks'!EU58="","",'statement of marks'!EU58)</f>
        <v/>
      </c>
      <c r="X1649" s="446" t="str">
        <f>IF('statement of marks'!EV58="","",'statement of marks'!EV58)</f>
        <v/>
      </c>
      <c r="Y1649" s="430" t="str">
        <f>IF('statement of marks'!EW58="","",'statement of marks'!EW58)</f>
        <v/>
      </c>
      <c r="Z1649" s="453" t="str">
        <f>IF('statement of marks'!EX58="","",'statement of marks'!EX58)</f>
        <v/>
      </c>
    </row>
    <row r="1650" spans="1:26" ht="15.5" customHeight="1">
      <c r="A1650" s="424"/>
      <c r="B1650" s="813" t="s">
        <v>172</v>
      </c>
      <c r="C1650" s="814"/>
      <c r="D1650" s="794" t="s">
        <v>167</v>
      </c>
      <c r="E1650" s="794"/>
      <c r="F1650" s="794"/>
      <c r="G1650" s="794" t="s">
        <v>168</v>
      </c>
      <c r="H1650" s="794"/>
      <c r="I1650" s="794"/>
      <c r="J1650" s="794" t="s">
        <v>169</v>
      </c>
      <c r="K1650" s="794"/>
      <c r="L1650" s="794"/>
      <c r="M1650" s="794"/>
      <c r="N1650" s="794"/>
      <c r="O1650" s="794" t="s">
        <v>177</v>
      </c>
      <c r="P1650" s="794"/>
      <c r="Q1650" s="794"/>
      <c r="R1650" s="794"/>
      <c r="S1650" s="794" t="s">
        <v>221</v>
      </c>
      <c r="T1650" s="794"/>
      <c r="U1650" s="794"/>
      <c r="V1650" s="794"/>
      <c r="W1650" s="447"/>
      <c r="X1650" s="823" t="s">
        <v>425</v>
      </c>
      <c r="Y1650" s="823"/>
      <c r="Z1650" s="824"/>
    </row>
    <row r="1651" spans="1:26" ht="15.5" customHeight="1">
      <c r="A1651" s="425"/>
      <c r="B1651" s="825" t="s">
        <v>166</v>
      </c>
      <c r="C1651" s="826"/>
      <c r="D1651" s="827">
        <f>IF('statement of marks'!FA$6="","",'statement of marks'!FA$6)</f>
        <v>20</v>
      </c>
      <c r="E1651" s="827"/>
      <c r="F1651" s="827"/>
      <c r="G1651" s="827">
        <f>IF('statement of marks'!FB$6="","",'statement of marks'!FB$6)</f>
        <v>20</v>
      </c>
      <c r="H1651" s="827"/>
      <c r="I1651" s="827"/>
      <c r="J1651" s="827">
        <f>IF('statement of marks'!FC$6="","",'statement of marks'!FC$6)</f>
        <v>20</v>
      </c>
      <c r="K1651" s="827"/>
      <c r="L1651" s="827"/>
      <c r="M1651" s="827"/>
      <c r="N1651" s="827"/>
      <c r="O1651" s="827">
        <f>IF('statement of marks'!FD$6="","",'statement of marks'!FD$6)</f>
        <v>20</v>
      </c>
      <c r="P1651" s="827"/>
      <c r="Q1651" s="827"/>
      <c r="R1651" s="827"/>
      <c r="S1651" s="827">
        <f>IF('statement of marks'!FE$6="","",'statement of marks'!FE$6)</f>
        <v>20</v>
      </c>
      <c r="T1651" s="827"/>
      <c r="U1651" s="827"/>
      <c r="V1651" s="827"/>
      <c r="W1651" s="448"/>
      <c r="X1651" s="436">
        <f>IF('statement of marks'!FF$6="","",'statement of marks'!FF$6)</f>
        <v>100</v>
      </c>
      <c r="Y1651" s="436" t="s">
        <v>220</v>
      </c>
      <c r="Z1651" s="451" t="s">
        <v>69</v>
      </c>
    </row>
    <row r="1652" spans="1:26" ht="15.5" customHeight="1">
      <c r="A1652" s="424"/>
      <c r="B1652" s="813" t="str">
        <f>IF('statement of marks'!$FA$3="","",'statement of marks'!$FA$3)</f>
        <v>WORK EXPERIENCE</v>
      </c>
      <c r="C1652" s="814"/>
      <c r="D1652" s="817" t="str">
        <f>IF('statement of marks'!FA58="","",'statement of marks'!FA58)</f>
        <v/>
      </c>
      <c r="E1652" s="817"/>
      <c r="F1652" s="817"/>
      <c r="G1652" s="817" t="str">
        <f>IF('statement of marks'!FB58="","",'statement of marks'!FB58)</f>
        <v/>
      </c>
      <c r="H1652" s="817"/>
      <c r="I1652" s="817"/>
      <c r="J1652" s="816" t="str">
        <f>IF('statement of marks'!FC58="","",'statement of marks'!FC58)</f>
        <v/>
      </c>
      <c r="K1652" s="816"/>
      <c r="L1652" s="816"/>
      <c r="M1652" s="816"/>
      <c r="N1652" s="816"/>
      <c r="O1652" s="817" t="str">
        <f>IF('statement of marks'!FD58="","",'statement of marks'!FD58)</f>
        <v/>
      </c>
      <c r="P1652" s="817"/>
      <c r="Q1652" s="817"/>
      <c r="R1652" s="817"/>
      <c r="S1652" s="817" t="str">
        <f>IF('statement of marks'!FE58="","",'statement of marks'!FE58)</f>
        <v/>
      </c>
      <c r="T1652" s="817"/>
      <c r="U1652" s="817"/>
      <c r="V1652" s="817"/>
      <c r="W1652" s="447"/>
      <c r="X1652" s="447" t="str">
        <f>IF('statement of marks'!FF58="","",'statement of marks'!FF58)</f>
        <v/>
      </c>
      <c r="Y1652" s="447" t="str">
        <f>IF('statement of marks'!FG58="","",'statement of marks'!FG58)</f>
        <v/>
      </c>
      <c r="Z1652" s="454" t="str">
        <f>IF('statement of marks'!FH58="","",'statement of marks'!FH58)</f>
        <v/>
      </c>
    </row>
    <row r="1653" spans="1:26" ht="15.5" customHeight="1">
      <c r="A1653" s="424"/>
      <c r="B1653" s="813" t="str">
        <f>IF('statement of marks'!$FK$3="","",'statement of marks'!$FK$3)</f>
        <v>ART EDUCATION</v>
      </c>
      <c r="C1653" s="814"/>
      <c r="D1653" s="817" t="str">
        <f>IF('statement of marks'!FK58="","",'statement of marks'!FK58)</f>
        <v/>
      </c>
      <c r="E1653" s="817"/>
      <c r="F1653" s="817"/>
      <c r="G1653" s="817" t="str">
        <f>IF('statement of marks'!FL58="","",'statement of marks'!FL58)</f>
        <v/>
      </c>
      <c r="H1653" s="817"/>
      <c r="I1653" s="817"/>
      <c r="J1653" s="816" t="str">
        <f>IF('statement of marks'!FM58="","",'statement of marks'!FM58)</f>
        <v/>
      </c>
      <c r="K1653" s="816"/>
      <c r="L1653" s="816"/>
      <c r="M1653" s="816"/>
      <c r="N1653" s="816"/>
      <c r="O1653" s="817" t="str">
        <f>IF('statement of marks'!FN58="","",'statement of marks'!FN58)</f>
        <v/>
      </c>
      <c r="P1653" s="817"/>
      <c r="Q1653" s="817"/>
      <c r="R1653" s="817"/>
      <c r="S1653" s="817" t="str">
        <f>IF('statement of marks'!FO58="","",'statement of marks'!FO58)</f>
        <v/>
      </c>
      <c r="T1653" s="817"/>
      <c r="U1653" s="817"/>
      <c r="V1653" s="817"/>
      <c r="W1653" s="447"/>
      <c r="X1653" s="447" t="str">
        <f>IF('statement of marks'!FP58="","",'statement of marks'!FP58)</f>
        <v/>
      </c>
      <c r="Y1653" s="447" t="str">
        <f>IF('statement of marks'!FQ58="","",'statement of marks'!FQ58)</f>
        <v/>
      </c>
      <c r="Z1653" s="454" t="str">
        <f>IF('statement of marks'!FR58="","",'statement of marks'!FR58)</f>
        <v/>
      </c>
    </row>
    <row r="1654" spans="1:26" ht="15.5" customHeight="1">
      <c r="A1654" s="424"/>
      <c r="B1654" s="813" t="str">
        <f>IF('statement of marks'!$FU$3="","",'statement of marks'!$FU$3)</f>
        <v>PHYSICIAL EDUCATION</v>
      </c>
      <c r="C1654" s="814"/>
      <c r="D1654" s="817" t="str">
        <f>IF('statement of marks'!FU58="","",'statement of marks'!FU58)</f>
        <v/>
      </c>
      <c r="E1654" s="817"/>
      <c r="F1654" s="817"/>
      <c r="G1654" s="817" t="str">
        <f>IF('statement of marks'!FV58="","",'statement of marks'!FV58)</f>
        <v/>
      </c>
      <c r="H1654" s="817"/>
      <c r="I1654" s="817"/>
      <c r="J1654" s="816" t="str">
        <f>IF('statement of marks'!FW58="","",'statement of marks'!FW58)</f>
        <v/>
      </c>
      <c r="K1654" s="816"/>
      <c r="L1654" s="816"/>
      <c r="M1654" s="816"/>
      <c r="N1654" s="816"/>
      <c r="O1654" s="817" t="str">
        <f>IF('statement of marks'!FX58="","",'statement of marks'!FX58)</f>
        <v/>
      </c>
      <c r="P1654" s="817"/>
      <c r="Q1654" s="817"/>
      <c r="R1654" s="817"/>
      <c r="S1654" s="817" t="str">
        <f>IF('statement of marks'!FY58="","",'statement of marks'!FY58)</f>
        <v/>
      </c>
      <c r="T1654" s="817"/>
      <c r="U1654" s="817"/>
      <c r="V1654" s="817"/>
      <c r="W1654" s="447"/>
      <c r="X1654" s="447" t="str">
        <f>IF('statement of marks'!FZ58="","",'statement of marks'!FZ58)</f>
        <v/>
      </c>
      <c r="Y1654" s="447" t="str">
        <f>IF('statement of marks'!GA58="","",'statement of marks'!GA58)</f>
        <v/>
      </c>
      <c r="Z1654" s="454" t="str">
        <f>IF('statement of marks'!GB58="","",'statement of marks'!GB58)</f>
        <v/>
      </c>
    </row>
    <row r="1655" spans="1:26" ht="15.5" customHeight="1">
      <c r="A1655" s="424"/>
      <c r="B1655" s="813" t="s">
        <v>173</v>
      </c>
      <c r="C1655" s="814"/>
      <c r="D1655" s="794" t="str">
        <f>details!$EF$3</f>
        <v>AUGUST</v>
      </c>
      <c r="E1655" s="794"/>
      <c r="F1655" s="794"/>
      <c r="G1655" s="794" t="str">
        <f>details!$EJ$3</f>
        <v>OCTOBER</v>
      </c>
      <c r="H1655" s="794"/>
      <c r="I1655" s="794"/>
      <c r="J1655" s="816" t="str">
        <f>details!$EN$3</f>
        <v>DECEMBER</v>
      </c>
      <c r="K1655" s="816"/>
      <c r="L1655" s="816"/>
      <c r="M1655" s="816"/>
      <c r="N1655" s="816"/>
      <c r="O1655" s="794" t="str">
        <f>details!$ER$3</f>
        <v>FEBURARY</v>
      </c>
      <c r="P1655" s="794"/>
      <c r="Q1655" s="794"/>
      <c r="R1655" s="794"/>
      <c r="S1655" s="794" t="str">
        <f>details!$EV$3</f>
        <v>GRAND TOAL</v>
      </c>
      <c r="T1655" s="794"/>
      <c r="U1655" s="794"/>
      <c r="V1655" s="794"/>
      <c r="W1655" s="811" t="s">
        <v>118</v>
      </c>
      <c r="X1655" s="811"/>
      <c r="Y1655" s="811"/>
      <c r="Z1655" s="812"/>
    </row>
    <row r="1656" spans="1:26" ht="15.5" customHeight="1">
      <c r="A1656" s="424"/>
      <c r="B1656" s="813" t="s">
        <v>175</v>
      </c>
      <c r="C1656" s="814"/>
      <c r="D1656" s="815" t="str">
        <f>IF(details!EI58="","",details!EI58)</f>
        <v/>
      </c>
      <c r="E1656" s="815"/>
      <c r="F1656" s="815"/>
      <c r="G1656" s="815" t="str">
        <f>IF(details!EM58="","",details!EM58)</f>
        <v/>
      </c>
      <c r="H1656" s="815"/>
      <c r="I1656" s="815"/>
      <c r="J1656" s="816" t="str">
        <f>IF(details!EQ58="","",details!EQ58)</f>
        <v/>
      </c>
      <c r="K1656" s="816"/>
      <c r="L1656" s="816"/>
      <c r="M1656" s="816"/>
      <c r="N1656" s="816"/>
      <c r="O1656" s="817" t="str">
        <f>IF(details!EU58="","",details!EU58)</f>
        <v/>
      </c>
      <c r="P1656" s="817"/>
      <c r="Q1656" s="817"/>
      <c r="R1656" s="817"/>
      <c r="S1656" s="815" t="str">
        <f>IF(details!EW58="","",details!EW58)</f>
        <v/>
      </c>
      <c r="T1656" s="815"/>
      <c r="U1656" s="815"/>
      <c r="V1656" s="815"/>
      <c r="W1656" s="811"/>
      <c r="X1656" s="811"/>
      <c r="Y1656" s="811"/>
      <c r="Z1656" s="812"/>
    </row>
    <row r="1657" spans="1:26" ht="15.5" customHeight="1">
      <c r="A1657" s="424"/>
      <c r="B1657" s="818" t="s">
        <v>174</v>
      </c>
      <c r="C1657" s="819"/>
      <c r="D1657" s="820">
        <f>IF(details!EH58="","",details!EH58)</f>
        <v>40</v>
      </c>
      <c r="E1657" s="820"/>
      <c r="F1657" s="820"/>
      <c r="G1657" s="820">
        <f>IF(details!EL58="","",details!EL58)</f>
        <v>60</v>
      </c>
      <c r="H1657" s="820"/>
      <c r="I1657" s="820"/>
      <c r="J1657" s="820">
        <f>IF(details!EP58="","",details!EP58)</f>
        <v>80</v>
      </c>
      <c r="K1657" s="820"/>
      <c r="L1657" s="820"/>
      <c r="M1657" s="820"/>
      <c r="N1657" s="820"/>
      <c r="O1657" s="820">
        <f>IF(details!ET58="","",details!ET58)</f>
        <v>100</v>
      </c>
      <c r="P1657" s="820"/>
      <c r="Q1657" s="820"/>
      <c r="R1657" s="820"/>
      <c r="S1657" s="820">
        <f>IF(details!EV58="","",details!EV58)</f>
        <v>110</v>
      </c>
      <c r="T1657" s="820"/>
      <c r="U1657" s="820"/>
      <c r="V1657" s="820"/>
      <c r="W1657" s="821">
        <f>'statement of marks'!$HR$108</f>
        <v>45777</v>
      </c>
      <c r="X1657" s="821"/>
      <c r="Y1657" s="821"/>
      <c r="Z1657" s="822"/>
    </row>
    <row r="1658" spans="1:26" ht="15.5" customHeight="1">
      <c r="A1658" s="426"/>
      <c r="B1658" s="803" t="s">
        <v>232</v>
      </c>
      <c r="C1658" s="804"/>
      <c r="D1658" s="805" t="s">
        <v>189</v>
      </c>
      <c r="E1658" s="805"/>
      <c r="F1658" s="805"/>
      <c r="G1658" s="805" t="s">
        <v>190</v>
      </c>
      <c r="H1658" s="805"/>
      <c r="I1658" s="805"/>
      <c r="J1658" s="805" t="s">
        <v>222</v>
      </c>
      <c r="K1658" s="805"/>
      <c r="L1658" s="805"/>
      <c r="M1658" s="805"/>
      <c r="N1658" s="805"/>
      <c r="O1658" s="805" t="s">
        <v>147</v>
      </c>
      <c r="P1658" s="805"/>
      <c r="Q1658" s="805"/>
      <c r="R1658" s="805"/>
      <c r="S1658" s="806" t="s">
        <v>195</v>
      </c>
      <c r="T1658" s="806"/>
      <c r="U1658" s="806"/>
      <c r="V1658" s="806"/>
      <c r="W1658" s="805" t="s">
        <v>230</v>
      </c>
      <c r="X1658" s="805"/>
      <c r="Y1658" s="805"/>
      <c r="Z1658" s="807"/>
    </row>
    <row r="1659" spans="1:26" ht="15.5" customHeight="1">
      <c r="A1659" s="426"/>
      <c r="B1659" s="803"/>
      <c r="C1659" s="804"/>
      <c r="D1659" s="805">
        <f>'statement of marks'!HP58</f>
        <v>1200</v>
      </c>
      <c r="E1659" s="805"/>
      <c r="F1659" s="805"/>
      <c r="G1659" s="805" t="str">
        <f>'statement of marks'!HQ58</f>
        <v/>
      </c>
      <c r="H1659" s="805"/>
      <c r="I1659" s="805"/>
      <c r="J1659" s="808" t="str">
        <f>'statement of marks'!HU58</f>
        <v/>
      </c>
      <c r="K1659" s="808"/>
      <c r="L1659" s="808"/>
      <c r="M1659" s="808"/>
      <c r="N1659" s="808"/>
      <c r="O1659" s="808" t="str">
        <f>'statement of marks'!HR58</f>
        <v/>
      </c>
      <c r="P1659" s="808"/>
      <c r="Q1659" s="808"/>
      <c r="R1659" s="808"/>
      <c r="S1659" s="805" t="str">
        <f>'statement of marks'!HT58</f>
        <v/>
      </c>
      <c r="T1659" s="805"/>
      <c r="U1659" s="805"/>
      <c r="V1659" s="805"/>
      <c r="W1659" s="809" t="str">
        <f>'statement of marks'!HO58</f>
        <v/>
      </c>
      <c r="X1659" s="809"/>
      <c r="Y1659" s="809"/>
      <c r="Z1659" s="810"/>
    </row>
    <row r="1660" spans="1:26" ht="15.5" customHeight="1">
      <c r="A1660" s="424"/>
      <c r="B1660" s="792" t="s">
        <v>176</v>
      </c>
      <c r="C1660" s="793"/>
      <c r="D1660" s="794"/>
      <c r="E1660" s="794"/>
      <c r="F1660" s="794"/>
      <c r="G1660" s="794"/>
      <c r="H1660" s="794"/>
      <c r="I1660" s="794"/>
      <c r="J1660" s="794"/>
      <c r="K1660" s="794"/>
      <c r="L1660" s="794"/>
      <c r="M1660" s="794"/>
      <c r="N1660" s="794"/>
      <c r="O1660" s="794"/>
      <c r="P1660" s="794"/>
      <c r="Q1660" s="794"/>
      <c r="R1660" s="794"/>
      <c r="S1660" s="794"/>
      <c r="T1660" s="794"/>
      <c r="U1660" s="794"/>
      <c r="V1660" s="794"/>
      <c r="W1660" s="794"/>
      <c r="X1660" s="794"/>
      <c r="Y1660" s="794"/>
      <c r="Z1660" s="800"/>
    </row>
    <row r="1661" spans="1:26" ht="15.5" customHeight="1">
      <c r="A1661" s="424"/>
      <c r="B1661" s="801" t="s">
        <v>161</v>
      </c>
      <c r="C1661" s="802"/>
      <c r="D1661" s="794"/>
      <c r="E1661" s="794"/>
      <c r="F1661" s="794"/>
      <c r="G1661" s="794"/>
      <c r="H1661" s="794"/>
      <c r="I1661" s="794"/>
      <c r="J1661" s="794"/>
      <c r="K1661" s="794"/>
      <c r="L1661" s="794"/>
      <c r="M1661" s="794"/>
      <c r="N1661" s="794"/>
      <c r="O1661" s="794"/>
      <c r="P1661" s="794"/>
      <c r="Q1661" s="794"/>
      <c r="R1661" s="794"/>
      <c r="S1661" s="794"/>
      <c r="T1661" s="794"/>
      <c r="U1661" s="794"/>
      <c r="V1661" s="794"/>
      <c r="W1661" s="794"/>
      <c r="X1661" s="794"/>
      <c r="Y1661" s="794"/>
      <c r="Z1661" s="800"/>
    </row>
    <row r="1662" spans="1:26" ht="15.5" customHeight="1">
      <c r="A1662" s="424"/>
      <c r="B1662" s="792" t="s">
        <v>162</v>
      </c>
      <c r="C1662" s="793"/>
      <c r="D1662" s="794"/>
      <c r="E1662" s="794"/>
      <c r="F1662" s="794"/>
      <c r="G1662" s="794"/>
      <c r="H1662" s="794"/>
      <c r="I1662" s="794"/>
      <c r="J1662" s="794"/>
      <c r="K1662" s="794"/>
      <c r="L1662" s="794"/>
      <c r="M1662" s="794"/>
      <c r="N1662" s="794"/>
      <c r="O1662" s="794"/>
      <c r="P1662" s="794"/>
      <c r="Q1662" s="794"/>
      <c r="R1662" s="794"/>
      <c r="S1662" s="795" t="s">
        <v>162</v>
      </c>
      <c r="T1662" s="795"/>
      <c r="U1662" s="795"/>
      <c r="V1662" s="795"/>
      <c r="W1662" s="796" t="s">
        <v>163</v>
      </c>
      <c r="X1662" s="796"/>
      <c r="Y1662" s="796"/>
      <c r="Z1662" s="797"/>
    </row>
    <row r="1663" spans="1:26" ht="15.5" customHeight="1">
      <c r="A1663" s="424"/>
      <c r="B1663" s="798" t="s">
        <v>163</v>
      </c>
      <c r="C1663" s="799"/>
      <c r="D1663" s="794"/>
      <c r="E1663" s="794"/>
      <c r="F1663" s="794"/>
      <c r="G1663" s="794"/>
      <c r="H1663" s="794"/>
      <c r="I1663" s="794"/>
      <c r="J1663" s="794"/>
      <c r="K1663" s="794"/>
      <c r="L1663" s="794"/>
      <c r="M1663" s="794"/>
      <c r="N1663" s="794"/>
      <c r="O1663" s="794"/>
      <c r="P1663" s="794"/>
      <c r="Q1663" s="794"/>
      <c r="R1663" s="794"/>
      <c r="S1663" s="795"/>
      <c r="T1663" s="795"/>
      <c r="U1663" s="795"/>
      <c r="V1663" s="795"/>
      <c r="W1663" s="796"/>
      <c r="X1663" s="796"/>
      <c r="Y1663" s="796"/>
      <c r="Z1663" s="797"/>
    </row>
    <row r="1664" spans="1:26" ht="15.5" customHeight="1" thickBot="1">
      <c r="A1664" s="424"/>
      <c r="B1664" s="786" t="s">
        <v>223</v>
      </c>
      <c r="C1664" s="787"/>
      <c r="D1664" s="788"/>
      <c r="E1664" s="788"/>
      <c r="F1664" s="788"/>
      <c r="G1664" s="788"/>
      <c r="H1664" s="788"/>
      <c r="I1664" s="788"/>
      <c r="J1664" s="788"/>
      <c r="K1664" s="788"/>
      <c r="L1664" s="788"/>
      <c r="M1664" s="788"/>
      <c r="N1664" s="788"/>
      <c r="O1664" s="788"/>
      <c r="P1664" s="788"/>
      <c r="Q1664" s="788"/>
      <c r="R1664" s="788"/>
      <c r="S1664" s="789" t="s">
        <v>179</v>
      </c>
      <c r="T1664" s="789"/>
      <c r="U1664" s="789"/>
      <c r="V1664" s="789"/>
      <c r="W1664" s="790" t="s">
        <v>179</v>
      </c>
      <c r="X1664" s="790"/>
      <c r="Y1664" s="790"/>
      <c r="Z1664" s="791"/>
    </row>
    <row r="1665" spans="1:26" ht="15.5" customHeight="1">
      <c r="A1665" s="424"/>
      <c r="B1665" s="839" t="s">
        <v>178</v>
      </c>
      <c r="C1665" s="840"/>
      <c r="D1665" s="840"/>
      <c r="E1665" s="840"/>
      <c r="F1665" s="840"/>
      <c r="G1665" s="840"/>
      <c r="H1665" s="840"/>
      <c r="I1665" s="840"/>
      <c r="J1665" s="840"/>
      <c r="K1665" s="840"/>
      <c r="L1665" s="840"/>
      <c r="M1665" s="840"/>
      <c r="N1665" s="840"/>
      <c r="O1665" s="840"/>
      <c r="P1665" s="840"/>
      <c r="Q1665" s="840"/>
      <c r="R1665" s="840"/>
      <c r="S1665" s="840"/>
      <c r="T1665" s="840"/>
      <c r="U1665" s="840"/>
      <c r="V1665" s="840"/>
      <c r="W1665" s="840"/>
      <c r="X1665" s="840"/>
      <c r="Y1665" s="840"/>
      <c r="Z1665" s="841"/>
    </row>
    <row r="1666" spans="1:26" ht="15.5" customHeight="1">
      <c r="A1666" s="424"/>
      <c r="B1666" s="842" t="str">
        <f>IF('statement of marks'!$A$1="","",'statement of marks'!$A$1)</f>
        <v>GOVT. HR. SEC. SCHOOL, _________________</v>
      </c>
      <c r="C1666" s="843"/>
      <c r="D1666" s="843"/>
      <c r="E1666" s="843"/>
      <c r="F1666" s="843"/>
      <c r="G1666" s="843"/>
      <c r="H1666" s="843"/>
      <c r="I1666" s="843"/>
      <c r="J1666" s="843"/>
      <c r="K1666" s="843"/>
      <c r="L1666" s="843"/>
      <c r="M1666" s="843"/>
      <c r="N1666" s="843"/>
      <c r="O1666" s="843"/>
      <c r="P1666" s="843"/>
      <c r="Q1666" s="843"/>
      <c r="R1666" s="843"/>
      <c r="S1666" s="843"/>
      <c r="T1666" s="843"/>
      <c r="U1666" s="843"/>
      <c r="V1666" s="843"/>
      <c r="W1666" s="843"/>
      <c r="X1666" s="843"/>
      <c r="Y1666" s="843"/>
      <c r="Z1666" s="844"/>
    </row>
    <row r="1667" spans="1:26" ht="15.5" customHeight="1">
      <c r="A1667" s="424"/>
      <c r="B1667" s="813" t="s">
        <v>117</v>
      </c>
      <c r="C1667" s="814"/>
      <c r="D1667" s="814" t="str">
        <f>IF('statement of marks'!$H$3="","",'statement of marks'!$H$3)</f>
        <v>2024-25</v>
      </c>
      <c r="E1667" s="814"/>
      <c r="F1667" s="814"/>
      <c r="G1667" s="814"/>
      <c r="H1667" s="814"/>
      <c r="I1667" s="814"/>
      <c r="J1667" s="814"/>
      <c r="K1667" s="814"/>
      <c r="L1667" s="814"/>
      <c r="M1667" s="814"/>
      <c r="N1667" s="814"/>
      <c r="O1667" s="814"/>
      <c r="P1667" s="814"/>
      <c r="Q1667" s="814"/>
      <c r="R1667" s="814"/>
      <c r="S1667" s="814"/>
      <c r="T1667" s="814"/>
      <c r="U1667" s="814"/>
      <c r="V1667" s="814"/>
      <c r="W1667" s="814"/>
      <c r="X1667" s="814"/>
      <c r="Y1667" s="814"/>
      <c r="Z1667" s="832"/>
    </row>
    <row r="1668" spans="1:26" ht="15.5" customHeight="1">
      <c r="A1668" s="424"/>
      <c r="B1668" s="813" t="s">
        <v>157</v>
      </c>
      <c r="C1668" s="814"/>
      <c r="D1668" s="814" t="str">
        <f>IF('statement of marks'!I59="","",'statement of marks'!I59)</f>
        <v/>
      </c>
      <c r="E1668" s="814"/>
      <c r="F1668" s="814"/>
      <c r="G1668" s="814"/>
      <c r="H1668" s="814"/>
      <c r="I1668" s="814"/>
      <c r="J1668" s="814"/>
      <c r="K1668" s="814"/>
      <c r="L1668" s="814"/>
      <c r="M1668" s="814"/>
      <c r="N1668" s="814"/>
      <c r="O1668" s="814"/>
      <c r="P1668" s="814"/>
      <c r="Q1668" s="814"/>
      <c r="R1668" s="814"/>
      <c r="S1668" s="814"/>
      <c r="T1668" s="814"/>
      <c r="U1668" s="814"/>
      <c r="V1668" s="814"/>
      <c r="W1668" s="814"/>
      <c r="X1668" s="814"/>
      <c r="Y1668" s="814"/>
      <c r="Z1668" s="832"/>
    </row>
    <row r="1669" spans="1:26" ht="15.5" customHeight="1">
      <c r="A1669" s="424"/>
      <c r="B1669" s="813" t="s">
        <v>20</v>
      </c>
      <c r="C1669" s="814"/>
      <c r="D1669" s="814" t="str">
        <f>IF('statement of marks'!J59="","",'statement of marks'!J59)</f>
        <v/>
      </c>
      <c r="E1669" s="814"/>
      <c r="F1669" s="814"/>
      <c r="G1669" s="814"/>
      <c r="H1669" s="814"/>
      <c r="I1669" s="814"/>
      <c r="J1669" s="814"/>
      <c r="K1669" s="814"/>
      <c r="L1669" s="814"/>
      <c r="M1669" s="814"/>
      <c r="N1669" s="814"/>
      <c r="O1669" s="814"/>
      <c r="P1669" s="814"/>
      <c r="Q1669" s="814"/>
      <c r="R1669" s="814"/>
      <c r="S1669" s="814"/>
      <c r="T1669" s="814"/>
      <c r="U1669" s="814"/>
      <c r="V1669" s="814"/>
      <c r="W1669" s="814"/>
      <c r="X1669" s="814"/>
      <c r="Y1669" s="814"/>
      <c r="Z1669" s="832"/>
    </row>
    <row r="1670" spans="1:26" ht="15.5" customHeight="1">
      <c r="A1670" s="424"/>
      <c r="B1670" s="813" t="s">
        <v>21</v>
      </c>
      <c r="C1670" s="814"/>
      <c r="D1670" s="814" t="str">
        <f>IF('statement of marks'!K59="","",'statement of marks'!K59)</f>
        <v/>
      </c>
      <c r="E1670" s="814"/>
      <c r="F1670" s="814"/>
      <c r="G1670" s="814"/>
      <c r="H1670" s="814"/>
      <c r="I1670" s="814"/>
      <c r="J1670" s="814"/>
      <c r="K1670" s="814"/>
      <c r="L1670" s="814"/>
      <c r="M1670" s="814"/>
      <c r="N1670" s="814"/>
      <c r="O1670" s="814"/>
      <c r="P1670" s="814"/>
      <c r="Q1670" s="814"/>
      <c r="R1670" s="814"/>
      <c r="S1670" s="814"/>
      <c r="T1670" s="814"/>
      <c r="U1670" s="814"/>
      <c r="V1670" s="814"/>
      <c r="W1670" s="814"/>
      <c r="X1670" s="814"/>
      <c r="Y1670" s="814"/>
      <c r="Z1670" s="832"/>
    </row>
    <row r="1671" spans="1:26" ht="15.5" customHeight="1">
      <c r="A1671" s="424"/>
      <c r="B1671" s="813" t="s">
        <v>158</v>
      </c>
      <c r="C1671" s="814"/>
      <c r="D1671" s="814" t="str">
        <f>IF('statement of marks'!$G$3="","",'statement of marks'!$G$3)</f>
        <v>6 A</v>
      </c>
      <c r="E1671" s="814"/>
      <c r="F1671" s="814"/>
      <c r="G1671" s="814" t="s">
        <v>159</v>
      </c>
      <c r="H1671" s="814"/>
      <c r="I1671" s="814"/>
      <c r="J1671" s="836">
        <f>IF('statement of marks'!D59="","",'statement of marks'!D59)</f>
        <v>853</v>
      </c>
      <c r="K1671" s="837"/>
      <c r="L1671" s="837"/>
      <c r="M1671" s="837"/>
      <c r="N1671" s="838"/>
      <c r="O1671" s="814" t="s">
        <v>79</v>
      </c>
      <c r="P1671" s="814"/>
      <c r="Q1671" s="814"/>
      <c r="R1671" s="814"/>
      <c r="S1671" s="814" t="str">
        <f>IF('statement of marks'!F59="","",'statement of marks'!F59)</f>
        <v/>
      </c>
      <c r="T1671" s="814"/>
      <c r="U1671" s="814"/>
      <c r="V1671" s="814"/>
      <c r="W1671" s="814" t="str">
        <f>IF('statement of marks'!$I$3="","",'statement of marks'!$I$3)</f>
        <v>SCHOOL DISE CODE</v>
      </c>
      <c r="X1671" s="814"/>
      <c r="Y1671" s="814"/>
      <c r="Z1671" s="832"/>
    </row>
    <row r="1672" spans="1:26" ht="15.5" customHeight="1">
      <c r="A1672" s="424"/>
      <c r="B1672" s="449" t="s">
        <v>171</v>
      </c>
      <c r="C1672" s="428"/>
      <c r="D1672" s="830" t="str">
        <f>IF('statement of marks'!G59="","",'statement of marks'!G59)</f>
        <v/>
      </c>
      <c r="E1672" s="830"/>
      <c r="F1672" s="830"/>
      <c r="G1672" s="831" t="str">
        <f>IF('statement of marks'!H59="","",'statement of marks'!H59)</f>
        <v/>
      </c>
      <c r="H1672" s="831"/>
      <c r="I1672" s="831"/>
      <c r="J1672" s="831"/>
      <c r="K1672" s="831"/>
      <c r="L1672" s="831"/>
      <c r="M1672" s="831"/>
      <c r="N1672" s="831"/>
      <c r="O1672" s="831"/>
      <c r="P1672" s="831"/>
      <c r="Q1672" s="831"/>
      <c r="R1672" s="831"/>
      <c r="S1672" s="831"/>
      <c r="T1672" s="831"/>
      <c r="U1672" s="831"/>
      <c r="V1672" s="831"/>
      <c r="W1672" s="814" t="str">
        <f>IF('statement of marks'!$J$3="","",'statement of marks'!$J$3)</f>
        <v>08291009401</v>
      </c>
      <c r="X1672" s="814"/>
      <c r="Y1672" s="814"/>
      <c r="Z1672" s="832"/>
    </row>
    <row r="1673" spans="1:26" ht="15.5" customHeight="1">
      <c r="A1673" s="424"/>
      <c r="B1673" s="450" t="s">
        <v>160</v>
      </c>
      <c r="C1673" s="429" t="s">
        <v>165</v>
      </c>
      <c r="D1673" s="794" t="s">
        <v>167</v>
      </c>
      <c r="E1673" s="794"/>
      <c r="F1673" s="794"/>
      <c r="G1673" s="794" t="s">
        <v>168</v>
      </c>
      <c r="H1673" s="794"/>
      <c r="I1673" s="794"/>
      <c r="J1673" s="794" t="s">
        <v>169</v>
      </c>
      <c r="K1673" s="794"/>
      <c r="L1673" s="794"/>
      <c r="M1673" s="833" t="str">
        <f>IF('statement of marks'!U$4="","",'statement of marks'!U$4)</f>
        <v>TOTAL OF ALL TESTS</v>
      </c>
      <c r="N1673" s="834" t="str">
        <f>IF('statement of marks'!V$4="","",'statement of marks'!V$4)</f>
        <v>VRUKSHAROPAN</v>
      </c>
      <c r="O1673" s="795" t="s">
        <v>170</v>
      </c>
      <c r="P1673" s="795"/>
      <c r="Q1673" s="795"/>
      <c r="R1673" s="795"/>
      <c r="S1673" s="835" t="s">
        <v>216</v>
      </c>
      <c r="T1673" s="816" t="s">
        <v>90</v>
      </c>
      <c r="U1673" s="816"/>
      <c r="V1673" s="816"/>
      <c r="W1673" s="816"/>
      <c r="X1673" s="823" t="s">
        <v>425</v>
      </c>
      <c r="Y1673" s="823"/>
      <c r="Z1673" s="824"/>
    </row>
    <row r="1674" spans="1:26" ht="15.5" customHeight="1">
      <c r="A1674" s="424"/>
      <c r="B1674" s="450"/>
      <c r="C1674" s="429"/>
      <c r="D1674" s="431" t="s">
        <v>217</v>
      </c>
      <c r="E1674" s="431" t="s">
        <v>218</v>
      </c>
      <c r="F1674" s="432" t="s">
        <v>219</v>
      </c>
      <c r="G1674" s="431" t="s">
        <v>217</v>
      </c>
      <c r="H1674" s="431" t="s">
        <v>218</v>
      </c>
      <c r="I1674" s="433" t="s">
        <v>219</v>
      </c>
      <c r="J1674" s="431" t="s">
        <v>217</v>
      </c>
      <c r="K1674" s="431" t="s">
        <v>218</v>
      </c>
      <c r="L1674" s="433" t="s">
        <v>219</v>
      </c>
      <c r="M1674" s="833"/>
      <c r="N1674" s="834"/>
      <c r="O1674" s="431" t="s">
        <v>217</v>
      </c>
      <c r="P1674" s="431" t="s">
        <v>218</v>
      </c>
      <c r="Q1674" s="434" t="s">
        <v>421</v>
      </c>
      <c r="R1674" s="433" t="s">
        <v>219</v>
      </c>
      <c r="S1674" s="835"/>
      <c r="T1674" s="431" t="s">
        <v>217</v>
      </c>
      <c r="U1674" s="431" t="s">
        <v>218</v>
      </c>
      <c r="V1674" s="434" t="s">
        <v>422</v>
      </c>
      <c r="W1674" s="433" t="s">
        <v>219</v>
      </c>
      <c r="X1674" s="435" t="s">
        <v>423</v>
      </c>
      <c r="Y1674" s="431" t="s">
        <v>220</v>
      </c>
      <c r="Z1674" s="451" t="s">
        <v>69</v>
      </c>
    </row>
    <row r="1675" spans="1:26" ht="15.5" customHeight="1">
      <c r="A1675" s="425"/>
      <c r="B1675" s="828" t="s">
        <v>166</v>
      </c>
      <c r="C1675" s="829"/>
      <c r="D1675" s="436">
        <f>IF('statement of marks'!L$6="","",'statement of marks'!L$6)</f>
        <v>5</v>
      </c>
      <c r="E1675" s="436">
        <f>IF('statement of marks'!M$6="","",'statement of marks'!M$6)</f>
        <v>5</v>
      </c>
      <c r="F1675" s="437">
        <f>IF('statement of marks'!N$6="","",'statement of marks'!N$6)</f>
        <v>10</v>
      </c>
      <c r="G1675" s="436">
        <f>IF('statement of marks'!O$6="","",'statement of marks'!O$6)</f>
        <v>5</v>
      </c>
      <c r="H1675" s="436">
        <f>IF('statement of marks'!P$6="","",'statement of marks'!P$6)</f>
        <v>5</v>
      </c>
      <c r="I1675" s="438">
        <f>IF('statement of marks'!Q$6="","",'statement of marks'!Q$6)</f>
        <v>10</v>
      </c>
      <c r="J1675" s="436">
        <f>IF('statement of marks'!R$6="","",'statement of marks'!R$6)</f>
        <v>5</v>
      </c>
      <c r="K1675" s="436">
        <f>IF('statement of marks'!S$6="","",'statement of marks'!S$6)</f>
        <v>4</v>
      </c>
      <c r="L1675" s="438">
        <f>IF('statement of marks'!T$6="","",'statement of marks'!T$6)</f>
        <v>9</v>
      </c>
      <c r="M1675" s="438">
        <f>IF('statement of marks'!U$6="","",'statement of marks'!U$6)</f>
        <v>29</v>
      </c>
      <c r="N1675" s="439">
        <f>IF('statement of marks'!V$6="","",'statement of marks'!V$6)</f>
        <v>1</v>
      </c>
      <c r="O1675" s="436">
        <f>IF('statement of marks'!W$6="","",'statement of marks'!W$6)</f>
        <v>40</v>
      </c>
      <c r="P1675" s="436">
        <f>IF('statement of marks'!X$6="","",'statement of marks'!X$6)</f>
        <v>10</v>
      </c>
      <c r="Q1675" s="436">
        <f>IF('statement of marks'!Y$6="","",'statement of marks'!Y$6)</f>
        <v>20</v>
      </c>
      <c r="R1675" s="438">
        <f>IF('statement of marks'!Z$6="","",'statement of marks'!Z$6)</f>
        <v>70</v>
      </c>
      <c r="S1675" s="440">
        <f>IF('statement of marks'!AA$6="","",'statement of marks'!AA$6)</f>
        <v>100</v>
      </c>
      <c r="T1675" s="436">
        <f>IF('statement of marks'!AB$6="","",'statement of marks'!AB$6)</f>
        <v>65</v>
      </c>
      <c r="U1675" s="436">
        <f>IF('statement of marks'!AC$6="","",'statement of marks'!AC$6)</f>
        <v>15</v>
      </c>
      <c r="V1675" s="436">
        <f>IF('statement of marks'!AD$6="","",'statement of marks'!AD$6)</f>
        <v>20</v>
      </c>
      <c r="W1675" s="438">
        <f>IF('statement of marks'!AE$6="","",'statement of marks'!AE$6)</f>
        <v>100</v>
      </c>
      <c r="X1675" s="441">
        <f>IF('statement of marks'!AF$6="","",'statement of marks'!AF$6)</f>
        <v>200</v>
      </c>
      <c r="Y1675" s="436" t="str">
        <f>IF('statement of marks'!AG$6="","",'statement of marks'!AG$6)</f>
        <v/>
      </c>
      <c r="Z1675" s="452" t="str">
        <f>IF('statement of marks'!AH$6="","",'statement of marks'!AH$6)</f>
        <v/>
      </c>
    </row>
    <row r="1676" spans="1:26" ht="15.5" customHeight="1">
      <c r="A1676" s="424"/>
      <c r="B1676" s="813" t="str">
        <f>IF('statement of marks'!$L$3="","",'statement of marks'!$L$3)</f>
        <v>HINDI</v>
      </c>
      <c r="C1676" s="814"/>
      <c r="D1676" s="430" t="str">
        <f>IF('statement of marks'!L59="","",'statement of marks'!L59)</f>
        <v/>
      </c>
      <c r="E1676" s="430" t="str">
        <f>IF('statement of marks'!M59="","",'statement of marks'!M59)</f>
        <v/>
      </c>
      <c r="F1676" s="442" t="str">
        <f>IF('statement of marks'!N59="","",'statement of marks'!N59)</f>
        <v/>
      </c>
      <c r="G1676" s="430" t="str">
        <f>IF('statement of marks'!O59="","",'statement of marks'!O59)</f>
        <v/>
      </c>
      <c r="H1676" s="430" t="str">
        <f>IF('statement of marks'!P59="","",'statement of marks'!P59)</f>
        <v/>
      </c>
      <c r="I1676" s="443" t="str">
        <f>IF('statement of marks'!Q59="","",'statement of marks'!Q59)</f>
        <v/>
      </c>
      <c r="J1676" s="430" t="str">
        <f>IF('statement of marks'!R59="","",'statement of marks'!R59)</f>
        <v/>
      </c>
      <c r="K1676" s="430" t="str">
        <f>IF('statement of marks'!S59="","",'statement of marks'!S59)</f>
        <v/>
      </c>
      <c r="L1676" s="443" t="str">
        <f>IF('statement of marks'!T59="","",'statement of marks'!T59)</f>
        <v/>
      </c>
      <c r="M1676" s="443" t="str">
        <f>IF('statement of marks'!U59="","",'statement of marks'!U59)</f>
        <v/>
      </c>
      <c r="N1676" s="444" t="str">
        <f>IF('statement of marks'!V59="","",'statement of marks'!V59)</f>
        <v/>
      </c>
      <c r="O1676" s="430" t="str">
        <f>IF('statement of marks'!W59="","",'statement of marks'!W59)</f>
        <v/>
      </c>
      <c r="P1676" s="430" t="str">
        <f>IF('statement of marks'!X59="","",'statement of marks'!X59)</f>
        <v/>
      </c>
      <c r="Q1676" s="430" t="str">
        <f>IF('statement of marks'!Y59="","",'statement of marks'!Y59)</f>
        <v/>
      </c>
      <c r="R1676" s="443" t="str">
        <f>IF('statement of marks'!Z59="","",'statement of marks'!Z59)</f>
        <v/>
      </c>
      <c r="S1676" s="445" t="str">
        <f>IF('statement of marks'!AA59="","",'statement of marks'!AA59)</f>
        <v/>
      </c>
      <c r="T1676" s="430" t="str">
        <f>IF('statement of marks'!AB59="","",'statement of marks'!AB59)</f>
        <v/>
      </c>
      <c r="U1676" s="430" t="str">
        <f>IF('statement of marks'!AC59="","",'statement of marks'!AC59)</f>
        <v/>
      </c>
      <c r="V1676" s="430" t="str">
        <f>IF('statement of marks'!AD59="","",'statement of marks'!AD59)</f>
        <v/>
      </c>
      <c r="W1676" s="443" t="str">
        <f>IF('statement of marks'!AE59="","",'statement of marks'!AE59)</f>
        <v/>
      </c>
      <c r="X1676" s="446" t="str">
        <f>IF('statement of marks'!AF59="","",'statement of marks'!AF59)</f>
        <v/>
      </c>
      <c r="Y1676" s="430" t="str">
        <f>IF('statement of marks'!AG59="","",'statement of marks'!AG59)</f>
        <v/>
      </c>
      <c r="Z1676" s="453" t="str">
        <f>IF('statement of marks'!AH59="","",'statement of marks'!AH59)</f>
        <v/>
      </c>
    </row>
    <row r="1677" spans="1:26" ht="15.5" customHeight="1">
      <c r="A1677" s="424"/>
      <c r="B1677" s="813" t="str">
        <f>IF('statement of marks'!$AK$3="","",'statement of marks'!$AK$3)</f>
        <v>ENGLISH</v>
      </c>
      <c r="C1677" s="814"/>
      <c r="D1677" s="430" t="str">
        <f>IF('statement of marks'!AK59="","",'statement of marks'!AK59)</f>
        <v/>
      </c>
      <c r="E1677" s="430" t="str">
        <f>IF('statement of marks'!AL59="","",'statement of marks'!AL59)</f>
        <v/>
      </c>
      <c r="F1677" s="442" t="str">
        <f>IF('statement of marks'!AM59="","",'statement of marks'!AM59)</f>
        <v/>
      </c>
      <c r="G1677" s="430" t="str">
        <f>IF('statement of marks'!AN59="","",'statement of marks'!AN59)</f>
        <v/>
      </c>
      <c r="H1677" s="430" t="str">
        <f>IF('statement of marks'!AO59="","",'statement of marks'!AO59)</f>
        <v/>
      </c>
      <c r="I1677" s="443" t="str">
        <f>IF('statement of marks'!AP59="","",'statement of marks'!AP59)</f>
        <v/>
      </c>
      <c r="J1677" s="430" t="str">
        <f>IF('statement of marks'!AQ59="","",'statement of marks'!AQ59)</f>
        <v/>
      </c>
      <c r="K1677" s="430" t="str">
        <f>IF('statement of marks'!AR59="","",'statement of marks'!AR59)</f>
        <v/>
      </c>
      <c r="L1677" s="443" t="str">
        <f>IF('statement of marks'!AS59="","",'statement of marks'!AS59)</f>
        <v/>
      </c>
      <c r="M1677" s="443" t="str">
        <f>IF('statement of marks'!AT59="","",'statement of marks'!AT59)</f>
        <v/>
      </c>
      <c r="N1677" s="444" t="str">
        <f>IF('statement of marks'!AU59="","",'statement of marks'!AU59)</f>
        <v/>
      </c>
      <c r="O1677" s="430" t="str">
        <f>IF('statement of marks'!AV59="","",'statement of marks'!AV59)</f>
        <v/>
      </c>
      <c r="P1677" s="430" t="str">
        <f>IF('statement of marks'!AW59="","",'statement of marks'!AW59)</f>
        <v/>
      </c>
      <c r="Q1677" s="430" t="str">
        <f>IF('statement of marks'!AX59="","",'statement of marks'!AX59)</f>
        <v/>
      </c>
      <c r="R1677" s="443" t="str">
        <f>IF('statement of marks'!AY59="","",'statement of marks'!AY59)</f>
        <v/>
      </c>
      <c r="S1677" s="445" t="str">
        <f>IF('statement of marks'!AZ59="","",'statement of marks'!AZ59)</f>
        <v/>
      </c>
      <c r="T1677" s="430" t="str">
        <f>IF('statement of marks'!BA59="","",'statement of marks'!BA59)</f>
        <v/>
      </c>
      <c r="U1677" s="430" t="str">
        <f>IF('statement of marks'!BB59="","",'statement of marks'!BB59)</f>
        <v/>
      </c>
      <c r="V1677" s="430" t="str">
        <f>IF('statement of marks'!BC59="","",'statement of marks'!BC59)</f>
        <v/>
      </c>
      <c r="W1677" s="443" t="str">
        <f>IF('statement of marks'!BD59="","",'statement of marks'!BD59)</f>
        <v/>
      </c>
      <c r="X1677" s="446" t="str">
        <f>IF('statement of marks'!BE59="","",'statement of marks'!BE59)</f>
        <v/>
      </c>
      <c r="Y1677" s="430" t="str">
        <f>IF('statement of marks'!BF59="","",'statement of marks'!BF59)</f>
        <v/>
      </c>
      <c r="Z1677" s="453" t="str">
        <f>IF('statement of marks'!BG59="","",'statement of marks'!BG59)</f>
        <v/>
      </c>
    </row>
    <row r="1678" spans="1:26" ht="15.5" customHeight="1">
      <c r="A1678" s="424"/>
      <c r="B1678" s="813" t="str">
        <f>IF('statement of marks'!BJ59="s","SANSKRIT",IF('statement of marks'!BJ59="u","URDU",IF('statement of marks'!BJ59="g","GUJRATI",IF('statement of marks'!BJ59="p","PUNJABI",IF('statement of marks'!BJ59="sd","fla/kh","THIRD LANGUAGE")))))</f>
        <v>THIRD LANGUAGE</v>
      </c>
      <c r="C1678" s="814"/>
      <c r="D1678" s="430" t="str">
        <f>IF('statement of marks'!BK59="","",'statement of marks'!BK59)</f>
        <v/>
      </c>
      <c r="E1678" s="430" t="str">
        <f>IF('statement of marks'!BL59="","",'statement of marks'!BL59)</f>
        <v/>
      </c>
      <c r="F1678" s="442" t="str">
        <f>IF('statement of marks'!BM59="","",'statement of marks'!BM59)</f>
        <v/>
      </c>
      <c r="G1678" s="430" t="str">
        <f>IF('statement of marks'!BN59="","",'statement of marks'!BN59)</f>
        <v/>
      </c>
      <c r="H1678" s="430" t="str">
        <f>IF('statement of marks'!BO59="","",'statement of marks'!BO59)</f>
        <v/>
      </c>
      <c r="I1678" s="443" t="str">
        <f>IF('statement of marks'!BP59="","",'statement of marks'!BP59)</f>
        <v/>
      </c>
      <c r="J1678" s="430" t="str">
        <f>IF('statement of marks'!BQ59="","",'statement of marks'!BQ59)</f>
        <v/>
      </c>
      <c r="K1678" s="430" t="str">
        <f>IF('statement of marks'!BR59="","",'statement of marks'!BR59)</f>
        <v/>
      </c>
      <c r="L1678" s="443" t="str">
        <f>IF('statement of marks'!BS59="","",'statement of marks'!BS59)</f>
        <v/>
      </c>
      <c r="M1678" s="443" t="str">
        <f>IF('statement of marks'!BT59="","",'statement of marks'!BT59)</f>
        <v/>
      </c>
      <c r="N1678" s="444" t="str">
        <f>IF('statement of marks'!BU59="","",'statement of marks'!BU59)</f>
        <v/>
      </c>
      <c r="O1678" s="430" t="str">
        <f>IF('statement of marks'!BV59="","",'statement of marks'!BV59)</f>
        <v/>
      </c>
      <c r="P1678" s="430" t="str">
        <f>IF('statement of marks'!BW59="","",'statement of marks'!BW59)</f>
        <v/>
      </c>
      <c r="Q1678" s="430"/>
      <c r="R1678" s="443" t="str">
        <f>IF('statement of marks'!BX59="","",'statement of marks'!BX59)</f>
        <v/>
      </c>
      <c r="S1678" s="445" t="str">
        <f>IF('statement of marks'!BY59="","",'statement of marks'!BY59)</f>
        <v/>
      </c>
      <c r="T1678" s="430" t="str">
        <f>IF('statement of marks'!BZ59="","",'statement of marks'!BZ59)</f>
        <v/>
      </c>
      <c r="U1678" s="430" t="str">
        <f>IF('statement of marks'!CA59="","",'statement of marks'!CA59)</f>
        <v/>
      </c>
      <c r="V1678" s="430"/>
      <c r="W1678" s="443" t="str">
        <f>IF('statement of marks'!CB59="","",'statement of marks'!CB59)</f>
        <v/>
      </c>
      <c r="X1678" s="446" t="str">
        <f>IF('statement of marks'!CC59="","",'statement of marks'!CC59)</f>
        <v/>
      </c>
      <c r="Y1678" s="430" t="str">
        <f>IF('statement of marks'!CD59="","",'statement of marks'!CD59)</f>
        <v/>
      </c>
      <c r="Z1678" s="453" t="str">
        <f>IF('statement of marks'!CE59="","",'statement of marks'!CE59)</f>
        <v/>
      </c>
    </row>
    <row r="1679" spans="1:26" ht="15.5" customHeight="1">
      <c r="A1679" s="424"/>
      <c r="B1679" s="813" t="str">
        <f>IF('statement of marks'!$CH$3="","",'statement of marks'!$CH$3)</f>
        <v>MATHEMATICS</v>
      </c>
      <c r="C1679" s="814"/>
      <c r="D1679" s="430" t="str">
        <f>IF('statement of marks'!CH59="","",'statement of marks'!CH59)</f>
        <v/>
      </c>
      <c r="E1679" s="430" t="str">
        <f>IF('statement of marks'!CI59="","",'statement of marks'!CI59)</f>
        <v/>
      </c>
      <c r="F1679" s="442" t="str">
        <f>IF('statement of marks'!CJ59="","",'statement of marks'!CJ59)</f>
        <v/>
      </c>
      <c r="G1679" s="430" t="str">
        <f>IF('statement of marks'!CK59="","",'statement of marks'!CK59)</f>
        <v/>
      </c>
      <c r="H1679" s="430" t="str">
        <f>IF('statement of marks'!CL59="","",'statement of marks'!CL59)</f>
        <v/>
      </c>
      <c r="I1679" s="443" t="str">
        <f>IF('statement of marks'!CM59="","",'statement of marks'!CM59)</f>
        <v/>
      </c>
      <c r="J1679" s="430" t="str">
        <f>IF('statement of marks'!CN59="","",'statement of marks'!CN59)</f>
        <v/>
      </c>
      <c r="K1679" s="430" t="str">
        <f>IF('statement of marks'!CO59="","",'statement of marks'!CO59)</f>
        <v/>
      </c>
      <c r="L1679" s="443" t="str">
        <f>IF('statement of marks'!CP59="","",'statement of marks'!CP59)</f>
        <v/>
      </c>
      <c r="M1679" s="443" t="str">
        <f>IF('statement of marks'!CQ59="","",'statement of marks'!CQ59)</f>
        <v/>
      </c>
      <c r="N1679" s="444" t="str">
        <f>IF('statement of marks'!CR59="","",'statement of marks'!CR59)</f>
        <v/>
      </c>
      <c r="O1679" s="430" t="str">
        <f>IF('statement of marks'!CS59="","",'statement of marks'!CS59)</f>
        <v/>
      </c>
      <c r="P1679" s="430" t="str">
        <f>IF('statement of marks'!CT59="","",'statement of marks'!CT59)</f>
        <v/>
      </c>
      <c r="Q1679" s="430" t="str">
        <f>IF('statement of marks'!CU59="","",'statement of marks'!CU59)</f>
        <v/>
      </c>
      <c r="R1679" s="443" t="str">
        <f>IF('statement of marks'!CV59="","",'statement of marks'!CV59)</f>
        <v/>
      </c>
      <c r="S1679" s="445" t="str">
        <f>IF('statement of marks'!CW59="","",'statement of marks'!CW59)</f>
        <v/>
      </c>
      <c r="T1679" s="430" t="str">
        <f>IF('statement of marks'!CX59="","",'statement of marks'!CX59)</f>
        <v/>
      </c>
      <c r="U1679" s="430" t="str">
        <f>IF('statement of marks'!CY59="","",'statement of marks'!CY59)</f>
        <v/>
      </c>
      <c r="V1679" s="430" t="str">
        <f>IF('statement of marks'!CZ59="","",'statement of marks'!CZ59)</f>
        <v/>
      </c>
      <c r="W1679" s="443" t="str">
        <f>IF('statement of marks'!DA59="","",'statement of marks'!DA59)</f>
        <v/>
      </c>
      <c r="X1679" s="446" t="str">
        <f>IF('statement of marks'!DB59="","",'statement of marks'!DB59)</f>
        <v/>
      </c>
      <c r="Y1679" s="430" t="str">
        <f>IF('statement of marks'!DC59="","",'statement of marks'!DC59)</f>
        <v/>
      </c>
      <c r="Z1679" s="453" t="str">
        <f>IF('statement of marks'!DD59="","",'statement of marks'!DD59)</f>
        <v/>
      </c>
    </row>
    <row r="1680" spans="1:26" ht="15.5" customHeight="1">
      <c r="A1680" s="424"/>
      <c r="B1680" s="813" t="str">
        <f>IF('statement of marks'!$DG$3="","",'statement of marks'!$DG$3)</f>
        <v>SCIENCE</v>
      </c>
      <c r="C1680" s="814"/>
      <c r="D1680" s="430" t="str">
        <f>IF('statement of marks'!DG59="","",'statement of marks'!DG59)</f>
        <v/>
      </c>
      <c r="E1680" s="430" t="str">
        <f>IF('statement of marks'!DH59="","",'statement of marks'!DH59)</f>
        <v/>
      </c>
      <c r="F1680" s="442" t="str">
        <f>IF('statement of marks'!DI59="","",'statement of marks'!DI59)</f>
        <v/>
      </c>
      <c r="G1680" s="430" t="str">
        <f>IF('statement of marks'!DJ59="","",'statement of marks'!DJ59)</f>
        <v/>
      </c>
      <c r="H1680" s="430" t="str">
        <f>IF('statement of marks'!DK59="","",'statement of marks'!DK59)</f>
        <v/>
      </c>
      <c r="I1680" s="443" t="str">
        <f>IF('statement of marks'!DL59="","",'statement of marks'!DL59)</f>
        <v/>
      </c>
      <c r="J1680" s="430" t="str">
        <f>IF('statement of marks'!DM59="","",'statement of marks'!DM59)</f>
        <v/>
      </c>
      <c r="K1680" s="430" t="str">
        <f>IF('statement of marks'!DN59="","",'statement of marks'!DN59)</f>
        <v/>
      </c>
      <c r="L1680" s="443" t="str">
        <f>IF('statement of marks'!DO59="","",'statement of marks'!DO59)</f>
        <v/>
      </c>
      <c r="M1680" s="443" t="str">
        <f>IF('statement of marks'!DP59="","",'statement of marks'!DP59)</f>
        <v/>
      </c>
      <c r="N1680" s="444" t="str">
        <f>IF('statement of marks'!DQ59="","",'statement of marks'!DQ59)</f>
        <v/>
      </c>
      <c r="O1680" s="430" t="str">
        <f>IF('statement of marks'!DR59="","",'statement of marks'!DR59)</f>
        <v/>
      </c>
      <c r="P1680" s="430" t="str">
        <f>IF('statement of marks'!DS59="","",'statement of marks'!DS59)</f>
        <v/>
      </c>
      <c r="Q1680" s="430"/>
      <c r="R1680" s="443" t="str">
        <f>IF('statement of marks'!DT59="","",'statement of marks'!DT59)</f>
        <v/>
      </c>
      <c r="S1680" s="445" t="str">
        <f>IF('statement of marks'!DU59="","",'statement of marks'!DU59)</f>
        <v/>
      </c>
      <c r="T1680" s="430" t="str">
        <f>IF('statement of marks'!DV59="","",'statement of marks'!DV59)</f>
        <v/>
      </c>
      <c r="U1680" s="430" t="str">
        <f>IF('statement of marks'!DW59="","",'statement of marks'!DW59)</f>
        <v/>
      </c>
      <c r="V1680" s="430"/>
      <c r="W1680" s="443" t="str">
        <f>IF('statement of marks'!DX59="","",'statement of marks'!DX59)</f>
        <v/>
      </c>
      <c r="X1680" s="446" t="str">
        <f>IF('statement of marks'!DY59="","",'statement of marks'!DY59)</f>
        <v/>
      </c>
      <c r="Y1680" s="430" t="str">
        <f>IF('statement of marks'!DZ59="","",'statement of marks'!DZ59)</f>
        <v/>
      </c>
      <c r="Z1680" s="453" t="str">
        <f>IF('statement of marks'!EA59="","",'statement of marks'!EA59)</f>
        <v/>
      </c>
    </row>
    <row r="1681" spans="1:26" ht="15.5" customHeight="1">
      <c r="A1681" s="424"/>
      <c r="B1681" s="813" t="str">
        <f>IF('statement of marks'!$ED$3="","",'statement of marks'!$ED$3)</f>
        <v>SOCIAL STUDIES</v>
      </c>
      <c r="C1681" s="814"/>
      <c r="D1681" s="430" t="str">
        <f>IF('statement of marks'!ED59="","",'statement of marks'!ED59)</f>
        <v/>
      </c>
      <c r="E1681" s="430" t="str">
        <f>IF('statement of marks'!EE59="","",'statement of marks'!EE59)</f>
        <v/>
      </c>
      <c r="F1681" s="442" t="str">
        <f>IF('statement of marks'!EF59="","",'statement of marks'!EF59)</f>
        <v/>
      </c>
      <c r="G1681" s="430" t="str">
        <f>IF('statement of marks'!EG59="","",'statement of marks'!EG59)</f>
        <v/>
      </c>
      <c r="H1681" s="430" t="str">
        <f>IF('statement of marks'!EH59="","",'statement of marks'!EH59)</f>
        <v/>
      </c>
      <c r="I1681" s="443" t="str">
        <f>IF('statement of marks'!EI59="","",'statement of marks'!EI59)</f>
        <v/>
      </c>
      <c r="J1681" s="430" t="str">
        <f>IF('statement of marks'!EJ59="","",'statement of marks'!EJ59)</f>
        <v/>
      </c>
      <c r="K1681" s="430" t="str">
        <f>IF('statement of marks'!EK59="","",'statement of marks'!EK59)</f>
        <v/>
      </c>
      <c r="L1681" s="443" t="str">
        <f>IF('statement of marks'!EL59="","",'statement of marks'!EL59)</f>
        <v/>
      </c>
      <c r="M1681" s="443" t="str">
        <f>IF('statement of marks'!EM59="","",'statement of marks'!EM59)</f>
        <v/>
      </c>
      <c r="N1681" s="444" t="str">
        <f>IF('statement of marks'!EN59="","",'statement of marks'!EN59)</f>
        <v/>
      </c>
      <c r="O1681" s="430" t="str">
        <f>IF('statement of marks'!EO59="","",'statement of marks'!EO59)</f>
        <v/>
      </c>
      <c r="P1681" s="430" t="str">
        <f>IF('statement of marks'!EP59="","",'statement of marks'!EP59)</f>
        <v/>
      </c>
      <c r="Q1681" s="430"/>
      <c r="R1681" s="443" t="str">
        <f>IF('statement of marks'!EQ59="","",'statement of marks'!EQ59)</f>
        <v/>
      </c>
      <c r="S1681" s="445" t="str">
        <f>IF('statement of marks'!ER59="","",'statement of marks'!ER59)</f>
        <v/>
      </c>
      <c r="T1681" s="430" t="str">
        <f>IF('statement of marks'!ES59="","",'statement of marks'!ES59)</f>
        <v/>
      </c>
      <c r="U1681" s="430" t="str">
        <f>IF('statement of marks'!ET59="","",'statement of marks'!ET59)</f>
        <v/>
      </c>
      <c r="V1681" s="430"/>
      <c r="W1681" s="443" t="str">
        <f>IF('statement of marks'!EU59="","",'statement of marks'!EU59)</f>
        <v/>
      </c>
      <c r="X1681" s="446" t="str">
        <f>IF('statement of marks'!EV59="","",'statement of marks'!EV59)</f>
        <v/>
      </c>
      <c r="Y1681" s="430" t="str">
        <f>IF('statement of marks'!EW59="","",'statement of marks'!EW59)</f>
        <v/>
      </c>
      <c r="Z1681" s="453" t="str">
        <f>IF('statement of marks'!EX59="","",'statement of marks'!EX59)</f>
        <v/>
      </c>
    </row>
    <row r="1682" spans="1:26" ht="15.5" customHeight="1">
      <c r="A1682" s="424"/>
      <c r="B1682" s="813" t="s">
        <v>172</v>
      </c>
      <c r="C1682" s="814"/>
      <c r="D1682" s="794" t="s">
        <v>167</v>
      </c>
      <c r="E1682" s="794"/>
      <c r="F1682" s="794"/>
      <c r="G1682" s="794" t="s">
        <v>168</v>
      </c>
      <c r="H1682" s="794"/>
      <c r="I1682" s="794"/>
      <c r="J1682" s="794" t="s">
        <v>169</v>
      </c>
      <c r="K1682" s="794"/>
      <c r="L1682" s="794"/>
      <c r="M1682" s="794"/>
      <c r="N1682" s="794"/>
      <c r="O1682" s="794" t="s">
        <v>177</v>
      </c>
      <c r="P1682" s="794"/>
      <c r="Q1682" s="794"/>
      <c r="R1682" s="794"/>
      <c r="S1682" s="794" t="s">
        <v>221</v>
      </c>
      <c r="T1682" s="794"/>
      <c r="U1682" s="794"/>
      <c r="V1682" s="794"/>
      <c r="W1682" s="447"/>
      <c r="X1682" s="823" t="s">
        <v>425</v>
      </c>
      <c r="Y1682" s="823"/>
      <c r="Z1682" s="824"/>
    </row>
    <row r="1683" spans="1:26" ht="15.5" customHeight="1">
      <c r="A1683" s="425"/>
      <c r="B1683" s="825" t="s">
        <v>166</v>
      </c>
      <c r="C1683" s="826"/>
      <c r="D1683" s="827">
        <f>IF('statement of marks'!FA$6="","",'statement of marks'!FA$6)</f>
        <v>20</v>
      </c>
      <c r="E1683" s="827"/>
      <c r="F1683" s="827"/>
      <c r="G1683" s="827">
        <f>IF('statement of marks'!FB$6="","",'statement of marks'!FB$6)</f>
        <v>20</v>
      </c>
      <c r="H1683" s="827"/>
      <c r="I1683" s="827"/>
      <c r="J1683" s="827">
        <f>IF('statement of marks'!FC$6="","",'statement of marks'!FC$6)</f>
        <v>20</v>
      </c>
      <c r="K1683" s="827"/>
      <c r="L1683" s="827"/>
      <c r="M1683" s="827"/>
      <c r="N1683" s="827"/>
      <c r="O1683" s="827">
        <f>IF('statement of marks'!FD$6="","",'statement of marks'!FD$6)</f>
        <v>20</v>
      </c>
      <c r="P1683" s="827"/>
      <c r="Q1683" s="827"/>
      <c r="R1683" s="827"/>
      <c r="S1683" s="827">
        <f>IF('statement of marks'!FE$6="","",'statement of marks'!FE$6)</f>
        <v>20</v>
      </c>
      <c r="T1683" s="827"/>
      <c r="U1683" s="827"/>
      <c r="V1683" s="827"/>
      <c r="W1683" s="448"/>
      <c r="X1683" s="436">
        <f>IF('statement of marks'!FF$6="","",'statement of marks'!FF$6)</f>
        <v>100</v>
      </c>
      <c r="Y1683" s="436" t="s">
        <v>220</v>
      </c>
      <c r="Z1683" s="451" t="s">
        <v>69</v>
      </c>
    </row>
    <row r="1684" spans="1:26" ht="15.5" customHeight="1">
      <c r="A1684" s="424"/>
      <c r="B1684" s="813" t="str">
        <f>IF('statement of marks'!$FA$3="","",'statement of marks'!$FA$3)</f>
        <v>WORK EXPERIENCE</v>
      </c>
      <c r="C1684" s="814"/>
      <c r="D1684" s="817" t="str">
        <f>IF('statement of marks'!FA59="","",'statement of marks'!FA59)</f>
        <v/>
      </c>
      <c r="E1684" s="817"/>
      <c r="F1684" s="817"/>
      <c r="G1684" s="817" t="str">
        <f>IF('statement of marks'!FB59="","",'statement of marks'!FB59)</f>
        <v/>
      </c>
      <c r="H1684" s="817"/>
      <c r="I1684" s="817"/>
      <c r="J1684" s="816" t="str">
        <f>IF('statement of marks'!FC59="","",'statement of marks'!FC59)</f>
        <v/>
      </c>
      <c r="K1684" s="816"/>
      <c r="L1684" s="816"/>
      <c r="M1684" s="816"/>
      <c r="N1684" s="816"/>
      <c r="O1684" s="817" t="str">
        <f>IF('statement of marks'!FD59="","",'statement of marks'!FD59)</f>
        <v/>
      </c>
      <c r="P1684" s="817"/>
      <c r="Q1684" s="817"/>
      <c r="R1684" s="817"/>
      <c r="S1684" s="817" t="str">
        <f>IF('statement of marks'!FE59="","",'statement of marks'!FE59)</f>
        <v/>
      </c>
      <c r="T1684" s="817"/>
      <c r="U1684" s="817"/>
      <c r="V1684" s="817"/>
      <c r="W1684" s="447"/>
      <c r="X1684" s="447" t="str">
        <f>IF('statement of marks'!FF59="","",'statement of marks'!FF59)</f>
        <v/>
      </c>
      <c r="Y1684" s="447" t="str">
        <f>IF('statement of marks'!FG59="","",'statement of marks'!FG59)</f>
        <v/>
      </c>
      <c r="Z1684" s="454" t="str">
        <f>IF('statement of marks'!FH59="","",'statement of marks'!FH59)</f>
        <v/>
      </c>
    </row>
    <row r="1685" spans="1:26" ht="15.5" customHeight="1">
      <c r="A1685" s="424"/>
      <c r="B1685" s="813" t="str">
        <f>IF('statement of marks'!$FK$3="","",'statement of marks'!$FK$3)</f>
        <v>ART EDUCATION</v>
      </c>
      <c r="C1685" s="814"/>
      <c r="D1685" s="817" t="str">
        <f>IF('statement of marks'!FK59="","",'statement of marks'!FK59)</f>
        <v/>
      </c>
      <c r="E1685" s="817"/>
      <c r="F1685" s="817"/>
      <c r="G1685" s="817" t="str">
        <f>IF('statement of marks'!FL59="","",'statement of marks'!FL59)</f>
        <v/>
      </c>
      <c r="H1685" s="817"/>
      <c r="I1685" s="817"/>
      <c r="J1685" s="816" t="str">
        <f>IF('statement of marks'!FM59="","",'statement of marks'!FM59)</f>
        <v/>
      </c>
      <c r="K1685" s="816"/>
      <c r="L1685" s="816"/>
      <c r="M1685" s="816"/>
      <c r="N1685" s="816"/>
      <c r="O1685" s="817" t="str">
        <f>IF('statement of marks'!FN59="","",'statement of marks'!FN59)</f>
        <v/>
      </c>
      <c r="P1685" s="817"/>
      <c r="Q1685" s="817"/>
      <c r="R1685" s="817"/>
      <c r="S1685" s="817" t="str">
        <f>IF('statement of marks'!FO59="","",'statement of marks'!FO59)</f>
        <v/>
      </c>
      <c r="T1685" s="817"/>
      <c r="U1685" s="817"/>
      <c r="V1685" s="817"/>
      <c r="W1685" s="447"/>
      <c r="X1685" s="447" t="str">
        <f>IF('statement of marks'!FP59="","",'statement of marks'!FP59)</f>
        <v/>
      </c>
      <c r="Y1685" s="447" t="str">
        <f>IF('statement of marks'!FQ59="","",'statement of marks'!FQ59)</f>
        <v/>
      </c>
      <c r="Z1685" s="454" t="str">
        <f>IF('statement of marks'!FR59="","",'statement of marks'!FR59)</f>
        <v/>
      </c>
    </row>
    <row r="1686" spans="1:26" ht="15.5" customHeight="1">
      <c r="A1686" s="424"/>
      <c r="B1686" s="813" t="str">
        <f>IF('statement of marks'!$FU$3="","",'statement of marks'!$FU$3)</f>
        <v>PHYSICIAL EDUCATION</v>
      </c>
      <c r="C1686" s="814"/>
      <c r="D1686" s="817" t="str">
        <f>IF('statement of marks'!FU59="","",'statement of marks'!FU59)</f>
        <v/>
      </c>
      <c r="E1686" s="817"/>
      <c r="F1686" s="817"/>
      <c r="G1686" s="817" t="str">
        <f>IF('statement of marks'!FV59="","",'statement of marks'!FV59)</f>
        <v/>
      </c>
      <c r="H1686" s="817"/>
      <c r="I1686" s="817"/>
      <c r="J1686" s="816" t="str">
        <f>IF('statement of marks'!FW59="","",'statement of marks'!FW59)</f>
        <v/>
      </c>
      <c r="K1686" s="816"/>
      <c r="L1686" s="816"/>
      <c r="M1686" s="816"/>
      <c r="N1686" s="816"/>
      <c r="O1686" s="817" t="str">
        <f>IF('statement of marks'!FX59="","",'statement of marks'!FX59)</f>
        <v/>
      </c>
      <c r="P1686" s="817"/>
      <c r="Q1686" s="817"/>
      <c r="R1686" s="817"/>
      <c r="S1686" s="817" t="str">
        <f>IF('statement of marks'!FY59="","",'statement of marks'!FY59)</f>
        <v/>
      </c>
      <c r="T1686" s="817"/>
      <c r="U1686" s="817"/>
      <c r="V1686" s="817"/>
      <c r="W1686" s="447"/>
      <c r="X1686" s="447" t="str">
        <f>IF('statement of marks'!FZ59="","",'statement of marks'!FZ59)</f>
        <v/>
      </c>
      <c r="Y1686" s="447" t="str">
        <f>IF('statement of marks'!GA59="","",'statement of marks'!GA59)</f>
        <v/>
      </c>
      <c r="Z1686" s="454" t="str">
        <f>IF('statement of marks'!GB59="","",'statement of marks'!GB59)</f>
        <v/>
      </c>
    </row>
    <row r="1687" spans="1:26" ht="15.5" customHeight="1">
      <c r="A1687" s="424"/>
      <c r="B1687" s="813" t="s">
        <v>173</v>
      </c>
      <c r="C1687" s="814"/>
      <c r="D1687" s="794" t="str">
        <f>details!$EF$3</f>
        <v>AUGUST</v>
      </c>
      <c r="E1687" s="794"/>
      <c r="F1687" s="794"/>
      <c r="G1687" s="794" t="str">
        <f>details!$EJ$3</f>
        <v>OCTOBER</v>
      </c>
      <c r="H1687" s="794"/>
      <c r="I1687" s="794"/>
      <c r="J1687" s="816" t="str">
        <f>details!$EN$3</f>
        <v>DECEMBER</v>
      </c>
      <c r="K1687" s="816"/>
      <c r="L1687" s="816"/>
      <c r="M1687" s="816"/>
      <c r="N1687" s="816"/>
      <c r="O1687" s="794" t="str">
        <f>details!$ER$3</f>
        <v>FEBURARY</v>
      </c>
      <c r="P1687" s="794"/>
      <c r="Q1687" s="794"/>
      <c r="R1687" s="794"/>
      <c r="S1687" s="794" t="str">
        <f>details!$EV$3</f>
        <v>GRAND TOAL</v>
      </c>
      <c r="T1687" s="794"/>
      <c r="U1687" s="794"/>
      <c r="V1687" s="794"/>
      <c r="W1687" s="811" t="s">
        <v>118</v>
      </c>
      <c r="X1687" s="811"/>
      <c r="Y1687" s="811"/>
      <c r="Z1687" s="812"/>
    </row>
    <row r="1688" spans="1:26" ht="15.5" customHeight="1">
      <c r="A1688" s="424"/>
      <c r="B1688" s="813" t="s">
        <v>175</v>
      </c>
      <c r="C1688" s="814"/>
      <c r="D1688" s="815" t="str">
        <f>IF(details!EI59="","",details!EI59)</f>
        <v/>
      </c>
      <c r="E1688" s="815"/>
      <c r="F1688" s="815"/>
      <c r="G1688" s="815" t="str">
        <f>IF(details!EM59="","",details!EM59)</f>
        <v/>
      </c>
      <c r="H1688" s="815"/>
      <c r="I1688" s="815"/>
      <c r="J1688" s="816" t="str">
        <f>IF(details!EQ59="","",details!EQ59)</f>
        <v/>
      </c>
      <c r="K1688" s="816"/>
      <c r="L1688" s="816"/>
      <c r="M1688" s="816"/>
      <c r="N1688" s="816"/>
      <c r="O1688" s="817" t="str">
        <f>IF(details!EU59="","",details!EU59)</f>
        <v/>
      </c>
      <c r="P1688" s="817"/>
      <c r="Q1688" s="817"/>
      <c r="R1688" s="817"/>
      <c r="S1688" s="815" t="str">
        <f>IF(details!EW59="","",details!EW59)</f>
        <v/>
      </c>
      <c r="T1688" s="815"/>
      <c r="U1688" s="815"/>
      <c r="V1688" s="815"/>
      <c r="W1688" s="811"/>
      <c r="X1688" s="811"/>
      <c r="Y1688" s="811"/>
      <c r="Z1688" s="812"/>
    </row>
    <row r="1689" spans="1:26" ht="15.5" customHeight="1">
      <c r="A1689" s="424"/>
      <c r="B1689" s="818" t="s">
        <v>174</v>
      </c>
      <c r="C1689" s="819"/>
      <c r="D1689" s="820">
        <f>IF(details!EH59="","",details!EH59)</f>
        <v>40</v>
      </c>
      <c r="E1689" s="820"/>
      <c r="F1689" s="820"/>
      <c r="G1689" s="820">
        <f>IF(details!EL59="","",details!EL59)</f>
        <v>60</v>
      </c>
      <c r="H1689" s="820"/>
      <c r="I1689" s="820"/>
      <c r="J1689" s="820">
        <f>IF(details!EP59="","",details!EP59)</f>
        <v>80</v>
      </c>
      <c r="K1689" s="820"/>
      <c r="L1689" s="820"/>
      <c r="M1689" s="820"/>
      <c r="N1689" s="820"/>
      <c r="O1689" s="820">
        <f>IF(details!ET59="","",details!ET59)</f>
        <v>100</v>
      </c>
      <c r="P1689" s="820"/>
      <c r="Q1689" s="820"/>
      <c r="R1689" s="820"/>
      <c r="S1689" s="820">
        <f>IF(details!EV59="","",details!EV59)</f>
        <v>110</v>
      </c>
      <c r="T1689" s="820"/>
      <c r="U1689" s="820"/>
      <c r="V1689" s="820"/>
      <c r="W1689" s="821">
        <f>'statement of marks'!$HR$108</f>
        <v>45777</v>
      </c>
      <c r="X1689" s="821"/>
      <c r="Y1689" s="821"/>
      <c r="Z1689" s="822"/>
    </row>
    <row r="1690" spans="1:26" ht="15.5" customHeight="1">
      <c r="A1690" s="426"/>
      <c r="B1690" s="803" t="s">
        <v>232</v>
      </c>
      <c r="C1690" s="804"/>
      <c r="D1690" s="805" t="s">
        <v>189</v>
      </c>
      <c r="E1690" s="805"/>
      <c r="F1690" s="805"/>
      <c r="G1690" s="805" t="s">
        <v>190</v>
      </c>
      <c r="H1690" s="805"/>
      <c r="I1690" s="805"/>
      <c r="J1690" s="805" t="s">
        <v>222</v>
      </c>
      <c r="K1690" s="805"/>
      <c r="L1690" s="805"/>
      <c r="M1690" s="805"/>
      <c r="N1690" s="805"/>
      <c r="O1690" s="805" t="s">
        <v>147</v>
      </c>
      <c r="P1690" s="805"/>
      <c r="Q1690" s="805"/>
      <c r="R1690" s="805"/>
      <c r="S1690" s="806" t="s">
        <v>195</v>
      </c>
      <c r="T1690" s="806"/>
      <c r="U1690" s="806"/>
      <c r="V1690" s="806"/>
      <c r="W1690" s="805" t="s">
        <v>230</v>
      </c>
      <c r="X1690" s="805"/>
      <c r="Y1690" s="805"/>
      <c r="Z1690" s="807"/>
    </row>
    <row r="1691" spans="1:26" ht="15.5" customHeight="1">
      <c r="A1691" s="426"/>
      <c r="B1691" s="803"/>
      <c r="C1691" s="804"/>
      <c r="D1691" s="805">
        <f>'statement of marks'!HP59</f>
        <v>1200</v>
      </c>
      <c r="E1691" s="805"/>
      <c r="F1691" s="805"/>
      <c r="G1691" s="805" t="str">
        <f>'statement of marks'!HQ59</f>
        <v/>
      </c>
      <c r="H1691" s="805"/>
      <c r="I1691" s="805"/>
      <c r="J1691" s="808" t="str">
        <f>'statement of marks'!HU59</f>
        <v/>
      </c>
      <c r="K1691" s="808"/>
      <c r="L1691" s="808"/>
      <c r="M1691" s="808"/>
      <c r="N1691" s="808"/>
      <c r="O1691" s="808" t="str">
        <f>'statement of marks'!HR59</f>
        <v/>
      </c>
      <c r="P1691" s="808"/>
      <c r="Q1691" s="808"/>
      <c r="R1691" s="808"/>
      <c r="S1691" s="805" t="str">
        <f>'statement of marks'!HT59</f>
        <v/>
      </c>
      <c r="T1691" s="805"/>
      <c r="U1691" s="805"/>
      <c r="V1691" s="805"/>
      <c r="W1691" s="809" t="str">
        <f>'statement of marks'!HO59</f>
        <v/>
      </c>
      <c r="X1691" s="809"/>
      <c r="Y1691" s="809"/>
      <c r="Z1691" s="810"/>
    </row>
    <row r="1692" spans="1:26" ht="15.5" customHeight="1">
      <c r="A1692" s="424"/>
      <c r="B1692" s="792" t="s">
        <v>176</v>
      </c>
      <c r="C1692" s="793"/>
      <c r="D1692" s="794"/>
      <c r="E1692" s="794"/>
      <c r="F1692" s="794"/>
      <c r="G1692" s="794"/>
      <c r="H1692" s="794"/>
      <c r="I1692" s="794"/>
      <c r="J1692" s="794"/>
      <c r="K1692" s="794"/>
      <c r="L1692" s="794"/>
      <c r="M1692" s="794"/>
      <c r="N1692" s="794"/>
      <c r="O1692" s="794"/>
      <c r="P1692" s="794"/>
      <c r="Q1692" s="794"/>
      <c r="R1692" s="794"/>
      <c r="S1692" s="794"/>
      <c r="T1692" s="794"/>
      <c r="U1692" s="794"/>
      <c r="V1692" s="794"/>
      <c r="W1692" s="794"/>
      <c r="X1692" s="794"/>
      <c r="Y1692" s="794"/>
      <c r="Z1692" s="800"/>
    </row>
    <row r="1693" spans="1:26" ht="15.5" customHeight="1">
      <c r="A1693" s="424"/>
      <c r="B1693" s="801" t="s">
        <v>161</v>
      </c>
      <c r="C1693" s="802"/>
      <c r="D1693" s="794"/>
      <c r="E1693" s="794"/>
      <c r="F1693" s="794"/>
      <c r="G1693" s="794"/>
      <c r="H1693" s="794"/>
      <c r="I1693" s="794"/>
      <c r="J1693" s="794"/>
      <c r="K1693" s="794"/>
      <c r="L1693" s="794"/>
      <c r="M1693" s="794"/>
      <c r="N1693" s="794"/>
      <c r="O1693" s="794"/>
      <c r="P1693" s="794"/>
      <c r="Q1693" s="794"/>
      <c r="R1693" s="794"/>
      <c r="S1693" s="794"/>
      <c r="T1693" s="794"/>
      <c r="U1693" s="794"/>
      <c r="V1693" s="794"/>
      <c r="W1693" s="794"/>
      <c r="X1693" s="794"/>
      <c r="Y1693" s="794"/>
      <c r="Z1693" s="800"/>
    </row>
    <row r="1694" spans="1:26" ht="15.5" customHeight="1">
      <c r="A1694" s="424"/>
      <c r="B1694" s="792" t="s">
        <v>162</v>
      </c>
      <c r="C1694" s="793"/>
      <c r="D1694" s="794"/>
      <c r="E1694" s="794"/>
      <c r="F1694" s="794"/>
      <c r="G1694" s="794"/>
      <c r="H1694" s="794"/>
      <c r="I1694" s="794"/>
      <c r="J1694" s="794"/>
      <c r="K1694" s="794"/>
      <c r="L1694" s="794"/>
      <c r="M1694" s="794"/>
      <c r="N1694" s="794"/>
      <c r="O1694" s="794"/>
      <c r="P1694" s="794"/>
      <c r="Q1694" s="794"/>
      <c r="R1694" s="794"/>
      <c r="S1694" s="795" t="s">
        <v>162</v>
      </c>
      <c r="T1694" s="795"/>
      <c r="U1694" s="795"/>
      <c r="V1694" s="795"/>
      <c r="W1694" s="796" t="s">
        <v>163</v>
      </c>
      <c r="X1694" s="796"/>
      <c r="Y1694" s="796"/>
      <c r="Z1694" s="797"/>
    </row>
    <row r="1695" spans="1:26" ht="15.5" customHeight="1">
      <c r="A1695" s="424"/>
      <c r="B1695" s="798" t="s">
        <v>163</v>
      </c>
      <c r="C1695" s="799"/>
      <c r="D1695" s="794"/>
      <c r="E1695" s="794"/>
      <c r="F1695" s="794"/>
      <c r="G1695" s="794"/>
      <c r="H1695" s="794"/>
      <c r="I1695" s="794"/>
      <c r="J1695" s="794"/>
      <c r="K1695" s="794"/>
      <c r="L1695" s="794"/>
      <c r="M1695" s="794"/>
      <c r="N1695" s="794"/>
      <c r="O1695" s="794"/>
      <c r="P1695" s="794"/>
      <c r="Q1695" s="794"/>
      <c r="R1695" s="794"/>
      <c r="S1695" s="795"/>
      <c r="T1695" s="795"/>
      <c r="U1695" s="795"/>
      <c r="V1695" s="795"/>
      <c r="W1695" s="796"/>
      <c r="X1695" s="796"/>
      <c r="Y1695" s="796"/>
      <c r="Z1695" s="797"/>
    </row>
    <row r="1696" spans="1:26" ht="15.5" customHeight="1" thickBot="1">
      <c r="A1696" s="424"/>
      <c r="B1696" s="786" t="s">
        <v>223</v>
      </c>
      <c r="C1696" s="787"/>
      <c r="D1696" s="788"/>
      <c r="E1696" s="788"/>
      <c r="F1696" s="788"/>
      <c r="G1696" s="788"/>
      <c r="H1696" s="788"/>
      <c r="I1696" s="788"/>
      <c r="J1696" s="788"/>
      <c r="K1696" s="788"/>
      <c r="L1696" s="788"/>
      <c r="M1696" s="788"/>
      <c r="N1696" s="788"/>
      <c r="O1696" s="788"/>
      <c r="P1696" s="788"/>
      <c r="Q1696" s="788"/>
      <c r="R1696" s="788"/>
      <c r="S1696" s="789" t="s">
        <v>179</v>
      </c>
      <c r="T1696" s="789"/>
      <c r="U1696" s="789"/>
      <c r="V1696" s="789"/>
      <c r="W1696" s="790" t="s">
        <v>179</v>
      </c>
      <c r="X1696" s="790"/>
      <c r="Y1696" s="790"/>
      <c r="Z1696" s="791"/>
    </row>
    <row r="1697" spans="1:26" ht="15.5" customHeight="1">
      <c r="A1697" s="424"/>
      <c r="B1697" s="839" t="s">
        <v>178</v>
      </c>
      <c r="C1697" s="840"/>
      <c r="D1697" s="840"/>
      <c r="E1697" s="840"/>
      <c r="F1697" s="840"/>
      <c r="G1697" s="840"/>
      <c r="H1697" s="840"/>
      <c r="I1697" s="840"/>
      <c r="J1697" s="840"/>
      <c r="K1697" s="840"/>
      <c r="L1697" s="840"/>
      <c r="M1697" s="840"/>
      <c r="N1697" s="840"/>
      <c r="O1697" s="840"/>
      <c r="P1697" s="840"/>
      <c r="Q1697" s="840"/>
      <c r="R1697" s="840"/>
      <c r="S1697" s="840"/>
      <c r="T1697" s="840"/>
      <c r="U1697" s="840"/>
      <c r="V1697" s="840"/>
      <c r="W1697" s="840"/>
      <c r="X1697" s="840"/>
      <c r="Y1697" s="840"/>
      <c r="Z1697" s="841"/>
    </row>
    <row r="1698" spans="1:26" ht="15.5" customHeight="1">
      <c r="A1698" s="424"/>
      <c r="B1698" s="842" t="str">
        <f>IF('statement of marks'!$A$1="","",'statement of marks'!$A$1)</f>
        <v>GOVT. HR. SEC. SCHOOL, _________________</v>
      </c>
      <c r="C1698" s="843"/>
      <c r="D1698" s="843"/>
      <c r="E1698" s="843"/>
      <c r="F1698" s="843"/>
      <c r="G1698" s="843"/>
      <c r="H1698" s="843"/>
      <c r="I1698" s="843"/>
      <c r="J1698" s="843"/>
      <c r="K1698" s="843"/>
      <c r="L1698" s="843"/>
      <c r="M1698" s="843"/>
      <c r="N1698" s="843"/>
      <c r="O1698" s="843"/>
      <c r="P1698" s="843"/>
      <c r="Q1698" s="843"/>
      <c r="R1698" s="843"/>
      <c r="S1698" s="843"/>
      <c r="T1698" s="843"/>
      <c r="U1698" s="843"/>
      <c r="V1698" s="843"/>
      <c r="W1698" s="843"/>
      <c r="X1698" s="843"/>
      <c r="Y1698" s="843"/>
      <c r="Z1698" s="844"/>
    </row>
    <row r="1699" spans="1:26" ht="15.5" customHeight="1">
      <c r="A1699" s="424"/>
      <c r="B1699" s="813" t="s">
        <v>117</v>
      </c>
      <c r="C1699" s="814"/>
      <c r="D1699" s="814" t="str">
        <f>IF('statement of marks'!$H$3="","",'statement of marks'!$H$3)</f>
        <v>2024-25</v>
      </c>
      <c r="E1699" s="814"/>
      <c r="F1699" s="814"/>
      <c r="G1699" s="814"/>
      <c r="H1699" s="814"/>
      <c r="I1699" s="814"/>
      <c r="J1699" s="814"/>
      <c r="K1699" s="814"/>
      <c r="L1699" s="814"/>
      <c r="M1699" s="814"/>
      <c r="N1699" s="814"/>
      <c r="O1699" s="814"/>
      <c r="P1699" s="814"/>
      <c r="Q1699" s="814"/>
      <c r="R1699" s="814"/>
      <c r="S1699" s="814"/>
      <c r="T1699" s="814"/>
      <c r="U1699" s="814"/>
      <c r="V1699" s="814"/>
      <c r="W1699" s="814"/>
      <c r="X1699" s="814"/>
      <c r="Y1699" s="814"/>
      <c r="Z1699" s="832"/>
    </row>
    <row r="1700" spans="1:26" ht="15.5" customHeight="1">
      <c r="A1700" s="424"/>
      <c r="B1700" s="813" t="s">
        <v>157</v>
      </c>
      <c r="C1700" s="814"/>
      <c r="D1700" s="814" t="str">
        <f>IF('statement of marks'!I60="","",'statement of marks'!I60)</f>
        <v/>
      </c>
      <c r="E1700" s="814"/>
      <c r="F1700" s="814"/>
      <c r="G1700" s="814"/>
      <c r="H1700" s="814"/>
      <c r="I1700" s="814"/>
      <c r="J1700" s="814"/>
      <c r="K1700" s="814"/>
      <c r="L1700" s="814"/>
      <c r="M1700" s="814"/>
      <c r="N1700" s="814"/>
      <c r="O1700" s="814"/>
      <c r="P1700" s="814"/>
      <c r="Q1700" s="814"/>
      <c r="R1700" s="814"/>
      <c r="S1700" s="814"/>
      <c r="T1700" s="814"/>
      <c r="U1700" s="814"/>
      <c r="V1700" s="814"/>
      <c r="W1700" s="814"/>
      <c r="X1700" s="814"/>
      <c r="Y1700" s="814"/>
      <c r="Z1700" s="832"/>
    </row>
    <row r="1701" spans="1:26" ht="15.5" customHeight="1">
      <c r="A1701" s="424"/>
      <c r="B1701" s="813" t="s">
        <v>20</v>
      </c>
      <c r="C1701" s="814"/>
      <c r="D1701" s="814" t="str">
        <f>IF('statement of marks'!J60="","",'statement of marks'!J60)</f>
        <v/>
      </c>
      <c r="E1701" s="814"/>
      <c r="F1701" s="814"/>
      <c r="G1701" s="814"/>
      <c r="H1701" s="814"/>
      <c r="I1701" s="814"/>
      <c r="J1701" s="814"/>
      <c r="K1701" s="814"/>
      <c r="L1701" s="814"/>
      <c r="M1701" s="814"/>
      <c r="N1701" s="814"/>
      <c r="O1701" s="814"/>
      <c r="P1701" s="814"/>
      <c r="Q1701" s="814"/>
      <c r="R1701" s="814"/>
      <c r="S1701" s="814"/>
      <c r="T1701" s="814"/>
      <c r="U1701" s="814"/>
      <c r="V1701" s="814"/>
      <c r="W1701" s="814"/>
      <c r="X1701" s="814"/>
      <c r="Y1701" s="814"/>
      <c r="Z1701" s="832"/>
    </row>
    <row r="1702" spans="1:26" ht="15.5" customHeight="1">
      <c r="A1702" s="424"/>
      <c r="B1702" s="813" t="s">
        <v>21</v>
      </c>
      <c r="C1702" s="814"/>
      <c r="D1702" s="814" t="str">
        <f>IF('statement of marks'!K60="","",'statement of marks'!K60)</f>
        <v/>
      </c>
      <c r="E1702" s="814"/>
      <c r="F1702" s="814"/>
      <c r="G1702" s="814"/>
      <c r="H1702" s="814"/>
      <c r="I1702" s="814"/>
      <c r="J1702" s="814"/>
      <c r="K1702" s="814"/>
      <c r="L1702" s="814"/>
      <c r="M1702" s="814"/>
      <c r="N1702" s="814"/>
      <c r="O1702" s="814"/>
      <c r="P1702" s="814"/>
      <c r="Q1702" s="814"/>
      <c r="R1702" s="814"/>
      <c r="S1702" s="814"/>
      <c r="T1702" s="814"/>
      <c r="U1702" s="814"/>
      <c r="V1702" s="814"/>
      <c r="W1702" s="814"/>
      <c r="X1702" s="814"/>
      <c r="Y1702" s="814"/>
      <c r="Z1702" s="832"/>
    </row>
    <row r="1703" spans="1:26" ht="15.5" customHeight="1">
      <c r="A1703" s="424"/>
      <c r="B1703" s="813" t="s">
        <v>158</v>
      </c>
      <c r="C1703" s="814"/>
      <c r="D1703" s="814" t="str">
        <f>IF('statement of marks'!$G$3="","",'statement of marks'!$G$3)</f>
        <v>6 A</v>
      </c>
      <c r="E1703" s="814"/>
      <c r="F1703" s="814"/>
      <c r="G1703" s="814" t="s">
        <v>159</v>
      </c>
      <c r="H1703" s="814"/>
      <c r="I1703" s="814"/>
      <c r="J1703" s="836">
        <f>IF('statement of marks'!D60="","",'statement of marks'!D60)</f>
        <v>854</v>
      </c>
      <c r="K1703" s="837"/>
      <c r="L1703" s="837"/>
      <c r="M1703" s="837"/>
      <c r="N1703" s="838"/>
      <c r="O1703" s="814" t="s">
        <v>79</v>
      </c>
      <c r="P1703" s="814"/>
      <c r="Q1703" s="814"/>
      <c r="R1703" s="814"/>
      <c r="S1703" s="814" t="str">
        <f>IF('statement of marks'!F60="","",'statement of marks'!F60)</f>
        <v/>
      </c>
      <c r="T1703" s="814"/>
      <c r="U1703" s="814"/>
      <c r="V1703" s="814"/>
      <c r="W1703" s="814" t="str">
        <f>IF('statement of marks'!$I$3="","",'statement of marks'!$I$3)</f>
        <v>SCHOOL DISE CODE</v>
      </c>
      <c r="X1703" s="814"/>
      <c r="Y1703" s="814"/>
      <c r="Z1703" s="832"/>
    </row>
    <row r="1704" spans="1:26" ht="15.5" customHeight="1">
      <c r="A1704" s="424"/>
      <c r="B1704" s="449" t="s">
        <v>171</v>
      </c>
      <c r="C1704" s="428"/>
      <c r="D1704" s="830" t="str">
        <f>IF('statement of marks'!G60="","",'statement of marks'!G60)</f>
        <v/>
      </c>
      <c r="E1704" s="830"/>
      <c r="F1704" s="830"/>
      <c r="G1704" s="831" t="str">
        <f>IF('statement of marks'!H60="","",'statement of marks'!H60)</f>
        <v/>
      </c>
      <c r="H1704" s="831"/>
      <c r="I1704" s="831"/>
      <c r="J1704" s="831"/>
      <c r="K1704" s="831"/>
      <c r="L1704" s="831"/>
      <c r="M1704" s="831"/>
      <c r="N1704" s="831"/>
      <c r="O1704" s="831"/>
      <c r="P1704" s="831"/>
      <c r="Q1704" s="831"/>
      <c r="R1704" s="831"/>
      <c r="S1704" s="831"/>
      <c r="T1704" s="831"/>
      <c r="U1704" s="831"/>
      <c r="V1704" s="831"/>
      <c r="W1704" s="814" t="str">
        <f>IF('statement of marks'!$J$3="","",'statement of marks'!$J$3)</f>
        <v>08291009401</v>
      </c>
      <c r="X1704" s="814"/>
      <c r="Y1704" s="814"/>
      <c r="Z1704" s="832"/>
    </row>
    <row r="1705" spans="1:26" ht="15.5" customHeight="1">
      <c r="A1705" s="424"/>
      <c r="B1705" s="450" t="s">
        <v>160</v>
      </c>
      <c r="C1705" s="429" t="s">
        <v>165</v>
      </c>
      <c r="D1705" s="794" t="s">
        <v>167</v>
      </c>
      <c r="E1705" s="794"/>
      <c r="F1705" s="794"/>
      <c r="G1705" s="794" t="s">
        <v>168</v>
      </c>
      <c r="H1705" s="794"/>
      <c r="I1705" s="794"/>
      <c r="J1705" s="794" t="s">
        <v>169</v>
      </c>
      <c r="K1705" s="794"/>
      <c r="L1705" s="794"/>
      <c r="M1705" s="833" t="str">
        <f>IF('statement of marks'!U$4="","",'statement of marks'!U$4)</f>
        <v>TOTAL OF ALL TESTS</v>
      </c>
      <c r="N1705" s="834" t="str">
        <f>IF('statement of marks'!V$4="","",'statement of marks'!V$4)</f>
        <v>VRUKSHAROPAN</v>
      </c>
      <c r="O1705" s="795" t="s">
        <v>170</v>
      </c>
      <c r="P1705" s="795"/>
      <c r="Q1705" s="795"/>
      <c r="R1705" s="795"/>
      <c r="S1705" s="835" t="s">
        <v>216</v>
      </c>
      <c r="T1705" s="816" t="s">
        <v>90</v>
      </c>
      <c r="U1705" s="816"/>
      <c r="V1705" s="816"/>
      <c r="W1705" s="816"/>
      <c r="X1705" s="823" t="s">
        <v>425</v>
      </c>
      <c r="Y1705" s="823"/>
      <c r="Z1705" s="824"/>
    </row>
    <row r="1706" spans="1:26" ht="15.5" customHeight="1">
      <c r="A1706" s="424"/>
      <c r="B1706" s="450"/>
      <c r="C1706" s="429"/>
      <c r="D1706" s="431" t="s">
        <v>217</v>
      </c>
      <c r="E1706" s="431" t="s">
        <v>218</v>
      </c>
      <c r="F1706" s="432" t="s">
        <v>219</v>
      </c>
      <c r="G1706" s="431" t="s">
        <v>217</v>
      </c>
      <c r="H1706" s="431" t="s">
        <v>218</v>
      </c>
      <c r="I1706" s="433" t="s">
        <v>219</v>
      </c>
      <c r="J1706" s="431" t="s">
        <v>217</v>
      </c>
      <c r="K1706" s="431" t="s">
        <v>218</v>
      </c>
      <c r="L1706" s="433" t="s">
        <v>219</v>
      </c>
      <c r="M1706" s="833"/>
      <c r="N1706" s="834"/>
      <c r="O1706" s="431" t="s">
        <v>217</v>
      </c>
      <c r="P1706" s="431" t="s">
        <v>218</v>
      </c>
      <c r="Q1706" s="434" t="s">
        <v>421</v>
      </c>
      <c r="R1706" s="433" t="s">
        <v>219</v>
      </c>
      <c r="S1706" s="835"/>
      <c r="T1706" s="431" t="s">
        <v>217</v>
      </c>
      <c r="U1706" s="431" t="s">
        <v>218</v>
      </c>
      <c r="V1706" s="434" t="s">
        <v>422</v>
      </c>
      <c r="W1706" s="433" t="s">
        <v>219</v>
      </c>
      <c r="X1706" s="435" t="s">
        <v>423</v>
      </c>
      <c r="Y1706" s="431" t="s">
        <v>220</v>
      </c>
      <c r="Z1706" s="451" t="s">
        <v>69</v>
      </c>
    </row>
    <row r="1707" spans="1:26" ht="15.5" customHeight="1">
      <c r="A1707" s="425"/>
      <c r="B1707" s="828" t="s">
        <v>166</v>
      </c>
      <c r="C1707" s="829"/>
      <c r="D1707" s="436">
        <f>IF('statement of marks'!L$6="","",'statement of marks'!L$6)</f>
        <v>5</v>
      </c>
      <c r="E1707" s="436">
        <f>IF('statement of marks'!M$6="","",'statement of marks'!M$6)</f>
        <v>5</v>
      </c>
      <c r="F1707" s="437">
        <f>IF('statement of marks'!N$6="","",'statement of marks'!N$6)</f>
        <v>10</v>
      </c>
      <c r="G1707" s="436">
        <f>IF('statement of marks'!O$6="","",'statement of marks'!O$6)</f>
        <v>5</v>
      </c>
      <c r="H1707" s="436">
        <f>IF('statement of marks'!P$6="","",'statement of marks'!P$6)</f>
        <v>5</v>
      </c>
      <c r="I1707" s="438">
        <f>IF('statement of marks'!Q$6="","",'statement of marks'!Q$6)</f>
        <v>10</v>
      </c>
      <c r="J1707" s="436">
        <f>IF('statement of marks'!R$6="","",'statement of marks'!R$6)</f>
        <v>5</v>
      </c>
      <c r="K1707" s="436">
        <f>IF('statement of marks'!S$6="","",'statement of marks'!S$6)</f>
        <v>4</v>
      </c>
      <c r="L1707" s="438">
        <f>IF('statement of marks'!T$6="","",'statement of marks'!T$6)</f>
        <v>9</v>
      </c>
      <c r="M1707" s="438">
        <f>IF('statement of marks'!U$6="","",'statement of marks'!U$6)</f>
        <v>29</v>
      </c>
      <c r="N1707" s="439">
        <f>IF('statement of marks'!V$6="","",'statement of marks'!V$6)</f>
        <v>1</v>
      </c>
      <c r="O1707" s="436">
        <f>IF('statement of marks'!W$6="","",'statement of marks'!W$6)</f>
        <v>40</v>
      </c>
      <c r="P1707" s="436">
        <f>IF('statement of marks'!X$6="","",'statement of marks'!X$6)</f>
        <v>10</v>
      </c>
      <c r="Q1707" s="436">
        <f>IF('statement of marks'!Y$6="","",'statement of marks'!Y$6)</f>
        <v>20</v>
      </c>
      <c r="R1707" s="438">
        <f>IF('statement of marks'!Z$6="","",'statement of marks'!Z$6)</f>
        <v>70</v>
      </c>
      <c r="S1707" s="440">
        <f>IF('statement of marks'!AA$6="","",'statement of marks'!AA$6)</f>
        <v>100</v>
      </c>
      <c r="T1707" s="436">
        <f>IF('statement of marks'!AB$6="","",'statement of marks'!AB$6)</f>
        <v>65</v>
      </c>
      <c r="U1707" s="436">
        <f>IF('statement of marks'!AC$6="","",'statement of marks'!AC$6)</f>
        <v>15</v>
      </c>
      <c r="V1707" s="436">
        <f>IF('statement of marks'!AD$6="","",'statement of marks'!AD$6)</f>
        <v>20</v>
      </c>
      <c r="W1707" s="438">
        <f>IF('statement of marks'!AE$6="","",'statement of marks'!AE$6)</f>
        <v>100</v>
      </c>
      <c r="X1707" s="441">
        <f>IF('statement of marks'!AF$6="","",'statement of marks'!AF$6)</f>
        <v>200</v>
      </c>
      <c r="Y1707" s="436" t="str">
        <f>IF('statement of marks'!AG$6="","",'statement of marks'!AG$6)</f>
        <v/>
      </c>
      <c r="Z1707" s="452" t="str">
        <f>IF('statement of marks'!AH$6="","",'statement of marks'!AH$6)</f>
        <v/>
      </c>
    </row>
    <row r="1708" spans="1:26" ht="15.5" customHeight="1">
      <c r="A1708" s="424"/>
      <c r="B1708" s="813" t="str">
        <f>IF('statement of marks'!$L$3="","",'statement of marks'!$L$3)</f>
        <v>HINDI</v>
      </c>
      <c r="C1708" s="814"/>
      <c r="D1708" s="430" t="str">
        <f>IF('statement of marks'!L60="","",'statement of marks'!L60)</f>
        <v/>
      </c>
      <c r="E1708" s="430" t="str">
        <f>IF('statement of marks'!M60="","",'statement of marks'!M60)</f>
        <v/>
      </c>
      <c r="F1708" s="442" t="str">
        <f>IF('statement of marks'!N60="","",'statement of marks'!N60)</f>
        <v/>
      </c>
      <c r="G1708" s="430" t="str">
        <f>IF('statement of marks'!O60="","",'statement of marks'!O60)</f>
        <v/>
      </c>
      <c r="H1708" s="430" t="str">
        <f>IF('statement of marks'!P60="","",'statement of marks'!P60)</f>
        <v/>
      </c>
      <c r="I1708" s="443" t="str">
        <f>IF('statement of marks'!Q60="","",'statement of marks'!Q60)</f>
        <v/>
      </c>
      <c r="J1708" s="430" t="str">
        <f>IF('statement of marks'!R60="","",'statement of marks'!R60)</f>
        <v/>
      </c>
      <c r="K1708" s="430" t="str">
        <f>IF('statement of marks'!S60="","",'statement of marks'!S60)</f>
        <v/>
      </c>
      <c r="L1708" s="443" t="str">
        <f>IF('statement of marks'!T60="","",'statement of marks'!T60)</f>
        <v/>
      </c>
      <c r="M1708" s="443" t="str">
        <f>IF('statement of marks'!U60="","",'statement of marks'!U60)</f>
        <v/>
      </c>
      <c r="N1708" s="444" t="str">
        <f>IF('statement of marks'!V60="","",'statement of marks'!V60)</f>
        <v/>
      </c>
      <c r="O1708" s="430" t="str">
        <f>IF('statement of marks'!W60="","",'statement of marks'!W60)</f>
        <v/>
      </c>
      <c r="P1708" s="430" t="str">
        <f>IF('statement of marks'!X60="","",'statement of marks'!X60)</f>
        <v/>
      </c>
      <c r="Q1708" s="430" t="str">
        <f>IF('statement of marks'!Y60="","",'statement of marks'!Y60)</f>
        <v/>
      </c>
      <c r="R1708" s="443" t="str">
        <f>IF('statement of marks'!Z60="","",'statement of marks'!Z60)</f>
        <v/>
      </c>
      <c r="S1708" s="445" t="str">
        <f>IF('statement of marks'!AA60="","",'statement of marks'!AA60)</f>
        <v/>
      </c>
      <c r="T1708" s="430" t="str">
        <f>IF('statement of marks'!AB60="","",'statement of marks'!AB60)</f>
        <v/>
      </c>
      <c r="U1708" s="430" t="str">
        <f>IF('statement of marks'!AC60="","",'statement of marks'!AC60)</f>
        <v/>
      </c>
      <c r="V1708" s="430" t="str">
        <f>IF('statement of marks'!AD60="","",'statement of marks'!AD60)</f>
        <v/>
      </c>
      <c r="W1708" s="443" t="str">
        <f>IF('statement of marks'!AE60="","",'statement of marks'!AE60)</f>
        <v/>
      </c>
      <c r="X1708" s="446" t="str">
        <f>IF('statement of marks'!AF60="","",'statement of marks'!AF60)</f>
        <v/>
      </c>
      <c r="Y1708" s="430" t="str">
        <f>IF('statement of marks'!AG60="","",'statement of marks'!AG60)</f>
        <v/>
      </c>
      <c r="Z1708" s="453" t="str">
        <f>IF('statement of marks'!AH60="","",'statement of marks'!AH60)</f>
        <v/>
      </c>
    </row>
    <row r="1709" spans="1:26" ht="15.5" customHeight="1">
      <c r="A1709" s="424"/>
      <c r="B1709" s="813" t="str">
        <f>IF('statement of marks'!$AK$3="","",'statement of marks'!$AK$3)</f>
        <v>ENGLISH</v>
      </c>
      <c r="C1709" s="814"/>
      <c r="D1709" s="430" t="str">
        <f>IF('statement of marks'!AK60="","",'statement of marks'!AK60)</f>
        <v/>
      </c>
      <c r="E1709" s="430" t="str">
        <f>IF('statement of marks'!AL60="","",'statement of marks'!AL60)</f>
        <v/>
      </c>
      <c r="F1709" s="442" t="str">
        <f>IF('statement of marks'!AM60="","",'statement of marks'!AM60)</f>
        <v/>
      </c>
      <c r="G1709" s="430" t="str">
        <f>IF('statement of marks'!AN60="","",'statement of marks'!AN60)</f>
        <v/>
      </c>
      <c r="H1709" s="430" t="str">
        <f>IF('statement of marks'!AO60="","",'statement of marks'!AO60)</f>
        <v/>
      </c>
      <c r="I1709" s="443" t="str">
        <f>IF('statement of marks'!AP60="","",'statement of marks'!AP60)</f>
        <v/>
      </c>
      <c r="J1709" s="430" t="str">
        <f>IF('statement of marks'!AQ60="","",'statement of marks'!AQ60)</f>
        <v/>
      </c>
      <c r="K1709" s="430" t="str">
        <f>IF('statement of marks'!AR60="","",'statement of marks'!AR60)</f>
        <v/>
      </c>
      <c r="L1709" s="443" t="str">
        <f>IF('statement of marks'!AS60="","",'statement of marks'!AS60)</f>
        <v/>
      </c>
      <c r="M1709" s="443" t="str">
        <f>IF('statement of marks'!AT60="","",'statement of marks'!AT60)</f>
        <v/>
      </c>
      <c r="N1709" s="444" t="str">
        <f>IF('statement of marks'!AU60="","",'statement of marks'!AU60)</f>
        <v/>
      </c>
      <c r="O1709" s="430" t="str">
        <f>IF('statement of marks'!AV60="","",'statement of marks'!AV60)</f>
        <v/>
      </c>
      <c r="P1709" s="430" t="str">
        <f>IF('statement of marks'!AW60="","",'statement of marks'!AW60)</f>
        <v/>
      </c>
      <c r="Q1709" s="430" t="str">
        <f>IF('statement of marks'!AX60="","",'statement of marks'!AX60)</f>
        <v/>
      </c>
      <c r="R1709" s="443" t="str">
        <f>IF('statement of marks'!AY60="","",'statement of marks'!AY60)</f>
        <v/>
      </c>
      <c r="S1709" s="445" t="str">
        <f>IF('statement of marks'!AZ60="","",'statement of marks'!AZ60)</f>
        <v/>
      </c>
      <c r="T1709" s="430" t="str">
        <f>IF('statement of marks'!BA60="","",'statement of marks'!BA60)</f>
        <v/>
      </c>
      <c r="U1709" s="430" t="str">
        <f>IF('statement of marks'!BB60="","",'statement of marks'!BB60)</f>
        <v/>
      </c>
      <c r="V1709" s="430" t="str">
        <f>IF('statement of marks'!BC60="","",'statement of marks'!BC60)</f>
        <v/>
      </c>
      <c r="W1709" s="443" t="str">
        <f>IF('statement of marks'!BD60="","",'statement of marks'!BD60)</f>
        <v/>
      </c>
      <c r="X1709" s="446" t="str">
        <f>IF('statement of marks'!BE60="","",'statement of marks'!BE60)</f>
        <v/>
      </c>
      <c r="Y1709" s="430" t="str">
        <f>IF('statement of marks'!BF60="","",'statement of marks'!BF60)</f>
        <v/>
      </c>
      <c r="Z1709" s="453" t="str">
        <f>IF('statement of marks'!BG60="","",'statement of marks'!BG60)</f>
        <v/>
      </c>
    </row>
    <row r="1710" spans="1:26" ht="15.5" customHeight="1">
      <c r="A1710" s="424"/>
      <c r="B1710" s="813" t="str">
        <f>IF('statement of marks'!BJ60="s","SANSKRIT",IF('statement of marks'!BJ60="u","URDU",IF('statement of marks'!BJ60="g","GUJRATI",IF('statement of marks'!BJ60="p","PUNJABI",IF('statement of marks'!BJ60="sd","fla/kh","THIRD LANGUAGE")))))</f>
        <v>THIRD LANGUAGE</v>
      </c>
      <c r="C1710" s="814"/>
      <c r="D1710" s="430" t="str">
        <f>IF('statement of marks'!BK60="","",'statement of marks'!BK60)</f>
        <v/>
      </c>
      <c r="E1710" s="430" t="str">
        <f>IF('statement of marks'!BL60="","",'statement of marks'!BL60)</f>
        <v/>
      </c>
      <c r="F1710" s="442" t="str">
        <f>IF('statement of marks'!BM60="","",'statement of marks'!BM60)</f>
        <v/>
      </c>
      <c r="G1710" s="430" t="str">
        <f>IF('statement of marks'!BN60="","",'statement of marks'!BN60)</f>
        <v/>
      </c>
      <c r="H1710" s="430" t="str">
        <f>IF('statement of marks'!BO60="","",'statement of marks'!BO60)</f>
        <v/>
      </c>
      <c r="I1710" s="443" t="str">
        <f>IF('statement of marks'!BP60="","",'statement of marks'!BP60)</f>
        <v/>
      </c>
      <c r="J1710" s="430" t="str">
        <f>IF('statement of marks'!BQ60="","",'statement of marks'!BQ60)</f>
        <v/>
      </c>
      <c r="K1710" s="430" t="str">
        <f>IF('statement of marks'!BR60="","",'statement of marks'!BR60)</f>
        <v/>
      </c>
      <c r="L1710" s="443" t="str">
        <f>IF('statement of marks'!BS60="","",'statement of marks'!BS60)</f>
        <v/>
      </c>
      <c r="M1710" s="443" t="str">
        <f>IF('statement of marks'!BT60="","",'statement of marks'!BT60)</f>
        <v/>
      </c>
      <c r="N1710" s="444" t="str">
        <f>IF('statement of marks'!BU60="","",'statement of marks'!BU60)</f>
        <v/>
      </c>
      <c r="O1710" s="430" t="str">
        <f>IF('statement of marks'!BV60="","",'statement of marks'!BV60)</f>
        <v/>
      </c>
      <c r="P1710" s="430" t="str">
        <f>IF('statement of marks'!BW60="","",'statement of marks'!BW60)</f>
        <v/>
      </c>
      <c r="Q1710" s="430"/>
      <c r="R1710" s="443" t="str">
        <f>IF('statement of marks'!BX60="","",'statement of marks'!BX60)</f>
        <v/>
      </c>
      <c r="S1710" s="445" t="str">
        <f>IF('statement of marks'!BY60="","",'statement of marks'!BY60)</f>
        <v/>
      </c>
      <c r="T1710" s="430" t="str">
        <f>IF('statement of marks'!BZ60="","",'statement of marks'!BZ60)</f>
        <v/>
      </c>
      <c r="U1710" s="430" t="str">
        <f>IF('statement of marks'!CA60="","",'statement of marks'!CA60)</f>
        <v/>
      </c>
      <c r="V1710" s="430"/>
      <c r="W1710" s="443" t="str">
        <f>IF('statement of marks'!CB60="","",'statement of marks'!CB60)</f>
        <v/>
      </c>
      <c r="X1710" s="446" t="str">
        <f>IF('statement of marks'!CC60="","",'statement of marks'!CC60)</f>
        <v/>
      </c>
      <c r="Y1710" s="430" t="str">
        <f>IF('statement of marks'!CD60="","",'statement of marks'!CD60)</f>
        <v/>
      </c>
      <c r="Z1710" s="453" t="str">
        <f>IF('statement of marks'!CE60="","",'statement of marks'!CE60)</f>
        <v/>
      </c>
    </row>
    <row r="1711" spans="1:26" ht="15.5" customHeight="1">
      <c r="A1711" s="424"/>
      <c r="B1711" s="813" t="str">
        <f>IF('statement of marks'!$CH$3="","",'statement of marks'!$CH$3)</f>
        <v>MATHEMATICS</v>
      </c>
      <c r="C1711" s="814"/>
      <c r="D1711" s="430" t="str">
        <f>IF('statement of marks'!CH60="","",'statement of marks'!CH60)</f>
        <v/>
      </c>
      <c r="E1711" s="430" t="str">
        <f>IF('statement of marks'!CI60="","",'statement of marks'!CI60)</f>
        <v/>
      </c>
      <c r="F1711" s="442" t="str">
        <f>IF('statement of marks'!CJ60="","",'statement of marks'!CJ60)</f>
        <v/>
      </c>
      <c r="G1711" s="430" t="str">
        <f>IF('statement of marks'!CK60="","",'statement of marks'!CK60)</f>
        <v/>
      </c>
      <c r="H1711" s="430" t="str">
        <f>IF('statement of marks'!CL60="","",'statement of marks'!CL60)</f>
        <v/>
      </c>
      <c r="I1711" s="443" t="str">
        <f>IF('statement of marks'!CM60="","",'statement of marks'!CM60)</f>
        <v/>
      </c>
      <c r="J1711" s="430" t="str">
        <f>IF('statement of marks'!CN60="","",'statement of marks'!CN60)</f>
        <v/>
      </c>
      <c r="K1711" s="430" t="str">
        <f>IF('statement of marks'!CO60="","",'statement of marks'!CO60)</f>
        <v/>
      </c>
      <c r="L1711" s="443" t="str">
        <f>IF('statement of marks'!CP60="","",'statement of marks'!CP60)</f>
        <v/>
      </c>
      <c r="M1711" s="443" t="str">
        <f>IF('statement of marks'!CQ60="","",'statement of marks'!CQ60)</f>
        <v/>
      </c>
      <c r="N1711" s="444" t="str">
        <f>IF('statement of marks'!CR60="","",'statement of marks'!CR60)</f>
        <v/>
      </c>
      <c r="O1711" s="430" t="str">
        <f>IF('statement of marks'!CS60="","",'statement of marks'!CS60)</f>
        <v/>
      </c>
      <c r="P1711" s="430" t="str">
        <f>IF('statement of marks'!CT60="","",'statement of marks'!CT60)</f>
        <v/>
      </c>
      <c r="Q1711" s="430" t="str">
        <f>IF('statement of marks'!CU60="","",'statement of marks'!CU60)</f>
        <v/>
      </c>
      <c r="R1711" s="443" t="str">
        <f>IF('statement of marks'!CV60="","",'statement of marks'!CV60)</f>
        <v/>
      </c>
      <c r="S1711" s="445" t="str">
        <f>IF('statement of marks'!CW60="","",'statement of marks'!CW60)</f>
        <v/>
      </c>
      <c r="T1711" s="430" t="str">
        <f>IF('statement of marks'!CX60="","",'statement of marks'!CX60)</f>
        <v/>
      </c>
      <c r="U1711" s="430" t="str">
        <f>IF('statement of marks'!CY60="","",'statement of marks'!CY60)</f>
        <v/>
      </c>
      <c r="V1711" s="430" t="str">
        <f>IF('statement of marks'!CZ60="","",'statement of marks'!CZ60)</f>
        <v/>
      </c>
      <c r="W1711" s="443" t="str">
        <f>IF('statement of marks'!DA60="","",'statement of marks'!DA60)</f>
        <v/>
      </c>
      <c r="X1711" s="446" t="str">
        <f>IF('statement of marks'!DB60="","",'statement of marks'!DB60)</f>
        <v/>
      </c>
      <c r="Y1711" s="430" t="str">
        <f>IF('statement of marks'!DC60="","",'statement of marks'!DC60)</f>
        <v/>
      </c>
      <c r="Z1711" s="453" t="str">
        <f>IF('statement of marks'!DD60="","",'statement of marks'!DD60)</f>
        <v/>
      </c>
    </row>
    <row r="1712" spans="1:26" ht="15.5" customHeight="1">
      <c r="A1712" s="424"/>
      <c r="B1712" s="813" t="str">
        <f>IF('statement of marks'!$DG$3="","",'statement of marks'!$DG$3)</f>
        <v>SCIENCE</v>
      </c>
      <c r="C1712" s="814"/>
      <c r="D1712" s="430" t="str">
        <f>IF('statement of marks'!DG60="","",'statement of marks'!DG60)</f>
        <v/>
      </c>
      <c r="E1712" s="430" t="str">
        <f>IF('statement of marks'!DH60="","",'statement of marks'!DH60)</f>
        <v/>
      </c>
      <c r="F1712" s="442" t="str">
        <f>IF('statement of marks'!DI60="","",'statement of marks'!DI60)</f>
        <v/>
      </c>
      <c r="G1712" s="430" t="str">
        <f>IF('statement of marks'!DJ60="","",'statement of marks'!DJ60)</f>
        <v/>
      </c>
      <c r="H1712" s="430" t="str">
        <f>IF('statement of marks'!DK60="","",'statement of marks'!DK60)</f>
        <v/>
      </c>
      <c r="I1712" s="443" t="str">
        <f>IF('statement of marks'!DL60="","",'statement of marks'!DL60)</f>
        <v/>
      </c>
      <c r="J1712" s="430" t="str">
        <f>IF('statement of marks'!DM60="","",'statement of marks'!DM60)</f>
        <v/>
      </c>
      <c r="K1712" s="430" t="str">
        <f>IF('statement of marks'!DN60="","",'statement of marks'!DN60)</f>
        <v/>
      </c>
      <c r="L1712" s="443" t="str">
        <f>IF('statement of marks'!DO60="","",'statement of marks'!DO60)</f>
        <v/>
      </c>
      <c r="M1712" s="443" t="str">
        <f>IF('statement of marks'!DP60="","",'statement of marks'!DP60)</f>
        <v/>
      </c>
      <c r="N1712" s="444" t="str">
        <f>IF('statement of marks'!DQ60="","",'statement of marks'!DQ60)</f>
        <v/>
      </c>
      <c r="O1712" s="430" t="str">
        <f>IF('statement of marks'!DR60="","",'statement of marks'!DR60)</f>
        <v/>
      </c>
      <c r="P1712" s="430" t="str">
        <f>IF('statement of marks'!DS60="","",'statement of marks'!DS60)</f>
        <v/>
      </c>
      <c r="Q1712" s="430"/>
      <c r="R1712" s="443" t="str">
        <f>IF('statement of marks'!DT60="","",'statement of marks'!DT60)</f>
        <v/>
      </c>
      <c r="S1712" s="445" t="str">
        <f>IF('statement of marks'!DU60="","",'statement of marks'!DU60)</f>
        <v/>
      </c>
      <c r="T1712" s="430" t="str">
        <f>IF('statement of marks'!DV60="","",'statement of marks'!DV60)</f>
        <v/>
      </c>
      <c r="U1712" s="430" t="str">
        <f>IF('statement of marks'!DW60="","",'statement of marks'!DW60)</f>
        <v/>
      </c>
      <c r="V1712" s="430"/>
      <c r="W1712" s="443" t="str">
        <f>IF('statement of marks'!DX60="","",'statement of marks'!DX60)</f>
        <v/>
      </c>
      <c r="X1712" s="446" t="str">
        <f>IF('statement of marks'!DY60="","",'statement of marks'!DY60)</f>
        <v/>
      </c>
      <c r="Y1712" s="430" t="str">
        <f>IF('statement of marks'!DZ60="","",'statement of marks'!DZ60)</f>
        <v/>
      </c>
      <c r="Z1712" s="453" t="str">
        <f>IF('statement of marks'!EA60="","",'statement of marks'!EA60)</f>
        <v/>
      </c>
    </row>
    <row r="1713" spans="1:26" ht="15.5" customHeight="1">
      <c r="A1713" s="424"/>
      <c r="B1713" s="813" t="str">
        <f>IF('statement of marks'!$ED$3="","",'statement of marks'!$ED$3)</f>
        <v>SOCIAL STUDIES</v>
      </c>
      <c r="C1713" s="814"/>
      <c r="D1713" s="430" t="str">
        <f>IF('statement of marks'!ED60="","",'statement of marks'!ED60)</f>
        <v/>
      </c>
      <c r="E1713" s="430" t="str">
        <f>IF('statement of marks'!EE60="","",'statement of marks'!EE60)</f>
        <v/>
      </c>
      <c r="F1713" s="442" t="str">
        <f>IF('statement of marks'!EF60="","",'statement of marks'!EF60)</f>
        <v/>
      </c>
      <c r="G1713" s="430" t="str">
        <f>IF('statement of marks'!EG60="","",'statement of marks'!EG60)</f>
        <v/>
      </c>
      <c r="H1713" s="430" t="str">
        <f>IF('statement of marks'!EH60="","",'statement of marks'!EH60)</f>
        <v/>
      </c>
      <c r="I1713" s="443" t="str">
        <f>IF('statement of marks'!EI60="","",'statement of marks'!EI60)</f>
        <v/>
      </c>
      <c r="J1713" s="430" t="str">
        <f>IF('statement of marks'!EJ60="","",'statement of marks'!EJ60)</f>
        <v/>
      </c>
      <c r="K1713" s="430" t="str">
        <f>IF('statement of marks'!EK60="","",'statement of marks'!EK60)</f>
        <v/>
      </c>
      <c r="L1713" s="443" t="str">
        <f>IF('statement of marks'!EL60="","",'statement of marks'!EL60)</f>
        <v/>
      </c>
      <c r="M1713" s="443" t="str">
        <f>IF('statement of marks'!EM60="","",'statement of marks'!EM60)</f>
        <v/>
      </c>
      <c r="N1713" s="444" t="str">
        <f>IF('statement of marks'!EN60="","",'statement of marks'!EN60)</f>
        <v/>
      </c>
      <c r="O1713" s="430" t="str">
        <f>IF('statement of marks'!EO60="","",'statement of marks'!EO60)</f>
        <v/>
      </c>
      <c r="P1713" s="430" t="str">
        <f>IF('statement of marks'!EP60="","",'statement of marks'!EP60)</f>
        <v/>
      </c>
      <c r="Q1713" s="430"/>
      <c r="R1713" s="443" t="str">
        <f>IF('statement of marks'!EQ60="","",'statement of marks'!EQ60)</f>
        <v/>
      </c>
      <c r="S1713" s="445" t="str">
        <f>IF('statement of marks'!ER60="","",'statement of marks'!ER60)</f>
        <v/>
      </c>
      <c r="T1713" s="430" t="str">
        <f>IF('statement of marks'!ES60="","",'statement of marks'!ES60)</f>
        <v/>
      </c>
      <c r="U1713" s="430" t="str">
        <f>IF('statement of marks'!ET60="","",'statement of marks'!ET60)</f>
        <v/>
      </c>
      <c r="V1713" s="430"/>
      <c r="W1713" s="443" t="str">
        <f>IF('statement of marks'!EU60="","",'statement of marks'!EU60)</f>
        <v/>
      </c>
      <c r="X1713" s="446" t="str">
        <f>IF('statement of marks'!EV60="","",'statement of marks'!EV60)</f>
        <v/>
      </c>
      <c r="Y1713" s="430" t="str">
        <f>IF('statement of marks'!EW60="","",'statement of marks'!EW60)</f>
        <v/>
      </c>
      <c r="Z1713" s="453" t="str">
        <f>IF('statement of marks'!EX60="","",'statement of marks'!EX60)</f>
        <v/>
      </c>
    </row>
    <row r="1714" spans="1:26" ht="15.5" customHeight="1">
      <c r="A1714" s="424"/>
      <c r="B1714" s="813" t="s">
        <v>172</v>
      </c>
      <c r="C1714" s="814"/>
      <c r="D1714" s="794" t="s">
        <v>167</v>
      </c>
      <c r="E1714" s="794"/>
      <c r="F1714" s="794"/>
      <c r="G1714" s="794" t="s">
        <v>168</v>
      </c>
      <c r="H1714" s="794"/>
      <c r="I1714" s="794"/>
      <c r="J1714" s="794" t="s">
        <v>169</v>
      </c>
      <c r="K1714" s="794"/>
      <c r="L1714" s="794"/>
      <c r="M1714" s="794"/>
      <c r="N1714" s="794"/>
      <c r="O1714" s="794" t="s">
        <v>177</v>
      </c>
      <c r="P1714" s="794"/>
      <c r="Q1714" s="794"/>
      <c r="R1714" s="794"/>
      <c r="S1714" s="794" t="s">
        <v>221</v>
      </c>
      <c r="T1714" s="794"/>
      <c r="U1714" s="794"/>
      <c r="V1714" s="794"/>
      <c r="W1714" s="447"/>
      <c r="X1714" s="823" t="s">
        <v>425</v>
      </c>
      <c r="Y1714" s="823"/>
      <c r="Z1714" s="824"/>
    </row>
    <row r="1715" spans="1:26" ht="15.5" customHeight="1">
      <c r="A1715" s="425"/>
      <c r="B1715" s="825" t="s">
        <v>166</v>
      </c>
      <c r="C1715" s="826"/>
      <c r="D1715" s="827">
        <f>IF('statement of marks'!FA$6="","",'statement of marks'!FA$6)</f>
        <v>20</v>
      </c>
      <c r="E1715" s="827"/>
      <c r="F1715" s="827"/>
      <c r="G1715" s="827">
        <f>IF('statement of marks'!FB$6="","",'statement of marks'!FB$6)</f>
        <v>20</v>
      </c>
      <c r="H1715" s="827"/>
      <c r="I1715" s="827"/>
      <c r="J1715" s="827">
        <f>IF('statement of marks'!FC$6="","",'statement of marks'!FC$6)</f>
        <v>20</v>
      </c>
      <c r="K1715" s="827"/>
      <c r="L1715" s="827"/>
      <c r="M1715" s="827"/>
      <c r="N1715" s="827"/>
      <c r="O1715" s="827">
        <f>IF('statement of marks'!FD$6="","",'statement of marks'!FD$6)</f>
        <v>20</v>
      </c>
      <c r="P1715" s="827"/>
      <c r="Q1715" s="827"/>
      <c r="R1715" s="827"/>
      <c r="S1715" s="827">
        <f>IF('statement of marks'!FE$6="","",'statement of marks'!FE$6)</f>
        <v>20</v>
      </c>
      <c r="T1715" s="827"/>
      <c r="U1715" s="827"/>
      <c r="V1715" s="827"/>
      <c r="W1715" s="448"/>
      <c r="X1715" s="436">
        <f>IF('statement of marks'!FF$6="","",'statement of marks'!FF$6)</f>
        <v>100</v>
      </c>
      <c r="Y1715" s="436" t="s">
        <v>220</v>
      </c>
      <c r="Z1715" s="451" t="s">
        <v>69</v>
      </c>
    </row>
    <row r="1716" spans="1:26" ht="15.5" customHeight="1">
      <c r="A1716" s="424"/>
      <c r="B1716" s="813" t="str">
        <f>IF('statement of marks'!$FA$3="","",'statement of marks'!$FA$3)</f>
        <v>WORK EXPERIENCE</v>
      </c>
      <c r="C1716" s="814"/>
      <c r="D1716" s="817" t="str">
        <f>IF('statement of marks'!FA60="","",'statement of marks'!FA60)</f>
        <v/>
      </c>
      <c r="E1716" s="817"/>
      <c r="F1716" s="817"/>
      <c r="G1716" s="817" t="str">
        <f>IF('statement of marks'!FB60="","",'statement of marks'!FB60)</f>
        <v/>
      </c>
      <c r="H1716" s="817"/>
      <c r="I1716" s="817"/>
      <c r="J1716" s="816" t="str">
        <f>IF('statement of marks'!FC60="","",'statement of marks'!FC60)</f>
        <v/>
      </c>
      <c r="K1716" s="816"/>
      <c r="L1716" s="816"/>
      <c r="M1716" s="816"/>
      <c r="N1716" s="816"/>
      <c r="O1716" s="817" t="str">
        <f>IF('statement of marks'!FD60="","",'statement of marks'!FD60)</f>
        <v/>
      </c>
      <c r="P1716" s="817"/>
      <c r="Q1716" s="817"/>
      <c r="R1716" s="817"/>
      <c r="S1716" s="817" t="str">
        <f>IF('statement of marks'!FE60="","",'statement of marks'!FE60)</f>
        <v/>
      </c>
      <c r="T1716" s="817"/>
      <c r="U1716" s="817"/>
      <c r="V1716" s="817"/>
      <c r="W1716" s="447"/>
      <c r="X1716" s="447" t="str">
        <f>IF('statement of marks'!FF60="","",'statement of marks'!FF60)</f>
        <v/>
      </c>
      <c r="Y1716" s="447" t="str">
        <f>IF('statement of marks'!FG60="","",'statement of marks'!FG60)</f>
        <v/>
      </c>
      <c r="Z1716" s="454" t="str">
        <f>IF('statement of marks'!FH60="","",'statement of marks'!FH60)</f>
        <v/>
      </c>
    </row>
    <row r="1717" spans="1:26" ht="15.5" customHeight="1">
      <c r="A1717" s="424"/>
      <c r="B1717" s="813" t="str">
        <f>IF('statement of marks'!$FK$3="","",'statement of marks'!$FK$3)</f>
        <v>ART EDUCATION</v>
      </c>
      <c r="C1717" s="814"/>
      <c r="D1717" s="817" t="str">
        <f>IF('statement of marks'!FK60="","",'statement of marks'!FK60)</f>
        <v/>
      </c>
      <c r="E1717" s="817"/>
      <c r="F1717" s="817"/>
      <c r="G1717" s="817" t="str">
        <f>IF('statement of marks'!FL60="","",'statement of marks'!FL60)</f>
        <v/>
      </c>
      <c r="H1717" s="817"/>
      <c r="I1717" s="817"/>
      <c r="J1717" s="816" t="str">
        <f>IF('statement of marks'!FM60="","",'statement of marks'!FM60)</f>
        <v/>
      </c>
      <c r="K1717" s="816"/>
      <c r="L1717" s="816"/>
      <c r="M1717" s="816"/>
      <c r="N1717" s="816"/>
      <c r="O1717" s="817" t="str">
        <f>IF('statement of marks'!FN60="","",'statement of marks'!FN60)</f>
        <v/>
      </c>
      <c r="P1717" s="817"/>
      <c r="Q1717" s="817"/>
      <c r="R1717" s="817"/>
      <c r="S1717" s="817" t="str">
        <f>IF('statement of marks'!FO60="","",'statement of marks'!FO60)</f>
        <v/>
      </c>
      <c r="T1717" s="817"/>
      <c r="U1717" s="817"/>
      <c r="V1717" s="817"/>
      <c r="W1717" s="447"/>
      <c r="X1717" s="447" t="str">
        <f>IF('statement of marks'!FP60="","",'statement of marks'!FP60)</f>
        <v/>
      </c>
      <c r="Y1717" s="447" t="str">
        <f>IF('statement of marks'!FQ60="","",'statement of marks'!FQ60)</f>
        <v/>
      </c>
      <c r="Z1717" s="454" t="str">
        <f>IF('statement of marks'!FR60="","",'statement of marks'!FR60)</f>
        <v/>
      </c>
    </row>
    <row r="1718" spans="1:26" ht="15.5" customHeight="1">
      <c r="A1718" s="424"/>
      <c r="B1718" s="813" t="str">
        <f>IF('statement of marks'!$FU$3="","",'statement of marks'!$FU$3)</f>
        <v>PHYSICIAL EDUCATION</v>
      </c>
      <c r="C1718" s="814"/>
      <c r="D1718" s="817" t="str">
        <f>IF('statement of marks'!FU60="","",'statement of marks'!FU60)</f>
        <v/>
      </c>
      <c r="E1718" s="817"/>
      <c r="F1718" s="817"/>
      <c r="G1718" s="817" t="str">
        <f>IF('statement of marks'!FV60="","",'statement of marks'!FV60)</f>
        <v/>
      </c>
      <c r="H1718" s="817"/>
      <c r="I1718" s="817"/>
      <c r="J1718" s="816" t="str">
        <f>IF('statement of marks'!FW60="","",'statement of marks'!FW60)</f>
        <v/>
      </c>
      <c r="K1718" s="816"/>
      <c r="L1718" s="816"/>
      <c r="M1718" s="816"/>
      <c r="N1718" s="816"/>
      <c r="O1718" s="817" t="str">
        <f>IF('statement of marks'!FX60="","",'statement of marks'!FX60)</f>
        <v/>
      </c>
      <c r="P1718" s="817"/>
      <c r="Q1718" s="817"/>
      <c r="R1718" s="817"/>
      <c r="S1718" s="817" t="str">
        <f>IF('statement of marks'!FY60="","",'statement of marks'!FY60)</f>
        <v/>
      </c>
      <c r="T1718" s="817"/>
      <c r="U1718" s="817"/>
      <c r="V1718" s="817"/>
      <c r="W1718" s="447"/>
      <c r="X1718" s="447" t="str">
        <f>IF('statement of marks'!FZ60="","",'statement of marks'!FZ60)</f>
        <v/>
      </c>
      <c r="Y1718" s="447" t="str">
        <f>IF('statement of marks'!GA60="","",'statement of marks'!GA60)</f>
        <v/>
      </c>
      <c r="Z1718" s="454" t="str">
        <f>IF('statement of marks'!GB60="","",'statement of marks'!GB60)</f>
        <v/>
      </c>
    </row>
    <row r="1719" spans="1:26" ht="15.5" customHeight="1">
      <c r="A1719" s="424"/>
      <c r="B1719" s="813" t="s">
        <v>173</v>
      </c>
      <c r="C1719" s="814"/>
      <c r="D1719" s="794" t="str">
        <f>details!$EF$3</f>
        <v>AUGUST</v>
      </c>
      <c r="E1719" s="794"/>
      <c r="F1719" s="794"/>
      <c r="G1719" s="794" t="str">
        <f>details!$EJ$3</f>
        <v>OCTOBER</v>
      </c>
      <c r="H1719" s="794"/>
      <c r="I1719" s="794"/>
      <c r="J1719" s="816" t="str">
        <f>details!$EN$3</f>
        <v>DECEMBER</v>
      </c>
      <c r="K1719" s="816"/>
      <c r="L1719" s="816"/>
      <c r="M1719" s="816"/>
      <c r="N1719" s="816"/>
      <c r="O1719" s="794" t="str">
        <f>details!$ER$3</f>
        <v>FEBURARY</v>
      </c>
      <c r="P1719" s="794"/>
      <c r="Q1719" s="794"/>
      <c r="R1719" s="794"/>
      <c r="S1719" s="794" t="str">
        <f>details!$EV$3</f>
        <v>GRAND TOAL</v>
      </c>
      <c r="T1719" s="794"/>
      <c r="U1719" s="794"/>
      <c r="V1719" s="794"/>
      <c r="W1719" s="811" t="s">
        <v>118</v>
      </c>
      <c r="X1719" s="811"/>
      <c r="Y1719" s="811"/>
      <c r="Z1719" s="812"/>
    </row>
    <row r="1720" spans="1:26" ht="15.5" customHeight="1">
      <c r="A1720" s="424"/>
      <c r="B1720" s="813" t="s">
        <v>175</v>
      </c>
      <c r="C1720" s="814"/>
      <c r="D1720" s="815" t="str">
        <f>IF(details!EI60="","",details!EI60)</f>
        <v/>
      </c>
      <c r="E1720" s="815"/>
      <c r="F1720" s="815"/>
      <c r="G1720" s="815" t="str">
        <f>IF(details!EM60="","",details!EM60)</f>
        <v/>
      </c>
      <c r="H1720" s="815"/>
      <c r="I1720" s="815"/>
      <c r="J1720" s="816" t="str">
        <f>IF(details!EQ60="","",details!EQ60)</f>
        <v/>
      </c>
      <c r="K1720" s="816"/>
      <c r="L1720" s="816"/>
      <c r="M1720" s="816"/>
      <c r="N1720" s="816"/>
      <c r="O1720" s="817" t="str">
        <f>IF(details!EU60="","",details!EU60)</f>
        <v/>
      </c>
      <c r="P1720" s="817"/>
      <c r="Q1720" s="817"/>
      <c r="R1720" s="817"/>
      <c r="S1720" s="815" t="str">
        <f>IF(details!EW60="","",details!EW60)</f>
        <v/>
      </c>
      <c r="T1720" s="815"/>
      <c r="U1720" s="815"/>
      <c r="V1720" s="815"/>
      <c r="W1720" s="811"/>
      <c r="X1720" s="811"/>
      <c r="Y1720" s="811"/>
      <c r="Z1720" s="812"/>
    </row>
    <row r="1721" spans="1:26" ht="15.5" customHeight="1">
      <c r="A1721" s="424"/>
      <c r="B1721" s="818" t="s">
        <v>174</v>
      </c>
      <c r="C1721" s="819"/>
      <c r="D1721" s="820">
        <f>IF(details!EH60="","",details!EH60)</f>
        <v>40</v>
      </c>
      <c r="E1721" s="820"/>
      <c r="F1721" s="820"/>
      <c r="G1721" s="820">
        <f>IF(details!EL60="","",details!EL60)</f>
        <v>60</v>
      </c>
      <c r="H1721" s="820"/>
      <c r="I1721" s="820"/>
      <c r="J1721" s="820">
        <f>IF(details!EP60="","",details!EP60)</f>
        <v>80</v>
      </c>
      <c r="K1721" s="820"/>
      <c r="L1721" s="820"/>
      <c r="M1721" s="820"/>
      <c r="N1721" s="820"/>
      <c r="O1721" s="820">
        <f>IF(details!ET60="","",details!ET60)</f>
        <v>100</v>
      </c>
      <c r="P1721" s="820"/>
      <c r="Q1721" s="820"/>
      <c r="R1721" s="820"/>
      <c r="S1721" s="820">
        <f>IF(details!EV60="","",details!EV60)</f>
        <v>110</v>
      </c>
      <c r="T1721" s="820"/>
      <c r="U1721" s="820"/>
      <c r="V1721" s="820"/>
      <c r="W1721" s="821">
        <f>'statement of marks'!$HR$108</f>
        <v>45777</v>
      </c>
      <c r="X1721" s="821"/>
      <c r="Y1721" s="821"/>
      <c r="Z1721" s="822"/>
    </row>
    <row r="1722" spans="1:26" ht="15.5" customHeight="1">
      <c r="A1722" s="426"/>
      <c r="B1722" s="803" t="s">
        <v>232</v>
      </c>
      <c r="C1722" s="804"/>
      <c r="D1722" s="805" t="s">
        <v>189</v>
      </c>
      <c r="E1722" s="805"/>
      <c r="F1722" s="805"/>
      <c r="G1722" s="805" t="s">
        <v>190</v>
      </c>
      <c r="H1722" s="805"/>
      <c r="I1722" s="805"/>
      <c r="J1722" s="805" t="s">
        <v>222</v>
      </c>
      <c r="K1722" s="805"/>
      <c r="L1722" s="805"/>
      <c r="M1722" s="805"/>
      <c r="N1722" s="805"/>
      <c r="O1722" s="805" t="s">
        <v>147</v>
      </c>
      <c r="P1722" s="805"/>
      <c r="Q1722" s="805"/>
      <c r="R1722" s="805"/>
      <c r="S1722" s="806" t="s">
        <v>195</v>
      </c>
      <c r="T1722" s="806"/>
      <c r="U1722" s="806"/>
      <c r="V1722" s="806"/>
      <c r="W1722" s="805" t="s">
        <v>230</v>
      </c>
      <c r="X1722" s="805"/>
      <c r="Y1722" s="805"/>
      <c r="Z1722" s="807"/>
    </row>
    <row r="1723" spans="1:26" ht="15.5" customHeight="1">
      <c r="A1723" s="426"/>
      <c r="B1723" s="803"/>
      <c r="C1723" s="804"/>
      <c r="D1723" s="805">
        <f>'statement of marks'!HP60</f>
        <v>1200</v>
      </c>
      <c r="E1723" s="805"/>
      <c r="F1723" s="805"/>
      <c r="G1723" s="805" t="str">
        <f>'statement of marks'!HQ60</f>
        <v/>
      </c>
      <c r="H1723" s="805"/>
      <c r="I1723" s="805"/>
      <c r="J1723" s="808" t="str">
        <f>'statement of marks'!HU60</f>
        <v/>
      </c>
      <c r="K1723" s="808"/>
      <c r="L1723" s="808"/>
      <c r="M1723" s="808"/>
      <c r="N1723" s="808"/>
      <c r="O1723" s="808" t="str">
        <f>'statement of marks'!HR60</f>
        <v/>
      </c>
      <c r="P1723" s="808"/>
      <c r="Q1723" s="808"/>
      <c r="R1723" s="808"/>
      <c r="S1723" s="805" t="str">
        <f>'statement of marks'!HT60</f>
        <v/>
      </c>
      <c r="T1723" s="805"/>
      <c r="U1723" s="805"/>
      <c r="V1723" s="805"/>
      <c r="W1723" s="809" t="str">
        <f>'statement of marks'!HO60</f>
        <v/>
      </c>
      <c r="X1723" s="809"/>
      <c r="Y1723" s="809"/>
      <c r="Z1723" s="810"/>
    </row>
    <row r="1724" spans="1:26" ht="15.5" customHeight="1">
      <c r="A1724" s="424"/>
      <c r="B1724" s="792" t="s">
        <v>176</v>
      </c>
      <c r="C1724" s="793"/>
      <c r="D1724" s="794"/>
      <c r="E1724" s="794"/>
      <c r="F1724" s="794"/>
      <c r="G1724" s="794"/>
      <c r="H1724" s="794"/>
      <c r="I1724" s="794"/>
      <c r="J1724" s="794"/>
      <c r="K1724" s="794"/>
      <c r="L1724" s="794"/>
      <c r="M1724" s="794"/>
      <c r="N1724" s="794"/>
      <c r="O1724" s="794"/>
      <c r="P1724" s="794"/>
      <c r="Q1724" s="794"/>
      <c r="R1724" s="794"/>
      <c r="S1724" s="794"/>
      <c r="T1724" s="794"/>
      <c r="U1724" s="794"/>
      <c r="V1724" s="794"/>
      <c r="W1724" s="794"/>
      <c r="X1724" s="794"/>
      <c r="Y1724" s="794"/>
      <c r="Z1724" s="800"/>
    </row>
    <row r="1725" spans="1:26" ht="15.5" customHeight="1">
      <c r="A1725" s="424"/>
      <c r="B1725" s="801" t="s">
        <v>161</v>
      </c>
      <c r="C1725" s="802"/>
      <c r="D1725" s="794"/>
      <c r="E1725" s="794"/>
      <c r="F1725" s="794"/>
      <c r="G1725" s="794"/>
      <c r="H1725" s="794"/>
      <c r="I1725" s="794"/>
      <c r="J1725" s="794"/>
      <c r="K1725" s="794"/>
      <c r="L1725" s="794"/>
      <c r="M1725" s="794"/>
      <c r="N1725" s="794"/>
      <c r="O1725" s="794"/>
      <c r="P1725" s="794"/>
      <c r="Q1725" s="794"/>
      <c r="R1725" s="794"/>
      <c r="S1725" s="794"/>
      <c r="T1725" s="794"/>
      <c r="U1725" s="794"/>
      <c r="V1725" s="794"/>
      <c r="W1725" s="794"/>
      <c r="X1725" s="794"/>
      <c r="Y1725" s="794"/>
      <c r="Z1725" s="800"/>
    </row>
    <row r="1726" spans="1:26" ht="15.5" customHeight="1">
      <c r="A1726" s="424"/>
      <c r="B1726" s="792" t="s">
        <v>162</v>
      </c>
      <c r="C1726" s="793"/>
      <c r="D1726" s="794"/>
      <c r="E1726" s="794"/>
      <c r="F1726" s="794"/>
      <c r="G1726" s="794"/>
      <c r="H1726" s="794"/>
      <c r="I1726" s="794"/>
      <c r="J1726" s="794"/>
      <c r="K1726" s="794"/>
      <c r="L1726" s="794"/>
      <c r="M1726" s="794"/>
      <c r="N1726" s="794"/>
      <c r="O1726" s="794"/>
      <c r="P1726" s="794"/>
      <c r="Q1726" s="794"/>
      <c r="R1726" s="794"/>
      <c r="S1726" s="795" t="s">
        <v>162</v>
      </c>
      <c r="T1726" s="795"/>
      <c r="U1726" s="795"/>
      <c r="V1726" s="795"/>
      <c r="W1726" s="796" t="s">
        <v>163</v>
      </c>
      <c r="X1726" s="796"/>
      <c r="Y1726" s="796"/>
      <c r="Z1726" s="797"/>
    </row>
    <row r="1727" spans="1:26" ht="15.5" customHeight="1">
      <c r="A1727" s="424"/>
      <c r="B1727" s="798" t="s">
        <v>163</v>
      </c>
      <c r="C1727" s="799"/>
      <c r="D1727" s="794"/>
      <c r="E1727" s="794"/>
      <c r="F1727" s="794"/>
      <c r="G1727" s="794"/>
      <c r="H1727" s="794"/>
      <c r="I1727" s="794"/>
      <c r="J1727" s="794"/>
      <c r="K1727" s="794"/>
      <c r="L1727" s="794"/>
      <c r="M1727" s="794"/>
      <c r="N1727" s="794"/>
      <c r="O1727" s="794"/>
      <c r="P1727" s="794"/>
      <c r="Q1727" s="794"/>
      <c r="R1727" s="794"/>
      <c r="S1727" s="795"/>
      <c r="T1727" s="795"/>
      <c r="U1727" s="795"/>
      <c r="V1727" s="795"/>
      <c r="W1727" s="796"/>
      <c r="X1727" s="796"/>
      <c r="Y1727" s="796"/>
      <c r="Z1727" s="797"/>
    </row>
    <row r="1728" spans="1:26" ht="15.5" customHeight="1" thickBot="1">
      <c r="A1728" s="424"/>
      <c r="B1728" s="786" t="s">
        <v>223</v>
      </c>
      <c r="C1728" s="787"/>
      <c r="D1728" s="788"/>
      <c r="E1728" s="788"/>
      <c r="F1728" s="788"/>
      <c r="G1728" s="788"/>
      <c r="H1728" s="788"/>
      <c r="I1728" s="788"/>
      <c r="J1728" s="788"/>
      <c r="K1728" s="788"/>
      <c r="L1728" s="788"/>
      <c r="M1728" s="788"/>
      <c r="N1728" s="788"/>
      <c r="O1728" s="788"/>
      <c r="P1728" s="788"/>
      <c r="Q1728" s="788"/>
      <c r="R1728" s="788"/>
      <c r="S1728" s="789" t="s">
        <v>179</v>
      </c>
      <c r="T1728" s="789"/>
      <c r="U1728" s="789"/>
      <c r="V1728" s="789"/>
      <c r="W1728" s="790" t="s">
        <v>179</v>
      </c>
      <c r="X1728" s="790"/>
      <c r="Y1728" s="790"/>
      <c r="Z1728" s="791"/>
    </row>
    <row r="1729" spans="1:26" ht="15.5" customHeight="1">
      <c r="A1729" s="424"/>
      <c r="B1729" s="839" t="s">
        <v>178</v>
      </c>
      <c r="C1729" s="840"/>
      <c r="D1729" s="840"/>
      <c r="E1729" s="840"/>
      <c r="F1729" s="840"/>
      <c r="G1729" s="840"/>
      <c r="H1729" s="840"/>
      <c r="I1729" s="840"/>
      <c r="J1729" s="840"/>
      <c r="K1729" s="840"/>
      <c r="L1729" s="840"/>
      <c r="M1729" s="840"/>
      <c r="N1729" s="840"/>
      <c r="O1729" s="840"/>
      <c r="P1729" s="840"/>
      <c r="Q1729" s="840"/>
      <c r="R1729" s="840"/>
      <c r="S1729" s="840"/>
      <c r="T1729" s="840"/>
      <c r="U1729" s="840"/>
      <c r="V1729" s="840"/>
      <c r="W1729" s="840"/>
      <c r="X1729" s="840"/>
      <c r="Y1729" s="840"/>
      <c r="Z1729" s="841"/>
    </row>
    <row r="1730" spans="1:26" ht="15.5" customHeight="1">
      <c r="A1730" s="424"/>
      <c r="B1730" s="842" t="str">
        <f>IF('statement of marks'!$A$1="","",'statement of marks'!$A$1)</f>
        <v>GOVT. HR. SEC. SCHOOL, _________________</v>
      </c>
      <c r="C1730" s="843"/>
      <c r="D1730" s="843"/>
      <c r="E1730" s="843"/>
      <c r="F1730" s="843"/>
      <c r="G1730" s="843"/>
      <c r="H1730" s="843"/>
      <c r="I1730" s="843"/>
      <c r="J1730" s="843"/>
      <c r="K1730" s="843"/>
      <c r="L1730" s="843"/>
      <c r="M1730" s="843"/>
      <c r="N1730" s="843"/>
      <c r="O1730" s="843"/>
      <c r="P1730" s="843"/>
      <c r="Q1730" s="843"/>
      <c r="R1730" s="843"/>
      <c r="S1730" s="843"/>
      <c r="T1730" s="843"/>
      <c r="U1730" s="843"/>
      <c r="V1730" s="843"/>
      <c r="W1730" s="843"/>
      <c r="X1730" s="843"/>
      <c r="Y1730" s="843"/>
      <c r="Z1730" s="844"/>
    </row>
    <row r="1731" spans="1:26" ht="15.5" customHeight="1">
      <c r="A1731" s="424"/>
      <c r="B1731" s="813" t="s">
        <v>117</v>
      </c>
      <c r="C1731" s="814"/>
      <c r="D1731" s="814" t="str">
        <f>IF('statement of marks'!$H$3="","",'statement of marks'!$H$3)</f>
        <v>2024-25</v>
      </c>
      <c r="E1731" s="814"/>
      <c r="F1731" s="814"/>
      <c r="G1731" s="814"/>
      <c r="H1731" s="814"/>
      <c r="I1731" s="814"/>
      <c r="J1731" s="814"/>
      <c r="K1731" s="814"/>
      <c r="L1731" s="814"/>
      <c r="M1731" s="814"/>
      <c r="N1731" s="814"/>
      <c r="O1731" s="814"/>
      <c r="P1731" s="814"/>
      <c r="Q1731" s="814"/>
      <c r="R1731" s="814"/>
      <c r="S1731" s="814"/>
      <c r="T1731" s="814"/>
      <c r="U1731" s="814"/>
      <c r="V1731" s="814"/>
      <c r="W1731" s="814"/>
      <c r="X1731" s="814"/>
      <c r="Y1731" s="814"/>
      <c r="Z1731" s="832"/>
    </row>
    <row r="1732" spans="1:26" ht="15.5" customHeight="1">
      <c r="A1732" s="424"/>
      <c r="B1732" s="813" t="s">
        <v>157</v>
      </c>
      <c r="C1732" s="814"/>
      <c r="D1732" s="814" t="str">
        <f>IF('statement of marks'!I61="","",'statement of marks'!I61)</f>
        <v/>
      </c>
      <c r="E1732" s="814"/>
      <c r="F1732" s="814"/>
      <c r="G1732" s="814"/>
      <c r="H1732" s="814"/>
      <c r="I1732" s="814"/>
      <c r="J1732" s="814"/>
      <c r="K1732" s="814"/>
      <c r="L1732" s="814"/>
      <c r="M1732" s="814"/>
      <c r="N1732" s="814"/>
      <c r="O1732" s="814"/>
      <c r="P1732" s="814"/>
      <c r="Q1732" s="814"/>
      <c r="R1732" s="814"/>
      <c r="S1732" s="814"/>
      <c r="T1732" s="814"/>
      <c r="U1732" s="814"/>
      <c r="V1732" s="814"/>
      <c r="W1732" s="814"/>
      <c r="X1732" s="814"/>
      <c r="Y1732" s="814"/>
      <c r="Z1732" s="832"/>
    </row>
    <row r="1733" spans="1:26" ht="15.5" customHeight="1">
      <c r="A1733" s="424"/>
      <c r="B1733" s="813" t="s">
        <v>20</v>
      </c>
      <c r="C1733" s="814"/>
      <c r="D1733" s="814" t="str">
        <f>IF('statement of marks'!J61="","",'statement of marks'!J61)</f>
        <v/>
      </c>
      <c r="E1733" s="814"/>
      <c r="F1733" s="814"/>
      <c r="G1733" s="814"/>
      <c r="H1733" s="814"/>
      <c r="I1733" s="814"/>
      <c r="J1733" s="814"/>
      <c r="K1733" s="814"/>
      <c r="L1733" s="814"/>
      <c r="M1733" s="814"/>
      <c r="N1733" s="814"/>
      <c r="O1733" s="814"/>
      <c r="P1733" s="814"/>
      <c r="Q1733" s="814"/>
      <c r="R1733" s="814"/>
      <c r="S1733" s="814"/>
      <c r="T1733" s="814"/>
      <c r="U1733" s="814"/>
      <c r="V1733" s="814"/>
      <c r="W1733" s="814"/>
      <c r="X1733" s="814"/>
      <c r="Y1733" s="814"/>
      <c r="Z1733" s="832"/>
    </row>
    <row r="1734" spans="1:26" ht="15.5" customHeight="1">
      <c r="A1734" s="424"/>
      <c r="B1734" s="813" t="s">
        <v>21</v>
      </c>
      <c r="C1734" s="814"/>
      <c r="D1734" s="814" t="str">
        <f>IF('statement of marks'!K61="","",'statement of marks'!K61)</f>
        <v/>
      </c>
      <c r="E1734" s="814"/>
      <c r="F1734" s="814"/>
      <c r="G1734" s="814"/>
      <c r="H1734" s="814"/>
      <c r="I1734" s="814"/>
      <c r="J1734" s="814"/>
      <c r="K1734" s="814"/>
      <c r="L1734" s="814"/>
      <c r="M1734" s="814"/>
      <c r="N1734" s="814"/>
      <c r="O1734" s="814"/>
      <c r="P1734" s="814"/>
      <c r="Q1734" s="814"/>
      <c r="R1734" s="814"/>
      <c r="S1734" s="814"/>
      <c r="T1734" s="814"/>
      <c r="U1734" s="814"/>
      <c r="V1734" s="814"/>
      <c r="W1734" s="814"/>
      <c r="X1734" s="814"/>
      <c r="Y1734" s="814"/>
      <c r="Z1734" s="832"/>
    </row>
    <row r="1735" spans="1:26" ht="15.5" customHeight="1">
      <c r="A1735" s="424"/>
      <c r="B1735" s="813" t="s">
        <v>158</v>
      </c>
      <c r="C1735" s="814"/>
      <c r="D1735" s="814" t="str">
        <f>IF('statement of marks'!$G$3="","",'statement of marks'!$G$3)</f>
        <v>6 A</v>
      </c>
      <c r="E1735" s="814"/>
      <c r="F1735" s="814"/>
      <c r="G1735" s="814" t="s">
        <v>159</v>
      </c>
      <c r="H1735" s="814"/>
      <c r="I1735" s="814"/>
      <c r="J1735" s="836">
        <f>IF('statement of marks'!D61="","",'statement of marks'!D61)</f>
        <v>855</v>
      </c>
      <c r="K1735" s="837"/>
      <c r="L1735" s="837"/>
      <c r="M1735" s="837"/>
      <c r="N1735" s="838"/>
      <c r="O1735" s="814" t="s">
        <v>79</v>
      </c>
      <c r="P1735" s="814"/>
      <c r="Q1735" s="814"/>
      <c r="R1735" s="814"/>
      <c r="S1735" s="814" t="str">
        <f>IF('statement of marks'!F61="","",'statement of marks'!F61)</f>
        <v/>
      </c>
      <c r="T1735" s="814"/>
      <c r="U1735" s="814"/>
      <c r="V1735" s="814"/>
      <c r="W1735" s="814" t="str">
        <f>IF('statement of marks'!$I$3="","",'statement of marks'!$I$3)</f>
        <v>SCHOOL DISE CODE</v>
      </c>
      <c r="X1735" s="814"/>
      <c r="Y1735" s="814"/>
      <c r="Z1735" s="832"/>
    </row>
    <row r="1736" spans="1:26" ht="15.5" customHeight="1">
      <c r="A1736" s="424"/>
      <c r="B1736" s="449" t="s">
        <v>171</v>
      </c>
      <c r="C1736" s="428"/>
      <c r="D1736" s="830" t="str">
        <f>IF('statement of marks'!G61="","",'statement of marks'!G61)</f>
        <v/>
      </c>
      <c r="E1736" s="830"/>
      <c r="F1736" s="830"/>
      <c r="G1736" s="831" t="str">
        <f>IF('statement of marks'!H61="","",'statement of marks'!H61)</f>
        <v/>
      </c>
      <c r="H1736" s="831"/>
      <c r="I1736" s="831"/>
      <c r="J1736" s="831"/>
      <c r="K1736" s="831"/>
      <c r="L1736" s="831"/>
      <c r="M1736" s="831"/>
      <c r="N1736" s="831"/>
      <c r="O1736" s="831"/>
      <c r="P1736" s="831"/>
      <c r="Q1736" s="831"/>
      <c r="R1736" s="831"/>
      <c r="S1736" s="831"/>
      <c r="T1736" s="831"/>
      <c r="U1736" s="831"/>
      <c r="V1736" s="831"/>
      <c r="W1736" s="814" t="str">
        <f>IF('statement of marks'!$J$3="","",'statement of marks'!$J$3)</f>
        <v>08291009401</v>
      </c>
      <c r="X1736" s="814"/>
      <c r="Y1736" s="814"/>
      <c r="Z1736" s="832"/>
    </row>
    <row r="1737" spans="1:26" ht="15.5" customHeight="1">
      <c r="A1737" s="424"/>
      <c r="B1737" s="450" t="s">
        <v>160</v>
      </c>
      <c r="C1737" s="429" t="s">
        <v>165</v>
      </c>
      <c r="D1737" s="794" t="s">
        <v>167</v>
      </c>
      <c r="E1737" s="794"/>
      <c r="F1737" s="794"/>
      <c r="G1737" s="794" t="s">
        <v>168</v>
      </c>
      <c r="H1737" s="794"/>
      <c r="I1737" s="794"/>
      <c r="J1737" s="794" t="s">
        <v>169</v>
      </c>
      <c r="K1737" s="794"/>
      <c r="L1737" s="794"/>
      <c r="M1737" s="833" t="str">
        <f>IF('statement of marks'!U$4="","",'statement of marks'!U$4)</f>
        <v>TOTAL OF ALL TESTS</v>
      </c>
      <c r="N1737" s="834" t="str">
        <f>IF('statement of marks'!V$4="","",'statement of marks'!V$4)</f>
        <v>VRUKSHAROPAN</v>
      </c>
      <c r="O1737" s="795" t="s">
        <v>170</v>
      </c>
      <c r="P1737" s="795"/>
      <c r="Q1737" s="795"/>
      <c r="R1737" s="795"/>
      <c r="S1737" s="835" t="s">
        <v>216</v>
      </c>
      <c r="T1737" s="816" t="s">
        <v>90</v>
      </c>
      <c r="U1737" s="816"/>
      <c r="V1737" s="816"/>
      <c r="W1737" s="816"/>
      <c r="X1737" s="823" t="s">
        <v>425</v>
      </c>
      <c r="Y1737" s="823"/>
      <c r="Z1737" s="824"/>
    </row>
    <row r="1738" spans="1:26" ht="15.5" customHeight="1">
      <c r="A1738" s="424"/>
      <c r="B1738" s="450"/>
      <c r="C1738" s="429"/>
      <c r="D1738" s="431" t="s">
        <v>217</v>
      </c>
      <c r="E1738" s="431" t="s">
        <v>218</v>
      </c>
      <c r="F1738" s="432" t="s">
        <v>219</v>
      </c>
      <c r="G1738" s="431" t="s">
        <v>217</v>
      </c>
      <c r="H1738" s="431" t="s">
        <v>218</v>
      </c>
      <c r="I1738" s="433" t="s">
        <v>219</v>
      </c>
      <c r="J1738" s="431" t="s">
        <v>217</v>
      </c>
      <c r="K1738" s="431" t="s">
        <v>218</v>
      </c>
      <c r="L1738" s="433" t="s">
        <v>219</v>
      </c>
      <c r="M1738" s="833"/>
      <c r="N1738" s="834"/>
      <c r="O1738" s="431" t="s">
        <v>217</v>
      </c>
      <c r="P1738" s="431" t="s">
        <v>218</v>
      </c>
      <c r="Q1738" s="434" t="s">
        <v>421</v>
      </c>
      <c r="R1738" s="433" t="s">
        <v>219</v>
      </c>
      <c r="S1738" s="835"/>
      <c r="T1738" s="431" t="s">
        <v>217</v>
      </c>
      <c r="U1738" s="431" t="s">
        <v>218</v>
      </c>
      <c r="V1738" s="434" t="s">
        <v>422</v>
      </c>
      <c r="W1738" s="433" t="s">
        <v>219</v>
      </c>
      <c r="X1738" s="435" t="s">
        <v>423</v>
      </c>
      <c r="Y1738" s="431" t="s">
        <v>220</v>
      </c>
      <c r="Z1738" s="451" t="s">
        <v>69</v>
      </c>
    </row>
    <row r="1739" spans="1:26" ht="15.5" customHeight="1">
      <c r="A1739" s="425"/>
      <c r="B1739" s="828" t="s">
        <v>166</v>
      </c>
      <c r="C1739" s="829"/>
      <c r="D1739" s="436">
        <f>IF('statement of marks'!L$6="","",'statement of marks'!L$6)</f>
        <v>5</v>
      </c>
      <c r="E1739" s="436">
        <f>IF('statement of marks'!M$6="","",'statement of marks'!M$6)</f>
        <v>5</v>
      </c>
      <c r="F1739" s="437">
        <f>IF('statement of marks'!N$6="","",'statement of marks'!N$6)</f>
        <v>10</v>
      </c>
      <c r="G1739" s="436">
        <f>IF('statement of marks'!O$6="","",'statement of marks'!O$6)</f>
        <v>5</v>
      </c>
      <c r="H1739" s="436">
        <f>IF('statement of marks'!P$6="","",'statement of marks'!P$6)</f>
        <v>5</v>
      </c>
      <c r="I1739" s="438">
        <f>IF('statement of marks'!Q$6="","",'statement of marks'!Q$6)</f>
        <v>10</v>
      </c>
      <c r="J1739" s="436">
        <f>IF('statement of marks'!R$6="","",'statement of marks'!R$6)</f>
        <v>5</v>
      </c>
      <c r="K1739" s="436">
        <f>IF('statement of marks'!S$6="","",'statement of marks'!S$6)</f>
        <v>4</v>
      </c>
      <c r="L1739" s="438">
        <f>IF('statement of marks'!T$6="","",'statement of marks'!T$6)</f>
        <v>9</v>
      </c>
      <c r="M1739" s="438">
        <f>IF('statement of marks'!U$6="","",'statement of marks'!U$6)</f>
        <v>29</v>
      </c>
      <c r="N1739" s="439">
        <f>IF('statement of marks'!V$6="","",'statement of marks'!V$6)</f>
        <v>1</v>
      </c>
      <c r="O1739" s="436">
        <f>IF('statement of marks'!W$6="","",'statement of marks'!W$6)</f>
        <v>40</v>
      </c>
      <c r="P1739" s="436">
        <f>IF('statement of marks'!X$6="","",'statement of marks'!X$6)</f>
        <v>10</v>
      </c>
      <c r="Q1739" s="436">
        <f>IF('statement of marks'!Y$6="","",'statement of marks'!Y$6)</f>
        <v>20</v>
      </c>
      <c r="R1739" s="438">
        <f>IF('statement of marks'!Z$6="","",'statement of marks'!Z$6)</f>
        <v>70</v>
      </c>
      <c r="S1739" s="440">
        <f>IF('statement of marks'!AA$6="","",'statement of marks'!AA$6)</f>
        <v>100</v>
      </c>
      <c r="T1739" s="436">
        <f>IF('statement of marks'!AB$6="","",'statement of marks'!AB$6)</f>
        <v>65</v>
      </c>
      <c r="U1739" s="436">
        <f>IF('statement of marks'!AC$6="","",'statement of marks'!AC$6)</f>
        <v>15</v>
      </c>
      <c r="V1739" s="436">
        <f>IF('statement of marks'!AD$6="","",'statement of marks'!AD$6)</f>
        <v>20</v>
      </c>
      <c r="W1739" s="438">
        <f>IF('statement of marks'!AE$6="","",'statement of marks'!AE$6)</f>
        <v>100</v>
      </c>
      <c r="X1739" s="441">
        <f>IF('statement of marks'!AF$6="","",'statement of marks'!AF$6)</f>
        <v>200</v>
      </c>
      <c r="Y1739" s="436" t="str">
        <f>IF('statement of marks'!AG$6="","",'statement of marks'!AG$6)</f>
        <v/>
      </c>
      <c r="Z1739" s="452" t="str">
        <f>IF('statement of marks'!AH$6="","",'statement of marks'!AH$6)</f>
        <v/>
      </c>
    </row>
    <row r="1740" spans="1:26" ht="15.5" customHeight="1">
      <c r="A1740" s="424"/>
      <c r="B1740" s="813" t="str">
        <f>IF('statement of marks'!$L$3="","",'statement of marks'!$L$3)</f>
        <v>HINDI</v>
      </c>
      <c r="C1740" s="814"/>
      <c r="D1740" s="430" t="str">
        <f>IF('statement of marks'!L61="","",'statement of marks'!L61)</f>
        <v/>
      </c>
      <c r="E1740" s="430" t="str">
        <f>IF('statement of marks'!M61="","",'statement of marks'!M61)</f>
        <v/>
      </c>
      <c r="F1740" s="442" t="str">
        <f>IF('statement of marks'!N61="","",'statement of marks'!N61)</f>
        <v/>
      </c>
      <c r="G1740" s="430" t="str">
        <f>IF('statement of marks'!O61="","",'statement of marks'!O61)</f>
        <v/>
      </c>
      <c r="H1740" s="430" t="str">
        <f>IF('statement of marks'!P61="","",'statement of marks'!P61)</f>
        <v/>
      </c>
      <c r="I1740" s="443" t="str">
        <f>IF('statement of marks'!Q61="","",'statement of marks'!Q61)</f>
        <v/>
      </c>
      <c r="J1740" s="430" t="str">
        <f>IF('statement of marks'!R61="","",'statement of marks'!R61)</f>
        <v/>
      </c>
      <c r="K1740" s="430" t="str">
        <f>IF('statement of marks'!S61="","",'statement of marks'!S61)</f>
        <v/>
      </c>
      <c r="L1740" s="443" t="str">
        <f>IF('statement of marks'!T61="","",'statement of marks'!T61)</f>
        <v/>
      </c>
      <c r="M1740" s="443" t="str">
        <f>IF('statement of marks'!U61="","",'statement of marks'!U61)</f>
        <v/>
      </c>
      <c r="N1740" s="444" t="str">
        <f>IF('statement of marks'!V61="","",'statement of marks'!V61)</f>
        <v/>
      </c>
      <c r="O1740" s="430" t="str">
        <f>IF('statement of marks'!W61="","",'statement of marks'!W61)</f>
        <v/>
      </c>
      <c r="P1740" s="430" t="str">
        <f>IF('statement of marks'!X61="","",'statement of marks'!X61)</f>
        <v/>
      </c>
      <c r="Q1740" s="430" t="str">
        <f>IF('statement of marks'!Y61="","",'statement of marks'!Y61)</f>
        <v/>
      </c>
      <c r="R1740" s="443" t="str">
        <f>IF('statement of marks'!Z61="","",'statement of marks'!Z61)</f>
        <v/>
      </c>
      <c r="S1740" s="445" t="str">
        <f>IF('statement of marks'!AA61="","",'statement of marks'!AA61)</f>
        <v/>
      </c>
      <c r="T1740" s="430" t="str">
        <f>IF('statement of marks'!AB61="","",'statement of marks'!AB61)</f>
        <v/>
      </c>
      <c r="U1740" s="430" t="str">
        <f>IF('statement of marks'!AC61="","",'statement of marks'!AC61)</f>
        <v/>
      </c>
      <c r="V1740" s="430" t="str">
        <f>IF('statement of marks'!AD61="","",'statement of marks'!AD61)</f>
        <v/>
      </c>
      <c r="W1740" s="443" t="str">
        <f>IF('statement of marks'!AE61="","",'statement of marks'!AE61)</f>
        <v/>
      </c>
      <c r="X1740" s="446" t="str">
        <f>IF('statement of marks'!AF61="","",'statement of marks'!AF61)</f>
        <v/>
      </c>
      <c r="Y1740" s="430" t="str">
        <f>IF('statement of marks'!AG61="","",'statement of marks'!AG61)</f>
        <v/>
      </c>
      <c r="Z1740" s="453" t="str">
        <f>IF('statement of marks'!AH61="","",'statement of marks'!AH61)</f>
        <v/>
      </c>
    </row>
    <row r="1741" spans="1:26" ht="15.5" customHeight="1">
      <c r="A1741" s="424"/>
      <c r="B1741" s="813" t="str">
        <f>IF('statement of marks'!$AK$3="","",'statement of marks'!$AK$3)</f>
        <v>ENGLISH</v>
      </c>
      <c r="C1741" s="814"/>
      <c r="D1741" s="430" t="str">
        <f>IF('statement of marks'!AK61="","",'statement of marks'!AK61)</f>
        <v/>
      </c>
      <c r="E1741" s="430" t="str">
        <f>IF('statement of marks'!AL61="","",'statement of marks'!AL61)</f>
        <v/>
      </c>
      <c r="F1741" s="442" t="str">
        <f>IF('statement of marks'!AM61="","",'statement of marks'!AM61)</f>
        <v/>
      </c>
      <c r="G1741" s="430" t="str">
        <f>IF('statement of marks'!AN61="","",'statement of marks'!AN61)</f>
        <v/>
      </c>
      <c r="H1741" s="430" t="str">
        <f>IF('statement of marks'!AO61="","",'statement of marks'!AO61)</f>
        <v/>
      </c>
      <c r="I1741" s="443" t="str">
        <f>IF('statement of marks'!AP61="","",'statement of marks'!AP61)</f>
        <v/>
      </c>
      <c r="J1741" s="430" t="str">
        <f>IF('statement of marks'!AQ61="","",'statement of marks'!AQ61)</f>
        <v/>
      </c>
      <c r="K1741" s="430" t="str">
        <f>IF('statement of marks'!AR61="","",'statement of marks'!AR61)</f>
        <v/>
      </c>
      <c r="L1741" s="443" t="str">
        <f>IF('statement of marks'!AS61="","",'statement of marks'!AS61)</f>
        <v/>
      </c>
      <c r="M1741" s="443" t="str">
        <f>IF('statement of marks'!AT61="","",'statement of marks'!AT61)</f>
        <v/>
      </c>
      <c r="N1741" s="444" t="str">
        <f>IF('statement of marks'!AU61="","",'statement of marks'!AU61)</f>
        <v/>
      </c>
      <c r="O1741" s="430" t="str">
        <f>IF('statement of marks'!AV61="","",'statement of marks'!AV61)</f>
        <v/>
      </c>
      <c r="P1741" s="430" t="str">
        <f>IF('statement of marks'!AW61="","",'statement of marks'!AW61)</f>
        <v/>
      </c>
      <c r="Q1741" s="430" t="str">
        <f>IF('statement of marks'!AX61="","",'statement of marks'!AX61)</f>
        <v/>
      </c>
      <c r="R1741" s="443" t="str">
        <f>IF('statement of marks'!AY61="","",'statement of marks'!AY61)</f>
        <v/>
      </c>
      <c r="S1741" s="445" t="str">
        <f>IF('statement of marks'!AZ61="","",'statement of marks'!AZ61)</f>
        <v/>
      </c>
      <c r="T1741" s="430" t="str">
        <f>IF('statement of marks'!BA61="","",'statement of marks'!BA61)</f>
        <v/>
      </c>
      <c r="U1741" s="430" t="str">
        <f>IF('statement of marks'!BB61="","",'statement of marks'!BB61)</f>
        <v/>
      </c>
      <c r="V1741" s="430" t="str">
        <f>IF('statement of marks'!BC61="","",'statement of marks'!BC61)</f>
        <v/>
      </c>
      <c r="W1741" s="443" t="str">
        <f>IF('statement of marks'!BD61="","",'statement of marks'!BD61)</f>
        <v/>
      </c>
      <c r="X1741" s="446" t="str">
        <f>IF('statement of marks'!BE61="","",'statement of marks'!BE61)</f>
        <v/>
      </c>
      <c r="Y1741" s="430" t="str">
        <f>IF('statement of marks'!BF61="","",'statement of marks'!BF61)</f>
        <v/>
      </c>
      <c r="Z1741" s="453" t="str">
        <f>IF('statement of marks'!BG61="","",'statement of marks'!BG61)</f>
        <v/>
      </c>
    </row>
    <row r="1742" spans="1:26" ht="15.5" customHeight="1">
      <c r="A1742" s="424"/>
      <c r="B1742" s="813" t="str">
        <f>IF('statement of marks'!BJ61="s","SANSKRIT",IF('statement of marks'!BJ61="u","URDU",IF('statement of marks'!BJ61="g","GUJRATI",IF('statement of marks'!BJ61="p","PUNJABI",IF('statement of marks'!BJ61="sd","fla/kh","THIRD LANGUAGE")))))</f>
        <v>THIRD LANGUAGE</v>
      </c>
      <c r="C1742" s="814"/>
      <c r="D1742" s="430" t="str">
        <f>IF('statement of marks'!BK61="","",'statement of marks'!BK61)</f>
        <v/>
      </c>
      <c r="E1742" s="430" t="str">
        <f>IF('statement of marks'!BL61="","",'statement of marks'!BL61)</f>
        <v/>
      </c>
      <c r="F1742" s="442" t="str">
        <f>IF('statement of marks'!BM61="","",'statement of marks'!BM61)</f>
        <v/>
      </c>
      <c r="G1742" s="430" t="str">
        <f>IF('statement of marks'!BN61="","",'statement of marks'!BN61)</f>
        <v/>
      </c>
      <c r="H1742" s="430" t="str">
        <f>IF('statement of marks'!BO61="","",'statement of marks'!BO61)</f>
        <v/>
      </c>
      <c r="I1742" s="443" t="str">
        <f>IF('statement of marks'!BP61="","",'statement of marks'!BP61)</f>
        <v/>
      </c>
      <c r="J1742" s="430" t="str">
        <f>IF('statement of marks'!BQ61="","",'statement of marks'!BQ61)</f>
        <v/>
      </c>
      <c r="K1742" s="430" t="str">
        <f>IF('statement of marks'!BR61="","",'statement of marks'!BR61)</f>
        <v/>
      </c>
      <c r="L1742" s="443" t="str">
        <f>IF('statement of marks'!BS61="","",'statement of marks'!BS61)</f>
        <v/>
      </c>
      <c r="M1742" s="443" t="str">
        <f>IF('statement of marks'!BT61="","",'statement of marks'!BT61)</f>
        <v/>
      </c>
      <c r="N1742" s="444" t="str">
        <f>IF('statement of marks'!BU61="","",'statement of marks'!BU61)</f>
        <v/>
      </c>
      <c r="O1742" s="430" t="str">
        <f>IF('statement of marks'!BV61="","",'statement of marks'!BV61)</f>
        <v/>
      </c>
      <c r="P1742" s="430" t="str">
        <f>IF('statement of marks'!BW61="","",'statement of marks'!BW61)</f>
        <v/>
      </c>
      <c r="Q1742" s="430"/>
      <c r="R1742" s="443" t="str">
        <f>IF('statement of marks'!BX61="","",'statement of marks'!BX61)</f>
        <v/>
      </c>
      <c r="S1742" s="445" t="str">
        <f>IF('statement of marks'!BY61="","",'statement of marks'!BY61)</f>
        <v/>
      </c>
      <c r="T1742" s="430" t="str">
        <f>IF('statement of marks'!BZ61="","",'statement of marks'!BZ61)</f>
        <v/>
      </c>
      <c r="U1742" s="430" t="str">
        <f>IF('statement of marks'!CA61="","",'statement of marks'!CA61)</f>
        <v/>
      </c>
      <c r="V1742" s="430"/>
      <c r="W1742" s="443" t="str">
        <f>IF('statement of marks'!CB61="","",'statement of marks'!CB61)</f>
        <v/>
      </c>
      <c r="X1742" s="446" t="str">
        <f>IF('statement of marks'!CC61="","",'statement of marks'!CC61)</f>
        <v/>
      </c>
      <c r="Y1742" s="430" t="str">
        <f>IF('statement of marks'!CD61="","",'statement of marks'!CD61)</f>
        <v/>
      </c>
      <c r="Z1742" s="453" t="str">
        <f>IF('statement of marks'!CE61="","",'statement of marks'!CE61)</f>
        <v/>
      </c>
    </row>
    <row r="1743" spans="1:26" ht="15.5" customHeight="1">
      <c r="A1743" s="424"/>
      <c r="B1743" s="813" t="str">
        <f>IF('statement of marks'!$CH$3="","",'statement of marks'!$CH$3)</f>
        <v>MATHEMATICS</v>
      </c>
      <c r="C1743" s="814"/>
      <c r="D1743" s="430" t="str">
        <f>IF('statement of marks'!CH61="","",'statement of marks'!CH61)</f>
        <v/>
      </c>
      <c r="E1743" s="430" t="str">
        <f>IF('statement of marks'!CI61="","",'statement of marks'!CI61)</f>
        <v/>
      </c>
      <c r="F1743" s="442" t="str">
        <f>IF('statement of marks'!CJ61="","",'statement of marks'!CJ61)</f>
        <v/>
      </c>
      <c r="G1743" s="430" t="str">
        <f>IF('statement of marks'!CK61="","",'statement of marks'!CK61)</f>
        <v/>
      </c>
      <c r="H1743" s="430" t="str">
        <f>IF('statement of marks'!CL61="","",'statement of marks'!CL61)</f>
        <v/>
      </c>
      <c r="I1743" s="443" t="str">
        <f>IF('statement of marks'!CM61="","",'statement of marks'!CM61)</f>
        <v/>
      </c>
      <c r="J1743" s="430" t="str">
        <f>IF('statement of marks'!CN61="","",'statement of marks'!CN61)</f>
        <v/>
      </c>
      <c r="K1743" s="430" t="str">
        <f>IF('statement of marks'!CO61="","",'statement of marks'!CO61)</f>
        <v/>
      </c>
      <c r="L1743" s="443" t="str">
        <f>IF('statement of marks'!CP61="","",'statement of marks'!CP61)</f>
        <v/>
      </c>
      <c r="M1743" s="443" t="str">
        <f>IF('statement of marks'!CQ61="","",'statement of marks'!CQ61)</f>
        <v/>
      </c>
      <c r="N1743" s="444" t="str">
        <f>IF('statement of marks'!CR61="","",'statement of marks'!CR61)</f>
        <v/>
      </c>
      <c r="O1743" s="430" t="str">
        <f>IF('statement of marks'!CS61="","",'statement of marks'!CS61)</f>
        <v/>
      </c>
      <c r="P1743" s="430" t="str">
        <f>IF('statement of marks'!CT61="","",'statement of marks'!CT61)</f>
        <v/>
      </c>
      <c r="Q1743" s="430" t="str">
        <f>IF('statement of marks'!CU61="","",'statement of marks'!CU61)</f>
        <v/>
      </c>
      <c r="R1743" s="443" t="str">
        <f>IF('statement of marks'!CV61="","",'statement of marks'!CV61)</f>
        <v/>
      </c>
      <c r="S1743" s="445" t="str">
        <f>IF('statement of marks'!CW61="","",'statement of marks'!CW61)</f>
        <v/>
      </c>
      <c r="T1743" s="430" t="str">
        <f>IF('statement of marks'!CX61="","",'statement of marks'!CX61)</f>
        <v/>
      </c>
      <c r="U1743" s="430" t="str">
        <f>IF('statement of marks'!CY61="","",'statement of marks'!CY61)</f>
        <v/>
      </c>
      <c r="V1743" s="430" t="str">
        <f>IF('statement of marks'!CZ61="","",'statement of marks'!CZ61)</f>
        <v/>
      </c>
      <c r="W1743" s="443" t="str">
        <f>IF('statement of marks'!DA61="","",'statement of marks'!DA61)</f>
        <v/>
      </c>
      <c r="X1743" s="446" t="str">
        <f>IF('statement of marks'!DB61="","",'statement of marks'!DB61)</f>
        <v/>
      </c>
      <c r="Y1743" s="430" t="str">
        <f>IF('statement of marks'!DC61="","",'statement of marks'!DC61)</f>
        <v/>
      </c>
      <c r="Z1743" s="453" t="str">
        <f>IF('statement of marks'!DD61="","",'statement of marks'!DD61)</f>
        <v/>
      </c>
    </row>
    <row r="1744" spans="1:26" ht="15.5" customHeight="1">
      <c r="A1744" s="424"/>
      <c r="B1744" s="813" t="str">
        <f>IF('statement of marks'!$DG$3="","",'statement of marks'!$DG$3)</f>
        <v>SCIENCE</v>
      </c>
      <c r="C1744" s="814"/>
      <c r="D1744" s="430" t="str">
        <f>IF('statement of marks'!DG61="","",'statement of marks'!DG61)</f>
        <v/>
      </c>
      <c r="E1744" s="430" t="str">
        <f>IF('statement of marks'!DH61="","",'statement of marks'!DH61)</f>
        <v/>
      </c>
      <c r="F1744" s="442" t="str">
        <f>IF('statement of marks'!DI61="","",'statement of marks'!DI61)</f>
        <v/>
      </c>
      <c r="G1744" s="430" t="str">
        <f>IF('statement of marks'!DJ61="","",'statement of marks'!DJ61)</f>
        <v/>
      </c>
      <c r="H1744" s="430" t="str">
        <f>IF('statement of marks'!DK61="","",'statement of marks'!DK61)</f>
        <v/>
      </c>
      <c r="I1744" s="443" t="str">
        <f>IF('statement of marks'!DL61="","",'statement of marks'!DL61)</f>
        <v/>
      </c>
      <c r="J1744" s="430" t="str">
        <f>IF('statement of marks'!DM61="","",'statement of marks'!DM61)</f>
        <v/>
      </c>
      <c r="K1744" s="430" t="str">
        <f>IF('statement of marks'!DN61="","",'statement of marks'!DN61)</f>
        <v/>
      </c>
      <c r="L1744" s="443" t="str">
        <f>IF('statement of marks'!DO61="","",'statement of marks'!DO61)</f>
        <v/>
      </c>
      <c r="M1744" s="443" t="str">
        <f>IF('statement of marks'!DP61="","",'statement of marks'!DP61)</f>
        <v/>
      </c>
      <c r="N1744" s="444" t="str">
        <f>IF('statement of marks'!DQ61="","",'statement of marks'!DQ61)</f>
        <v/>
      </c>
      <c r="O1744" s="430" t="str">
        <f>IF('statement of marks'!DR61="","",'statement of marks'!DR61)</f>
        <v/>
      </c>
      <c r="P1744" s="430" t="str">
        <f>IF('statement of marks'!DS61="","",'statement of marks'!DS61)</f>
        <v/>
      </c>
      <c r="Q1744" s="430"/>
      <c r="R1744" s="443" t="str">
        <f>IF('statement of marks'!DT61="","",'statement of marks'!DT61)</f>
        <v/>
      </c>
      <c r="S1744" s="445" t="str">
        <f>IF('statement of marks'!DU61="","",'statement of marks'!DU61)</f>
        <v/>
      </c>
      <c r="T1744" s="430" t="str">
        <f>IF('statement of marks'!DV61="","",'statement of marks'!DV61)</f>
        <v/>
      </c>
      <c r="U1744" s="430" t="str">
        <f>IF('statement of marks'!DW61="","",'statement of marks'!DW61)</f>
        <v/>
      </c>
      <c r="V1744" s="430"/>
      <c r="W1744" s="443" t="str">
        <f>IF('statement of marks'!DX61="","",'statement of marks'!DX61)</f>
        <v/>
      </c>
      <c r="X1744" s="446" t="str">
        <f>IF('statement of marks'!DY61="","",'statement of marks'!DY61)</f>
        <v/>
      </c>
      <c r="Y1744" s="430" t="str">
        <f>IF('statement of marks'!DZ61="","",'statement of marks'!DZ61)</f>
        <v/>
      </c>
      <c r="Z1744" s="453" t="str">
        <f>IF('statement of marks'!EA61="","",'statement of marks'!EA61)</f>
        <v/>
      </c>
    </row>
    <row r="1745" spans="1:26" ht="15.5" customHeight="1">
      <c r="A1745" s="424"/>
      <c r="B1745" s="813" t="str">
        <f>IF('statement of marks'!$ED$3="","",'statement of marks'!$ED$3)</f>
        <v>SOCIAL STUDIES</v>
      </c>
      <c r="C1745" s="814"/>
      <c r="D1745" s="430" t="str">
        <f>IF('statement of marks'!ED61="","",'statement of marks'!ED61)</f>
        <v/>
      </c>
      <c r="E1745" s="430" t="str">
        <f>IF('statement of marks'!EE61="","",'statement of marks'!EE61)</f>
        <v/>
      </c>
      <c r="F1745" s="442" t="str">
        <f>IF('statement of marks'!EF61="","",'statement of marks'!EF61)</f>
        <v/>
      </c>
      <c r="G1745" s="430" t="str">
        <f>IF('statement of marks'!EG61="","",'statement of marks'!EG61)</f>
        <v/>
      </c>
      <c r="H1745" s="430" t="str">
        <f>IF('statement of marks'!EH61="","",'statement of marks'!EH61)</f>
        <v/>
      </c>
      <c r="I1745" s="443" t="str">
        <f>IF('statement of marks'!EI61="","",'statement of marks'!EI61)</f>
        <v/>
      </c>
      <c r="J1745" s="430" t="str">
        <f>IF('statement of marks'!EJ61="","",'statement of marks'!EJ61)</f>
        <v/>
      </c>
      <c r="K1745" s="430" t="str">
        <f>IF('statement of marks'!EK61="","",'statement of marks'!EK61)</f>
        <v/>
      </c>
      <c r="L1745" s="443" t="str">
        <f>IF('statement of marks'!EL61="","",'statement of marks'!EL61)</f>
        <v/>
      </c>
      <c r="M1745" s="443" t="str">
        <f>IF('statement of marks'!EM61="","",'statement of marks'!EM61)</f>
        <v/>
      </c>
      <c r="N1745" s="444" t="str">
        <f>IF('statement of marks'!EN61="","",'statement of marks'!EN61)</f>
        <v/>
      </c>
      <c r="O1745" s="430" t="str">
        <f>IF('statement of marks'!EO61="","",'statement of marks'!EO61)</f>
        <v/>
      </c>
      <c r="P1745" s="430" t="str">
        <f>IF('statement of marks'!EP61="","",'statement of marks'!EP61)</f>
        <v/>
      </c>
      <c r="Q1745" s="430"/>
      <c r="R1745" s="443" t="str">
        <f>IF('statement of marks'!EQ61="","",'statement of marks'!EQ61)</f>
        <v/>
      </c>
      <c r="S1745" s="445" t="str">
        <f>IF('statement of marks'!ER61="","",'statement of marks'!ER61)</f>
        <v/>
      </c>
      <c r="T1745" s="430" t="str">
        <f>IF('statement of marks'!ES61="","",'statement of marks'!ES61)</f>
        <v/>
      </c>
      <c r="U1745" s="430" t="str">
        <f>IF('statement of marks'!ET61="","",'statement of marks'!ET61)</f>
        <v/>
      </c>
      <c r="V1745" s="430"/>
      <c r="W1745" s="443" t="str">
        <f>IF('statement of marks'!EU61="","",'statement of marks'!EU61)</f>
        <v/>
      </c>
      <c r="X1745" s="446" t="str">
        <f>IF('statement of marks'!EV61="","",'statement of marks'!EV61)</f>
        <v/>
      </c>
      <c r="Y1745" s="430" t="str">
        <f>IF('statement of marks'!EW61="","",'statement of marks'!EW61)</f>
        <v/>
      </c>
      <c r="Z1745" s="453" t="str">
        <f>IF('statement of marks'!EX61="","",'statement of marks'!EX61)</f>
        <v/>
      </c>
    </row>
    <row r="1746" spans="1:26" ht="15.5" customHeight="1">
      <c r="A1746" s="424"/>
      <c r="B1746" s="813" t="s">
        <v>172</v>
      </c>
      <c r="C1746" s="814"/>
      <c r="D1746" s="794" t="s">
        <v>167</v>
      </c>
      <c r="E1746" s="794"/>
      <c r="F1746" s="794"/>
      <c r="G1746" s="794" t="s">
        <v>168</v>
      </c>
      <c r="H1746" s="794"/>
      <c r="I1746" s="794"/>
      <c r="J1746" s="794" t="s">
        <v>169</v>
      </c>
      <c r="K1746" s="794"/>
      <c r="L1746" s="794"/>
      <c r="M1746" s="794"/>
      <c r="N1746" s="794"/>
      <c r="O1746" s="794" t="s">
        <v>177</v>
      </c>
      <c r="P1746" s="794"/>
      <c r="Q1746" s="794"/>
      <c r="R1746" s="794"/>
      <c r="S1746" s="794" t="s">
        <v>221</v>
      </c>
      <c r="T1746" s="794"/>
      <c r="U1746" s="794"/>
      <c r="V1746" s="794"/>
      <c r="W1746" s="447"/>
      <c r="X1746" s="823" t="s">
        <v>425</v>
      </c>
      <c r="Y1746" s="823"/>
      <c r="Z1746" s="824"/>
    </row>
    <row r="1747" spans="1:26" ht="15.5" customHeight="1">
      <c r="A1747" s="425"/>
      <c r="B1747" s="825" t="s">
        <v>166</v>
      </c>
      <c r="C1747" s="826"/>
      <c r="D1747" s="827">
        <f>IF('statement of marks'!FA$6="","",'statement of marks'!FA$6)</f>
        <v>20</v>
      </c>
      <c r="E1747" s="827"/>
      <c r="F1747" s="827"/>
      <c r="G1747" s="827">
        <f>IF('statement of marks'!FB$6="","",'statement of marks'!FB$6)</f>
        <v>20</v>
      </c>
      <c r="H1747" s="827"/>
      <c r="I1747" s="827"/>
      <c r="J1747" s="827">
        <f>IF('statement of marks'!FC$6="","",'statement of marks'!FC$6)</f>
        <v>20</v>
      </c>
      <c r="K1747" s="827"/>
      <c r="L1747" s="827"/>
      <c r="M1747" s="827"/>
      <c r="N1747" s="827"/>
      <c r="O1747" s="827">
        <f>IF('statement of marks'!FD$6="","",'statement of marks'!FD$6)</f>
        <v>20</v>
      </c>
      <c r="P1747" s="827"/>
      <c r="Q1747" s="827"/>
      <c r="R1747" s="827"/>
      <c r="S1747" s="827">
        <f>IF('statement of marks'!FE$6="","",'statement of marks'!FE$6)</f>
        <v>20</v>
      </c>
      <c r="T1747" s="827"/>
      <c r="U1747" s="827"/>
      <c r="V1747" s="827"/>
      <c r="W1747" s="448"/>
      <c r="X1747" s="436">
        <f>IF('statement of marks'!FF$6="","",'statement of marks'!FF$6)</f>
        <v>100</v>
      </c>
      <c r="Y1747" s="436" t="s">
        <v>220</v>
      </c>
      <c r="Z1747" s="451" t="s">
        <v>69</v>
      </c>
    </row>
    <row r="1748" spans="1:26" ht="15.5" customHeight="1">
      <c r="A1748" s="424"/>
      <c r="B1748" s="813" t="str">
        <f>IF('statement of marks'!$FA$3="","",'statement of marks'!$FA$3)</f>
        <v>WORK EXPERIENCE</v>
      </c>
      <c r="C1748" s="814"/>
      <c r="D1748" s="817" t="str">
        <f>IF('statement of marks'!FA61="","",'statement of marks'!FA61)</f>
        <v/>
      </c>
      <c r="E1748" s="817"/>
      <c r="F1748" s="817"/>
      <c r="G1748" s="817" t="str">
        <f>IF('statement of marks'!FB61="","",'statement of marks'!FB61)</f>
        <v/>
      </c>
      <c r="H1748" s="817"/>
      <c r="I1748" s="817"/>
      <c r="J1748" s="816" t="str">
        <f>IF('statement of marks'!FC61="","",'statement of marks'!FC61)</f>
        <v/>
      </c>
      <c r="K1748" s="816"/>
      <c r="L1748" s="816"/>
      <c r="M1748" s="816"/>
      <c r="N1748" s="816"/>
      <c r="O1748" s="817" t="str">
        <f>IF('statement of marks'!FD61="","",'statement of marks'!FD61)</f>
        <v/>
      </c>
      <c r="P1748" s="817"/>
      <c r="Q1748" s="817"/>
      <c r="R1748" s="817"/>
      <c r="S1748" s="817" t="str">
        <f>IF('statement of marks'!FE61="","",'statement of marks'!FE61)</f>
        <v/>
      </c>
      <c r="T1748" s="817"/>
      <c r="U1748" s="817"/>
      <c r="V1748" s="817"/>
      <c r="W1748" s="447"/>
      <c r="X1748" s="447" t="str">
        <f>IF('statement of marks'!FF61="","",'statement of marks'!FF61)</f>
        <v/>
      </c>
      <c r="Y1748" s="447" t="str">
        <f>IF('statement of marks'!FG61="","",'statement of marks'!FG61)</f>
        <v/>
      </c>
      <c r="Z1748" s="454" t="str">
        <f>IF('statement of marks'!FH61="","",'statement of marks'!FH61)</f>
        <v/>
      </c>
    </row>
    <row r="1749" spans="1:26" ht="15.5" customHeight="1">
      <c r="A1749" s="424"/>
      <c r="B1749" s="813" t="str">
        <f>IF('statement of marks'!$FK$3="","",'statement of marks'!$FK$3)</f>
        <v>ART EDUCATION</v>
      </c>
      <c r="C1749" s="814"/>
      <c r="D1749" s="817" t="str">
        <f>IF('statement of marks'!FK61="","",'statement of marks'!FK61)</f>
        <v/>
      </c>
      <c r="E1749" s="817"/>
      <c r="F1749" s="817"/>
      <c r="G1749" s="817" t="str">
        <f>IF('statement of marks'!FL61="","",'statement of marks'!FL61)</f>
        <v/>
      </c>
      <c r="H1749" s="817"/>
      <c r="I1749" s="817"/>
      <c r="J1749" s="816" t="str">
        <f>IF('statement of marks'!FM61="","",'statement of marks'!FM61)</f>
        <v/>
      </c>
      <c r="K1749" s="816"/>
      <c r="L1749" s="816"/>
      <c r="M1749" s="816"/>
      <c r="N1749" s="816"/>
      <c r="O1749" s="817" t="str">
        <f>IF('statement of marks'!FN61="","",'statement of marks'!FN61)</f>
        <v/>
      </c>
      <c r="P1749" s="817"/>
      <c r="Q1749" s="817"/>
      <c r="R1749" s="817"/>
      <c r="S1749" s="817" t="str">
        <f>IF('statement of marks'!FO61="","",'statement of marks'!FO61)</f>
        <v/>
      </c>
      <c r="T1749" s="817"/>
      <c r="U1749" s="817"/>
      <c r="V1749" s="817"/>
      <c r="W1749" s="447"/>
      <c r="X1749" s="447" t="str">
        <f>IF('statement of marks'!FP61="","",'statement of marks'!FP61)</f>
        <v/>
      </c>
      <c r="Y1749" s="447" t="str">
        <f>IF('statement of marks'!FQ61="","",'statement of marks'!FQ61)</f>
        <v/>
      </c>
      <c r="Z1749" s="454" t="str">
        <f>IF('statement of marks'!FR61="","",'statement of marks'!FR61)</f>
        <v/>
      </c>
    </row>
    <row r="1750" spans="1:26" ht="15.5" customHeight="1">
      <c r="A1750" s="424"/>
      <c r="B1750" s="813" t="str">
        <f>IF('statement of marks'!$FU$3="","",'statement of marks'!$FU$3)</f>
        <v>PHYSICIAL EDUCATION</v>
      </c>
      <c r="C1750" s="814"/>
      <c r="D1750" s="817" t="str">
        <f>IF('statement of marks'!FU61="","",'statement of marks'!FU61)</f>
        <v/>
      </c>
      <c r="E1750" s="817"/>
      <c r="F1750" s="817"/>
      <c r="G1750" s="817" t="str">
        <f>IF('statement of marks'!FV61="","",'statement of marks'!FV61)</f>
        <v/>
      </c>
      <c r="H1750" s="817"/>
      <c r="I1750" s="817"/>
      <c r="J1750" s="816" t="str">
        <f>IF('statement of marks'!FW61="","",'statement of marks'!FW61)</f>
        <v/>
      </c>
      <c r="K1750" s="816"/>
      <c r="L1750" s="816"/>
      <c r="M1750" s="816"/>
      <c r="N1750" s="816"/>
      <c r="O1750" s="817" t="str">
        <f>IF('statement of marks'!FX61="","",'statement of marks'!FX61)</f>
        <v/>
      </c>
      <c r="P1750" s="817"/>
      <c r="Q1750" s="817"/>
      <c r="R1750" s="817"/>
      <c r="S1750" s="817" t="str">
        <f>IF('statement of marks'!FY61="","",'statement of marks'!FY61)</f>
        <v/>
      </c>
      <c r="T1750" s="817"/>
      <c r="U1750" s="817"/>
      <c r="V1750" s="817"/>
      <c r="W1750" s="447"/>
      <c r="X1750" s="447" t="str">
        <f>IF('statement of marks'!FZ61="","",'statement of marks'!FZ61)</f>
        <v/>
      </c>
      <c r="Y1750" s="447" t="str">
        <f>IF('statement of marks'!GA61="","",'statement of marks'!GA61)</f>
        <v/>
      </c>
      <c r="Z1750" s="454" t="str">
        <f>IF('statement of marks'!GB61="","",'statement of marks'!GB61)</f>
        <v/>
      </c>
    </row>
    <row r="1751" spans="1:26" ht="15.5" customHeight="1">
      <c r="A1751" s="424"/>
      <c r="B1751" s="813" t="s">
        <v>173</v>
      </c>
      <c r="C1751" s="814"/>
      <c r="D1751" s="794" t="str">
        <f>details!$EF$3</f>
        <v>AUGUST</v>
      </c>
      <c r="E1751" s="794"/>
      <c r="F1751" s="794"/>
      <c r="G1751" s="794" t="str">
        <f>details!$EJ$3</f>
        <v>OCTOBER</v>
      </c>
      <c r="H1751" s="794"/>
      <c r="I1751" s="794"/>
      <c r="J1751" s="816" t="str">
        <f>details!$EN$3</f>
        <v>DECEMBER</v>
      </c>
      <c r="K1751" s="816"/>
      <c r="L1751" s="816"/>
      <c r="M1751" s="816"/>
      <c r="N1751" s="816"/>
      <c r="O1751" s="794" t="str">
        <f>details!$ER$3</f>
        <v>FEBURARY</v>
      </c>
      <c r="P1751" s="794"/>
      <c r="Q1751" s="794"/>
      <c r="R1751" s="794"/>
      <c r="S1751" s="794" t="str">
        <f>details!$EV$3</f>
        <v>GRAND TOAL</v>
      </c>
      <c r="T1751" s="794"/>
      <c r="U1751" s="794"/>
      <c r="V1751" s="794"/>
      <c r="W1751" s="811" t="s">
        <v>118</v>
      </c>
      <c r="X1751" s="811"/>
      <c r="Y1751" s="811"/>
      <c r="Z1751" s="812"/>
    </row>
    <row r="1752" spans="1:26" ht="15.5" customHeight="1">
      <c r="A1752" s="424"/>
      <c r="B1752" s="813" t="s">
        <v>175</v>
      </c>
      <c r="C1752" s="814"/>
      <c r="D1752" s="815" t="str">
        <f>IF(details!EI61="","",details!EI61)</f>
        <v/>
      </c>
      <c r="E1752" s="815"/>
      <c r="F1752" s="815"/>
      <c r="G1752" s="815" t="str">
        <f>IF(details!EM61="","",details!EM61)</f>
        <v/>
      </c>
      <c r="H1752" s="815"/>
      <c r="I1752" s="815"/>
      <c r="J1752" s="816" t="str">
        <f>IF(details!EQ61="","",details!EQ61)</f>
        <v/>
      </c>
      <c r="K1752" s="816"/>
      <c r="L1752" s="816"/>
      <c r="M1752" s="816"/>
      <c r="N1752" s="816"/>
      <c r="O1752" s="817" t="str">
        <f>IF(details!EU61="","",details!EU61)</f>
        <v/>
      </c>
      <c r="P1752" s="817"/>
      <c r="Q1752" s="817"/>
      <c r="R1752" s="817"/>
      <c r="S1752" s="815" t="str">
        <f>IF(details!EW61="","",details!EW61)</f>
        <v/>
      </c>
      <c r="T1752" s="815"/>
      <c r="U1752" s="815"/>
      <c r="V1752" s="815"/>
      <c r="W1752" s="811"/>
      <c r="X1752" s="811"/>
      <c r="Y1752" s="811"/>
      <c r="Z1752" s="812"/>
    </row>
    <row r="1753" spans="1:26" ht="15.5" customHeight="1">
      <c r="A1753" s="424"/>
      <c r="B1753" s="818" t="s">
        <v>174</v>
      </c>
      <c r="C1753" s="819"/>
      <c r="D1753" s="820">
        <f>IF(details!EH61="","",details!EH61)</f>
        <v>40</v>
      </c>
      <c r="E1753" s="820"/>
      <c r="F1753" s="820"/>
      <c r="G1753" s="820">
        <f>IF(details!EL61="","",details!EL61)</f>
        <v>60</v>
      </c>
      <c r="H1753" s="820"/>
      <c r="I1753" s="820"/>
      <c r="J1753" s="820">
        <f>IF(details!EP61="","",details!EP61)</f>
        <v>80</v>
      </c>
      <c r="K1753" s="820"/>
      <c r="L1753" s="820"/>
      <c r="M1753" s="820"/>
      <c r="N1753" s="820"/>
      <c r="O1753" s="820">
        <f>IF(details!ET61="","",details!ET61)</f>
        <v>100</v>
      </c>
      <c r="P1753" s="820"/>
      <c r="Q1753" s="820"/>
      <c r="R1753" s="820"/>
      <c r="S1753" s="820">
        <f>IF(details!EV61="","",details!EV61)</f>
        <v>110</v>
      </c>
      <c r="T1753" s="820"/>
      <c r="U1753" s="820"/>
      <c r="V1753" s="820"/>
      <c r="W1753" s="821">
        <f>'statement of marks'!$HR$108</f>
        <v>45777</v>
      </c>
      <c r="X1753" s="821"/>
      <c r="Y1753" s="821"/>
      <c r="Z1753" s="822"/>
    </row>
    <row r="1754" spans="1:26" ht="15.5" customHeight="1">
      <c r="A1754" s="426"/>
      <c r="B1754" s="803" t="s">
        <v>232</v>
      </c>
      <c r="C1754" s="804"/>
      <c r="D1754" s="805" t="s">
        <v>189</v>
      </c>
      <c r="E1754" s="805"/>
      <c r="F1754" s="805"/>
      <c r="G1754" s="805" t="s">
        <v>190</v>
      </c>
      <c r="H1754" s="805"/>
      <c r="I1754" s="805"/>
      <c r="J1754" s="805" t="s">
        <v>222</v>
      </c>
      <c r="K1754" s="805"/>
      <c r="L1754" s="805"/>
      <c r="M1754" s="805"/>
      <c r="N1754" s="805"/>
      <c r="O1754" s="805" t="s">
        <v>147</v>
      </c>
      <c r="P1754" s="805"/>
      <c r="Q1754" s="805"/>
      <c r="R1754" s="805"/>
      <c r="S1754" s="806" t="s">
        <v>195</v>
      </c>
      <c r="T1754" s="806"/>
      <c r="U1754" s="806"/>
      <c r="V1754" s="806"/>
      <c r="W1754" s="805" t="s">
        <v>230</v>
      </c>
      <c r="X1754" s="805"/>
      <c r="Y1754" s="805"/>
      <c r="Z1754" s="807"/>
    </row>
    <row r="1755" spans="1:26" ht="15.5" customHeight="1">
      <c r="A1755" s="426"/>
      <c r="B1755" s="803"/>
      <c r="C1755" s="804"/>
      <c r="D1755" s="805">
        <f>'statement of marks'!HP61</f>
        <v>1200</v>
      </c>
      <c r="E1755" s="805"/>
      <c r="F1755" s="805"/>
      <c r="G1755" s="805" t="str">
        <f>'statement of marks'!HQ61</f>
        <v/>
      </c>
      <c r="H1755" s="805"/>
      <c r="I1755" s="805"/>
      <c r="J1755" s="808" t="str">
        <f>'statement of marks'!HU61</f>
        <v/>
      </c>
      <c r="K1755" s="808"/>
      <c r="L1755" s="808"/>
      <c r="M1755" s="808"/>
      <c r="N1755" s="808"/>
      <c r="O1755" s="808" t="str">
        <f>'statement of marks'!HR61</f>
        <v/>
      </c>
      <c r="P1755" s="808"/>
      <c r="Q1755" s="808"/>
      <c r="R1755" s="808"/>
      <c r="S1755" s="805" t="str">
        <f>'statement of marks'!HT61</f>
        <v/>
      </c>
      <c r="T1755" s="805"/>
      <c r="U1755" s="805"/>
      <c r="V1755" s="805"/>
      <c r="W1755" s="809" t="str">
        <f>'statement of marks'!HO61</f>
        <v/>
      </c>
      <c r="X1755" s="809"/>
      <c r="Y1755" s="809"/>
      <c r="Z1755" s="810"/>
    </row>
    <row r="1756" spans="1:26" ht="15.5" customHeight="1">
      <c r="A1756" s="424"/>
      <c r="B1756" s="792" t="s">
        <v>176</v>
      </c>
      <c r="C1756" s="793"/>
      <c r="D1756" s="794"/>
      <c r="E1756" s="794"/>
      <c r="F1756" s="794"/>
      <c r="G1756" s="794"/>
      <c r="H1756" s="794"/>
      <c r="I1756" s="794"/>
      <c r="J1756" s="794"/>
      <c r="K1756" s="794"/>
      <c r="L1756" s="794"/>
      <c r="M1756" s="794"/>
      <c r="N1756" s="794"/>
      <c r="O1756" s="794"/>
      <c r="P1756" s="794"/>
      <c r="Q1756" s="794"/>
      <c r="R1756" s="794"/>
      <c r="S1756" s="794"/>
      <c r="T1756" s="794"/>
      <c r="U1756" s="794"/>
      <c r="V1756" s="794"/>
      <c r="W1756" s="794"/>
      <c r="X1756" s="794"/>
      <c r="Y1756" s="794"/>
      <c r="Z1756" s="800"/>
    </row>
    <row r="1757" spans="1:26" ht="15.5" customHeight="1">
      <c r="A1757" s="424"/>
      <c r="B1757" s="801" t="s">
        <v>161</v>
      </c>
      <c r="C1757" s="802"/>
      <c r="D1757" s="794"/>
      <c r="E1757" s="794"/>
      <c r="F1757" s="794"/>
      <c r="G1757" s="794"/>
      <c r="H1757" s="794"/>
      <c r="I1757" s="794"/>
      <c r="J1757" s="794"/>
      <c r="K1757" s="794"/>
      <c r="L1757" s="794"/>
      <c r="M1757" s="794"/>
      <c r="N1757" s="794"/>
      <c r="O1757" s="794"/>
      <c r="P1757" s="794"/>
      <c r="Q1757" s="794"/>
      <c r="R1757" s="794"/>
      <c r="S1757" s="794"/>
      <c r="T1757" s="794"/>
      <c r="U1757" s="794"/>
      <c r="V1757" s="794"/>
      <c r="W1757" s="794"/>
      <c r="X1757" s="794"/>
      <c r="Y1757" s="794"/>
      <c r="Z1757" s="800"/>
    </row>
    <row r="1758" spans="1:26" ht="15.5" customHeight="1">
      <c r="A1758" s="424"/>
      <c r="B1758" s="792" t="s">
        <v>162</v>
      </c>
      <c r="C1758" s="793"/>
      <c r="D1758" s="794"/>
      <c r="E1758" s="794"/>
      <c r="F1758" s="794"/>
      <c r="G1758" s="794"/>
      <c r="H1758" s="794"/>
      <c r="I1758" s="794"/>
      <c r="J1758" s="794"/>
      <c r="K1758" s="794"/>
      <c r="L1758" s="794"/>
      <c r="M1758" s="794"/>
      <c r="N1758" s="794"/>
      <c r="O1758" s="794"/>
      <c r="P1758" s="794"/>
      <c r="Q1758" s="794"/>
      <c r="R1758" s="794"/>
      <c r="S1758" s="795" t="s">
        <v>162</v>
      </c>
      <c r="T1758" s="795"/>
      <c r="U1758" s="795"/>
      <c r="V1758" s="795"/>
      <c r="W1758" s="796" t="s">
        <v>163</v>
      </c>
      <c r="X1758" s="796"/>
      <c r="Y1758" s="796"/>
      <c r="Z1758" s="797"/>
    </row>
    <row r="1759" spans="1:26" ht="15.5" customHeight="1">
      <c r="A1759" s="424"/>
      <c r="B1759" s="798" t="s">
        <v>163</v>
      </c>
      <c r="C1759" s="799"/>
      <c r="D1759" s="794"/>
      <c r="E1759" s="794"/>
      <c r="F1759" s="794"/>
      <c r="G1759" s="794"/>
      <c r="H1759" s="794"/>
      <c r="I1759" s="794"/>
      <c r="J1759" s="794"/>
      <c r="K1759" s="794"/>
      <c r="L1759" s="794"/>
      <c r="M1759" s="794"/>
      <c r="N1759" s="794"/>
      <c r="O1759" s="794"/>
      <c r="P1759" s="794"/>
      <c r="Q1759" s="794"/>
      <c r="R1759" s="794"/>
      <c r="S1759" s="795"/>
      <c r="T1759" s="795"/>
      <c r="U1759" s="795"/>
      <c r="V1759" s="795"/>
      <c r="W1759" s="796"/>
      <c r="X1759" s="796"/>
      <c r="Y1759" s="796"/>
      <c r="Z1759" s="797"/>
    </row>
    <row r="1760" spans="1:26" ht="15.5" customHeight="1" thickBot="1">
      <c r="A1760" s="424"/>
      <c r="B1760" s="786" t="s">
        <v>223</v>
      </c>
      <c r="C1760" s="787"/>
      <c r="D1760" s="788"/>
      <c r="E1760" s="788"/>
      <c r="F1760" s="788"/>
      <c r="G1760" s="788"/>
      <c r="H1760" s="788"/>
      <c r="I1760" s="788"/>
      <c r="J1760" s="788"/>
      <c r="K1760" s="788"/>
      <c r="L1760" s="788"/>
      <c r="M1760" s="788"/>
      <c r="N1760" s="788"/>
      <c r="O1760" s="788"/>
      <c r="P1760" s="788"/>
      <c r="Q1760" s="788"/>
      <c r="R1760" s="788"/>
      <c r="S1760" s="789" t="s">
        <v>179</v>
      </c>
      <c r="T1760" s="789"/>
      <c r="U1760" s="789"/>
      <c r="V1760" s="789"/>
      <c r="W1760" s="790" t="s">
        <v>179</v>
      </c>
      <c r="X1760" s="790"/>
      <c r="Y1760" s="790"/>
      <c r="Z1760" s="791"/>
    </row>
    <row r="1761" spans="1:26" ht="15.5" customHeight="1">
      <c r="A1761" s="424"/>
      <c r="B1761" s="839" t="s">
        <v>178</v>
      </c>
      <c r="C1761" s="840"/>
      <c r="D1761" s="840"/>
      <c r="E1761" s="840"/>
      <c r="F1761" s="840"/>
      <c r="G1761" s="840"/>
      <c r="H1761" s="840"/>
      <c r="I1761" s="840"/>
      <c r="J1761" s="840"/>
      <c r="K1761" s="840"/>
      <c r="L1761" s="840"/>
      <c r="M1761" s="840"/>
      <c r="N1761" s="840"/>
      <c r="O1761" s="840"/>
      <c r="P1761" s="840"/>
      <c r="Q1761" s="840"/>
      <c r="R1761" s="840"/>
      <c r="S1761" s="840"/>
      <c r="T1761" s="840"/>
      <c r="U1761" s="840"/>
      <c r="V1761" s="840"/>
      <c r="W1761" s="840"/>
      <c r="X1761" s="840"/>
      <c r="Y1761" s="840"/>
      <c r="Z1761" s="841"/>
    </row>
    <row r="1762" spans="1:26" ht="15.5" customHeight="1">
      <c r="A1762" s="424"/>
      <c r="B1762" s="842" t="str">
        <f>IF('statement of marks'!$A$1="","",'statement of marks'!$A$1)</f>
        <v>GOVT. HR. SEC. SCHOOL, _________________</v>
      </c>
      <c r="C1762" s="843"/>
      <c r="D1762" s="843"/>
      <c r="E1762" s="843"/>
      <c r="F1762" s="843"/>
      <c r="G1762" s="843"/>
      <c r="H1762" s="843"/>
      <c r="I1762" s="843"/>
      <c r="J1762" s="843"/>
      <c r="K1762" s="843"/>
      <c r="L1762" s="843"/>
      <c r="M1762" s="843"/>
      <c r="N1762" s="843"/>
      <c r="O1762" s="843"/>
      <c r="P1762" s="843"/>
      <c r="Q1762" s="843"/>
      <c r="R1762" s="843"/>
      <c r="S1762" s="843"/>
      <c r="T1762" s="843"/>
      <c r="U1762" s="843"/>
      <c r="V1762" s="843"/>
      <c r="W1762" s="843"/>
      <c r="X1762" s="843"/>
      <c r="Y1762" s="843"/>
      <c r="Z1762" s="844"/>
    </row>
    <row r="1763" spans="1:26" ht="15.5" customHeight="1">
      <c r="A1763" s="424"/>
      <c r="B1763" s="813" t="s">
        <v>117</v>
      </c>
      <c r="C1763" s="814"/>
      <c r="D1763" s="814" t="str">
        <f>IF('statement of marks'!$H$3="","",'statement of marks'!$H$3)</f>
        <v>2024-25</v>
      </c>
      <c r="E1763" s="814"/>
      <c r="F1763" s="814"/>
      <c r="G1763" s="814"/>
      <c r="H1763" s="814"/>
      <c r="I1763" s="814"/>
      <c r="J1763" s="814"/>
      <c r="K1763" s="814"/>
      <c r="L1763" s="814"/>
      <c r="M1763" s="814"/>
      <c r="N1763" s="814"/>
      <c r="O1763" s="814"/>
      <c r="P1763" s="814"/>
      <c r="Q1763" s="814"/>
      <c r="R1763" s="814"/>
      <c r="S1763" s="814"/>
      <c r="T1763" s="814"/>
      <c r="U1763" s="814"/>
      <c r="V1763" s="814"/>
      <c r="W1763" s="814"/>
      <c r="X1763" s="814"/>
      <c r="Y1763" s="814"/>
      <c r="Z1763" s="832"/>
    </row>
    <row r="1764" spans="1:26" ht="15.5" customHeight="1">
      <c r="A1764" s="424"/>
      <c r="B1764" s="813" t="s">
        <v>157</v>
      </c>
      <c r="C1764" s="814"/>
      <c r="D1764" s="814" t="str">
        <f>IF('statement of marks'!I62="","",'statement of marks'!I62)</f>
        <v/>
      </c>
      <c r="E1764" s="814"/>
      <c r="F1764" s="814"/>
      <c r="G1764" s="814"/>
      <c r="H1764" s="814"/>
      <c r="I1764" s="814"/>
      <c r="J1764" s="814"/>
      <c r="K1764" s="814"/>
      <c r="L1764" s="814"/>
      <c r="M1764" s="814"/>
      <c r="N1764" s="814"/>
      <c r="O1764" s="814"/>
      <c r="P1764" s="814"/>
      <c r="Q1764" s="814"/>
      <c r="R1764" s="814"/>
      <c r="S1764" s="814"/>
      <c r="T1764" s="814"/>
      <c r="U1764" s="814"/>
      <c r="V1764" s="814"/>
      <c r="W1764" s="814"/>
      <c r="X1764" s="814"/>
      <c r="Y1764" s="814"/>
      <c r="Z1764" s="832"/>
    </row>
    <row r="1765" spans="1:26" ht="15.5" customHeight="1">
      <c r="A1765" s="424"/>
      <c r="B1765" s="813" t="s">
        <v>20</v>
      </c>
      <c r="C1765" s="814"/>
      <c r="D1765" s="814" t="str">
        <f>IF('statement of marks'!J62="","",'statement of marks'!J62)</f>
        <v/>
      </c>
      <c r="E1765" s="814"/>
      <c r="F1765" s="814"/>
      <c r="G1765" s="814"/>
      <c r="H1765" s="814"/>
      <c r="I1765" s="814"/>
      <c r="J1765" s="814"/>
      <c r="K1765" s="814"/>
      <c r="L1765" s="814"/>
      <c r="M1765" s="814"/>
      <c r="N1765" s="814"/>
      <c r="O1765" s="814"/>
      <c r="P1765" s="814"/>
      <c r="Q1765" s="814"/>
      <c r="R1765" s="814"/>
      <c r="S1765" s="814"/>
      <c r="T1765" s="814"/>
      <c r="U1765" s="814"/>
      <c r="V1765" s="814"/>
      <c r="W1765" s="814"/>
      <c r="X1765" s="814"/>
      <c r="Y1765" s="814"/>
      <c r="Z1765" s="832"/>
    </row>
    <row r="1766" spans="1:26" ht="15.5" customHeight="1">
      <c r="A1766" s="424"/>
      <c r="B1766" s="813" t="s">
        <v>21</v>
      </c>
      <c r="C1766" s="814"/>
      <c r="D1766" s="814" t="str">
        <f>IF('statement of marks'!K62="","",'statement of marks'!K62)</f>
        <v/>
      </c>
      <c r="E1766" s="814"/>
      <c r="F1766" s="814"/>
      <c r="G1766" s="814"/>
      <c r="H1766" s="814"/>
      <c r="I1766" s="814"/>
      <c r="J1766" s="814"/>
      <c r="K1766" s="814"/>
      <c r="L1766" s="814"/>
      <c r="M1766" s="814"/>
      <c r="N1766" s="814"/>
      <c r="O1766" s="814"/>
      <c r="P1766" s="814"/>
      <c r="Q1766" s="814"/>
      <c r="R1766" s="814"/>
      <c r="S1766" s="814"/>
      <c r="T1766" s="814"/>
      <c r="U1766" s="814"/>
      <c r="V1766" s="814"/>
      <c r="W1766" s="814"/>
      <c r="X1766" s="814"/>
      <c r="Y1766" s="814"/>
      <c r="Z1766" s="832"/>
    </row>
    <row r="1767" spans="1:26" ht="15.5" customHeight="1">
      <c r="A1767" s="424"/>
      <c r="B1767" s="813" t="s">
        <v>158</v>
      </c>
      <c r="C1767" s="814"/>
      <c r="D1767" s="814" t="str">
        <f>IF('statement of marks'!$G$3="","",'statement of marks'!$G$3)</f>
        <v>6 A</v>
      </c>
      <c r="E1767" s="814"/>
      <c r="F1767" s="814"/>
      <c r="G1767" s="814" t="s">
        <v>159</v>
      </c>
      <c r="H1767" s="814"/>
      <c r="I1767" s="814"/>
      <c r="J1767" s="836">
        <f>IF('statement of marks'!D62="","",'statement of marks'!D62)</f>
        <v>856</v>
      </c>
      <c r="K1767" s="837"/>
      <c r="L1767" s="837"/>
      <c r="M1767" s="837"/>
      <c r="N1767" s="838"/>
      <c r="O1767" s="814" t="s">
        <v>79</v>
      </c>
      <c r="P1767" s="814"/>
      <c r="Q1767" s="814"/>
      <c r="R1767" s="814"/>
      <c r="S1767" s="814" t="str">
        <f>IF('statement of marks'!F62="","",'statement of marks'!F62)</f>
        <v/>
      </c>
      <c r="T1767" s="814"/>
      <c r="U1767" s="814"/>
      <c r="V1767" s="814"/>
      <c r="W1767" s="814" t="str">
        <f>IF('statement of marks'!$I$3="","",'statement of marks'!$I$3)</f>
        <v>SCHOOL DISE CODE</v>
      </c>
      <c r="X1767" s="814"/>
      <c r="Y1767" s="814"/>
      <c r="Z1767" s="832"/>
    </row>
    <row r="1768" spans="1:26" ht="15.5" customHeight="1">
      <c r="A1768" s="424"/>
      <c r="B1768" s="449" t="s">
        <v>171</v>
      </c>
      <c r="C1768" s="428"/>
      <c r="D1768" s="830" t="str">
        <f>IF('statement of marks'!G62="","",'statement of marks'!G62)</f>
        <v/>
      </c>
      <c r="E1768" s="830"/>
      <c r="F1768" s="830"/>
      <c r="G1768" s="831" t="str">
        <f>IF('statement of marks'!H62="","",'statement of marks'!H62)</f>
        <v/>
      </c>
      <c r="H1768" s="831"/>
      <c r="I1768" s="831"/>
      <c r="J1768" s="831"/>
      <c r="K1768" s="831"/>
      <c r="L1768" s="831"/>
      <c r="M1768" s="831"/>
      <c r="N1768" s="831"/>
      <c r="O1768" s="831"/>
      <c r="P1768" s="831"/>
      <c r="Q1768" s="831"/>
      <c r="R1768" s="831"/>
      <c r="S1768" s="831"/>
      <c r="T1768" s="831"/>
      <c r="U1768" s="831"/>
      <c r="V1768" s="831"/>
      <c r="W1768" s="814" t="str">
        <f>IF('statement of marks'!$J$3="","",'statement of marks'!$J$3)</f>
        <v>08291009401</v>
      </c>
      <c r="X1768" s="814"/>
      <c r="Y1768" s="814"/>
      <c r="Z1768" s="832"/>
    </row>
    <row r="1769" spans="1:26" ht="15.5" customHeight="1">
      <c r="A1769" s="424"/>
      <c r="B1769" s="450" t="s">
        <v>160</v>
      </c>
      <c r="C1769" s="429" t="s">
        <v>165</v>
      </c>
      <c r="D1769" s="794" t="s">
        <v>167</v>
      </c>
      <c r="E1769" s="794"/>
      <c r="F1769" s="794"/>
      <c r="G1769" s="794" t="s">
        <v>168</v>
      </c>
      <c r="H1769" s="794"/>
      <c r="I1769" s="794"/>
      <c r="J1769" s="794" t="s">
        <v>169</v>
      </c>
      <c r="K1769" s="794"/>
      <c r="L1769" s="794"/>
      <c r="M1769" s="833" t="str">
        <f>IF('statement of marks'!U$4="","",'statement of marks'!U$4)</f>
        <v>TOTAL OF ALL TESTS</v>
      </c>
      <c r="N1769" s="834" t="str">
        <f>IF('statement of marks'!V$4="","",'statement of marks'!V$4)</f>
        <v>VRUKSHAROPAN</v>
      </c>
      <c r="O1769" s="795" t="s">
        <v>170</v>
      </c>
      <c r="P1769" s="795"/>
      <c r="Q1769" s="795"/>
      <c r="R1769" s="795"/>
      <c r="S1769" s="835" t="s">
        <v>216</v>
      </c>
      <c r="T1769" s="816" t="s">
        <v>90</v>
      </c>
      <c r="U1769" s="816"/>
      <c r="V1769" s="816"/>
      <c r="W1769" s="816"/>
      <c r="X1769" s="823" t="s">
        <v>425</v>
      </c>
      <c r="Y1769" s="823"/>
      <c r="Z1769" s="824"/>
    </row>
    <row r="1770" spans="1:26" ht="15.5" customHeight="1">
      <c r="A1770" s="424"/>
      <c r="B1770" s="450"/>
      <c r="C1770" s="429"/>
      <c r="D1770" s="431" t="s">
        <v>217</v>
      </c>
      <c r="E1770" s="431" t="s">
        <v>218</v>
      </c>
      <c r="F1770" s="432" t="s">
        <v>219</v>
      </c>
      <c r="G1770" s="431" t="s">
        <v>217</v>
      </c>
      <c r="H1770" s="431" t="s">
        <v>218</v>
      </c>
      <c r="I1770" s="433" t="s">
        <v>219</v>
      </c>
      <c r="J1770" s="431" t="s">
        <v>217</v>
      </c>
      <c r="K1770" s="431" t="s">
        <v>218</v>
      </c>
      <c r="L1770" s="433" t="s">
        <v>219</v>
      </c>
      <c r="M1770" s="833"/>
      <c r="N1770" s="834"/>
      <c r="O1770" s="431" t="s">
        <v>217</v>
      </c>
      <c r="P1770" s="431" t="s">
        <v>218</v>
      </c>
      <c r="Q1770" s="434" t="s">
        <v>421</v>
      </c>
      <c r="R1770" s="433" t="s">
        <v>219</v>
      </c>
      <c r="S1770" s="835"/>
      <c r="T1770" s="431" t="s">
        <v>217</v>
      </c>
      <c r="U1770" s="431" t="s">
        <v>218</v>
      </c>
      <c r="V1770" s="434" t="s">
        <v>422</v>
      </c>
      <c r="W1770" s="433" t="s">
        <v>219</v>
      </c>
      <c r="X1770" s="435" t="s">
        <v>423</v>
      </c>
      <c r="Y1770" s="431" t="s">
        <v>220</v>
      </c>
      <c r="Z1770" s="451" t="s">
        <v>69</v>
      </c>
    </row>
    <row r="1771" spans="1:26" ht="15.5" customHeight="1">
      <c r="A1771" s="425"/>
      <c r="B1771" s="828" t="s">
        <v>166</v>
      </c>
      <c r="C1771" s="829"/>
      <c r="D1771" s="436">
        <f>IF('statement of marks'!L$6="","",'statement of marks'!L$6)</f>
        <v>5</v>
      </c>
      <c r="E1771" s="436">
        <f>IF('statement of marks'!M$6="","",'statement of marks'!M$6)</f>
        <v>5</v>
      </c>
      <c r="F1771" s="437">
        <f>IF('statement of marks'!N$6="","",'statement of marks'!N$6)</f>
        <v>10</v>
      </c>
      <c r="G1771" s="436">
        <f>IF('statement of marks'!O$6="","",'statement of marks'!O$6)</f>
        <v>5</v>
      </c>
      <c r="H1771" s="436">
        <f>IF('statement of marks'!P$6="","",'statement of marks'!P$6)</f>
        <v>5</v>
      </c>
      <c r="I1771" s="438">
        <f>IF('statement of marks'!Q$6="","",'statement of marks'!Q$6)</f>
        <v>10</v>
      </c>
      <c r="J1771" s="436">
        <f>IF('statement of marks'!R$6="","",'statement of marks'!R$6)</f>
        <v>5</v>
      </c>
      <c r="K1771" s="436">
        <f>IF('statement of marks'!S$6="","",'statement of marks'!S$6)</f>
        <v>4</v>
      </c>
      <c r="L1771" s="438">
        <f>IF('statement of marks'!T$6="","",'statement of marks'!T$6)</f>
        <v>9</v>
      </c>
      <c r="M1771" s="438">
        <f>IF('statement of marks'!U$6="","",'statement of marks'!U$6)</f>
        <v>29</v>
      </c>
      <c r="N1771" s="439">
        <f>IF('statement of marks'!V$6="","",'statement of marks'!V$6)</f>
        <v>1</v>
      </c>
      <c r="O1771" s="436">
        <f>IF('statement of marks'!W$6="","",'statement of marks'!W$6)</f>
        <v>40</v>
      </c>
      <c r="P1771" s="436">
        <f>IF('statement of marks'!X$6="","",'statement of marks'!X$6)</f>
        <v>10</v>
      </c>
      <c r="Q1771" s="436">
        <f>IF('statement of marks'!Y$6="","",'statement of marks'!Y$6)</f>
        <v>20</v>
      </c>
      <c r="R1771" s="438">
        <f>IF('statement of marks'!Z$6="","",'statement of marks'!Z$6)</f>
        <v>70</v>
      </c>
      <c r="S1771" s="440">
        <f>IF('statement of marks'!AA$6="","",'statement of marks'!AA$6)</f>
        <v>100</v>
      </c>
      <c r="T1771" s="436">
        <f>IF('statement of marks'!AB$6="","",'statement of marks'!AB$6)</f>
        <v>65</v>
      </c>
      <c r="U1771" s="436">
        <f>IF('statement of marks'!AC$6="","",'statement of marks'!AC$6)</f>
        <v>15</v>
      </c>
      <c r="V1771" s="436">
        <f>IF('statement of marks'!AD$6="","",'statement of marks'!AD$6)</f>
        <v>20</v>
      </c>
      <c r="W1771" s="438">
        <f>IF('statement of marks'!AE$6="","",'statement of marks'!AE$6)</f>
        <v>100</v>
      </c>
      <c r="X1771" s="441">
        <f>IF('statement of marks'!AF$6="","",'statement of marks'!AF$6)</f>
        <v>200</v>
      </c>
      <c r="Y1771" s="436" t="str">
        <f>IF('statement of marks'!AG$6="","",'statement of marks'!AG$6)</f>
        <v/>
      </c>
      <c r="Z1771" s="452" t="str">
        <f>IF('statement of marks'!AH$6="","",'statement of marks'!AH$6)</f>
        <v/>
      </c>
    </row>
    <row r="1772" spans="1:26" ht="15.5" customHeight="1">
      <c r="A1772" s="424"/>
      <c r="B1772" s="813" t="str">
        <f>IF('statement of marks'!$L$3="","",'statement of marks'!$L$3)</f>
        <v>HINDI</v>
      </c>
      <c r="C1772" s="814"/>
      <c r="D1772" s="430" t="str">
        <f>IF('statement of marks'!L62="","",'statement of marks'!L62)</f>
        <v/>
      </c>
      <c r="E1772" s="430" t="str">
        <f>IF('statement of marks'!M62="","",'statement of marks'!M62)</f>
        <v/>
      </c>
      <c r="F1772" s="442" t="str">
        <f>IF('statement of marks'!N62="","",'statement of marks'!N62)</f>
        <v/>
      </c>
      <c r="G1772" s="430" t="str">
        <f>IF('statement of marks'!O62="","",'statement of marks'!O62)</f>
        <v/>
      </c>
      <c r="H1772" s="430" t="str">
        <f>IF('statement of marks'!P62="","",'statement of marks'!P62)</f>
        <v/>
      </c>
      <c r="I1772" s="443" t="str">
        <f>IF('statement of marks'!Q62="","",'statement of marks'!Q62)</f>
        <v/>
      </c>
      <c r="J1772" s="430" t="str">
        <f>IF('statement of marks'!R62="","",'statement of marks'!R62)</f>
        <v/>
      </c>
      <c r="K1772" s="430" t="str">
        <f>IF('statement of marks'!S62="","",'statement of marks'!S62)</f>
        <v/>
      </c>
      <c r="L1772" s="443" t="str">
        <f>IF('statement of marks'!T62="","",'statement of marks'!T62)</f>
        <v/>
      </c>
      <c r="M1772" s="443" t="str">
        <f>IF('statement of marks'!U62="","",'statement of marks'!U62)</f>
        <v/>
      </c>
      <c r="N1772" s="444" t="str">
        <f>IF('statement of marks'!V62="","",'statement of marks'!V62)</f>
        <v/>
      </c>
      <c r="O1772" s="430" t="str">
        <f>IF('statement of marks'!W62="","",'statement of marks'!W62)</f>
        <v/>
      </c>
      <c r="P1772" s="430" t="str">
        <f>IF('statement of marks'!X62="","",'statement of marks'!X62)</f>
        <v/>
      </c>
      <c r="Q1772" s="430" t="str">
        <f>IF('statement of marks'!Y62="","",'statement of marks'!Y62)</f>
        <v/>
      </c>
      <c r="R1772" s="443" t="str">
        <f>IF('statement of marks'!Z62="","",'statement of marks'!Z62)</f>
        <v/>
      </c>
      <c r="S1772" s="445" t="str">
        <f>IF('statement of marks'!AA62="","",'statement of marks'!AA62)</f>
        <v/>
      </c>
      <c r="T1772" s="430" t="str">
        <f>IF('statement of marks'!AB62="","",'statement of marks'!AB62)</f>
        <v/>
      </c>
      <c r="U1772" s="430" t="str">
        <f>IF('statement of marks'!AC62="","",'statement of marks'!AC62)</f>
        <v/>
      </c>
      <c r="V1772" s="430" t="str">
        <f>IF('statement of marks'!AD62="","",'statement of marks'!AD62)</f>
        <v/>
      </c>
      <c r="W1772" s="443" t="str">
        <f>IF('statement of marks'!AE62="","",'statement of marks'!AE62)</f>
        <v/>
      </c>
      <c r="X1772" s="446" t="str">
        <f>IF('statement of marks'!AF62="","",'statement of marks'!AF62)</f>
        <v/>
      </c>
      <c r="Y1772" s="430" t="str">
        <f>IF('statement of marks'!AG62="","",'statement of marks'!AG62)</f>
        <v/>
      </c>
      <c r="Z1772" s="453" t="str">
        <f>IF('statement of marks'!AH62="","",'statement of marks'!AH62)</f>
        <v/>
      </c>
    </row>
    <row r="1773" spans="1:26" ht="15.5" customHeight="1">
      <c r="A1773" s="424"/>
      <c r="B1773" s="813" t="str">
        <f>IF('statement of marks'!$AK$3="","",'statement of marks'!$AK$3)</f>
        <v>ENGLISH</v>
      </c>
      <c r="C1773" s="814"/>
      <c r="D1773" s="430" t="str">
        <f>IF('statement of marks'!AK62="","",'statement of marks'!AK62)</f>
        <v/>
      </c>
      <c r="E1773" s="430" t="str">
        <f>IF('statement of marks'!AL62="","",'statement of marks'!AL62)</f>
        <v/>
      </c>
      <c r="F1773" s="442" t="str">
        <f>IF('statement of marks'!AM62="","",'statement of marks'!AM62)</f>
        <v/>
      </c>
      <c r="G1773" s="430" t="str">
        <f>IF('statement of marks'!AN62="","",'statement of marks'!AN62)</f>
        <v/>
      </c>
      <c r="H1773" s="430" t="str">
        <f>IF('statement of marks'!AO62="","",'statement of marks'!AO62)</f>
        <v/>
      </c>
      <c r="I1773" s="443" t="str">
        <f>IF('statement of marks'!AP62="","",'statement of marks'!AP62)</f>
        <v/>
      </c>
      <c r="J1773" s="430" t="str">
        <f>IF('statement of marks'!AQ62="","",'statement of marks'!AQ62)</f>
        <v/>
      </c>
      <c r="K1773" s="430" t="str">
        <f>IF('statement of marks'!AR62="","",'statement of marks'!AR62)</f>
        <v/>
      </c>
      <c r="L1773" s="443" t="str">
        <f>IF('statement of marks'!AS62="","",'statement of marks'!AS62)</f>
        <v/>
      </c>
      <c r="M1773" s="443" t="str">
        <f>IF('statement of marks'!AT62="","",'statement of marks'!AT62)</f>
        <v/>
      </c>
      <c r="N1773" s="444" t="str">
        <f>IF('statement of marks'!AU62="","",'statement of marks'!AU62)</f>
        <v/>
      </c>
      <c r="O1773" s="430" t="str">
        <f>IF('statement of marks'!AV62="","",'statement of marks'!AV62)</f>
        <v/>
      </c>
      <c r="P1773" s="430" t="str">
        <f>IF('statement of marks'!AW62="","",'statement of marks'!AW62)</f>
        <v/>
      </c>
      <c r="Q1773" s="430" t="str">
        <f>IF('statement of marks'!AX62="","",'statement of marks'!AX62)</f>
        <v/>
      </c>
      <c r="R1773" s="443" t="str">
        <f>IF('statement of marks'!AY62="","",'statement of marks'!AY62)</f>
        <v/>
      </c>
      <c r="S1773" s="445" t="str">
        <f>IF('statement of marks'!AZ62="","",'statement of marks'!AZ62)</f>
        <v/>
      </c>
      <c r="T1773" s="430" t="str">
        <f>IF('statement of marks'!BA62="","",'statement of marks'!BA62)</f>
        <v/>
      </c>
      <c r="U1773" s="430" t="str">
        <f>IF('statement of marks'!BB62="","",'statement of marks'!BB62)</f>
        <v/>
      </c>
      <c r="V1773" s="430" t="str">
        <f>IF('statement of marks'!BC62="","",'statement of marks'!BC62)</f>
        <v/>
      </c>
      <c r="W1773" s="443" t="str">
        <f>IF('statement of marks'!BD62="","",'statement of marks'!BD62)</f>
        <v/>
      </c>
      <c r="X1773" s="446" t="str">
        <f>IF('statement of marks'!BE62="","",'statement of marks'!BE62)</f>
        <v/>
      </c>
      <c r="Y1773" s="430" t="str">
        <f>IF('statement of marks'!BF62="","",'statement of marks'!BF62)</f>
        <v/>
      </c>
      <c r="Z1773" s="453" t="str">
        <f>IF('statement of marks'!BG62="","",'statement of marks'!BG62)</f>
        <v/>
      </c>
    </row>
    <row r="1774" spans="1:26" ht="15.5" customHeight="1">
      <c r="A1774" s="424"/>
      <c r="B1774" s="813" t="str">
        <f>IF('statement of marks'!BJ62="s","SANSKRIT",IF('statement of marks'!BJ62="u","URDU",IF('statement of marks'!BJ62="g","GUJRATI",IF('statement of marks'!BJ62="p","PUNJABI",IF('statement of marks'!BJ62="sd","fla/kh","THIRD LANGUAGE")))))</f>
        <v>THIRD LANGUAGE</v>
      </c>
      <c r="C1774" s="814"/>
      <c r="D1774" s="430" t="str">
        <f>IF('statement of marks'!BK62="","",'statement of marks'!BK62)</f>
        <v/>
      </c>
      <c r="E1774" s="430" t="str">
        <f>IF('statement of marks'!BL62="","",'statement of marks'!BL62)</f>
        <v/>
      </c>
      <c r="F1774" s="442" t="str">
        <f>IF('statement of marks'!BM62="","",'statement of marks'!BM62)</f>
        <v/>
      </c>
      <c r="G1774" s="430" t="str">
        <f>IF('statement of marks'!BN62="","",'statement of marks'!BN62)</f>
        <v/>
      </c>
      <c r="H1774" s="430" t="str">
        <f>IF('statement of marks'!BO62="","",'statement of marks'!BO62)</f>
        <v/>
      </c>
      <c r="I1774" s="443" t="str">
        <f>IF('statement of marks'!BP62="","",'statement of marks'!BP62)</f>
        <v/>
      </c>
      <c r="J1774" s="430" t="str">
        <f>IF('statement of marks'!BQ62="","",'statement of marks'!BQ62)</f>
        <v/>
      </c>
      <c r="K1774" s="430" t="str">
        <f>IF('statement of marks'!BR62="","",'statement of marks'!BR62)</f>
        <v/>
      </c>
      <c r="L1774" s="443" t="str">
        <f>IF('statement of marks'!BS62="","",'statement of marks'!BS62)</f>
        <v/>
      </c>
      <c r="M1774" s="443" t="str">
        <f>IF('statement of marks'!BT62="","",'statement of marks'!BT62)</f>
        <v/>
      </c>
      <c r="N1774" s="444" t="str">
        <f>IF('statement of marks'!BU62="","",'statement of marks'!BU62)</f>
        <v/>
      </c>
      <c r="O1774" s="430" t="str">
        <f>IF('statement of marks'!BV62="","",'statement of marks'!BV62)</f>
        <v/>
      </c>
      <c r="P1774" s="430" t="str">
        <f>IF('statement of marks'!BW62="","",'statement of marks'!BW62)</f>
        <v/>
      </c>
      <c r="Q1774" s="430"/>
      <c r="R1774" s="443" t="str">
        <f>IF('statement of marks'!BX62="","",'statement of marks'!BX62)</f>
        <v/>
      </c>
      <c r="S1774" s="445" t="str">
        <f>IF('statement of marks'!BY62="","",'statement of marks'!BY62)</f>
        <v/>
      </c>
      <c r="T1774" s="430" t="str">
        <f>IF('statement of marks'!BZ62="","",'statement of marks'!BZ62)</f>
        <v/>
      </c>
      <c r="U1774" s="430" t="str">
        <f>IF('statement of marks'!CA62="","",'statement of marks'!CA62)</f>
        <v/>
      </c>
      <c r="V1774" s="430"/>
      <c r="W1774" s="443" t="str">
        <f>IF('statement of marks'!CB62="","",'statement of marks'!CB62)</f>
        <v/>
      </c>
      <c r="X1774" s="446" t="str">
        <f>IF('statement of marks'!CC62="","",'statement of marks'!CC62)</f>
        <v/>
      </c>
      <c r="Y1774" s="430" t="str">
        <f>IF('statement of marks'!CD62="","",'statement of marks'!CD62)</f>
        <v/>
      </c>
      <c r="Z1774" s="453" t="str">
        <f>IF('statement of marks'!CE62="","",'statement of marks'!CE62)</f>
        <v/>
      </c>
    </row>
    <row r="1775" spans="1:26" ht="15.5" customHeight="1">
      <c r="A1775" s="424"/>
      <c r="B1775" s="813" t="str">
        <f>IF('statement of marks'!$CH$3="","",'statement of marks'!$CH$3)</f>
        <v>MATHEMATICS</v>
      </c>
      <c r="C1775" s="814"/>
      <c r="D1775" s="430" t="str">
        <f>IF('statement of marks'!CH62="","",'statement of marks'!CH62)</f>
        <v/>
      </c>
      <c r="E1775" s="430" t="str">
        <f>IF('statement of marks'!CI62="","",'statement of marks'!CI62)</f>
        <v/>
      </c>
      <c r="F1775" s="442" t="str">
        <f>IF('statement of marks'!CJ62="","",'statement of marks'!CJ62)</f>
        <v/>
      </c>
      <c r="G1775" s="430" t="str">
        <f>IF('statement of marks'!CK62="","",'statement of marks'!CK62)</f>
        <v/>
      </c>
      <c r="H1775" s="430" t="str">
        <f>IF('statement of marks'!CL62="","",'statement of marks'!CL62)</f>
        <v/>
      </c>
      <c r="I1775" s="443" t="str">
        <f>IF('statement of marks'!CM62="","",'statement of marks'!CM62)</f>
        <v/>
      </c>
      <c r="J1775" s="430" t="str">
        <f>IF('statement of marks'!CN62="","",'statement of marks'!CN62)</f>
        <v/>
      </c>
      <c r="K1775" s="430" t="str">
        <f>IF('statement of marks'!CO62="","",'statement of marks'!CO62)</f>
        <v/>
      </c>
      <c r="L1775" s="443" t="str">
        <f>IF('statement of marks'!CP62="","",'statement of marks'!CP62)</f>
        <v/>
      </c>
      <c r="M1775" s="443" t="str">
        <f>IF('statement of marks'!CQ62="","",'statement of marks'!CQ62)</f>
        <v/>
      </c>
      <c r="N1775" s="444" t="str">
        <f>IF('statement of marks'!CR62="","",'statement of marks'!CR62)</f>
        <v/>
      </c>
      <c r="O1775" s="430" t="str">
        <f>IF('statement of marks'!CS62="","",'statement of marks'!CS62)</f>
        <v/>
      </c>
      <c r="P1775" s="430" t="str">
        <f>IF('statement of marks'!CT62="","",'statement of marks'!CT62)</f>
        <v/>
      </c>
      <c r="Q1775" s="430" t="str">
        <f>IF('statement of marks'!CU62="","",'statement of marks'!CU62)</f>
        <v/>
      </c>
      <c r="R1775" s="443" t="str">
        <f>IF('statement of marks'!CV62="","",'statement of marks'!CV62)</f>
        <v/>
      </c>
      <c r="S1775" s="445" t="str">
        <f>IF('statement of marks'!CW62="","",'statement of marks'!CW62)</f>
        <v/>
      </c>
      <c r="T1775" s="430" t="str">
        <f>IF('statement of marks'!CX62="","",'statement of marks'!CX62)</f>
        <v/>
      </c>
      <c r="U1775" s="430" t="str">
        <f>IF('statement of marks'!CY62="","",'statement of marks'!CY62)</f>
        <v/>
      </c>
      <c r="V1775" s="430" t="str">
        <f>IF('statement of marks'!CZ62="","",'statement of marks'!CZ62)</f>
        <v/>
      </c>
      <c r="W1775" s="443" t="str">
        <f>IF('statement of marks'!DA62="","",'statement of marks'!DA62)</f>
        <v/>
      </c>
      <c r="X1775" s="446" t="str">
        <f>IF('statement of marks'!DB62="","",'statement of marks'!DB62)</f>
        <v/>
      </c>
      <c r="Y1775" s="430" t="str">
        <f>IF('statement of marks'!DC62="","",'statement of marks'!DC62)</f>
        <v/>
      </c>
      <c r="Z1775" s="453" t="str">
        <f>IF('statement of marks'!DD62="","",'statement of marks'!DD62)</f>
        <v/>
      </c>
    </row>
    <row r="1776" spans="1:26" ht="15.5" customHeight="1">
      <c r="A1776" s="424"/>
      <c r="B1776" s="813" t="str">
        <f>IF('statement of marks'!$DG$3="","",'statement of marks'!$DG$3)</f>
        <v>SCIENCE</v>
      </c>
      <c r="C1776" s="814"/>
      <c r="D1776" s="430" t="str">
        <f>IF('statement of marks'!DG62="","",'statement of marks'!DG62)</f>
        <v/>
      </c>
      <c r="E1776" s="430" t="str">
        <f>IF('statement of marks'!DH62="","",'statement of marks'!DH62)</f>
        <v/>
      </c>
      <c r="F1776" s="442" t="str">
        <f>IF('statement of marks'!DI62="","",'statement of marks'!DI62)</f>
        <v/>
      </c>
      <c r="G1776" s="430" t="str">
        <f>IF('statement of marks'!DJ62="","",'statement of marks'!DJ62)</f>
        <v/>
      </c>
      <c r="H1776" s="430" t="str">
        <f>IF('statement of marks'!DK62="","",'statement of marks'!DK62)</f>
        <v/>
      </c>
      <c r="I1776" s="443" t="str">
        <f>IF('statement of marks'!DL62="","",'statement of marks'!DL62)</f>
        <v/>
      </c>
      <c r="J1776" s="430" t="str">
        <f>IF('statement of marks'!DM62="","",'statement of marks'!DM62)</f>
        <v/>
      </c>
      <c r="K1776" s="430" t="str">
        <f>IF('statement of marks'!DN62="","",'statement of marks'!DN62)</f>
        <v/>
      </c>
      <c r="L1776" s="443" t="str">
        <f>IF('statement of marks'!DO62="","",'statement of marks'!DO62)</f>
        <v/>
      </c>
      <c r="M1776" s="443" t="str">
        <f>IF('statement of marks'!DP62="","",'statement of marks'!DP62)</f>
        <v/>
      </c>
      <c r="N1776" s="444" t="str">
        <f>IF('statement of marks'!DQ62="","",'statement of marks'!DQ62)</f>
        <v/>
      </c>
      <c r="O1776" s="430" t="str">
        <f>IF('statement of marks'!DR62="","",'statement of marks'!DR62)</f>
        <v/>
      </c>
      <c r="P1776" s="430" t="str">
        <f>IF('statement of marks'!DS62="","",'statement of marks'!DS62)</f>
        <v/>
      </c>
      <c r="Q1776" s="430"/>
      <c r="R1776" s="443" t="str">
        <f>IF('statement of marks'!DT62="","",'statement of marks'!DT62)</f>
        <v/>
      </c>
      <c r="S1776" s="445" t="str">
        <f>IF('statement of marks'!DU62="","",'statement of marks'!DU62)</f>
        <v/>
      </c>
      <c r="T1776" s="430" t="str">
        <f>IF('statement of marks'!DV62="","",'statement of marks'!DV62)</f>
        <v/>
      </c>
      <c r="U1776" s="430" t="str">
        <f>IF('statement of marks'!DW62="","",'statement of marks'!DW62)</f>
        <v/>
      </c>
      <c r="V1776" s="430"/>
      <c r="W1776" s="443" t="str">
        <f>IF('statement of marks'!DX62="","",'statement of marks'!DX62)</f>
        <v/>
      </c>
      <c r="X1776" s="446" t="str">
        <f>IF('statement of marks'!DY62="","",'statement of marks'!DY62)</f>
        <v/>
      </c>
      <c r="Y1776" s="430" t="str">
        <f>IF('statement of marks'!DZ62="","",'statement of marks'!DZ62)</f>
        <v/>
      </c>
      <c r="Z1776" s="453" t="str">
        <f>IF('statement of marks'!EA62="","",'statement of marks'!EA62)</f>
        <v/>
      </c>
    </row>
    <row r="1777" spans="1:26" ht="15.5" customHeight="1">
      <c r="A1777" s="424"/>
      <c r="B1777" s="813" t="str">
        <f>IF('statement of marks'!$ED$3="","",'statement of marks'!$ED$3)</f>
        <v>SOCIAL STUDIES</v>
      </c>
      <c r="C1777" s="814"/>
      <c r="D1777" s="430" t="str">
        <f>IF('statement of marks'!ED62="","",'statement of marks'!ED62)</f>
        <v/>
      </c>
      <c r="E1777" s="430" t="str">
        <f>IF('statement of marks'!EE62="","",'statement of marks'!EE62)</f>
        <v/>
      </c>
      <c r="F1777" s="442" t="str">
        <f>IF('statement of marks'!EF62="","",'statement of marks'!EF62)</f>
        <v/>
      </c>
      <c r="G1777" s="430" t="str">
        <f>IF('statement of marks'!EG62="","",'statement of marks'!EG62)</f>
        <v/>
      </c>
      <c r="H1777" s="430" t="str">
        <f>IF('statement of marks'!EH62="","",'statement of marks'!EH62)</f>
        <v/>
      </c>
      <c r="I1777" s="443" t="str">
        <f>IF('statement of marks'!EI62="","",'statement of marks'!EI62)</f>
        <v/>
      </c>
      <c r="J1777" s="430" t="str">
        <f>IF('statement of marks'!EJ62="","",'statement of marks'!EJ62)</f>
        <v/>
      </c>
      <c r="K1777" s="430" t="str">
        <f>IF('statement of marks'!EK62="","",'statement of marks'!EK62)</f>
        <v/>
      </c>
      <c r="L1777" s="443" t="str">
        <f>IF('statement of marks'!EL62="","",'statement of marks'!EL62)</f>
        <v/>
      </c>
      <c r="M1777" s="443" t="str">
        <f>IF('statement of marks'!EM62="","",'statement of marks'!EM62)</f>
        <v/>
      </c>
      <c r="N1777" s="444" t="str">
        <f>IF('statement of marks'!EN62="","",'statement of marks'!EN62)</f>
        <v/>
      </c>
      <c r="O1777" s="430" t="str">
        <f>IF('statement of marks'!EO62="","",'statement of marks'!EO62)</f>
        <v/>
      </c>
      <c r="P1777" s="430" t="str">
        <f>IF('statement of marks'!EP62="","",'statement of marks'!EP62)</f>
        <v/>
      </c>
      <c r="Q1777" s="430"/>
      <c r="R1777" s="443" t="str">
        <f>IF('statement of marks'!EQ62="","",'statement of marks'!EQ62)</f>
        <v/>
      </c>
      <c r="S1777" s="445" t="str">
        <f>IF('statement of marks'!ER62="","",'statement of marks'!ER62)</f>
        <v/>
      </c>
      <c r="T1777" s="430" t="str">
        <f>IF('statement of marks'!ES62="","",'statement of marks'!ES62)</f>
        <v/>
      </c>
      <c r="U1777" s="430" t="str">
        <f>IF('statement of marks'!ET62="","",'statement of marks'!ET62)</f>
        <v/>
      </c>
      <c r="V1777" s="430"/>
      <c r="W1777" s="443" t="str">
        <f>IF('statement of marks'!EU62="","",'statement of marks'!EU62)</f>
        <v/>
      </c>
      <c r="X1777" s="446" t="str">
        <f>IF('statement of marks'!EV62="","",'statement of marks'!EV62)</f>
        <v/>
      </c>
      <c r="Y1777" s="430" t="str">
        <f>IF('statement of marks'!EW62="","",'statement of marks'!EW62)</f>
        <v/>
      </c>
      <c r="Z1777" s="453" t="str">
        <f>IF('statement of marks'!EX62="","",'statement of marks'!EX62)</f>
        <v/>
      </c>
    </row>
    <row r="1778" spans="1:26" ht="15.5" customHeight="1">
      <c r="A1778" s="424"/>
      <c r="B1778" s="813" t="s">
        <v>172</v>
      </c>
      <c r="C1778" s="814"/>
      <c r="D1778" s="794" t="s">
        <v>167</v>
      </c>
      <c r="E1778" s="794"/>
      <c r="F1778" s="794"/>
      <c r="G1778" s="794" t="s">
        <v>168</v>
      </c>
      <c r="H1778" s="794"/>
      <c r="I1778" s="794"/>
      <c r="J1778" s="794" t="s">
        <v>169</v>
      </c>
      <c r="K1778" s="794"/>
      <c r="L1778" s="794"/>
      <c r="M1778" s="794"/>
      <c r="N1778" s="794"/>
      <c r="O1778" s="794" t="s">
        <v>177</v>
      </c>
      <c r="P1778" s="794"/>
      <c r="Q1778" s="794"/>
      <c r="R1778" s="794"/>
      <c r="S1778" s="794" t="s">
        <v>221</v>
      </c>
      <c r="T1778" s="794"/>
      <c r="U1778" s="794"/>
      <c r="V1778" s="794"/>
      <c r="W1778" s="447"/>
      <c r="X1778" s="823" t="s">
        <v>425</v>
      </c>
      <c r="Y1778" s="823"/>
      <c r="Z1778" s="824"/>
    </row>
    <row r="1779" spans="1:26" ht="15.5" customHeight="1">
      <c r="A1779" s="425"/>
      <c r="B1779" s="825" t="s">
        <v>166</v>
      </c>
      <c r="C1779" s="826"/>
      <c r="D1779" s="827">
        <f>IF('statement of marks'!FA$6="","",'statement of marks'!FA$6)</f>
        <v>20</v>
      </c>
      <c r="E1779" s="827"/>
      <c r="F1779" s="827"/>
      <c r="G1779" s="827">
        <f>IF('statement of marks'!FB$6="","",'statement of marks'!FB$6)</f>
        <v>20</v>
      </c>
      <c r="H1779" s="827"/>
      <c r="I1779" s="827"/>
      <c r="J1779" s="827">
        <f>IF('statement of marks'!FC$6="","",'statement of marks'!FC$6)</f>
        <v>20</v>
      </c>
      <c r="K1779" s="827"/>
      <c r="L1779" s="827"/>
      <c r="M1779" s="827"/>
      <c r="N1779" s="827"/>
      <c r="O1779" s="827">
        <f>IF('statement of marks'!FD$6="","",'statement of marks'!FD$6)</f>
        <v>20</v>
      </c>
      <c r="P1779" s="827"/>
      <c r="Q1779" s="827"/>
      <c r="R1779" s="827"/>
      <c r="S1779" s="827">
        <f>IF('statement of marks'!FE$6="","",'statement of marks'!FE$6)</f>
        <v>20</v>
      </c>
      <c r="T1779" s="827"/>
      <c r="U1779" s="827"/>
      <c r="V1779" s="827"/>
      <c r="W1779" s="448"/>
      <c r="X1779" s="436">
        <f>IF('statement of marks'!FF$6="","",'statement of marks'!FF$6)</f>
        <v>100</v>
      </c>
      <c r="Y1779" s="436" t="s">
        <v>220</v>
      </c>
      <c r="Z1779" s="451" t="s">
        <v>69</v>
      </c>
    </row>
    <row r="1780" spans="1:26" ht="15.5" customHeight="1">
      <c r="A1780" s="424"/>
      <c r="B1780" s="813" t="str">
        <f>IF('statement of marks'!$FA$3="","",'statement of marks'!$FA$3)</f>
        <v>WORK EXPERIENCE</v>
      </c>
      <c r="C1780" s="814"/>
      <c r="D1780" s="817" t="str">
        <f>IF('statement of marks'!FA62="","",'statement of marks'!FA62)</f>
        <v/>
      </c>
      <c r="E1780" s="817"/>
      <c r="F1780" s="817"/>
      <c r="G1780" s="817" t="str">
        <f>IF('statement of marks'!FB62="","",'statement of marks'!FB62)</f>
        <v/>
      </c>
      <c r="H1780" s="817"/>
      <c r="I1780" s="817"/>
      <c r="J1780" s="816" t="str">
        <f>IF('statement of marks'!FC62="","",'statement of marks'!FC62)</f>
        <v/>
      </c>
      <c r="K1780" s="816"/>
      <c r="L1780" s="816"/>
      <c r="M1780" s="816"/>
      <c r="N1780" s="816"/>
      <c r="O1780" s="817" t="str">
        <f>IF('statement of marks'!FD62="","",'statement of marks'!FD62)</f>
        <v/>
      </c>
      <c r="P1780" s="817"/>
      <c r="Q1780" s="817"/>
      <c r="R1780" s="817"/>
      <c r="S1780" s="817" t="str">
        <f>IF('statement of marks'!FE62="","",'statement of marks'!FE62)</f>
        <v/>
      </c>
      <c r="T1780" s="817"/>
      <c r="U1780" s="817"/>
      <c r="V1780" s="817"/>
      <c r="W1780" s="447"/>
      <c r="X1780" s="447" t="str">
        <f>IF('statement of marks'!FF62="","",'statement of marks'!FF62)</f>
        <v/>
      </c>
      <c r="Y1780" s="447" t="str">
        <f>IF('statement of marks'!FG62="","",'statement of marks'!FG62)</f>
        <v/>
      </c>
      <c r="Z1780" s="454" t="str">
        <f>IF('statement of marks'!FH62="","",'statement of marks'!FH62)</f>
        <v/>
      </c>
    </row>
    <row r="1781" spans="1:26" ht="15.5" customHeight="1">
      <c r="A1781" s="424"/>
      <c r="B1781" s="813" t="str">
        <f>IF('statement of marks'!$FK$3="","",'statement of marks'!$FK$3)</f>
        <v>ART EDUCATION</v>
      </c>
      <c r="C1781" s="814"/>
      <c r="D1781" s="817" t="str">
        <f>IF('statement of marks'!FK62="","",'statement of marks'!FK62)</f>
        <v/>
      </c>
      <c r="E1781" s="817"/>
      <c r="F1781" s="817"/>
      <c r="G1781" s="817" t="str">
        <f>IF('statement of marks'!FL62="","",'statement of marks'!FL62)</f>
        <v/>
      </c>
      <c r="H1781" s="817"/>
      <c r="I1781" s="817"/>
      <c r="J1781" s="816" t="str">
        <f>IF('statement of marks'!FM62="","",'statement of marks'!FM62)</f>
        <v/>
      </c>
      <c r="K1781" s="816"/>
      <c r="L1781" s="816"/>
      <c r="M1781" s="816"/>
      <c r="N1781" s="816"/>
      <c r="O1781" s="817" t="str">
        <f>IF('statement of marks'!FN62="","",'statement of marks'!FN62)</f>
        <v/>
      </c>
      <c r="P1781" s="817"/>
      <c r="Q1781" s="817"/>
      <c r="R1781" s="817"/>
      <c r="S1781" s="817" t="str">
        <f>IF('statement of marks'!FO62="","",'statement of marks'!FO62)</f>
        <v/>
      </c>
      <c r="T1781" s="817"/>
      <c r="U1781" s="817"/>
      <c r="V1781" s="817"/>
      <c r="W1781" s="447"/>
      <c r="X1781" s="447" t="str">
        <f>IF('statement of marks'!FP62="","",'statement of marks'!FP62)</f>
        <v/>
      </c>
      <c r="Y1781" s="447" t="str">
        <f>IF('statement of marks'!FQ62="","",'statement of marks'!FQ62)</f>
        <v/>
      </c>
      <c r="Z1781" s="454" t="str">
        <f>IF('statement of marks'!FR62="","",'statement of marks'!FR62)</f>
        <v/>
      </c>
    </row>
    <row r="1782" spans="1:26" ht="15.5" customHeight="1">
      <c r="A1782" s="424"/>
      <c r="B1782" s="813" t="str">
        <f>IF('statement of marks'!$FU$3="","",'statement of marks'!$FU$3)</f>
        <v>PHYSICIAL EDUCATION</v>
      </c>
      <c r="C1782" s="814"/>
      <c r="D1782" s="817" t="str">
        <f>IF('statement of marks'!FU62="","",'statement of marks'!FU62)</f>
        <v/>
      </c>
      <c r="E1782" s="817"/>
      <c r="F1782" s="817"/>
      <c r="G1782" s="817" t="str">
        <f>IF('statement of marks'!FV62="","",'statement of marks'!FV62)</f>
        <v/>
      </c>
      <c r="H1782" s="817"/>
      <c r="I1782" s="817"/>
      <c r="J1782" s="816" t="str">
        <f>IF('statement of marks'!FW62="","",'statement of marks'!FW62)</f>
        <v/>
      </c>
      <c r="K1782" s="816"/>
      <c r="L1782" s="816"/>
      <c r="M1782" s="816"/>
      <c r="N1782" s="816"/>
      <c r="O1782" s="817" t="str">
        <f>IF('statement of marks'!FX62="","",'statement of marks'!FX62)</f>
        <v/>
      </c>
      <c r="P1782" s="817"/>
      <c r="Q1782" s="817"/>
      <c r="R1782" s="817"/>
      <c r="S1782" s="817" t="str">
        <f>IF('statement of marks'!FY62="","",'statement of marks'!FY62)</f>
        <v/>
      </c>
      <c r="T1782" s="817"/>
      <c r="U1782" s="817"/>
      <c r="V1782" s="817"/>
      <c r="W1782" s="447"/>
      <c r="X1782" s="447" t="str">
        <f>IF('statement of marks'!FZ62="","",'statement of marks'!FZ62)</f>
        <v/>
      </c>
      <c r="Y1782" s="447" t="str">
        <f>IF('statement of marks'!GA62="","",'statement of marks'!GA62)</f>
        <v/>
      </c>
      <c r="Z1782" s="454" t="str">
        <f>IF('statement of marks'!GB62="","",'statement of marks'!GB62)</f>
        <v/>
      </c>
    </row>
    <row r="1783" spans="1:26" ht="15.5" customHeight="1">
      <c r="A1783" s="424"/>
      <c r="B1783" s="813" t="s">
        <v>173</v>
      </c>
      <c r="C1783" s="814"/>
      <c r="D1783" s="794" t="str">
        <f>details!$EF$3</f>
        <v>AUGUST</v>
      </c>
      <c r="E1783" s="794"/>
      <c r="F1783" s="794"/>
      <c r="G1783" s="794" t="str">
        <f>details!$EJ$3</f>
        <v>OCTOBER</v>
      </c>
      <c r="H1783" s="794"/>
      <c r="I1783" s="794"/>
      <c r="J1783" s="816" t="str">
        <f>details!$EN$3</f>
        <v>DECEMBER</v>
      </c>
      <c r="K1783" s="816"/>
      <c r="L1783" s="816"/>
      <c r="M1783" s="816"/>
      <c r="N1783" s="816"/>
      <c r="O1783" s="794" t="str">
        <f>details!$ER$3</f>
        <v>FEBURARY</v>
      </c>
      <c r="P1783" s="794"/>
      <c r="Q1783" s="794"/>
      <c r="R1783" s="794"/>
      <c r="S1783" s="794" t="str">
        <f>details!$EV$3</f>
        <v>GRAND TOAL</v>
      </c>
      <c r="T1783" s="794"/>
      <c r="U1783" s="794"/>
      <c r="V1783" s="794"/>
      <c r="W1783" s="811" t="s">
        <v>118</v>
      </c>
      <c r="X1783" s="811"/>
      <c r="Y1783" s="811"/>
      <c r="Z1783" s="812"/>
    </row>
    <row r="1784" spans="1:26" ht="15.5" customHeight="1">
      <c r="A1784" s="424"/>
      <c r="B1784" s="813" t="s">
        <v>175</v>
      </c>
      <c r="C1784" s="814"/>
      <c r="D1784" s="815" t="str">
        <f>IF(details!EI62="","",details!EI62)</f>
        <v/>
      </c>
      <c r="E1784" s="815"/>
      <c r="F1784" s="815"/>
      <c r="G1784" s="815" t="str">
        <f>IF(details!EM62="","",details!EM62)</f>
        <v/>
      </c>
      <c r="H1784" s="815"/>
      <c r="I1784" s="815"/>
      <c r="J1784" s="816" t="str">
        <f>IF(details!EQ62="","",details!EQ62)</f>
        <v/>
      </c>
      <c r="K1784" s="816"/>
      <c r="L1784" s="816"/>
      <c r="M1784" s="816"/>
      <c r="N1784" s="816"/>
      <c r="O1784" s="817" t="str">
        <f>IF(details!EU62="","",details!EU62)</f>
        <v/>
      </c>
      <c r="P1784" s="817"/>
      <c r="Q1784" s="817"/>
      <c r="R1784" s="817"/>
      <c r="S1784" s="815" t="str">
        <f>IF(details!EW62="","",details!EW62)</f>
        <v/>
      </c>
      <c r="T1784" s="815"/>
      <c r="U1784" s="815"/>
      <c r="V1784" s="815"/>
      <c r="W1784" s="811"/>
      <c r="X1784" s="811"/>
      <c r="Y1784" s="811"/>
      <c r="Z1784" s="812"/>
    </row>
    <row r="1785" spans="1:26" ht="15.5" customHeight="1">
      <c r="A1785" s="424"/>
      <c r="B1785" s="818" t="s">
        <v>174</v>
      </c>
      <c r="C1785" s="819"/>
      <c r="D1785" s="820">
        <f>IF(details!EH62="","",details!EH62)</f>
        <v>40</v>
      </c>
      <c r="E1785" s="820"/>
      <c r="F1785" s="820"/>
      <c r="G1785" s="820">
        <f>IF(details!EL62="","",details!EL62)</f>
        <v>60</v>
      </c>
      <c r="H1785" s="820"/>
      <c r="I1785" s="820"/>
      <c r="J1785" s="820">
        <f>IF(details!EP62="","",details!EP62)</f>
        <v>80</v>
      </c>
      <c r="K1785" s="820"/>
      <c r="L1785" s="820"/>
      <c r="M1785" s="820"/>
      <c r="N1785" s="820"/>
      <c r="O1785" s="820">
        <f>IF(details!ET62="","",details!ET62)</f>
        <v>100</v>
      </c>
      <c r="P1785" s="820"/>
      <c r="Q1785" s="820"/>
      <c r="R1785" s="820"/>
      <c r="S1785" s="820">
        <f>IF(details!EV62="","",details!EV62)</f>
        <v>110</v>
      </c>
      <c r="T1785" s="820"/>
      <c r="U1785" s="820"/>
      <c r="V1785" s="820"/>
      <c r="W1785" s="821">
        <f>'statement of marks'!$HR$108</f>
        <v>45777</v>
      </c>
      <c r="X1785" s="821"/>
      <c r="Y1785" s="821"/>
      <c r="Z1785" s="822"/>
    </row>
    <row r="1786" spans="1:26" ht="15.5" customHeight="1">
      <c r="A1786" s="426"/>
      <c r="B1786" s="803" t="s">
        <v>232</v>
      </c>
      <c r="C1786" s="804"/>
      <c r="D1786" s="805" t="s">
        <v>189</v>
      </c>
      <c r="E1786" s="805"/>
      <c r="F1786" s="805"/>
      <c r="G1786" s="805" t="s">
        <v>190</v>
      </c>
      <c r="H1786" s="805"/>
      <c r="I1786" s="805"/>
      <c r="J1786" s="805" t="s">
        <v>222</v>
      </c>
      <c r="K1786" s="805"/>
      <c r="L1786" s="805"/>
      <c r="M1786" s="805"/>
      <c r="N1786" s="805"/>
      <c r="O1786" s="805" t="s">
        <v>147</v>
      </c>
      <c r="P1786" s="805"/>
      <c r="Q1786" s="805"/>
      <c r="R1786" s="805"/>
      <c r="S1786" s="806" t="s">
        <v>195</v>
      </c>
      <c r="T1786" s="806"/>
      <c r="U1786" s="806"/>
      <c r="V1786" s="806"/>
      <c r="W1786" s="805" t="s">
        <v>230</v>
      </c>
      <c r="X1786" s="805"/>
      <c r="Y1786" s="805"/>
      <c r="Z1786" s="807"/>
    </row>
    <row r="1787" spans="1:26" ht="15.5" customHeight="1">
      <c r="A1787" s="426"/>
      <c r="B1787" s="803"/>
      <c r="C1787" s="804"/>
      <c r="D1787" s="805">
        <f>'statement of marks'!HP62</f>
        <v>1200</v>
      </c>
      <c r="E1787" s="805"/>
      <c r="F1787" s="805"/>
      <c r="G1787" s="805" t="str">
        <f>'statement of marks'!HQ62</f>
        <v/>
      </c>
      <c r="H1787" s="805"/>
      <c r="I1787" s="805"/>
      <c r="J1787" s="808" t="str">
        <f>'statement of marks'!HU62</f>
        <v/>
      </c>
      <c r="K1787" s="808"/>
      <c r="L1787" s="808"/>
      <c r="M1787" s="808"/>
      <c r="N1787" s="808"/>
      <c r="O1787" s="808" t="str">
        <f>'statement of marks'!HR62</f>
        <v/>
      </c>
      <c r="P1787" s="808"/>
      <c r="Q1787" s="808"/>
      <c r="R1787" s="808"/>
      <c r="S1787" s="805" t="str">
        <f>'statement of marks'!HT62</f>
        <v/>
      </c>
      <c r="T1787" s="805"/>
      <c r="U1787" s="805"/>
      <c r="V1787" s="805"/>
      <c r="W1787" s="809" t="str">
        <f>'statement of marks'!HO62</f>
        <v/>
      </c>
      <c r="X1787" s="809"/>
      <c r="Y1787" s="809"/>
      <c r="Z1787" s="810"/>
    </row>
    <row r="1788" spans="1:26" ht="15.5" customHeight="1">
      <c r="A1788" s="424"/>
      <c r="B1788" s="792" t="s">
        <v>176</v>
      </c>
      <c r="C1788" s="793"/>
      <c r="D1788" s="794"/>
      <c r="E1788" s="794"/>
      <c r="F1788" s="794"/>
      <c r="G1788" s="794"/>
      <c r="H1788" s="794"/>
      <c r="I1788" s="794"/>
      <c r="J1788" s="794"/>
      <c r="K1788" s="794"/>
      <c r="L1788" s="794"/>
      <c r="M1788" s="794"/>
      <c r="N1788" s="794"/>
      <c r="O1788" s="794"/>
      <c r="P1788" s="794"/>
      <c r="Q1788" s="794"/>
      <c r="R1788" s="794"/>
      <c r="S1788" s="794"/>
      <c r="T1788" s="794"/>
      <c r="U1788" s="794"/>
      <c r="V1788" s="794"/>
      <c r="W1788" s="794"/>
      <c r="X1788" s="794"/>
      <c r="Y1788" s="794"/>
      <c r="Z1788" s="800"/>
    </row>
    <row r="1789" spans="1:26" ht="15.5" customHeight="1">
      <c r="A1789" s="424"/>
      <c r="B1789" s="801" t="s">
        <v>161</v>
      </c>
      <c r="C1789" s="802"/>
      <c r="D1789" s="794"/>
      <c r="E1789" s="794"/>
      <c r="F1789" s="794"/>
      <c r="G1789" s="794"/>
      <c r="H1789" s="794"/>
      <c r="I1789" s="794"/>
      <c r="J1789" s="794"/>
      <c r="K1789" s="794"/>
      <c r="L1789" s="794"/>
      <c r="M1789" s="794"/>
      <c r="N1789" s="794"/>
      <c r="O1789" s="794"/>
      <c r="P1789" s="794"/>
      <c r="Q1789" s="794"/>
      <c r="R1789" s="794"/>
      <c r="S1789" s="794"/>
      <c r="T1789" s="794"/>
      <c r="U1789" s="794"/>
      <c r="V1789" s="794"/>
      <c r="W1789" s="794"/>
      <c r="X1789" s="794"/>
      <c r="Y1789" s="794"/>
      <c r="Z1789" s="800"/>
    </row>
    <row r="1790" spans="1:26" ht="15.5" customHeight="1">
      <c r="A1790" s="424"/>
      <c r="B1790" s="792" t="s">
        <v>162</v>
      </c>
      <c r="C1790" s="793"/>
      <c r="D1790" s="794"/>
      <c r="E1790" s="794"/>
      <c r="F1790" s="794"/>
      <c r="G1790" s="794"/>
      <c r="H1790" s="794"/>
      <c r="I1790" s="794"/>
      <c r="J1790" s="794"/>
      <c r="K1790" s="794"/>
      <c r="L1790" s="794"/>
      <c r="M1790" s="794"/>
      <c r="N1790" s="794"/>
      <c r="O1790" s="794"/>
      <c r="P1790" s="794"/>
      <c r="Q1790" s="794"/>
      <c r="R1790" s="794"/>
      <c r="S1790" s="795" t="s">
        <v>162</v>
      </c>
      <c r="T1790" s="795"/>
      <c r="U1790" s="795"/>
      <c r="V1790" s="795"/>
      <c r="W1790" s="796" t="s">
        <v>163</v>
      </c>
      <c r="X1790" s="796"/>
      <c r="Y1790" s="796"/>
      <c r="Z1790" s="797"/>
    </row>
    <row r="1791" spans="1:26" ht="15.5" customHeight="1">
      <c r="A1791" s="424"/>
      <c r="B1791" s="798" t="s">
        <v>163</v>
      </c>
      <c r="C1791" s="799"/>
      <c r="D1791" s="794"/>
      <c r="E1791" s="794"/>
      <c r="F1791" s="794"/>
      <c r="G1791" s="794"/>
      <c r="H1791" s="794"/>
      <c r="I1791" s="794"/>
      <c r="J1791" s="794"/>
      <c r="K1791" s="794"/>
      <c r="L1791" s="794"/>
      <c r="M1791" s="794"/>
      <c r="N1791" s="794"/>
      <c r="O1791" s="794"/>
      <c r="P1791" s="794"/>
      <c r="Q1791" s="794"/>
      <c r="R1791" s="794"/>
      <c r="S1791" s="795"/>
      <c r="T1791" s="795"/>
      <c r="U1791" s="795"/>
      <c r="V1791" s="795"/>
      <c r="W1791" s="796"/>
      <c r="X1791" s="796"/>
      <c r="Y1791" s="796"/>
      <c r="Z1791" s="797"/>
    </row>
    <row r="1792" spans="1:26" ht="15.5" customHeight="1" thickBot="1">
      <c r="A1792" s="424"/>
      <c r="B1792" s="786" t="s">
        <v>223</v>
      </c>
      <c r="C1792" s="787"/>
      <c r="D1792" s="788"/>
      <c r="E1792" s="788"/>
      <c r="F1792" s="788"/>
      <c r="G1792" s="788"/>
      <c r="H1792" s="788"/>
      <c r="I1792" s="788"/>
      <c r="J1792" s="788"/>
      <c r="K1792" s="788"/>
      <c r="L1792" s="788"/>
      <c r="M1792" s="788"/>
      <c r="N1792" s="788"/>
      <c r="O1792" s="788"/>
      <c r="P1792" s="788"/>
      <c r="Q1792" s="788"/>
      <c r="R1792" s="788"/>
      <c r="S1792" s="789" t="s">
        <v>179</v>
      </c>
      <c r="T1792" s="789"/>
      <c r="U1792" s="789"/>
      <c r="V1792" s="789"/>
      <c r="W1792" s="790" t="s">
        <v>179</v>
      </c>
      <c r="X1792" s="790"/>
      <c r="Y1792" s="790"/>
      <c r="Z1792" s="791"/>
    </row>
    <row r="1793" spans="1:26" ht="15.5" customHeight="1">
      <c r="A1793" s="424"/>
      <c r="B1793" s="839" t="s">
        <v>178</v>
      </c>
      <c r="C1793" s="840"/>
      <c r="D1793" s="840"/>
      <c r="E1793" s="840"/>
      <c r="F1793" s="840"/>
      <c r="G1793" s="840"/>
      <c r="H1793" s="840"/>
      <c r="I1793" s="840"/>
      <c r="J1793" s="840"/>
      <c r="K1793" s="840"/>
      <c r="L1793" s="840"/>
      <c r="M1793" s="840"/>
      <c r="N1793" s="840"/>
      <c r="O1793" s="840"/>
      <c r="P1793" s="840"/>
      <c r="Q1793" s="840"/>
      <c r="R1793" s="840"/>
      <c r="S1793" s="840"/>
      <c r="T1793" s="840"/>
      <c r="U1793" s="840"/>
      <c r="V1793" s="840"/>
      <c r="W1793" s="840"/>
      <c r="X1793" s="840"/>
      <c r="Y1793" s="840"/>
      <c r="Z1793" s="841"/>
    </row>
    <row r="1794" spans="1:26" ht="15.5" customHeight="1">
      <c r="A1794" s="424"/>
      <c r="B1794" s="842" t="str">
        <f>IF('statement of marks'!$A$1="","",'statement of marks'!$A$1)</f>
        <v>GOVT. HR. SEC. SCHOOL, _________________</v>
      </c>
      <c r="C1794" s="843"/>
      <c r="D1794" s="843"/>
      <c r="E1794" s="843"/>
      <c r="F1794" s="843"/>
      <c r="G1794" s="843"/>
      <c r="H1794" s="843"/>
      <c r="I1794" s="843"/>
      <c r="J1794" s="843"/>
      <c r="K1794" s="843"/>
      <c r="L1794" s="843"/>
      <c r="M1794" s="843"/>
      <c r="N1794" s="843"/>
      <c r="O1794" s="843"/>
      <c r="P1794" s="843"/>
      <c r="Q1794" s="843"/>
      <c r="R1794" s="843"/>
      <c r="S1794" s="843"/>
      <c r="T1794" s="843"/>
      <c r="U1794" s="843"/>
      <c r="V1794" s="843"/>
      <c r="W1794" s="843"/>
      <c r="X1794" s="843"/>
      <c r="Y1794" s="843"/>
      <c r="Z1794" s="844"/>
    </row>
    <row r="1795" spans="1:26" ht="15.5" customHeight="1">
      <c r="A1795" s="424"/>
      <c r="B1795" s="813" t="s">
        <v>117</v>
      </c>
      <c r="C1795" s="814"/>
      <c r="D1795" s="814" t="str">
        <f>IF('statement of marks'!$H$3="","",'statement of marks'!$H$3)</f>
        <v>2024-25</v>
      </c>
      <c r="E1795" s="814"/>
      <c r="F1795" s="814"/>
      <c r="G1795" s="814"/>
      <c r="H1795" s="814"/>
      <c r="I1795" s="814"/>
      <c r="J1795" s="814"/>
      <c r="K1795" s="814"/>
      <c r="L1795" s="814"/>
      <c r="M1795" s="814"/>
      <c r="N1795" s="814"/>
      <c r="O1795" s="814"/>
      <c r="P1795" s="814"/>
      <c r="Q1795" s="814"/>
      <c r="R1795" s="814"/>
      <c r="S1795" s="814"/>
      <c r="T1795" s="814"/>
      <c r="U1795" s="814"/>
      <c r="V1795" s="814"/>
      <c r="W1795" s="814"/>
      <c r="X1795" s="814"/>
      <c r="Y1795" s="814"/>
      <c r="Z1795" s="832"/>
    </row>
    <row r="1796" spans="1:26" ht="15.5" customHeight="1">
      <c r="A1796" s="424"/>
      <c r="B1796" s="813" t="s">
        <v>157</v>
      </c>
      <c r="C1796" s="814"/>
      <c r="D1796" s="814" t="str">
        <f>IF('statement of marks'!I63="","",'statement of marks'!I63)</f>
        <v/>
      </c>
      <c r="E1796" s="814"/>
      <c r="F1796" s="814"/>
      <c r="G1796" s="814"/>
      <c r="H1796" s="814"/>
      <c r="I1796" s="814"/>
      <c r="J1796" s="814"/>
      <c r="K1796" s="814"/>
      <c r="L1796" s="814"/>
      <c r="M1796" s="814"/>
      <c r="N1796" s="814"/>
      <c r="O1796" s="814"/>
      <c r="P1796" s="814"/>
      <c r="Q1796" s="814"/>
      <c r="R1796" s="814"/>
      <c r="S1796" s="814"/>
      <c r="T1796" s="814"/>
      <c r="U1796" s="814"/>
      <c r="V1796" s="814"/>
      <c r="W1796" s="814"/>
      <c r="X1796" s="814"/>
      <c r="Y1796" s="814"/>
      <c r="Z1796" s="832"/>
    </row>
    <row r="1797" spans="1:26" ht="15.5" customHeight="1">
      <c r="A1797" s="424"/>
      <c r="B1797" s="813" t="s">
        <v>20</v>
      </c>
      <c r="C1797" s="814"/>
      <c r="D1797" s="814" t="str">
        <f>IF('statement of marks'!J63="","",'statement of marks'!J63)</f>
        <v/>
      </c>
      <c r="E1797" s="814"/>
      <c r="F1797" s="814"/>
      <c r="G1797" s="814"/>
      <c r="H1797" s="814"/>
      <c r="I1797" s="814"/>
      <c r="J1797" s="814"/>
      <c r="K1797" s="814"/>
      <c r="L1797" s="814"/>
      <c r="M1797" s="814"/>
      <c r="N1797" s="814"/>
      <c r="O1797" s="814"/>
      <c r="P1797" s="814"/>
      <c r="Q1797" s="814"/>
      <c r="R1797" s="814"/>
      <c r="S1797" s="814"/>
      <c r="T1797" s="814"/>
      <c r="U1797" s="814"/>
      <c r="V1797" s="814"/>
      <c r="W1797" s="814"/>
      <c r="X1797" s="814"/>
      <c r="Y1797" s="814"/>
      <c r="Z1797" s="832"/>
    </row>
    <row r="1798" spans="1:26" ht="15.5" customHeight="1">
      <c r="A1798" s="424"/>
      <c r="B1798" s="813" t="s">
        <v>21</v>
      </c>
      <c r="C1798" s="814"/>
      <c r="D1798" s="814" t="str">
        <f>IF('statement of marks'!K63="","",'statement of marks'!K63)</f>
        <v/>
      </c>
      <c r="E1798" s="814"/>
      <c r="F1798" s="814"/>
      <c r="G1798" s="814"/>
      <c r="H1798" s="814"/>
      <c r="I1798" s="814"/>
      <c r="J1798" s="814"/>
      <c r="K1798" s="814"/>
      <c r="L1798" s="814"/>
      <c r="M1798" s="814"/>
      <c r="N1798" s="814"/>
      <c r="O1798" s="814"/>
      <c r="P1798" s="814"/>
      <c r="Q1798" s="814"/>
      <c r="R1798" s="814"/>
      <c r="S1798" s="814"/>
      <c r="T1798" s="814"/>
      <c r="U1798" s="814"/>
      <c r="V1798" s="814"/>
      <c r="W1798" s="814"/>
      <c r="X1798" s="814"/>
      <c r="Y1798" s="814"/>
      <c r="Z1798" s="832"/>
    </row>
    <row r="1799" spans="1:26" ht="15.5" customHeight="1">
      <c r="A1799" s="424"/>
      <c r="B1799" s="813" t="s">
        <v>158</v>
      </c>
      <c r="C1799" s="814"/>
      <c r="D1799" s="814" t="str">
        <f>IF('statement of marks'!$G$3="","",'statement of marks'!$G$3)</f>
        <v>6 A</v>
      </c>
      <c r="E1799" s="814"/>
      <c r="F1799" s="814"/>
      <c r="G1799" s="814" t="s">
        <v>159</v>
      </c>
      <c r="H1799" s="814"/>
      <c r="I1799" s="814"/>
      <c r="J1799" s="836">
        <f>IF('statement of marks'!D63="","",'statement of marks'!D63)</f>
        <v>857</v>
      </c>
      <c r="K1799" s="837"/>
      <c r="L1799" s="837"/>
      <c r="M1799" s="837"/>
      <c r="N1799" s="838"/>
      <c r="O1799" s="814" t="s">
        <v>79</v>
      </c>
      <c r="P1799" s="814"/>
      <c r="Q1799" s="814"/>
      <c r="R1799" s="814"/>
      <c r="S1799" s="814" t="str">
        <f>IF('statement of marks'!F63="","",'statement of marks'!F63)</f>
        <v/>
      </c>
      <c r="T1799" s="814"/>
      <c r="U1799" s="814"/>
      <c r="V1799" s="814"/>
      <c r="W1799" s="814" t="str">
        <f>IF('statement of marks'!$I$3="","",'statement of marks'!$I$3)</f>
        <v>SCHOOL DISE CODE</v>
      </c>
      <c r="X1799" s="814"/>
      <c r="Y1799" s="814"/>
      <c r="Z1799" s="832"/>
    </row>
    <row r="1800" spans="1:26" ht="15.5" customHeight="1">
      <c r="A1800" s="424"/>
      <c r="B1800" s="449" t="s">
        <v>171</v>
      </c>
      <c r="C1800" s="428"/>
      <c r="D1800" s="830" t="str">
        <f>IF('statement of marks'!G63="","",'statement of marks'!G63)</f>
        <v/>
      </c>
      <c r="E1800" s="830"/>
      <c r="F1800" s="830"/>
      <c r="G1800" s="831" t="str">
        <f>IF('statement of marks'!H63="","",'statement of marks'!H63)</f>
        <v/>
      </c>
      <c r="H1800" s="831"/>
      <c r="I1800" s="831"/>
      <c r="J1800" s="831"/>
      <c r="K1800" s="831"/>
      <c r="L1800" s="831"/>
      <c r="M1800" s="831"/>
      <c r="N1800" s="831"/>
      <c r="O1800" s="831"/>
      <c r="P1800" s="831"/>
      <c r="Q1800" s="831"/>
      <c r="R1800" s="831"/>
      <c r="S1800" s="831"/>
      <c r="T1800" s="831"/>
      <c r="U1800" s="831"/>
      <c r="V1800" s="831"/>
      <c r="W1800" s="814" t="str">
        <f>IF('statement of marks'!$J$3="","",'statement of marks'!$J$3)</f>
        <v>08291009401</v>
      </c>
      <c r="X1800" s="814"/>
      <c r="Y1800" s="814"/>
      <c r="Z1800" s="832"/>
    </row>
    <row r="1801" spans="1:26" ht="15.5" customHeight="1">
      <c r="A1801" s="424"/>
      <c r="B1801" s="450" t="s">
        <v>160</v>
      </c>
      <c r="C1801" s="429" t="s">
        <v>165</v>
      </c>
      <c r="D1801" s="794" t="s">
        <v>167</v>
      </c>
      <c r="E1801" s="794"/>
      <c r="F1801" s="794"/>
      <c r="G1801" s="794" t="s">
        <v>168</v>
      </c>
      <c r="H1801" s="794"/>
      <c r="I1801" s="794"/>
      <c r="J1801" s="794" t="s">
        <v>169</v>
      </c>
      <c r="K1801" s="794"/>
      <c r="L1801" s="794"/>
      <c r="M1801" s="833" t="str">
        <f>IF('statement of marks'!U$4="","",'statement of marks'!U$4)</f>
        <v>TOTAL OF ALL TESTS</v>
      </c>
      <c r="N1801" s="834" t="str">
        <f>IF('statement of marks'!V$4="","",'statement of marks'!V$4)</f>
        <v>VRUKSHAROPAN</v>
      </c>
      <c r="O1801" s="795" t="s">
        <v>170</v>
      </c>
      <c r="P1801" s="795"/>
      <c r="Q1801" s="795"/>
      <c r="R1801" s="795"/>
      <c r="S1801" s="835" t="s">
        <v>216</v>
      </c>
      <c r="T1801" s="816" t="s">
        <v>90</v>
      </c>
      <c r="U1801" s="816"/>
      <c r="V1801" s="816"/>
      <c r="W1801" s="816"/>
      <c r="X1801" s="823" t="s">
        <v>425</v>
      </c>
      <c r="Y1801" s="823"/>
      <c r="Z1801" s="824"/>
    </row>
    <row r="1802" spans="1:26" ht="15.5" customHeight="1">
      <c r="A1802" s="424"/>
      <c r="B1802" s="450"/>
      <c r="C1802" s="429"/>
      <c r="D1802" s="431" t="s">
        <v>217</v>
      </c>
      <c r="E1802" s="431" t="s">
        <v>218</v>
      </c>
      <c r="F1802" s="432" t="s">
        <v>219</v>
      </c>
      <c r="G1802" s="431" t="s">
        <v>217</v>
      </c>
      <c r="H1802" s="431" t="s">
        <v>218</v>
      </c>
      <c r="I1802" s="433" t="s">
        <v>219</v>
      </c>
      <c r="J1802" s="431" t="s">
        <v>217</v>
      </c>
      <c r="K1802" s="431" t="s">
        <v>218</v>
      </c>
      <c r="L1802" s="433" t="s">
        <v>219</v>
      </c>
      <c r="M1802" s="833"/>
      <c r="N1802" s="834"/>
      <c r="O1802" s="431" t="s">
        <v>217</v>
      </c>
      <c r="P1802" s="431" t="s">
        <v>218</v>
      </c>
      <c r="Q1802" s="434" t="s">
        <v>421</v>
      </c>
      <c r="R1802" s="433" t="s">
        <v>219</v>
      </c>
      <c r="S1802" s="835"/>
      <c r="T1802" s="431" t="s">
        <v>217</v>
      </c>
      <c r="U1802" s="431" t="s">
        <v>218</v>
      </c>
      <c r="V1802" s="434" t="s">
        <v>422</v>
      </c>
      <c r="W1802" s="433" t="s">
        <v>219</v>
      </c>
      <c r="X1802" s="435" t="s">
        <v>423</v>
      </c>
      <c r="Y1802" s="431" t="s">
        <v>220</v>
      </c>
      <c r="Z1802" s="451" t="s">
        <v>69</v>
      </c>
    </row>
    <row r="1803" spans="1:26" ht="15.5" customHeight="1">
      <c r="A1803" s="425"/>
      <c r="B1803" s="828" t="s">
        <v>166</v>
      </c>
      <c r="C1803" s="829"/>
      <c r="D1803" s="436">
        <f>IF('statement of marks'!L$6="","",'statement of marks'!L$6)</f>
        <v>5</v>
      </c>
      <c r="E1803" s="436">
        <f>IF('statement of marks'!M$6="","",'statement of marks'!M$6)</f>
        <v>5</v>
      </c>
      <c r="F1803" s="437">
        <f>IF('statement of marks'!N$6="","",'statement of marks'!N$6)</f>
        <v>10</v>
      </c>
      <c r="G1803" s="436">
        <f>IF('statement of marks'!O$6="","",'statement of marks'!O$6)</f>
        <v>5</v>
      </c>
      <c r="H1803" s="436">
        <f>IF('statement of marks'!P$6="","",'statement of marks'!P$6)</f>
        <v>5</v>
      </c>
      <c r="I1803" s="438">
        <f>IF('statement of marks'!Q$6="","",'statement of marks'!Q$6)</f>
        <v>10</v>
      </c>
      <c r="J1803" s="436">
        <f>IF('statement of marks'!R$6="","",'statement of marks'!R$6)</f>
        <v>5</v>
      </c>
      <c r="K1803" s="436">
        <f>IF('statement of marks'!S$6="","",'statement of marks'!S$6)</f>
        <v>4</v>
      </c>
      <c r="L1803" s="438">
        <f>IF('statement of marks'!T$6="","",'statement of marks'!T$6)</f>
        <v>9</v>
      </c>
      <c r="M1803" s="438">
        <f>IF('statement of marks'!U$6="","",'statement of marks'!U$6)</f>
        <v>29</v>
      </c>
      <c r="N1803" s="439">
        <f>IF('statement of marks'!V$6="","",'statement of marks'!V$6)</f>
        <v>1</v>
      </c>
      <c r="O1803" s="436">
        <f>IF('statement of marks'!W$6="","",'statement of marks'!W$6)</f>
        <v>40</v>
      </c>
      <c r="P1803" s="436">
        <f>IF('statement of marks'!X$6="","",'statement of marks'!X$6)</f>
        <v>10</v>
      </c>
      <c r="Q1803" s="436">
        <f>IF('statement of marks'!Y$6="","",'statement of marks'!Y$6)</f>
        <v>20</v>
      </c>
      <c r="R1803" s="438">
        <f>IF('statement of marks'!Z$6="","",'statement of marks'!Z$6)</f>
        <v>70</v>
      </c>
      <c r="S1803" s="440">
        <f>IF('statement of marks'!AA$6="","",'statement of marks'!AA$6)</f>
        <v>100</v>
      </c>
      <c r="T1803" s="436">
        <f>IF('statement of marks'!AB$6="","",'statement of marks'!AB$6)</f>
        <v>65</v>
      </c>
      <c r="U1803" s="436">
        <f>IF('statement of marks'!AC$6="","",'statement of marks'!AC$6)</f>
        <v>15</v>
      </c>
      <c r="V1803" s="436">
        <f>IF('statement of marks'!AD$6="","",'statement of marks'!AD$6)</f>
        <v>20</v>
      </c>
      <c r="W1803" s="438">
        <f>IF('statement of marks'!AE$6="","",'statement of marks'!AE$6)</f>
        <v>100</v>
      </c>
      <c r="X1803" s="441">
        <f>IF('statement of marks'!AF$6="","",'statement of marks'!AF$6)</f>
        <v>200</v>
      </c>
      <c r="Y1803" s="436" t="str">
        <f>IF('statement of marks'!AG$6="","",'statement of marks'!AG$6)</f>
        <v/>
      </c>
      <c r="Z1803" s="452" t="str">
        <f>IF('statement of marks'!AH$6="","",'statement of marks'!AH$6)</f>
        <v/>
      </c>
    </row>
    <row r="1804" spans="1:26" ht="15.5" customHeight="1">
      <c r="A1804" s="424"/>
      <c r="B1804" s="813" t="str">
        <f>IF('statement of marks'!$L$3="","",'statement of marks'!$L$3)</f>
        <v>HINDI</v>
      </c>
      <c r="C1804" s="814"/>
      <c r="D1804" s="430" t="str">
        <f>IF('statement of marks'!L63="","",'statement of marks'!L63)</f>
        <v/>
      </c>
      <c r="E1804" s="430" t="str">
        <f>IF('statement of marks'!M63="","",'statement of marks'!M63)</f>
        <v/>
      </c>
      <c r="F1804" s="442" t="str">
        <f>IF('statement of marks'!N63="","",'statement of marks'!N63)</f>
        <v/>
      </c>
      <c r="G1804" s="430" t="str">
        <f>IF('statement of marks'!O63="","",'statement of marks'!O63)</f>
        <v/>
      </c>
      <c r="H1804" s="430" t="str">
        <f>IF('statement of marks'!P63="","",'statement of marks'!P63)</f>
        <v/>
      </c>
      <c r="I1804" s="443" t="str">
        <f>IF('statement of marks'!Q63="","",'statement of marks'!Q63)</f>
        <v/>
      </c>
      <c r="J1804" s="430" t="str">
        <f>IF('statement of marks'!R63="","",'statement of marks'!R63)</f>
        <v/>
      </c>
      <c r="K1804" s="430" t="str">
        <f>IF('statement of marks'!S63="","",'statement of marks'!S63)</f>
        <v/>
      </c>
      <c r="L1804" s="443" t="str">
        <f>IF('statement of marks'!T63="","",'statement of marks'!T63)</f>
        <v/>
      </c>
      <c r="M1804" s="443" t="str">
        <f>IF('statement of marks'!U63="","",'statement of marks'!U63)</f>
        <v/>
      </c>
      <c r="N1804" s="444" t="str">
        <f>IF('statement of marks'!V63="","",'statement of marks'!V63)</f>
        <v/>
      </c>
      <c r="O1804" s="430" t="str">
        <f>IF('statement of marks'!W63="","",'statement of marks'!W63)</f>
        <v/>
      </c>
      <c r="P1804" s="430" t="str">
        <f>IF('statement of marks'!X63="","",'statement of marks'!X63)</f>
        <v/>
      </c>
      <c r="Q1804" s="430" t="str">
        <f>IF('statement of marks'!Y63="","",'statement of marks'!Y63)</f>
        <v/>
      </c>
      <c r="R1804" s="443" t="str">
        <f>IF('statement of marks'!Z63="","",'statement of marks'!Z63)</f>
        <v/>
      </c>
      <c r="S1804" s="445" t="str">
        <f>IF('statement of marks'!AA63="","",'statement of marks'!AA63)</f>
        <v/>
      </c>
      <c r="T1804" s="430" t="str">
        <f>IF('statement of marks'!AB63="","",'statement of marks'!AB63)</f>
        <v/>
      </c>
      <c r="U1804" s="430" t="str">
        <f>IF('statement of marks'!AC63="","",'statement of marks'!AC63)</f>
        <v/>
      </c>
      <c r="V1804" s="430" t="str">
        <f>IF('statement of marks'!AD63="","",'statement of marks'!AD63)</f>
        <v/>
      </c>
      <c r="W1804" s="443" t="str">
        <f>IF('statement of marks'!AE63="","",'statement of marks'!AE63)</f>
        <v/>
      </c>
      <c r="X1804" s="446" t="str">
        <f>IF('statement of marks'!AF63="","",'statement of marks'!AF63)</f>
        <v/>
      </c>
      <c r="Y1804" s="430" t="str">
        <f>IF('statement of marks'!AG63="","",'statement of marks'!AG63)</f>
        <v/>
      </c>
      <c r="Z1804" s="453" t="str">
        <f>IF('statement of marks'!AH63="","",'statement of marks'!AH63)</f>
        <v/>
      </c>
    </row>
    <row r="1805" spans="1:26" ht="15.5" customHeight="1">
      <c r="A1805" s="424"/>
      <c r="B1805" s="813" t="str">
        <f>IF('statement of marks'!$AK$3="","",'statement of marks'!$AK$3)</f>
        <v>ENGLISH</v>
      </c>
      <c r="C1805" s="814"/>
      <c r="D1805" s="430" t="str">
        <f>IF('statement of marks'!AK63="","",'statement of marks'!AK63)</f>
        <v/>
      </c>
      <c r="E1805" s="430" t="str">
        <f>IF('statement of marks'!AL63="","",'statement of marks'!AL63)</f>
        <v/>
      </c>
      <c r="F1805" s="442" t="str">
        <f>IF('statement of marks'!AM63="","",'statement of marks'!AM63)</f>
        <v/>
      </c>
      <c r="G1805" s="430" t="str">
        <f>IF('statement of marks'!AN63="","",'statement of marks'!AN63)</f>
        <v/>
      </c>
      <c r="H1805" s="430" t="str">
        <f>IF('statement of marks'!AO63="","",'statement of marks'!AO63)</f>
        <v/>
      </c>
      <c r="I1805" s="443" t="str">
        <f>IF('statement of marks'!AP63="","",'statement of marks'!AP63)</f>
        <v/>
      </c>
      <c r="J1805" s="430" t="str">
        <f>IF('statement of marks'!AQ63="","",'statement of marks'!AQ63)</f>
        <v/>
      </c>
      <c r="K1805" s="430" t="str">
        <f>IF('statement of marks'!AR63="","",'statement of marks'!AR63)</f>
        <v/>
      </c>
      <c r="L1805" s="443" t="str">
        <f>IF('statement of marks'!AS63="","",'statement of marks'!AS63)</f>
        <v/>
      </c>
      <c r="M1805" s="443" t="str">
        <f>IF('statement of marks'!AT63="","",'statement of marks'!AT63)</f>
        <v/>
      </c>
      <c r="N1805" s="444" t="str">
        <f>IF('statement of marks'!AU63="","",'statement of marks'!AU63)</f>
        <v/>
      </c>
      <c r="O1805" s="430" t="str">
        <f>IF('statement of marks'!AV63="","",'statement of marks'!AV63)</f>
        <v/>
      </c>
      <c r="P1805" s="430" t="str">
        <f>IF('statement of marks'!AW63="","",'statement of marks'!AW63)</f>
        <v/>
      </c>
      <c r="Q1805" s="430" t="str">
        <f>IF('statement of marks'!AX63="","",'statement of marks'!AX63)</f>
        <v/>
      </c>
      <c r="R1805" s="443" t="str">
        <f>IF('statement of marks'!AY63="","",'statement of marks'!AY63)</f>
        <v/>
      </c>
      <c r="S1805" s="445" t="str">
        <f>IF('statement of marks'!AZ63="","",'statement of marks'!AZ63)</f>
        <v/>
      </c>
      <c r="T1805" s="430" t="str">
        <f>IF('statement of marks'!BA63="","",'statement of marks'!BA63)</f>
        <v/>
      </c>
      <c r="U1805" s="430" t="str">
        <f>IF('statement of marks'!BB63="","",'statement of marks'!BB63)</f>
        <v/>
      </c>
      <c r="V1805" s="430" t="str">
        <f>IF('statement of marks'!BC63="","",'statement of marks'!BC63)</f>
        <v/>
      </c>
      <c r="W1805" s="443" t="str">
        <f>IF('statement of marks'!BD63="","",'statement of marks'!BD63)</f>
        <v/>
      </c>
      <c r="X1805" s="446" t="str">
        <f>IF('statement of marks'!BE63="","",'statement of marks'!BE63)</f>
        <v/>
      </c>
      <c r="Y1805" s="430" t="str">
        <f>IF('statement of marks'!BF63="","",'statement of marks'!BF63)</f>
        <v/>
      </c>
      <c r="Z1805" s="453" t="str">
        <f>IF('statement of marks'!BG63="","",'statement of marks'!BG63)</f>
        <v/>
      </c>
    </row>
    <row r="1806" spans="1:26" ht="15.5" customHeight="1">
      <c r="A1806" s="424"/>
      <c r="B1806" s="813" t="str">
        <f>IF('statement of marks'!BJ63="s","SANSKRIT",IF('statement of marks'!BJ63="u","URDU",IF('statement of marks'!BJ63="g","GUJRATI",IF('statement of marks'!BJ63="p","PUNJABI",IF('statement of marks'!BJ63="sd","fla/kh","THIRD LANGUAGE")))))</f>
        <v>THIRD LANGUAGE</v>
      </c>
      <c r="C1806" s="814"/>
      <c r="D1806" s="430" t="str">
        <f>IF('statement of marks'!BK63="","",'statement of marks'!BK63)</f>
        <v/>
      </c>
      <c r="E1806" s="430" t="str">
        <f>IF('statement of marks'!BL63="","",'statement of marks'!BL63)</f>
        <v/>
      </c>
      <c r="F1806" s="442" t="str">
        <f>IF('statement of marks'!BM63="","",'statement of marks'!BM63)</f>
        <v/>
      </c>
      <c r="G1806" s="430" t="str">
        <f>IF('statement of marks'!BN63="","",'statement of marks'!BN63)</f>
        <v/>
      </c>
      <c r="H1806" s="430" t="str">
        <f>IF('statement of marks'!BO63="","",'statement of marks'!BO63)</f>
        <v/>
      </c>
      <c r="I1806" s="443" t="str">
        <f>IF('statement of marks'!BP63="","",'statement of marks'!BP63)</f>
        <v/>
      </c>
      <c r="J1806" s="430" t="str">
        <f>IF('statement of marks'!BQ63="","",'statement of marks'!BQ63)</f>
        <v/>
      </c>
      <c r="K1806" s="430" t="str">
        <f>IF('statement of marks'!BR63="","",'statement of marks'!BR63)</f>
        <v/>
      </c>
      <c r="L1806" s="443" t="str">
        <f>IF('statement of marks'!BS63="","",'statement of marks'!BS63)</f>
        <v/>
      </c>
      <c r="M1806" s="443" t="str">
        <f>IF('statement of marks'!BT63="","",'statement of marks'!BT63)</f>
        <v/>
      </c>
      <c r="N1806" s="444" t="str">
        <f>IF('statement of marks'!BU63="","",'statement of marks'!BU63)</f>
        <v/>
      </c>
      <c r="O1806" s="430" t="str">
        <f>IF('statement of marks'!BV63="","",'statement of marks'!BV63)</f>
        <v/>
      </c>
      <c r="P1806" s="430" t="str">
        <f>IF('statement of marks'!BW63="","",'statement of marks'!BW63)</f>
        <v/>
      </c>
      <c r="Q1806" s="430"/>
      <c r="R1806" s="443" t="str">
        <f>IF('statement of marks'!BX63="","",'statement of marks'!BX63)</f>
        <v/>
      </c>
      <c r="S1806" s="445" t="str">
        <f>IF('statement of marks'!BY63="","",'statement of marks'!BY63)</f>
        <v/>
      </c>
      <c r="T1806" s="430" t="str">
        <f>IF('statement of marks'!BZ63="","",'statement of marks'!BZ63)</f>
        <v/>
      </c>
      <c r="U1806" s="430" t="str">
        <f>IF('statement of marks'!CA63="","",'statement of marks'!CA63)</f>
        <v/>
      </c>
      <c r="V1806" s="430"/>
      <c r="W1806" s="443" t="str">
        <f>IF('statement of marks'!CB63="","",'statement of marks'!CB63)</f>
        <v/>
      </c>
      <c r="X1806" s="446" t="str">
        <f>IF('statement of marks'!CC63="","",'statement of marks'!CC63)</f>
        <v/>
      </c>
      <c r="Y1806" s="430" t="str">
        <f>IF('statement of marks'!CD63="","",'statement of marks'!CD63)</f>
        <v/>
      </c>
      <c r="Z1806" s="453" t="str">
        <f>IF('statement of marks'!CE63="","",'statement of marks'!CE63)</f>
        <v/>
      </c>
    </row>
    <row r="1807" spans="1:26" ht="15.5" customHeight="1">
      <c r="A1807" s="424"/>
      <c r="B1807" s="813" t="str">
        <f>IF('statement of marks'!$CH$3="","",'statement of marks'!$CH$3)</f>
        <v>MATHEMATICS</v>
      </c>
      <c r="C1807" s="814"/>
      <c r="D1807" s="430" t="str">
        <f>IF('statement of marks'!CH63="","",'statement of marks'!CH63)</f>
        <v/>
      </c>
      <c r="E1807" s="430" t="str">
        <f>IF('statement of marks'!CI63="","",'statement of marks'!CI63)</f>
        <v/>
      </c>
      <c r="F1807" s="442" t="str">
        <f>IF('statement of marks'!CJ63="","",'statement of marks'!CJ63)</f>
        <v/>
      </c>
      <c r="G1807" s="430" t="str">
        <f>IF('statement of marks'!CK63="","",'statement of marks'!CK63)</f>
        <v/>
      </c>
      <c r="H1807" s="430" t="str">
        <f>IF('statement of marks'!CL63="","",'statement of marks'!CL63)</f>
        <v/>
      </c>
      <c r="I1807" s="443" t="str">
        <f>IF('statement of marks'!CM63="","",'statement of marks'!CM63)</f>
        <v/>
      </c>
      <c r="J1807" s="430" t="str">
        <f>IF('statement of marks'!CN63="","",'statement of marks'!CN63)</f>
        <v/>
      </c>
      <c r="K1807" s="430" t="str">
        <f>IF('statement of marks'!CO63="","",'statement of marks'!CO63)</f>
        <v/>
      </c>
      <c r="L1807" s="443" t="str">
        <f>IF('statement of marks'!CP63="","",'statement of marks'!CP63)</f>
        <v/>
      </c>
      <c r="M1807" s="443" t="str">
        <f>IF('statement of marks'!CQ63="","",'statement of marks'!CQ63)</f>
        <v/>
      </c>
      <c r="N1807" s="444" t="str">
        <f>IF('statement of marks'!CR63="","",'statement of marks'!CR63)</f>
        <v/>
      </c>
      <c r="O1807" s="430" t="str">
        <f>IF('statement of marks'!CS63="","",'statement of marks'!CS63)</f>
        <v/>
      </c>
      <c r="P1807" s="430" t="str">
        <f>IF('statement of marks'!CT63="","",'statement of marks'!CT63)</f>
        <v/>
      </c>
      <c r="Q1807" s="430" t="str">
        <f>IF('statement of marks'!CU63="","",'statement of marks'!CU63)</f>
        <v/>
      </c>
      <c r="R1807" s="443" t="str">
        <f>IF('statement of marks'!CV63="","",'statement of marks'!CV63)</f>
        <v/>
      </c>
      <c r="S1807" s="445" t="str">
        <f>IF('statement of marks'!CW63="","",'statement of marks'!CW63)</f>
        <v/>
      </c>
      <c r="T1807" s="430" t="str">
        <f>IF('statement of marks'!CX63="","",'statement of marks'!CX63)</f>
        <v/>
      </c>
      <c r="U1807" s="430" t="str">
        <f>IF('statement of marks'!CY63="","",'statement of marks'!CY63)</f>
        <v/>
      </c>
      <c r="V1807" s="430" t="str">
        <f>IF('statement of marks'!CZ63="","",'statement of marks'!CZ63)</f>
        <v/>
      </c>
      <c r="W1807" s="443" t="str">
        <f>IF('statement of marks'!DA63="","",'statement of marks'!DA63)</f>
        <v/>
      </c>
      <c r="X1807" s="446" t="str">
        <f>IF('statement of marks'!DB63="","",'statement of marks'!DB63)</f>
        <v/>
      </c>
      <c r="Y1807" s="430" t="str">
        <f>IF('statement of marks'!DC63="","",'statement of marks'!DC63)</f>
        <v/>
      </c>
      <c r="Z1807" s="453" t="str">
        <f>IF('statement of marks'!DD63="","",'statement of marks'!DD63)</f>
        <v/>
      </c>
    </row>
    <row r="1808" spans="1:26" ht="15.5" customHeight="1">
      <c r="A1808" s="424"/>
      <c r="B1808" s="813" t="str">
        <f>IF('statement of marks'!$DG$3="","",'statement of marks'!$DG$3)</f>
        <v>SCIENCE</v>
      </c>
      <c r="C1808" s="814"/>
      <c r="D1808" s="430" t="str">
        <f>IF('statement of marks'!DG63="","",'statement of marks'!DG63)</f>
        <v/>
      </c>
      <c r="E1808" s="430" t="str">
        <f>IF('statement of marks'!DH63="","",'statement of marks'!DH63)</f>
        <v/>
      </c>
      <c r="F1808" s="442" t="str">
        <f>IF('statement of marks'!DI63="","",'statement of marks'!DI63)</f>
        <v/>
      </c>
      <c r="G1808" s="430" t="str">
        <f>IF('statement of marks'!DJ63="","",'statement of marks'!DJ63)</f>
        <v/>
      </c>
      <c r="H1808" s="430" t="str">
        <f>IF('statement of marks'!DK63="","",'statement of marks'!DK63)</f>
        <v/>
      </c>
      <c r="I1808" s="443" t="str">
        <f>IF('statement of marks'!DL63="","",'statement of marks'!DL63)</f>
        <v/>
      </c>
      <c r="J1808" s="430" t="str">
        <f>IF('statement of marks'!DM63="","",'statement of marks'!DM63)</f>
        <v/>
      </c>
      <c r="K1808" s="430" t="str">
        <f>IF('statement of marks'!DN63="","",'statement of marks'!DN63)</f>
        <v/>
      </c>
      <c r="L1808" s="443" t="str">
        <f>IF('statement of marks'!DO63="","",'statement of marks'!DO63)</f>
        <v/>
      </c>
      <c r="M1808" s="443" t="str">
        <f>IF('statement of marks'!DP63="","",'statement of marks'!DP63)</f>
        <v/>
      </c>
      <c r="N1808" s="444" t="str">
        <f>IF('statement of marks'!DQ63="","",'statement of marks'!DQ63)</f>
        <v/>
      </c>
      <c r="O1808" s="430" t="str">
        <f>IF('statement of marks'!DR63="","",'statement of marks'!DR63)</f>
        <v/>
      </c>
      <c r="P1808" s="430" t="str">
        <f>IF('statement of marks'!DS63="","",'statement of marks'!DS63)</f>
        <v/>
      </c>
      <c r="Q1808" s="430"/>
      <c r="R1808" s="443" t="str">
        <f>IF('statement of marks'!DT63="","",'statement of marks'!DT63)</f>
        <v/>
      </c>
      <c r="S1808" s="445" t="str">
        <f>IF('statement of marks'!DU63="","",'statement of marks'!DU63)</f>
        <v/>
      </c>
      <c r="T1808" s="430" t="str">
        <f>IF('statement of marks'!DV63="","",'statement of marks'!DV63)</f>
        <v/>
      </c>
      <c r="U1808" s="430" t="str">
        <f>IF('statement of marks'!DW63="","",'statement of marks'!DW63)</f>
        <v/>
      </c>
      <c r="V1808" s="430"/>
      <c r="W1808" s="443" t="str">
        <f>IF('statement of marks'!DX63="","",'statement of marks'!DX63)</f>
        <v/>
      </c>
      <c r="X1808" s="446" t="str">
        <f>IF('statement of marks'!DY63="","",'statement of marks'!DY63)</f>
        <v/>
      </c>
      <c r="Y1808" s="430" t="str">
        <f>IF('statement of marks'!DZ63="","",'statement of marks'!DZ63)</f>
        <v/>
      </c>
      <c r="Z1808" s="453" t="str">
        <f>IF('statement of marks'!EA63="","",'statement of marks'!EA63)</f>
        <v/>
      </c>
    </row>
    <row r="1809" spans="1:26" ht="15.5" customHeight="1">
      <c r="A1809" s="424"/>
      <c r="B1809" s="813" t="str">
        <f>IF('statement of marks'!$ED$3="","",'statement of marks'!$ED$3)</f>
        <v>SOCIAL STUDIES</v>
      </c>
      <c r="C1809" s="814"/>
      <c r="D1809" s="430" t="str">
        <f>IF('statement of marks'!ED63="","",'statement of marks'!ED63)</f>
        <v/>
      </c>
      <c r="E1809" s="430" t="str">
        <f>IF('statement of marks'!EE63="","",'statement of marks'!EE63)</f>
        <v/>
      </c>
      <c r="F1809" s="442" t="str">
        <f>IF('statement of marks'!EF63="","",'statement of marks'!EF63)</f>
        <v/>
      </c>
      <c r="G1809" s="430" t="str">
        <f>IF('statement of marks'!EG63="","",'statement of marks'!EG63)</f>
        <v/>
      </c>
      <c r="H1809" s="430" t="str">
        <f>IF('statement of marks'!EH63="","",'statement of marks'!EH63)</f>
        <v/>
      </c>
      <c r="I1809" s="443" t="str">
        <f>IF('statement of marks'!EI63="","",'statement of marks'!EI63)</f>
        <v/>
      </c>
      <c r="J1809" s="430" t="str">
        <f>IF('statement of marks'!EJ63="","",'statement of marks'!EJ63)</f>
        <v/>
      </c>
      <c r="K1809" s="430" t="str">
        <f>IF('statement of marks'!EK63="","",'statement of marks'!EK63)</f>
        <v/>
      </c>
      <c r="L1809" s="443" t="str">
        <f>IF('statement of marks'!EL63="","",'statement of marks'!EL63)</f>
        <v/>
      </c>
      <c r="M1809" s="443" t="str">
        <f>IF('statement of marks'!EM63="","",'statement of marks'!EM63)</f>
        <v/>
      </c>
      <c r="N1809" s="444" t="str">
        <f>IF('statement of marks'!EN63="","",'statement of marks'!EN63)</f>
        <v/>
      </c>
      <c r="O1809" s="430" t="str">
        <f>IF('statement of marks'!EO63="","",'statement of marks'!EO63)</f>
        <v/>
      </c>
      <c r="P1809" s="430" t="str">
        <f>IF('statement of marks'!EP63="","",'statement of marks'!EP63)</f>
        <v/>
      </c>
      <c r="Q1809" s="430"/>
      <c r="R1809" s="443" t="str">
        <f>IF('statement of marks'!EQ63="","",'statement of marks'!EQ63)</f>
        <v/>
      </c>
      <c r="S1809" s="445" t="str">
        <f>IF('statement of marks'!ER63="","",'statement of marks'!ER63)</f>
        <v/>
      </c>
      <c r="T1809" s="430" t="str">
        <f>IF('statement of marks'!ES63="","",'statement of marks'!ES63)</f>
        <v/>
      </c>
      <c r="U1809" s="430" t="str">
        <f>IF('statement of marks'!ET63="","",'statement of marks'!ET63)</f>
        <v/>
      </c>
      <c r="V1809" s="430"/>
      <c r="W1809" s="443" t="str">
        <f>IF('statement of marks'!EU63="","",'statement of marks'!EU63)</f>
        <v/>
      </c>
      <c r="X1809" s="446" t="str">
        <f>IF('statement of marks'!EV63="","",'statement of marks'!EV63)</f>
        <v/>
      </c>
      <c r="Y1809" s="430" t="str">
        <f>IF('statement of marks'!EW63="","",'statement of marks'!EW63)</f>
        <v/>
      </c>
      <c r="Z1809" s="453" t="str">
        <f>IF('statement of marks'!EX63="","",'statement of marks'!EX63)</f>
        <v/>
      </c>
    </row>
    <row r="1810" spans="1:26" ht="15.5" customHeight="1">
      <c r="A1810" s="424"/>
      <c r="B1810" s="813" t="s">
        <v>172</v>
      </c>
      <c r="C1810" s="814"/>
      <c r="D1810" s="794" t="s">
        <v>167</v>
      </c>
      <c r="E1810" s="794"/>
      <c r="F1810" s="794"/>
      <c r="G1810" s="794" t="s">
        <v>168</v>
      </c>
      <c r="H1810" s="794"/>
      <c r="I1810" s="794"/>
      <c r="J1810" s="794" t="s">
        <v>169</v>
      </c>
      <c r="K1810" s="794"/>
      <c r="L1810" s="794"/>
      <c r="M1810" s="794"/>
      <c r="N1810" s="794"/>
      <c r="O1810" s="794" t="s">
        <v>177</v>
      </c>
      <c r="P1810" s="794"/>
      <c r="Q1810" s="794"/>
      <c r="R1810" s="794"/>
      <c r="S1810" s="794" t="s">
        <v>221</v>
      </c>
      <c r="T1810" s="794"/>
      <c r="U1810" s="794"/>
      <c r="V1810" s="794"/>
      <c r="W1810" s="447"/>
      <c r="X1810" s="823" t="s">
        <v>425</v>
      </c>
      <c r="Y1810" s="823"/>
      <c r="Z1810" s="824"/>
    </row>
    <row r="1811" spans="1:26" ht="15.5" customHeight="1">
      <c r="A1811" s="425"/>
      <c r="B1811" s="825" t="s">
        <v>166</v>
      </c>
      <c r="C1811" s="826"/>
      <c r="D1811" s="827">
        <f>IF('statement of marks'!FA$6="","",'statement of marks'!FA$6)</f>
        <v>20</v>
      </c>
      <c r="E1811" s="827"/>
      <c r="F1811" s="827"/>
      <c r="G1811" s="827">
        <f>IF('statement of marks'!FB$6="","",'statement of marks'!FB$6)</f>
        <v>20</v>
      </c>
      <c r="H1811" s="827"/>
      <c r="I1811" s="827"/>
      <c r="J1811" s="827">
        <f>IF('statement of marks'!FC$6="","",'statement of marks'!FC$6)</f>
        <v>20</v>
      </c>
      <c r="K1811" s="827"/>
      <c r="L1811" s="827"/>
      <c r="M1811" s="827"/>
      <c r="N1811" s="827"/>
      <c r="O1811" s="827">
        <f>IF('statement of marks'!FD$6="","",'statement of marks'!FD$6)</f>
        <v>20</v>
      </c>
      <c r="P1811" s="827"/>
      <c r="Q1811" s="827"/>
      <c r="R1811" s="827"/>
      <c r="S1811" s="827">
        <f>IF('statement of marks'!FE$6="","",'statement of marks'!FE$6)</f>
        <v>20</v>
      </c>
      <c r="T1811" s="827"/>
      <c r="U1811" s="827"/>
      <c r="V1811" s="827"/>
      <c r="W1811" s="448"/>
      <c r="X1811" s="436">
        <f>IF('statement of marks'!FF$6="","",'statement of marks'!FF$6)</f>
        <v>100</v>
      </c>
      <c r="Y1811" s="436" t="s">
        <v>220</v>
      </c>
      <c r="Z1811" s="451" t="s">
        <v>69</v>
      </c>
    </row>
    <row r="1812" spans="1:26" ht="15.5" customHeight="1">
      <c r="A1812" s="424"/>
      <c r="B1812" s="813" t="str">
        <f>IF('statement of marks'!$FA$3="","",'statement of marks'!$FA$3)</f>
        <v>WORK EXPERIENCE</v>
      </c>
      <c r="C1812" s="814"/>
      <c r="D1812" s="817" t="str">
        <f>IF('statement of marks'!FA63="","",'statement of marks'!FA63)</f>
        <v/>
      </c>
      <c r="E1812" s="817"/>
      <c r="F1812" s="817"/>
      <c r="G1812" s="817" t="str">
        <f>IF('statement of marks'!FB63="","",'statement of marks'!FB63)</f>
        <v/>
      </c>
      <c r="H1812" s="817"/>
      <c r="I1812" s="817"/>
      <c r="J1812" s="816" t="str">
        <f>IF('statement of marks'!FC63="","",'statement of marks'!FC63)</f>
        <v/>
      </c>
      <c r="K1812" s="816"/>
      <c r="L1812" s="816"/>
      <c r="M1812" s="816"/>
      <c r="N1812" s="816"/>
      <c r="O1812" s="817" t="str">
        <f>IF('statement of marks'!FD63="","",'statement of marks'!FD63)</f>
        <v/>
      </c>
      <c r="P1812" s="817"/>
      <c r="Q1812" s="817"/>
      <c r="R1812" s="817"/>
      <c r="S1812" s="817" t="str">
        <f>IF('statement of marks'!FE63="","",'statement of marks'!FE63)</f>
        <v/>
      </c>
      <c r="T1812" s="817"/>
      <c r="U1812" s="817"/>
      <c r="V1812" s="817"/>
      <c r="W1812" s="447"/>
      <c r="X1812" s="447" t="str">
        <f>IF('statement of marks'!FF63="","",'statement of marks'!FF63)</f>
        <v/>
      </c>
      <c r="Y1812" s="447" t="str">
        <f>IF('statement of marks'!FG63="","",'statement of marks'!FG63)</f>
        <v/>
      </c>
      <c r="Z1812" s="454" t="str">
        <f>IF('statement of marks'!FH63="","",'statement of marks'!FH63)</f>
        <v/>
      </c>
    </row>
    <row r="1813" spans="1:26" ht="15.5" customHeight="1">
      <c r="A1813" s="424"/>
      <c r="B1813" s="813" t="str">
        <f>IF('statement of marks'!$FK$3="","",'statement of marks'!$FK$3)</f>
        <v>ART EDUCATION</v>
      </c>
      <c r="C1813" s="814"/>
      <c r="D1813" s="817" t="str">
        <f>IF('statement of marks'!FK63="","",'statement of marks'!FK63)</f>
        <v/>
      </c>
      <c r="E1813" s="817"/>
      <c r="F1813" s="817"/>
      <c r="G1813" s="817" t="str">
        <f>IF('statement of marks'!FL63="","",'statement of marks'!FL63)</f>
        <v/>
      </c>
      <c r="H1813" s="817"/>
      <c r="I1813" s="817"/>
      <c r="J1813" s="816" t="str">
        <f>IF('statement of marks'!FM63="","",'statement of marks'!FM63)</f>
        <v/>
      </c>
      <c r="K1813" s="816"/>
      <c r="L1813" s="816"/>
      <c r="M1813" s="816"/>
      <c r="N1813" s="816"/>
      <c r="O1813" s="817" t="str">
        <f>IF('statement of marks'!FN63="","",'statement of marks'!FN63)</f>
        <v/>
      </c>
      <c r="P1813" s="817"/>
      <c r="Q1813" s="817"/>
      <c r="R1813" s="817"/>
      <c r="S1813" s="817" t="str">
        <f>IF('statement of marks'!FO63="","",'statement of marks'!FO63)</f>
        <v/>
      </c>
      <c r="T1813" s="817"/>
      <c r="U1813" s="817"/>
      <c r="V1813" s="817"/>
      <c r="W1813" s="447"/>
      <c r="X1813" s="447" t="str">
        <f>IF('statement of marks'!FP63="","",'statement of marks'!FP63)</f>
        <v/>
      </c>
      <c r="Y1813" s="447" t="str">
        <f>IF('statement of marks'!FQ63="","",'statement of marks'!FQ63)</f>
        <v/>
      </c>
      <c r="Z1813" s="454" t="str">
        <f>IF('statement of marks'!FR63="","",'statement of marks'!FR63)</f>
        <v/>
      </c>
    </row>
    <row r="1814" spans="1:26" ht="15.5" customHeight="1">
      <c r="A1814" s="424"/>
      <c r="B1814" s="813" t="str">
        <f>IF('statement of marks'!$FU$3="","",'statement of marks'!$FU$3)</f>
        <v>PHYSICIAL EDUCATION</v>
      </c>
      <c r="C1814" s="814"/>
      <c r="D1814" s="817" t="str">
        <f>IF('statement of marks'!FU63="","",'statement of marks'!FU63)</f>
        <v/>
      </c>
      <c r="E1814" s="817"/>
      <c r="F1814" s="817"/>
      <c r="G1814" s="817" t="str">
        <f>IF('statement of marks'!FV63="","",'statement of marks'!FV63)</f>
        <v/>
      </c>
      <c r="H1814" s="817"/>
      <c r="I1814" s="817"/>
      <c r="J1814" s="816" t="str">
        <f>IF('statement of marks'!FW63="","",'statement of marks'!FW63)</f>
        <v/>
      </c>
      <c r="K1814" s="816"/>
      <c r="L1814" s="816"/>
      <c r="M1814" s="816"/>
      <c r="N1814" s="816"/>
      <c r="O1814" s="817" t="str">
        <f>IF('statement of marks'!FX63="","",'statement of marks'!FX63)</f>
        <v/>
      </c>
      <c r="P1814" s="817"/>
      <c r="Q1814" s="817"/>
      <c r="R1814" s="817"/>
      <c r="S1814" s="817" t="str">
        <f>IF('statement of marks'!FY63="","",'statement of marks'!FY63)</f>
        <v/>
      </c>
      <c r="T1814" s="817"/>
      <c r="U1814" s="817"/>
      <c r="V1814" s="817"/>
      <c r="W1814" s="447"/>
      <c r="X1814" s="447" t="str">
        <f>IF('statement of marks'!FZ63="","",'statement of marks'!FZ63)</f>
        <v/>
      </c>
      <c r="Y1814" s="447" t="str">
        <f>IF('statement of marks'!GA63="","",'statement of marks'!GA63)</f>
        <v/>
      </c>
      <c r="Z1814" s="454" t="str">
        <f>IF('statement of marks'!GB63="","",'statement of marks'!GB63)</f>
        <v/>
      </c>
    </row>
    <row r="1815" spans="1:26" ht="15.5" customHeight="1">
      <c r="A1815" s="424"/>
      <c r="B1815" s="813" t="s">
        <v>173</v>
      </c>
      <c r="C1815" s="814"/>
      <c r="D1815" s="794" t="str">
        <f>details!$EF$3</f>
        <v>AUGUST</v>
      </c>
      <c r="E1815" s="794"/>
      <c r="F1815" s="794"/>
      <c r="G1815" s="794" t="str">
        <f>details!$EJ$3</f>
        <v>OCTOBER</v>
      </c>
      <c r="H1815" s="794"/>
      <c r="I1815" s="794"/>
      <c r="J1815" s="816" t="str">
        <f>details!$EN$3</f>
        <v>DECEMBER</v>
      </c>
      <c r="K1815" s="816"/>
      <c r="L1815" s="816"/>
      <c r="M1815" s="816"/>
      <c r="N1815" s="816"/>
      <c r="O1815" s="794" t="str">
        <f>details!$ER$3</f>
        <v>FEBURARY</v>
      </c>
      <c r="P1815" s="794"/>
      <c r="Q1815" s="794"/>
      <c r="R1815" s="794"/>
      <c r="S1815" s="794" t="str">
        <f>details!$EV$3</f>
        <v>GRAND TOAL</v>
      </c>
      <c r="T1815" s="794"/>
      <c r="U1815" s="794"/>
      <c r="V1815" s="794"/>
      <c r="W1815" s="811" t="s">
        <v>118</v>
      </c>
      <c r="X1815" s="811"/>
      <c r="Y1815" s="811"/>
      <c r="Z1815" s="812"/>
    </row>
    <row r="1816" spans="1:26" ht="15.5" customHeight="1">
      <c r="A1816" s="424"/>
      <c r="B1816" s="813" t="s">
        <v>175</v>
      </c>
      <c r="C1816" s="814"/>
      <c r="D1816" s="815" t="str">
        <f>IF(details!EI63="","",details!EI63)</f>
        <v/>
      </c>
      <c r="E1816" s="815"/>
      <c r="F1816" s="815"/>
      <c r="G1816" s="815" t="str">
        <f>IF(details!EM63="","",details!EM63)</f>
        <v/>
      </c>
      <c r="H1816" s="815"/>
      <c r="I1816" s="815"/>
      <c r="J1816" s="816" t="str">
        <f>IF(details!EQ63="","",details!EQ63)</f>
        <v/>
      </c>
      <c r="K1816" s="816"/>
      <c r="L1816" s="816"/>
      <c r="M1816" s="816"/>
      <c r="N1816" s="816"/>
      <c r="O1816" s="817" t="str">
        <f>IF(details!EU63="","",details!EU63)</f>
        <v/>
      </c>
      <c r="P1816" s="817"/>
      <c r="Q1816" s="817"/>
      <c r="R1816" s="817"/>
      <c r="S1816" s="815" t="str">
        <f>IF(details!EW63="","",details!EW63)</f>
        <v/>
      </c>
      <c r="T1816" s="815"/>
      <c r="U1816" s="815"/>
      <c r="V1816" s="815"/>
      <c r="W1816" s="811"/>
      <c r="X1816" s="811"/>
      <c r="Y1816" s="811"/>
      <c r="Z1816" s="812"/>
    </row>
    <row r="1817" spans="1:26" ht="15.5" customHeight="1">
      <c r="A1817" s="424"/>
      <c r="B1817" s="818" t="s">
        <v>174</v>
      </c>
      <c r="C1817" s="819"/>
      <c r="D1817" s="820">
        <f>IF(details!EH63="","",details!EH63)</f>
        <v>40</v>
      </c>
      <c r="E1817" s="820"/>
      <c r="F1817" s="820"/>
      <c r="G1817" s="820">
        <f>IF(details!EL63="","",details!EL63)</f>
        <v>60</v>
      </c>
      <c r="H1817" s="820"/>
      <c r="I1817" s="820"/>
      <c r="J1817" s="820">
        <f>IF(details!EP63="","",details!EP63)</f>
        <v>80</v>
      </c>
      <c r="K1817" s="820"/>
      <c r="L1817" s="820"/>
      <c r="M1817" s="820"/>
      <c r="N1817" s="820"/>
      <c r="O1817" s="820">
        <f>IF(details!ET63="","",details!ET63)</f>
        <v>100</v>
      </c>
      <c r="P1817" s="820"/>
      <c r="Q1817" s="820"/>
      <c r="R1817" s="820"/>
      <c r="S1817" s="820">
        <f>IF(details!EV63="","",details!EV63)</f>
        <v>110</v>
      </c>
      <c r="T1817" s="820"/>
      <c r="U1817" s="820"/>
      <c r="V1817" s="820"/>
      <c r="W1817" s="821">
        <f>'statement of marks'!$HR$108</f>
        <v>45777</v>
      </c>
      <c r="X1817" s="821"/>
      <c r="Y1817" s="821"/>
      <c r="Z1817" s="822"/>
    </row>
    <row r="1818" spans="1:26" ht="15.5" customHeight="1">
      <c r="A1818" s="426"/>
      <c r="B1818" s="803" t="s">
        <v>232</v>
      </c>
      <c r="C1818" s="804"/>
      <c r="D1818" s="805" t="s">
        <v>189</v>
      </c>
      <c r="E1818" s="805"/>
      <c r="F1818" s="805"/>
      <c r="G1818" s="805" t="s">
        <v>190</v>
      </c>
      <c r="H1818" s="805"/>
      <c r="I1818" s="805"/>
      <c r="J1818" s="805" t="s">
        <v>222</v>
      </c>
      <c r="K1818" s="805"/>
      <c r="L1818" s="805"/>
      <c r="M1818" s="805"/>
      <c r="N1818" s="805"/>
      <c r="O1818" s="805" t="s">
        <v>147</v>
      </c>
      <c r="P1818" s="805"/>
      <c r="Q1818" s="805"/>
      <c r="R1818" s="805"/>
      <c r="S1818" s="806" t="s">
        <v>195</v>
      </c>
      <c r="T1818" s="806"/>
      <c r="U1818" s="806"/>
      <c r="V1818" s="806"/>
      <c r="W1818" s="805" t="s">
        <v>230</v>
      </c>
      <c r="X1818" s="805"/>
      <c r="Y1818" s="805"/>
      <c r="Z1818" s="807"/>
    </row>
    <row r="1819" spans="1:26" ht="15.5" customHeight="1">
      <c r="A1819" s="426"/>
      <c r="B1819" s="803"/>
      <c r="C1819" s="804"/>
      <c r="D1819" s="805">
        <f>'statement of marks'!HP63</f>
        <v>1200</v>
      </c>
      <c r="E1819" s="805"/>
      <c r="F1819" s="805"/>
      <c r="G1819" s="805" t="str">
        <f>'statement of marks'!HQ63</f>
        <v/>
      </c>
      <c r="H1819" s="805"/>
      <c r="I1819" s="805"/>
      <c r="J1819" s="808" t="str">
        <f>'statement of marks'!HU63</f>
        <v/>
      </c>
      <c r="K1819" s="808"/>
      <c r="L1819" s="808"/>
      <c r="M1819" s="808"/>
      <c r="N1819" s="808"/>
      <c r="O1819" s="808" t="str">
        <f>'statement of marks'!HR63</f>
        <v/>
      </c>
      <c r="P1819" s="808"/>
      <c r="Q1819" s="808"/>
      <c r="R1819" s="808"/>
      <c r="S1819" s="805" t="str">
        <f>'statement of marks'!HT63</f>
        <v/>
      </c>
      <c r="T1819" s="805"/>
      <c r="U1819" s="805"/>
      <c r="V1819" s="805"/>
      <c r="W1819" s="809" t="str">
        <f>'statement of marks'!HO63</f>
        <v/>
      </c>
      <c r="X1819" s="809"/>
      <c r="Y1819" s="809"/>
      <c r="Z1819" s="810"/>
    </row>
    <row r="1820" spans="1:26" ht="15.5" customHeight="1">
      <c r="A1820" s="424"/>
      <c r="B1820" s="792" t="s">
        <v>176</v>
      </c>
      <c r="C1820" s="793"/>
      <c r="D1820" s="794"/>
      <c r="E1820" s="794"/>
      <c r="F1820" s="794"/>
      <c r="G1820" s="794"/>
      <c r="H1820" s="794"/>
      <c r="I1820" s="794"/>
      <c r="J1820" s="794"/>
      <c r="K1820" s="794"/>
      <c r="L1820" s="794"/>
      <c r="M1820" s="794"/>
      <c r="N1820" s="794"/>
      <c r="O1820" s="794"/>
      <c r="P1820" s="794"/>
      <c r="Q1820" s="794"/>
      <c r="R1820" s="794"/>
      <c r="S1820" s="794"/>
      <c r="T1820" s="794"/>
      <c r="U1820" s="794"/>
      <c r="V1820" s="794"/>
      <c r="W1820" s="794"/>
      <c r="X1820" s="794"/>
      <c r="Y1820" s="794"/>
      <c r="Z1820" s="800"/>
    </row>
    <row r="1821" spans="1:26" ht="15.5" customHeight="1">
      <c r="A1821" s="424"/>
      <c r="B1821" s="801" t="s">
        <v>161</v>
      </c>
      <c r="C1821" s="802"/>
      <c r="D1821" s="794"/>
      <c r="E1821" s="794"/>
      <c r="F1821" s="794"/>
      <c r="G1821" s="794"/>
      <c r="H1821" s="794"/>
      <c r="I1821" s="794"/>
      <c r="J1821" s="794"/>
      <c r="K1821" s="794"/>
      <c r="L1821" s="794"/>
      <c r="M1821" s="794"/>
      <c r="N1821" s="794"/>
      <c r="O1821" s="794"/>
      <c r="P1821" s="794"/>
      <c r="Q1821" s="794"/>
      <c r="R1821" s="794"/>
      <c r="S1821" s="794"/>
      <c r="T1821" s="794"/>
      <c r="U1821" s="794"/>
      <c r="V1821" s="794"/>
      <c r="W1821" s="794"/>
      <c r="X1821" s="794"/>
      <c r="Y1821" s="794"/>
      <c r="Z1821" s="800"/>
    </row>
    <row r="1822" spans="1:26" ht="15.5" customHeight="1">
      <c r="A1822" s="424"/>
      <c r="B1822" s="792" t="s">
        <v>162</v>
      </c>
      <c r="C1822" s="793"/>
      <c r="D1822" s="794"/>
      <c r="E1822" s="794"/>
      <c r="F1822" s="794"/>
      <c r="G1822" s="794"/>
      <c r="H1822" s="794"/>
      <c r="I1822" s="794"/>
      <c r="J1822" s="794"/>
      <c r="K1822" s="794"/>
      <c r="L1822" s="794"/>
      <c r="M1822" s="794"/>
      <c r="N1822" s="794"/>
      <c r="O1822" s="794"/>
      <c r="P1822" s="794"/>
      <c r="Q1822" s="794"/>
      <c r="R1822" s="794"/>
      <c r="S1822" s="795" t="s">
        <v>162</v>
      </c>
      <c r="T1822" s="795"/>
      <c r="U1822" s="795"/>
      <c r="V1822" s="795"/>
      <c r="W1822" s="796" t="s">
        <v>163</v>
      </c>
      <c r="X1822" s="796"/>
      <c r="Y1822" s="796"/>
      <c r="Z1822" s="797"/>
    </row>
    <row r="1823" spans="1:26" ht="15.5" customHeight="1">
      <c r="A1823" s="424"/>
      <c r="B1823" s="798" t="s">
        <v>163</v>
      </c>
      <c r="C1823" s="799"/>
      <c r="D1823" s="794"/>
      <c r="E1823" s="794"/>
      <c r="F1823" s="794"/>
      <c r="G1823" s="794"/>
      <c r="H1823" s="794"/>
      <c r="I1823" s="794"/>
      <c r="J1823" s="794"/>
      <c r="K1823" s="794"/>
      <c r="L1823" s="794"/>
      <c r="M1823" s="794"/>
      <c r="N1823" s="794"/>
      <c r="O1823" s="794"/>
      <c r="P1823" s="794"/>
      <c r="Q1823" s="794"/>
      <c r="R1823" s="794"/>
      <c r="S1823" s="795"/>
      <c r="T1823" s="795"/>
      <c r="U1823" s="795"/>
      <c r="V1823" s="795"/>
      <c r="W1823" s="796"/>
      <c r="X1823" s="796"/>
      <c r="Y1823" s="796"/>
      <c r="Z1823" s="797"/>
    </row>
    <row r="1824" spans="1:26" ht="15.5" customHeight="1" thickBot="1">
      <c r="A1824" s="424"/>
      <c r="B1824" s="786" t="s">
        <v>223</v>
      </c>
      <c r="C1824" s="787"/>
      <c r="D1824" s="788"/>
      <c r="E1824" s="788"/>
      <c r="F1824" s="788"/>
      <c r="G1824" s="788"/>
      <c r="H1824" s="788"/>
      <c r="I1824" s="788"/>
      <c r="J1824" s="788"/>
      <c r="K1824" s="788"/>
      <c r="L1824" s="788"/>
      <c r="M1824" s="788"/>
      <c r="N1824" s="788"/>
      <c r="O1824" s="788"/>
      <c r="P1824" s="788"/>
      <c r="Q1824" s="788"/>
      <c r="R1824" s="788"/>
      <c r="S1824" s="789" t="s">
        <v>179</v>
      </c>
      <c r="T1824" s="789"/>
      <c r="U1824" s="789"/>
      <c r="V1824" s="789"/>
      <c r="W1824" s="790" t="s">
        <v>179</v>
      </c>
      <c r="X1824" s="790"/>
      <c r="Y1824" s="790"/>
      <c r="Z1824" s="791"/>
    </row>
    <row r="1825" spans="1:26" ht="15.5" customHeight="1">
      <c r="A1825" s="424"/>
      <c r="B1825" s="839" t="s">
        <v>178</v>
      </c>
      <c r="C1825" s="840"/>
      <c r="D1825" s="840"/>
      <c r="E1825" s="840"/>
      <c r="F1825" s="840"/>
      <c r="G1825" s="840"/>
      <c r="H1825" s="840"/>
      <c r="I1825" s="840"/>
      <c r="J1825" s="840"/>
      <c r="K1825" s="840"/>
      <c r="L1825" s="840"/>
      <c r="M1825" s="840"/>
      <c r="N1825" s="840"/>
      <c r="O1825" s="840"/>
      <c r="P1825" s="840"/>
      <c r="Q1825" s="840"/>
      <c r="R1825" s="840"/>
      <c r="S1825" s="840"/>
      <c r="T1825" s="840"/>
      <c r="U1825" s="840"/>
      <c r="V1825" s="840"/>
      <c r="W1825" s="840"/>
      <c r="X1825" s="840"/>
      <c r="Y1825" s="840"/>
      <c r="Z1825" s="841"/>
    </row>
    <row r="1826" spans="1:26" ht="15.5" customHeight="1">
      <c r="A1826" s="424"/>
      <c r="B1826" s="842" t="str">
        <f>IF('statement of marks'!$A$1="","",'statement of marks'!$A$1)</f>
        <v>GOVT. HR. SEC. SCHOOL, _________________</v>
      </c>
      <c r="C1826" s="843"/>
      <c r="D1826" s="843"/>
      <c r="E1826" s="843"/>
      <c r="F1826" s="843"/>
      <c r="G1826" s="843"/>
      <c r="H1826" s="843"/>
      <c r="I1826" s="843"/>
      <c r="J1826" s="843"/>
      <c r="K1826" s="843"/>
      <c r="L1826" s="843"/>
      <c r="M1826" s="843"/>
      <c r="N1826" s="843"/>
      <c r="O1826" s="843"/>
      <c r="P1826" s="843"/>
      <c r="Q1826" s="843"/>
      <c r="R1826" s="843"/>
      <c r="S1826" s="843"/>
      <c r="T1826" s="843"/>
      <c r="U1826" s="843"/>
      <c r="V1826" s="843"/>
      <c r="W1826" s="843"/>
      <c r="X1826" s="843"/>
      <c r="Y1826" s="843"/>
      <c r="Z1826" s="844"/>
    </row>
    <row r="1827" spans="1:26" ht="15.5" customHeight="1">
      <c r="A1827" s="424"/>
      <c r="B1827" s="813" t="s">
        <v>117</v>
      </c>
      <c r="C1827" s="814"/>
      <c r="D1827" s="814" t="str">
        <f>IF('statement of marks'!$H$3="","",'statement of marks'!$H$3)</f>
        <v>2024-25</v>
      </c>
      <c r="E1827" s="814"/>
      <c r="F1827" s="814"/>
      <c r="G1827" s="814"/>
      <c r="H1827" s="814"/>
      <c r="I1827" s="814"/>
      <c r="J1827" s="814"/>
      <c r="K1827" s="814"/>
      <c r="L1827" s="814"/>
      <c r="M1827" s="814"/>
      <c r="N1827" s="814"/>
      <c r="O1827" s="814"/>
      <c r="P1827" s="814"/>
      <c r="Q1827" s="814"/>
      <c r="R1827" s="814"/>
      <c r="S1827" s="814"/>
      <c r="T1827" s="814"/>
      <c r="U1827" s="814"/>
      <c r="V1827" s="814"/>
      <c r="W1827" s="814"/>
      <c r="X1827" s="814"/>
      <c r="Y1827" s="814"/>
      <c r="Z1827" s="832"/>
    </row>
    <row r="1828" spans="1:26" ht="15.5" customHeight="1">
      <c r="A1828" s="424"/>
      <c r="B1828" s="813" t="s">
        <v>157</v>
      </c>
      <c r="C1828" s="814"/>
      <c r="D1828" s="814" t="str">
        <f>IF('statement of marks'!I64="","",'statement of marks'!I64)</f>
        <v/>
      </c>
      <c r="E1828" s="814"/>
      <c r="F1828" s="814"/>
      <c r="G1828" s="814"/>
      <c r="H1828" s="814"/>
      <c r="I1828" s="814"/>
      <c r="J1828" s="814"/>
      <c r="K1828" s="814"/>
      <c r="L1828" s="814"/>
      <c r="M1828" s="814"/>
      <c r="N1828" s="814"/>
      <c r="O1828" s="814"/>
      <c r="P1828" s="814"/>
      <c r="Q1828" s="814"/>
      <c r="R1828" s="814"/>
      <c r="S1828" s="814"/>
      <c r="T1828" s="814"/>
      <c r="U1828" s="814"/>
      <c r="V1828" s="814"/>
      <c r="W1828" s="814"/>
      <c r="X1828" s="814"/>
      <c r="Y1828" s="814"/>
      <c r="Z1828" s="832"/>
    </row>
    <row r="1829" spans="1:26" ht="15.5" customHeight="1">
      <c r="A1829" s="424"/>
      <c r="B1829" s="813" t="s">
        <v>20</v>
      </c>
      <c r="C1829" s="814"/>
      <c r="D1829" s="814" t="str">
        <f>IF('statement of marks'!J64="","",'statement of marks'!J64)</f>
        <v/>
      </c>
      <c r="E1829" s="814"/>
      <c r="F1829" s="814"/>
      <c r="G1829" s="814"/>
      <c r="H1829" s="814"/>
      <c r="I1829" s="814"/>
      <c r="J1829" s="814"/>
      <c r="K1829" s="814"/>
      <c r="L1829" s="814"/>
      <c r="M1829" s="814"/>
      <c r="N1829" s="814"/>
      <c r="O1829" s="814"/>
      <c r="P1829" s="814"/>
      <c r="Q1829" s="814"/>
      <c r="R1829" s="814"/>
      <c r="S1829" s="814"/>
      <c r="T1829" s="814"/>
      <c r="U1829" s="814"/>
      <c r="V1829" s="814"/>
      <c r="W1829" s="814"/>
      <c r="X1829" s="814"/>
      <c r="Y1829" s="814"/>
      <c r="Z1829" s="832"/>
    </row>
    <row r="1830" spans="1:26" ht="15.5" customHeight="1">
      <c r="A1830" s="424"/>
      <c r="B1830" s="813" t="s">
        <v>21</v>
      </c>
      <c r="C1830" s="814"/>
      <c r="D1830" s="814" t="str">
        <f>IF('statement of marks'!K64="","",'statement of marks'!K64)</f>
        <v/>
      </c>
      <c r="E1830" s="814"/>
      <c r="F1830" s="814"/>
      <c r="G1830" s="814"/>
      <c r="H1830" s="814"/>
      <c r="I1830" s="814"/>
      <c r="J1830" s="814"/>
      <c r="K1830" s="814"/>
      <c r="L1830" s="814"/>
      <c r="M1830" s="814"/>
      <c r="N1830" s="814"/>
      <c r="O1830" s="814"/>
      <c r="P1830" s="814"/>
      <c r="Q1830" s="814"/>
      <c r="R1830" s="814"/>
      <c r="S1830" s="814"/>
      <c r="T1830" s="814"/>
      <c r="U1830" s="814"/>
      <c r="V1830" s="814"/>
      <c r="W1830" s="814"/>
      <c r="X1830" s="814"/>
      <c r="Y1830" s="814"/>
      <c r="Z1830" s="832"/>
    </row>
    <row r="1831" spans="1:26" ht="15.5" customHeight="1">
      <c r="A1831" s="424"/>
      <c r="B1831" s="813" t="s">
        <v>158</v>
      </c>
      <c r="C1831" s="814"/>
      <c r="D1831" s="814" t="str">
        <f>IF('statement of marks'!$G$3="","",'statement of marks'!$G$3)</f>
        <v>6 A</v>
      </c>
      <c r="E1831" s="814"/>
      <c r="F1831" s="814"/>
      <c r="G1831" s="814" t="s">
        <v>159</v>
      </c>
      <c r="H1831" s="814"/>
      <c r="I1831" s="814"/>
      <c r="J1831" s="836">
        <f>IF('statement of marks'!D64="","",'statement of marks'!D64)</f>
        <v>858</v>
      </c>
      <c r="K1831" s="837"/>
      <c r="L1831" s="837"/>
      <c r="M1831" s="837"/>
      <c r="N1831" s="838"/>
      <c r="O1831" s="814" t="s">
        <v>79</v>
      </c>
      <c r="P1831" s="814"/>
      <c r="Q1831" s="814"/>
      <c r="R1831" s="814"/>
      <c r="S1831" s="814" t="str">
        <f>IF('statement of marks'!F64="","",'statement of marks'!F64)</f>
        <v/>
      </c>
      <c r="T1831" s="814"/>
      <c r="U1831" s="814"/>
      <c r="V1831" s="814"/>
      <c r="W1831" s="814" t="str">
        <f>IF('statement of marks'!$I$3="","",'statement of marks'!$I$3)</f>
        <v>SCHOOL DISE CODE</v>
      </c>
      <c r="X1831" s="814"/>
      <c r="Y1831" s="814"/>
      <c r="Z1831" s="832"/>
    </row>
    <row r="1832" spans="1:26" ht="15.5" customHeight="1">
      <c r="A1832" s="424"/>
      <c r="B1832" s="449" t="s">
        <v>171</v>
      </c>
      <c r="C1832" s="428"/>
      <c r="D1832" s="830" t="str">
        <f>IF('statement of marks'!G64="","",'statement of marks'!G64)</f>
        <v/>
      </c>
      <c r="E1832" s="830"/>
      <c r="F1832" s="830"/>
      <c r="G1832" s="831" t="str">
        <f>IF('statement of marks'!H64="","",'statement of marks'!H64)</f>
        <v/>
      </c>
      <c r="H1832" s="831"/>
      <c r="I1832" s="831"/>
      <c r="J1832" s="831"/>
      <c r="K1832" s="831"/>
      <c r="L1832" s="831"/>
      <c r="M1832" s="831"/>
      <c r="N1832" s="831"/>
      <c r="O1832" s="831"/>
      <c r="P1832" s="831"/>
      <c r="Q1832" s="831"/>
      <c r="R1832" s="831"/>
      <c r="S1832" s="831"/>
      <c r="T1832" s="831"/>
      <c r="U1832" s="831"/>
      <c r="V1832" s="831"/>
      <c r="W1832" s="814" t="str">
        <f>IF('statement of marks'!$J$3="","",'statement of marks'!$J$3)</f>
        <v>08291009401</v>
      </c>
      <c r="X1832" s="814"/>
      <c r="Y1832" s="814"/>
      <c r="Z1832" s="832"/>
    </row>
    <row r="1833" spans="1:26" ht="15.5" customHeight="1">
      <c r="A1833" s="424"/>
      <c r="B1833" s="450" t="s">
        <v>160</v>
      </c>
      <c r="C1833" s="429" t="s">
        <v>165</v>
      </c>
      <c r="D1833" s="794" t="s">
        <v>167</v>
      </c>
      <c r="E1833" s="794"/>
      <c r="F1833" s="794"/>
      <c r="G1833" s="794" t="s">
        <v>168</v>
      </c>
      <c r="H1833" s="794"/>
      <c r="I1833" s="794"/>
      <c r="J1833" s="794" t="s">
        <v>169</v>
      </c>
      <c r="K1833" s="794"/>
      <c r="L1833" s="794"/>
      <c r="M1833" s="833" t="str">
        <f>IF('statement of marks'!U$4="","",'statement of marks'!U$4)</f>
        <v>TOTAL OF ALL TESTS</v>
      </c>
      <c r="N1833" s="834" t="str">
        <f>IF('statement of marks'!V$4="","",'statement of marks'!V$4)</f>
        <v>VRUKSHAROPAN</v>
      </c>
      <c r="O1833" s="795" t="s">
        <v>170</v>
      </c>
      <c r="P1833" s="795"/>
      <c r="Q1833" s="795"/>
      <c r="R1833" s="795"/>
      <c r="S1833" s="835" t="s">
        <v>216</v>
      </c>
      <c r="T1833" s="816" t="s">
        <v>90</v>
      </c>
      <c r="U1833" s="816"/>
      <c r="V1833" s="816"/>
      <c r="W1833" s="816"/>
      <c r="X1833" s="823" t="s">
        <v>425</v>
      </c>
      <c r="Y1833" s="823"/>
      <c r="Z1833" s="824"/>
    </row>
    <row r="1834" spans="1:26" ht="15.5" customHeight="1">
      <c r="A1834" s="424"/>
      <c r="B1834" s="450"/>
      <c r="C1834" s="429"/>
      <c r="D1834" s="431" t="s">
        <v>217</v>
      </c>
      <c r="E1834" s="431" t="s">
        <v>218</v>
      </c>
      <c r="F1834" s="432" t="s">
        <v>219</v>
      </c>
      <c r="G1834" s="431" t="s">
        <v>217</v>
      </c>
      <c r="H1834" s="431" t="s">
        <v>218</v>
      </c>
      <c r="I1834" s="433" t="s">
        <v>219</v>
      </c>
      <c r="J1834" s="431" t="s">
        <v>217</v>
      </c>
      <c r="K1834" s="431" t="s">
        <v>218</v>
      </c>
      <c r="L1834" s="433" t="s">
        <v>219</v>
      </c>
      <c r="M1834" s="833"/>
      <c r="N1834" s="834"/>
      <c r="O1834" s="431" t="s">
        <v>217</v>
      </c>
      <c r="P1834" s="431" t="s">
        <v>218</v>
      </c>
      <c r="Q1834" s="434" t="s">
        <v>421</v>
      </c>
      <c r="R1834" s="433" t="s">
        <v>219</v>
      </c>
      <c r="S1834" s="835"/>
      <c r="T1834" s="431" t="s">
        <v>217</v>
      </c>
      <c r="U1834" s="431" t="s">
        <v>218</v>
      </c>
      <c r="V1834" s="434" t="s">
        <v>422</v>
      </c>
      <c r="W1834" s="433" t="s">
        <v>219</v>
      </c>
      <c r="X1834" s="435" t="s">
        <v>423</v>
      </c>
      <c r="Y1834" s="431" t="s">
        <v>220</v>
      </c>
      <c r="Z1834" s="451" t="s">
        <v>69</v>
      </c>
    </row>
    <row r="1835" spans="1:26" ht="15.5" customHeight="1">
      <c r="A1835" s="425"/>
      <c r="B1835" s="828" t="s">
        <v>166</v>
      </c>
      <c r="C1835" s="829"/>
      <c r="D1835" s="436">
        <f>IF('statement of marks'!L$6="","",'statement of marks'!L$6)</f>
        <v>5</v>
      </c>
      <c r="E1835" s="436">
        <f>IF('statement of marks'!M$6="","",'statement of marks'!M$6)</f>
        <v>5</v>
      </c>
      <c r="F1835" s="437">
        <f>IF('statement of marks'!N$6="","",'statement of marks'!N$6)</f>
        <v>10</v>
      </c>
      <c r="G1835" s="436">
        <f>IF('statement of marks'!O$6="","",'statement of marks'!O$6)</f>
        <v>5</v>
      </c>
      <c r="H1835" s="436">
        <f>IF('statement of marks'!P$6="","",'statement of marks'!P$6)</f>
        <v>5</v>
      </c>
      <c r="I1835" s="438">
        <f>IF('statement of marks'!Q$6="","",'statement of marks'!Q$6)</f>
        <v>10</v>
      </c>
      <c r="J1835" s="436">
        <f>IF('statement of marks'!R$6="","",'statement of marks'!R$6)</f>
        <v>5</v>
      </c>
      <c r="K1835" s="436">
        <f>IF('statement of marks'!S$6="","",'statement of marks'!S$6)</f>
        <v>4</v>
      </c>
      <c r="L1835" s="438">
        <f>IF('statement of marks'!T$6="","",'statement of marks'!T$6)</f>
        <v>9</v>
      </c>
      <c r="M1835" s="438">
        <f>IF('statement of marks'!U$6="","",'statement of marks'!U$6)</f>
        <v>29</v>
      </c>
      <c r="N1835" s="439">
        <f>IF('statement of marks'!V$6="","",'statement of marks'!V$6)</f>
        <v>1</v>
      </c>
      <c r="O1835" s="436">
        <f>IF('statement of marks'!W$6="","",'statement of marks'!W$6)</f>
        <v>40</v>
      </c>
      <c r="P1835" s="436">
        <f>IF('statement of marks'!X$6="","",'statement of marks'!X$6)</f>
        <v>10</v>
      </c>
      <c r="Q1835" s="436">
        <f>IF('statement of marks'!Y$6="","",'statement of marks'!Y$6)</f>
        <v>20</v>
      </c>
      <c r="R1835" s="438">
        <f>IF('statement of marks'!Z$6="","",'statement of marks'!Z$6)</f>
        <v>70</v>
      </c>
      <c r="S1835" s="440">
        <f>IF('statement of marks'!AA$6="","",'statement of marks'!AA$6)</f>
        <v>100</v>
      </c>
      <c r="T1835" s="436">
        <f>IF('statement of marks'!AB$6="","",'statement of marks'!AB$6)</f>
        <v>65</v>
      </c>
      <c r="U1835" s="436">
        <f>IF('statement of marks'!AC$6="","",'statement of marks'!AC$6)</f>
        <v>15</v>
      </c>
      <c r="V1835" s="436">
        <f>IF('statement of marks'!AD$6="","",'statement of marks'!AD$6)</f>
        <v>20</v>
      </c>
      <c r="W1835" s="438">
        <f>IF('statement of marks'!AE$6="","",'statement of marks'!AE$6)</f>
        <v>100</v>
      </c>
      <c r="X1835" s="441">
        <f>IF('statement of marks'!AF$6="","",'statement of marks'!AF$6)</f>
        <v>200</v>
      </c>
      <c r="Y1835" s="436" t="str">
        <f>IF('statement of marks'!AG$6="","",'statement of marks'!AG$6)</f>
        <v/>
      </c>
      <c r="Z1835" s="452" t="str">
        <f>IF('statement of marks'!AH$6="","",'statement of marks'!AH$6)</f>
        <v/>
      </c>
    </row>
    <row r="1836" spans="1:26" ht="15.5" customHeight="1">
      <c r="A1836" s="424"/>
      <c r="B1836" s="813" t="str">
        <f>IF('statement of marks'!$L$3="","",'statement of marks'!$L$3)</f>
        <v>HINDI</v>
      </c>
      <c r="C1836" s="814"/>
      <c r="D1836" s="430" t="str">
        <f>IF('statement of marks'!L64="","",'statement of marks'!L64)</f>
        <v/>
      </c>
      <c r="E1836" s="430" t="str">
        <f>IF('statement of marks'!M64="","",'statement of marks'!M64)</f>
        <v/>
      </c>
      <c r="F1836" s="442" t="str">
        <f>IF('statement of marks'!N64="","",'statement of marks'!N64)</f>
        <v/>
      </c>
      <c r="G1836" s="430" t="str">
        <f>IF('statement of marks'!O64="","",'statement of marks'!O64)</f>
        <v/>
      </c>
      <c r="H1836" s="430" t="str">
        <f>IF('statement of marks'!P64="","",'statement of marks'!P64)</f>
        <v/>
      </c>
      <c r="I1836" s="443" t="str">
        <f>IF('statement of marks'!Q64="","",'statement of marks'!Q64)</f>
        <v/>
      </c>
      <c r="J1836" s="430" t="str">
        <f>IF('statement of marks'!R64="","",'statement of marks'!R64)</f>
        <v/>
      </c>
      <c r="K1836" s="430" t="str">
        <f>IF('statement of marks'!S64="","",'statement of marks'!S64)</f>
        <v/>
      </c>
      <c r="L1836" s="443" t="str">
        <f>IF('statement of marks'!T64="","",'statement of marks'!T64)</f>
        <v/>
      </c>
      <c r="M1836" s="443" t="str">
        <f>IF('statement of marks'!U64="","",'statement of marks'!U64)</f>
        <v/>
      </c>
      <c r="N1836" s="444" t="str">
        <f>IF('statement of marks'!V64="","",'statement of marks'!V64)</f>
        <v/>
      </c>
      <c r="O1836" s="430" t="str">
        <f>IF('statement of marks'!W64="","",'statement of marks'!W64)</f>
        <v/>
      </c>
      <c r="P1836" s="430" t="str">
        <f>IF('statement of marks'!X64="","",'statement of marks'!X64)</f>
        <v/>
      </c>
      <c r="Q1836" s="430" t="str">
        <f>IF('statement of marks'!Y64="","",'statement of marks'!Y64)</f>
        <v/>
      </c>
      <c r="R1836" s="443" t="str">
        <f>IF('statement of marks'!Z64="","",'statement of marks'!Z64)</f>
        <v/>
      </c>
      <c r="S1836" s="445" t="str">
        <f>IF('statement of marks'!AA64="","",'statement of marks'!AA64)</f>
        <v/>
      </c>
      <c r="T1836" s="430" t="str">
        <f>IF('statement of marks'!AB64="","",'statement of marks'!AB64)</f>
        <v/>
      </c>
      <c r="U1836" s="430" t="str">
        <f>IF('statement of marks'!AC64="","",'statement of marks'!AC64)</f>
        <v/>
      </c>
      <c r="V1836" s="430" t="str">
        <f>IF('statement of marks'!AD64="","",'statement of marks'!AD64)</f>
        <v/>
      </c>
      <c r="W1836" s="443" t="str">
        <f>IF('statement of marks'!AE64="","",'statement of marks'!AE64)</f>
        <v/>
      </c>
      <c r="X1836" s="446" t="str">
        <f>IF('statement of marks'!AF64="","",'statement of marks'!AF64)</f>
        <v/>
      </c>
      <c r="Y1836" s="430" t="str">
        <f>IF('statement of marks'!AG64="","",'statement of marks'!AG64)</f>
        <v/>
      </c>
      <c r="Z1836" s="453" t="str">
        <f>IF('statement of marks'!AH64="","",'statement of marks'!AH64)</f>
        <v/>
      </c>
    </row>
    <row r="1837" spans="1:26" ht="15.5" customHeight="1">
      <c r="A1837" s="424"/>
      <c r="B1837" s="813" t="str">
        <f>IF('statement of marks'!$AK$3="","",'statement of marks'!$AK$3)</f>
        <v>ENGLISH</v>
      </c>
      <c r="C1837" s="814"/>
      <c r="D1837" s="430" t="str">
        <f>IF('statement of marks'!AK64="","",'statement of marks'!AK64)</f>
        <v/>
      </c>
      <c r="E1837" s="430" t="str">
        <f>IF('statement of marks'!AL64="","",'statement of marks'!AL64)</f>
        <v/>
      </c>
      <c r="F1837" s="442" t="str">
        <f>IF('statement of marks'!AM64="","",'statement of marks'!AM64)</f>
        <v/>
      </c>
      <c r="G1837" s="430" t="str">
        <f>IF('statement of marks'!AN64="","",'statement of marks'!AN64)</f>
        <v/>
      </c>
      <c r="H1837" s="430" t="str">
        <f>IF('statement of marks'!AO64="","",'statement of marks'!AO64)</f>
        <v/>
      </c>
      <c r="I1837" s="443" t="str">
        <f>IF('statement of marks'!AP64="","",'statement of marks'!AP64)</f>
        <v/>
      </c>
      <c r="J1837" s="430" t="str">
        <f>IF('statement of marks'!AQ64="","",'statement of marks'!AQ64)</f>
        <v/>
      </c>
      <c r="K1837" s="430" t="str">
        <f>IF('statement of marks'!AR64="","",'statement of marks'!AR64)</f>
        <v/>
      </c>
      <c r="L1837" s="443" t="str">
        <f>IF('statement of marks'!AS64="","",'statement of marks'!AS64)</f>
        <v/>
      </c>
      <c r="M1837" s="443" t="str">
        <f>IF('statement of marks'!AT64="","",'statement of marks'!AT64)</f>
        <v/>
      </c>
      <c r="N1837" s="444" t="str">
        <f>IF('statement of marks'!AU64="","",'statement of marks'!AU64)</f>
        <v/>
      </c>
      <c r="O1837" s="430" t="str">
        <f>IF('statement of marks'!AV64="","",'statement of marks'!AV64)</f>
        <v/>
      </c>
      <c r="P1837" s="430" t="str">
        <f>IF('statement of marks'!AW64="","",'statement of marks'!AW64)</f>
        <v/>
      </c>
      <c r="Q1837" s="430" t="str">
        <f>IF('statement of marks'!AX64="","",'statement of marks'!AX64)</f>
        <v/>
      </c>
      <c r="R1837" s="443" t="str">
        <f>IF('statement of marks'!AY64="","",'statement of marks'!AY64)</f>
        <v/>
      </c>
      <c r="S1837" s="445" t="str">
        <f>IF('statement of marks'!AZ64="","",'statement of marks'!AZ64)</f>
        <v/>
      </c>
      <c r="T1837" s="430" t="str">
        <f>IF('statement of marks'!BA64="","",'statement of marks'!BA64)</f>
        <v/>
      </c>
      <c r="U1837" s="430" t="str">
        <f>IF('statement of marks'!BB64="","",'statement of marks'!BB64)</f>
        <v/>
      </c>
      <c r="V1837" s="430" t="str">
        <f>IF('statement of marks'!BC64="","",'statement of marks'!BC64)</f>
        <v/>
      </c>
      <c r="W1837" s="443" t="str">
        <f>IF('statement of marks'!BD64="","",'statement of marks'!BD64)</f>
        <v/>
      </c>
      <c r="X1837" s="446" t="str">
        <f>IF('statement of marks'!BE64="","",'statement of marks'!BE64)</f>
        <v/>
      </c>
      <c r="Y1837" s="430" t="str">
        <f>IF('statement of marks'!BF64="","",'statement of marks'!BF64)</f>
        <v/>
      </c>
      <c r="Z1837" s="453" t="str">
        <f>IF('statement of marks'!BG64="","",'statement of marks'!BG64)</f>
        <v/>
      </c>
    </row>
    <row r="1838" spans="1:26" ht="15.5" customHeight="1">
      <c r="A1838" s="424"/>
      <c r="B1838" s="813" t="str">
        <f>IF('statement of marks'!BJ64="s","SANSKRIT",IF('statement of marks'!BJ64="u","URDU",IF('statement of marks'!BJ64="g","GUJRATI",IF('statement of marks'!BJ64="p","PUNJABI",IF('statement of marks'!BJ64="sd","fla/kh","THIRD LANGUAGE")))))</f>
        <v>THIRD LANGUAGE</v>
      </c>
      <c r="C1838" s="814"/>
      <c r="D1838" s="430" t="str">
        <f>IF('statement of marks'!BK64="","",'statement of marks'!BK64)</f>
        <v/>
      </c>
      <c r="E1838" s="430" t="str">
        <f>IF('statement of marks'!BL64="","",'statement of marks'!BL64)</f>
        <v/>
      </c>
      <c r="F1838" s="442" t="str">
        <f>IF('statement of marks'!BM64="","",'statement of marks'!BM64)</f>
        <v/>
      </c>
      <c r="G1838" s="430" t="str">
        <f>IF('statement of marks'!BN64="","",'statement of marks'!BN64)</f>
        <v/>
      </c>
      <c r="H1838" s="430" t="str">
        <f>IF('statement of marks'!BO64="","",'statement of marks'!BO64)</f>
        <v/>
      </c>
      <c r="I1838" s="443" t="str">
        <f>IF('statement of marks'!BP64="","",'statement of marks'!BP64)</f>
        <v/>
      </c>
      <c r="J1838" s="430" t="str">
        <f>IF('statement of marks'!BQ64="","",'statement of marks'!BQ64)</f>
        <v/>
      </c>
      <c r="K1838" s="430" t="str">
        <f>IF('statement of marks'!BR64="","",'statement of marks'!BR64)</f>
        <v/>
      </c>
      <c r="L1838" s="443" t="str">
        <f>IF('statement of marks'!BS64="","",'statement of marks'!BS64)</f>
        <v/>
      </c>
      <c r="M1838" s="443" t="str">
        <f>IF('statement of marks'!BT64="","",'statement of marks'!BT64)</f>
        <v/>
      </c>
      <c r="N1838" s="444" t="str">
        <f>IF('statement of marks'!BU64="","",'statement of marks'!BU64)</f>
        <v/>
      </c>
      <c r="O1838" s="430" t="str">
        <f>IF('statement of marks'!BV64="","",'statement of marks'!BV64)</f>
        <v/>
      </c>
      <c r="P1838" s="430" t="str">
        <f>IF('statement of marks'!BW64="","",'statement of marks'!BW64)</f>
        <v/>
      </c>
      <c r="Q1838" s="430"/>
      <c r="R1838" s="443" t="str">
        <f>IF('statement of marks'!BX64="","",'statement of marks'!BX64)</f>
        <v/>
      </c>
      <c r="S1838" s="445" t="str">
        <f>IF('statement of marks'!BY64="","",'statement of marks'!BY64)</f>
        <v/>
      </c>
      <c r="T1838" s="430" t="str">
        <f>IF('statement of marks'!BZ64="","",'statement of marks'!BZ64)</f>
        <v/>
      </c>
      <c r="U1838" s="430" t="str">
        <f>IF('statement of marks'!CA64="","",'statement of marks'!CA64)</f>
        <v/>
      </c>
      <c r="V1838" s="430"/>
      <c r="W1838" s="443" t="str">
        <f>IF('statement of marks'!CB64="","",'statement of marks'!CB64)</f>
        <v/>
      </c>
      <c r="X1838" s="446" t="str">
        <f>IF('statement of marks'!CC64="","",'statement of marks'!CC64)</f>
        <v/>
      </c>
      <c r="Y1838" s="430" t="str">
        <f>IF('statement of marks'!CD64="","",'statement of marks'!CD64)</f>
        <v/>
      </c>
      <c r="Z1838" s="453" t="str">
        <f>IF('statement of marks'!CE64="","",'statement of marks'!CE64)</f>
        <v/>
      </c>
    </row>
    <row r="1839" spans="1:26" ht="15.5" customHeight="1">
      <c r="A1839" s="424"/>
      <c r="B1839" s="813" t="str">
        <f>IF('statement of marks'!$CH$3="","",'statement of marks'!$CH$3)</f>
        <v>MATHEMATICS</v>
      </c>
      <c r="C1839" s="814"/>
      <c r="D1839" s="430" t="str">
        <f>IF('statement of marks'!CH64="","",'statement of marks'!CH64)</f>
        <v/>
      </c>
      <c r="E1839" s="430" t="str">
        <f>IF('statement of marks'!CI64="","",'statement of marks'!CI64)</f>
        <v/>
      </c>
      <c r="F1839" s="442" t="str">
        <f>IF('statement of marks'!CJ64="","",'statement of marks'!CJ64)</f>
        <v/>
      </c>
      <c r="G1839" s="430" t="str">
        <f>IF('statement of marks'!CK64="","",'statement of marks'!CK64)</f>
        <v/>
      </c>
      <c r="H1839" s="430" t="str">
        <f>IF('statement of marks'!CL64="","",'statement of marks'!CL64)</f>
        <v/>
      </c>
      <c r="I1839" s="443" t="str">
        <f>IF('statement of marks'!CM64="","",'statement of marks'!CM64)</f>
        <v/>
      </c>
      <c r="J1839" s="430" t="str">
        <f>IF('statement of marks'!CN64="","",'statement of marks'!CN64)</f>
        <v/>
      </c>
      <c r="K1839" s="430" t="str">
        <f>IF('statement of marks'!CO64="","",'statement of marks'!CO64)</f>
        <v/>
      </c>
      <c r="L1839" s="443" t="str">
        <f>IF('statement of marks'!CP64="","",'statement of marks'!CP64)</f>
        <v/>
      </c>
      <c r="M1839" s="443" t="str">
        <f>IF('statement of marks'!CQ64="","",'statement of marks'!CQ64)</f>
        <v/>
      </c>
      <c r="N1839" s="444" t="str">
        <f>IF('statement of marks'!CR64="","",'statement of marks'!CR64)</f>
        <v/>
      </c>
      <c r="O1839" s="430" t="str">
        <f>IF('statement of marks'!CS64="","",'statement of marks'!CS64)</f>
        <v/>
      </c>
      <c r="P1839" s="430" t="str">
        <f>IF('statement of marks'!CT64="","",'statement of marks'!CT64)</f>
        <v/>
      </c>
      <c r="Q1839" s="430" t="str">
        <f>IF('statement of marks'!CU64="","",'statement of marks'!CU64)</f>
        <v/>
      </c>
      <c r="R1839" s="443" t="str">
        <f>IF('statement of marks'!CV64="","",'statement of marks'!CV64)</f>
        <v/>
      </c>
      <c r="S1839" s="445" t="str">
        <f>IF('statement of marks'!CW64="","",'statement of marks'!CW64)</f>
        <v/>
      </c>
      <c r="T1839" s="430" t="str">
        <f>IF('statement of marks'!CX64="","",'statement of marks'!CX64)</f>
        <v/>
      </c>
      <c r="U1839" s="430" t="str">
        <f>IF('statement of marks'!CY64="","",'statement of marks'!CY64)</f>
        <v/>
      </c>
      <c r="V1839" s="430" t="str">
        <f>IF('statement of marks'!CZ64="","",'statement of marks'!CZ64)</f>
        <v/>
      </c>
      <c r="W1839" s="443" t="str">
        <f>IF('statement of marks'!DA64="","",'statement of marks'!DA64)</f>
        <v/>
      </c>
      <c r="X1839" s="446" t="str">
        <f>IF('statement of marks'!DB64="","",'statement of marks'!DB64)</f>
        <v/>
      </c>
      <c r="Y1839" s="430" t="str">
        <f>IF('statement of marks'!DC64="","",'statement of marks'!DC64)</f>
        <v/>
      </c>
      <c r="Z1839" s="453" t="str">
        <f>IF('statement of marks'!DD64="","",'statement of marks'!DD64)</f>
        <v/>
      </c>
    </row>
    <row r="1840" spans="1:26" ht="15.5" customHeight="1">
      <c r="A1840" s="424"/>
      <c r="B1840" s="813" t="str">
        <f>IF('statement of marks'!$DG$3="","",'statement of marks'!$DG$3)</f>
        <v>SCIENCE</v>
      </c>
      <c r="C1840" s="814"/>
      <c r="D1840" s="430" t="str">
        <f>IF('statement of marks'!DG64="","",'statement of marks'!DG64)</f>
        <v/>
      </c>
      <c r="E1840" s="430" t="str">
        <f>IF('statement of marks'!DH64="","",'statement of marks'!DH64)</f>
        <v/>
      </c>
      <c r="F1840" s="442" t="str">
        <f>IF('statement of marks'!DI64="","",'statement of marks'!DI64)</f>
        <v/>
      </c>
      <c r="G1840" s="430" t="str">
        <f>IF('statement of marks'!DJ64="","",'statement of marks'!DJ64)</f>
        <v/>
      </c>
      <c r="H1840" s="430" t="str">
        <f>IF('statement of marks'!DK64="","",'statement of marks'!DK64)</f>
        <v/>
      </c>
      <c r="I1840" s="443" t="str">
        <f>IF('statement of marks'!DL64="","",'statement of marks'!DL64)</f>
        <v/>
      </c>
      <c r="J1840" s="430" t="str">
        <f>IF('statement of marks'!DM64="","",'statement of marks'!DM64)</f>
        <v/>
      </c>
      <c r="K1840" s="430" t="str">
        <f>IF('statement of marks'!DN64="","",'statement of marks'!DN64)</f>
        <v/>
      </c>
      <c r="L1840" s="443" t="str">
        <f>IF('statement of marks'!DO64="","",'statement of marks'!DO64)</f>
        <v/>
      </c>
      <c r="M1840" s="443" t="str">
        <f>IF('statement of marks'!DP64="","",'statement of marks'!DP64)</f>
        <v/>
      </c>
      <c r="N1840" s="444" t="str">
        <f>IF('statement of marks'!DQ64="","",'statement of marks'!DQ64)</f>
        <v/>
      </c>
      <c r="O1840" s="430" t="str">
        <f>IF('statement of marks'!DR64="","",'statement of marks'!DR64)</f>
        <v/>
      </c>
      <c r="P1840" s="430" t="str">
        <f>IF('statement of marks'!DS64="","",'statement of marks'!DS64)</f>
        <v/>
      </c>
      <c r="Q1840" s="430"/>
      <c r="R1840" s="443" t="str">
        <f>IF('statement of marks'!DT64="","",'statement of marks'!DT64)</f>
        <v/>
      </c>
      <c r="S1840" s="445" t="str">
        <f>IF('statement of marks'!DU64="","",'statement of marks'!DU64)</f>
        <v/>
      </c>
      <c r="T1840" s="430" t="str">
        <f>IF('statement of marks'!DV64="","",'statement of marks'!DV64)</f>
        <v/>
      </c>
      <c r="U1840" s="430" t="str">
        <f>IF('statement of marks'!DW64="","",'statement of marks'!DW64)</f>
        <v/>
      </c>
      <c r="V1840" s="430"/>
      <c r="W1840" s="443" t="str">
        <f>IF('statement of marks'!DX64="","",'statement of marks'!DX64)</f>
        <v/>
      </c>
      <c r="X1840" s="446" t="str">
        <f>IF('statement of marks'!DY64="","",'statement of marks'!DY64)</f>
        <v/>
      </c>
      <c r="Y1840" s="430" t="str">
        <f>IF('statement of marks'!DZ64="","",'statement of marks'!DZ64)</f>
        <v/>
      </c>
      <c r="Z1840" s="453" t="str">
        <f>IF('statement of marks'!EA64="","",'statement of marks'!EA64)</f>
        <v/>
      </c>
    </row>
    <row r="1841" spans="1:26" ht="15.5" customHeight="1">
      <c r="A1841" s="424"/>
      <c r="B1841" s="813" t="str">
        <f>IF('statement of marks'!$ED$3="","",'statement of marks'!$ED$3)</f>
        <v>SOCIAL STUDIES</v>
      </c>
      <c r="C1841" s="814"/>
      <c r="D1841" s="430" t="str">
        <f>IF('statement of marks'!ED64="","",'statement of marks'!ED64)</f>
        <v/>
      </c>
      <c r="E1841" s="430" t="str">
        <f>IF('statement of marks'!EE64="","",'statement of marks'!EE64)</f>
        <v/>
      </c>
      <c r="F1841" s="442" t="str">
        <f>IF('statement of marks'!EF64="","",'statement of marks'!EF64)</f>
        <v/>
      </c>
      <c r="G1841" s="430" t="str">
        <f>IF('statement of marks'!EG64="","",'statement of marks'!EG64)</f>
        <v/>
      </c>
      <c r="H1841" s="430" t="str">
        <f>IF('statement of marks'!EH64="","",'statement of marks'!EH64)</f>
        <v/>
      </c>
      <c r="I1841" s="443" t="str">
        <f>IF('statement of marks'!EI64="","",'statement of marks'!EI64)</f>
        <v/>
      </c>
      <c r="J1841" s="430" t="str">
        <f>IF('statement of marks'!EJ64="","",'statement of marks'!EJ64)</f>
        <v/>
      </c>
      <c r="K1841" s="430" t="str">
        <f>IF('statement of marks'!EK64="","",'statement of marks'!EK64)</f>
        <v/>
      </c>
      <c r="L1841" s="443" t="str">
        <f>IF('statement of marks'!EL64="","",'statement of marks'!EL64)</f>
        <v/>
      </c>
      <c r="M1841" s="443" t="str">
        <f>IF('statement of marks'!EM64="","",'statement of marks'!EM64)</f>
        <v/>
      </c>
      <c r="N1841" s="444" t="str">
        <f>IF('statement of marks'!EN64="","",'statement of marks'!EN64)</f>
        <v/>
      </c>
      <c r="O1841" s="430" t="str">
        <f>IF('statement of marks'!EO64="","",'statement of marks'!EO64)</f>
        <v/>
      </c>
      <c r="P1841" s="430" t="str">
        <f>IF('statement of marks'!EP64="","",'statement of marks'!EP64)</f>
        <v/>
      </c>
      <c r="Q1841" s="430"/>
      <c r="R1841" s="443" t="str">
        <f>IF('statement of marks'!EQ64="","",'statement of marks'!EQ64)</f>
        <v/>
      </c>
      <c r="S1841" s="445" t="str">
        <f>IF('statement of marks'!ER64="","",'statement of marks'!ER64)</f>
        <v/>
      </c>
      <c r="T1841" s="430" t="str">
        <f>IF('statement of marks'!ES64="","",'statement of marks'!ES64)</f>
        <v/>
      </c>
      <c r="U1841" s="430" t="str">
        <f>IF('statement of marks'!ET64="","",'statement of marks'!ET64)</f>
        <v/>
      </c>
      <c r="V1841" s="430"/>
      <c r="W1841" s="443" t="str">
        <f>IF('statement of marks'!EU64="","",'statement of marks'!EU64)</f>
        <v/>
      </c>
      <c r="X1841" s="446" t="str">
        <f>IF('statement of marks'!EV64="","",'statement of marks'!EV64)</f>
        <v/>
      </c>
      <c r="Y1841" s="430" t="str">
        <f>IF('statement of marks'!EW64="","",'statement of marks'!EW64)</f>
        <v/>
      </c>
      <c r="Z1841" s="453" t="str">
        <f>IF('statement of marks'!EX64="","",'statement of marks'!EX64)</f>
        <v/>
      </c>
    </row>
    <row r="1842" spans="1:26" ht="15.5" customHeight="1">
      <c r="A1842" s="424"/>
      <c r="B1842" s="813" t="s">
        <v>172</v>
      </c>
      <c r="C1842" s="814"/>
      <c r="D1842" s="794" t="s">
        <v>167</v>
      </c>
      <c r="E1842" s="794"/>
      <c r="F1842" s="794"/>
      <c r="G1842" s="794" t="s">
        <v>168</v>
      </c>
      <c r="H1842" s="794"/>
      <c r="I1842" s="794"/>
      <c r="J1842" s="794" t="s">
        <v>169</v>
      </c>
      <c r="K1842" s="794"/>
      <c r="L1842" s="794"/>
      <c r="M1842" s="794"/>
      <c r="N1842" s="794"/>
      <c r="O1842" s="794" t="s">
        <v>177</v>
      </c>
      <c r="P1842" s="794"/>
      <c r="Q1842" s="794"/>
      <c r="R1842" s="794"/>
      <c r="S1842" s="794" t="s">
        <v>221</v>
      </c>
      <c r="T1842" s="794"/>
      <c r="U1842" s="794"/>
      <c r="V1842" s="794"/>
      <c r="W1842" s="447"/>
      <c r="X1842" s="823" t="s">
        <v>425</v>
      </c>
      <c r="Y1842" s="823"/>
      <c r="Z1842" s="824"/>
    </row>
    <row r="1843" spans="1:26" ht="15.5" customHeight="1">
      <c r="A1843" s="425"/>
      <c r="B1843" s="825" t="s">
        <v>166</v>
      </c>
      <c r="C1843" s="826"/>
      <c r="D1843" s="827">
        <f>IF('statement of marks'!FA$6="","",'statement of marks'!FA$6)</f>
        <v>20</v>
      </c>
      <c r="E1843" s="827"/>
      <c r="F1843" s="827"/>
      <c r="G1843" s="827">
        <f>IF('statement of marks'!FB$6="","",'statement of marks'!FB$6)</f>
        <v>20</v>
      </c>
      <c r="H1843" s="827"/>
      <c r="I1843" s="827"/>
      <c r="J1843" s="827">
        <f>IF('statement of marks'!FC$6="","",'statement of marks'!FC$6)</f>
        <v>20</v>
      </c>
      <c r="K1843" s="827"/>
      <c r="L1843" s="827"/>
      <c r="M1843" s="827"/>
      <c r="N1843" s="827"/>
      <c r="O1843" s="827">
        <f>IF('statement of marks'!FD$6="","",'statement of marks'!FD$6)</f>
        <v>20</v>
      </c>
      <c r="P1843" s="827"/>
      <c r="Q1843" s="827"/>
      <c r="R1843" s="827"/>
      <c r="S1843" s="827">
        <f>IF('statement of marks'!FE$6="","",'statement of marks'!FE$6)</f>
        <v>20</v>
      </c>
      <c r="T1843" s="827"/>
      <c r="U1843" s="827"/>
      <c r="V1843" s="827"/>
      <c r="W1843" s="448"/>
      <c r="X1843" s="436">
        <f>IF('statement of marks'!FF$6="","",'statement of marks'!FF$6)</f>
        <v>100</v>
      </c>
      <c r="Y1843" s="436" t="s">
        <v>220</v>
      </c>
      <c r="Z1843" s="451" t="s">
        <v>69</v>
      </c>
    </row>
    <row r="1844" spans="1:26" ht="15.5" customHeight="1">
      <c r="A1844" s="424"/>
      <c r="B1844" s="813" t="str">
        <f>IF('statement of marks'!$FA$3="","",'statement of marks'!$FA$3)</f>
        <v>WORK EXPERIENCE</v>
      </c>
      <c r="C1844" s="814"/>
      <c r="D1844" s="817" t="str">
        <f>IF('statement of marks'!FA64="","",'statement of marks'!FA64)</f>
        <v/>
      </c>
      <c r="E1844" s="817"/>
      <c r="F1844" s="817"/>
      <c r="G1844" s="817" t="str">
        <f>IF('statement of marks'!FB64="","",'statement of marks'!FB64)</f>
        <v/>
      </c>
      <c r="H1844" s="817"/>
      <c r="I1844" s="817"/>
      <c r="J1844" s="816" t="str">
        <f>IF('statement of marks'!FC64="","",'statement of marks'!FC64)</f>
        <v/>
      </c>
      <c r="K1844" s="816"/>
      <c r="L1844" s="816"/>
      <c r="M1844" s="816"/>
      <c r="N1844" s="816"/>
      <c r="O1844" s="817" t="str">
        <f>IF('statement of marks'!FD64="","",'statement of marks'!FD64)</f>
        <v/>
      </c>
      <c r="P1844" s="817"/>
      <c r="Q1844" s="817"/>
      <c r="R1844" s="817"/>
      <c r="S1844" s="817" t="str">
        <f>IF('statement of marks'!FE64="","",'statement of marks'!FE64)</f>
        <v/>
      </c>
      <c r="T1844" s="817"/>
      <c r="U1844" s="817"/>
      <c r="V1844" s="817"/>
      <c r="W1844" s="447"/>
      <c r="X1844" s="447" t="str">
        <f>IF('statement of marks'!FF64="","",'statement of marks'!FF64)</f>
        <v/>
      </c>
      <c r="Y1844" s="447" t="str">
        <f>IF('statement of marks'!FG64="","",'statement of marks'!FG64)</f>
        <v/>
      </c>
      <c r="Z1844" s="454" t="str">
        <f>IF('statement of marks'!FH64="","",'statement of marks'!FH64)</f>
        <v/>
      </c>
    </row>
    <row r="1845" spans="1:26" ht="15.5" customHeight="1">
      <c r="A1845" s="424"/>
      <c r="B1845" s="813" t="str">
        <f>IF('statement of marks'!$FK$3="","",'statement of marks'!$FK$3)</f>
        <v>ART EDUCATION</v>
      </c>
      <c r="C1845" s="814"/>
      <c r="D1845" s="817" t="str">
        <f>IF('statement of marks'!FK64="","",'statement of marks'!FK64)</f>
        <v/>
      </c>
      <c r="E1845" s="817"/>
      <c r="F1845" s="817"/>
      <c r="G1845" s="817" t="str">
        <f>IF('statement of marks'!FL64="","",'statement of marks'!FL64)</f>
        <v/>
      </c>
      <c r="H1845" s="817"/>
      <c r="I1845" s="817"/>
      <c r="J1845" s="816" t="str">
        <f>IF('statement of marks'!FM64="","",'statement of marks'!FM64)</f>
        <v/>
      </c>
      <c r="K1845" s="816"/>
      <c r="L1845" s="816"/>
      <c r="M1845" s="816"/>
      <c r="N1845" s="816"/>
      <c r="O1845" s="817" t="str">
        <f>IF('statement of marks'!FN64="","",'statement of marks'!FN64)</f>
        <v/>
      </c>
      <c r="P1845" s="817"/>
      <c r="Q1845" s="817"/>
      <c r="R1845" s="817"/>
      <c r="S1845" s="817" t="str">
        <f>IF('statement of marks'!FO64="","",'statement of marks'!FO64)</f>
        <v/>
      </c>
      <c r="T1845" s="817"/>
      <c r="U1845" s="817"/>
      <c r="V1845" s="817"/>
      <c r="W1845" s="447"/>
      <c r="X1845" s="447" t="str">
        <f>IF('statement of marks'!FP64="","",'statement of marks'!FP64)</f>
        <v/>
      </c>
      <c r="Y1845" s="447" t="str">
        <f>IF('statement of marks'!FQ64="","",'statement of marks'!FQ64)</f>
        <v/>
      </c>
      <c r="Z1845" s="454" t="str">
        <f>IF('statement of marks'!FR64="","",'statement of marks'!FR64)</f>
        <v/>
      </c>
    </row>
    <row r="1846" spans="1:26" ht="15.5" customHeight="1">
      <c r="A1846" s="424"/>
      <c r="B1846" s="813" t="str">
        <f>IF('statement of marks'!$FU$3="","",'statement of marks'!$FU$3)</f>
        <v>PHYSICIAL EDUCATION</v>
      </c>
      <c r="C1846" s="814"/>
      <c r="D1846" s="817" t="str">
        <f>IF('statement of marks'!FU64="","",'statement of marks'!FU64)</f>
        <v/>
      </c>
      <c r="E1846" s="817"/>
      <c r="F1846" s="817"/>
      <c r="G1846" s="817" t="str">
        <f>IF('statement of marks'!FV64="","",'statement of marks'!FV64)</f>
        <v/>
      </c>
      <c r="H1846" s="817"/>
      <c r="I1846" s="817"/>
      <c r="J1846" s="816" t="str">
        <f>IF('statement of marks'!FW64="","",'statement of marks'!FW64)</f>
        <v/>
      </c>
      <c r="K1846" s="816"/>
      <c r="L1846" s="816"/>
      <c r="M1846" s="816"/>
      <c r="N1846" s="816"/>
      <c r="O1846" s="817" t="str">
        <f>IF('statement of marks'!FX64="","",'statement of marks'!FX64)</f>
        <v/>
      </c>
      <c r="P1846" s="817"/>
      <c r="Q1846" s="817"/>
      <c r="R1846" s="817"/>
      <c r="S1846" s="817" t="str">
        <f>IF('statement of marks'!FY64="","",'statement of marks'!FY64)</f>
        <v/>
      </c>
      <c r="T1846" s="817"/>
      <c r="U1846" s="817"/>
      <c r="V1846" s="817"/>
      <c r="W1846" s="447"/>
      <c r="X1846" s="447" t="str">
        <f>IF('statement of marks'!FZ64="","",'statement of marks'!FZ64)</f>
        <v/>
      </c>
      <c r="Y1846" s="447" t="str">
        <f>IF('statement of marks'!GA64="","",'statement of marks'!GA64)</f>
        <v/>
      </c>
      <c r="Z1846" s="454" t="str">
        <f>IF('statement of marks'!GB64="","",'statement of marks'!GB64)</f>
        <v/>
      </c>
    </row>
    <row r="1847" spans="1:26" ht="15.5" customHeight="1">
      <c r="A1847" s="424"/>
      <c r="B1847" s="813" t="s">
        <v>173</v>
      </c>
      <c r="C1847" s="814"/>
      <c r="D1847" s="794" t="str">
        <f>details!$EF$3</f>
        <v>AUGUST</v>
      </c>
      <c r="E1847" s="794"/>
      <c r="F1847" s="794"/>
      <c r="G1847" s="794" t="str">
        <f>details!$EJ$3</f>
        <v>OCTOBER</v>
      </c>
      <c r="H1847" s="794"/>
      <c r="I1847" s="794"/>
      <c r="J1847" s="816" t="str">
        <f>details!$EN$3</f>
        <v>DECEMBER</v>
      </c>
      <c r="K1847" s="816"/>
      <c r="L1847" s="816"/>
      <c r="M1847" s="816"/>
      <c r="N1847" s="816"/>
      <c r="O1847" s="794" t="str">
        <f>details!$ER$3</f>
        <v>FEBURARY</v>
      </c>
      <c r="P1847" s="794"/>
      <c r="Q1847" s="794"/>
      <c r="R1847" s="794"/>
      <c r="S1847" s="794" t="str">
        <f>details!$EV$3</f>
        <v>GRAND TOAL</v>
      </c>
      <c r="T1847" s="794"/>
      <c r="U1847" s="794"/>
      <c r="V1847" s="794"/>
      <c r="W1847" s="811" t="s">
        <v>118</v>
      </c>
      <c r="X1847" s="811"/>
      <c r="Y1847" s="811"/>
      <c r="Z1847" s="812"/>
    </row>
    <row r="1848" spans="1:26" ht="15.5" customHeight="1">
      <c r="A1848" s="424"/>
      <c r="B1848" s="813" t="s">
        <v>175</v>
      </c>
      <c r="C1848" s="814"/>
      <c r="D1848" s="815" t="str">
        <f>IF(details!EI64="","",details!EI64)</f>
        <v/>
      </c>
      <c r="E1848" s="815"/>
      <c r="F1848" s="815"/>
      <c r="G1848" s="815" t="str">
        <f>IF(details!EM64="","",details!EM64)</f>
        <v/>
      </c>
      <c r="H1848" s="815"/>
      <c r="I1848" s="815"/>
      <c r="J1848" s="816" t="str">
        <f>IF(details!EQ64="","",details!EQ64)</f>
        <v/>
      </c>
      <c r="K1848" s="816"/>
      <c r="L1848" s="816"/>
      <c r="M1848" s="816"/>
      <c r="N1848" s="816"/>
      <c r="O1848" s="817" t="str">
        <f>IF(details!EU64="","",details!EU64)</f>
        <v/>
      </c>
      <c r="P1848" s="817"/>
      <c r="Q1848" s="817"/>
      <c r="R1848" s="817"/>
      <c r="S1848" s="815" t="str">
        <f>IF(details!EW64="","",details!EW64)</f>
        <v/>
      </c>
      <c r="T1848" s="815"/>
      <c r="U1848" s="815"/>
      <c r="V1848" s="815"/>
      <c r="W1848" s="811"/>
      <c r="X1848" s="811"/>
      <c r="Y1848" s="811"/>
      <c r="Z1848" s="812"/>
    </row>
    <row r="1849" spans="1:26" ht="15.5" customHeight="1">
      <c r="A1849" s="424"/>
      <c r="B1849" s="818" t="s">
        <v>174</v>
      </c>
      <c r="C1849" s="819"/>
      <c r="D1849" s="820">
        <f>IF(details!EH64="","",details!EH64)</f>
        <v>40</v>
      </c>
      <c r="E1849" s="820"/>
      <c r="F1849" s="820"/>
      <c r="G1849" s="820">
        <f>IF(details!EL64="","",details!EL64)</f>
        <v>60</v>
      </c>
      <c r="H1849" s="820"/>
      <c r="I1849" s="820"/>
      <c r="J1849" s="820">
        <f>IF(details!EP64="","",details!EP64)</f>
        <v>80</v>
      </c>
      <c r="K1849" s="820"/>
      <c r="L1849" s="820"/>
      <c r="M1849" s="820"/>
      <c r="N1849" s="820"/>
      <c r="O1849" s="820">
        <f>IF(details!ET64="","",details!ET64)</f>
        <v>100</v>
      </c>
      <c r="P1849" s="820"/>
      <c r="Q1849" s="820"/>
      <c r="R1849" s="820"/>
      <c r="S1849" s="820">
        <f>IF(details!EV64="","",details!EV64)</f>
        <v>110</v>
      </c>
      <c r="T1849" s="820"/>
      <c r="U1849" s="820"/>
      <c r="V1849" s="820"/>
      <c r="W1849" s="821">
        <f>'statement of marks'!$HR$108</f>
        <v>45777</v>
      </c>
      <c r="X1849" s="821"/>
      <c r="Y1849" s="821"/>
      <c r="Z1849" s="822"/>
    </row>
    <row r="1850" spans="1:26" ht="15.5" customHeight="1">
      <c r="A1850" s="426"/>
      <c r="B1850" s="803" t="s">
        <v>232</v>
      </c>
      <c r="C1850" s="804"/>
      <c r="D1850" s="805" t="s">
        <v>189</v>
      </c>
      <c r="E1850" s="805"/>
      <c r="F1850" s="805"/>
      <c r="G1850" s="805" t="s">
        <v>190</v>
      </c>
      <c r="H1850" s="805"/>
      <c r="I1850" s="805"/>
      <c r="J1850" s="805" t="s">
        <v>222</v>
      </c>
      <c r="K1850" s="805"/>
      <c r="L1850" s="805"/>
      <c r="M1850" s="805"/>
      <c r="N1850" s="805"/>
      <c r="O1850" s="805" t="s">
        <v>147</v>
      </c>
      <c r="P1850" s="805"/>
      <c r="Q1850" s="805"/>
      <c r="R1850" s="805"/>
      <c r="S1850" s="806" t="s">
        <v>195</v>
      </c>
      <c r="T1850" s="806"/>
      <c r="U1850" s="806"/>
      <c r="V1850" s="806"/>
      <c r="W1850" s="805" t="s">
        <v>230</v>
      </c>
      <c r="X1850" s="805"/>
      <c r="Y1850" s="805"/>
      <c r="Z1850" s="807"/>
    </row>
    <row r="1851" spans="1:26" ht="15.5" customHeight="1">
      <c r="A1851" s="426"/>
      <c r="B1851" s="803"/>
      <c r="C1851" s="804"/>
      <c r="D1851" s="805">
        <f>'statement of marks'!HP64</f>
        <v>1200</v>
      </c>
      <c r="E1851" s="805"/>
      <c r="F1851" s="805"/>
      <c r="G1851" s="805" t="str">
        <f>'statement of marks'!HQ64</f>
        <v/>
      </c>
      <c r="H1851" s="805"/>
      <c r="I1851" s="805"/>
      <c r="J1851" s="808" t="str">
        <f>'statement of marks'!HU64</f>
        <v/>
      </c>
      <c r="K1851" s="808"/>
      <c r="L1851" s="808"/>
      <c r="M1851" s="808"/>
      <c r="N1851" s="808"/>
      <c r="O1851" s="808" t="str">
        <f>'statement of marks'!HR64</f>
        <v/>
      </c>
      <c r="P1851" s="808"/>
      <c r="Q1851" s="808"/>
      <c r="R1851" s="808"/>
      <c r="S1851" s="805" t="str">
        <f>'statement of marks'!HT64</f>
        <v/>
      </c>
      <c r="T1851" s="805"/>
      <c r="U1851" s="805"/>
      <c r="V1851" s="805"/>
      <c r="W1851" s="809" t="str">
        <f>'statement of marks'!HO64</f>
        <v/>
      </c>
      <c r="X1851" s="809"/>
      <c r="Y1851" s="809"/>
      <c r="Z1851" s="810"/>
    </row>
    <row r="1852" spans="1:26" ht="15.5" customHeight="1">
      <c r="A1852" s="424"/>
      <c r="B1852" s="792" t="s">
        <v>176</v>
      </c>
      <c r="C1852" s="793"/>
      <c r="D1852" s="794"/>
      <c r="E1852" s="794"/>
      <c r="F1852" s="794"/>
      <c r="G1852" s="794"/>
      <c r="H1852" s="794"/>
      <c r="I1852" s="794"/>
      <c r="J1852" s="794"/>
      <c r="K1852" s="794"/>
      <c r="L1852" s="794"/>
      <c r="M1852" s="794"/>
      <c r="N1852" s="794"/>
      <c r="O1852" s="794"/>
      <c r="P1852" s="794"/>
      <c r="Q1852" s="794"/>
      <c r="R1852" s="794"/>
      <c r="S1852" s="794"/>
      <c r="T1852" s="794"/>
      <c r="U1852" s="794"/>
      <c r="V1852" s="794"/>
      <c r="W1852" s="794"/>
      <c r="X1852" s="794"/>
      <c r="Y1852" s="794"/>
      <c r="Z1852" s="800"/>
    </row>
    <row r="1853" spans="1:26" ht="15.5" customHeight="1">
      <c r="A1853" s="424"/>
      <c r="B1853" s="801" t="s">
        <v>161</v>
      </c>
      <c r="C1853" s="802"/>
      <c r="D1853" s="794"/>
      <c r="E1853" s="794"/>
      <c r="F1853" s="794"/>
      <c r="G1853" s="794"/>
      <c r="H1853" s="794"/>
      <c r="I1853" s="794"/>
      <c r="J1853" s="794"/>
      <c r="K1853" s="794"/>
      <c r="L1853" s="794"/>
      <c r="M1853" s="794"/>
      <c r="N1853" s="794"/>
      <c r="O1853" s="794"/>
      <c r="P1853" s="794"/>
      <c r="Q1853" s="794"/>
      <c r="R1853" s="794"/>
      <c r="S1853" s="794"/>
      <c r="T1853" s="794"/>
      <c r="U1853" s="794"/>
      <c r="V1853" s="794"/>
      <c r="W1853" s="794"/>
      <c r="X1853" s="794"/>
      <c r="Y1853" s="794"/>
      <c r="Z1853" s="800"/>
    </row>
    <row r="1854" spans="1:26" ht="15.5" customHeight="1">
      <c r="A1854" s="424"/>
      <c r="B1854" s="792" t="s">
        <v>162</v>
      </c>
      <c r="C1854" s="793"/>
      <c r="D1854" s="794"/>
      <c r="E1854" s="794"/>
      <c r="F1854" s="794"/>
      <c r="G1854" s="794"/>
      <c r="H1854" s="794"/>
      <c r="I1854" s="794"/>
      <c r="J1854" s="794"/>
      <c r="K1854" s="794"/>
      <c r="L1854" s="794"/>
      <c r="M1854" s="794"/>
      <c r="N1854" s="794"/>
      <c r="O1854" s="794"/>
      <c r="P1854" s="794"/>
      <c r="Q1854" s="794"/>
      <c r="R1854" s="794"/>
      <c r="S1854" s="795" t="s">
        <v>162</v>
      </c>
      <c r="T1854" s="795"/>
      <c r="U1854" s="795"/>
      <c r="V1854" s="795"/>
      <c r="W1854" s="796" t="s">
        <v>163</v>
      </c>
      <c r="X1854" s="796"/>
      <c r="Y1854" s="796"/>
      <c r="Z1854" s="797"/>
    </row>
    <row r="1855" spans="1:26" ht="15.5" customHeight="1">
      <c r="A1855" s="424"/>
      <c r="B1855" s="798" t="s">
        <v>163</v>
      </c>
      <c r="C1855" s="799"/>
      <c r="D1855" s="794"/>
      <c r="E1855" s="794"/>
      <c r="F1855" s="794"/>
      <c r="G1855" s="794"/>
      <c r="H1855" s="794"/>
      <c r="I1855" s="794"/>
      <c r="J1855" s="794"/>
      <c r="K1855" s="794"/>
      <c r="L1855" s="794"/>
      <c r="M1855" s="794"/>
      <c r="N1855" s="794"/>
      <c r="O1855" s="794"/>
      <c r="P1855" s="794"/>
      <c r="Q1855" s="794"/>
      <c r="R1855" s="794"/>
      <c r="S1855" s="795"/>
      <c r="T1855" s="795"/>
      <c r="U1855" s="795"/>
      <c r="V1855" s="795"/>
      <c r="W1855" s="796"/>
      <c r="X1855" s="796"/>
      <c r="Y1855" s="796"/>
      <c r="Z1855" s="797"/>
    </row>
    <row r="1856" spans="1:26" ht="15.5" customHeight="1" thickBot="1">
      <c r="A1856" s="424"/>
      <c r="B1856" s="786" t="s">
        <v>223</v>
      </c>
      <c r="C1856" s="787"/>
      <c r="D1856" s="788"/>
      <c r="E1856" s="788"/>
      <c r="F1856" s="788"/>
      <c r="G1856" s="788"/>
      <c r="H1856" s="788"/>
      <c r="I1856" s="788"/>
      <c r="J1856" s="788"/>
      <c r="K1856" s="788"/>
      <c r="L1856" s="788"/>
      <c r="M1856" s="788"/>
      <c r="N1856" s="788"/>
      <c r="O1856" s="788"/>
      <c r="P1856" s="788"/>
      <c r="Q1856" s="788"/>
      <c r="R1856" s="788"/>
      <c r="S1856" s="789" t="s">
        <v>179</v>
      </c>
      <c r="T1856" s="789"/>
      <c r="U1856" s="789"/>
      <c r="V1856" s="789"/>
      <c r="W1856" s="790" t="s">
        <v>179</v>
      </c>
      <c r="X1856" s="790"/>
      <c r="Y1856" s="790"/>
      <c r="Z1856" s="791"/>
    </row>
    <row r="1857" spans="1:26" ht="15.5" customHeight="1">
      <c r="A1857" s="424"/>
      <c r="B1857" s="839" t="s">
        <v>178</v>
      </c>
      <c r="C1857" s="840"/>
      <c r="D1857" s="840"/>
      <c r="E1857" s="840"/>
      <c r="F1857" s="840"/>
      <c r="G1857" s="840"/>
      <c r="H1857" s="840"/>
      <c r="I1857" s="840"/>
      <c r="J1857" s="840"/>
      <c r="K1857" s="840"/>
      <c r="L1857" s="840"/>
      <c r="M1857" s="840"/>
      <c r="N1857" s="840"/>
      <c r="O1857" s="840"/>
      <c r="P1857" s="840"/>
      <c r="Q1857" s="840"/>
      <c r="R1857" s="840"/>
      <c r="S1857" s="840"/>
      <c r="T1857" s="840"/>
      <c r="U1857" s="840"/>
      <c r="V1857" s="840"/>
      <c r="W1857" s="840"/>
      <c r="X1857" s="840"/>
      <c r="Y1857" s="840"/>
      <c r="Z1857" s="841"/>
    </row>
    <row r="1858" spans="1:26" ht="15.5" customHeight="1">
      <c r="A1858" s="424"/>
      <c r="B1858" s="842" t="str">
        <f>IF('statement of marks'!$A$1="","",'statement of marks'!$A$1)</f>
        <v>GOVT. HR. SEC. SCHOOL, _________________</v>
      </c>
      <c r="C1858" s="843"/>
      <c r="D1858" s="843"/>
      <c r="E1858" s="843"/>
      <c r="F1858" s="843"/>
      <c r="G1858" s="843"/>
      <c r="H1858" s="843"/>
      <c r="I1858" s="843"/>
      <c r="J1858" s="843"/>
      <c r="K1858" s="843"/>
      <c r="L1858" s="843"/>
      <c r="M1858" s="843"/>
      <c r="N1858" s="843"/>
      <c r="O1858" s="843"/>
      <c r="P1858" s="843"/>
      <c r="Q1858" s="843"/>
      <c r="R1858" s="843"/>
      <c r="S1858" s="843"/>
      <c r="T1858" s="843"/>
      <c r="U1858" s="843"/>
      <c r="V1858" s="843"/>
      <c r="W1858" s="843"/>
      <c r="X1858" s="843"/>
      <c r="Y1858" s="843"/>
      <c r="Z1858" s="844"/>
    </row>
    <row r="1859" spans="1:26" ht="15.5" customHeight="1">
      <c r="A1859" s="424"/>
      <c r="B1859" s="813" t="s">
        <v>117</v>
      </c>
      <c r="C1859" s="814"/>
      <c r="D1859" s="814" t="str">
        <f>IF('statement of marks'!$H$3="","",'statement of marks'!$H$3)</f>
        <v>2024-25</v>
      </c>
      <c r="E1859" s="814"/>
      <c r="F1859" s="814"/>
      <c r="G1859" s="814"/>
      <c r="H1859" s="814"/>
      <c r="I1859" s="814"/>
      <c r="J1859" s="814"/>
      <c r="K1859" s="814"/>
      <c r="L1859" s="814"/>
      <c r="M1859" s="814"/>
      <c r="N1859" s="814"/>
      <c r="O1859" s="814"/>
      <c r="P1859" s="814"/>
      <c r="Q1859" s="814"/>
      <c r="R1859" s="814"/>
      <c r="S1859" s="814"/>
      <c r="T1859" s="814"/>
      <c r="U1859" s="814"/>
      <c r="V1859" s="814"/>
      <c r="W1859" s="814"/>
      <c r="X1859" s="814"/>
      <c r="Y1859" s="814"/>
      <c r="Z1859" s="832"/>
    </row>
    <row r="1860" spans="1:26" ht="15.5" customHeight="1">
      <c r="A1860" s="424"/>
      <c r="B1860" s="813" t="s">
        <v>157</v>
      </c>
      <c r="C1860" s="814"/>
      <c r="D1860" s="814" t="str">
        <f>IF('statement of marks'!I65="","",'statement of marks'!I65)</f>
        <v/>
      </c>
      <c r="E1860" s="814"/>
      <c r="F1860" s="814"/>
      <c r="G1860" s="814"/>
      <c r="H1860" s="814"/>
      <c r="I1860" s="814"/>
      <c r="J1860" s="814"/>
      <c r="K1860" s="814"/>
      <c r="L1860" s="814"/>
      <c r="M1860" s="814"/>
      <c r="N1860" s="814"/>
      <c r="O1860" s="814"/>
      <c r="P1860" s="814"/>
      <c r="Q1860" s="814"/>
      <c r="R1860" s="814"/>
      <c r="S1860" s="814"/>
      <c r="T1860" s="814"/>
      <c r="U1860" s="814"/>
      <c r="V1860" s="814"/>
      <c r="W1860" s="814"/>
      <c r="X1860" s="814"/>
      <c r="Y1860" s="814"/>
      <c r="Z1860" s="832"/>
    </row>
    <row r="1861" spans="1:26" ht="15.5" customHeight="1">
      <c r="A1861" s="424"/>
      <c r="B1861" s="813" t="s">
        <v>20</v>
      </c>
      <c r="C1861" s="814"/>
      <c r="D1861" s="814" t="str">
        <f>IF('statement of marks'!J65="","",'statement of marks'!J65)</f>
        <v/>
      </c>
      <c r="E1861" s="814"/>
      <c r="F1861" s="814"/>
      <c r="G1861" s="814"/>
      <c r="H1861" s="814"/>
      <c r="I1861" s="814"/>
      <c r="J1861" s="814"/>
      <c r="K1861" s="814"/>
      <c r="L1861" s="814"/>
      <c r="M1861" s="814"/>
      <c r="N1861" s="814"/>
      <c r="O1861" s="814"/>
      <c r="P1861" s="814"/>
      <c r="Q1861" s="814"/>
      <c r="R1861" s="814"/>
      <c r="S1861" s="814"/>
      <c r="T1861" s="814"/>
      <c r="U1861" s="814"/>
      <c r="V1861" s="814"/>
      <c r="W1861" s="814"/>
      <c r="X1861" s="814"/>
      <c r="Y1861" s="814"/>
      <c r="Z1861" s="832"/>
    </row>
    <row r="1862" spans="1:26" ht="15.5" customHeight="1">
      <c r="A1862" s="424"/>
      <c r="B1862" s="813" t="s">
        <v>21</v>
      </c>
      <c r="C1862" s="814"/>
      <c r="D1862" s="814" t="str">
        <f>IF('statement of marks'!K65="","",'statement of marks'!K65)</f>
        <v/>
      </c>
      <c r="E1862" s="814"/>
      <c r="F1862" s="814"/>
      <c r="G1862" s="814"/>
      <c r="H1862" s="814"/>
      <c r="I1862" s="814"/>
      <c r="J1862" s="814"/>
      <c r="K1862" s="814"/>
      <c r="L1862" s="814"/>
      <c r="M1862" s="814"/>
      <c r="N1862" s="814"/>
      <c r="O1862" s="814"/>
      <c r="P1862" s="814"/>
      <c r="Q1862" s="814"/>
      <c r="R1862" s="814"/>
      <c r="S1862" s="814"/>
      <c r="T1862" s="814"/>
      <c r="U1862" s="814"/>
      <c r="V1862" s="814"/>
      <c r="W1862" s="814"/>
      <c r="X1862" s="814"/>
      <c r="Y1862" s="814"/>
      <c r="Z1862" s="832"/>
    </row>
    <row r="1863" spans="1:26" ht="15.5" customHeight="1">
      <c r="A1863" s="424"/>
      <c r="B1863" s="813" t="s">
        <v>158</v>
      </c>
      <c r="C1863" s="814"/>
      <c r="D1863" s="814" t="str">
        <f>IF('statement of marks'!$G$3="","",'statement of marks'!$G$3)</f>
        <v>6 A</v>
      </c>
      <c r="E1863" s="814"/>
      <c r="F1863" s="814"/>
      <c r="G1863" s="814" t="s">
        <v>159</v>
      </c>
      <c r="H1863" s="814"/>
      <c r="I1863" s="814"/>
      <c r="J1863" s="836">
        <f>IF('statement of marks'!D65="","",'statement of marks'!D65)</f>
        <v>859</v>
      </c>
      <c r="K1863" s="837"/>
      <c r="L1863" s="837"/>
      <c r="M1863" s="837"/>
      <c r="N1863" s="838"/>
      <c r="O1863" s="814" t="s">
        <v>79</v>
      </c>
      <c r="P1863" s="814"/>
      <c r="Q1863" s="814"/>
      <c r="R1863" s="814"/>
      <c r="S1863" s="814" t="str">
        <f>IF('statement of marks'!F65="","",'statement of marks'!F65)</f>
        <v/>
      </c>
      <c r="T1863" s="814"/>
      <c r="U1863" s="814"/>
      <c r="V1863" s="814"/>
      <c r="W1863" s="814" t="str">
        <f>IF('statement of marks'!$I$3="","",'statement of marks'!$I$3)</f>
        <v>SCHOOL DISE CODE</v>
      </c>
      <c r="X1863" s="814"/>
      <c r="Y1863" s="814"/>
      <c r="Z1863" s="832"/>
    </row>
    <row r="1864" spans="1:26" ht="15.5" customHeight="1">
      <c r="A1864" s="424"/>
      <c r="B1864" s="449" t="s">
        <v>171</v>
      </c>
      <c r="C1864" s="428"/>
      <c r="D1864" s="830" t="str">
        <f>IF('statement of marks'!G65="","",'statement of marks'!G65)</f>
        <v/>
      </c>
      <c r="E1864" s="830"/>
      <c r="F1864" s="830"/>
      <c r="G1864" s="831" t="str">
        <f>IF('statement of marks'!H65="","",'statement of marks'!H65)</f>
        <v/>
      </c>
      <c r="H1864" s="831"/>
      <c r="I1864" s="831"/>
      <c r="J1864" s="831"/>
      <c r="K1864" s="831"/>
      <c r="L1864" s="831"/>
      <c r="M1864" s="831"/>
      <c r="N1864" s="831"/>
      <c r="O1864" s="831"/>
      <c r="P1864" s="831"/>
      <c r="Q1864" s="831"/>
      <c r="R1864" s="831"/>
      <c r="S1864" s="831"/>
      <c r="T1864" s="831"/>
      <c r="U1864" s="831"/>
      <c r="V1864" s="831"/>
      <c r="W1864" s="814" t="str">
        <f>IF('statement of marks'!$J$3="","",'statement of marks'!$J$3)</f>
        <v>08291009401</v>
      </c>
      <c r="X1864" s="814"/>
      <c r="Y1864" s="814"/>
      <c r="Z1864" s="832"/>
    </row>
    <row r="1865" spans="1:26" ht="15.5" customHeight="1">
      <c r="A1865" s="424"/>
      <c r="B1865" s="450" t="s">
        <v>160</v>
      </c>
      <c r="C1865" s="429" t="s">
        <v>165</v>
      </c>
      <c r="D1865" s="794" t="s">
        <v>167</v>
      </c>
      <c r="E1865" s="794"/>
      <c r="F1865" s="794"/>
      <c r="G1865" s="794" t="s">
        <v>168</v>
      </c>
      <c r="H1865" s="794"/>
      <c r="I1865" s="794"/>
      <c r="J1865" s="794" t="s">
        <v>169</v>
      </c>
      <c r="K1865" s="794"/>
      <c r="L1865" s="794"/>
      <c r="M1865" s="833" t="str">
        <f>IF('statement of marks'!U$4="","",'statement of marks'!U$4)</f>
        <v>TOTAL OF ALL TESTS</v>
      </c>
      <c r="N1865" s="834" t="str">
        <f>IF('statement of marks'!V$4="","",'statement of marks'!V$4)</f>
        <v>VRUKSHAROPAN</v>
      </c>
      <c r="O1865" s="795" t="s">
        <v>170</v>
      </c>
      <c r="P1865" s="795"/>
      <c r="Q1865" s="795"/>
      <c r="R1865" s="795"/>
      <c r="S1865" s="835" t="s">
        <v>216</v>
      </c>
      <c r="T1865" s="816" t="s">
        <v>90</v>
      </c>
      <c r="U1865" s="816"/>
      <c r="V1865" s="816"/>
      <c r="W1865" s="816"/>
      <c r="X1865" s="823" t="s">
        <v>425</v>
      </c>
      <c r="Y1865" s="823"/>
      <c r="Z1865" s="824"/>
    </row>
    <row r="1866" spans="1:26" ht="15.5" customHeight="1">
      <c r="A1866" s="424"/>
      <c r="B1866" s="450"/>
      <c r="C1866" s="429"/>
      <c r="D1866" s="431" t="s">
        <v>217</v>
      </c>
      <c r="E1866" s="431" t="s">
        <v>218</v>
      </c>
      <c r="F1866" s="432" t="s">
        <v>219</v>
      </c>
      <c r="G1866" s="431" t="s">
        <v>217</v>
      </c>
      <c r="H1866" s="431" t="s">
        <v>218</v>
      </c>
      <c r="I1866" s="433" t="s">
        <v>219</v>
      </c>
      <c r="J1866" s="431" t="s">
        <v>217</v>
      </c>
      <c r="K1866" s="431" t="s">
        <v>218</v>
      </c>
      <c r="L1866" s="433" t="s">
        <v>219</v>
      </c>
      <c r="M1866" s="833"/>
      <c r="N1866" s="834"/>
      <c r="O1866" s="431" t="s">
        <v>217</v>
      </c>
      <c r="P1866" s="431" t="s">
        <v>218</v>
      </c>
      <c r="Q1866" s="434" t="s">
        <v>421</v>
      </c>
      <c r="R1866" s="433" t="s">
        <v>219</v>
      </c>
      <c r="S1866" s="835"/>
      <c r="T1866" s="431" t="s">
        <v>217</v>
      </c>
      <c r="U1866" s="431" t="s">
        <v>218</v>
      </c>
      <c r="V1866" s="434" t="s">
        <v>422</v>
      </c>
      <c r="W1866" s="433" t="s">
        <v>219</v>
      </c>
      <c r="X1866" s="435" t="s">
        <v>423</v>
      </c>
      <c r="Y1866" s="431" t="s">
        <v>220</v>
      </c>
      <c r="Z1866" s="451" t="s">
        <v>69</v>
      </c>
    </row>
    <row r="1867" spans="1:26" ht="15.5" customHeight="1">
      <c r="A1867" s="425"/>
      <c r="B1867" s="828" t="s">
        <v>166</v>
      </c>
      <c r="C1867" s="829"/>
      <c r="D1867" s="436">
        <f>IF('statement of marks'!L$6="","",'statement of marks'!L$6)</f>
        <v>5</v>
      </c>
      <c r="E1867" s="436">
        <f>IF('statement of marks'!M$6="","",'statement of marks'!M$6)</f>
        <v>5</v>
      </c>
      <c r="F1867" s="437">
        <f>IF('statement of marks'!N$6="","",'statement of marks'!N$6)</f>
        <v>10</v>
      </c>
      <c r="G1867" s="436">
        <f>IF('statement of marks'!O$6="","",'statement of marks'!O$6)</f>
        <v>5</v>
      </c>
      <c r="H1867" s="436">
        <f>IF('statement of marks'!P$6="","",'statement of marks'!P$6)</f>
        <v>5</v>
      </c>
      <c r="I1867" s="438">
        <f>IF('statement of marks'!Q$6="","",'statement of marks'!Q$6)</f>
        <v>10</v>
      </c>
      <c r="J1867" s="436">
        <f>IF('statement of marks'!R$6="","",'statement of marks'!R$6)</f>
        <v>5</v>
      </c>
      <c r="K1867" s="436">
        <f>IF('statement of marks'!S$6="","",'statement of marks'!S$6)</f>
        <v>4</v>
      </c>
      <c r="L1867" s="438">
        <f>IF('statement of marks'!T$6="","",'statement of marks'!T$6)</f>
        <v>9</v>
      </c>
      <c r="M1867" s="438">
        <f>IF('statement of marks'!U$6="","",'statement of marks'!U$6)</f>
        <v>29</v>
      </c>
      <c r="N1867" s="439">
        <f>IF('statement of marks'!V$6="","",'statement of marks'!V$6)</f>
        <v>1</v>
      </c>
      <c r="O1867" s="436">
        <f>IF('statement of marks'!W$6="","",'statement of marks'!W$6)</f>
        <v>40</v>
      </c>
      <c r="P1867" s="436">
        <f>IF('statement of marks'!X$6="","",'statement of marks'!X$6)</f>
        <v>10</v>
      </c>
      <c r="Q1867" s="436">
        <f>IF('statement of marks'!Y$6="","",'statement of marks'!Y$6)</f>
        <v>20</v>
      </c>
      <c r="R1867" s="438">
        <f>IF('statement of marks'!Z$6="","",'statement of marks'!Z$6)</f>
        <v>70</v>
      </c>
      <c r="S1867" s="440">
        <f>IF('statement of marks'!AA$6="","",'statement of marks'!AA$6)</f>
        <v>100</v>
      </c>
      <c r="T1867" s="436">
        <f>IF('statement of marks'!AB$6="","",'statement of marks'!AB$6)</f>
        <v>65</v>
      </c>
      <c r="U1867" s="436">
        <f>IF('statement of marks'!AC$6="","",'statement of marks'!AC$6)</f>
        <v>15</v>
      </c>
      <c r="V1867" s="436">
        <f>IF('statement of marks'!AD$6="","",'statement of marks'!AD$6)</f>
        <v>20</v>
      </c>
      <c r="W1867" s="438">
        <f>IF('statement of marks'!AE$6="","",'statement of marks'!AE$6)</f>
        <v>100</v>
      </c>
      <c r="X1867" s="441">
        <f>IF('statement of marks'!AF$6="","",'statement of marks'!AF$6)</f>
        <v>200</v>
      </c>
      <c r="Y1867" s="436" t="str">
        <f>IF('statement of marks'!AG$6="","",'statement of marks'!AG$6)</f>
        <v/>
      </c>
      <c r="Z1867" s="452" t="str">
        <f>IF('statement of marks'!AH$6="","",'statement of marks'!AH$6)</f>
        <v/>
      </c>
    </row>
    <row r="1868" spans="1:26" ht="15.5" customHeight="1">
      <c r="A1868" s="424"/>
      <c r="B1868" s="813" t="str">
        <f>IF('statement of marks'!$L$3="","",'statement of marks'!$L$3)</f>
        <v>HINDI</v>
      </c>
      <c r="C1868" s="814"/>
      <c r="D1868" s="430" t="str">
        <f>IF('statement of marks'!L65="","",'statement of marks'!L65)</f>
        <v/>
      </c>
      <c r="E1868" s="430" t="str">
        <f>IF('statement of marks'!M65="","",'statement of marks'!M65)</f>
        <v/>
      </c>
      <c r="F1868" s="442" t="str">
        <f>IF('statement of marks'!N65="","",'statement of marks'!N65)</f>
        <v/>
      </c>
      <c r="G1868" s="430" t="str">
        <f>IF('statement of marks'!O65="","",'statement of marks'!O65)</f>
        <v/>
      </c>
      <c r="H1868" s="430" t="str">
        <f>IF('statement of marks'!P65="","",'statement of marks'!P65)</f>
        <v/>
      </c>
      <c r="I1868" s="443" t="str">
        <f>IF('statement of marks'!Q65="","",'statement of marks'!Q65)</f>
        <v/>
      </c>
      <c r="J1868" s="430" t="str">
        <f>IF('statement of marks'!R65="","",'statement of marks'!R65)</f>
        <v/>
      </c>
      <c r="K1868" s="430" t="str">
        <f>IF('statement of marks'!S65="","",'statement of marks'!S65)</f>
        <v/>
      </c>
      <c r="L1868" s="443" t="str">
        <f>IF('statement of marks'!T65="","",'statement of marks'!T65)</f>
        <v/>
      </c>
      <c r="M1868" s="443" t="str">
        <f>IF('statement of marks'!U65="","",'statement of marks'!U65)</f>
        <v/>
      </c>
      <c r="N1868" s="444" t="str">
        <f>IF('statement of marks'!V65="","",'statement of marks'!V65)</f>
        <v/>
      </c>
      <c r="O1868" s="430" t="str">
        <f>IF('statement of marks'!W65="","",'statement of marks'!W65)</f>
        <v/>
      </c>
      <c r="P1868" s="430" t="str">
        <f>IF('statement of marks'!X65="","",'statement of marks'!X65)</f>
        <v/>
      </c>
      <c r="Q1868" s="430" t="str">
        <f>IF('statement of marks'!Y65="","",'statement of marks'!Y65)</f>
        <v/>
      </c>
      <c r="R1868" s="443" t="str">
        <f>IF('statement of marks'!Z65="","",'statement of marks'!Z65)</f>
        <v/>
      </c>
      <c r="S1868" s="445" t="str">
        <f>IF('statement of marks'!AA65="","",'statement of marks'!AA65)</f>
        <v/>
      </c>
      <c r="T1868" s="430" t="str">
        <f>IF('statement of marks'!AB65="","",'statement of marks'!AB65)</f>
        <v/>
      </c>
      <c r="U1868" s="430" t="str">
        <f>IF('statement of marks'!AC65="","",'statement of marks'!AC65)</f>
        <v/>
      </c>
      <c r="V1868" s="430" t="str">
        <f>IF('statement of marks'!AD65="","",'statement of marks'!AD65)</f>
        <v/>
      </c>
      <c r="W1868" s="443" t="str">
        <f>IF('statement of marks'!AE65="","",'statement of marks'!AE65)</f>
        <v/>
      </c>
      <c r="X1868" s="446" t="str">
        <f>IF('statement of marks'!AF65="","",'statement of marks'!AF65)</f>
        <v/>
      </c>
      <c r="Y1868" s="430" t="str">
        <f>IF('statement of marks'!AG65="","",'statement of marks'!AG65)</f>
        <v/>
      </c>
      <c r="Z1868" s="453" t="str">
        <f>IF('statement of marks'!AH65="","",'statement of marks'!AH65)</f>
        <v/>
      </c>
    </row>
    <row r="1869" spans="1:26" ht="15.5" customHeight="1">
      <c r="A1869" s="424"/>
      <c r="B1869" s="813" t="str">
        <f>IF('statement of marks'!$AK$3="","",'statement of marks'!$AK$3)</f>
        <v>ENGLISH</v>
      </c>
      <c r="C1869" s="814"/>
      <c r="D1869" s="430" t="str">
        <f>IF('statement of marks'!AK65="","",'statement of marks'!AK65)</f>
        <v/>
      </c>
      <c r="E1869" s="430" t="str">
        <f>IF('statement of marks'!AL65="","",'statement of marks'!AL65)</f>
        <v/>
      </c>
      <c r="F1869" s="442" t="str">
        <f>IF('statement of marks'!AM65="","",'statement of marks'!AM65)</f>
        <v/>
      </c>
      <c r="G1869" s="430" t="str">
        <f>IF('statement of marks'!AN65="","",'statement of marks'!AN65)</f>
        <v/>
      </c>
      <c r="H1869" s="430" t="str">
        <f>IF('statement of marks'!AO65="","",'statement of marks'!AO65)</f>
        <v/>
      </c>
      <c r="I1869" s="443" t="str">
        <f>IF('statement of marks'!AP65="","",'statement of marks'!AP65)</f>
        <v/>
      </c>
      <c r="J1869" s="430" t="str">
        <f>IF('statement of marks'!AQ65="","",'statement of marks'!AQ65)</f>
        <v/>
      </c>
      <c r="K1869" s="430" t="str">
        <f>IF('statement of marks'!AR65="","",'statement of marks'!AR65)</f>
        <v/>
      </c>
      <c r="L1869" s="443" t="str">
        <f>IF('statement of marks'!AS65="","",'statement of marks'!AS65)</f>
        <v/>
      </c>
      <c r="M1869" s="443" t="str">
        <f>IF('statement of marks'!AT65="","",'statement of marks'!AT65)</f>
        <v/>
      </c>
      <c r="N1869" s="444" t="str">
        <f>IF('statement of marks'!AU65="","",'statement of marks'!AU65)</f>
        <v/>
      </c>
      <c r="O1869" s="430" t="str">
        <f>IF('statement of marks'!AV65="","",'statement of marks'!AV65)</f>
        <v/>
      </c>
      <c r="P1869" s="430" t="str">
        <f>IF('statement of marks'!AW65="","",'statement of marks'!AW65)</f>
        <v/>
      </c>
      <c r="Q1869" s="430" t="str">
        <f>IF('statement of marks'!AX65="","",'statement of marks'!AX65)</f>
        <v/>
      </c>
      <c r="R1869" s="443" t="str">
        <f>IF('statement of marks'!AY65="","",'statement of marks'!AY65)</f>
        <v/>
      </c>
      <c r="S1869" s="445" t="str">
        <f>IF('statement of marks'!AZ65="","",'statement of marks'!AZ65)</f>
        <v/>
      </c>
      <c r="T1869" s="430" t="str">
        <f>IF('statement of marks'!BA65="","",'statement of marks'!BA65)</f>
        <v/>
      </c>
      <c r="U1869" s="430" t="str">
        <f>IF('statement of marks'!BB65="","",'statement of marks'!BB65)</f>
        <v/>
      </c>
      <c r="V1869" s="430" t="str">
        <f>IF('statement of marks'!BC65="","",'statement of marks'!BC65)</f>
        <v/>
      </c>
      <c r="W1869" s="443" t="str">
        <f>IF('statement of marks'!BD65="","",'statement of marks'!BD65)</f>
        <v/>
      </c>
      <c r="X1869" s="446" t="str">
        <f>IF('statement of marks'!BE65="","",'statement of marks'!BE65)</f>
        <v/>
      </c>
      <c r="Y1869" s="430" t="str">
        <f>IF('statement of marks'!BF65="","",'statement of marks'!BF65)</f>
        <v/>
      </c>
      <c r="Z1869" s="453" t="str">
        <f>IF('statement of marks'!BG65="","",'statement of marks'!BG65)</f>
        <v/>
      </c>
    </row>
    <row r="1870" spans="1:26" ht="15.5" customHeight="1">
      <c r="A1870" s="424"/>
      <c r="B1870" s="813" t="str">
        <f>IF('statement of marks'!BJ65="s","SANSKRIT",IF('statement of marks'!BJ65="u","URDU",IF('statement of marks'!BJ65="g","GUJRATI",IF('statement of marks'!BJ65="p","PUNJABI",IF('statement of marks'!BJ65="sd","fla/kh","THIRD LANGUAGE")))))</f>
        <v>THIRD LANGUAGE</v>
      </c>
      <c r="C1870" s="814"/>
      <c r="D1870" s="430" t="str">
        <f>IF('statement of marks'!BK65="","",'statement of marks'!BK65)</f>
        <v/>
      </c>
      <c r="E1870" s="430" t="str">
        <f>IF('statement of marks'!BL65="","",'statement of marks'!BL65)</f>
        <v/>
      </c>
      <c r="F1870" s="442" t="str">
        <f>IF('statement of marks'!BM65="","",'statement of marks'!BM65)</f>
        <v/>
      </c>
      <c r="G1870" s="430" t="str">
        <f>IF('statement of marks'!BN65="","",'statement of marks'!BN65)</f>
        <v/>
      </c>
      <c r="H1870" s="430" t="str">
        <f>IF('statement of marks'!BO65="","",'statement of marks'!BO65)</f>
        <v/>
      </c>
      <c r="I1870" s="443" t="str">
        <f>IF('statement of marks'!BP65="","",'statement of marks'!BP65)</f>
        <v/>
      </c>
      <c r="J1870" s="430" t="str">
        <f>IF('statement of marks'!BQ65="","",'statement of marks'!BQ65)</f>
        <v/>
      </c>
      <c r="K1870" s="430" t="str">
        <f>IF('statement of marks'!BR65="","",'statement of marks'!BR65)</f>
        <v/>
      </c>
      <c r="L1870" s="443" t="str">
        <f>IF('statement of marks'!BS65="","",'statement of marks'!BS65)</f>
        <v/>
      </c>
      <c r="M1870" s="443" t="str">
        <f>IF('statement of marks'!BT65="","",'statement of marks'!BT65)</f>
        <v/>
      </c>
      <c r="N1870" s="444" t="str">
        <f>IF('statement of marks'!BU65="","",'statement of marks'!BU65)</f>
        <v/>
      </c>
      <c r="O1870" s="430" t="str">
        <f>IF('statement of marks'!BV65="","",'statement of marks'!BV65)</f>
        <v/>
      </c>
      <c r="P1870" s="430" t="str">
        <f>IF('statement of marks'!BW65="","",'statement of marks'!BW65)</f>
        <v/>
      </c>
      <c r="Q1870" s="430"/>
      <c r="R1870" s="443" t="str">
        <f>IF('statement of marks'!BX65="","",'statement of marks'!BX65)</f>
        <v/>
      </c>
      <c r="S1870" s="445" t="str">
        <f>IF('statement of marks'!BY65="","",'statement of marks'!BY65)</f>
        <v/>
      </c>
      <c r="T1870" s="430" t="str">
        <f>IF('statement of marks'!BZ65="","",'statement of marks'!BZ65)</f>
        <v/>
      </c>
      <c r="U1870" s="430" t="str">
        <f>IF('statement of marks'!CA65="","",'statement of marks'!CA65)</f>
        <v/>
      </c>
      <c r="V1870" s="430"/>
      <c r="W1870" s="443" t="str">
        <f>IF('statement of marks'!CB65="","",'statement of marks'!CB65)</f>
        <v/>
      </c>
      <c r="X1870" s="446" t="str">
        <f>IF('statement of marks'!CC65="","",'statement of marks'!CC65)</f>
        <v/>
      </c>
      <c r="Y1870" s="430" t="str">
        <f>IF('statement of marks'!CD65="","",'statement of marks'!CD65)</f>
        <v/>
      </c>
      <c r="Z1870" s="453" t="str">
        <f>IF('statement of marks'!CE65="","",'statement of marks'!CE65)</f>
        <v/>
      </c>
    </row>
    <row r="1871" spans="1:26" ht="15.5" customHeight="1">
      <c r="A1871" s="424"/>
      <c r="B1871" s="813" t="str">
        <f>IF('statement of marks'!$CH$3="","",'statement of marks'!$CH$3)</f>
        <v>MATHEMATICS</v>
      </c>
      <c r="C1871" s="814"/>
      <c r="D1871" s="430" t="str">
        <f>IF('statement of marks'!CH65="","",'statement of marks'!CH65)</f>
        <v/>
      </c>
      <c r="E1871" s="430" t="str">
        <f>IF('statement of marks'!CI65="","",'statement of marks'!CI65)</f>
        <v/>
      </c>
      <c r="F1871" s="442" t="str">
        <f>IF('statement of marks'!CJ65="","",'statement of marks'!CJ65)</f>
        <v/>
      </c>
      <c r="G1871" s="430" t="str">
        <f>IF('statement of marks'!CK65="","",'statement of marks'!CK65)</f>
        <v/>
      </c>
      <c r="H1871" s="430" t="str">
        <f>IF('statement of marks'!CL65="","",'statement of marks'!CL65)</f>
        <v/>
      </c>
      <c r="I1871" s="443" t="str">
        <f>IF('statement of marks'!CM65="","",'statement of marks'!CM65)</f>
        <v/>
      </c>
      <c r="J1871" s="430" t="str">
        <f>IF('statement of marks'!CN65="","",'statement of marks'!CN65)</f>
        <v/>
      </c>
      <c r="K1871" s="430" t="str">
        <f>IF('statement of marks'!CO65="","",'statement of marks'!CO65)</f>
        <v/>
      </c>
      <c r="L1871" s="443" t="str">
        <f>IF('statement of marks'!CP65="","",'statement of marks'!CP65)</f>
        <v/>
      </c>
      <c r="M1871" s="443" t="str">
        <f>IF('statement of marks'!CQ65="","",'statement of marks'!CQ65)</f>
        <v/>
      </c>
      <c r="N1871" s="444" t="str">
        <f>IF('statement of marks'!CR65="","",'statement of marks'!CR65)</f>
        <v/>
      </c>
      <c r="O1871" s="430" t="str">
        <f>IF('statement of marks'!CS65="","",'statement of marks'!CS65)</f>
        <v/>
      </c>
      <c r="P1871" s="430" t="str">
        <f>IF('statement of marks'!CT65="","",'statement of marks'!CT65)</f>
        <v/>
      </c>
      <c r="Q1871" s="430" t="str">
        <f>IF('statement of marks'!CU65="","",'statement of marks'!CU65)</f>
        <v/>
      </c>
      <c r="R1871" s="443" t="str">
        <f>IF('statement of marks'!CV65="","",'statement of marks'!CV65)</f>
        <v/>
      </c>
      <c r="S1871" s="445" t="str">
        <f>IF('statement of marks'!CW65="","",'statement of marks'!CW65)</f>
        <v/>
      </c>
      <c r="T1871" s="430" t="str">
        <f>IF('statement of marks'!CX65="","",'statement of marks'!CX65)</f>
        <v/>
      </c>
      <c r="U1871" s="430" t="str">
        <f>IF('statement of marks'!CY65="","",'statement of marks'!CY65)</f>
        <v/>
      </c>
      <c r="V1871" s="430" t="str">
        <f>IF('statement of marks'!CZ65="","",'statement of marks'!CZ65)</f>
        <v/>
      </c>
      <c r="W1871" s="443" t="str">
        <f>IF('statement of marks'!DA65="","",'statement of marks'!DA65)</f>
        <v/>
      </c>
      <c r="X1871" s="446" t="str">
        <f>IF('statement of marks'!DB65="","",'statement of marks'!DB65)</f>
        <v/>
      </c>
      <c r="Y1871" s="430" t="str">
        <f>IF('statement of marks'!DC65="","",'statement of marks'!DC65)</f>
        <v/>
      </c>
      <c r="Z1871" s="453" t="str">
        <f>IF('statement of marks'!DD65="","",'statement of marks'!DD65)</f>
        <v/>
      </c>
    </row>
    <row r="1872" spans="1:26" ht="15.5" customHeight="1">
      <c r="A1872" s="424"/>
      <c r="B1872" s="813" t="str">
        <f>IF('statement of marks'!$DG$3="","",'statement of marks'!$DG$3)</f>
        <v>SCIENCE</v>
      </c>
      <c r="C1872" s="814"/>
      <c r="D1872" s="430" t="str">
        <f>IF('statement of marks'!DG65="","",'statement of marks'!DG65)</f>
        <v/>
      </c>
      <c r="E1872" s="430" t="str">
        <f>IF('statement of marks'!DH65="","",'statement of marks'!DH65)</f>
        <v/>
      </c>
      <c r="F1872" s="442" t="str">
        <f>IF('statement of marks'!DI65="","",'statement of marks'!DI65)</f>
        <v/>
      </c>
      <c r="G1872" s="430" t="str">
        <f>IF('statement of marks'!DJ65="","",'statement of marks'!DJ65)</f>
        <v/>
      </c>
      <c r="H1872" s="430" t="str">
        <f>IF('statement of marks'!DK65="","",'statement of marks'!DK65)</f>
        <v/>
      </c>
      <c r="I1872" s="443" t="str">
        <f>IF('statement of marks'!DL65="","",'statement of marks'!DL65)</f>
        <v/>
      </c>
      <c r="J1872" s="430" t="str">
        <f>IF('statement of marks'!DM65="","",'statement of marks'!DM65)</f>
        <v/>
      </c>
      <c r="K1872" s="430" t="str">
        <f>IF('statement of marks'!DN65="","",'statement of marks'!DN65)</f>
        <v/>
      </c>
      <c r="L1872" s="443" t="str">
        <f>IF('statement of marks'!DO65="","",'statement of marks'!DO65)</f>
        <v/>
      </c>
      <c r="M1872" s="443" t="str">
        <f>IF('statement of marks'!DP65="","",'statement of marks'!DP65)</f>
        <v/>
      </c>
      <c r="N1872" s="444" t="str">
        <f>IF('statement of marks'!DQ65="","",'statement of marks'!DQ65)</f>
        <v/>
      </c>
      <c r="O1872" s="430" t="str">
        <f>IF('statement of marks'!DR65="","",'statement of marks'!DR65)</f>
        <v/>
      </c>
      <c r="P1872" s="430" t="str">
        <f>IF('statement of marks'!DS65="","",'statement of marks'!DS65)</f>
        <v/>
      </c>
      <c r="Q1872" s="430"/>
      <c r="R1872" s="443" t="str">
        <f>IF('statement of marks'!DT65="","",'statement of marks'!DT65)</f>
        <v/>
      </c>
      <c r="S1872" s="445" t="str">
        <f>IF('statement of marks'!DU65="","",'statement of marks'!DU65)</f>
        <v/>
      </c>
      <c r="T1872" s="430" t="str">
        <f>IF('statement of marks'!DV65="","",'statement of marks'!DV65)</f>
        <v/>
      </c>
      <c r="U1872" s="430" t="str">
        <f>IF('statement of marks'!DW65="","",'statement of marks'!DW65)</f>
        <v/>
      </c>
      <c r="V1872" s="430"/>
      <c r="W1872" s="443" t="str">
        <f>IF('statement of marks'!DX65="","",'statement of marks'!DX65)</f>
        <v/>
      </c>
      <c r="X1872" s="446" t="str">
        <f>IF('statement of marks'!DY65="","",'statement of marks'!DY65)</f>
        <v/>
      </c>
      <c r="Y1872" s="430" t="str">
        <f>IF('statement of marks'!DZ65="","",'statement of marks'!DZ65)</f>
        <v/>
      </c>
      <c r="Z1872" s="453" t="str">
        <f>IF('statement of marks'!EA65="","",'statement of marks'!EA65)</f>
        <v/>
      </c>
    </row>
    <row r="1873" spans="1:26" ht="15.5" customHeight="1">
      <c r="A1873" s="424"/>
      <c r="B1873" s="813" t="str">
        <f>IF('statement of marks'!$ED$3="","",'statement of marks'!$ED$3)</f>
        <v>SOCIAL STUDIES</v>
      </c>
      <c r="C1873" s="814"/>
      <c r="D1873" s="430" t="str">
        <f>IF('statement of marks'!ED65="","",'statement of marks'!ED65)</f>
        <v/>
      </c>
      <c r="E1873" s="430" t="str">
        <f>IF('statement of marks'!EE65="","",'statement of marks'!EE65)</f>
        <v/>
      </c>
      <c r="F1873" s="442" t="str">
        <f>IF('statement of marks'!EF65="","",'statement of marks'!EF65)</f>
        <v/>
      </c>
      <c r="G1873" s="430" t="str">
        <f>IF('statement of marks'!EG65="","",'statement of marks'!EG65)</f>
        <v/>
      </c>
      <c r="H1873" s="430" t="str">
        <f>IF('statement of marks'!EH65="","",'statement of marks'!EH65)</f>
        <v/>
      </c>
      <c r="I1873" s="443" t="str">
        <f>IF('statement of marks'!EI65="","",'statement of marks'!EI65)</f>
        <v/>
      </c>
      <c r="J1873" s="430" t="str">
        <f>IF('statement of marks'!EJ65="","",'statement of marks'!EJ65)</f>
        <v/>
      </c>
      <c r="K1873" s="430" t="str">
        <f>IF('statement of marks'!EK65="","",'statement of marks'!EK65)</f>
        <v/>
      </c>
      <c r="L1873" s="443" t="str">
        <f>IF('statement of marks'!EL65="","",'statement of marks'!EL65)</f>
        <v/>
      </c>
      <c r="M1873" s="443" t="str">
        <f>IF('statement of marks'!EM65="","",'statement of marks'!EM65)</f>
        <v/>
      </c>
      <c r="N1873" s="444" t="str">
        <f>IF('statement of marks'!EN65="","",'statement of marks'!EN65)</f>
        <v/>
      </c>
      <c r="O1873" s="430" t="str">
        <f>IF('statement of marks'!EO65="","",'statement of marks'!EO65)</f>
        <v/>
      </c>
      <c r="P1873" s="430" t="str">
        <f>IF('statement of marks'!EP65="","",'statement of marks'!EP65)</f>
        <v/>
      </c>
      <c r="Q1873" s="430"/>
      <c r="R1873" s="443" t="str">
        <f>IF('statement of marks'!EQ65="","",'statement of marks'!EQ65)</f>
        <v/>
      </c>
      <c r="S1873" s="445" t="str">
        <f>IF('statement of marks'!ER65="","",'statement of marks'!ER65)</f>
        <v/>
      </c>
      <c r="T1873" s="430" t="str">
        <f>IF('statement of marks'!ES65="","",'statement of marks'!ES65)</f>
        <v/>
      </c>
      <c r="U1873" s="430" t="str">
        <f>IF('statement of marks'!ET65="","",'statement of marks'!ET65)</f>
        <v/>
      </c>
      <c r="V1873" s="430"/>
      <c r="W1873" s="443" t="str">
        <f>IF('statement of marks'!EU65="","",'statement of marks'!EU65)</f>
        <v/>
      </c>
      <c r="X1873" s="446" t="str">
        <f>IF('statement of marks'!EV65="","",'statement of marks'!EV65)</f>
        <v/>
      </c>
      <c r="Y1873" s="430" t="str">
        <f>IF('statement of marks'!EW65="","",'statement of marks'!EW65)</f>
        <v/>
      </c>
      <c r="Z1873" s="453" t="str">
        <f>IF('statement of marks'!EX65="","",'statement of marks'!EX65)</f>
        <v/>
      </c>
    </row>
    <row r="1874" spans="1:26" ht="15.5" customHeight="1">
      <c r="A1874" s="424"/>
      <c r="B1874" s="813" t="s">
        <v>172</v>
      </c>
      <c r="C1874" s="814"/>
      <c r="D1874" s="794" t="s">
        <v>167</v>
      </c>
      <c r="E1874" s="794"/>
      <c r="F1874" s="794"/>
      <c r="G1874" s="794" t="s">
        <v>168</v>
      </c>
      <c r="H1874" s="794"/>
      <c r="I1874" s="794"/>
      <c r="J1874" s="794" t="s">
        <v>169</v>
      </c>
      <c r="K1874" s="794"/>
      <c r="L1874" s="794"/>
      <c r="M1874" s="794"/>
      <c r="N1874" s="794"/>
      <c r="O1874" s="794" t="s">
        <v>177</v>
      </c>
      <c r="P1874" s="794"/>
      <c r="Q1874" s="794"/>
      <c r="R1874" s="794"/>
      <c r="S1874" s="794" t="s">
        <v>221</v>
      </c>
      <c r="T1874" s="794"/>
      <c r="U1874" s="794"/>
      <c r="V1874" s="794"/>
      <c r="W1874" s="447"/>
      <c r="X1874" s="823" t="s">
        <v>425</v>
      </c>
      <c r="Y1874" s="823"/>
      <c r="Z1874" s="824"/>
    </row>
    <row r="1875" spans="1:26" ht="15.5" customHeight="1">
      <c r="A1875" s="425"/>
      <c r="B1875" s="825" t="s">
        <v>166</v>
      </c>
      <c r="C1875" s="826"/>
      <c r="D1875" s="827">
        <f>IF('statement of marks'!FA$6="","",'statement of marks'!FA$6)</f>
        <v>20</v>
      </c>
      <c r="E1875" s="827"/>
      <c r="F1875" s="827"/>
      <c r="G1875" s="827">
        <f>IF('statement of marks'!FB$6="","",'statement of marks'!FB$6)</f>
        <v>20</v>
      </c>
      <c r="H1875" s="827"/>
      <c r="I1875" s="827"/>
      <c r="J1875" s="827">
        <f>IF('statement of marks'!FC$6="","",'statement of marks'!FC$6)</f>
        <v>20</v>
      </c>
      <c r="K1875" s="827"/>
      <c r="L1875" s="827"/>
      <c r="M1875" s="827"/>
      <c r="N1875" s="827"/>
      <c r="O1875" s="827">
        <f>IF('statement of marks'!FD$6="","",'statement of marks'!FD$6)</f>
        <v>20</v>
      </c>
      <c r="P1875" s="827"/>
      <c r="Q1875" s="827"/>
      <c r="R1875" s="827"/>
      <c r="S1875" s="827">
        <f>IF('statement of marks'!FE$6="","",'statement of marks'!FE$6)</f>
        <v>20</v>
      </c>
      <c r="T1875" s="827"/>
      <c r="U1875" s="827"/>
      <c r="V1875" s="827"/>
      <c r="W1875" s="448"/>
      <c r="X1875" s="436">
        <f>IF('statement of marks'!FF$6="","",'statement of marks'!FF$6)</f>
        <v>100</v>
      </c>
      <c r="Y1875" s="436" t="s">
        <v>220</v>
      </c>
      <c r="Z1875" s="451" t="s">
        <v>69</v>
      </c>
    </row>
    <row r="1876" spans="1:26" ht="15.5" customHeight="1">
      <c r="A1876" s="424"/>
      <c r="B1876" s="813" t="str">
        <f>IF('statement of marks'!$FA$3="","",'statement of marks'!$FA$3)</f>
        <v>WORK EXPERIENCE</v>
      </c>
      <c r="C1876" s="814"/>
      <c r="D1876" s="817" t="str">
        <f>IF('statement of marks'!FA65="","",'statement of marks'!FA65)</f>
        <v/>
      </c>
      <c r="E1876" s="817"/>
      <c r="F1876" s="817"/>
      <c r="G1876" s="817" t="str">
        <f>IF('statement of marks'!FB65="","",'statement of marks'!FB65)</f>
        <v/>
      </c>
      <c r="H1876" s="817"/>
      <c r="I1876" s="817"/>
      <c r="J1876" s="816" t="str">
        <f>IF('statement of marks'!FC65="","",'statement of marks'!FC65)</f>
        <v/>
      </c>
      <c r="K1876" s="816"/>
      <c r="L1876" s="816"/>
      <c r="M1876" s="816"/>
      <c r="N1876" s="816"/>
      <c r="O1876" s="817" t="str">
        <f>IF('statement of marks'!FD65="","",'statement of marks'!FD65)</f>
        <v/>
      </c>
      <c r="P1876" s="817"/>
      <c r="Q1876" s="817"/>
      <c r="R1876" s="817"/>
      <c r="S1876" s="817" t="str">
        <f>IF('statement of marks'!FE65="","",'statement of marks'!FE65)</f>
        <v/>
      </c>
      <c r="T1876" s="817"/>
      <c r="U1876" s="817"/>
      <c r="V1876" s="817"/>
      <c r="W1876" s="447"/>
      <c r="X1876" s="447" t="str">
        <f>IF('statement of marks'!FF65="","",'statement of marks'!FF65)</f>
        <v/>
      </c>
      <c r="Y1876" s="447" t="str">
        <f>IF('statement of marks'!FG65="","",'statement of marks'!FG65)</f>
        <v/>
      </c>
      <c r="Z1876" s="454" t="str">
        <f>IF('statement of marks'!FH65="","",'statement of marks'!FH65)</f>
        <v/>
      </c>
    </row>
    <row r="1877" spans="1:26" ht="15.5" customHeight="1">
      <c r="A1877" s="424"/>
      <c r="B1877" s="813" t="str">
        <f>IF('statement of marks'!$FK$3="","",'statement of marks'!$FK$3)</f>
        <v>ART EDUCATION</v>
      </c>
      <c r="C1877" s="814"/>
      <c r="D1877" s="817" t="str">
        <f>IF('statement of marks'!FK65="","",'statement of marks'!FK65)</f>
        <v/>
      </c>
      <c r="E1877" s="817"/>
      <c r="F1877" s="817"/>
      <c r="G1877" s="817" t="str">
        <f>IF('statement of marks'!FL65="","",'statement of marks'!FL65)</f>
        <v/>
      </c>
      <c r="H1877" s="817"/>
      <c r="I1877" s="817"/>
      <c r="J1877" s="816" t="str">
        <f>IF('statement of marks'!FM65="","",'statement of marks'!FM65)</f>
        <v/>
      </c>
      <c r="K1877" s="816"/>
      <c r="L1877" s="816"/>
      <c r="M1877" s="816"/>
      <c r="N1877" s="816"/>
      <c r="O1877" s="817" t="str">
        <f>IF('statement of marks'!FN65="","",'statement of marks'!FN65)</f>
        <v/>
      </c>
      <c r="P1877" s="817"/>
      <c r="Q1877" s="817"/>
      <c r="R1877" s="817"/>
      <c r="S1877" s="817" t="str">
        <f>IF('statement of marks'!FO65="","",'statement of marks'!FO65)</f>
        <v/>
      </c>
      <c r="T1877" s="817"/>
      <c r="U1877" s="817"/>
      <c r="V1877" s="817"/>
      <c r="W1877" s="447"/>
      <c r="X1877" s="447" t="str">
        <f>IF('statement of marks'!FP65="","",'statement of marks'!FP65)</f>
        <v/>
      </c>
      <c r="Y1877" s="447" t="str">
        <f>IF('statement of marks'!FQ65="","",'statement of marks'!FQ65)</f>
        <v/>
      </c>
      <c r="Z1877" s="454" t="str">
        <f>IF('statement of marks'!FR65="","",'statement of marks'!FR65)</f>
        <v/>
      </c>
    </row>
    <row r="1878" spans="1:26" ht="15.5" customHeight="1">
      <c r="A1878" s="424"/>
      <c r="B1878" s="813" t="str">
        <f>IF('statement of marks'!$FU$3="","",'statement of marks'!$FU$3)</f>
        <v>PHYSICIAL EDUCATION</v>
      </c>
      <c r="C1878" s="814"/>
      <c r="D1878" s="817" t="str">
        <f>IF('statement of marks'!FU65="","",'statement of marks'!FU65)</f>
        <v/>
      </c>
      <c r="E1878" s="817"/>
      <c r="F1878" s="817"/>
      <c r="G1878" s="817" t="str">
        <f>IF('statement of marks'!FV65="","",'statement of marks'!FV65)</f>
        <v/>
      </c>
      <c r="H1878" s="817"/>
      <c r="I1878" s="817"/>
      <c r="J1878" s="816" t="str">
        <f>IF('statement of marks'!FW65="","",'statement of marks'!FW65)</f>
        <v/>
      </c>
      <c r="K1878" s="816"/>
      <c r="L1878" s="816"/>
      <c r="M1878" s="816"/>
      <c r="N1878" s="816"/>
      <c r="O1878" s="817" t="str">
        <f>IF('statement of marks'!FX65="","",'statement of marks'!FX65)</f>
        <v/>
      </c>
      <c r="P1878" s="817"/>
      <c r="Q1878" s="817"/>
      <c r="R1878" s="817"/>
      <c r="S1878" s="817" t="str">
        <f>IF('statement of marks'!FY65="","",'statement of marks'!FY65)</f>
        <v/>
      </c>
      <c r="T1878" s="817"/>
      <c r="U1878" s="817"/>
      <c r="V1878" s="817"/>
      <c r="W1878" s="447"/>
      <c r="X1878" s="447" t="str">
        <f>IF('statement of marks'!FZ65="","",'statement of marks'!FZ65)</f>
        <v/>
      </c>
      <c r="Y1878" s="447" t="str">
        <f>IF('statement of marks'!GA65="","",'statement of marks'!GA65)</f>
        <v/>
      </c>
      <c r="Z1878" s="454" t="str">
        <f>IF('statement of marks'!GB65="","",'statement of marks'!GB65)</f>
        <v/>
      </c>
    </row>
    <row r="1879" spans="1:26" ht="15.5" customHeight="1">
      <c r="A1879" s="424"/>
      <c r="B1879" s="813" t="s">
        <v>173</v>
      </c>
      <c r="C1879" s="814"/>
      <c r="D1879" s="794" t="str">
        <f>details!$EF$3</f>
        <v>AUGUST</v>
      </c>
      <c r="E1879" s="794"/>
      <c r="F1879" s="794"/>
      <c r="G1879" s="794" t="str">
        <f>details!$EJ$3</f>
        <v>OCTOBER</v>
      </c>
      <c r="H1879" s="794"/>
      <c r="I1879" s="794"/>
      <c r="J1879" s="816" t="str">
        <f>details!$EN$3</f>
        <v>DECEMBER</v>
      </c>
      <c r="K1879" s="816"/>
      <c r="L1879" s="816"/>
      <c r="M1879" s="816"/>
      <c r="N1879" s="816"/>
      <c r="O1879" s="794" t="str">
        <f>details!$ER$3</f>
        <v>FEBURARY</v>
      </c>
      <c r="P1879" s="794"/>
      <c r="Q1879" s="794"/>
      <c r="R1879" s="794"/>
      <c r="S1879" s="794" t="str">
        <f>details!$EV$3</f>
        <v>GRAND TOAL</v>
      </c>
      <c r="T1879" s="794"/>
      <c r="U1879" s="794"/>
      <c r="V1879" s="794"/>
      <c r="W1879" s="811" t="s">
        <v>118</v>
      </c>
      <c r="X1879" s="811"/>
      <c r="Y1879" s="811"/>
      <c r="Z1879" s="812"/>
    </row>
    <row r="1880" spans="1:26" ht="15.5" customHeight="1">
      <c r="A1880" s="424"/>
      <c r="B1880" s="813" t="s">
        <v>175</v>
      </c>
      <c r="C1880" s="814"/>
      <c r="D1880" s="815" t="str">
        <f>IF(details!EI65="","",details!EI65)</f>
        <v/>
      </c>
      <c r="E1880" s="815"/>
      <c r="F1880" s="815"/>
      <c r="G1880" s="815" t="str">
        <f>IF(details!EM65="","",details!EM65)</f>
        <v/>
      </c>
      <c r="H1880" s="815"/>
      <c r="I1880" s="815"/>
      <c r="J1880" s="816" t="str">
        <f>IF(details!EQ65="","",details!EQ65)</f>
        <v/>
      </c>
      <c r="K1880" s="816"/>
      <c r="L1880" s="816"/>
      <c r="M1880" s="816"/>
      <c r="N1880" s="816"/>
      <c r="O1880" s="817" t="str">
        <f>IF(details!EU65="","",details!EU65)</f>
        <v/>
      </c>
      <c r="P1880" s="817"/>
      <c r="Q1880" s="817"/>
      <c r="R1880" s="817"/>
      <c r="S1880" s="815" t="str">
        <f>IF(details!EW65="","",details!EW65)</f>
        <v/>
      </c>
      <c r="T1880" s="815"/>
      <c r="U1880" s="815"/>
      <c r="V1880" s="815"/>
      <c r="W1880" s="811"/>
      <c r="X1880" s="811"/>
      <c r="Y1880" s="811"/>
      <c r="Z1880" s="812"/>
    </row>
    <row r="1881" spans="1:26" ht="15.5" customHeight="1">
      <c r="A1881" s="424"/>
      <c r="B1881" s="818" t="s">
        <v>174</v>
      </c>
      <c r="C1881" s="819"/>
      <c r="D1881" s="820">
        <f>IF(details!EH65="","",details!EH65)</f>
        <v>40</v>
      </c>
      <c r="E1881" s="820"/>
      <c r="F1881" s="820"/>
      <c r="G1881" s="820">
        <f>IF(details!EL65="","",details!EL65)</f>
        <v>60</v>
      </c>
      <c r="H1881" s="820"/>
      <c r="I1881" s="820"/>
      <c r="J1881" s="820">
        <f>IF(details!EP65="","",details!EP65)</f>
        <v>80</v>
      </c>
      <c r="K1881" s="820"/>
      <c r="L1881" s="820"/>
      <c r="M1881" s="820"/>
      <c r="N1881" s="820"/>
      <c r="O1881" s="820">
        <f>IF(details!ET65="","",details!ET65)</f>
        <v>100</v>
      </c>
      <c r="P1881" s="820"/>
      <c r="Q1881" s="820"/>
      <c r="R1881" s="820"/>
      <c r="S1881" s="820">
        <f>IF(details!EV65="","",details!EV65)</f>
        <v>110</v>
      </c>
      <c r="T1881" s="820"/>
      <c r="U1881" s="820"/>
      <c r="V1881" s="820"/>
      <c r="W1881" s="821">
        <f>'statement of marks'!$HR$108</f>
        <v>45777</v>
      </c>
      <c r="X1881" s="821"/>
      <c r="Y1881" s="821"/>
      <c r="Z1881" s="822"/>
    </row>
    <row r="1882" spans="1:26" ht="15.5" customHeight="1">
      <c r="A1882" s="426"/>
      <c r="B1882" s="803" t="s">
        <v>232</v>
      </c>
      <c r="C1882" s="804"/>
      <c r="D1882" s="805" t="s">
        <v>189</v>
      </c>
      <c r="E1882" s="805"/>
      <c r="F1882" s="805"/>
      <c r="G1882" s="805" t="s">
        <v>190</v>
      </c>
      <c r="H1882" s="805"/>
      <c r="I1882" s="805"/>
      <c r="J1882" s="805" t="s">
        <v>222</v>
      </c>
      <c r="K1882" s="805"/>
      <c r="L1882" s="805"/>
      <c r="M1882" s="805"/>
      <c r="N1882" s="805"/>
      <c r="O1882" s="805" t="s">
        <v>147</v>
      </c>
      <c r="P1882" s="805"/>
      <c r="Q1882" s="805"/>
      <c r="R1882" s="805"/>
      <c r="S1882" s="806" t="s">
        <v>195</v>
      </c>
      <c r="T1882" s="806"/>
      <c r="U1882" s="806"/>
      <c r="V1882" s="806"/>
      <c r="W1882" s="805" t="s">
        <v>230</v>
      </c>
      <c r="X1882" s="805"/>
      <c r="Y1882" s="805"/>
      <c r="Z1882" s="807"/>
    </row>
    <row r="1883" spans="1:26" ht="15.5" customHeight="1">
      <c r="A1883" s="426"/>
      <c r="B1883" s="803"/>
      <c r="C1883" s="804"/>
      <c r="D1883" s="805">
        <f>'statement of marks'!HP65</f>
        <v>1200</v>
      </c>
      <c r="E1883" s="805"/>
      <c r="F1883" s="805"/>
      <c r="G1883" s="805" t="str">
        <f>'statement of marks'!HQ65</f>
        <v/>
      </c>
      <c r="H1883" s="805"/>
      <c r="I1883" s="805"/>
      <c r="J1883" s="808" t="str">
        <f>'statement of marks'!HU65</f>
        <v/>
      </c>
      <c r="K1883" s="808"/>
      <c r="L1883" s="808"/>
      <c r="M1883" s="808"/>
      <c r="N1883" s="808"/>
      <c r="O1883" s="808" t="str">
        <f>'statement of marks'!HR65</f>
        <v/>
      </c>
      <c r="P1883" s="808"/>
      <c r="Q1883" s="808"/>
      <c r="R1883" s="808"/>
      <c r="S1883" s="805" t="str">
        <f>'statement of marks'!HT65</f>
        <v/>
      </c>
      <c r="T1883" s="805"/>
      <c r="U1883" s="805"/>
      <c r="V1883" s="805"/>
      <c r="W1883" s="809" t="str">
        <f>'statement of marks'!HO65</f>
        <v/>
      </c>
      <c r="X1883" s="809"/>
      <c r="Y1883" s="809"/>
      <c r="Z1883" s="810"/>
    </row>
    <row r="1884" spans="1:26" ht="15.5" customHeight="1">
      <c r="A1884" s="424"/>
      <c r="B1884" s="792" t="s">
        <v>176</v>
      </c>
      <c r="C1884" s="793"/>
      <c r="D1884" s="794"/>
      <c r="E1884" s="794"/>
      <c r="F1884" s="794"/>
      <c r="G1884" s="794"/>
      <c r="H1884" s="794"/>
      <c r="I1884" s="794"/>
      <c r="J1884" s="794"/>
      <c r="K1884" s="794"/>
      <c r="L1884" s="794"/>
      <c r="M1884" s="794"/>
      <c r="N1884" s="794"/>
      <c r="O1884" s="794"/>
      <c r="P1884" s="794"/>
      <c r="Q1884" s="794"/>
      <c r="R1884" s="794"/>
      <c r="S1884" s="794"/>
      <c r="T1884" s="794"/>
      <c r="U1884" s="794"/>
      <c r="V1884" s="794"/>
      <c r="W1884" s="794"/>
      <c r="X1884" s="794"/>
      <c r="Y1884" s="794"/>
      <c r="Z1884" s="800"/>
    </row>
    <row r="1885" spans="1:26" ht="15.5" customHeight="1">
      <c r="A1885" s="424"/>
      <c r="B1885" s="801" t="s">
        <v>161</v>
      </c>
      <c r="C1885" s="802"/>
      <c r="D1885" s="794"/>
      <c r="E1885" s="794"/>
      <c r="F1885" s="794"/>
      <c r="G1885" s="794"/>
      <c r="H1885" s="794"/>
      <c r="I1885" s="794"/>
      <c r="J1885" s="794"/>
      <c r="K1885" s="794"/>
      <c r="L1885" s="794"/>
      <c r="M1885" s="794"/>
      <c r="N1885" s="794"/>
      <c r="O1885" s="794"/>
      <c r="P1885" s="794"/>
      <c r="Q1885" s="794"/>
      <c r="R1885" s="794"/>
      <c r="S1885" s="794"/>
      <c r="T1885" s="794"/>
      <c r="U1885" s="794"/>
      <c r="V1885" s="794"/>
      <c r="W1885" s="794"/>
      <c r="X1885" s="794"/>
      <c r="Y1885" s="794"/>
      <c r="Z1885" s="800"/>
    </row>
    <row r="1886" spans="1:26" ht="15.5" customHeight="1">
      <c r="A1886" s="424"/>
      <c r="B1886" s="792" t="s">
        <v>162</v>
      </c>
      <c r="C1886" s="793"/>
      <c r="D1886" s="794"/>
      <c r="E1886" s="794"/>
      <c r="F1886" s="794"/>
      <c r="G1886" s="794"/>
      <c r="H1886" s="794"/>
      <c r="I1886" s="794"/>
      <c r="J1886" s="794"/>
      <c r="K1886" s="794"/>
      <c r="L1886" s="794"/>
      <c r="M1886" s="794"/>
      <c r="N1886" s="794"/>
      <c r="O1886" s="794"/>
      <c r="P1886" s="794"/>
      <c r="Q1886" s="794"/>
      <c r="R1886" s="794"/>
      <c r="S1886" s="795" t="s">
        <v>162</v>
      </c>
      <c r="T1886" s="795"/>
      <c r="U1886" s="795"/>
      <c r="V1886" s="795"/>
      <c r="W1886" s="796" t="s">
        <v>163</v>
      </c>
      <c r="X1886" s="796"/>
      <c r="Y1886" s="796"/>
      <c r="Z1886" s="797"/>
    </row>
    <row r="1887" spans="1:26" ht="15.5" customHeight="1">
      <c r="A1887" s="424"/>
      <c r="B1887" s="798" t="s">
        <v>163</v>
      </c>
      <c r="C1887" s="799"/>
      <c r="D1887" s="794"/>
      <c r="E1887" s="794"/>
      <c r="F1887" s="794"/>
      <c r="G1887" s="794"/>
      <c r="H1887" s="794"/>
      <c r="I1887" s="794"/>
      <c r="J1887" s="794"/>
      <c r="K1887" s="794"/>
      <c r="L1887" s="794"/>
      <c r="M1887" s="794"/>
      <c r="N1887" s="794"/>
      <c r="O1887" s="794"/>
      <c r="P1887" s="794"/>
      <c r="Q1887" s="794"/>
      <c r="R1887" s="794"/>
      <c r="S1887" s="795"/>
      <c r="T1887" s="795"/>
      <c r="U1887" s="795"/>
      <c r="V1887" s="795"/>
      <c r="W1887" s="796"/>
      <c r="X1887" s="796"/>
      <c r="Y1887" s="796"/>
      <c r="Z1887" s="797"/>
    </row>
    <row r="1888" spans="1:26" ht="15.5" customHeight="1" thickBot="1">
      <c r="A1888" s="424"/>
      <c r="B1888" s="786" t="s">
        <v>223</v>
      </c>
      <c r="C1888" s="787"/>
      <c r="D1888" s="788"/>
      <c r="E1888" s="788"/>
      <c r="F1888" s="788"/>
      <c r="G1888" s="788"/>
      <c r="H1888" s="788"/>
      <c r="I1888" s="788"/>
      <c r="J1888" s="788"/>
      <c r="K1888" s="788"/>
      <c r="L1888" s="788"/>
      <c r="M1888" s="788"/>
      <c r="N1888" s="788"/>
      <c r="O1888" s="788"/>
      <c r="P1888" s="788"/>
      <c r="Q1888" s="788"/>
      <c r="R1888" s="788"/>
      <c r="S1888" s="789" t="s">
        <v>179</v>
      </c>
      <c r="T1888" s="789"/>
      <c r="U1888" s="789"/>
      <c r="V1888" s="789"/>
      <c r="W1888" s="790" t="s">
        <v>179</v>
      </c>
      <c r="X1888" s="790"/>
      <c r="Y1888" s="790"/>
      <c r="Z1888" s="791"/>
    </row>
    <row r="1889" spans="1:26" ht="15.5" customHeight="1">
      <c r="A1889" s="424"/>
      <c r="B1889" s="839" t="s">
        <v>178</v>
      </c>
      <c r="C1889" s="840"/>
      <c r="D1889" s="840"/>
      <c r="E1889" s="840"/>
      <c r="F1889" s="840"/>
      <c r="G1889" s="840"/>
      <c r="H1889" s="840"/>
      <c r="I1889" s="840"/>
      <c r="J1889" s="840"/>
      <c r="K1889" s="840"/>
      <c r="L1889" s="840"/>
      <c r="M1889" s="840"/>
      <c r="N1889" s="840"/>
      <c r="O1889" s="840"/>
      <c r="P1889" s="840"/>
      <c r="Q1889" s="840"/>
      <c r="R1889" s="840"/>
      <c r="S1889" s="840"/>
      <c r="T1889" s="840"/>
      <c r="U1889" s="840"/>
      <c r="V1889" s="840"/>
      <c r="W1889" s="840"/>
      <c r="X1889" s="840"/>
      <c r="Y1889" s="840"/>
      <c r="Z1889" s="841"/>
    </row>
    <row r="1890" spans="1:26" ht="15.5" customHeight="1">
      <c r="A1890" s="424"/>
      <c r="B1890" s="842" t="str">
        <f>IF('statement of marks'!$A$1="","",'statement of marks'!$A$1)</f>
        <v>GOVT. HR. SEC. SCHOOL, _________________</v>
      </c>
      <c r="C1890" s="843"/>
      <c r="D1890" s="843"/>
      <c r="E1890" s="843"/>
      <c r="F1890" s="843"/>
      <c r="G1890" s="843"/>
      <c r="H1890" s="843"/>
      <c r="I1890" s="843"/>
      <c r="J1890" s="843"/>
      <c r="K1890" s="843"/>
      <c r="L1890" s="843"/>
      <c r="M1890" s="843"/>
      <c r="N1890" s="843"/>
      <c r="O1890" s="843"/>
      <c r="P1890" s="843"/>
      <c r="Q1890" s="843"/>
      <c r="R1890" s="843"/>
      <c r="S1890" s="843"/>
      <c r="T1890" s="843"/>
      <c r="U1890" s="843"/>
      <c r="V1890" s="843"/>
      <c r="W1890" s="843"/>
      <c r="X1890" s="843"/>
      <c r="Y1890" s="843"/>
      <c r="Z1890" s="844"/>
    </row>
    <row r="1891" spans="1:26" ht="15.5" customHeight="1">
      <c r="A1891" s="424"/>
      <c r="B1891" s="813" t="s">
        <v>117</v>
      </c>
      <c r="C1891" s="814"/>
      <c r="D1891" s="814" t="str">
        <f>IF('statement of marks'!$H$3="","",'statement of marks'!$H$3)</f>
        <v>2024-25</v>
      </c>
      <c r="E1891" s="814"/>
      <c r="F1891" s="814"/>
      <c r="G1891" s="814"/>
      <c r="H1891" s="814"/>
      <c r="I1891" s="814"/>
      <c r="J1891" s="814"/>
      <c r="K1891" s="814"/>
      <c r="L1891" s="814"/>
      <c r="M1891" s="814"/>
      <c r="N1891" s="814"/>
      <c r="O1891" s="814"/>
      <c r="P1891" s="814"/>
      <c r="Q1891" s="814"/>
      <c r="R1891" s="814"/>
      <c r="S1891" s="814"/>
      <c r="T1891" s="814"/>
      <c r="U1891" s="814"/>
      <c r="V1891" s="814"/>
      <c r="W1891" s="814"/>
      <c r="X1891" s="814"/>
      <c r="Y1891" s="814"/>
      <c r="Z1891" s="832"/>
    </row>
    <row r="1892" spans="1:26" ht="15.5" customHeight="1">
      <c r="A1892" s="424"/>
      <c r="B1892" s="813" t="s">
        <v>157</v>
      </c>
      <c r="C1892" s="814"/>
      <c r="D1892" s="814" t="str">
        <f>IF('statement of marks'!I66="","",'statement of marks'!I66)</f>
        <v/>
      </c>
      <c r="E1892" s="814"/>
      <c r="F1892" s="814"/>
      <c r="G1892" s="814"/>
      <c r="H1892" s="814"/>
      <c r="I1892" s="814"/>
      <c r="J1892" s="814"/>
      <c r="K1892" s="814"/>
      <c r="L1892" s="814"/>
      <c r="M1892" s="814"/>
      <c r="N1892" s="814"/>
      <c r="O1892" s="814"/>
      <c r="P1892" s="814"/>
      <c r="Q1892" s="814"/>
      <c r="R1892" s="814"/>
      <c r="S1892" s="814"/>
      <c r="T1892" s="814"/>
      <c r="U1892" s="814"/>
      <c r="V1892" s="814"/>
      <c r="W1892" s="814"/>
      <c r="X1892" s="814"/>
      <c r="Y1892" s="814"/>
      <c r="Z1892" s="832"/>
    </row>
    <row r="1893" spans="1:26" ht="15.5" customHeight="1">
      <c r="A1893" s="424"/>
      <c r="B1893" s="813" t="s">
        <v>20</v>
      </c>
      <c r="C1893" s="814"/>
      <c r="D1893" s="814" t="str">
        <f>IF('statement of marks'!J66="","",'statement of marks'!J66)</f>
        <v/>
      </c>
      <c r="E1893" s="814"/>
      <c r="F1893" s="814"/>
      <c r="G1893" s="814"/>
      <c r="H1893" s="814"/>
      <c r="I1893" s="814"/>
      <c r="J1893" s="814"/>
      <c r="K1893" s="814"/>
      <c r="L1893" s="814"/>
      <c r="M1893" s="814"/>
      <c r="N1893" s="814"/>
      <c r="O1893" s="814"/>
      <c r="P1893" s="814"/>
      <c r="Q1893" s="814"/>
      <c r="R1893" s="814"/>
      <c r="S1893" s="814"/>
      <c r="T1893" s="814"/>
      <c r="U1893" s="814"/>
      <c r="V1893" s="814"/>
      <c r="W1893" s="814"/>
      <c r="X1893" s="814"/>
      <c r="Y1893" s="814"/>
      <c r="Z1893" s="832"/>
    </row>
    <row r="1894" spans="1:26" ht="15.5" customHeight="1">
      <c r="A1894" s="424"/>
      <c r="B1894" s="813" t="s">
        <v>21</v>
      </c>
      <c r="C1894" s="814"/>
      <c r="D1894" s="814" t="str">
        <f>IF('statement of marks'!K66="","",'statement of marks'!K66)</f>
        <v/>
      </c>
      <c r="E1894" s="814"/>
      <c r="F1894" s="814"/>
      <c r="G1894" s="814"/>
      <c r="H1894" s="814"/>
      <c r="I1894" s="814"/>
      <c r="J1894" s="814"/>
      <c r="K1894" s="814"/>
      <c r="L1894" s="814"/>
      <c r="M1894" s="814"/>
      <c r="N1894" s="814"/>
      <c r="O1894" s="814"/>
      <c r="P1894" s="814"/>
      <c r="Q1894" s="814"/>
      <c r="R1894" s="814"/>
      <c r="S1894" s="814"/>
      <c r="T1894" s="814"/>
      <c r="U1894" s="814"/>
      <c r="V1894" s="814"/>
      <c r="W1894" s="814"/>
      <c r="X1894" s="814"/>
      <c r="Y1894" s="814"/>
      <c r="Z1894" s="832"/>
    </row>
    <row r="1895" spans="1:26" ht="15.5" customHeight="1">
      <c r="A1895" s="424"/>
      <c r="B1895" s="813" t="s">
        <v>158</v>
      </c>
      <c r="C1895" s="814"/>
      <c r="D1895" s="814" t="str">
        <f>IF('statement of marks'!$G$3="","",'statement of marks'!$G$3)</f>
        <v>6 A</v>
      </c>
      <c r="E1895" s="814"/>
      <c r="F1895" s="814"/>
      <c r="G1895" s="814" t="s">
        <v>159</v>
      </c>
      <c r="H1895" s="814"/>
      <c r="I1895" s="814"/>
      <c r="J1895" s="836">
        <f>IF('statement of marks'!D66="","",'statement of marks'!D66)</f>
        <v>860</v>
      </c>
      <c r="K1895" s="837"/>
      <c r="L1895" s="837"/>
      <c r="M1895" s="837"/>
      <c r="N1895" s="838"/>
      <c r="O1895" s="814" t="s">
        <v>79</v>
      </c>
      <c r="P1895" s="814"/>
      <c r="Q1895" s="814"/>
      <c r="R1895" s="814"/>
      <c r="S1895" s="814" t="str">
        <f>IF('statement of marks'!F66="","",'statement of marks'!F66)</f>
        <v/>
      </c>
      <c r="T1895" s="814"/>
      <c r="U1895" s="814"/>
      <c r="V1895" s="814"/>
      <c r="W1895" s="814" t="str">
        <f>IF('statement of marks'!$I$3="","",'statement of marks'!$I$3)</f>
        <v>SCHOOL DISE CODE</v>
      </c>
      <c r="X1895" s="814"/>
      <c r="Y1895" s="814"/>
      <c r="Z1895" s="832"/>
    </row>
    <row r="1896" spans="1:26" ht="15.5" customHeight="1">
      <c r="A1896" s="424"/>
      <c r="B1896" s="449" t="s">
        <v>171</v>
      </c>
      <c r="C1896" s="428"/>
      <c r="D1896" s="830" t="str">
        <f>IF('statement of marks'!G66="","",'statement of marks'!G66)</f>
        <v/>
      </c>
      <c r="E1896" s="830"/>
      <c r="F1896" s="830"/>
      <c r="G1896" s="831" t="str">
        <f>IF('statement of marks'!H66="","",'statement of marks'!H66)</f>
        <v/>
      </c>
      <c r="H1896" s="831"/>
      <c r="I1896" s="831"/>
      <c r="J1896" s="831"/>
      <c r="K1896" s="831"/>
      <c r="L1896" s="831"/>
      <c r="M1896" s="831"/>
      <c r="N1896" s="831"/>
      <c r="O1896" s="831"/>
      <c r="P1896" s="831"/>
      <c r="Q1896" s="831"/>
      <c r="R1896" s="831"/>
      <c r="S1896" s="831"/>
      <c r="T1896" s="831"/>
      <c r="U1896" s="831"/>
      <c r="V1896" s="831"/>
      <c r="W1896" s="814" t="str">
        <f>IF('statement of marks'!$J$3="","",'statement of marks'!$J$3)</f>
        <v>08291009401</v>
      </c>
      <c r="X1896" s="814"/>
      <c r="Y1896" s="814"/>
      <c r="Z1896" s="832"/>
    </row>
    <row r="1897" spans="1:26" ht="15.5" customHeight="1">
      <c r="A1897" s="424"/>
      <c r="B1897" s="450" t="s">
        <v>160</v>
      </c>
      <c r="C1897" s="429" t="s">
        <v>165</v>
      </c>
      <c r="D1897" s="794" t="s">
        <v>167</v>
      </c>
      <c r="E1897" s="794"/>
      <c r="F1897" s="794"/>
      <c r="G1897" s="794" t="s">
        <v>168</v>
      </c>
      <c r="H1897" s="794"/>
      <c r="I1897" s="794"/>
      <c r="J1897" s="794" t="s">
        <v>169</v>
      </c>
      <c r="K1897" s="794"/>
      <c r="L1897" s="794"/>
      <c r="M1897" s="833" t="str">
        <f>IF('statement of marks'!U$4="","",'statement of marks'!U$4)</f>
        <v>TOTAL OF ALL TESTS</v>
      </c>
      <c r="N1897" s="834" t="str">
        <f>IF('statement of marks'!V$4="","",'statement of marks'!V$4)</f>
        <v>VRUKSHAROPAN</v>
      </c>
      <c r="O1897" s="795" t="s">
        <v>170</v>
      </c>
      <c r="P1897" s="795"/>
      <c r="Q1897" s="795"/>
      <c r="R1897" s="795"/>
      <c r="S1897" s="835" t="s">
        <v>216</v>
      </c>
      <c r="T1897" s="816" t="s">
        <v>90</v>
      </c>
      <c r="U1897" s="816"/>
      <c r="V1897" s="816"/>
      <c r="W1897" s="816"/>
      <c r="X1897" s="823" t="s">
        <v>425</v>
      </c>
      <c r="Y1897" s="823"/>
      <c r="Z1897" s="824"/>
    </row>
    <row r="1898" spans="1:26" ht="15.5" customHeight="1">
      <c r="A1898" s="424"/>
      <c r="B1898" s="450"/>
      <c r="C1898" s="429"/>
      <c r="D1898" s="431" t="s">
        <v>217</v>
      </c>
      <c r="E1898" s="431" t="s">
        <v>218</v>
      </c>
      <c r="F1898" s="432" t="s">
        <v>219</v>
      </c>
      <c r="G1898" s="431" t="s">
        <v>217</v>
      </c>
      <c r="H1898" s="431" t="s">
        <v>218</v>
      </c>
      <c r="I1898" s="433" t="s">
        <v>219</v>
      </c>
      <c r="J1898" s="431" t="s">
        <v>217</v>
      </c>
      <c r="K1898" s="431" t="s">
        <v>218</v>
      </c>
      <c r="L1898" s="433" t="s">
        <v>219</v>
      </c>
      <c r="M1898" s="833"/>
      <c r="N1898" s="834"/>
      <c r="O1898" s="431" t="s">
        <v>217</v>
      </c>
      <c r="P1898" s="431" t="s">
        <v>218</v>
      </c>
      <c r="Q1898" s="434" t="s">
        <v>421</v>
      </c>
      <c r="R1898" s="433" t="s">
        <v>219</v>
      </c>
      <c r="S1898" s="835"/>
      <c r="T1898" s="431" t="s">
        <v>217</v>
      </c>
      <c r="U1898" s="431" t="s">
        <v>218</v>
      </c>
      <c r="V1898" s="434" t="s">
        <v>422</v>
      </c>
      <c r="W1898" s="433" t="s">
        <v>219</v>
      </c>
      <c r="X1898" s="435" t="s">
        <v>423</v>
      </c>
      <c r="Y1898" s="431" t="s">
        <v>220</v>
      </c>
      <c r="Z1898" s="451" t="s">
        <v>69</v>
      </c>
    </row>
    <row r="1899" spans="1:26" ht="15.5" customHeight="1">
      <c r="A1899" s="425"/>
      <c r="B1899" s="828" t="s">
        <v>166</v>
      </c>
      <c r="C1899" s="829"/>
      <c r="D1899" s="436">
        <f>IF('statement of marks'!L$6="","",'statement of marks'!L$6)</f>
        <v>5</v>
      </c>
      <c r="E1899" s="436">
        <f>IF('statement of marks'!M$6="","",'statement of marks'!M$6)</f>
        <v>5</v>
      </c>
      <c r="F1899" s="437">
        <f>IF('statement of marks'!N$6="","",'statement of marks'!N$6)</f>
        <v>10</v>
      </c>
      <c r="G1899" s="436">
        <f>IF('statement of marks'!O$6="","",'statement of marks'!O$6)</f>
        <v>5</v>
      </c>
      <c r="H1899" s="436">
        <f>IF('statement of marks'!P$6="","",'statement of marks'!P$6)</f>
        <v>5</v>
      </c>
      <c r="I1899" s="438">
        <f>IF('statement of marks'!Q$6="","",'statement of marks'!Q$6)</f>
        <v>10</v>
      </c>
      <c r="J1899" s="436">
        <f>IF('statement of marks'!R$6="","",'statement of marks'!R$6)</f>
        <v>5</v>
      </c>
      <c r="K1899" s="436">
        <f>IF('statement of marks'!S$6="","",'statement of marks'!S$6)</f>
        <v>4</v>
      </c>
      <c r="L1899" s="438">
        <f>IF('statement of marks'!T$6="","",'statement of marks'!T$6)</f>
        <v>9</v>
      </c>
      <c r="M1899" s="438">
        <f>IF('statement of marks'!U$6="","",'statement of marks'!U$6)</f>
        <v>29</v>
      </c>
      <c r="N1899" s="439">
        <f>IF('statement of marks'!V$6="","",'statement of marks'!V$6)</f>
        <v>1</v>
      </c>
      <c r="O1899" s="436">
        <f>IF('statement of marks'!W$6="","",'statement of marks'!W$6)</f>
        <v>40</v>
      </c>
      <c r="P1899" s="436">
        <f>IF('statement of marks'!X$6="","",'statement of marks'!X$6)</f>
        <v>10</v>
      </c>
      <c r="Q1899" s="436">
        <f>IF('statement of marks'!Y$6="","",'statement of marks'!Y$6)</f>
        <v>20</v>
      </c>
      <c r="R1899" s="438">
        <f>IF('statement of marks'!Z$6="","",'statement of marks'!Z$6)</f>
        <v>70</v>
      </c>
      <c r="S1899" s="440">
        <f>IF('statement of marks'!AA$6="","",'statement of marks'!AA$6)</f>
        <v>100</v>
      </c>
      <c r="T1899" s="436">
        <f>IF('statement of marks'!AB$6="","",'statement of marks'!AB$6)</f>
        <v>65</v>
      </c>
      <c r="U1899" s="436">
        <f>IF('statement of marks'!AC$6="","",'statement of marks'!AC$6)</f>
        <v>15</v>
      </c>
      <c r="V1899" s="436">
        <f>IF('statement of marks'!AD$6="","",'statement of marks'!AD$6)</f>
        <v>20</v>
      </c>
      <c r="W1899" s="438">
        <f>IF('statement of marks'!AE$6="","",'statement of marks'!AE$6)</f>
        <v>100</v>
      </c>
      <c r="X1899" s="441">
        <f>IF('statement of marks'!AF$6="","",'statement of marks'!AF$6)</f>
        <v>200</v>
      </c>
      <c r="Y1899" s="436" t="str">
        <f>IF('statement of marks'!AG$6="","",'statement of marks'!AG$6)</f>
        <v/>
      </c>
      <c r="Z1899" s="452" t="str">
        <f>IF('statement of marks'!AH$6="","",'statement of marks'!AH$6)</f>
        <v/>
      </c>
    </row>
    <row r="1900" spans="1:26" ht="15.5" customHeight="1">
      <c r="A1900" s="424"/>
      <c r="B1900" s="813" t="str">
        <f>IF('statement of marks'!$L$3="","",'statement of marks'!$L$3)</f>
        <v>HINDI</v>
      </c>
      <c r="C1900" s="814"/>
      <c r="D1900" s="430" t="str">
        <f>IF('statement of marks'!L66="","",'statement of marks'!L66)</f>
        <v/>
      </c>
      <c r="E1900" s="430" t="str">
        <f>IF('statement of marks'!M66="","",'statement of marks'!M66)</f>
        <v/>
      </c>
      <c r="F1900" s="442" t="str">
        <f>IF('statement of marks'!N66="","",'statement of marks'!N66)</f>
        <v/>
      </c>
      <c r="G1900" s="430" t="str">
        <f>IF('statement of marks'!O66="","",'statement of marks'!O66)</f>
        <v/>
      </c>
      <c r="H1900" s="430" t="str">
        <f>IF('statement of marks'!P66="","",'statement of marks'!P66)</f>
        <v/>
      </c>
      <c r="I1900" s="443" t="str">
        <f>IF('statement of marks'!Q66="","",'statement of marks'!Q66)</f>
        <v/>
      </c>
      <c r="J1900" s="430" t="str">
        <f>IF('statement of marks'!R66="","",'statement of marks'!R66)</f>
        <v/>
      </c>
      <c r="K1900" s="430" t="str">
        <f>IF('statement of marks'!S66="","",'statement of marks'!S66)</f>
        <v/>
      </c>
      <c r="L1900" s="443" t="str">
        <f>IF('statement of marks'!T66="","",'statement of marks'!T66)</f>
        <v/>
      </c>
      <c r="M1900" s="443" t="str">
        <f>IF('statement of marks'!U66="","",'statement of marks'!U66)</f>
        <v/>
      </c>
      <c r="N1900" s="444" t="str">
        <f>IF('statement of marks'!V66="","",'statement of marks'!V66)</f>
        <v/>
      </c>
      <c r="O1900" s="430" t="str">
        <f>IF('statement of marks'!W66="","",'statement of marks'!W66)</f>
        <v/>
      </c>
      <c r="P1900" s="430" t="str">
        <f>IF('statement of marks'!X66="","",'statement of marks'!X66)</f>
        <v/>
      </c>
      <c r="Q1900" s="430" t="str">
        <f>IF('statement of marks'!Y66="","",'statement of marks'!Y66)</f>
        <v/>
      </c>
      <c r="R1900" s="443" t="str">
        <f>IF('statement of marks'!Z66="","",'statement of marks'!Z66)</f>
        <v/>
      </c>
      <c r="S1900" s="445" t="str">
        <f>IF('statement of marks'!AA66="","",'statement of marks'!AA66)</f>
        <v/>
      </c>
      <c r="T1900" s="430" t="str">
        <f>IF('statement of marks'!AB66="","",'statement of marks'!AB66)</f>
        <v/>
      </c>
      <c r="U1900" s="430" t="str">
        <f>IF('statement of marks'!AC66="","",'statement of marks'!AC66)</f>
        <v/>
      </c>
      <c r="V1900" s="430" t="str">
        <f>IF('statement of marks'!AD66="","",'statement of marks'!AD66)</f>
        <v/>
      </c>
      <c r="W1900" s="443" t="str">
        <f>IF('statement of marks'!AE66="","",'statement of marks'!AE66)</f>
        <v/>
      </c>
      <c r="X1900" s="446" t="str">
        <f>IF('statement of marks'!AF66="","",'statement of marks'!AF66)</f>
        <v/>
      </c>
      <c r="Y1900" s="430" t="str">
        <f>IF('statement of marks'!AG66="","",'statement of marks'!AG66)</f>
        <v/>
      </c>
      <c r="Z1900" s="453" t="str">
        <f>IF('statement of marks'!AH66="","",'statement of marks'!AH66)</f>
        <v/>
      </c>
    </row>
    <row r="1901" spans="1:26" ht="15.5" customHeight="1">
      <c r="A1901" s="424"/>
      <c r="B1901" s="813" t="str">
        <f>IF('statement of marks'!$AK$3="","",'statement of marks'!$AK$3)</f>
        <v>ENGLISH</v>
      </c>
      <c r="C1901" s="814"/>
      <c r="D1901" s="430" t="str">
        <f>IF('statement of marks'!AK66="","",'statement of marks'!AK66)</f>
        <v/>
      </c>
      <c r="E1901" s="430" t="str">
        <f>IF('statement of marks'!AL66="","",'statement of marks'!AL66)</f>
        <v/>
      </c>
      <c r="F1901" s="442" t="str">
        <f>IF('statement of marks'!AM66="","",'statement of marks'!AM66)</f>
        <v/>
      </c>
      <c r="G1901" s="430" t="str">
        <f>IF('statement of marks'!AN66="","",'statement of marks'!AN66)</f>
        <v/>
      </c>
      <c r="H1901" s="430" t="str">
        <f>IF('statement of marks'!AO66="","",'statement of marks'!AO66)</f>
        <v/>
      </c>
      <c r="I1901" s="443" t="str">
        <f>IF('statement of marks'!AP66="","",'statement of marks'!AP66)</f>
        <v/>
      </c>
      <c r="J1901" s="430" t="str">
        <f>IF('statement of marks'!AQ66="","",'statement of marks'!AQ66)</f>
        <v/>
      </c>
      <c r="K1901" s="430" t="str">
        <f>IF('statement of marks'!AR66="","",'statement of marks'!AR66)</f>
        <v/>
      </c>
      <c r="L1901" s="443" t="str">
        <f>IF('statement of marks'!AS66="","",'statement of marks'!AS66)</f>
        <v/>
      </c>
      <c r="M1901" s="443" t="str">
        <f>IF('statement of marks'!AT66="","",'statement of marks'!AT66)</f>
        <v/>
      </c>
      <c r="N1901" s="444" t="str">
        <f>IF('statement of marks'!AU66="","",'statement of marks'!AU66)</f>
        <v/>
      </c>
      <c r="O1901" s="430" t="str">
        <f>IF('statement of marks'!AV66="","",'statement of marks'!AV66)</f>
        <v/>
      </c>
      <c r="P1901" s="430" t="str">
        <f>IF('statement of marks'!AW66="","",'statement of marks'!AW66)</f>
        <v/>
      </c>
      <c r="Q1901" s="430" t="str">
        <f>IF('statement of marks'!AX66="","",'statement of marks'!AX66)</f>
        <v/>
      </c>
      <c r="R1901" s="443" t="str">
        <f>IF('statement of marks'!AY66="","",'statement of marks'!AY66)</f>
        <v/>
      </c>
      <c r="S1901" s="445" t="str">
        <f>IF('statement of marks'!AZ66="","",'statement of marks'!AZ66)</f>
        <v/>
      </c>
      <c r="T1901" s="430" t="str">
        <f>IF('statement of marks'!BA66="","",'statement of marks'!BA66)</f>
        <v/>
      </c>
      <c r="U1901" s="430" t="str">
        <f>IF('statement of marks'!BB66="","",'statement of marks'!BB66)</f>
        <v/>
      </c>
      <c r="V1901" s="430" t="str">
        <f>IF('statement of marks'!BC66="","",'statement of marks'!BC66)</f>
        <v/>
      </c>
      <c r="W1901" s="443" t="str">
        <f>IF('statement of marks'!BD66="","",'statement of marks'!BD66)</f>
        <v/>
      </c>
      <c r="X1901" s="446" t="str">
        <f>IF('statement of marks'!BE66="","",'statement of marks'!BE66)</f>
        <v/>
      </c>
      <c r="Y1901" s="430" t="str">
        <f>IF('statement of marks'!BF66="","",'statement of marks'!BF66)</f>
        <v/>
      </c>
      <c r="Z1901" s="453" t="str">
        <f>IF('statement of marks'!BG66="","",'statement of marks'!BG66)</f>
        <v/>
      </c>
    </row>
    <row r="1902" spans="1:26" ht="15.5" customHeight="1">
      <c r="A1902" s="424"/>
      <c r="B1902" s="813" t="str">
        <f>IF('statement of marks'!BJ66="s","SANSKRIT",IF('statement of marks'!BJ66="u","URDU",IF('statement of marks'!BJ66="g","GUJRATI",IF('statement of marks'!BJ66="p","PUNJABI",IF('statement of marks'!BJ66="sd","fla/kh","THIRD LANGUAGE")))))</f>
        <v>THIRD LANGUAGE</v>
      </c>
      <c r="C1902" s="814"/>
      <c r="D1902" s="430" t="str">
        <f>IF('statement of marks'!BK66="","",'statement of marks'!BK66)</f>
        <v/>
      </c>
      <c r="E1902" s="430" t="str">
        <f>IF('statement of marks'!BL66="","",'statement of marks'!BL66)</f>
        <v/>
      </c>
      <c r="F1902" s="442" t="str">
        <f>IF('statement of marks'!BM66="","",'statement of marks'!BM66)</f>
        <v/>
      </c>
      <c r="G1902" s="430" t="str">
        <f>IF('statement of marks'!BN66="","",'statement of marks'!BN66)</f>
        <v/>
      </c>
      <c r="H1902" s="430" t="str">
        <f>IF('statement of marks'!BO66="","",'statement of marks'!BO66)</f>
        <v/>
      </c>
      <c r="I1902" s="443" t="str">
        <f>IF('statement of marks'!BP66="","",'statement of marks'!BP66)</f>
        <v/>
      </c>
      <c r="J1902" s="430" t="str">
        <f>IF('statement of marks'!BQ66="","",'statement of marks'!BQ66)</f>
        <v/>
      </c>
      <c r="K1902" s="430" t="str">
        <f>IF('statement of marks'!BR66="","",'statement of marks'!BR66)</f>
        <v/>
      </c>
      <c r="L1902" s="443" t="str">
        <f>IF('statement of marks'!BS66="","",'statement of marks'!BS66)</f>
        <v/>
      </c>
      <c r="M1902" s="443" t="str">
        <f>IF('statement of marks'!BT66="","",'statement of marks'!BT66)</f>
        <v/>
      </c>
      <c r="N1902" s="444" t="str">
        <f>IF('statement of marks'!BU66="","",'statement of marks'!BU66)</f>
        <v/>
      </c>
      <c r="O1902" s="430" t="str">
        <f>IF('statement of marks'!BV66="","",'statement of marks'!BV66)</f>
        <v/>
      </c>
      <c r="P1902" s="430" t="str">
        <f>IF('statement of marks'!BW66="","",'statement of marks'!BW66)</f>
        <v/>
      </c>
      <c r="Q1902" s="430"/>
      <c r="R1902" s="443" t="str">
        <f>IF('statement of marks'!BX66="","",'statement of marks'!BX66)</f>
        <v/>
      </c>
      <c r="S1902" s="445" t="str">
        <f>IF('statement of marks'!BY66="","",'statement of marks'!BY66)</f>
        <v/>
      </c>
      <c r="T1902" s="430" t="str">
        <f>IF('statement of marks'!BZ66="","",'statement of marks'!BZ66)</f>
        <v/>
      </c>
      <c r="U1902" s="430" t="str">
        <f>IF('statement of marks'!CA66="","",'statement of marks'!CA66)</f>
        <v/>
      </c>
      <c r="V1902" s="430"/>
      <c r="W1902" s="443" t="str">
        <f>IF('statement of marks'!CB66="","",'statement of marks'!CB66)</f>
        <v/>
      </c>
      <c r="X1902" s="446" t="str">
        <f>IF('statement of marks'!CC66="","",'statement of marks'!CC66)</f>
        <v/>
      </c>
      <c r="Y1902" s="430" t="str">
        <f>IF('statement of marks'!CD66="","",'statement of marks'!CD66)</f>
        <v/>
      </c>
      <c r="Z1902" s="453" t="str">
        <f>IF('statement of marks'!CE66="","",'statement of marks'!CE66)</f>
        <v/>
      </c>
    </row>
    <row r="1903" spans="1:26" ht="15.5" customHeight="1">
      <c r="A1903" s="424"/>
      <c r="B1903" s="813" t="str">
        <f>IF('statement of marks'!$CH$3="","",'statement of marks'!$CH$3)</f>
        <v>MATHEMATICS</v>
      </c>
      <c r="C1903" s="814"/>
      <c r="D1903" s="430" t="str">
        <f>IF('statement of marks'!CH66="","",'statement of marks'!CH66)</f>
        <v/>
      </c>
      <c r="E1903" s="430" t="str">
        <f>IF('statement of marks'!CI66="","",'statement of marks'!CI66)</f>
        <v/>
      </c>
      <c r="F1903" s="442" t="str">
        <f>IF('statement of marks'!CJ66="","",'statement of marks'!CJ66)</f>
        <v/>
      </c>
      <c r="G1903" s="430" t="str">
        <f>IF('statement of marks'!CK66="","",'statement of marks'!CK66)</f>
        <v/>
      </c>
      <c r="H1903" s="430" t="str">
        <f>IF('statement of marks'!CL66="","",'statement of marks'!CL66)</f>
        <v/>
      </c>
      <c r="I1903" s="443" t="str">
        <f>IF('statement of marks'!CM66="","",'statement of marks'!CM66)</f>
        <v/>
      </c>
      <c r="J1903" s="430" t="str">
        <f>IF('statement of marks'!CN66="","",'statement of marks'!CN66)</f>
        <v/>
      </c>
      <c r="K1903" s="430" t="str">
        <f>IF('statement of marks'!CO66="","",'statement of marks'!CO66)</f>
        <v/>
      </c>
      <c r="L1903" s="443" t="str">
        <f>IF('statement of marks'!CP66="","",'statement of marks'!CP66)</f>
        <v/>
      </c>
      <c r="M1903" s="443" t="str">
        <f>IF('statement of marks'!CQ66="","",'statement of marks'!CQ66)</f>
        <v/>
      </c>
      <c r="N1903" s="444" t="str">
        <f>IF('statement of marks'!CR66="","",'statement of marks'!CR66)</f>
        <v/>
      </c>
      <c r="O1903" s="430" t="str">
        <f>IF('statement of marks'!CS66="","",'statement of marks'!CS66)</f>
        <v/>
      </c>
      <c r="P1903" s="430" t="str">
        <f>IF('statement of marks'!CT66="","",'statement of marks'!CT66)</f>
        <v/>
      </c>
      <c r="Q1903" s="430" t="str">
        <f>IF('statement of marks'!CU66="","",'statement of marks'!CU66)</f>
        <v/>
      </c>
      <c r="R1903" s="443" t="str">
        <f>IF('statement of marks'!CV66="","",'statement of marks'!CV66)</f>
        <v/>
      </c>
      <c r="S1903" s="445" t="str">
        <f>IF('statement of marks'!CW66="","",'statement of marks'!CW66)</f>
        <v/>
      </c>
      <c r="T1903" s="430" t="str">
        <f>IF('statement of marks'!CX66="","",'statement of marks'!CX66)</f>
        <v/>
      </c>
      <c r="U1903" s="430" t="str">
        <f>IF('statement of marks'!CY66="","",'statement of marks'!CY66)</f>
        <v/>
      </c>
      <c r="V1903" s="430" t="str">
        <f>IF('statement of marks'!CZ66="","",'statement of marks'!CZ66)</f>
        <v/>
      </c>
      <c r="W1903" s="443" t="str">
        <f>IF('statement of marks'!DA66="","",'statement of marks'!DA66)</f>
        <v/>
      </c>
      <c r="X1903" s="446" t="str">
        <f>IF('statement of marks'!DB66="","",'statement of marks'!DB66)</f>
        <v/>
      </c>
      <c r="Y1903" s="430" t="str">
        <f>IF('statement of marks'!DC66="","",'statement of marks'!DC66)</f>
        <v/>
      </c>
      <c r="Z1903" s="453" t="str">
        <f>IF('statement of marks'!DD66="","",'statement of marks'!DD66)</f>
        <v/>
      </c>
    </row>
    <row r="1904" spans="1:26" ht="15.5" customHeight="1">
      <c r="A1904" s="424"/>
      <c r="B1904" s="813" t="str">
        <f>IF('statement of marks'!$DG$3="","",'statement of marks'!$DG$3)</f>
        <v>SCIENCE</v>
      </c>
      <c r="C1904" s="814"/>
      <c r="D1904" s="430" t="str">
        <f>IF('statement of marks'!DG66="","",'statement of marks'!DG66)</f>
        <v/>
      </c>
      <c r="E1904" s="430" t="str">
        <f>IF('statement of marks'!DH66="","",'statement of marks'!DH66)</f>
        <v/>
      </c>
      <c r="F1904" s="442" t="str">
        <f>IF('statement of marks'!DI66="","",'statement of marks'!DI66)</f>
        <v/>
      </c>
      <c r="G1904" s="430" t="str">
        <f>IF('statement of marks'!DJ66="","",'statement of marks'!DJ66)</f>
        <v/>
      </c>
      <c r="H1904" s="430" t="str">
        <f>IF('statement of marks'!DK66="","",'statement of marks'!DK66)</f>
        <v/>
      </c>
      <c r="I1904" s="443" t="str">
        <f>IF('statement of marks'!DL66="","",'statement of marks'!DL66)</f>
        <v/>
      </c>
      <c r="J1904" s="430" t="str">
        <f>IF('statement of marks'!DM66="","",'statement of marks'!DM66)</f>
        <v/>
      </c>
      <c r="K1904" s="430" t="str">
        <f>IF('statement of marks'!DN66="","",'statement of marks'!DN66)</f>
        <v/>
      </c>
      <c r="L1904" s="443" t="str">
        <f>IF('statement of marks'!DO66="","",'statement of marks'!DO66)</f>
        <v/>
      </c>
      <c r="M1904" s="443" t="str">
        <f>IF('statement of marks'!DP66="","",'statement of marks'!DP66)</f>
        <v/>
      </c>
      <c r="N1904" s="444" t="str">
        <f>IF('statement of marks'!DQ66="","",'statement of marks'!DQ66)</f>
        <v/>
      </c>
      <c r="O1904" s="430" t="str">
        <f>IF('statement of marks'!DR66="","",'statement of marks'!DR66)</f>
        <v/>
      </c>
      <c r="P1904" s="430" t="str">
        <f>IF('statement of marks'!DS66="","",'statement of marks'!DS66)</f>
        <v/>
      </c>
      <c r="Q1904" s="430"/>
      <c r="R1904" s="443" t="str">
        <f>IF('statement of marks'!DT66="","",'statement of marks'!DT66)</f>
        <v/>
      </c>
      <c r="S1904" s="445" t="str">
        <f>IF('statement of marks'!DU66="","",'statement of marks'!DU66)</f>
        <v/>
      </c>
      <c r="T1904" s="430" t="str">
        <f>IF('statement of marks'!DV66="","",'statement of marks'!DV66)</f>
        <v/>
      </c>
      <c r="U1904" s="430" t="str">
        <f>IF('statement of marks'!DW66="","",'statement of marks'!DW66)</f>
        <v/>
      </c>
      <c r="V1904" s="430"/>
      <c r="W1904" s="443" t="str">
        <f>IF('statement of marks'!DX66="","",'statement of marks'!DX66)</f>
        <v/>
      </c>
      <c r="X1904" s="446" t="str">
        <f>IF('statement of marks'!DY66="","",'statement of marks'!DY66)</f>
        <v/>
      </c>
      <c r="Y1904" s="430" t="str">
        <f>IF('statement of marks'!DZ66="","",'statement of marks'!DZ66)</f>
        <v/>
      </c>
      <c r="Z1904" s="453" t="str">
        <f>IF('statement of marks'!EA66="","",'statement of marks'!EA66)</f>
        <v/>
      </c>
    </row>
    <row r="1905" spans="1:26" ht="15.5" customHeight="1">
      <c r="A1905" s="424"/>
      <c r="B1905" s="813" t="str">
        <f>IF('statement of marks'!$ED$3="","",'statement of marks'!$ED$3)</f>
        <v>SOCIAL STUDIES</v>
      </c>
      <c r="C1905" s="814"/>
      <c r="D1905" s="430" t="str">
        <f>IF('statement of marks'!ED66="","",'statement of marks'!ED66)</f>
        <v/>
      </c>
      <c r="E1905" s="430" t="str">
        <f>IF('statement of marks'!EE66="","",'statement of marks'!EE66)</f>
        <v/>
      </c>
      <c r="F1905" s="442" t="str">
        <f>IF('statement of marks'!EF66="","",'statement of marks'!EF66)</f>
        <v/>
      </c>
      <c r="G1905" s="430" t="str">
        <f>IF('statement of marks'!EG66="","",'statement of marks'!EG66)</f>
        <v/>
      </c>
      <c r="H1905" s="430" t="str">
        <f>IF('statement of marks'!EH66="","",'statement of marks'!EH66)</f>
        <v/>
      </c>
      <c r="I1905" s="443" t="str">
        <f>IF('statement of marks'!EI66="","",'statement of marks'!EI66)</f>
        <v/>
      </c>
      <c r="J1905" s="430" t="str">
        <f>IF('statement of marks'!EJ66="","",'statement of marks'!EJ66)</f>
        <v/>
      </c>
      <c r="K1905" s="430" t="str">
        <f>IF('statement of marks'!EK66="","",'statement of marks'!EK66)</f>
        <v/>
      </c>
      <c r="L1905" s="443" t="str">
        <f>IF('statement of marks'!EL66="","",'statement of marks'!EL66)</f>
        <v/>
      </c>
      <c r="M1905" s="443" t="str">
        <f>IF('statement of marks'!EM66="","",'statement of marks'!EM66)</f>
        <v/>
      </c>
      <c r="N1905" s="444" t="str">
        <f>IF('statement of marks'!EN66="","",'statement of marks'!EN66)</f>
        <v/>
      </c>
      <c r="O1905" s="430" t="str">
        <f>IF('statement of marks'!EO66="","",'statement of marks'!EO66)</f>
        <v/>
      </c>
      <c r="P1905" s="430" t="str">
        <f>IF('statement of marks'!EP66="","",'statement of marks'!EP66)</f>
        <v/>
      </c>
      <c r="Q1905" s="430"/>
      <c r="R1905" s="443" t="str">
        <f>IF('statement of marks'!EQ66="","",'statement of marks'!EQ66)</f>
        <v/>
      </c>
      <c r="S1905" s="445" t="str">
        <f>IF('statement of marks'!ER66="","",'statement of marks'!ER66)</f>
        <v/>
      </c>
      <c r="T1905" s="430" t="str">
        <f>IF('statement of marks'!ES66="","",'statement of marks'!ES66)</f>
        <v/>
      </c>
      <c r="U1905" s="430" t="str">
        <f>IF('statement of marks'!ET66="","",'statement of marks'!ET66)</f>
        <v/>
      </c>
      <c r="V1905" s="430"/>
      <c r="W1905" s="443" t="str">
        <f>IF('statement of marks'!EU66="","",'statement of marks'!EU66)</f>
        <v/>
      </c>
      <c r="X1905" s="446" t="str">
        <f>IF('statement of marks'!EV66="","",'statement of marks'!EV66)</f>
        <v/>
      </c>
      <c r="Y1905" s="430" t="str">
        <f>IF('statement of marks'!EW66="","",'statement of marks'!EW66)</f>
        <v/>
      </c>
      <c r="Z1905" s="453" t="str">
        <f>IF('statement of marks'!EX66="","",'statement of marks'!EX66)</f>
        <v/>
      </c>
    </row>
    <row r="1906" spans="1:26" ht="15.5" customHeight="1">
      <c r="A1906" s="424"/>
      <c r="B1906" s="813" t="s">
        <v>172</v>
      </c>
      <c r="C1906" s="814"/>
      <c r="D1906" s="794" t="s">
        <v>167</v>
      </c>
      <c r="E1906" s="794"/>
      <c r="F1906" s="794"/>
      <c r="G1906" s="794" t="s">
        <v>168</v>
      </c>
      <c r="H1906" s="794"/>
      <c r="I1906" s="794"/>
      <c r="J1906" s="794" t="s">
        <v>169</v>
      </c>
      <c r="K1906" s="794"/>
      <c r="L1906" s="794"/>
      <c r="M1906" s="794"/>
      <c r="N1906" s="794"/>
      <c r="O1906" s="794" t="s">
        <v>177</v>
      </c>
      <c r="P1906" s="794"/>
      <c r="Q1906" s="794"/>
      <c r="R1906" s="794"/>
      <c r="S1906" s="794" t="s">
        <v>221</v>
      </c>
      <c r="T1906" s="794"/>
      <c r="U1906" s="794"/>
      <c r="V1906" s="794"/>
      <c r="W1906" s="447"/>
      <c r="X1906" s="823" t="s">
        <v>425</v>
      </c>
      <c r="Y1906" s="823"/>
      <c r="Z1906" s="824"/>
    </row>
    <row r="1907" spans="1:26" ht="15.5" customHeight="1">
      <c r="A1907" s="425"/>
      <c r="B1907" s="825" t="s">
        <v>166</v>
      </c>
      <c r="C1907" s="826"/>
      <c r="D1907" s="827">
        <f>IF('statement of marks'!FA$6="","",'statement of marks'!FA$6)</f>
        <v>20</v>
      </c>
      <c r="E1907" s="827"/>
      <c r="F1907" s="827"/>
      <c r="G1907" s="827">
        <f>IF('statement of marks'!FB$6="","",'statement of marks'!FB$6)</f>
        <v>20</v>
      </c>
      <c r="H1907" s="827"/>
      <c r="I1907" s="827"/>
      <c r="J1907" s="827">
        <f>IF('statement of marks'!FC$6="","",'statement of marks'!FC$6)</f>
        <v>20</v>
      </c>
      <c r="K1907" s="827"/>
      <c r="L1907" s="827"/>
      <c r="M1907" s="827"/>
      <c r="N1907" s="827"/>
      <c r="O1907" s="827">
        <f>IF('statement of marks'!FD$6="","",'statement of marks'!FD$6)</f>
        <v>20</v>
      </c>
      <c r="P1907" s="827"/>
      <c r="Q1907" s="827"/>
      <c r="R1907" s="827"/>
      <c r="S1907" s="827">
        <f>IF('statement of marks'!FE$6="","",'statement of marks'!FE$6)</f>
        <v>20</v>
      </c>
      <c r="T1907" s="827"/>
      <c r="U1907" s="827"/>
      <c r="V1907" s="827"/>
      <c r="W1907" s="448"/>
      <c r="X1907" s="436">
        <f>IF('statement of marks'!FF$6="","",'statement of marks'!FF$6)</f>
        <v>100</v>
      </c>
      <c r="Y1907" s="436" t="s">
        <v>220</v>
      </c>
      <c r="Z1907" s="451" t="s">
        <v>69</v>
      </c>
    </row>
    <row r="1908" spans="1:26" ht="15.5" customHeight="1">
      <c r="A1908" s="424"/>
      <c r="B1908" s="813" t="str">
        <f>IF('statement of marks'!$FA$3="","",'statement of marks'!$FA$3)</f>
        <v>WORK EXPERIENCE</v>
      </c>
      <c r="C1908" s="814"/>
      <c r="D1908" s="817" t="str">
        <f>IF('statement of marks'!FA66="","",'statement of marks'!FA66)</f>
        <v/>
      </c>
      <c r="E1908" s="817"/>
      <c r="F1908" s="817"/>
      <c r="G1908" s="817" t="str">
        <f>IF('statement of marks'!FB66="","",'statement of marks'!FB66)</f>
        <v/>
      </c>
      <c r="H1908" s="817"/>
      <c r="I1908" s="817"/>
      <c r="J1908" s="816" t="str">
        <f>IF('statement of marks'!FC66="","",'statement of marks'!FC66)</f>
        <v/>
      </c>
      <c r="K1908" s="816"/>
      <c r="L1908" s="816"/>
      <c r="M1908" s="816"/>
      <c r="N1908" s="816"/>
      <c r="O1908" s="817" t="str">
        <f>IF('statement of marks'!FD66="","",'statement of marks'!FD66)</f>
        <v/>
      </c>
      <c r="P1908" s="817"/>
      <c r="Q1908" s="817"/>
      <c r="R1908" s="817"/>
      <c r="S1908" s="817" t="str">
        <f>IF('statement of marks'!FE66="","",'statement of marks'!FE66)</f>
        <v/>
      </c>
      <c r="T1908" s="817"/>
      <c r="U1908" s="817"/>
      <c r="V1908" s="817"/>
      <c r="W1908" s="447"/>
      <c r="X1908" s="447" t="str">
        <f>IF('statement of marks'!FF66="","",'statement of marks'!FF66)</f>
        <v/>
      </c>
      <c r="Y1908" s="447" t="str">
        <f>IF('statement of marks'!FG66="","",'statement of marks'!FG66)</f>
        <v/>
      </c>
      <c r="Z1908" s="454" t="str">
        <f>IF('statement of marks'!FH66="","",'statement of marks'!FH66)</f>
        <v/>
      </c>
    </row>
    <row r="1909" spans="1:26" ht="15.5" customHeight="1">
      <c r="A1909" s="424"/>
      <c r="B1909" s="813" t="str">
        <f>IF('statement of marks'!$FK$3="","",'statement of marks'!$FK$3)</f>
        <v>ART EDUCATION</v>
      </c>
      <c r="C1909" s="814"/>
      <c r="D1909" s="817" t="str">
        <f>IF('statement of marks'!FK66="","",'statement of marks'!FK66)</f>
        <v/>
      </c>
      <c r="E1909" s="817"/>
      <c r="F1909" s="817"/>
      <c r="G1909" s="817" t="str">
        <f>IF('statement of marks'!FL66="","",'statement of marks'!FL66)</f>
        <v/>
      </c>
      <c r="H1909" s="817"/>
      <c r="I1909" s="817"/>
      <c r="J1909" s="816" t="str">
        <f>IF('statement of marks'!FM66="","",'statement of marks'!FM66)</f>
        <v/>
      </c>
      <c r="K1909" s="816"/>
      <c r="L1909" s="816"/>
      <c r="M1909" s="816"/>
      <c r="N1909" s="816"/>
      <c r="O1909" s="817" t="str">
        <f>IF('statement of marks'!FN66="","",'statement of marks'!FN66)</f>
        <v/>
      </c>
      <c r="P1909" s="817"/>
      <c r="Q1909" s="817"/>
      <c r="R1909" s="817"/>
      <c r="S1909" s="817" t="str">
        <f>IF('statement of marks'!FO66="","",'statement of marks'!FO66)</f>
        <v/>
      </c>
      <c r="T1909" s="817"/>
      <c r="U1909" s="817"/>
      <c r="V1909" s="817"/>
      <c r="W1909" s="447"/>
      <c r="X1909" s="447" t="str">
        <f>IF('statement of marks'!FP66="","",'statement of marks'!FP66)</f>
        <v/>
      </c>
      <c r="Y1909" s="447" t="str">
        <f>IF('statement of marks'!FQ66="","",'statement of marks'!FQ66)</f>
        <v/>
      </c>
      <c r="Z1909" s="454" t="str">
        <f>IF('statement of marks'!FR66="","",'statement of marks'!FR66)</f>
        <v/>
      </c>
    </row>
    <row r="1910" spans="1:26" ht="15.5" customHeight="1">
      <c r="A1910" s="424"/>
      <c r="B1910" s="813" t="str">
        <f>IF('statement of marks'!$FU$3="","",'statement of marks'!$FU$3)</f>
        <v>PHYSICIAL EDUCATION</v>
      </c>
      <c r="C1910" s="814"/>
      <c r="D1910" s="817" t="str">
        <f>IF('statement of marks'!FU66="","",'statement of marks'!FU66)</f>
        <v/>
      </c>
      <c r="E1910" s="817"/>
      <c r="F1910" s="817"/>
      <c r="G1910" s="817" t="str">
        <f>IF('statement of marks'!FV66="","",'statement of marks'!FV66)</f>
        <v/>
      </c>
      <c r="H1910" s="817"/>
      <c r="I1910" s="817"/>
      <c r="J1910" s="816" t="str">
        <f>IF('statement of marks'!FW66="","",'statement of marks'!FW66)</f>
        <v/>
      </c>
      <c r="K1910" s="816"/>
      <c r="L1910" s="816"/>
      <c r="M1910" s="816"/>
      <c r="N1910" s="816"/>
      <c r="O1910" s="817" t="str">
        <f>IF('statement of marks'!FX66="","",'statement of marks'!FX66)</f>
        <v/>
      </c>
      <c r="P1910" s="817"/>
      <c r="Q1910" s="817"/>
      <c r="R1910" s="817"/>
      <c r="S1910" s="817" t="str">
        <f>IF('statement of marks'!FY66="","",'statement of marks'!FY66)</f>
        <v/>
      </c>
      <c r="T1910" s="817"/>
      <c r="U1910" s="817"/>
      <c r="V1910" s="817"/>
      <c r="W1910" s="447"/>
      <c r="X1910" s="447" t="str">
        <f>IF('statement of marks'!FZ66="","",'statement of marks'!FZ66)</f>
        <v/>
      </c>
      <c r="Y1910" s="447" t="str">
        <f>IF('statement of marks'!GA66="","",'statement of marks'!GA66)</f>
        <v/>
      </c>
      <c r="Z1910" s="454" t="str">
        <f>IF('statement of marks'!GB66="","",'statement of marks'!GB66)</f>
        <v/>
      </c>
    </row>
    <row r="1911" spans="1:26" ht="15.5" customHeight="1">
      <c r="A1911" s="424"/>
      <c r="B1911" s="813" t="s">
        <v>173</v>
      </c>
      <c r="C1911" s="814"/>
      <c r="D1911" s="794" t="str">
        <f>details!$EF$3</f>
        <v>AUGUST</v>
      </c>
      <c r="E1911" s="794"/>
      <c r="F1911" s="794"/>
      <c r="G1911" s="794" t="str">
        <f>details!$EJ$3</f>
        <v>OCTOBER</v>
      </c>
      <c r="H1911" s="794"/>
      <c r="I1911" s="794"/>
      <c r="J1911" s="816" t="str">
        <f>details!$EN$3</f>
        <v>DECEMBER</v>
      </c>
      <c r="K1911" s="816"/>
      <c r="L1911" s="816"/>
      <c r="M1911" s="816"/>
      <c r="N1911" s="816"/>
      <c r="O1911" s="794" t="str">
        <f>details!$ER$3</f>
        <v>FEBURARY</v>
      </c>
      <c r="P1911" s="794"/>
      <c r="Q1911" s="794"/>
      <c r="R1911" s="794"/>
      <c r="S1911" s="794" t="str">
        <f>details!$EV$3</f>
        <v>GRAND TOAL</v>
      </c>
      <c r="T1911" s="794"/>
      <c r="U1911" s="794"/>
      <c r="V1911" s="794"/>
      <c r="W1911" s="811" t="s">
        <v>118</v>
      </c>
      <c r="X1911" s="811"/>
      <c r="Y1911" s="811"/>
      <c r="Z1911" s="812"/>
    </row>
    <row r="1912" spans="1:26" ht="15.5" customHeight="1">
      <c r="A1912" s="424"/>
      <c r="B1912" s="813" t="s">
        <v>175</v>
      </c>
      <c r="C1912" s="814"/>
      <c r="D1912" s="815" t="str">
        <f>IF(details!EI66="","",details!EI66)</f>
        <v/>
      </c>
      <c r="E1912" s="815"/>
      <c r="F1912" s="815"/>
      <c r="G1912" s="815" t="str">
        <f>IF(details!EM66="","",details!EM66)</f>
        <v/>
      </c>
      <c r="H1912" s="815"/>
      <c r="I1912" s="815"/>
      <c r="J1912" s="816" t="str">
        <f>IF(details!EQ66="","",details!EQ66)</f>
        <v/>
      </c>
      <c r="K1912" s="816"/>
      <c r="L1912" s="816"/>
      <c r="M1912" s="816"/>
      <c r="N1912" s="816"/>
      <c r="O1912" s="817" t="str">
        <f>IF(details!EU66="","",details!EU66)</f>
        <v/>
      </c>
      <c r="P1912" s="817"/>
      <c r="Q1912" s="817"/>
      <c r="R1912" s="817"/>
      <c r="S1912" s="815" t="str">
        <f>IF(details!EW66="","",details!EW66)</f>
        <v/>
      </c>
      <c r="T1912" s="815"/>
      <c r="U1912" s="815"/>
      <c r="V1912" s="815"/>
      <c r="W1912" s="811"/>
      <c r="X1912" s="811"/>
      <c r="Y1912" s="811"/>
      <c r="Z1912" s="812"/>
    </row>
    <row r="1913" spans="1:26" ht="15.5" customHeight="1">
      <c r="A1913" s="424"/>
      <c r="B1913" s="818" t="s">
        <v>174</v>
      </c>
      <c r="C1913" s="819"/>
      <c r="D1913" s="820">
        <f>IF(details!EH66="","",details!EH66)</f>
        <v>40</v>
      </c>
      <c r="E1913" s="820"/>
      <c r="F1913" s="820"/>
      <c r="G1913" s="820">
        <f>IF(details!EL66="","",details!EL66)</f>
        <v>60</v>
      </c>
      <c r="H1913" s="820"/>
      <c r="I1913" s="820"/>
      <c r="J1913" s="820">
        <f>IF(details!EP66="","",details!EP66)</f>
        <v>80</v>
      </c>
      <c r="K1913" s="820"/>
      <c r="L1913" s="820"/>
      <c r="M1913" s="820"/>
      <c r="N1913" s="820"/>
      <c r="O1913" s="820">
        <f>IF(details!ET66="","",details!ET66)</f>
        <v>100</v>
      </c>
      <c r="P1913" s="820"/>
      <c r="Q1913" s="820"/>
      <c r="R1913" s="820"/>
      <c r="S1913" s="820">
        <f>IF(details!EV66="","",details!EV66)</f>
        <v>110</v>
      </c>
      <c r="T1913" s="820"/>
      <c r="U1913" s="820"/>
      <c r="V1913" s="820"/>
      <c r="W1913" s="821">
        <f>'statement of marks'!$HR$108</f>
        <v>45777</v>
      </c>
      <c r="X1913" s="821"/>
      <c r="Y1913" s="821"/>
      <c r="Z1913" s="822"/>
    </row>
    <row r="1914" spans="1:26" ht="15.5" customHeight="1">
      <c r="A1914" s="426"/>
      <c r="B1914" s="803" t="s">
        <v>232</v>
      </c>
      <c r="C1914" s="804"/>
      <c r="D1914" s="805" t="s">
        <v>189</v>
      </c>
      <c r="E1914" s="805"/>
      <c r="F1914" s="805"/>
      <c r="G1914" s="805" t="s">
        <v>190</v>
      </c>
      <c r="H1914" s="805"/>
      <c r="I1914" s="805"/>
      <c r="J1914" s="805" t="s">
        <v>222</v>
      </c>
      <c r="K1914" s="805"/>
      <c r="L1914" s="805"/>
      <c r="M1914" s="805"/>
      <c r="N1914" s="805"/>
      <c r="O1914" s="805" t="s">
        <v>147</v>
      </c>
      <c r="P1914" s="805"/>
      <c r="Q1914" s="805"/>
      <c r="R1914" s="805"/>
      <c r="S1914" s="806" t="s">
        <v>195</v>
      </c>
      <c r="T1914" s="806"/>
      <c r="U1914" s="806"/>
      <c r="V1914" s="806"/>
      <c r="W1914" s="805" t="s">
        <v>230</v>
      </c>
      <c r="X1914" s="805"/>
      <c r="Y1914" s="805"/>
      <c r="Z1914" s="807"/>
    </row>
    <row r="1915" spans="1:26" ht="15.5" customHeight="1">
      <c r="A1915" s="426"/>
      <c r="B1915" s="803"/>
      <c r="C1915" s="804"/>
      <c r="D1915" s="805">
        <f>'statement of marks'!HP66</f>
        <v>1200</v>
      </c>
      <c r="E1915" s="805"/>
      <c r="F1915" s="805"/>
      <c r="G1915" s="805" t="str">
        <f>'statement of marks'!HQ66</f>
        <v/>
      </c>
      <c r="H1915" s="805"/>
      <c r="I1915" s="805"/>
      <c r="J1915" s="808" t="str">
        <f>'statement of marks'!HU66</f>
        <v/>
      </c>
      <c r="K1915" s="808"/>
      <c r="L1915" s="808"/>
      <c r="M1915" s="808"/>
      <c r="N1915" s="808"/>
      <c r="O1915" s="808" t="str">
        <f>'statement of marks'!HR66</f>
        <v/>
      </c>
      <c r="P1915" s="808"/>
      <c r="Q1915" s="808"/>
      <c r="R1915" s="808"/>
      <c r="S1915" s="805" t="str">
        <f>'statement of marks'!HT66</f>
        <v/>
      </c>
      <c r="T1915" s="805"/>
      <c r="U1915" s="805"/>
      <c r="V1915" s="805"/>
      <c r="W1915" s="809" t="str">
        <f>'statement of marks'!HO66</f>
        <v/>
      </c>
      <c r="X1915" s="809"/>
      <c r="Y1915" s="809"/>
      <c r="Z1915" s="810"/>
    </row>
    <row r="1916" spans="1:26" ht="15.5" customHeight="1">
      <c r="A1916" s="424"/>
      <c r="B1916" s="792" t="s">
        <v>176</v>
      </c>
      <c r="C1916" s="793"/>
      <c r="D1916" s="794"/>
      <c r="E1916" s="794"/>
      <c r="F1916" s="794"/>
      <c r="G1916" s="794"/>
      <c r="H1916" s="794"/>
      <c r="I1916" s="794"/>
      <c r="J1916" s="794"/>
      <c r="K1916" s="794"/>
      <c r="L1916" s="794"/>
      <c r="M1916" s="794"/>
      <c r="N1916" s="794"/>
      <c r="O1916" s="794"/>
      <c r="P1916" s="794"/>
      <c r="Q1916" s="794"/>
      <c r="R1916" s="794"/>
      <c r="S1916" s="794"/>
      <c r="T1916" s="794"/>
      <c r="U1916" s="794"/>
      <c r="V1916" s="794"/>
      <c r="W1916" s="794"/>
      <c r="X1916" s="794"/>
      <c r="Y1916" s="794"/>
      <c r="Z1916" s="800"/>
    </row>
    <row r="1917" spans="1:26" ht="15.5" customHeight="1">
      <c r="A1917" s="424"/>
      <c r="B1917" s="801" t="s">
        <v>161</v>
      </c>
      <c r="C1917" s="802"/>
      <c r="D1917" s="794"/>
      <c r="E1917" s="794"/>
      <c r="F1917" s="794"/>
      <c r="G1917" s="794"/>
      <c r="H1917" s="794"/>
      <c r="I1917" s="794"/>
      <c r="J1917" s="794"/>
      <c r="K1917" s="794"/>
      <c r="L1917" s="794"/>
      <c r="M1917" s="794"/>
      <c r="N1917" s="794"/>
      <c r="O1917" s="794"/>
      <c r="P1917" s="794"/>
      <c r="Q1917" s="794"/>
      <c r="R1917" s="794"/>
      <c r="S1917" s="794"/>
      <c r="T1917" s="794"/>
      <c r="U1917" s="794"/>
      <c r="V1917" s="794"/>
      <c r="W1917" s="794"/>
      <c r="X1917" s="794"/>
      <c r="Y1917" s="794"/>
      <c r="Z1917" s="800"/>
    </row>
    <row r="1918" spans="1:26" ht="15.5" customHeight="1">
      <c r="A1918" s="424"/>
      <c r="B1918" s="792" t="s">
        <v>162</v>
      </c>
      <c r="C1918" s="793"/>
      <c r="D1918" s="794"/>
      <c r="E1918" s="794"/>
      <c r="F1918" s="794"/>
      <c r="G1918" s="794"/>
      <c r="H1918" s="794"/>
      <c r="I1918" s="794"/>
      <c r="J1918" s="794"/>
      <c r="K1918" s="794"/>
      <c r="L1918" s="794"/>
      <c r="M1918" s="794"/>
      <c r="N1918" s="794"/>
      <c r="O1918" s="794"/>
      <c r="P1918" s="794"/>
      <c r="Q1918" s="794"/>
      <c r="R1918" s="794"/>
      <c r="S1918" s="795" t="s">
        <v>162</v>
      </c>
      <c r="T1918" s="795"/>
      <c r="U1918" s="795"/>
      <c r="V1918" s="795"/>
      <c r="W1918" s="796" t="s">
        <v>163</v>
      </c>
      <c r="X1918" s="796"/>
      <c r="Y1918" s="796"/>
      <c r="Z1918" s="797"/>
    </row>
    <row r="1919" spans="1:26" ht="15.5" customHeight="1">
      <c r="A1919" s="424"/>
      <c r="B1919" s="798" t="s">
        <v>163</v>
      </c>
      <c r="C1919" s="799"/>
      <c r="D1919" s="794"/>
      <c r="E1919" s="794"/>
      <c r="F1919" s="794"/>
      <c r="G1919" s="794"/>
      <c r="H1919" s="794"/>
      <c r="I1919" s="794"/>
      <c r="J1919" s="794"/>
      <c r="K1919" s="794"/>
      <c r="L1919" s="794"/>
      <c r="M1919" s="794"/>
      <c r="N1919" s="794"/>
      <c r="O1919" s="794"/>
      <c r="P1919" s="794"/>
      <c r="Q1919" s="794"/>
      <c r="R1919" s="794"/>
      <c r="S1919" s="795"/>
      <c r="T1919" s="795"/>
      <c r="U1919" s="795"/>
      <c r="V1919" s="795"/>
      <c r="W1919" s="796"/>
      <c r="X1919" s="796"/>
      <c r="Y1919" s="796"/>
      <c r="Z1919" s="797"/>
    </row>
    <row r="1920" spans="1:26" ht="15.5" customHeight="1" thickBot="1">
      <c r="A1920" s="424"/>
      <c r="B1920" s="786" t="s">
        <v>223</v>
      </c>
      <c r="C1920" s="787"/>
      <c r="D1920" s="788"/>
      <c r="E1920" s="788"/>
      <c r="F1920" s="788"/>
      <c r="G1920" s="788"/>
      <c r="H1920" s="788"/>
      <c r="I1920" s="788"/>
      <c r="J1920" s="788"/>
      <c r="K1920" s="788"/>
      <c r="L1920" s="788"/>
      <c r="M1920" s="788"/>
      <c r="N1920" s="788"/>
      <c r="O1920" s="788"/>
      <c r="P1920" s="788"/>
      <c r="Q1920" s="788"/>
      <c r="R1920" s="788"/>
      <c r="S1920" s="789" t="s">
        <v>179</v>
      </c>
      <c r="T1920" s="789"/>
      <c r="U1920" s="789"/>
      <c r="V1920" s="789"/>
      <c r="W1920" s="790" t="s">
        <v>179</v>
      </c>
      <c r="X1920" s="790"/>
      <c r="Y1920" s="790"/>
      <c r="Z1920" s="791"/>
    </row>
    <row r="1921" spans="1:26" ht="15.5" customHeight="1">
      <c r="A1921" s="424"/>
      <c r="B1921" s="839" t="s">
        <v>178</v>
      </c>
      <c r="C1921" s="840"/>
      <c r="D1921" s="840"/>
      <c r="E1921" s="840"/>
      <c r="F1921" s="840"/>
      <c r="G1921" s="840"/>
      <c r="H1921" s="840"/>
      <c r="I1921" s="840"/>
      <c r="J1921" s="840"/>
      <c r="K1921" s="840"/>
      <c r="L1921" s="840"/>
      <c r="M1921" s="840"/>
      <c r="N1921" s="840"/>
      <c r="O1921" s="840"/>
      <c r="P1921" s="840"/>
      <c r="Q1921" s="840"/>
      <c r="R1921" s="840"/>
      <c r="S1921" s="840"/>
      <c r="T1921" s="840"/>
      <c r="U1921" s="840"/>
      <c r="V1921" s="840"/>
      <c r="W1921" s="840"/>
      <c r="X1921" s="840"/>
      <c r="Y1921" s="840"/>
      <c r="Z1921" s="841"/>
    </row>
    <row r="1922" spans="1:26" ht="15.5" customHeight="1">
      <c r="A1922" s="424"/>
      <c r="B1922" s="842" t="str">
        <f>IF('statement of marks'!$A$1="","",'statement of marks'!$A$1)</f>
        <v>GOVT. HR. SEC. SCHOOL, _________________</v>
      </c>
      <c r="C1922" s="843"/>
      <c r="D1922" s="843"/>
      <c r="E1922" s="843"/>
      <c r="F1922" s="843"/>
      <c r="G1922" s="843"/>
      <c r="H1922" s="843"/>
      <c r="I1922" s="843"/>
      <c r="J1922" s="843"/>
      <c r="K1922" s="843"/>
      <c r="L1922" s="843"/>
      <c r="M1922" s="843"/>
      <c r="N1922" s="843"/>
      <c r="O1922" s="843"/>
      <c r="P1922" s="843"/>
      <c r="Q1922" s="843"/>
      <c r="R1922" s="843"/>
      <c r="S1922" s="843"/>
      <c r="T1922" s="843"/>
      <c r="U1922" s="843"/>
      <c r="V1922" s="843"/>
      <c r="W1922" s="843"/>
      <c r="X1922" s="843"/>
      <c r="Y1922" s="843"/>
      <c r="Z1922" s="844"/>
    </row>
    <row r="1923" spans="1:26" ht="15.5" customHeight="1">
      <c r="A1923" s="424"/>
      <c r="B1923" s="813" t="s">
        <v>117</v>
      </c>
      <c r="C1923" s="814"/>
      <c r="D1923" s="814" t="str">
        <f>IF('statement of marks'!$H$3="","",'statement of marks'!$H$3)</f>
        <v>2024-25</v>
      </c>
      <c r="E1923" s="814"/>
      <c r="F1923" s="814"/>
      <c r="G1923" s="814"/>
      <c r="H1923" s="814"/>
      <c r="I1923" s="814"/>
      <c r="J1923" s="814"/>
      <c r="K1923" s="814"/>
      <c r="L1923" s="814"/>
      <c r="M1923" s="814"/>
      <c r="N1923" s="814"/>
      <c r="O1923" s="814"/>
      <c r="P1923" s="814"/>
      <c r="Q1923" s="814"/>
      <c r="R1923" s="814"/>
      <c r="S1923" s="814"/>
      <c r="T1923" s="814"/>
      <c r="U1923" s="814"/>
      <c r="V1923" s="814"/>
      <c r="W1923" s="814"/>
      <c r="X1923" s="814"/>
      <c r="Y1923" s="814"/>
      <c r="Z1923" s="832"/>
    </row>
    <row r="1924" spans="1:26" ht="15.5" customHeight="1">
      <c r="A1924" s="424"/>
      <c r="B1924" s="813" t="s">
        <v>157</v>
      </c>
      <c r="C1924" s="814"/>
      <c r="D1924" s="814" t="str">
        <f>IF('statement of marks'!I67="","",'statement of marks'!I67)</f>
        <v/>
      </c>
      <c r="E1924" s="814"/>
      <c r="F1924" s="814"/>
      <c r="G1924" s="814"/>
      <c r="H1924" s="814"/>
      <c r="I1924" s="814"/>
      <c r="J1924" s="814"/>
      <c r="K1924" s="814"/>
      <c r="L1924" s="814"/>
      <c r="M1924" s="814"/>
      <c r="N1924" s="814"/>
      <c r="O1924" s="814"/>
      <c r="P1924" s="814"/>
      <c r="Q1924" s="814"/>
      <c r="R1924" s="814"/>
      <c r="S1924" s="814"/>
      <c r="T1924" s="814"/>
      <c r="U1924" s="814"/>
      <c r="V1924" s="814"/>
      <c r="W1924" s="814"/>
      <c r="X1924" s="814"/>
      <c r="Y1924" s="814"/>
      <c r="Z1924" s="832"/>
    </row>
    <row r="1925" spans="1:26" ht="15.5" customHeight="1">
      <c r="A1925" s="424"/>
      <c r="B1925" s="813" t="s">
        <v>20</v>
      </c>
      <c r="C1925" s="814"/>
      <c r="D1925" s="814" t="str">
        <f>IF('statement of marks'!J67="","",'statement of marks'!J67)</f>
        <v/>
      </c>
      <c r="E1925" s="814"/>
      <c r="F1925" s="814"/>
      <c r="G1925" s="814"/>
      <c r="H1925" s="814"/>
      <c r="I1925" s="814"/>
      <c r="J1925" s="814"/>
      <c r="K1925" s="814"/>
      <c r="L1925" s="814"/>
      <c r="M1925" s="814"/>
      <c r="N1925" s="814"/>
      <c r="O1925" s="814"/>
      <c r="P1925" s="814"/>
      <c r="Q1925" s="814"/>
      <c r="R1925" s="814"/>
      <c r="S1925" s="814"/>
      <c r="T1925" s="814"/>
      <c r="U1925" s="814"/>
      <c r="V1925" s="814"/>
      <c r="W1925" s="814"/>
      <c r="X1925" s="814"/>
      <c r="Y1925" s="814"/>
      <c r="Z1925" s="832"/>
    </row>
    <row r="1926" spans="1:26" ht="15.5" customHeight="1">
      <c r="A1926" s="424"/>
      <c r="B1926" s="813" t="s">
        <v>21</v>
      </c>
      <c r="C1926" s="814"/>
      <c r="D1926" s="814" t="str">
        <f>IF('statement of marks'!K67="","",'statement of marks'!K67)</f>
        <v/>
      </c>
      <c r="E1926" s="814"/>
      <c r="F1926" s="814"/>
      <c r="G1926" s="814"/>
      <c r="H1926" s="814"/>
      <c r="I1926" s="814"/>
      <c r="J1926" s="814"/>
      <c r="K1926" s="814"/>
      <c r="L1926" s="814"/>
      <c r="M1926" s="814"/>
      <c r="N1926" s="814"/>
      <c r="O1926" s="814"/>
      <c r="P1926" s="814"/>
      <c r="Q1926" s="814"/>
      <c r="R1926" s="814"/>
      <c r="S1926" s="814"/>
      <c r="T1926" s="814"/>
      <c r="U1926" s="814"/>
      <c r="V1926" s="814"/>
      <c r="W1926" s="814"/>
      <c r="X1926" s="814"/>
      <c r="Y1926" s="814"/>
      <c r="Z1926" s="832"/>
    </row>
    <row r="1927" spans="1:26" ht="15.5" customHeight="1">
      <c r="A1927" s="424"/>
      <c r="B1927" s="813" t="s">
        <v>158</v>
      </c>
      <c r="C1927" s="814"/>
      <c r="D1927" s="814" t="str">
        <f>IF('statement of marks'!$G$3="","",'statement of marks'!$G$3)</f>
        <v>6 A</v>
      </c>
      <c r="E1927" s="814"/>
      <c r="F1927" s="814"/>
      <c r="G1927" s="814" t="s">
        <v>159</v>
      </c>
      <c r="H1927" s="814"/>
      <c r="I1927" s="814"/>
      <c r="J1927" s="836">
        <f>IF('statement of marks'!D67="","",'statement of marks'!D67)</f>
        <v>861</v>
      </c>
      <c r="K1927" s="837"/>
      <c r="L1927" s="837"/>
      <c r="M1927" s="837"/>
      <c r="N1927" s="838"/>
      <c r="O1927" s="814" t="s">
        <v>79</v>
      </c>
      <c r="P1927" s="814"/>
      <c r="Q1927" s="814"/>
      <c r="R1927" s="814"/>
      <c r="S1927" s="814" t="str">
        <f>IF('statement of marks'!F67="","",'statement of marks'!F67)</f>
        <v/>
      </c>
      <c r="T1927" s="814"/>
      <c r="U1927" s="814"/>
      <c r="V1927" s="814"/>
      <c r="W1927" s="814" t="str">
        <f>IF('statement of marks'!$I$3="","",'statement of marks'!$I$3)</f>
        <v>SCHOOL DISE CODE</v>
      </c>
      <c r="X1927" s="814"/>
      <c r="Y1927" s="814"/>
      <c r="Z1927" s="832"/>
    </row>
    <row r="1928" spans="1:26" ht="15.5" customHeight="1">
      <c r="A1928" s="424"/>
      <c r="B1928" s="449" t="s">
        <v>171</v>
      </c>
      <c r="C1928" s="428"/>
      <c r="D1928" s="830" t="str">
        <f>IF('statement of marks'!G67="","",'statement of marks'!G67)</f>
        <v/>
      </c>
      <c r="E1928" s="830"/>
      <c r="F1928" s="830"/>
      <c r="G1928" s="831" t="str">
        <f>IF('statement of marks'!H67="","",'statement of marks'!H67)</f>
        <v/>
      </c>
      <c r="H1928" s="831"/>
      <c r="I1928" s="831"/>
      <c r="J1928" s="831"/>
      <c r="K1928" s="831"/>
      <c r="L1928" s="831"/>
      <c r="M1928" s="831"/>
      <c r="N1928" s="831"/>
      <c r="O1928" s="831"/>
      <c r="P1928" s="831"/>
      <c r="Q1928" s="831"/>
      <c r="R1928" s="831"/>
      <c r="S1928" s="831"/>
      <c r="T1928" s="831"/>
      <c r="U1928" s="831"/>
      <c r="V1928" s="831"/>
      <c r="W1928" s="814" t="str">
        <f>IF('statement of marks'!$J$3="","",'statement of marks'!$J$3)</f>
        <v>08291009401</v>
      </c>
      <c r="X1928" s="814"/>
      <c r="Y1928" s="814"/>
      <c r="Z1928" s="832"/>
    </row>
    <row r="1929" spans="1:26" ht="15.5" customHeight="1">
      <c r="A1929" s="424"/>
      <c r="B1929" s="450" t="s">
        <v>160</v>
      </c>
      <c r="C1929" s="429" t="s">
        <v>165</v>
      </c>
      <c r="D1929" s="794" t="s">
        <v>167</v>
      </c>
      <c r="E1929" s="794"/>
      <c r="F1929" s="794"/>
      <c r="G1929" s="794" t="s">
        <v>168</v>
      </c>
      <c r="H1929" s="794"/>
      <c r="I1929" s="794"/>
      <c r="J1929" s="794" t="s">
        <v>169</v>
      </c>
      <c r="K1929" s="794"/>
      <c r="L1929" s="794"/>
      <c r="M1929" s="833" t="str">
        <f>IF('statement of marks'!U$4="","",'statement of marks'!U$4)</f>
        <v>TOTAL OF ALL TESTS</v>
      </c>
      <c r="N1929" s="834" t="str">
        <f>IF('statement of marks'!V$4="","",'statement of marks'!V$4)</f>
        <v>VRUKSHAROPAN</v>
      </c>
      <c r="O1929" s="795" t="s">
        <v>170</v>
      </c>
      <c r="P1929" s="795"/>
      <c r="Q1929" s="795"/>
      <c r="R1929" s="795"/>
      <c r="S1929" s="835" t="s">
        <v>216</v>
      </c>
      <c r="T1929" s="816" t="s">
        <v>90</v>
      </c>
      <c r="U1929" s="816"/>
      <c r="V1929" s="816"/>
      <c r="W1929" s="816"/>
      <c r="X1929" s="823" t="s">
        <v>425</v>
      </c>
      <c r="Y1929" s="823"/>
      <c r="Z1929" s="824"/>
    </row>
    <row r="1930" spans="1:26" ht="15.5" customHeight="1">
      <c r="A1930" s="424"/>
      <c r="B1930" s="450"/>
      <c r="C1930" s="429"/>
      <c r="D1930" s="431" t="s">
        <v>217</v>
      </c>
      <c r="E1930" s="431" t="s">
        <v>218</v>
      </c>
      <c r="F1930" s="432" t="s">
        <v>219</v>
      </c>
      <c r="G1930" s="431" t="s">
        <v>217</v>
      </c>
      <c r="H1930" s="431" t="s">
        <v>218</v>
      </c>
      <c r="I1930" s="433" t="s">
        <v>219</v>
      </c>
      <c r="J1930" s="431" t="s">
        <v>217</v>
      </c>
      <c r="K1930" s="431" t="s">
        <v>218</v>
      </c>
      <c r="L1930" s="433" t="s">
        <v>219</v>
      </c>
      <c r="M1930" s="833"/>
      <c r="N1930" s="834"/>
      <c r="O1930" s="431" t="s">
        <v>217</v>
      </c>
      <c r="P1930" s="431" t="s">
        <v>218</v>
      </c>
      <c r="Q1930" s="434" t="s">
        <v>421</v>
      </c>
      <c r="R1930" s="433" t="s">
        <v>219</v>
      </c>
      <c r="S1930" s="835"/>
      <c r="T1930" s="431" t="s">
        <v>217</v>
      </c>
      <c r="U1930" s="431" t="s">
        <v>218</v>
      </c>
      <c r="V1930" s="434" t="s">
        <v>422</v>
      </c>
      <c r="W1930" s="433" t="s">
        <v>219</v>
      </c>
      <c r="X1930" s="435" t="s">
        <v>423</v>
      </c>
      <c r="Y1930" s="431" t="s">
        <v>220</v>
      </c>
      <c r="Z1930" s="451" t="s">
        <v>69</v>
      </c>
    </row>
    <row r="1931" spans="1:26" ht="15.5" customHeight="1">
      <c r="A1931" s="425"/>
      <c r="B1931" s="828" t="s">
        <v>166</v>
      </c>
      <c r="C1931" s="829"/>
      <c r="D1931" s="436">
        <f>IF('statement of marks'!L$6="","",'statement of marks'!L$6)</f>
        <v>5</v>
      </c>
      <c r="E1931" s="436">
        <f>IF('statement of marks'!M$6="","",'statement of marks'!M$6)</f>
        <v>5</v>
      </c>
      <c r="F1931" s="437">
        <f>IF('statement of marks'!N$6="","",'statement of marks'!N$6)</f>
        <v>10</v>
      </c>
      <c r="G1931" s="436">
        <f>IF('statement of marks'!O$6="","",'statement of marks'!O$6)</f>
        <v>5</v>
      </c>
      <c r="H1931" s="436">
        <f>IF('statement of marks'!P$6="","",'statement of marks'!P$6)</f>
        <v>5</v>
      </c>
      <c r="I1931" s="438">
        <f>IF('statement of marks'!Q$6="","",'statement of marks'!Q$6)</f>
        <v>10</v>
      </c>
      <c r="J1931" s="436">
        <f>IF('statement of marks'!R$6="","",'statement of marks'!R$6)</f>
        <v>5</v>
      </c>
      <c r="K1931" s="436">
        <f>IF('statement of marks'!S$6="","",'statement of marks'!S$6)</f>
        <v>4</v>
      </c>
      <c r="L1931" s="438">
        <f>IF('statement of marks'!T$6="","",'statement of marks'!T$6)</f>
        <v>9</v>
      </c>
      <c r="M1931" s="438">
        <f>IF('statement of marks'!U$6="","",'statement of marks'!U$6)</f>
        <v>29</v>
      </c>
      <c r="N1931" s="439">
        <f>IF('statement of marks'!V$6="","",'statement of marks'!V$6)</f>
        <v>1</v>
      </c>
      <c r="O1931" s="436">
        <f>IF('statement of marks'!W$6="","",'statement of marks'!W$6)</f>
        <v>40</v>
      </c>
      <c r="P1931" s="436">
        <f>IF('statement of marks'!X$6="","",'statement of marks'!X$6)</f>
        <v>10</v>
      </c>
      <c r="Q1931" s="436">
        <f>IF('statement of marks'!Y$6="","",'statement of marks'!Y$6)</f>
        <v>20</v>
      </c>
      <c r="R1931" s="438">
        <f>IF('statement of marks'!Z$6="","",'statement of marks'!Z$6)</f>
        <v>70</v>
      </c>
      <c r="S1931" s="440">
        <f>IF('statement of marks'!AA$6="","",'statement of marks'!AA$6)</f>
        <v>100</v>
      </c>
      <c r="T1931" s="436">
        <f>IF('statement of marks'!AB$6="","",'statement of marks'!AB$6)</f>
        <v>65</v>
      </c>
      <c r="U1931" s="436">
        <f>IF('statement of marks'!AC$6="","",'statement of marks'!AC$6)</f>
        <v>15</v>
      </c>
      <c r="V1931" s="436">
        <f>IF('statement of marks'!AD$6="","",'statement of marks'!AD$6)</f>
        <v>20</v>
      </c>
      <c r="W1931" s="438">
        <f>IF('statement of marks'!AE$6="","",'statement of marks'!AE$6)</f>
        <v>100</v>
      </c>
      <c r="X1931" s="441">
        <f>IF('statement of marks'!AF$6="","",'statement of marks'!AF$6)</f>
        <v>200</v>
      </c>
      <c r="Y1931" s="436" t="str">
        <f>IF('statement of marks'!AG$6="","",'statement of marks'!AG$6)</f>
        <v/>
      </c>
      <c r="Z1931" s="452" t="str">
        <f>IF('statement of marks'!AH$6="","",'statement of marks'!AH$6)</f>
        <v/>
      </c>
    </row>
    <row r="1932" spans="1:26" ht="15.5" customHeight="1">
      <c r="A1932" s="424"/>
      <c r="B1932" s="813" t="str">
        <f>IF('statement of marks'!$L$3="","",'statement of marks'!$L$3)</f>
        <v>HINDI</v>
      </c>
      <c r="C1932" s="814"/>
      <c r="D1932" s="430" t="str">
        <f>IF('statement of marks'!L67="","",'statement of marks'!L67)</f>
        <v/>
      </c>
      <c r="E1932" s="430" t="str">
        <f>IF('statement of marks'!M67="","",'statement of marks'!M67)</f>
        <v/>
      </c>
      <c r="F1932" s="442" t="str">
        <f>IF('statement of marks'!N67="","",'statement of marks'!N67)</f>
        <v/>
      </c>
      <c r="G1932" s="430" t="str">
        <f>IF('statement of marks'!O67="","",'statement of marks'!O67)</f>
        <v/>
      </c>
      <c r="H1932" s="430" t="str">
        <f>IF('statement of marks'!P67="","",'statement of marks'!P67)</f>
        <v/>
      </c>
      <c r="I1932" s="443" t="str">
        <f>IF('statement of marks'!Q67="","",'statement of marks'!Q67)</f>
        <v/>
      </c>
      <c r="J1932" s="430" t="str">
        <f>IF('statement of marks'!R67="","",'statement of marks'!R67)</f>
        <v/>
      </c>
      <c r="K1932" s="430" t="str">
        <f>IF('statement of marks'!S67="","",'statement of marks'!S67)</f>
        <v/>
      </c>
      <c r="L1932" s="443" t="str">
        <f>IF('statement of marks'!T67="","",'statement of marks'!T67)</f>
        <v/>
      </c>
      <c r="M1932" s="443" t="str">
        <f>IF('statement of marks'!U67="","",'statement of marks'!U67)</f>
        <v/>
      </c>
      <c r="N1932" s="444" t="str">
        <f>IF('statement of marks'!V67="","",'statement of marks'!V67)</f>
        <v/>
      </c>
      <c r="O1932" s="430" t="str">
        <f>IF('statement of marks'!W67="","",'statement of marks'!W67)</f>
        <v/>
      </c>
      <c r="P1932" s="430" t="str">
        <f>IF('statement of marks'!X67="","",'statement of marks'!X67)</f>
        <v/>
      </c>
      <c r="Q1932" s="430" t="str">
        <f>IF('statement of marks'!Y67="","",'statement of marks'!Y67)</f>
        <v/>
      </c>
      <c r="R1932" s="443" t="str">
        <f>IF('statement of marks'!Z67="","",'statement of marks'!Z67)</f>
        <v/>
      </c>
      <c r="S1932" s="445" t="str">
        <f>IF('statement of marks'!AA67="","",'statement of marks'!AA67)</f>
        <v/>
      </c>
      <c r="T1932" s="430" t="str">
        <f>IF('statement of marks'!AB67="","",'statement of marks'!AB67)</f>
        <v/>
      </c>
      <c r="U1932" s="430" t="str">
        <f>IF('statement of marks'!AC67="","",'statement of marks'!AC67)</f>
        <v/>
      </c>
      <c r="V1932" s="430" t="str">
        <f>IF('statement of marks'!AD67="","",'statement of marks'!AD67)</f>
        <v/>
      </c>
      <c r="W1932" s="443" t="str">
        <f>IF('statement of marks'!AE67="","",'statement of marks'!AE67)</f>
        <v/>
      </c>
      <c r="X1932" s="446" t="str">
        <f>IF('statement of marks'!AF67="","",'statement of marks'!AF67)</f>
        <v/>
      </c>
      <c r="Y1932" s="430" t="str">
        <f>IF('statement of marks'!AG67="","",'statement of marks'!AG67)</f>
        <v/>
      </c>
      <c r="Z1932" s="453" t="str">
        <f>IF('statement of marks'!AH67="","",'statement of marks'!AH67)</f>
        <v/>
      </c>
    </row>
    <row r="1933" spans="1:26" ht="15.5" customHeight="1">
      <c r="A1933" s="424"/>
      <c r="B1933" s="813" t="str">
        <f>IF('statement of marks'!$AK$3="","",'statement of marks'!$AK$3)</f>
        <v>ENGLISH</v>
      </c>
      <c r="C1933" s="814"/>
      <c r="D1933" s="430" t="str">
        <f>IF('statement of marks'!AK67="","",'statement of marks'!AK67)</f>
        <v/>
      </c>
      <c r="E1933" s="430" t="str">
        <f>IF('statement of marks'!AL67="","",'statement of marks'!AL67)</f>
        <v/>
      </c>
      <c r="F1933" s="442" t="str">
        <f>IF('statement of marks'!AM67="","",'statement of marks'!AM67)</f>
        <v/>
      </c>
      <c r="G1933" s="430" t="str">
        <f>IF('statement of marks'!AN67="","",'statement of marks'!AN67)</f>
        <v/>
      </c>
      <c r="H1933" s="430" t="str">
        <f>IF('statement of marks'!AO67="","",'statement of marks'!AO67)</f>
        <v/>
      </c>
      <c r="I1933" s="443" t="str">
        <f>IF('statement of marks'!AP67="","",'statement of marks'!AP67)</f>
        <v/>
      </c>
      <c r="J1933" s="430" t="str">
        <f>IF('statement of marks'!AQ67="","",'statement of marks'!AQ67)</f>
        <v/>
      </c>
      <c r="K1933" s="430" t="str">
        <f>IF('statement of marks'!AR67="","",'statement of marks'!AR67)</f>
        <v/>
      </c>
      <c r="L1933" s="443" t="str">
        <f>IF('statement of marks'!AS67="","",'statement of marks'!AS67)</f>
        <v/>
      </c>
      <c r="M1933" s="443" t="str">
        <f>IF('statement of marks'!AT67="","",'statement of marks'!AT67)</f>
        <v/>
      </c>
      <c r="N1933" s="444" t="str">
        <f>IF('statement of marks'!AU67="","",'statement of marks'!AU67)</f>
        <v/>
      </c>
      <c r="O1933" s="430" t="str">
        <f>IF('statement of marks'!AV67="","",'statement of marks'!AV67)</f>
        <v/>
      </c>
      <c r="P1933" s="430" t="str">
        <f>IF('statement of marks'!AW67="","",'statement of marks'!AW67)</f>
        <v/>
      </c>
      <c r="Q1933" s="430" t="str">
        <f>IF('statement of marks'!AX67="","",'statement of marks'!AX67)</f>
        <v/>
      </c>
      <c r="R1933" s="443" t="str">
        <f>IF('statement of marks'!AY67="","",'statement of marks'!AY67)</f>
        <v/>
      </c>
      <c r="S1933" s="445" t="str">
        <f>IF('statement of marks'!AZ67="","",'statement of marks'!AZ67)</f>
        <v/>
      </c>
      <c r="T1933" s="430" t="str">
        <f>IF('statement of marks'!BA67="","",'statement of marks'!BA67)</f>
        <v/>
      </c>
      <c r="U1933" s="430" t="str">
        <f>IF('statement of marks'!BB67="","",'statement of marks'!BB67)</f>
        <v/>
      </c>
      <c r="V1933" s="430" t="str">
        <f>IF('statement of marks'!BC67="","",'statement of marks'!BC67)</f>
        <v/>
      </c>
      <c r="W1933" s="443" t="str">
        <f>IF('statement of marks'!BD67="","",'statement of marks'!BD67)</f>
        <v/>
      </c>
      <c r="X1933" s="446" t="str">
        <f>IF('statement of marks'!BE67="","",'statement of marks'!BE67)</f>
        <v/>
      </c>
      <c r="Y1933" s="430" t="str">
        <f>IF('statement of marks'!BF67="","",'statement of marks'!BF67)</f>
        <v/>
      </c>
      <c r="Z1933" s="453" t="str">
        <f>IF('statement of marks'!BG67="","",'statement of marks'!BG67)</f>
        <v/>
      </c>
    </row>
    <row r="1934" spans="1:26" ht="15.5" customHeight="1">
      <c r="A1934" s="424"/>
      <c r="B1934" s="813" t="str">
        <f>IF('statement of marks'!BJ67="s","SANSKRIT",IF('statement of marks'!BJ67="u","URDU",IF('statement of marks'!BJ67="g","GUJRATI",IF('statement of marks'!BJ67="p","PUNJABI",IF('statement of marks'!BJ67="sd","fla/kh","THIRD LANGUAGE")))))</f>
        <v>THIRD LANGUAGE</v>
      </c>
      <c r="C1934" s="814"/>
      <c r="D1934" s="430" t="str">
        <f>IF('statement of marks'!BK67="","",'statement of marks'!BK67)</f>
        <v/>
      </c>
      <c r="E1934" s="430" t="str">
        <f>IF('statement of marks'!BL67="","",'statement of marks'!BL67)</f>
        <v/>
      </c>
      <c r="F1934" s="442" t="str">
        <f>IF('statement of marks'!BM67="","",'statement of marks'!BM67)</f>
        <v/>
      </c>
      <c r="G1934" s="430" t="str">
        <f>IF('statement of marks'!BN67="","",'statement of marks'!BN67)</f>
        <v/>
      </c>
      <c r="H1934" s="430" t="str">
        <f>IF('statement of marks'!BO67="","",'statement of marks'!BO67)</f>
        <v/>
      </c>
      <c r="I1934" s="443" t="str">
        <f>IF('statement of marks'!BP67="","",'statement of marks'!BP67)</f>
        <v/>
      </c>
      <c r="J1934" s="430" t="str">
        <f>IF('statement of marks'!BQ67="","",'statement of marks'!BQ67)</f>
        <v/>
      </c>
      <c r="K1934" s="430" t="str">
        <f>IF('statement of marks'!BR67="","",'statement of marks'!BR67)</f>
        <v/>
      </c>
      <c r="L1934" s="443" t="str">
        <f>IF('statement of marks'!BS67="","",'statement of marks'!BS67)</f>
        <v/>
      </c>
      <c r="M1934" s="443" t="str">
        <f>IF('statement of marks'!BT67="","",'statement of marks'!BT67)</f>
        <v/>
      </c>
      <c r="N1934" s="444" t="str">
        <f>IF('statement of marks'!BU67="","",'statement of marks'!BU67)</f>
        <v/>
      </c>
      <c r="O1934" s="430" t="str">
        <f>IF('statement of marks'!BV67="","",'statement of marks'!BV67)</f>
        <v/>
      </c>
      <c r="P1934" s="430" t="str">
        <f>IF('statement of marks'!BW67="","",'statement of marks'!BW67)</f>
        <v/>
      </c>
      <c r="Q1934" s="430"/>
      <c r="R1934" s="443" t="str">
        <f>IF('statement of marks'!BX67="","",'statement of marks'!BX67)</f>
        <v/>
      </c>
      <c r="S1934" s="445" t="str">
        <f>IF('statement of marks'!BY67="","",'statement of marks'!BY67)</f>
        <v/>
      </c>
      <c r="T1934" s="430" t="str">
        <f>IF('statement of marks'!BZ67="","",'statement of marks'!BZ67)</f>
        <v/>
      </c>
      <c r="U1934" s="430" t="str">
        <f>IF('statement of marks'!CA67="","",'statement of marks'!CA67)</f>
        <v/>
      </c>
      <c r="V1934" s="430"/>
      <c r="W1934" s="443" t="str">
        <f>IF('statement of marks'!CB67="","",'statement of marks'!CB67)</f>
        <v/>
      </c>
      <c r="X1934" s="446" t="str">
        <f>IF('statement of marks'!CC67="","",'statement of marks'!CC67)</f>
        <v/>
      </c>
      <c r="Y1934" s="430" t="str">
        <f>IF('statement of marks'!CD67="","",'statement of marks'!CD67)</f>
        <v/>
      </c>
      <c r="Z1934" s="453" t="str">
        <f>IF('statement of marks'!CE67="","",'statement of marks'!CE67)</f>
        <v/>
      </c>
    </row>
    <row r="1935" spans="1:26" ht="15.5" customHeight="1">
      <c r="A1935" s="424"/>
      <c r="B1935" s="813" t="str">
        <f>IF('statement of marks'!$CH$3="","",'statement of marks'!$CH$3)</f>
        <v>MATHEMATICS</v>
      </c>
      <c r="C1935" s="814"/>
      <c r="D1935" s="430" t="str">
        <f>IF('statement of marks'!CH67="","",'statement of marks'!CH67)</f>
        <v/>
      </c>
      <c r="E1935" s="430" t="str">
        <f>IF('statement of marks'!CI67="","",'statement of marks'!CI67)</f>
        <v/>
      </c>
      <c r="F1935" s="442" t="str">
        <f>IF('statement of marks'!CJ67="","",'statement of marks'!CJ67)</f>
        <v/>
      </c>
      <c r="G1935" s="430" t="str">
        <f>IF('statement of marks'!CK67="","",'statement of marks'!CK67)</f>
        <v/>
      </c>
      <c r="H1935" s="430" t="str">
        <f>IF('statement of marks'!CL67="","",'statement of marks'!CL67)</f>
        <v/>
      </c>
      <c r="I1935" s="443" t="str">
        <f>IF('statement of marks'!CM67="","",'statement of marks'!CM67)</f>
        <v/>
      </c>
      <c r="J1935" s="430" t="str">
        <f>IF('statement of marks'!CN67="","",'statement of marks'!CN67)</f>
        <v/>
      </c>
      <c r="K1935" s="430" t="str">
        <f>IF('statement of marks'!CO67="","",'statement of marks'!CO67)</f>
        <v/>
      </c>
      <c r="L1935" s="443" t="str">
        <f>IF('statement of marks'!CP67="","",'statement of marks'!CP67)</f>
        <v/>
      </c>
      <c r="M1935" s="443" t="str">
        <f>IF('statement of marks'!CQ67="","",'statement of marks'!CQ67)</f>
        <v/>
      </c>
      <c r="N1935" s="444" t="str">
        <f>IF('statement of marks'!CR67="","",'statement of marks'!CR67)</f>
        <v/>
      </c>
      <c r="O1935" s="430" t="str">
        <f>IF('statement of marks'!CS67="","",'statement of marks'!CS67)</f>
        <v/>
      </c>
      <c r="P1935" s="430" t="str">
        <f>IF('statement of marks'!CT67="","",'statement of marks'!CT67)</f>
        <v/>
      </c>
      <c r="Q1935" s="430" t="str">
        <f>IF('statement of marks'!CU67="","",'statement of marks'!CU67)</f>
        <v/>
      </c>
      <c r="R1935" s="443" t="str">
        <f>IF('statement of marks'!CV67="","",'statement of marks'!CV67)</f>
        <v/>
      </c>
      <c r="S1935" s="445" t="str">
        <f>IF('statement of marks'!CW67="","",'statement of marks'!CW67)</f>
        <v/>
      </c>
      <c r="T1935" s="430" t="str">
        <f>IF('statement of marks'!CX67="","",'statement of marks'!CX67)</f>
        <v/>
      </c>
      <c r="U1935" s="430" t="str">
        <f>IF('statement of marks'!CY67="","",'statement of marks'!CY67)</f>
        <v/>
      </c>
      <c r="V1935" s="430" t="str">
        <f>IF('statement of marks'!CZ67="","",'statement of marks'!CZ67)</f>
        <v/>
      </c>
      <c r="W1935" s="443" t="str">
        <f>IF('statement of marks'!DA67="","",'statement of marks'!DA67)</f>
        <v/>
      </c>
      <c r="X1935" s="446" t="str">
        <f>IF('statement of marks'!DB67="","",'statement of marks'!DB67)</f>
        <v/>
      </c>
      <c r="Y1935" s="430" t="str">
        <f>IF('statement of marks'!DC67="","",'statement of marks'!DC67)</f>
        <v/>
      </c>
      <c r="Z1935" s="453" t="str">
        <f>IF('statement of marks'!DD67="","",'statement of marks'!DD67)</f>
        <v/>
      </c>
    </row>
    <row r="1936" spans="1:26" ht="15.5" customHeight="1">
      <c r="A1936" s="424"/>
      <c r="B1936" s="813" t="str">
        <f>IF('statement of marks'!$DG$3="","",'statement of marks'!$DG$3)</f>
        <v>SCIENCE</v>
      </c>
      <c r="C1936" s="814"/>
      <c r="D1936" s="430" t="str">
        <f>IF('statement of marks'!DG67="","",'statement of marks'!DG67)</f>
        <v/>
      </c>
      <c r="E1936" s="430" t="str">
        <f>IF('statement of marks'!DH67="","",'statement of marks'!DH67)</f>
        <v/>
      </c>
      <c r="F1936" s="442" t="str">
        <f>IF('statement of marks'!DI67="","",'statement of marks'!DI67)</f>
        <v/>
      </c>
      <c r="G1936" s="430" t="str">
        <f>IF('statement of marks'!DJ67="","",'statement of marks'!DJ67)</f>
        <v/>
      </c>
      <c r="H1936" s="430" t="str">
        <f>IF('statement of marks'!DK67="","",'statement of marks'!DK67)</f>
        <v/>
      </c>
      <c r="I1936" s="443" t="str">
        <f>IF('statement of marks'!DL67="","",'statement of marks'!DL67)</f>
        <v/>
      </c>
      <c r="J1936" s="430" t="str">
        <f>IF('statement of marks'!DM67="","",'statement of marks'!DM67)</f>
        <v/>
      </c>
      <c r="K1936" s="430" t="str">
        <f>IF('statement of marks'!DN67="","",'statement of marks'!DN67)</f>
        <v/>
      </c>
      <c r="L1936" s="443" t="str">
        <f>IF('statement of marks'!DO67="","",'statement of marks'!DO67)</f>
        <v/>
      </c>
      <c r="M1936" s="443" t="str">
        <f>IF('statement of marks'!DP67="","",'statement of marks'!DP67)</f>
        <v/>
      </c>
      <c r="N1936" s="444" t="str">
        <f>IF('statement of marks'!DQ67="","",'statement of marks'!DQ67)</f>
        <v/>
      </c>
      <c r="O1936" s="430" t="str">
        <f>IF('statement of marks'!DR67="","",'statement of marks'!DR67)</f>
        <v/>
      </c>
      <c r="P1936" s="430" t="str">
        <f>IF('statement of marks'!DS67="","",'statement of marks'!DS67)</f>
        <v/>
      </c>
      <c r="Q1936" s="430"/>
      <c r="R1936" s="443" t="str">
        <f>IF('statement of marks'!DT67="","",'statement of marks'!DT67)</f>
        <v/>
      </c>
      <c r="S1936" s="445" t="str">
        <f>IF('statement of marks'!DU67="","",'statement of marks'!DU67)</f>
        <v/>
      </c>
      <c r="T1936" s="430" t="str">
        <f>IF('statement of marks'!DV67="","",'statement of marks'!DV67)</f>
        <v/>
      </c>
      <c r="U1936" s="430" t="str">
        <f>IF('statement of marks'!DW67="","",'statement of marks'!DW67)</f>
        <v/>
      </c>
      <c r="V1936" s="430"/>
      <c r="W1936" s="443" t="str">
        <f>IF('statement of marks'!DX67="","",'statement of marks'!DX67)</f>
        <v/>
      </c>
      <c r="X1936" s="446" t="str">
        <f>IF('statement of marks'!DY67="","",'statement of marks'!DY67)</f>
        <v/>
      </c>
      <c r="Y1936" s="430" t="str">
        <f>IF('statement of marks'!DZ67="","",'statement of marks'!DZ67)</f>
        <v/>
      </c>
      <c r="Z1936" s="453" t="str">
        <f>IF('statement of marks'!EA67="","",'statement of marks'!EA67)</f>
        <v/>
      </c>
    </row>
    <row r="1937" spans="1:26" ht="15.5" customHeight="1">
      <c r="A1937" s="424"/>
      <c r="B1937" s="813" t="str">
        <f>IF('statement of marks'!$ED$3="","",'statement of marks'!$ED$3)</f>
        <v>SOCIAL STUDIES</v>
      </c>
      <c r="C1937" s="814"/>
      <c r="D1937" s="430" t="str">
        <f>IF('statement of marks'!ED67="","",'statement of marks'!ED67)</f>
        <v/>
      </c>
      <c r="E1937" s="430" t="str">
        <f>IF('statement of marks'!EE67="","",'statement of marks'!EE67)</f>
        <v/>
      </c>
      <c r="F1937" s="442" t="str">
        <f>IF('statement of marks'!EF67="","",'statement of marks'!EF67)</f>
        <v/>
      </c>
      <c r="G1937" s="430" t="str">
        <f>IF('statement of marks'!EG67="","",'statement of marks'!EG67)</f>
        <v/>
      </c>
      <c r="H1937" s="430" t="str">
        <f>IF('statement of marks'!EH67="","",'statement of marks'!EH67)</f>
        <v/>
      </c>
      <c r="I1937" s="443" t="str">
        <f>IF('statement of marks'!EI67="","",'statement of marks'!EI67)</f>
        <v/>
      </c>
      <c r="J1937" s="430" t="str">
        <f>IF('statement of marks'!EJ67="","",'statement of marks'!EJ67)</f>
        <v/>
      </c>
      <c r="K1937" s="430" t="str">
        <f>IF('statement of marks'!EK67="","",'statement of marks'!EK67)</f>
        <v/>
      </c>
      <c r="L1937" s="443" t="str">
        <f>IF('statement of marks'!EL67="","",'statement of marks'!EL67)</f>
        <v/>
      </c>
      <c r="M1937" s="443" t="str">
        <f>IF('statement of marks'!EM67="","",'statement of marks'!EM67)</f>
        <v/>
      </c>
      <c r="N1937" s="444" t="str">
        <f>IF('statement of marks'!EN67="","",'statement of marks'!EN67)</f>
        <v/>
      </c>
      <c r="O1937" s="430" t="str">
        <f>IF('statement of marks'!EO67="","",'statement of marks'!EO67)</f>
        <v/>
      </c>
      <c r="P1937" s="430" t="str">
        <f>IF('statement of marks'!EP67="","",'statement of marks'!EP67)</f>
        <v/>
      </c>
      <c r="Q1937" s="430"/>
      <c r="R1937" s="443" t="str">
        <f>IF('statement of marks'!EQ67="","",'statement of marks'!EQ67)</f>
        <v/>
      </c>
      <c r="S1937" s="445" t="str">
        <f>IF('statement of marks'!ER67="","",'statement of marks'!ER67)</f>
        <v/>
      </c>
      <c r="T1937" s="430" t="str">
        <f>IF('statement of marks'!ES67="","",'statement of marks'!ES67)</f>
        <v/>
      </c>
      <c r="U1937" s="430" t="str">
        <f>IF('statement of marks'!ET67="","",'statement of marks'!ET67)</f>
        <v/>
      </c>
      <c r="V1937" s="430"/>
      <c r="W1937" s="443" t="str">
        <f>IF('statement of marks'!EU67="","",'statement of marks'!EU67)</f>
        <v/>
      </c>
      <c r="X1937" s="446" t="str">
        <f>IF('statement of marks'!EV67="","",'statement of marks'!EV67)</f>
        <v/>
      </c>
      <c r="Y1937" s="430" t="str">
        <f>IF('statement of marks'!EW67="","",'statement of marks'!EW67)</f>
        <v/>
      </c>
      <c r="Z1937" s="453" t="str">
        <f>IF('statement of marks'!EX67="","",'statement of marks'!EX67)</f>
        <v/>
      </c>
    </row>
    <row r="1938" spans="1:26" ht="15.5" customHeight="1">
      <c r="A1938" s="424"/>
      <c r="B1938" s="813" t="s">
        <v>172</v>
      </c>
      <c r="C1938" s="814"/>
      <c r="D1938" s="794" t="s">
        <v>167</v>
      </c>
      <c r="E1938" s="794"/>
      <c r="F1938" s="794"/>
      <c r="G1938" s="794" t="s">
        <v>168</v>
      </c>
      <c r="H1938" s="794"/>
      <c r="I1938" s="794"/>
      <c r="J1938" s="794" t="s">
        <v>169</v>
      </c>
      <c r="K1938" s="794"/>
      <c r="L1938" s="794"/>
      <c r="M1938" s="794"/>
      <c r="N1938" s="794"/>
      <c r="O1938" s="794" t="s">
        <v>177</v>
      </c>
      <c r="P1938" s="794"/>
      <c r="Q1938" s="794"/>
      <c r="R1938" s="794"/>
      <c r="S1938" s="794" t="s">
        <v>221</v>
      </c>
      <c r="T1938" s="794"/>
      <c r="U1938" s="794"/>
      <c r="V1938" s="794"/>
      <c r="W1938" s="447"/>
      <c r="X1938" s="823" t="s">
        <v>425</v>
      </c>
      <c r="Y1938" s="823"/>
      <c r="Z1938" s="824"/>
    </row>
    <row r="1939" spans="1:26" ht="15.5" customHeight="1">
      <c r="A1939" s="425"/>
      <c r="B1939" s="825" t="s">
        <v>166</v>
      </c>
      <c r="C1939" s="826"/>
      <c r="D1939" s="827">
        <f>IF('statement of marks'!FA$6="","",'statement of marks'!FA$6)</f>
        <v>20</v>
      </c>
      <c r="E1939" s="827"/>
      <c r="F1939" s="827"/>
      <c r="G1939" s="827">
        <f>IF('statement of marks'!FB$6="","",'statement of marks'!FB$6)</f>
        <v>20</v>
      </c>
      <c r="H1939" s="827"/>
      <c r="I1939" s="827"/>
      <c r="J1939" s="827">
        <f>IF('statement of marks'!FC$6="","",'statement of marks'!FC$6)</f>
        <v>20</v>
      </c>
      <c r="K1939" s="827"/>
      <c r="L1939" s="827"/>
      <c r="M1939" s="827"/>
      <c r="N1939" s="827"/>
      <c r="O1939" s="827">
        <f>IF('statement of marks'!FD$6="","",'statement of marks'!FD$6)</f>
        <v>20</v>
      </c>
      <c r="P1939" s="827"/>
      <c r="Q1939" s="827"/>
      <c r="R1939" s="827"/>
      <c r="S1939" s="827">
        <f>IF('statement of marks'!FE$6="","",'statement of marks'!FE$6)</f>
        <v>20</v>
      </c>
      <c r="T1939" s="827"/>
      <c r="U1939" s="827"/>
      <c r="V1939" s="827"/>
      <c r="W1939" s="448"/>
      <c r="X1939" s="436">
        <f>IF('statement of marks'!FF$6="","",'statement of marks'!FF$6)</f>
        <v>100</v>
      </c>
      <c r="Y1939" s="436" t="s">
        <v>220</v>
      </c>
      <c r="Z1939" s="451" t="s">
        <v>69</v>
      </c>
    </row>
    <row r="1940" spans="1:26" ht="15.5" customHeight="1">
      <c r="A1940" s="424"/>
      <c r="B1940" s="813" t="str">
        <f>IF('statement of marks'!$FA$3="","",'statement of marks'!$FA$3)</f>
        <v>WORK EXPERIENCE</v>
      </c>
      <c r="C1940" s="814"/>
      <c r="D1940" s="817" t="str">
        <f>IF('statement of marks'!FA67="","",'statement of marks'!FA67)</f>
        <v/>
      </c>
      <c r="E1940" s="817"/>
      <c r="F1940" s="817"/>
      <c r="G1940" s="817" t="str">
        <f>IF('statement of marks'!FB67="","",'statement of marks'!FB67)</f>
        <v/>
      </c>
      <c r="H1940" s="817"/>
      <c r="I1940" s="817"/>
      <c r="J1940" s="816" t="str">
        <f>IF('statement of marks'!FC67="","",'statement of marks'!FC67)</f>
        <v/>
      </c>
      <c r="K1940" s="816"/>
      <c r="L1940" s="816"/>
      <c r="M1940" s="816"/>
      <c r="N1940" s="816"/>
      <c r="O1940" s="817" t="str">
        <f>IF('statement of marks'!FD67="","",'statement of marks'!FD67)</f>
        <v/>
      </c>
      <c r="P1940" s="817"/>
      <c r="Q1940" s="817"/>
      <c r="R1940" s="817"/>
      <c r="S1940" s="817" t="str">
        <f>IF('statement of marks'!FE67="","",'statement of marks'!FE67)</f>
        <v/>
      </c>
      <c r="T1940" s="817"/>
      <c r="U1940" s="817"/>
      <c r="V1940" s="817"/>
      <c r="W1940" s="447"/>
      <c r="X1940" s="447" t="str">
        <f>IF('statement of marks'!FF67="","",'statement of marks'!FF67)</f>
        <v/>
      </c>
      <c r="Y1940" s="447" t="str">
        <f>IF('statement of marks'!FG67="","",'statement of marks'!FG67)</f>
        <v/>
      </c>
      <c r="Z1940" s="454" t="str">
        <f>IF('statement of marks'!FH67="","",'statement of marks'!FH67)</f>
        <v/>
      </c>
    </row>
    <row r="1941" spans="1:26" ht="15.5" customHeight="1">
      <c r="A1941" s="424"/>
      <c r="B1941" s="813" t="str">
        <f>IF('statement of marks'!$FK$3="","",'statement of marks'!$FK$3)</f>
        <v>ART EDUCATION</v>
      </c>
      <c r="C1941" s="814"/>
      <c r="D1941" s="817" t="str">
        <f>IF('statement of marks'!FK67="","",'statement of marks'!FK67)</f>
        <v/>
      </c>
      <c r="E1941" s="817"/>
      <c r="F1941" s="817"/>
      <c r="G1941" s="817" t="str">
        <f>IF('statement of marks'!FL67="","",'statement of marks'!FL67)</f>
        <v/>
      </c>
      <c r="H1941" s="817"/>
      <c r="I1941" s="817"/>
      <c r="J1941" s="816" t="str">
        <f>IF('statement of marks'!FM67="","",'statement of marks'!FM67)</f>
        <v/>
      </c>
      <c r="K1941" s="816"/>
      <c r="L1941" s="816"/>
      <c r="M1941" s="816"/>
      <c r="N1941" s="816"/>
      <c r="O1941" s="817" t="str">
        <f>IF('statement of marks'!FN67="","",'statement of marks'!FN67)</f>
        <v/>
      </c>
      <c r="P1941" s="817"/>
      <c r="Q1941" s="817"/>
      <c r="R1941" s="817"/>
      <c r="S1941" s="817" t="str">
        <f>IF('statement of marks'!FO67="","",'statement of marks'!FO67)</f>
        <v/>
      </c>
      <c r="T1941" s="817"/>
      <c r="U1941" s="817"/>
      <c r="V1941" s="817"/>
      <c r="W1941" s="447"/>
      <c r="X1941" s="447" t="str">
        <f>IF('statement of marks'!FP67="","",'statement of marks'!FP67)</f>
        <v/>
      </c>
      <c r="Y1941" s="447" t="str">
        <f>IF('statement of marks'!FQ67="","",'statement of marks'!FQ67)</f>
        <v/>
      </c>
      <c r="Z1941" s="454" t="str">
        <f>IF('statement of marks'!FR67="","",'statement of marks'!FR67)</f>
        <v/>
      </c>
    </row>
    <row r="1942" spans="1:26" ht="15.5" customHeight="1">
      <c r="A1942" s="424"/>
      <c r="B1942" s="813" t="str">
        <f>IF('statement of marks'!$FU$3="","",'statement of marks'!$FU$3)</f>
        <v>PHYSICIAL EDUCATION</v>
      </c>
      <c r="C1942" s="814"/>
      <c r="D1942" s="817" t="str">
        <f>IF('statement of marks'!FU67="","",'statement of marks'!FU67)</f>
        <v/>
      </c>
      <c r="E1942" s="817"/>
      <c r="F1942" s="817"/>
      <c r="G1942" s="817" t="str">
        <f>IF('statement of marks'!FV67="","",'statement of marks'!FV67)</f>
        <v/>
      </c>
      <c r="H1942" s="817"/>
      <c r="I1942" s="817"/>
      <c r="J1942" s="816" t="str">
        <f>IF('statement of marks'!FW67="","",'statement of marks'!FW67)</f>
        <v/>
      </c>
      <c r="K1942" s="816"/>
      <c r="L1942" s="816"/>
      <c r="M1942" s="816"/>
      <c r="N1942" s="816"/>
      <c r="O1942" s="817" t="str">
        <f>IF('statement of marks'!FX67="","",'statement of marks'!FX67)</f>
        <v/>
      </c>
      <c r="P1942" s="817"/>
      <c r="Q1942" s="817"/>
      <c r="R1942" s="817"/>
      <c r="S1942" s="817" t="str">
        <f>IF('statement of marks'!FY67="","",'statement of marks'!FY67)</f>
        <v/>
      </c>
      <c r="T1942" s="817"/>
      <c r="U1942" s="817"/>
      <c r="V1942" s="817"/>
      <c r="W1942" s="447"/>
      <c r="X1942" s="447" t="str">
        <f>IF('statement of marks'!FZ67="","",'statement of marks'!FZ67)</f>
        <v/>
      </c>
      <c r="Y1942" s="447" t="str">
        <f>IF('statement of marks'!GA67="","",'statement of marks'!GA67)</f>
        <v/>
      </c>
      <c r="Z1942" s="454" t="str">
        <f>IF('statement of marks'!GB67="","",'statement of marks'!GB67)</f>
        <v/>
      </c>
    </row>
    <row r="1943" spans="1:26" ht="15.5" customHeight="1">
      <c r="A1943" s="424"/>
      <c r="B1943" s="813" t="s">
        <v>173</v>
      </c>
      <c r="C1943" s="814"/>
      <c r="D1943" s="794" t="str">
        <f>details!$EF$3</f>
        <v>AUGUST</v>
      </c>
      <c r="E1943" s="794"/>
      <c r="F1943" s="794"/>
      <c r="G1943" s="794" t="str">
        <f>details!$EJ$3</f>
        <v>OCTOBER</v>
      </c>
      <c r="H1943" s="794"/>
      <c r="I1943" s="794"/>
      <c r="J1943" s="816" t="str">
        <f>details!$EN$3</f>
        <v>DECEMBER</v>
      </c>
      <c r="K1943" s="816"/>
      <c r="L1943" s="816"/>
      <c r="M1943" s="816"/>
      <c r="N1943" s="816"/>
      <c r="O1943" s="794" t="str">
        <f>details!$ER$3</f>
        <v>FEBURARY</v>
      </c>
      <c r="P1943" s="794"/>
      <c r="Q1943" s="794"/>
      <c r="R1943" s="794"/>
      <c r="S1943" s="794" t="str">
        <f>details!$EV$3</f>
        <v>GRAND TOAL</v>
      </c>
      <c r="T1943" s="794"/>
      <c r="U1943" s="794"/>
      <c r="V1943" s="794"/>
      <c r="W1943" s="811" t="s">
        <v>118</v>
      </c>
      <c r="X1943" s="811"/>
      <c r="Y1943" s="811"/>
      <c r="Z1943" s="812"/>
    </row>
    <row r="1944" spans="1:26" ht="15.5" customHeight="1">
      <c r="A1944" s="424"/>
      <c r="B1944" s="813" t="s">
        <v>175</v>
      </c>
      <c r="C1944" s="814"/>
      <c r="D1944" s="815" t="str">
        <f>IF(details!EI67="","",details!EI67)</f>
        <v/>
      </c>
      <c r="E1944" s="815"/>
      <c r="F1944" s="815"/>
      <c r="G1944" s="815" t="str">
        <f>IF(details!EM67="","",details!EM67)</f>
        <v/>
      </c>
      <c r="H1944" s="815"/>
      <c r="I1944" s="815"/>
      <c r="J1944" s="816" t="str">
        <f>IF(details!EQ67="","",details!EQ67)</f>
        <v/>
      </c>
      <c r="K1944" s="816"/>
      <c r="L1944" s="816"/>
      <c r="M1944" s="816"/>
      <c r="N1944" s="816"/>
      <c r="O1944" s="817" t="str">
        <f>IF(details!EU67="","",details!EU67)</f>
        <v/>
      </c>
      <c r="P1944" s="817"/>
      <c r="Q1944" s="817"/>
      <c r="R1944" s="817"/>
      <c r="S1944" s="815" t="str">
        <f>IF(details!EW67="","",details!EW67)</f>
        <v/>
      </c>
      <c r="T1944" s="815"/>
      <c r="U1944" s="815"/>
      <c r="V1944" s="815"/>
      <c r="W1944" s="811"/>
      <c r="X1944" s="811"/>
      <c r="Y1944" s="811"/>
      <c r="Z1944" s="812"/>
    </row>
    <row r="1945" spans="1:26" ht="15.5" customHeight="1">
      <c r="A1945" s="424"/>
      <c r="B1945" s="818" t="s">
        <v>174</v>
      </c>
      <c r="C1945" s="819"/>
      <c r="D1945" s="820">
        <f>IF(details!EH67="","",details!EH67)</f>
        <v>40</v>
      </c>
      <c r="E1945" s="820"/>
      <c r="F1945" s="820"/>
      <c r="G1945" s="820">
        <f>IF(details!EL67="","",details!EL67)</f>
        <v>60</v>
      </c>
      <c r="H1945" s="820"/>
      <c r="I1945" s="820"/>
      <c r="J1945" s="820">
        <f>IF(details!EP67="","",details!EP67)</f>
        <v>80</v>
      </c>
      <c r="K1945" s="820"/>
      <c r="L1945" s="820"/>
      <c r="M1945" s="820"/>
      <c r="N1945" s="820"/>
      <c r="O1945" s="820">
        <f>IF(details!ET67="","",details!ET67)</f>
        <v>100</v>
      </c>
      <c r="P1945" s="820"/>
      <c r="Q1945" s="820"/>
      <c r="R1945" s="820"/>
      <c r="S1945" s="820">
        <f>IF(details!EV67="","",details!EV67)</f>
        <v>110</v>
      </c>
      <c r="T1945" s="820"/>
      <c r="U1945" s="820"/>
      <c r="V1945" s="820"/>
      <c r="W1945" s="821">
        <f>'statement of marks'!$HR$108</f>
        <v>45777</v>
      </c>
      <c r="X1945" s="821"/>
      <c r="Y1945" s="821"/>
      <c r="Z1945" s="822"/>
    </row>
    <row r="1946" spans="1:26" ht="15.5" customHeight="1">
      <c r="A1946" s="426"/>
      <c r="B1946" s="803" t="s">
        <v>232</v>
      </c>
      <c r="C1946" s="804"/>
      <c r="D1946" s="805" t="s">
        <v>189</v>
      </c>
      <c r="E1946" s="805"/>
      <c r="F1946" s="805"/>
      <c r="G1946" s="805" t="s">
        <v>190</v>
      </c>
      <c r="H1946" s="805"/>
      <c r="I1946" s="805"/>
      <c r="J1946" s="805" t="s">
        <v>222</v>
      </c>
      <c r="K1946" s="805"/>
      <c r="L1946" s="805"/>
      <c r="M1946" s="805"/>
      <c r="N1946" s="805"/>
      <c r="O1946" s="805" t="s">
        <v>147</v>
      </c>
      <c r="P1946" s="805"/>
      <c r="Q1946" s="805"/>
      <c r="R1946" s="805"/>
      <c r="S1946" s="806" t="s">
        <v>195</v>
      </c>
      <c r="T1946" s="806"/>
      <c r="U1946" s="806"/>
      <c r="V1946" s="806"/>
      <c r="W1946" s="805" t="s">
        <v>230</v>
      </c>
      <c r="X1946" s="805"/>
      <c r="Y1946" s="805"/>
      <c r="Z1946" s="807"/>
    </row>
    <row r="1947" spans="1:26" ht="15.5" customHeight="1">
      <c r="A1947" s="426"/>
      <c r="B1947" s="803"/>
      <c r="C1947" s="804"/>
      <c r="D1947" s="805">
        <f>'statement of marks'!HP67</f>
        <v>1200</v>
      </c>
      <c r="E1947" s="805"/>
      <c r="F1947" s="805"/>
      <c r="G1947" s="805" t="str">
        <f>'statement of marks'!HQ67</f>
        <v/>
      </c>
      <c r="H1947" s="805"/>
      <c r="I1947" s="805"/>
      <c r="J1947" s="808" t="str">
        <f>'statement of marks'!HU67</f>
        <v/>
      </c>
      <c r="K1947" s="808"/>
      <c r="L1947" s="808"/>
      <c r="M1947" s="808"/>
      <c r="N1947" s="808"/>
      <c r="O1947" s="808" t="str">
        <f>'statement of marks'!HR67</f>
        <v/>
      </c>
      <c r="P1947" s="808"/>
      <c r="Q1947" s="808"/>
      <c r="R1947" s="808"/>
      <c r="S1947" s="805" t="str">
        <f>'statement of marks'!HT67</f>
        <v/>
      </c>
      <c r="T1947" s="805"/>
      <c r="U1947" s="805"/>
      <c r="V1947" s="805"/>
      <c r="W1947" s="809" t="str">
        <f>'statement of marks'!HO67</f>
        <v/>
      </c>
      <c r="X1947" s="809"/>
      <c r="Y1947" s="809"/>
      <c r="Z1947" s="810"/>
    </row>
    <row r="1948" spans="1:26" ht="15.5" customHeight="1">
      <c r="A1948" s="424"/>
      <c r="B1948" s="792" t="s">
        <v>176</v>
      </c>
      <c r="C1948" s="793"/>
      <c r="D1948" s="794"/>
      <c r="E1948" s="794"/>
      <c r="F1948" s="794"/>
      <c r="G1948" s="794"/>
      <c r="H1948" s="794"/>
      <c r="I1948" s="794"/>
      <c r="J1948" s="794"/>
      <c r="K1948" s="794"/>
      <c r="L1948" s="794"/>
      <c r="M1948" s="794"/>
      <c r="N1948" s="794"/>
      <c r="O1948" s="794"/>
      <c r="P1948" s="794"/>
      <c r="Q1948" s="794"/>
      <c r="R1948" s="794"/>
      <c r="S1948" s="794"/>
      <c r="T1948" s="794"/>
      <c r="U1948" s="794"/>
      <c r="V1948" s="794"/>
      <c r="W1948" s="794"/>
      <c r="X1948" s="794"/>
      <c r="Y1948" s="794"/>
      <c r="Z1948" s="800"/>
    </row>
    <row r="1949" spans="1:26" ht="15.5" customHeight="1">
      <c r="A1949" s="424"/>
      <c r="B1949" s="801" t="s">
        <v>161</v>
      </c>
      <c r="C1949" s="802"/>
      <c r="D1949" s="794"/>
      <c r="E1949" s="794"/>
      <c r="F1949" s="794"/>
      <c r="G1949" s="794"/>
      <c r="H1949" s="794"/>
      <c r="I1949" s="794"/>
      <c r="J1949" s="794"/>
      <c r="K1949" s="794"/>
      <c r="L1949" s="794"/>
      <c r="M1949" s="794"/>
      <c r="N1949" s="794"/>
      <c r="O1949" s="794"/>
      <c r="P1949" s="794"/>
      <c r="Q1949" s="794"/>
      <c r="R1949" s="794"/>
      <c r="S1949" s="794"/>
      <c r="T1949" s="794"/>
      <c r="U1949" s="794"/>
      <c r="V1949" s="794"/>
      <c r="W1949" s="794"/>
      <c r="X1949" s="794"/>
      <c r="Y1949" s="794"/>
      <c r="Z1949" s="800"/>
    </row>
    <row r="1950" spans="1:26" ht="15.5" customHeight="1">
      <c r="A1950" s="424"/>
      <c r="B1950" s="792" t="s">
        <v>162</v>
      </c>
      <c r="C1950" s="793"/>
      <c r="D1950" s="794"/>
      <c r="E1950" s="794"/>
      <c r="F1950" s="794"/>
      <c r="G1950" s="794"/>
      <c r="H1950" s="794"/>
      <c r="I1950" s="794"/>
      <c r="J1950" s="794"/>
      <c r="K1950" s="794"/>
      <c r="L1950" s="794"/>
      <c r="M1950" s="794"/>
      <c r="N1950" s="794"/>
      <c r="O1950" s="794"/>
      <c r="P1950" s="794"/>
      <c r="Q1950" s="794"/>
      <c r="R1950" s="794"/>
      <c r="S1950" s="795" t="s">
        <v>162</v>
      </c>
      <c r="T1950" s="795"/>
      <c r="U1950" s="795"/>
      <c r="V1950" s="795"/>
      <c r="W1950" s="796" t="s">
        <v>163</v>
      </c>
      <c r="X1950" s="796"/>
      <c r="Y1950" s="796"/>
      <c r="Z1950" s="797"/>
    </row>
    <row r="1951" spans="1:26" ht="15.5" customHeight="1">
      <c r="A1951" s="424"/>
      <c r="B1951" s="798" t="s">
        <v>163</v>
      </c>
      <c r="C1951" s="799"/>
      <c r="D1951" s="794"/>
      <c r="E1951" s="794"/>
      <c r="F1951" s="794"/>
      <c r="G1951" s="794"/>
      <c r="H1951" s="794"/>
      <c r="I1951" s="794"/>
      <c r="J1951" s="794"/>
      <c r="K1951" s="794"/>
      <c r="L1951" s="794"/>
      <c r="M1951" s="794"/>
      <c r="N1951" s="794"/>
      <c r="O1951" s="794"/>
      <c r="P1951" s="794"/>
      <c r="Q1951" s="794"/>
      <c r="R1951" s="794"/>
      <c r="S1951" s="795"/>
      <c r="T1951" s="795"/>
      <c r="U1951" s="795"/>
      <c r="V1951" s="795"/>
      <c r="W1951" s="796"/>
      <c r="X1951" s="796"/>
      <c r="Y1951" s="796"/>
      <c r="Z1951" s="797"/>
    </row>
    <row r="1952" spans="1:26" ht="15.5" customHeight="1" thickBot="1">
      <c r="A1952" s="424"/>
      <c r="B1952" s="786" t="s">
        <v>223</v>
      </c>
      <c r="C1952" s="787"/>
      <c r="D1952" s="788"/>
      <c r="E1952" s="788"/>
      <c r="F1952" s="788"/>
      <c r="G1952" s="788"/>
      <c r="H1952" s="788"/>
      <c r="I1952" s="788"/>
      <c r="J1952" s="788"/>
      <c r="K1952" s="788"/>
      <c r="L1952" s="788"/>
      <c r="M1952" s="788"/>
      <c r="N1952" s="788"/>
      <c r="O1952" s="788"/>
      <c r="P1952" s="788"/>
      <c r="Q1952" s="788"/>
      <c r="R1952" s="788"/>
      <c r="S1952" s="789" t="s">
        <v>179</v>
      </c>
      <c r="T1952" s="789"/>
      <c r="U1952" s="789"/>
      <c r="V1952" s="789"/>
      <c r="W1952" s="790" t="s">
        <v>179</v>
      </c>
      <c r="X1952" s="790"/>
      <c r="Y1952" s="790"/>
      <c r="Z1952" s="791"/>
    </row>
    <row r="1953" spans="1:26" ht="15.5" customHeight="1">
      <c r="A1953" s="424"/>
      <c r="B1953" s="839" t="s">
        <v>178</v>
      </c>
      <c r="C1953" s="840"/>
      <c r="D1953" s="840"/>
      <c r="E1953" s="840"/>
      <c r="F1953" s="840"/>
      <c r="G1953" s="840"/>
      <c r="H1953" s="840"/>
      <c r="I1953" s="840"/>
      <c r="J1953" s="840"/>
      <c r="K1953" s="840"/>
      <c r="L1953" s="840"/>
      <c r="M1953" s="840"/>
      <c r="N1953" s="840"/>
      <c r="O1953" s="840"/>
      <c r="P1953" s="840"/>
      <c r="Q1953" s="840"/>
      <c r="R1953" s="840"/>
      <c r="S1953" s="840"/>
      <c r="T1953" s="840"/>
      <c r="U1953" s="840"/>
      <c r="V1953" s="840"/>
      <c r="W1953" s="840"/>
      <c r="X1953" s="840"/>
      <c r="Y1953" s="840"/>
      <c r="Z1953" s="841"/>
    </row>
    <row r="1954" spans="1:26" ht="15.5" customHeight="1">
      <c r="A1954" s="424"/>
      <c r="B1954" s="842" t="str">
        <f>IF('statement of marks'!$A$1="","",'statement of marks'!$A$1)</f>
        <v>GOVT. HR. SEC. SCHOOL, _________________</v>
      </c>
      <c r="C1954" s="843"/>
      <c r="D1954" s="843"/>
      <c r="E1954" s="843"/>
      <c r="F1954" s="843"/>
      <c r="G1954" s="843"/>
      <c r="H1954" s="843"/>
      <c r="I1954" s="843"/>
      <c r="J1954" s="843"/>
      <c r="K1954" s="843"/>
      <c r="L1954" s="843"/>
      <c r="M1954" s="843"/>
      <c r="N1954" s="843"/>
      <c r="O1954" s="843"/>
      <c r="P1954" s="843"/>
      <c r="Q1954" s="843"/>
      <c r="R1954" s="843"/>
      <c r="S1954" s="843"/>
      <c r="T1954" s="843"/>
      <c r="U1954" s="843"/>
      <c r="V1954" s="843"/>
      <c r="W1954" s="843"/>
      <c r="X1954" s="843"/>
      <c r="Y1954" s="843"/>
      <c r="Z1954" s="844"/>
    </row>
    <row r="1955" spans="1:26" ht="15.5" customHeight="1">
      <c r="A1955" s="424"/>
      <c r="B1955" s="813" t="s">
        <v>117</v>
      </c>
      <c r="C1955" s="814"/>
      <c r="D1955" s="814" t="str">
        <f>IF('statement of marks'!$H$3="","",'statement of marks'!$H$3)</f>
        <v>2024-25</v>
      </c>
      <c r="E1955" s="814"/>
      <c r="F1955" s="814"/>
      <c r="G1955" s="814"/>
      <c r="H1955" s="814"/>
      <c r="I1955" s="814"/>
      <c r="J1955" s="814"/>
      <c r="K1955" s="814"/>
      <c r="L1955" s="814"/>
      <c r="M1955" s="814"/>
      <c r="N1955" s="814"/>
      <c r="O1955" s="814"/>
      <c r="P1955" s="814"/>
      <c r="Q1955" s="814"/>
      <c r="R1955" s="814"/>
      <c r="S1955" s="814"/>
      <c r="T1955" s="814"/>
      <c r="U1955" s="814"/>
      <c r="V1955" s="814"/>
      <c r="W1955" s="814"/>
      <c r="X1955" s="814"/>
      <c r="Y1955" s="814"/>
      <c r="Z1955" s="832"/>
    </row>
    <row r="1956" spans="1:26" ht="15.5" customHeight="1">
      <c r="A1956" s="424"/>
      <c r="B1956" s="813" t="s">
        <v>157</v>
      </c>
      <c r="C1956" s="814"/>
      <c r="D1956" s="814" t="str">
        <f>IF('statement of marks'!I68="","",'statement of marks'!I68)</f>
        <v/>
      </c>
      <c r="E1956" s="814"/>
      <c r="F1956" s="814"/>
      <c r="G1956" s="814"/>
      <c r="H1956" s="814"/>
      <c r="I1956" s="814"/>
      <c r="J1956" s="814"/>
      <c r="K1956" s="814"/>
      <c r="L1956" s="814"/>
      <c r="M1956" s="814"/>
      <c r="N1956" s="814"/>
      <c r="O1956" s="814"/>
      <c r="P1956" s="814"/>
      <c r="Q1956" s="814"/>
      <c r="R1956" s="814"/>
      <c r="S1956" s="814"/>
      <c r="T1956" s="814"/>
      <c r="U1956" s="814"/>
      <c r="V1956" s="814"/>
      <c r="W1956" s="814"/>
      <c r="X1956" s="814"/>
      <c r="Y1956" s="814"/>
      <c r="Z1956" s="832"/>
    </row>
    <row r="1957" spans="1:26" ht="15.5" customHeight="1">
      <c r="A1957" s="424"/>
      <c r="B1957" s="813" t="s">
        <v>20</v>
      </c>
      <c r="C1957" s="814"/>
      <c r="D1957" s="814" t="str">
        <f>IF('statement of marks'!J68="","",'statement of marks'!J68)</f>
        <v/>
      </c>
      <c r="E1957" s="814"/>
      <c r="F1957" s="814"/>
      <c r="G1957" s="814"/>
      <c r="H1957" s="814"/>
      <c r="I1957" s="814"/>
      <c r="J1957" s="814"/>
      <c r="K1957" s="814"/>
      <c r="L1957" s="814"/>
      <c r="M1957" s="814"/>
      <c r="N1957" s="814"/>
      <c r="O1957" s="814"/>
      <c r="P1957" s="814"/>
      <c r="Q1957" s="814"/>
      <c r="R1957" s="814"/>
      <c r="S1957" s="814"/>
      <c r="T1957" s="814"/>
      <c r="U1957" s="814"/>
      <c r="V1957" s="814"/>
      <c r="W1957" s="814"/>
      <c r="X1957" s="814"/>
      <c r="Y1957" s="814"/>
      <c r="Z1957" s="832"/>
    </row>
    <row r="1958" spans="1:26" ht="15.5" customHeight="1">
      <c r="A1958" s="424"/>
      <c r="B1958" s="813" t="s">
        <v>21</v>
      </c>
      <c r="C1958" s="814"/>
      <c r="D1958" s="814" t="str">
        <f>IF('statement of marks'!K68="","",'statement of marks'!K68)</f>
        <v/>
      </c>
      <c r="E1958" s="814"/>
      <c r="F1958" s="814"/>
      <c r="G1958" s="814"/>
      <c r="H1958" s="814"/>
      <c r="I1958" s="814"/>
      <c r="J1958" s="814"/>
      <c r="K1958" s="814"/>
      <c r="L1958" s="814"/>
      <c r="M1958" s="814"/>
      <c r="N1958" s="814"/>
      <c r="O1958" s="814"/>
      <c r="P1958" s="814"/>
      <c r="Q1958" s="814"/>
      <c r="R1958" s="814"/>
      <c r="S1958" s="814"/>
      <c r="T1958" s="814"/>
      <c r="U1958" s="814"/>
      <c r="V1958" s="814"/>
      <c r="W1958" s="814"/>
      <c r="X1958" s="814"/>
      <c r="Y1958" s="814"/>
      <c r="Z1958" s="832"/>
    </row>
    <row r="1959" spans="1:26" ht="15.5" customHeight="1">
      <c r="A1959" s="424"/>
      <c r="B1959" s="813" t="s">
        <v>158</v>
      </c>
      <c r="C1959" s="814"/>
      <c r="D1959" s="814" t="str">
        <f>IF('statement of marks'!$G$3="","",'statement of marks'!$G$3)</f>
        <v>6 A</v>
      </c>
      <c r="E1959" s="814"/>
      <c r="F1959" s="814"/>
      <c r="G1959" s="814" t="s">
        <v>159</v>
      </c>
      <c r="H1959" s="814"/>
      <c r="I1959" s="814"/>
      <c r="J1959" s="836">
        <f>IF('statement of marks'!D68="","",'statement of marks'!D68)</f>
        <v>862</v>
      </c>
      <c r="K1959" s="837"/>
      <c r="L1959" s="837"/>
      <c r="M1959" s="837"/>
      <c r="N1959" s="838"/>
      <c r="O1959" s="814" t="s">
        <v>79</v>
      </c>
      <c r="P1959" s="814"/>
      <c r="Q1959" s="814"/>
      <c r="R1959" s="814"/>
      <c r="S1959" s="814" t="str">
        <f>IF('statement of marks'!F68="","",'statement of marks'!F68)</f>
        <v/>
      </c>
      <c r="T1959" s="814"/>
      <c r="U1959" s="814"/>
      <c r="V1959" s="814"/>
      <c r="W1959" s="814" t="str">
        <f>IF('statement of marks'!$I$3="","",'statement of marks'!$I$3)</f>
        <v>SCHOOL DISE CODE</v>
      </c>
      <c r="X1959" s="814"/>
      <c r="Y1959" s="814"/>
      <c r="Z1959" s="832"/>
    </row>
    <row r="1960" spans="1:26" ht="15.5" customHeight="1">
      <c r="A1960" s="424"/>
      <c r="B1960" s="449" t="s">
        <v>171</v>
      </c>
      <c r="C1960" s="428"/>
      <c r="D1960" s="830" t="str">
        <f>IF('statement of marks'!G68="","",'statement of marks'!G68)</f>
        <v/>
      </c>
      <c r="E1960" s="830"/>
      <c r="F1960" s="830"/>
      <c r="G1960" s="831" t="str">
        <f>IF('statement of marks'!H68="","",'statement of marks'!H68)</f>
        <v/>
      </c>
      <c r="H1960" s="831"/>
      <c r="I1960" s="831"/>
      <c r="J1960" s="831"/>
      <c r="K1960" s="831"/>
      <c r="L1960" s="831"/>
      <c r="M1960" s="831"/>
      <c r="N1960" s="831"/>
      <c r="O1960" s="831"/>
      <c r="P1960" s="831"/>
      <c r="Q1960" s="831"/>
      <c r="R1960" s="831"/>
      <c r="S1960" s="831"/>
      <c r="T1960" s="831"/>
      <c r="U1960" s="831"/>
      <c r="V1960" s="831"/>
      <c r="W1960" s="814" t="str">
        <f>IF('statement of marks'!$J$3="","",'statement of marks'!$J$3)</f>
        <v>08291009401</v>
      </c>
      <c r="X1960" s="814"/>
      <c r="Y1960" s="814"/>
      <c r="Z1960" s="832"/>
    </row>
    <row r="1961" spans="1:26" ht="15.5" customHeight="1">
      <c r="A1961" s="424"/>
      <c r="B1961" s="450" t="s">
        <v>160</v>
      </c>
      <c r="C1961" s="429" t="s">
        <v>165</v>
      </c>
      <c r="D1961" s="794" t="s">
        <v>167</v>
      </c>
      <c r="E1961" s="794"/>
      <c r="F1961" s="794"/>
      <c r="G1961" s="794" t="s">
        <v>168</v>
      </c>
      <c r="H1961" s="794"/>
      <c r="I1961" s="794"/>
      <c r="J1961" s="794" t="s">
        <v>169</v>
      </c>
      <c r="K1961" s="794"/>
      <c r="L1961" s="794"/>
      <c r="M1961" s="833" t="str">
        <f>IF('statement of marks'!U$4="","",'statement of marks'!U$4)</f>
        <v>TOTAL OF ALL TESTS</v>
      </c>
      <c r="N1961" s="834" t="str">
        <f>IF('statement of marks'!V$4="","",'statement of marks'!V$4)</f>
        <v>VRUKSHAROPAN</v>
      </c>
      <c r="O1961" s="795" t="s">
        <v>170</v>
      </c>
      <c r="P1961" s="795"/>
      <c r="Q1961" s="795"/>
      <c r="R1961" s="795"/>
      <c r="S1961" s="835" t="s">
        <v>216</v>
      </c>
      <c r="T1961" s="816" t="s">
        <v>90</v>
      </c>
      <c r="U1961" s="816"/>
      <c r="V1961" s="816"/>
      <c r="W1961" s="816"/>
      <c r="X1961" s="823" t="s">
        <v>425</v>
      </c>
      <c r="Y1961" s="823"/>
      <c r="Z1961" s="824"/>
    </row>
    <row r="1962" spans="1:26" ht="15.5" customHeight="1">
      <c r="A1962" s="424"/>
      <c r="B1962" s="450"/>
      <c r="C1962" s="429"/>
      <c r="D1962" s="431" t="s">
        <v>217</v>
      </c>
      <c r="E1962" s="431" t="s">
        <v>218</v>
      </c>
      <c r="F1962" s="432" t="s">
        <v>219</v>
      </c>
      <c r="G1962" s="431" t="s">
        <v>217</v>
      </c>
      <c r="H1962" s="431" t="s">
        <v>218</v>
      </c>
      <c r="I1962" s="433" t="s">
        <v>219</v>
      </c>
      <c r="J1962" s="431" t="s">
        <v>217</v>
      </c>
      <c r="K1962" s="431" t="s">
        <v>218</v>
      </c>
      <c r="L1962" s="433" t="s">
        <v>219</v>
      </c>
      <c r="M1962" s="833"/>
      <c r="N1962" s="834"/>
      <c r="O1962" s="431" t="s">
        <v>217</v>
      </c>
      <c r="P1962" s="431" t="s">
        <v>218</v>
      </c>
      <c r="Q1962" s="434" t="s">
        <v>421</v>
      </c>
      <c r="R1962" s="433" t="s">
        <v>219</v>
      </c>
      <c r="S1962" s="835"/>
      <c r="T1962" s="431" t="s">
        <v>217</v>
      </c>
      <c r="U1962" s="431" t="s">
        <v>218</v>
      </c>
      <c r="V1962" s="434" t="s">
        <v>422</v>
      </c>
      <c r="W1962" s="433" t="s">
        <v>219</v>
      </c>
      <c r="X1962" s="435" t="s">
        <v>423</v>
      </c>
      <c r="Y1962" s="431" t="s">
        <v>220</v>
      </c>
      <c r="Z1962" s="451" t="s">
        <v>69</v>
      </c>
    </row>
    <row r="1963" spans="1:26" ht="15.5" customHeight="1">
      <c r="A1963" s="425"/>
      <c r="B1963" s="828" t="s">
        <v>166</v>
      </c>
      <c r="C1963" s="829"/>
      <c r="D1963" s="436">
        <f>IF('statement of marks'!L$6="","",'statement of marks'!L$6)</f>
        <v>5</v>
      </c>
      <c r="E1963" s="436">
        <f>IF('statement of marks'!M$6="","",'statement of marks'!M$6)</f>
        <v>5</v>
      </c>
      <c r="F1963" s="437">
        <f>IF('statement of marks'!N$6="","",'statement of marks'!N$6)</f>
        <v>10</v>
      </c>
      <c r="G1963" s="436">
        <f>IF('statement of marks'!O$6="","",'statement of marks'!O$6)</f>
        <v>5</v>
      </c>
      <c r="H1963" s="436">
        <f>IF('statement of marks'!P$6="","",'statement of marks'!P$6)</f>
        <v>5</v>
      </c>
      <c r="I1963" s="438">
        <f>IF('statement of marks'!Q$6="","",'statement of marks'!Q$6)</f>
        <v>10</v>
      </c>
      <c r="J1963" s="436">
        <f>IF('statement of marks'!R$6="","",'statement of marks'!R$6)</f>
        <v>5</v>
      </c>
      <c r="K1963" s="436">
        <f>IF('statement of marks'!S$6="","",'statement of marks'!S$6)</f>
        <v>4</v>
      </c>
      <c r="L1963" s="438">
        <f>IF('statement of marks'!T$6="","",'statement of marks'!T$6)</f>
        <v>9</v>
      </c>
      <c r="M1963" s="438">
        <f>IF('statement of marks'!U$6="","",'statement of marks'!U$6)</f>
        <v>29</v>
      </c>
      <c r="N1963" s="439">
        <f>IF('statement of marks'!V$6="","",'statement of marks'!V$6)</f>
        <v>1</v>
      </c>
      <c r="O1963" s="436">
        <f>IF('statement of marks'!W$6="","",'statement of marks'!W$6)</f>
        <v>40</v>
      </c>
      <c r="P1963" s="436">
        <f>IF('statement of marks'!X$6="","",'statement of marks'!X$6)</f>
        <v>10</v>
      </c>
      <c r="Q1963" s="436">
        <f>IF('statement of marks'!Y$6="","",'statement of marks'!Y$6)</f>
        <v>20</v>
      </c>
      <c r="R1963" s="438">
        <f>IF('statement of marks'!Z$6="","",'statement of marks'!Z$6)</f>
        <v>70</v>
      </c>
      <c r="S1963" s="440">
        <f>IF('statement of marks'!AA$6="","",'statement of marks'!AA$6)</f>
        <v>100</v>
      </c>
      <c r="T1963" s="436">
        <f>IF('statement of marks'!AB$6="","",'statement of marks'!AB$6)</f>
        <v>65</v>
      </c>
      <c r="U1963" s="436">
        <f>IF('statement of marks'!AC$6="","",'statement of marks'!AC$6)</f>
        <v>15</v>
      </c>
      <c r="V1963" s="436">
        <f>IF('statement of marks'!AD$6="","",'statement of marks'!AD$6)</f>
        <v>20</v>
      </c>
      <c r="W1963" s="438">
        <f>IF('statement of marks'!AE$6="","",'statement of marks'!AE$6)</f>
        <v>100</v>
      </c>
      <c r="X1963" s="441">
        <f>IF('statement of marks'!AF$6="","",'statement of marks'!AF$6)</f>
        <v>200</v>
      </c>
      <c r="Y1963" s="436" t="str">
        <f>IF('statement of marks'!AG$6="","",'statement of marks'!AG$6)</f>
        <v/>
      </c>
      <c r="Z1963" s="452" t="str">
        <f>IF('statement of marks'!AH$6="","",'statement of marks'!AH$6)</f>
        <v/>
      </c>
    </row>
    <row r="1964" spans="1:26" ht="15.5" customHeight="1">
      <c r="A1964" s="424"/>
      <c r="B1964" s="813" t="str">
        <f>IF('statement of marks'!$L$3="","",'statement of marks'!$L$3)</f>
        <v>HINDI</v>
      </c>
      <c r="C1964" s="814"/>
      <c r="D1964" s="430" t="str">
        <f>IF('statement of marks'!L68="","",'statement of marks'!L68)</f>
        <v/>
      </c>
      <c r="E1964" s="430" t="str">
        <f>IF('statement of marks'!M68="","",'statement of marks'!M68)</f>
        <v/>
      </c>
      <c r="F1964" s="442" t="str">
        <f>IF('statement of marks'!N68="","",'statement of marks'!N68)</f>
        <v/>
      </c>
      <c r="G1964" s="430" t="str">
        <f>IF('statement of marks'!O68="","",'statement of marks'!O68)</f>
        <v/>
      </c>
      <c r="H1964" s="430" t="str">
        <f>IF('statement of marks'!P68="","",'statement of marks'!P68)</f>
        <v/>
      </c>
      <c r="I1964" s="443" t="str">
        <f>IF('statement of marks'!Q68="","",'statement of marks'!Q68)</f>
        <v/>
      </c>
      <c r="J1964" s="430" t="str">
        <f>IF('statement of marks'!R68="","",'statement of marks'!R68)</f>
        <v/>
      </c>
      <c r="K1964" s="430" t="str">
        <f>IF('statement of marks'!S68="","",'statement of marks'!S68)</f>
        <v/>
      </c>
      <c r="L1964" s="443" t="str">
        <f>IF('statement of marks'!T68="","",'statement of marks'!T68)</f>
        <v/>
      </c>
      <c r="M1964" s="443" t="str">
        <f>IF('statement of marks'!U68="","",'statement of marks'!U68)</f>
        <v/>
      </c>
      <c r="N1964" s="444" t="str">
        <f>IF('statement of marks'!V68="","",'statement of marks'!V68)</f>
        <v/>
      </c>
      <c r="O1964" s="430" t="str">
        <f>IF('statement of marks'!W68="","",'statement of marks'!W68)</f>
        <v/>
      </c>
      <c r="P1964" s="430" t="str">
        <f>IF('statement of marks'!X68="","",'statement of marks'!X68)</f>
        <v/>
      </c>
      <c r="Q1964" s="430" t="str">
        <f>IF('statement of marks'!Y68="","",'statement of marks'!Y68)</f>
        <v/>
      </c>
      <c r="R1964" s="443" t="str">
        <f>IF('statement of marks'!Z68="","",'statement of marks'!Z68)</f>
        <v/>
      </c>
      <c r="S1964" s="445" t="str">
        <f>IF('statement of marks'!AA68="","",'statement of marks'!AA68)</f>
        <v/>
      </c>
      <c r="T1964" s="430" t="str">
        <f>IF('statement of marks'!AB68="","",'statement of marks'!AB68)</f>
        <v/>
      </c>
      <c r="U1964" s="430" t="str">
        <f>IF('statement of marks'!AC68="","",'statement of marks'!AC68)</f>
        <v/>
      </c>
      <c r="V1964" s="430" t="str">
        <f>IF('statement of marks'!AD68="","",'statement of marks'!AD68)</f>
        <v/>
      </c>
      <c r="W1964" s="443" t="str">
        <f>IF('statement of marks'!AE68="","",'statement of marks'!AE68)</f>
        <v/>
      </c>
      <c r="X1964" s="446" t="str">
        <f>IF('statement of marks'!AF68="","",'statement of marks'!AF68)</f>
        <v/>
      </c>
      <c r="Y1964" s="430" t="str">
        <f>IF('statement of marks'!AG68="","",'statement of marks'!AG68)</f>
        <v/>
      </c>
      <c r="Z1964" s="453" t="str">
        <f>IF('statement of marks'!AH68="","",'statement of marks'!AH68)</f>
        <v/>
      </c>
    </row>
    <row r="1965" spans="1:26" ht="15.5" customHeight="1">
      <c r="A1965" s="424"/>
      <c r="B1965" s="813" t="str">
        <f>IF('statement of marks'!$AK$3="","",'statement of marks'!$AK$3)</f>
        <v>ENGLISH</v>
      </c>
      <c r="C1965" s="814"/>
      <c r="D1965" s="430" t="str">
        <f>IF('statement of marks'!AK68="","",'statement of marks'!AK68)</f>
        <v/>
      </c>
      <c r="E1965" s="430" t="str">
        <f>IF('statement of marks'!AL68="","",'statement of marks'!AL68)</f>
        <v/>
      </c>
      <c r="F1965" s="442" t="str">
        <f>IF('statement of marks'!AM68="","",'statement of marks'!AM68)</f>
        <v/>
      </c>
      <c r="G1965" s="430" t="str">
        <f>IF('statement of marks'!AN68="","",'statement of marks'!AN68)</f>
        <v/>
      </c>
      <c r="H1965" s="430" t="str">
        <f>IF('statement of marks'!AO68="","",'statement of marks'!AO68)</f>
        <v/>
      </c>
      <c r="I1965" s="443" t="str">
        <f>IF('statement of marks'!AP68="","",'statement of marks'!AP68)</f>
        <v/>
      </c>
      <c r="J1965" s="430" t="str">
        <f>IF('statement of marks'!AQ68="","",'statement of marks'!AQ68)</f>
        <v/>
      </c>
      <c r="K1965" s="430" t="str">
        <f>IF('statement of marks'!AR68="","",'statement of marks'!AR68)</f>
        <v/>
      </c>
      <c r="L1965" s="443" t="str">
        <f>IF('statement of marks'!AS68="","",'statement of marks'!AS68)</f>
        <v/>
      </c>
      <c r="M1965" s="443" t="str">
        <f>IF('statement of marks'!AT68="","",'statement of marks'!AT68)</f>
        <v/>
      </c>
      <c r="N1965" s="444" t="str">
        <f>IF('statement of marks'!AU68="","",'statement of marks'!AU68)</f>
        <v/>
      </c>
      <c r="O1965" s="430" t="str">
        <f>IF('statement of marks'!AV68="","",'statement of marks'!AV68)</f>
        <v/>
      </c>
      <c r="P1965" s="430" t="str">
        <f>IF('statement of marks'!AW68="","",'statement of marks'!AW68)</f>
        <v/>
      </c>
      <c r="Q1965" s="430" t="str">
        <f>IF('statement of marks'!AX68="","",'statement of marks'!AX68)</f>
        <v/>
      </c>
      <c r="R1965" s="443" t="str">
        <f>IF('statement of marks'!AY68="","",'statement of marks'!AY68)</f>
        <v/>
      </c>
      <c r="S1965" s="445" t="str">
        <f>IF('statement of marks'!AZ68="","",'statement of marks'!AZ68)</f>
        <v/>
      </c>
      <c r="T1965" s="430" t="str">
        <f>IF('statement of marks'!BA68="","",'statement of marks'!BA68)</f>
        <v/>
      </c>
      <c r="U1965" s="430" t="str">
        <f>IF('statement of marks'!BB68="","",'statement of marks'!BB68)</f>
        <v/>
      </c>
      <c r="V1965" s="430" t="str">
        <f>IF('statement of marks'!BC68="","",'statement of marks'!BC68)</f>
        <v/>
      </c>
      <c r="W1965" s="443" t="str">
        <f>IF('statement of marks'!BD68="","",'statement of marks'!BD68)</f>
        <v/>
      </c>
      <c r="X1965" s="446" t="str">
        <f>IF('statement of marks'!BE68="","",'statement of marks'!BE68)</f>
        <v/>
      </c>
      <c r="Y1965" s="430" t="str">
        <f>IF('statement of marks'!BF68="","",'statement of marks'!BF68)</f>
        <v/>
      </c>
      <c r="Z1965" s="453" t="str">
        <f>IF('statement of marks'!BG68="","",'statement of marks'!BG68)</f>
        <v/>
      </c>
    </row>
    <row r="1966" spans="1:26" ht="15.5" customHeight="1">
      <c r="A1966" s="424"/>
      <c r="B1966" s="813" t="str">
        <f>IF('statement of marks'!BJ68="s","SANSKRIT",IF('statement of marks'!BJ68="u","URDU",IF('statement of marks'!BJ68="g","GUJRATI",IF('statement of marks'!BJ68="p","PUNJABI",IF('statement of marks'!BJ68="sd","fla/kh","THIRD LANGUAGE")))))</f>
        <v>THIRD LANGUAGE</v>
      </c>
      <c r="C1966" s="814"/>
      <c r="D1966" s="430" t="str">
        <f>IF('statement of marks'!BK68="","",'statement of marks'!BK68)</f>
        <v/>
      </c>
      <c r="E1966" s="430" t="str">
        <f>IF('statement of marks'!BL68="","",'statement of marks'!BL68)</f>
        <v/>
      </c>
      <c r="F1966" s="442" t="str">
        <f>IF('statement of marks'!BM68="","",'statement of marks'!BM68)</f>
        <v/>
      </c>
      <c r="G1966" s="430" t="str">
        <f>IF('statement of marks'!BN68="","",'statement of marks'!BN68)</f>
        <v/>
      </c>
      <c r="H1966" s="430" t="str">
        <f>IF('statement of marks'!BO68="","",'statement of marks'!BO68)</f>
        <v/>
      </c>
      <c r="I1966" s="443" t="str">
        <f>IF('statement of marks'!BP68="","",'statement of marks'!BP68)</f>
        <v/>
      </c>
      <c r="J1966" s="430" t="str">
        <f>IF('statement of marks'!BQ68="","",'statement of marks'!BQ68)</f>
        <v/>
      </c>
      <c r="K1966" s="430" t="str">
        <f>IF('statement of marks'!BR68="","",'statement of marks'!BR68)</f>
        <v/>
      </c>
      <c r="L1966" s="443" t="str">
        <f>IF('statement of marks'!BS68="","",'statement of marks'!BS68)</f>
        <v/>
      </c>
      <c r="M1966" s="443" t="str">
        <f>IF('statement of marks'!BT68="","",'statement of marks'!BT68)</f>
        <v/>
      </c>
      <c r="N1966" s="444" t="str">
        <f>IF('statement of marks'!BU68="","",'statement of marks'!BU68)</f>
        <v/>
      </c>
      <c r="O1966" s="430" t="str">
        <f>IF('statement of marks'!BV68="","",'statement of marks'!BV68)</f>
        <v/>
      </c>
      <c r="P1966" s="430" t="str">
        <f>IF('statement of marks'!BW68="","",'statement of marks'!BW68)</f>
        <v/>
      </c>
      <c r="Q1966" s="430"/>
      <c r="R1966" s="443" t="str">
        <f>IF('statement of marks'!BX68="","",'statement of marks'!BX68)</f>
        <v/>
      </c>
      <c r="S1966" s="445" t="str">
        <f>IF('statement of marks'!BY68="","",'statement of marks'!BY68)</f>
        <v/>
      </c>
      <c r="T1966" s="430" t="str">
        <f>IF('statement of marks'!BZ68="","",'statement of marks'!BZ68)</f>
        <v/>
      </c>
      <c r="U1966" s="430" t="str">
        <f>IF('statement of marks'!CA68="","",'statement of marks'!CA68)</f>
        <v/>
      </c>
      <c r="V1966" s="430"/>
      <c r="W1966" s="443" t="str">
        <f>IF('statement of marks'!CB68="","",'statement of marks'!CB68)</f>
        <v/>
      </c>
      <c r="X1966" s="446" t="str">
        <f>IF('statement of marks'!CC68="","",'statement of marks'!CC68)</f>
        <v/>
      </c>
      <c r="Y1966" s="430" t="str">
        <f>IF('statement of marks'!CD68="","",'statement of marks'!CD68)</f>
        <v/>
      </c>
      <c r="Z1966" s="453" t="str">
        <f>IF('statement of marks'!CE68="","",'statement of marks'!CE68)</f>
        <v/>
      </c>
    </row>
    <row r="1967" spans="1:26" ht="15.5" customHeight="1">
      <c r="A1967" s="424"/>
      <c r="B1967" s="813" t="str">
        <f>IF('statement of marks'!$CH$3="","",'statement of marks'!$CH$3)</f>
        <v>MATHEMATICS</v>
      </c>
      <c r="C1967" s="814"/>
      <c r="D1967" s="430" t="str">
        <f>IF('statement of marks'!CH68="","",'statement of marks'!CH68)</f>
        <v/>
      </c>
      <c r="E1967" s="430" t="str">
        <f>IF('statement of marks'!CI68="","",'statement of marks'!CI68)</f>
        <v/>
      </c>
      <c r="F1967" s="442" t="str">
        <f>IF('statement of marks'!CJ68="","",'statement of marks'!CJ68)</f>
        <v/>
      </c>
      <c r="G1967" s="430" t="str">
        <f>IF('statement of marks'!CK68="","",'statement of marks'!CK68)</f>
        <v/>
      </c>
      <c r="H1967" s="430" t="str">
        <f>IF('statement of marks'!CL68="","",'statement of marks'!CL68)</f>
        <v/>
      </c>
      <c r="I1967" s="443" t="str">
        <f>IF('statement of marks'!CM68="","",'statement of marks'!CM68)</f>
        <v/>
      </c>
      <c r="J1967" s="430" t="str">
        <f>IF('statement of marks'!CN68="","",'statement of marks'!CN68)</f>
        <v/>
      </c>
      <c r="K1967" s="430" t="str">
        <f>IF('statement of marks'!CO68="","",'statement of marks'!CO68)</f>
        <v/>
      </c>
      <c r="L1967" s="443" t="str">
        <f>IF('statement of marks'!CP68="","",'statement of marks'!CP68)</f>
        <v/>
      </c>
      <c r="M1967" s="443" t="str">
        <f>IF('statement of marks'!CQ68="","",'statement of marks'!CQ68)</f>
        <v/>
      </c>
      <c r="N1967" s="444" t="str">
        <f>IF('statement of marks'!CR68="","",'statement of marks'!CR68)</f>
        <v/>
      </c>
      <c r="O1967" s="430" t="str">
        <f>IF('statement of marks'!CS68="","",'statement of marks'!CS68)</f>
        <v/>
      </c>
      <c r="P1967" s="430" t="str">
        <f>IF('statement of marks'!CT68="","",'statement of marks'!CT68)</f>
        <v/>
      </c>
      <c r="Q1967" s="430" t="str">
        <f>IF('statement of marks'!CU68="","",'statement of marks'!CU68)</f>
        <v/>
      </c>
      <c r="R1967" s="443" t="str">
        <f>IF('statement of marks'!CV68="","",'statement of marks'!CV68)</f>
        <v/>
      </c>
      <c r="S1967" s="445" t="str">
        <f>IF('statement of marks'!CW68="","",'statement of marks'!CW68)</f>
        <v/>
      </c>
      <c r="T1967" s="430" t="str">
        <f>IF('statement of marks'!CX68="","",'statement of marks'!CX68)</f>
        <v/>
      </c>
      <c r="U1967" s="430" t="str">
        <f>IF('statement of marks'!CY68="","",'statement of marks'!CY68)</f>
        <v/>
      </c>
      <c r="V1967" s="430" t="str">
        <f>IF('statement of marks'!CZ68="","",'statement of marks'!CZ68)</f>
        <v/>
      </c>
      <c r="W1967" s="443" t="str">
        <f>IF('statement of marks'!DA68="","",'statement of marks'!DA68)</f>
        <v/>
      </c>
      <c r="X1967" s="446" t="str">
        <f>IF('statement of marks'!DB68="","",'statement of marks'!DB68)</f>
        <v/>
      </c>
      <c r="Y1967" s="430" t="str">
        <f>IF('statement of marks'!DC68="","",'statement of marks'!DC68)</f>
        <v/>
      </c>
      <c r="Z1967" s="453" t="str">
        <f>IF('statement of marks'!DD68="","",'statement of marks'!DD68)</f>
        <v/>
      </c>
    </row>
    <row r="1968" spans="1:26" ht="15.5" customHeight="1">
      <c r="A1968" s="424"/>
      <c r="B1968" s="813" t="str">
        <f>IF('statement of marks'!$DG$3="","",'statement of marks'!$DG$3)</f>
        <v>SCIENCE</v>
      </c>
      <c r="C1968" s="814"/>
      <c r="D1968" s="430" t="str">
        <f>IF('statement of marks'!DG68="","",'statement of marks'!DG68)</f>
        <v/>
      </c>
      <c r="E1968" s="430" t="str">
        <f>IF('statement of marks'!DH68="","",'statement of marks'!DH68)</f>
        <v/>
      </c>
      <c r="F1968" s="442" t="str">
        <f>IF('statement of marks'!DI68="","",'statement of marks'!DI68)</f>
        <v/>
      </c>
      <c r="G1968" s="430" t="str">
        <f>IF('statement of marks'!DJ68="","",'statement of marks'!DJ68)</f>
        <v/>
      </c>
      <c r="H1968" s="430" t="str">
        <f>IF('statement of marks'!DK68="","",'statement of marks'!DK68)</f>
        <v/>
      </c>
      <c r="I1968" s="443" t="str">
        <f>IF('statement of marks'!DL68="","",'statement of marks'!DL68)</f>
        <v/>
      </c>
      <c r="J1968" s="430" t="str">
        <f>IF('statement of marks'!DM68="","",'statement of marks'!DM68)</f>
        <v/>
      </c>
      <c r="K1968" s="430" t="str">
        <f>IF('statement of marks'!DN68="","",'statement of marks'!DN68)</f>
        <v/>
      </c>
      <c r="L1968" s="443" t="str">
        <f>IF('statement of marks'!DO68="","",'statement of marks'!DO68)</f>
        <v/>
      </c>
      <c r="M1968" s="443" t="str">
        <f>IF('statement of marks'!DP68="","",'statement of marks'!DP68)</f>
        <v/>
      </c>
      <c r="N1968" s="444" t="str">
        <f>IF('statement of marks'!DQ68="","",'statement of marks'!DQ68)</f>
        <v/>
      </c>
      <c r="O1968" s="430" t="str">
        <f>IF('statement of marks'!DR68="","",'statement of marks'!DR68)</f>
        <v/>
      </c>
      <c r="P1968" s="430" t="str">
        <f>IF('statement of marks'!DS68="","",'statement of marks'!DS68)</f>
        <v/>
      </c>
      <c r="Q1968" s="430"/>
      <c r="R1968" s="443" t="str">
        <f>IF('statement of marks'!DT68="","",'statement of marks'!DT68)</f>
        <v/>
      </c>
      <c r="S1968" s="445" t="str">
        <f>IF('statement of marks'!DU68="","",'statement of marks'!DU68)</f>
        <v/>
      </c>
      <c r="T1968" s="430" t="str">
        <f>IF('statement of marks'!DV68="","",'statement of marks'!DV68)</f>
        <v/>
      </c>
      <c r="U1968" s="430" t="str">
        <f>IF('statement of marks'!DW68="","",'statement of marks'!DW68)</f>
        <v/>
      </c>
      <c r="V1968" s="430"/>
      <c r="W1968" s="443" t="str">
        <f>IF('statement of marks'!DX68="","",'statement of marks'!DX68)</f>
        <v/>
      </c>
      <c r="X1968" s="446" t="str">
        <f>IF('statement of marks'!DY68="","",'statement of marks'!DY68)</f>
        <v/>
      </c>
      <c r="Y1968" s="430" t="str">
        <f>IF('statement of marks'!DZ68="","",'statement of marks'!DZ68)</f>
        <v/>
      </c>
      <c r="Z1968" s="453" t="str">
        <f>IF('statement of marks'!EA68="","",'statement of marks'!EA68)</f>
        <v/>
      </c>
    </row>
    <row r="1969" spans="1:26" ht="15.5" customHeight="1">
      <c r="A1969" s="424"/>
      <c r="B1969" s="813" t="str">
        <f>IF('statement of marks'!$ED$3="","",'statement of marks'!$ED$3)</f>
        <v>SOCIAL STUDIES</v>
      </c>
      <c r="C1969" s="814"/>
      <c r="D1969" s="430" t="str">
        <f>IF('statement of marks'!ED68="","",'statement of marks'!ED68)</f>
        <v/>
      </c>
      <c r="E1969" s="430" t="str">
        <f>IF('statement of marks'!EE68="","",'statement of marks'!EE68)</f>
        <v/>
      </c>
      <c r="F1969" s="442" t="str">
        <f>IF('statement of marks'!EF68="","",'statement of marks'!EF68)</f>
        <v/>
      </c>
      <c r="G1969" s="430" t="str">
        <f>IF('statement of marks'!EG68="","",'statement of marks'!EG68)</f>
        <v/>
      </c>
      <c r="H1969" s="430" t="str">
        <f>IF('statement of marks'!EH68="","",'statement of marks'!EH68)</f>
        <v/>
      </c>
      <c r="I1969" s="443" t="str">
        <f>IF('statement of marks'!EI68="","",'statement of marks'!EI68)</f>
        <v/>
      </c>
      <c r="J1969" s="430" t="str">
        <f>IF('statement of marks'!EJ68="","",'statement of marks'!EJ68)</f>
        <v/>
      </c>
      <c r="K1969" s="430" t="str">
        <f>IF('statement of marks'!EK68="","",'statement of marks'!EK68)</f>
        <v/>
      </c>
      <c r="L1969" s="443" t="str">
        <f>IF('statement of marks'!EL68="","",'statement of marks'!EL68)</f>
        <v/>
      </c>
      <c r="M1969" s="443" t="str">
        <f>IF('statement of marks'!EM68="","",'statement of marks'!EM68)</f>
        <v/>
      </c>
      <c r="N1969" s="444" t="str">
        <f>IF('statement of marks'!EN68="","",'statement of marks'!EN68)</f>
        <v/>
      </c>
      <c r="O1969" s="430" t="str">
        <f>IF('statement of marks'!EO68="","",'statement of marks'!EO68)</f>
        <v/>
      </c>
      <c r="P1969" s="430" t="str">
        <f>IF('statement of marks'!EP68="","",'statement of marks'!EP68)</f>
        <v/>
      </c>
      <c r="Q1969" s="430"/>
      <c r="R1969" s="443" t="str">
        <f>IF('statement of marks'!EQ68="","",'statement of marks'!EQ68)</f>
        <v/>
      </c>
      <c r="S1969" s="445" t="str">
        <f>IF('statement of marks'!ER68="","",'statement of marks'!ER68)</f>
        <v/>
      </c>
      <c r="T1969" s="430" t="str">
        <f>IF('statement of marks'!ES68="","",'statement of marks'!ES68)</f>
        <v/>
      </c>
      <c r="U1969" s="430" t="str">
        <f>IF('statement of marks'!ET68="","",'statement of marks'!ET68)</f>
        <v/>
      </c>
      <c r="V1969" s="430"/>
      <c r="W1969" s="443" t="str">
        <f>IF('statement of marks'!EU68="","",'statement of marks'!EU68)</f>
        <v/>
      </c>
      <c r="X1969" s="446" t="str">
        <f>IF('statement of marks'!EV68="","",'statement of marks'!EV68)</f>
        <v/>
      </c>
      <c r="Y1969" s="430" t="str">
        <f>IF('statement of marks'!EW68="","",'statement of marks'!EW68)</f>
        <v/>
      </c>
      <c r="Z1969" s="453" t="str">
        <f>IF('statement of marks'!EX68="","",'statement of marks'!EX68)</f>
        <v/>
      </c>
    </row>
    <row r="1970" spans="1:26" ht="15.5" customHeight="1">
      <c r="A1970" s="424"/>
      <c r="B1970" s="813" t="s">
        <v>172</v>
      </c>
      <c r="C1970" s="814"/>
      <c r="D1970" s="794" t="s">
        <v>167</v>
      </c>
      <c r="E1970" s="794"/>
      <c r="F1970" s="794"/>
      <c r="G1970" s="794" t="s">
        <v>168</v>
      </c>
      <c r="H1970" s="794"/>
      <c r="I1970" s="794"/>
      <c r="J1970" s="794" t="s">
        <v>169</v>
      </c>
      <c r="K1970" s="794"/>
      <c r="L1970" s="794"/>
      <c r="M1970" s="794"/>
      <c r="N1970" s="794"/>
      <c r="O1970" s="794" t="s">
        <v>177</v>
      </c>
      <c r="P1970" s="794"/>
      <c r="Q1970" s="794"/>
      <c r="R1970" s="794"/>
      <c r="S1970" s="794" t="s">
        <v>221</v>
      </c>
      <c r="T1970" s="794"/>
      <c r="U1970" s="794"/>
      <c r="V1970" s="794"/>
      <c r="W1970" s="447"/>
      <c r="X1970" s="823" t="s">
        <v>425</v>
      </c>
      <c r="Y1970" s="823"/>
      <c r="Z1970" s="824"/>
    </row>
    <row r="1971" spans="1:26" ht="15.5" customHeight="1">
      <c r="A1971" s="425"/>
      <c r="B1971" s="825" t="s">
        <v>166</v>
      </c>
      <c r="C1971" s="826"/>
      <c r="D1971" s="827">
        <f>IF('statement of marks'!FA$6="","",'statement of marks'!FA$6)</f>
        <v>20</v>
      </c>
      <c r="E1971" s="827"/>
      <c r="F1971" s="827"/>
      <c r="G1971" s="827">
        <f>IF('statement of marks'!FB$6="","",'statement of marks'!FB$6)</f>
        <v>20</v>
      </c>
      <c r="H1971" s="827"/>
      <c r="I1971" s="827"/>
      <c r="J1971" s="827">
        <f>IF('statement of marks'!FC$6="","",'statement of marks'!FC$6)</f>
        <v>20</v>
      </c>
      <c r="K1971" s="827"/>
      <c r="L1971" s="827"/>
      <c r="M1971" s="827"/>
      <c r="N1971" s="827"/>
      <c r="O1971" s="827">
        <f>IF('statement of marks'!FD$6="","",'statement of marks'!FD$6)</f>
        <v>20</v>
      </c>
      <c r="P1971" s="827"/>
      <c r="Q1971" s="827"/>
      <c r="R1971" s="827"/>
      <c r="S1971" s="827">
        <f>IF('statement of marks'!FE$6="","",'statement of marks'!FE$6)</f>
        <v>20</v>
      </c>
      <c r="T1971" s="827"/>
      <c r="U1971" s="827"/>
      <c r="V1971" s="827"/>
      <c r="W1971" s="448"/>
      <c r="X1971" s="436">
        <f>IF('statement of marks'!FF$6="","",'statement of marks'!FF$6)</f>
        <v>100</v>
      </c>
      <c r="Y1971" s="436" t="s">
        <v>220</v>
      </c>
      <c r="Z1971" s="451" t="s">
        <v>69</v>
      </c>
    </row>
    <row r="1972" spans="1:26" ht="15.5" customHeight="1">
      <c r="A1972" s="424"/>
      <c r="B1972" s="813" t="str">
        <f>IF('statement of marks'!$FA$3="","",'statement of marks'!$FA$3)</f>
        <v>WORK EXPERIENCE</v>
      </c>
      <c r="C1972" s="814"/>
      <c r="D1972" s="817" t="str">
        <f>IF('statement of marks'!FA68="","",'statement of marks'!FA68)</f>
        <v/>
      </c>
      <c r="E1972" s="817"/>
      <c r="F1972" s="817"/>
      <c r="G1972" s="817" t="str">
        <f>IF('statement of marks'!FB68="","",'statement of marks'!FB68)</f>
        <v/>
      </c>
      <c r="H1972" s="817"/>
      <c r="I1972" s="817"/>
      <c r="J1972" s="816" t="str">
        <f>IF('statement of marks'!FC68="","",'statement of marks'!FC68)</f>
        <v/>
      </c>
      <c r="K1972" s="816"/>
      <c r="L1972" s="816"/>
      <c r="M1972" s="816"/>
      <c r="N1972" s="816"/>
      <c r="O1972" s="817" t="str">
        <f>IF('statement of marks'!FD68="","",'statement of marks'!FD68)</f>
        <v/>
      </c>
      <c r="P1972" s="817"/>
      <c r="Q1972" s="817"/>
      <c r="R1972" s="817"/>
      <c r="S1972" s="817" t="str">
        <f>IF('statement of marks'!FE68="","",'statement of marks'!FE68)</f>
        <v/>
      </c>
      <c r="T1972" s="817"/>
      <c r="U1972" s="817"/>
      <c r="V1972" s="817"/>
      <c r="W1972" s="447"/>
      <c r="X1972" s="447" t="str">
        <f>IF('statement of marks'!FF68="","",'statement of marks'!FF68)</f>
        <v/>
      </c>
      <c r="Y1972" s="447" t="str">
        <f>IF('statement of marks'!FG68="","",'statement of marks'!FG68)</f>
        <v/>
      </c>
      <c r="Z1972" s="454" t="str">
        <f>IF('statement of marks'!FH68="","",'statement of marks'!FH68)</f>
        <v/>
      </c>
    </row>
    <row r="1973" spans="1:26" ht="15.5" customHeight="1">
      <c r="A1973" s="424"/>
      <c r="B1973" s="813" t="str">
        <f>IF('statement of marks'!$FK$3="","",'statement of marks'!$FK$3)</f>
        <v>ART EDUCATION</v>
      </c>
      <c r="C1973" s="814"/>
      <c r="D1973" s="817" t="str">
        <f>IF('statement of marks'!FK68="","",'statement of marks'!FK68)</f>
        <v/>
      </c>
      <c r="E1973" s="817"/>
      <c r="F1973" s="817"/>
      <c r="G1973" s="817" t="str">
        <f>IF('statement of marks'!FL68="","",'statement of marks'!FL68)</f>
        <v/>
      </c>
      <c r="H1973" s="817"/>
      <c r="I1973" s="817"/>
      <c r="J1973" s="816" t="str">
        <f>IF('statement of marks'!FM68="","",'statement of marks'!FM68)</f>
        <v/>
      </c>
      <c r="K1973" s="816"/>
      <c r="L1973" s="816"/>
      <c r="M1973" s="816"/>
      <c r="N1973" s="816"/>
      <c r="O1973" s="817" t="str">
        <f>IF('statement of marks'!FN68="","",'statement of marks'!FN68)</f>
        <v/>
      </c>
      <c r="P1973" s="817"/>
      <c r="Q1973" s="817"/>
      <c r="R1973" s="817"/>
      <c r="S1973" s="817" t="str">
        <f>IF('statement of marks'!FO68="","",'statement of marks'!FO68)</f>
        <v/>
      </c>
      <c r="T1973" s="817"/>
      <c r="U1973" s="817"/>
      <c r="V1973" s="817"/>
      <c r="W1973" s="447"/>
      <c r="X1973" s="447" t="str">
        <f>IF('statement of marks'!FP68="","",'statement of marks'!FP68)</f>
        <v/>
      </c>
      <c r="Y1973" s="447" t="str">
        <f>IF('statement of marks'!FQ68="","",'statement of marks'!FQ68)</f>
        <v/>
      </c>
      <c r="Z1973" s="454" t="str">
        <f>IF('statement of marks'!FR68="","",'statement of marks'!FR68)</f>
        <v/>
      </c>
    </row>
    <row r="1974" spans="1:26" ht="15.5" customHeight="1">
      <c r="A1974" s="424"/>
      <c r="B1974" s="813" t="str">
        <f>IF('statement of marks'!$FU$3="","",'statement of marks'!$FU$3)</f>
        <v>PHYSICIAL EDUCATION</v>
      </c>
      <c r="C1974" s="814"/>
      <c r="D1974" s="817" t="str">
        <f>IF('statement of marks'!FU68="","",'statement of marks'!FU68)</f>
        <v/>
      </c>
      <c r="E1974" s="817"/>
      <c r="F1974" s="817"/>
      <c r="G1974" s="817" t="str">
        <f>IF('statement of marks'!FV68="","",'statement of marks'!FV68)</f>
        <v/>
      </c>
      <c r="H1974" s="817"/>
      <c r="I1974" s="817"/>
      <c r="J1974" s="816" t="str">
        <f>IF('statement of marks'!FW68="","",'statement of marks'!FW68)</f>
        <v/>
      </c>
      <c r="K1974" s="816"/>
      <c r="L1974" s="816"/>
      <c r="M1974" s="816"/>
      <c r="N1974" s="816"/>
      <c r="O1974" s="817" t="str">
        <f>IF('statement of marks'!FX68="","",'statement of marks'!FX68)</f>
        <v/>
      </c>
      <c r="P1974" s="817"/>
      <c r="Q1974" s="817"/>
      <c r="R1974" s="817"/>
      <c r="S1974" s="817" t="str">
        <f>IF('statement of marks'!FY68="","",'statement of marks'!FY68)</f>
        <v/>
      </c>
      <c r="T1974" s="817"/>
      <c r="U1974" s="817"/>
      <c r="V1974" s="817"/>
      <c r="W1974" s="447"/>
      <c r="X1974" s="447" t="str">
        <f>IF('statement of marks'!FZ68="","",'statement of marks'!FZ68)</f>
        <v/>
      </c>
      <c r="Y1974" s="447" t="str">
        <f>IF('statement of marks'!GA68="","",'statement of marks'!GA68)</f>
        <v/>
      </c>
      <c r="Z1974" s="454" t="str">
        <f>IF('statement of marks'!GB68="","",'statement of marks'!GB68)</f>
        <v/>
      </c>
    </row>
    <row r="1975" spans="1:26" ht="15.5" customHeight="1">
      <c r="A1975" s="424"/>
      <c r="B1975" s="813" t="s">
        <v>173</v>
      </c>
      <c r="C1975" s="814"/>
      <c r="D1975" s="794" t="str">
        <f>details!$EF$3</f>
        <v>AUGUST</v>
      </c>
      <c r="E1975" s="794"/>
      <c r="F1975" s="794"/>
      <c r="G1975" s="794" t="str">
        <f>details!$EJ$3</f>
        <v>OCTOBER</v>
      </c>
      <c r="H1975" s="794"/>
      <c r="I1975" s="794"/>
      <c r="J1975" s="816" t="str">
        <f>details!$EN$3</f>
        <v>DECEMBER</v>
      </c>
      <c r="K1975" s="816"/>
      <c r="L1975" s="816"/>
      <c r="M1975" s="816"/>
      <c r="N1975" s="816"/>
      <c r="O1975" s="794" t="str">
        <f>details!$ER$3</f>
        <v>FEBURARY</v>
      </c>
      <c r="P1975" s="794"/>
      <c r="Q1975" s="794"/>
      <c r="R1975" s="794"/>
      <c r="S1975" s="794" t="str">
        <f>details!$EV$3</f>
        <v>GRAND TOAL</v>
      </c>
      <c r="T1975" s="794"/>
      <c r="U1975" s="794"/>
      <c r="V1975" s="794"/>
      <c r="W1975" s="811" t="s">
        <v>118</v>
      </c>
      <c r="X1975" s="811"/>
      <c r="Y1975" s="811"/>
      <c r="Z1975" s="812"/>
    </row>
    <row r="1976" spans="1:26" ht="15.5" customHeight="1">
      <c r="A1976" s="424"/>
      <c r="B1976" s="813" t="s">
        <v>175</v>
      </c>
      <c r="C1976" s="814"/>
      <c r="D1976" s="815" t="str">
        <f>IF(details!EI68="","",details!EI68)</f>
        <v/>
      </c>
      <c r="E1976" s="815"/>
      <c r="F1976" s="815"/>
      <c r="G1976" s="815" t="str">
        <f>IF(details!EM68="","",details!EM68)</f>
        <v/>
      </c>
      <c r="H1976" s="815"/>
      <c r="I1976" s="815"/>
      <c r="J1976" s="816" t="str">
        <f>IF(details!EQ68="","",details!EQ68)</f>
        <v/>
      </c>
      <c r="K1976" s="816"/>
      <c r="L1976" s="816"/>
      <c r="M1976" s="816"/>
      <c r="N1976" s="816"/>
      <c r="O1976" s="817" t="str">
        <f>IF(details!EU68="","",details!EU68)</f>
        <v/>
      </c>
      <c r="P1976" s="817"/>
      <c r="Q1976" s="817"/>
      <c r="R1976" s="817"/>
      <c r="S1976" s="815" t="str">
        <f>IF(details!EW68="","",details!EW68)</f>
        <v/>
      </c>
      <c r="T1976" s="815"/>
      <c r="U1976" s="815"/>
      <c r="V1976" s="815"/>
      <c r="W1976" s="811"/>
      <c r="X1976" s="811"/>
      <c r="Y1976" s="811"/>
      <c r="Z1976" s="812"/>
    </row>
    <row r="1977" spans="1:26" ht="15.5" customHeight="1">
      <c r="A1977" s="424"/>
      <c r="B1977" s="818" t="s">
        <v>174</v>
      </c>
      <c r="C1977" s="819"/>
      <c r="D1977" s="820">
        <f>IF(details!EH68="","",details!EH68)</f>
        <v>40</v>
      </c>
      <c r="E1977" s="820"/>
      <c r="F1977" s="820"/>
      <c r="G1977" s="820">
        <f>IF(details!EL68="","",details!EL68)</f>
        <v>60</v>
      </c>
      <c r="H1977" s="820"/>
      <c r="I1977" s="820"/>
      <c r="J1977" s="820">
        <f>IF(details!EP68="","",details!EP68)</f>
        <v>80</v>
      </c>
      <c r="K1977" s="820"/>
      <c r="L1977" s="820"/>
      <c r="M1977" s="820"/>
      <c r="N1977" s="820"/>
      <c r="O1977" s="820">
        <f>IF(details!ET68="","",details!ET68)</f>
        <v>100</v>
      </c>
      <c r="P1977" s="820"/>
      <c r="Q1977" s="820"/>
      <c r="R1977" s="820"/>
      <c r="S1977" s="820">
        <f>IF(details!EV68="","",details!EV68)</f>
        <v>110</v>
      </c>
      <c r="T1977" s="820"/>
      <c r="U1977" s="820"/>
      <c r="V1977" s="820"/>
      <c r="W1977" s="821">
        <f>'statement of marks'!$HR$108</f>
        <v>45777</v>
      </c>
      <c r="X1977" s="821"/>
      <c r="Y1977" s="821"/>
      <c r="Z1977" s="822"/>
    </row>
    <row r="1978" spans="1:26" ht="15.5" customHeight="1">
      <c r="A1978" s="426"/>
      <c r="B1978" s="803" t="s">
        <v>232</v>
      </c>
      <c r="C1978" s="804"/>
      <c r="D1978" s="805" t="s">
        <v>189</v>
      </c>
      <c r="E1978" s="805"/>
      <c r="F1978" s="805"/>
      <c r="G1978" s="805" t="s">
        <v>190</v>
      </c>
      <c r="H1978" s="805"/>
      <c r="I1978" s="805"/>
      <c r="J1978" s="805" t="s">
        <v>222</v>
      </c>
      <c r="K1978" s="805"/>
      <c r="L1978" s="805"/>
      <c r="M1978" s="805"/>
      <c r="N1978" s="805"/>
      <c r="O1978" s="805" t="s">
        <v>147</v>
      </c>
      <c r="P1978" s="805"/>
      <c r="Q1978" s="805"/>
      <c r="R1978" s="805"/>
      <c r="S1978" s="806" t="s">
        <v>195</v>
      </c>
      <c r="T1978" s="806"/>
      <c r="U1978" s="806"/>
      <c r="V1978" s="806"/>
      <c r="W1978" s="805" t="s">
        <v>230</v>
      </c>
      <c r="X1978" s="805"/>
      <c r="Y1978" s="805"/>
      <c r="Z1978" s="807"/>
    </row>
    <row r="1979" spans="1:26" ht="15.5" customHeight="1">
      <c r="A1979" s="426"/>
      <c r="B1979" s="803"/>
      <c r="C1979" s="804"/>
      <c r="D1979" s="805">
        <f>'statement of marks'!HP68</f>
        <v>1200</v>
      </c>
      <c r="E1979" s="805"/>
      <c r="F1979" s="805"/>
      <c r="G1979" s="805" t="str">
        <f>'statement of marks'!HQ68</f>
        <v/>
      </c>
      <c r="H1979" s="805"/>
      <c r="I1979" s="805"/>
      <c r="J1979" s="808" t="str">
        <f>'statement of marks'!HU68</f>
        <v/>
      </c>
      <c r="K1979" s="808"/>
      <c r="L1979" s="808"/>
      <c r="M1979" s="808"/>
      <c r="N1979" s="808"/>
      <c r="O1979" s="808" t="str">
        <f>'statement of marks'!HR68</f>
        <v/>
      </c>
      <c r="P1979" s="808"/>
      <c r="Q1979" s="808"/>
      <c r="R1979" s="808"/>
      <c r="S1979" s="805" t="str">
        <f>'statement of marks'!HT68</f>
        <v/>
      </c>
      <c r="T1979" s="805"/>
      <c r="U1979" s="805"/>
      <c r="V1979" s="805"/>
      <c r="W1979" s="809" t="str">
        <f>'statement of marks'!HO68</f>
        <v/>
      </c>
      <c r="X1979" s="809"/>
      <c r="Y1979" s="809"/>
      <c r="Z1979" s="810"/>
    </row>
    <row r="1980" spans="1:26" ht="15.5" customHeight="1">
      <c r="A1980" s="424"/>
      <c r="B1980" s="792" t="s">
        <v>176</v>
      </c>
      <c r="C1980" s="793"/>
      <c r="D1980" s="794"/>
      <c r="E1980" s="794"/>
      <c r="F1980" s="794"/>
      <c r="G1980" s="794"/>
      <c r="H1980" s="794"/>
      <c r="I1980" s="794"/>
      <c r="J1980" s="794"/>
      <c r="K1980" s="794"/>
      <c r="L1980" s="794"/>
      <c r="M1980" s="794"/>
      <c r="N1980" s="794"/>
      <c r="O1980" s="794"/>
      <c r="P1980" s="794"/>
      <c r="Q1980" s="794"/>
      <c r="R1980" s="794"/>
      <c r="S1980" s="794"/>
      <c r="T1980" s="794"/>
      <c r="U1980" s="794"/>
      <c r="V1980" s="794"/>
      <c r="W1980" s="794"/>
      <c r="X1980" s="794"/>
      <c r="Y1980" s="794"/>
      <c r="Z1980" s="800"/>
    </row>
    <row r="1981" spans="1:26" ht="15.5" customHeight="1">
      <c r="A1981" s="424"/>
      <c r="B1981" s="801" t="s">
        <v>161</v>
      </c>
      <c r="C1981" s="802"/>
      <c r="D1981" s="794"/>
      <c r="E1981" s="794"/>
      <c r="F1981" s="794"/>
      <c r="G1981" s="794"/>
      <c r="H1981" s="794"/>
      <c r="I1981" s="794"/>
      <c r="J1981" s="794"/>
      <c r="K1981" s="794"/>
      <c r="L1981" s="794"/>
      <c r="M1981" s="794"/>
      <c r="N1981" s="794"/>
      <c r="O1981" s="794"/>
      <c r="P1981" s="794"/>
      <c r="Q1981" s="794"/>
      <c r="R1981" s="794"/>
      <c r="S1981" s="794"/>
      <c r="T1981" s="794"/>
      <c r="U1981" s="794"/>
      <c r="V1981" s="794"/>
      <c r="W1981" s="794"/>
      <c r="X1981" s="794"/>
      <c r="Y1981" s="794"/>
      <c r="Z1981" s="800"/>
    </row>
    <row r="1982" spans="1:26" ht="15.5" customHeight="1">
      <c r="A1982" s="424"/>
      <c r="B1982" s="792" t="s">
        <v>162</v>
      </c>
      <c r="C1982" s="793"/>
      <c r="D1982" s="794"/>
      <c r="E1982" s="794"/>
      <c r="F1982" s="794"/>
      <c r="G1982" s="794"/>
      <c r="H1982" s="794"/>
      <c r="I1982" s="794"/>
      <c r="J1982" s="794"/>
      <c r="K1982" s="794"/>
      <c r="L1982" s="794"/>
      <c r="M1982" s="794"/>
      <c r="N1982" s="794"/>
      <c r="O1982" s="794"/>
      <c r="P1982" s="794"/>
      <c r="Q1982" s="794"/>
      <c r="R1982" s="794"/>
      <c r="S1982" s="795" t="s">
        <v>162</v>
      </c>
      <c r="T1982" s="795"/>
      <c r="U1982" s="795"/>
      <c r="V1982" s="795"/>
      <c r="W1982" s="796" t="s">
        <v>163</v>
      </c>
      <c r="X1982" s="796"/>
      <c r="Y1982" s="796"/>
      <c r="Z1982" s="797"/>
    </row>
    <row r="1983" spans="1:26" ht="15.5" customHeight="1">
      <c r="A1983" s="424"/>
      <c r="B1983" s="798" t="s">
        <v>163</v>
      </c>
      <c r="C1983" s="799"/>
      <c r="D1983" s="794"/>
      <c r="E1983" s="794"/>
      <c r="F1983" s="794"/>
      <c r="G1983" s="794"/>
      <c r="H1983" s="794"/>
      <c r="I1983" s="794"/>
      <c r="J1983" s="794"/>
      <c r="K1983" s="794"/>
      <c r="L1983" s="794"/>
      <c r="M1983" s="794"/>
      <c r="N1983" s="794"/>
      <c r="O1983" s="794"/>
      <c r="P1983" s="794"/>
      <c r="Q1983" s="794"/>
      <c r="R1983" s="794"/>
      <c r="S1983" s="795"/>
      <c r="T1983" s="795"/>
      <c r="U1983" s="795"/>
      <c r="V1983" s="795"/>
      <c r="W1983" s="796"/>
      <c r="X1983" s="796"/>
      <c r="Y1983" s="796"/>
      <c r="Z1983" s="797"/>
    </row>
    <row r="1984" spans="1:26" ht="15.5" customHeight="1" thickBot="1">
      <c r="A1984" s="424"/>
      <c r="B1984" s="786" t="s">
        <v>223</v>
      </c>
      <c r="C1984" s="787"/>
      <c r="D1984" s="788"/>
      <c r="E1984" s="788"/>
      <c r="F1984" s="788"/>
      <c r="G1984" s="788"/>
      <c r="H1984" s="788"/>
      <c r="I1984" s="788"/>
      <c r="J1984" s="788"/>
      <c r="K1984" s="788"/>
      <c r="L1984" s="788"/>
      <c r="M1984" s="788"/>
      <c r="N1984" s="788"/>
      <c r="O1984" s="788"/>
      <c r="P1984" s="788"/>
      <c r="Q1984" s="788"/>
      <c r="R1984" s="788"/>
      <c r="S1984" s="789" t="s">
        <v>179</v>
      </c>
      <c r="T1984" s="789"/>
      <c r="U1984" s="789"/>
      <c r="V1984" s="789"/>
      <c r="W1984" s="790" t="s">
        <v>179</v>
      </c>
      <c r="X1984" s="790"/>
      <c r="Y1984" s="790"/>
      <c r="Z1984" s="791"/>
    </row>
    <row r="1985" spans="1:26" ht="15.5" customHeight="1">
      <c r="A1985" s="424"/>
      <c r="B1985" s="839" t="s">
        <v>178</v>
      </c>
      <c r="C1985" s="840"/>
      <c r="D1985" s="840"/>
      <c r="E1985" s="840"/>
      <c r="F1985" s="840"/>
      <c r="G1985" s="840"/>
      <c r="H1985" s="840"/>
      <c r="I1985" s="840"/>
      <c r="J1985" s="840"/>
      <c r="K1985" s="840"/>
      <c r="L1985" s="840"/>
      <c r="M1985" s="840"/>
      <c r="N1985" s="840"/>
      <c r="O1985" s="840"/>
      <c r="P1985" s="840"/>
      <c r="Q1985" s="840"/>
      <c r="R1985" s="840"/>
      <c r="S1985" s="840"/>
      <c r="T1985" s="840"/>
      <c r="U1985" s="840"/>
      <c r="V1985" s="840"/>
      <c r="W1985" s="840"/>
      <c r="X1985" s="840"/>
      <c r="Y1985" s="840"/>
      <c r="Z1985" s="841"/>
    </row>
    <row r="1986" spans="1:26" ht="15.5" customHeight="1">
      <c r="A1986" s="424"/>
      <c r="B1986" s="842" t="str">
        <f>IF('statement of marks'!$A$1="","",'statement of marks'!$A$1)</f>
        <v>GOVT. HR. SEC. SCHOOL, _________________</v>
      </c>
      <c r="C1986" s="843"/>
      <c r="D1986" s="843"/>
      <c r="E1986" s="843"/>
      <c r="F1986" s="843"/>
      <c r="G1986" s="843"/>
      <c r="H1986" s="843"/>
      <c r="I1986" s="843"/>
      <c r="J1986" s="843"/>
      <c r="K1986" s="843"/>
      <c r="L1986" s="843"/>
      <c r="M1986" s="843"/>
      <c r="N1986" s="843"/>
      <c r="O1986" s="843"/>
      <c r="P1986" s="843"/>
      <c r="Q1986" s="843"/>
      <c r="R1986" s="843"/>
      <c r="S1986" s="843"/>
      <c r="T1986" s="843"/>
      <c r="U1986" s="843"/>
      <c r="V1986" s="843"/>
      <c r="W1986" s="843"/>
      <c r="X1986" s="843"/>
      <c r="Y1986" s="843"/>
      <c r="Z1986" s="844"/>
    </row>
    <row r="1987" spans="1:26" ht="15.5" customHeight="1">
      <c r="A1987" s="424"/>
      <c r="B1987" s="813" t="s">
        <v>117</v>
      </c>
      <c r="C1987" s="814"/>
      <c r="D1987" s="814" t="str">
        <f>IF('statement of marks'!$H$3="","",'statement of marks'!$H$3)</f>
        <v>2024-25</v>
      </c>
      <c r="E1987" s="814"/>
      <c r="F1987" s="814"/>
      <c r="G1987" s="814"/>
      <c r="H1987" s="814"/>
      <c r="I1987" s="814"/>
      <c r="J1987" s="814"/>
      <c r="K1987" s="814"/>
      <c r="L1987" s="814"/>
      <c r="M1987" s="814"/>
      <c r="N1987" s="814"/>
      <c r="O1987" s="814"/>
      <c r="P1987" s="814"/>
      <c r="Q1987" s="814"/>
      <c r="R1987" s="814"/>
      <c r="S1987" s="814"/>
      <c r="T1987" s="814"/>
      <c r="U1987" s="814"/>
      <c r="V1987" s="814"/>
      <c r="W1987" s="814"/>
      <c r="X1987" s="814"/>
      <c r="Y1987" s="814"/>
      <c r="Z1987" s="832"/>
    </row>
    <row r="1988" spans="1:26" ht="15.5" customHeight="1">
      <c r="A1988" s="424"/>
      <c r="B1988" s="813" t="s">
        <v>157</v>
      </c>
      <c r="C1988" s="814"/>
      <c r="D1988" s="814" t="str">
        <f>IF('statement of marks'!I69="","",'statement of marks'!I69)</f>
        <v/>
      </c>
      <c r="E1988" s="814"/>
      <c r="F1988" s="814"/>
      <c r="G1988" s="814"/>
      <c r="H1988" s="814"/>
      <c r="I1988" s="814"/>
      <c r="J1988" s="814"/>
      <c r="K1988" s="814"/>
      <c r="L1988" s="814"/>
      <c r="M1988" s="814"/>
      <c r="N1988" s="814"/>
      <c r="O1988" s="814"/>
      <c r="P1988" s="814"/>
      <c r="Q1988" s="814"/>
      <c r="R1988" s="814"/>
      <c r="S1988" s="814"/>
      <c r="T1988" s="814"/>
      <c r="U1988" s="814"/>
      <c r="V1988" s="814"/>
      <c r="W1988" s="814"/>
      <c r="X1988" s="814"/>
      <c r="Y1988" s="814"/>
      <c r="Z1988" s="832"/>
    </row>
    <row r="1989" spans="1:26" ht="15.5" customHeight="1">
      <c r="A1989" s="424"/>
      <c r="B1989" s="813" t="s">
        <v>20</v>
      </c>
      <c r="C1989" s="814"/>
      <c r="D1989" s="814" t="str">
        <f>IF('statement of marks'!J69="","",'statement of marks'!J69)</f>
        <v/>
      </c>
      <c r="E1989" s="814"/>
      <c r="F1989" s="814"/>
      <c r="G1989" s="814"/>
      <c r="H1989" s="814"/>
      <c r="I1989" s="814"/>
      <c r="J1989" s="814"/>
      <c r="K1989" s="814"/>
      <c r="L1989" s="814"/>
      <c r="M1989" s="814"/>
      <c r="N1989" s="814"/>
      <c r="O1989" s="814"/>
      <c r="P1989" s="814"/>
      <c r="Q1989" s="814"/>
      <c r="R1989" s="814"/>
      <c r="S1989" s="814"/>
      <c r="T1989" s="814"/>
      <c r="U1989" s="814"/>
      <c r="V1989" s="814"/>
      <c r="W1989" s="814"/>
      <c r="X1989" s="814"/>
      <c r="Y1989" s="814"/>
      <c r="Z1989" s="832"/>
    </row>
    <row r="1990" spans="1:26" ht="15.5" customHeight="1">
      <c r="A1990" s="424"/>
      <c r="B1990" s="813" t="s">
        <v>21</v>
      </c>
      <c r="C1990" s="814"/>
      <c r="D1990" s="814" t="str">
        <f>IF('statement of marks'!K69="","",'statement of marks'!K69)</f>
        <v/>
      </c>
      <c r="E1990" s="814"/>
      <c r="F1990" s="814"/>
      <c r="G1990" s="814"/>
      <c r="H1990" s="814"/>
      <c r="I1990" s="814"/>
      <c r="J1990" s="814"/>
      <c r="K1990" s="814"/>
      <c r="L1990" s="814"/>
      <c r="M1990" s="814"/>
      <c r="N1990" s="814"/>
      <c r="O1990" s="814"/>
      <c r="P1990" s="814"/>
      <c r="Q1990" s="814"/>
      <c r="R1990" s="814"/>
      <c r="S1990" s="814"/>
      <c r="T1990" s="814"/>
      <c r="U1990" s="814"/>
      <c r="V1990" s="814"/>
      <c r="W1990" s="814"/>
      <c r="X1990" s="814"/>
      <c r="Y1990" s="814"/>
      <c r="Z1990" s="832"/>
    </row>
    <row r="1991" spans="1:26" ht="15.5" customHeight="1">
      <c r="A1991" s="424"/>
      <c r="B1991" s="813" t="s">
        <v>158</v>
      </c>
      <c r="C1991" s="814"/>
      <c r="D1991" s="814" t="str">
        <f>IF('statement of marks'!$G$3="","",'statement of marks'!$G$3)</f>
        <v>6 A</v>
      </c>
      <c r="E1991" s="814"/>
      <c r="F1991" s="814"/>
      <c r="G1991" s="814" t="s">
        <v>159</v>
      </c>
      <c r="H1991" s="814"/>
      <c r="I1991" s="814"/>
      <c r="J1991" s="836">
        <f>IF('statement of marks'!D69="","",'statement of marks'!D69)</f>
        <v>863</v>
      </c>
      <c r="K1991" s="837"/>
      <c r="L1991" s="837"/>
      <c r="M1991" s="837"/>
      <c r="N1991" s="838"/>
      <c r="O1991" s="814" t="s">
        <v>79</v>
      </c>
      <c r="P1991" s="814"/>
      <c r="Q1991" s="814"/>
      <c r="R1991" s="814"/>
      <c r="S1991" s="814" t="str">
        <f>IF('statement of marks'!F69="","",'statement of marks'!F69)</f>
        <v/>
      </c>
      <c r="T1991" s="814"/>
      <c r="U1991" s="814"/>
      <c r="V1991" s="814"/>
      <c r="W1991" s="814" t="str">
        <f>IF('statement of marks'!$I$3="","",'statement of marks'!$I$3)</f>
        <v>SCHOOL DISE CODE</v>
      </c>
      <c r="X1991" s="814"/>
      <c r="Y1991" s="814"/>
      <c r="Z1991" s="832"/>
    </row>
    <row r="1992" spans="1:26" ht="15.5" customHeight="1">
      <c r="A1992" s="424"/>
      <c r="B1992" s="449" t="s">
        <v>171</v>
      </c>
      <c r="C1992" s="428"/>
      <c r="D1992" s="830" t="str">
        <f>IF('statement of marks'!G69="","",'statement of marks'!G69)</f>
        <v/>
      </c>
      <c r="E1992" s="830"/>
      <c r="F1992" s="830"/>
      <c r="G1992" s="831" t="str">
        <f>IF('statement of marks'!H69="","",'statement of marks'!H69)</f>
        <v/>
      </c>
      <c r="H1992" s="831"/>
      <c r="I1992" s="831"/>
      <c r="J1992" s="831"/>
      <c r="K1992" s="831"/>
      <c r="L1992" s="831"/>
      <c r="M1992" s="831"/>
      <c r="N1992" s="831"/>
      <c r="O1992" s="831"/>
      <c r="P1992" s="831"/>
      <c r="Q1992" s="831"/>
      <c r="R1992" s="831"/>
      <c r="S1992" s="831"/>
      <c r="T1992" s="831"/>
      <c r="U1992" s="831"/>
      <c r="V1992" s="831"/>
      <c r="W1992" s="814" t="str">
        <f>IF('statement of marks'!$J$3="","",'statement of marks'!$J$3)</f>
        <v>08291009401</v>
      </c>
      <c r="X1992" s="814"/>
      <c r="Y1992" s="814"/>
      <c r="Z1992" s="832"/>
    </row>
    <row r="1993" spans="1:26" ht="15.5" customHeight="1">
      <c r="A1993" s="424"/>
      <c r="B1993" s="450" t="s">
        <v>160</v>
      </c>
      <c r="C1993" s="429" t="s">
        <v>165</v>
      </c>
      <c r="D1993" s="794" t="s">
        <v>167</v>
      </c>
      <c r="E1993" s="794"/>
      <c r="F1993" s="794"/>
      <c r="G1993" s="794" t="s">
        <v>168</v>
      </c>
      <c r="H1993" s="794"/>
      <c r="I1993" s="794"/>
      <c r="J1993" s="794" t="s">
        <v>169</v>
      </c>
      <c r="K1993" s="794"/>
      <c r="L1993" s="794"/>
      <c r="M1993" s="833" t="str">
        <f>IF('statement of marks'!U$4="","",'statement of marks'!U$4)</f>
        <v>TOTAL OF ALL TESTS</v>
      </c>
      <c r="N1993" s="834" t="str">
        <f>IF('statement of marks'!V$4="","",'statement of marks'!V$4)</f>
        <v>VRUKSHAROPAN</v>
      </c>
      <c r="O1993" s="795" t="s">
        <v>170</v>
      </c>
      <c r="P1993" s="795"/>
      <c r="Q1993" s="795"/>
      <c r="R1993" s="795"/>
      <c r="S1993" s="835" t="s">
        <v>216</v>
      </c>
      <c r="T1993" s="816" t="s">
        <v>90</v>
      </c>
      <c r="U1993" s="816"/>
      <c r="V1993" s="816"/>
      <c r="W1993" s="816"/>
      <c r="X1993" s="823" t="s">
        <v>425</v>
      </c>
      <c r="Y1993" s="823"/>
      <c r="Z1993" s="824"/>
    </row>
    <row r="1994" spans="1:26" ht="15.5" customHeight="1">
      <c r="A1994" s="424"/>
      <c r="B1994" s="450"/>
      <c r="C1994" s="429"/>
      <c r="D1994" s="431" t="s">
        <v>217</v>
      </c>
      <c r="E1994" s="431" t="s">
        <v>218</v>
      </c>
      <c r="F1994" s="432" t="s">
        <v>219</v>
      </c>
      <c r="G1994" s="431" t="s">
        <v>217</v>
      </c>
      <c r="H1994" s="431" t="s">
        <v>218</v>
      </c>
      <c r="I1994" s="433" t="s">
        <v>219</v>
      </c>
      <c r="J1994" s="431" t="s">
        <v>217</v>
      </c>
      <c r="K1994" s="431" t="s">
        <v>218</v>
      </c>
      <c r="L1994" s="433" t="s">
        <v>219</v>
      </c>
      <c r="M1994" s="833"/>
      <c r="N1994" s="834"/>
      <c r="O1994" s="431" t="s">
        <v>217</v>
      </c>
      <c r="P1994" s="431" t="s">
        <v>218</v>
      </c>
      <c r="Q1994" s="434" t="s">
        <v>421</v>
      </c>
      <c r="R1994" s="433" t="s">
        <v>219</v>
      </c>
      <c r="S1994" s="835"/>
      <c r="T1994" s="431" t="s">
        <v>217</v>
      </c>
      <c r="U1994" s="431" t="s">
        <v>218</v>
      </c>
      <c r="V1994" s="434" t="s">
        <v>422</v>
      </c>
      <c r="W1994" s="433" t="s">
        <v>219</v>
      </c>
      <c r="X1994" s="435" t="s">
        <v>423</v>
      </c>
      <c r="Y1994" s="431" t="s">
        <v>220</v>
      </c>
      <c r="Z1994" s="451" t="s">
        <v>69</v>
      </c>
    </row>
    <row r="1995" spans="1:26" ht="15.5" customHeight="1">
      <c r="A1995" s="425"/>
      <c r="B1995" s="828" t="s">
        <v>166</v>
      </c>
      <c r="C1995" s="829"/>
      <c r="D1995" s="436">
        <f>IF('statement of marks'!L$6="","",'statement of marks'!L$6)</f>
        <v>5</v>
      </c>
      <c r="E1995" s="436">
        <f>IF('statement of marks'!M$6="","",'statement of marks'!M$6)</f>
        <v>5</v>
      </c>
      <c r="F1995" s="437">
        <f>IF('statement of marks'!N$6="","",'statement of marks'!N$6)</f>
        <v>10</v>
      </c>
      <c r="G1995" s="436">
        <f>IF('statement of marks'!O$6="","",'statement of marks'!O$6)</f>
        <v>5</v>
      </c>
      <c r="H1995" s="436">
        <f>IF('statement of marks'!P$6="","",'statement of marks'!P$6)</f>
        <v>5</v>
      </c>
      <c r="I1995" s="438">
        <f>IF('statement of marks'!Q$6="","",'statement of marks'!Q$6)</f>
        <v>10</v>
      </c>
      <c r="J1995" s="436">
        <f>IF('statement of marks'!R$6="","",'statement of marks'!R$6)</f>
        <v>5</v>
      </c>
      <c r="K1995" s="436">
        <f>IF('statement of marks'!S$6="","",'statement of marks'!S$6)</f>
        <v>4</v>
      </c>
      <c r="L1995" s="438">
        <f>IF('statement of marks'!T$6="","",'statement of marks'!T$6)</f>
        <v>9</v>
      </c>
      <c r="M1995" s="438">
        <f>IF('statement of marks'!U$6="","",'statement of marks'!U$6)</f>
        <v>29</v>
      </c>
      <c r="N1995" s="439">
        <f>IF('statement of marks'!V$6="","",'statement of marks'!V$6)</f>
        <v>1</v>
      </c>
      <c r="O1995" s="436">
        <f>IF('statement of marks'!W$6="","",'statement of marks'!W$6)</f>
        <v>40</v>
      </c>
      <c r="P1995" s="436">
        <f>IF('statement of marks'!X$6="","",'statement of marks'!X$6)</f>
        <v>10</v>
      </c>
      <c r="Q1995" s="436">
        <f>IF('statement of marks'!Y$6="","",'statement of marks'!Y$6)</f>
        <v>20</v>
      </c>
      <c r="R1995" s="438">
        <f>IF('statement of marks'!Z$6="","",'statement of marks'!Z$6)</f>
        <v>70</v>
      </c>
      <c r="S1995" s="440">
        <f>IF('statement of marks'!AA$6="","",'statement of marks'!AA$6)</f>
        <v>100</v>
      </c>
      <c r="T1995" s="436">
        <f>IF('statement of marks'!AB$6="","",'statement of marks'!AB$6)</f>
        <v>65</v>
      </c>
      <c r="U1995" s="436">
        <f>IF('statement of marks'!AC$6="","",'statement of marks'!AC$6)</f>
        <v>15</v>
      </c>
      <c r="V1995" s="436">
        <f>IF('statement of marks'!AD$6="","",'statement of marks'!AD$6)</f>
        <v>20</v>
      </c>
      <c r="W1995" s="438">
        <f>IF('statement of marks'!AE$6="","",'statement of marks'!AE$6)</f>
        <v>100</v>
      </c>
      <c r="X1995" s="441">
        <f>IF('statement of marks'!AF$6="","",'statement of marks'!AF$6)</f>
        <v>200</v>
      </c>
      <c r="Y1995" s="436" t="str">
        <f>IF('statement of marks'!AG$6="","",'statement of marks'!AG$6)</f>
        <v/>
      </c>
      <c r="Z1995" s="452" t="str">
        <f>IF('statement of marks'!AH$6="","",'statement of marks'!AH$6)</f>
        <v/>
      </c>
    </row>
    <row r="1996" spans="1:26" ht="15.5" customHeight="1">
      <c r="A1996" s="424"/>
      <c r="B1996" s="813" t="str">
        <f>IF('statement of marks'!$L$3="","",'statement of marks'!$L$3)</f>
        <v>HINDI</v>
      </c>
      <c r="C1996" s="814"/>
      <c r="D1996" s="430" t="str">
        <f>IF('statement of marks'!L69="","",'statement of marks'!L69)</f>
        <v/>
      </c>
      <c r="E1996" s="430" t="str">
        <f>IF('statement of marks'!M69="","",'statement of marks'!M69)</f>
        <v/>
      </c>
      <c r="F1996" s="442" t="str">
        <f>IF('statement of marks'!N69="","",'statement of marks'!N69)</f>
        <v/>
      </c>
      <c r="G1996" s="430" t="str">
        <f>IF('statement of marks'!O69="","",'statement of marks'!O69)</f>
        <v/>
      </c>
      <c r="H1996" s="430" t="str">
        <f>IF('statement of marks'!P69="","",'statement of marks'!P69)</f>
        <v/>
      </c>
      <c r="I1996" s="443" t="str">
        <f>IF('statement of marks'!Q69="","",'statement of marks'!Q69)</f>
        <v/>
      </c>
      <c r="J1996" s="430" t="str">
        <f>IF('statement of marks'!R69="","",'statement of marks'!R69)</f>
        <v/>
      </c>
      <c r="K1996" s="430" t="str">
        <f>IF('statement of marks'!S69="","",'statement of marks'!S69)</f>
        <v/>
      </c>
      <c r="L1996" s="443" t="str">
        <f>IF('statement of marks'!T69="","",'statement of marks'!T69)</f>
        <v/>
      </c>
      <c r="M1996" s="443" t="str">
        <f>IF('statement of marks'!U69="","",'statement of marks'!U69)</f>
        <v/>
      </c>
      <c r="N1996" s="444" t="str">
        <f>IF('statement of marks'!V69="","",'statement of marks'!V69)</f>
        <v/>
      </c>
      <c r="O1996" s="430" t="str">
        <f>IF('statement of marks'!W69="","",'statement of marks'!W69)</f>
        <v/>
      </c>
      <c r="P1996" s="430" t="str">
        <f>IF('statement of marks'!X69="","",'statement of marks'!X69)</f>
        <v/>
      </c>
      <c r="Q1996" s="430" t="str">
        <f>IF('statement of marks'!Y69="","",'statement of marks'!Y69)</f>
        <v/>
      </c>
      <c r="R1996" s="443" t="str">
        <f>IF('statement of marks'!Z69="","",'statement of marks'!Z69)</f>
        <v/>
      </c>
      <c r="S1996" s="445" t="str">
        <f>IF('statement of marks'!AA69="","",'statement of marks'!AA69)</f>
        <v/>
      </c>
      <c r="T1996" s="430" t="str">
        <f>IF('statement of marks'!AB69="","",'statement of marks'!AB69)</f>
        <v/>
      </c>
      <c r="U1996" s="430" t="str">
        <f>IF('statement of marks'!AC69="","",'statement of marks'!AC69)</f>
        <v/>
      </c>
      <c r="V1996" s="430" t="str">
        <f>IF('statement of marks'!AD69="","",'statement of marks'!AD69)</f>
        <v/>
      </c>
      <c r="W1996" s="443" t="str">
        <f>IF('statement of marks'!AE69="","",'statement of marks'!AE69)</f>
        <v/>
      </c>
      <c r="X1996" s="446" t="str">
        <f>IF('statement of marks'!AF69="","",'statement of marks'!AF69)</f>
        <v/>
      </c>
      <c r="Y1996" s="430" t="str">
        <f>IF('statement of marks'!AG69="","",'statement of marks'!AG69)</f>
        <v/>
      </c>
      <c r="Z1996" s="453" t="str">
        <f>IF('statement of marks'!AH69="","",'statement of marks'!AH69)</f>
        <v/>
      </c>
    </row>
    <row r="1997" spans="1:26" ht="15.5" customHeight="1">
      <c r="A1997" s="424"/>
      <c r="B1997" s="813" t="str">
        <f>IF('statement of marks'!$AK$3="","",'statement of marks'!$AK$3)</f>
        <v>ENGLISH</v>
      </c>
      <c r="C1997" s="814"/>
      <c r="D1997" s="430" t="str">
        <f>IF('statement of marks'!AK69="","",'statement of marks'!AK69)</f>
        <v/>
      </c>
      <c r="E1997" s="430" t="str">
        <f>IF('statement of marks'!AL69="","",'statement of marks'!AL69)</f>
        <v/>
      </c>
      <c r="F1997" s="442" t="str">
        <f>IF('statement of marks'!AM69="","",'statement of marks'!AM69)</f>
        <v/>
      </c>
      <c r="G1997" s="430" t="str">
        <f>IF('statement of marks'!AN69="","",'statement of marks'!AN69)</f>
        <v/>
      </c>
      <c r="H1997" s="430" t="str">
        <f>IF('statement of marks'!AO69="","",'statement of marks'!AO69)</f>
        <v/>
      </c>
      <c r="I1997" s="443" t="str">
        <f>IF('statement of marks'!AP69="","",'statement of marks'!AP69)</f>
        <v/>
      </c>
      <c r="J1997" s="430" t="str">
        <f>IF('statement of marks'!AQ69="","",'statement of marks'!AQ69)</f>
        <v/>
      </c>
      <c r="K1997" s="430" t="str">
        <f>IF('statement of marks'!AR69="","",'statement of marks'!AR69)</f>
        <v/>
      </c>
      <c r="L1997" s="443" t="str">
        <f>IF('statement of marks'!AS69="","",'statement of marks'!AS69)</f>
        <v/>
      </c>
      <c r="M1997" s="443" t="str">
        <f>IF('statement of marks'!AT69="","",'statement of marks'!AT69)</f>
        <v/>
      </c>
      <c r="N1997" s="444" t="str">
        <f>IF('statement of marks'!AU69="","",'statement of marks'!AU69)</f>
        <v/>
      </c>
      <c r="O1997" s="430" t="str">
        <f>IF('statement of marks'!AV69="","",'statement of marks'!AV69)</f>
        <v/>
      </c>
      <c r="P1997" s="430" t="str">
        <f>IF('statement of marks'!AW69="","",'statement of marks'!AW69)</f>
        <v/>
      </c>
      <c r="Q1997" s="430" t="str">
        <f>IF('statement of marks'!AX69="","",'statement of marks'!AX69)</f>
        <v/>
      </c>
      <c r="R1997" s="443" t="str">
        <f>IF('statement of marks'!AY69="","",'statement of marks'!AY69)</f>
        <v/>
      </c>
      <c r="S1997" s="445" t="str">
        <f>IF('statement of marks'!AZ69="","",'statement of marks'!AZ69)</f>
        <v/>
      </c>
      <c r="T1997" s="430" t="str">
        <f>IF('statement of marks'!BA69="","",'statement of marks'!BA69)</f>
        <v/>
      </c>
      <c r="U1997" s="430" t="str">
        <f>IF('statement of marks'!BB69="","",'statement of marks'!BB69)</f>
        <v/>
      </c>
      <c r="V1997" s="430" t="str">
        <f>IF('statement of marks'!BC69="","",'statement of marks'!BC69)</f>
        <v/>
      </c>
      <c r="W1997" s="443" t="str">
        <f>IF('statement of marks'!BD69="","",'statement of marks'!BD69)</f>
        <v/>
      </c>
      <c r="X1997" s="446" t="str">
        <f>IF('statement of marks'!BE69="","",'statement of marks'!BE69)</f>
        <v/>
      </c>
      <c r="Y1997" s="430" t="str">
        <f>IF('statement of marks'!BF69="","",'statement of marks'!BF69)</f>
        <v/>
      </c>
      <c r="Z1997" s="453" t="str">
        <f>IF('statement of marks'!BG69="","",'statement of marks'!BG69)</f>
        <v/>
      </c>
    </row>
    <row r="1998" spans="1:26" ht="15.5" customHeight="1">
      <c r="A1998" s="424"/>
      <c r="B1998" s="813" t="str">
        <f>IF('statement of marks'!BJ69="s","SANSKRIT",IF('statement of marks'!BJ69="u","URDU",IF('statement of marks'!BJ69="g","GUJRATI",IF('statement of marks'!BJ69="p","PUNJABI",IF('statement of marks'!BJ69="sd","fla/kh","THIRD LANGUAGE")))))</f>
        <v>THIRD LANGUAGE</v>
      </c>
      <c r="C1998" s="814"/>
      <c r="D1998" s="430" t="str">
        <f>IF('statement of marks'!BK69="","",'statement of marks'!BK69)</f>
        <v/>
      </c>
      <c r="E1998" s="430" t="str">
        <f>IF('statement of marks'!BL69="","",'statement of marks'!BL69)</f>
        <v/>
      </c>
      <c r="F1998" s="442" t="str">
        <f>IF('statement of marks'!BM69="","",'statement of marks'!BM69)</f>
        <v/>
      </c>
      <c r="G1998" s="430" t="str">
        <f>IF('statement of marks'!BN69="","",'statement of marks'!BN69)</f>
        <v/>
      </c>
      <c r="H1998" s="430" t="str">
        <f>IF('statement of marks'!BO69="","",'statement of marks'!BO69)</f>
        <v/>
      </c>
      <c r="I1998" s="443" t="str">
        <f>IF('statement of marks'!BP69="","",'statement of marks'!BP69)</f>
        <v/>
      </c>
      <c r="J1998" s="430" t="str">
        <f>IF('statement of marks'!BQ69="","",'statement of marks'!BQ69)</f>
        <v/>
      </c>
      <c r="K1998" s="430" t="str">
        <f>IF('statement of marks'!BR69="","",'statement of marks'!BR69)</f>
        <v/>
      </c>
      <c r="L1998" s="443" t="str">
        <f>IF('statement of marks'!BS69="","",'statement of marks'!BS69)</f>
        <v/>
      </c>
      <c r="M1998" s="443" t="str">
        <f>IF('statement of marks'!BT69="","",'statement of marks'!BT69)</f>
        <v/>
      </c>
      <c r="N1998" s="444" t="str">
        <f>IF('statement of marks'!BU69="","",'statement of marks'!BU69)</f>
        <v/>
      </c>
      <c r="O1998" s="430" t="str">
        <f>IF('statement of marks'!BV69="","",'statement of marks'!BV69)</f>
        <v/>
      </c>
      <c r="P1998" s="430" t="str">
        <f>IF('statement of marks'!BW69="","",'statement of marks'!BW69)</f>
        <v/>
      </c>
      <c r="Q1998" s="430"/>
      <c r="R1998" s="443" t="str">
        <f>IF('statement of marks'!BX69="","",'statement of marks'!BX69)</f>
        <v/>
      </c>
      <c r="S1998" s="445" t="str">
        <f>IF('statement of marks'!BY69="","",'statement of marks'!BY69)</f>
        <v/>
      </c>
      <c r="T1998" s="430" t="str">
        <f>IF('statement of marks'!BZ69="","",'statement of marks'!BZ69)</f>
        <v/>
      </c>
      <c r="U1998" s="430" t="str">
        <f>IF('statement of marks'!CA69="","",'statement of marks'!CA69)</f>
        <v/>
      </c>
      <c r="V1998" s="430"/>
      <c r="W1998" s="443" t="str">
        <f>IF('statement of marks'!CB69="","",'statement of marks'!CB69)</f>
        <v/>
      </c>
      <c r="X1998" s="446" t="str">
        <f>IF('statement of marks'!CC69="","",'statement of marks'!CC69)</f>
        <v/>
      </c>
      <c r="Y1998" s="430" t="str">
        <f>IF('statement of marks'!CD69="","",'statement of marks'!CD69)</f>
        <v/>
      </c>
      <c r="Z1998" s="453" t="str">
        <f>IF('statement of marks'!CE69="","",'statement of marks'!CE69)</f>
        <v/>
      </c>
    </row>
    <row r="1999" spans="1:26" ht="15.5" customHeight="1">
      <c r="A1999" s="424"/>
      <c r="B1999" s="813" t="str">
        <f>IF('statement of marks'!$CH$3="","",'statement of marks'!$CH$3)</f>
        <v>MATHEMATICS</v>
      </c>
      <c r="C1999" s="814"/>
      <c r="D1999" s="430" t="str">
        <f>IF('statement of marks'!CH69="","",'statement of marks'!CH69)</f>
        <v/>
      </c>
      <c r="E1999" s="430" t="str">
        <f>IF('statement of marks'!CI69="","",'statement of marks'!CI69)</f>
        <v/>
      </c>
      <c r="F1999" s="442" t="str">
        <f>IF('statement of marks'!CJ69="","",'statement of marks'!CJ69)</f>
        <v/>
      </c>
      <c r="G1999" s="430" t="str">
        <f>IF('statement of marks'!CK69="","",'statement of marks'!CK69)</f>
        <v/>
      </c>
      <c r="H1999" s="430" t="str">
        <f>IF('statement of marks'!CL69="","",'statement of marks'!CL69)</f>
        <v/>
      </c>
      <c r="I1999" s="443" t="str">
        <f>IF('statement of marks'!CM69="","",'statement of marks'!CM69)</f>
        <v/>
      </c>
      <c r="J1999" s="430" t="str">
        <f>IF('statement of marks'!CN69="","",'statement of marks'!CN69)</f>
        <v/>
      </c>
      <c r="K1999" s="430" t="str">
        <f>IF('statement of marks'!CO69="","",'statement of marks'!CO69)</f>
        <v/>
      </c>
      <c r="L1999" s="443" t="str">
        <f>IF('statement of marks'!CP69="","",'statement of marks'!CP69)</f>
        <v/>
      </c>
      <c r="M1999" s="443" t="str">
        <f>IF('statement of marks'!CQ69="","",'statement of marks'!CQ69)</f>
        <v/>
      </c>
      <c r="N1999" s="444" t="str">
        <f>IF('statement of marks'!CR69="","",'statement of marks'!CR69)</f>
        <v/>
      </c>
      <c r="O1999" s="430" t="str">
        <f>IF('statement of marks'!CS69="","",'statement of marks'!CS69)</f>
        <v/>
      </c>
      <c r="P1999" s="430" t="str">
        <f>IF('statement of marks'!CT69="","",'statement of marks'!CT69)</f>
        <v/>
      </c>
      <c r="Q1999" s="430" t="str">
        <f>IF('statement of marks'!CU69="","",'statement of marks'!CU69)</f>
        <v/>
      </c>
      <c r="R1999" s="443" t="str">
        <f>IF('statement of marks'!CV69="","",'statement of marks'!CV69)</f>
        <v/>
      </c>
      <c r="S1999" s="445" t="str">
        <f>IF('statement of marks'!CW69="","",'statement of marks'!CW69)</f>
        <v/>
      </c>
      <c r="T1999" s="430" t="str">
        <f>IF('statement of marks'!CX69="","",'statement of marks'!CX69)</f>
        <v/>
      </c>
      <c r="U1999" s="430" t="str">
        <f>IF('statement of marks'!CY69="","",'statement of marks'!CY69)</f>
        <v/>
      </c>
      <c r="V1999" s="430" t="str">
        <f>IF('statement of marks'!CZ69="","",'statement of marks'!CZ69)</f>
        <v/>
      </c>
      <c r="W1999" s="443" t="str">
        <f>IF('statement of marks'!DA69="","",'statement of marks'!DA69)</f>
        <v/>
      </c>
      <c r="X1999" s="446" t="str">
        <f>IF('statement of marks'!DB69="","",'statement of marks'!DB69)</f>
        <v/>
      </c>
      <c r="Y1999" s="430" t="str">
        <f>IF('statement of marks'!DC69="","",'statement of marks'!DC69)</f>
        <v/>
      </c>
      <c r="Z1999" s="453" t="str">
        <f>IF('statement of marks'!DD69="","",'statement of marks'!DD69)</f>
        <v/>
      </c>
    </row>
    <row r="2000" spans="1:26" ht="15.5" customHeight="1">
      <c r="A2000" s="424"/>
      <c r="B2000" s="813" t="str">
        <f>IF('statement of marks'!$DG$3="","",'statement of marks'!$DG$3)</f>
        <v>SCIENCE</v>
      </c>
      <c r="C2000" s="814"/>
      <c r="D2000" s="430" t="str">
        <f>IF('statement of marks'!DG69="","",'statement of marks'!DG69)</f>
        <v/>
      </c>
      <c r="E2000" s="430" t="str">
        <f>IF('statement of marks'!DH69="","",'statement of marks'!DH69)</f>
        <v/>
      </c>
      <c r="F2000" s="442" t="str">
        <f>IF('statement of marks'!DI69="","",'statement of marks'!DI69)</f>
        <v/>
      </c>
      <c r="G2000" s="430" t="str">
        <f>IF('statement of marks'!DJ69="","",'statement of marks'!DJ69)</f>
        <v/>
      </c>
      <c r="H2000" s="430" t="str">
        <f>IF('statement of marks'!DK69="","",'statement of marks'!DK69)</f>
        <v/>
      </c>
      <c r="I2000" s="443" t="str">
        <f>IF('statement of marks'!DL69="","",'statement of marks'!DL69)</f>
        <v/>
      </c>
      <c r="J2000" s="430" t="str">
        <f>IF('statement of marks'!DM69="","",'statement of marks'!DM69)</f>
        <v/>
      </c>
      <c r="K2000" s="430" t="str">
        <f>IF('statement of marks'!DN69="","",'statement of marks'!DN69)</f>
        <v/>
      </c>
      <c r="L2000" s="443" t="str">
        <f>IF('statement of marks'!DO69="","",'statement of marks'!DO69)</f>
        <v/>
      </c>
      <c r="M2000" s="443" t="str">
        <f>IF('statement of marks'!DP69="","",'statement of marks'!DP69)</f>
        <v/>
      </c>
      <c r="N2000" s="444" t="str">
        <f>IF('statement of marks'!DQ69="","",'statement of marks'!DQ69)</f>
        <v/>
      </c>
      <c r="O2000" s="430" t="str">
        <f>IF('statement of marks'!DR69="","",'statement of marks'!DR69)</f>
        <v/>
      </c>
      <c r="P2000" s="430" t="str">
        <f>IF('statement of marks'!DS69="","",'statement of marks'!DS69)</f>
        <v/>
      </c>
      <c r="Q2000" s="430"/>
      <c r="R2000" s="443" t="str">
        <f>IF('statement of marks'!DT69="","",'statement of marks'!DT69)</f>
        <v/>
      </c>
      <c r="S2000" s="445" t="str">
        <f>IF('statement of marks'!DU69="","",'statement of marks'!DU69)</f>
        <v/>
      </c>
      <c r="T2000" s="430" t="str">
        <f>IF('statement of marks'!DV69="","",'statement of marks'!DV69)</f>
        <v/>
      </c>
      <c r="U2000" s="430" t="str">
        <f>IF('statement of marks'!DW69="","",'statement of marks'!DW69)</f>
        <v/>
      </c>
      <c r="V2000" s="430"/>
      <c r="W2000" s="443" t="str">
        <f>IF('statement of marks'!DX69="","",'statement of marks'!DX69)</f>
        <v/>
      </c>
      <c r="X2000" s="446" t="str">
        <f>IF('statement of marks'!DY69="","",'statement of marks'!DY69)</f>
        <v/>
      </c>
      <c r="Y2000" s="430" t="str">
        <f>IF('statement of marks'!DZ69="","",'statement of marks'!DZ69)</f>
        <v/>
      </c>
      <c r="Z2000" s="453" t="str">
        <f>IF('statement of marks'!EA69="","",'statement of marks'!EA69)</f>
        <v/>
      </c>
    </row>
    <row r="2001" spans="1:26" ht="15.5" customHeight="1">
      <c r="A2001" s="424"/>
      <c r="B2001" s="813" t="str">
        <f>IF('statement of marks'!$ED$3="","",'statement of marks'!$ED$3)</f>
        <v>SOCIAL STUDIES</v>
      </c>
      <c r="C2001" s="814"/>
      <c r="D2001" s="430" t="str">
        <f>IF('statement of marks'!ED69="","",'statement of marks'!ED69)</f>
        <v/>
      </c>
      <c r="E2001" s="430" t="str">
        <f>IF('statement of marks'!EE69="","",'statement of marks'!EE69)</f>
        <v/>
      </c>
      <c r="F2001" s="442" t="str">
        <f>IF('statement of marks'!EF69="","",'statement of marks'!EF69)</f>
        <v/>
      </c>
      <c r="G2001" s="430" t="str">
        <f>IF('statement of marks'!EG69="","",'statement of marks'!EG69)</f>
        <v/>
      </c>
      <c r="H2001" s="430" t="str">
        <f>IF('statement of marks'!EH69="","",'statement of marks'!EH69)</f>
        <v/>
      </c>
      <c r="I2001" s="443" t="str">
        <f>IF('statement of marks'!EI69="","",'statement of marks'!EI69)</f>
        <v/>
      </c>
      <c r="J2001" s="430" t="str">
        <f>IF('statement of marks'!EJ69="","",'statement of marks'!EJ69)</f>
        <v/>
      </c>
      <c r="K2001" s="430" t="str">
        <f>IF('statement of marks'!EK69="","",'statement of marks'!EK69)</f>
        <v/>
      </c>
      <c r="L2001" s="443" t="str">
        <f>IF('statement of marks'!EL69="","",'statement of marks'!EL69)</f>
        <v/>
      </c>
      <c r="M2001" s="443" t="str">
        <f>IF('statement of marks'!EM69="","",'statement of marks'!EM69)</f>
        <v/>
      </c>
      <c r="N2001" s="444" t="str">
        <f>IF('statement of marks'!EN69="","",'statement of marks'!EN69)</f>
        <v/>
      </c>
      <c r="O2001" s="430" t="str">
        <f>IF('statement of marks'!EO69="","",'statement of marks'!EO69)</f>
        <v/>
      </c>
      <c r="P2001" s="430" t="str">
        <f>IF('statement of marks'!EP69="","",'statement of marks'!EP69)</f>
        <v/>
      </c>
      <c r="Q2001" s="430"/>
      <c r="R2001" s="443" t="str">
        <f>IF('statement of marks'!EQ69="","",'statement of marks'!EQ69)</f>
        <v/>
      </c>
      <c r="S2001" s="445" t="str">
        <f>IF('statement of marks'!ER69="","",'statement of marks'!ER69)</f>
        <v/>
      </c>
      <c r="T2001" s="430" t="str">
        <f>IF('statement of marks'!ES69="","",'statement of marks'!ES69)</f>
        <v/>
      </c>
      <c r="U2001" s="430" t="str">
        <f>IF('statement of marks'!ET69="","",'statement of marks'!ET69)</f>
        <v/>
      </c>
      <c r="V2001" s="430"/>
      <c r="W2001" s="443" t="str">
        <f>IF('statement of marks'!EU69="","",'statement of marks'!EU69)</f>
        <v/>
      </c>
      <c r="X2001" s="446" t="str">
        <f>IF('statement of marks'!EV69="","",'statement of marks'!EV69)</f>
        <v/>
      </c>
      <c r="Y2001" s="430" t="str">
        <f>IF('statement of marks'!EW69="","",'statement of marks'!EW69)</f>
        <v/>
      </c>
      <c r="Z2001" s="453" t="str">
        <f>IF('statement of marks'!EX69="","",'statement of marks'!EX69)</f>
        <v/>
      </c>
    </row>
    <row r="2002" spans="1:26" ht="15.5" customHeight="1">
      <c r="A2002" s="424"/>
      <c r="B2002" s="813" t="s">
        <v>172</v>
      </c>
      <c r="C2002" s="814"/>
      <c r="D2002" s="794" t="s">
        <v>167</v>
      </c>
      <c r="E2002" s="794"/>
      <c r="F2002" s="794"/>
      <c r="G2002" s="794" t="s">
        <v>168</v>
      </c>
      <c r="H2002" s="794"/>
      <c r="I2002" s="794"/>
      <c r="J2002" s="794" t="s">
        <v>169</v>
      </c>
      <c r="K2002" s="794"/>
      <c r="L2002" s="794"/>
      <c r="M2002" s="794"/>
      <c r="N2002" s="794"/>
      <c r="O2002" s="794" t="s">
        <v>177</v>
      </c>
      <c r="P2002" s="794"/>
      <c r="Q2002" s="794"/>
      <c r="R2002" s="794"/>
      <c r="S2002" s="794" t="s">
        <v>221</v>
      </c>
      <c r="T2002" s="794"/>
      <c r="U2002" s="794"/>
      <c r="V2002" s="794"/>
      <c r="W2002" s="447"/>
      <c r="X2002" s="823" t="s">
        <v>425</v>
      </c>
      <c r="Y2002" s="823"/>
      <c r="Z2002" s="824"/>
    </row>
    <row r="2003" spans="1:26" ht="15.5" customHeight="1">
      <c r="A2003" s="425"/>
      <c r="B2003" s="825" t="s">
        <v>166</v>
      </c>
      <c r="C2003" s="826"/>
      <c r="D2003" s="827">
        <f>IF('statement of marks'!FA$6="","",'statement of marks'!FA$6)</f>
        <v>20</v>
      </c>
      <c r="E2003" s="827"/>
      <c r="F2003" s="827"/>
      <c r="G2003" s="827">
        <f>IF('statement of marks'!FB$6="","",'statement of marks'!FB$6)</f>
        <v>20</v>
      </c>
      <c r="H2003" s="827"/>
      <c r="I2003" s="827"/>
      <c r="J2003" s="827">
        <f>IF('statement of marks'!FC$6="","",'statement of marks'!FC$6)</f>
        <v>20</v>
      </c>
      <c r="K2003" s="827"/>
      <c r="L2003" s="827"/>
      <c r="M2003" s="827"/>
      <c r="N2003" s="827"/>
      <c r="O2003" s="827">
        <f>IF('statement of marks'!FD$6="","",'statement of marks'!FD$6)</f>
        <v>20</v>
      </c>
      <c r="P2003" s="827"/>
      <c r="Q2003" s="827"/>
      <c r="R2003" s="827"/>
      <c r="S2003" s="827">
        <f>IF('statement of marks'!FE$6="","",'statement of marks'!FE$6)</f>
        <v>20</v>
      </c>
      <c r="T2003" s="827"/>
      <c r="U2003" s="827"/>
      <c r="V2003" s="827"/>
      <c r="W2003" s="448"/>
      <c r="X2003" s="436">
        <f>IF('statement of marks'!FF$6="","",'statement of marks'!FF$6)</f>
        <v>100</v>
      </c>
      <c r="Y2003" s="436" t="s">
        <v>220</v>
      </c>
      <c r="Z2003" s="451" t="s">
        <v>69</v>
      </c>
    </row>
    <row r="2004" spans="1:26" ht="15.5" customHeight="1">
      <c r="A2004" s="424"/>
      <c r="B2004" s="813" t="str">
        <f>IF('statement of marks'!$FA$3="","",'statement of marks'!$FA$3)</f>
        <v>WORK EXPERIENCE</v>
      </c>
      <c r="C2004" s="814"/>
      <c r="D2004" s="817" t="str">
        <f>IF('statement of marks'!FA69="","",'statement of marks'!FA69)</f>
        <v/>
      </c>
      <c r="E2004" s="817"/>
      <c r="F2004" s="817"/>
      <c r="G2004" s="817" t="str">
        <f>IF('statement of marks'!FB69="","",'statement of marks'!FB69)</f>
        <v/>
      </c>
      <c r="H2004" s="817"/>
      <c r="I2004" s="817"/>
      <c r="J2004" s="816" t="str">
        <f>IF('statement of marks'!FC69="","",'statement of marks'!FC69)</f>
        <v/>
      </c>
      <c r="K2004" s="816"/>
      <c r="L2004" s="816"/>
      <c r="M2004" s="816"/>
      <c r="N2004" s="816"/>
      <c r="O2004" s="817" t="str">
        <f>IF('statement of marks'!FD69="","",'statement of marks'!FD69)</f>
        <v/>
      </c>
      <c r="P2004" s="817"/>
      <c r="Q2004" s="817"/>
      <c r="R2004" s="817"/>
      <c r="S2004" s="817" t="str">
        <f>IF('statement of marks'!FE69="","",'statement of marks'!FE69)</f>
        <v/>
      </c>
      <c r="T2004" s="817"/>
      <c r="U2004" s="817"/>
      <c r="V2004" s="817"/>
      <c r="W2004" s="447"/>
      <c r="X2004" s="447" t="str">
        <f>IF('statement of marks'!FF69="","",'statement of marks'!FF69)</f>
        <v/>
      </c>
      <c r="Y2004" s="447" t="str">
        <f>IF('statement of marks'!FG69="","",'statement of marks'!FG69)</f>
        <v/>
      </c>
      <c r="Z2004" s="454" t="str">
        <f>IF('statement of marks'!FH69="","",'statement of marks'!FH69)</f>
        <v/>
      </c>
    </row>
    <row r="2005" spans="1:26" ht="15.5" customHeight="1">
      <c r="A2005" s="424"/>
      <c r="B2005" s="813" t="str">
        <f>IF('statement of marks'!$FK$3="","",'statement of marks'!$FK$3)</f>
        <v>ART EDUCATION</v>
      </c>
      <c r="C2005" s="814"/>
      <c r="D2005" s="817" t="str">
        <f>IF('statement of marks'!FK69="","",'statement of marks'!FK69)</f>
        <v/>
      </c>
      <c r="E2005" s="817"/>
      <c r="F2005" s="817"/>
      <c r="G2005" s="817" t="str">
        <f>IF('statement of marks'!FL69="","",'statement of marks'!FL69)</f>
        <v/>
      </c>
      <c r="H2005" s="817"/>
      <c r="I2005" s="817"/>
      <c r="J2005" s="816" t="str">
        <f>IF('statement of marks'!FM69="","",'statement of marks'!FM69)</f>
        <v/>
      </c>
      <c r="K2005" s="816"/>
      <c r="L2005" s="816"/>
      <c r="M2005" s="816"/>
      <c r="N2005" s="816"/>
      <c r="O2005" s="817" t="str">
        <f>IF('statement of marks'!FN69="","",'statement of marks'!FN69)</f>
        <v/>
      </c>
      <c r="P2005" s="817"/>
      <c r="Q2005" s="817"/>
      <c r="R2005" s="817"/>
      <c r="S2005" s="817" t="str">
        <f>IF('statement of marks'!FO69="","",'statement of marks'!FO69)</f>
        <v/>
      </c>
      <c r="T2005" s="817"/>
      <c r="U2005" s="817"/>
      <c r="V2005" s="817"/>
      <c r="W2005" s="447"/>
      <c r="X2005" s="447" t="str">
        <f>IF('statement of marks'!FP69="","",'statement of marks'!FP69)</f>
        <v/>
      </c>
      <c r="Y2005" s="447" t="str">
        <f>IF('statement of marks'!FQ69="","",'statement of marks'!FQ69)</f>
        <v/>
      </c>
      <c r="Z2005" s="454" t="str">
        <f>IF('statement of marks'!FR69="","",'statement of marks'!FR69)</f>
        <v/>
      </c>
    </row>
    <row r="2006" spans="1:26" ht="15.5" customHeight="1">
      <c r="A2006" s="424"/>
      <c r="B2006" s="813" t="str">
        <f>IF('statement of marks'!$FU$3="","",'statement of marks'!$FU$3)</f>
        <v>PHYSICIAL EDUCATION</v>
      </c>
      <c r="C2006" s="814"/>
      <c r="D2006" s="817" t="str">
        <f>IF('statement of marks'!FU69="","",'statement of marks'!FU69)</f>
        <v/>
      </c>
      <c r="E2006" s="817"/>
      <c r="F2006" s="817"/>
      <c r="G2006" s="817" t="str">
        <f>IF('statement of marks'!FV69="","",'statement of marks'!FV69)</f>
        <v/>
      </c>
      <c r="H2006" s="817"/>
      <c r="I2006" s="817"/>
      <c r="J2006" s="816" t="str">
        <f>IF('statement of marks'!FW69="","",'statement of marks'!FW69)</f>
        <v/>
      </c>
      <c r="K2006" s="816"/>
      <c r="L2006" s="816"/>
      <c r="M2006" s="816"/>
      <c r="N2006" s="816"/>
      <c r="O2006" s="817" t="str">
        <f>IF('statement of marks'!FX69="","",'statement of marks'!FX69)</f>
        <v/>
      </c>
      <c r="P2006" s="817"/>
      <c r="Q2006" s="817"/>
      <c r="R2006" s="817"/>
      <c r="S2006" s="817" t="str">
        <f>IF('statement of marks'!FY69="","",'statement of marks'!FY69)</f>
        <v/>
      </c>
      <c r="T2006" s="817"/>
      <c r="U2006" s="817"/>
      <c r="V2006" s="817"/>
      <c r="W2006" s="447"/>
      <c r="X2006" s="447" t="str">
        <f>IF('statement of marks'!FZ69="","",'statement of marks'!FZ69)</f>
        <v/>
      </c>
      <c r="Y2006" s="447" t="str">
        <f>IF('statement of marks'!GA69="","",'statement of marks'!GA69)</f>
        <v/>
      </c>
      <c r="Z2006" s="454" t="str">
        <f>IF('statement of marks'!GB69="","",'statement of marks'!GB69)</f>
        <v/>
      </c>
    </row>
    <row r="2007" spans="1:26" ht="15.5" customHeight="1">
      <c r="A2007" s="424"/>
      <c r="B2007" s="813" t="s">
        <v>173</v>
      </c>
      <c r="C2007" s="814"/>
      <c r="D2007" s="794" t="str">
        <f>details!$EF$3</f>
        <v>AUGUST</v>
      </c>
      <c r="E2007" s="794"/>
      <c r="F2007" s="794"/>
      <c r="G2007" s="794" t="str">
        <f>details!$EJ$3</f>
        <v>OCTOBER</v>
      </c>
      <c r="H2007" s="794"/>
      <c r="I2007" s="794"/>
      <c r="J2007" s="816" t="str">
        <f>details!$EN$3</f>
        <v>DECEMBER</v>
      </c>
      <c r="K2007" s="816"/>
      <c r="L2007" s="816"/>
      <c r="M2007" s="816"/>
      <c r="N2007" s="816"/>
      <c r="O2007" s="794" t="str">
        <f>details!$ER$3</f>
        <v>FEBURARY</v>
      </c>
      <c r="P2007" s="794"/>
      <c r="Q2007" s="794"/>
      <c r="R2007" s="794"/>
      <c r="S2007" s="794" t="str">
        <f>details!$EV$3</f>
        <v>GRAND TOAL</v>
      </c>
      <c r="T2007" s="794"/>
      <c r="U2007" s="794"/>
      <c r="V2007" s="794"/>
      <c r="W2007" s="811" t="s">
        <v>118</v>
      </c>
      <c r="X2007" s="811"/>
      <c r="Y2007" s="811"/>
      <c r="Z2007" s="812"/>
    </row>
    <row r="2008" spans="1:26" ht="15.5" customHeight="1">
      <c r="A2008" s="424"/>
      <c r="B2008" s="813" t="s">
        <v>175</v>
      </c>
      <c r="C2008" s="814"/>
      <c r="D2008" s="815" t="str">
        <f>IF(details!EI69="","",details!EI69)</f>
        <v/>
      </c>
      <c r="E2008" s="815"/>
      <c r="F2008" s="815"/>
      <c r="G2008" s="815" t="str">
        <f>IF(details!EM69="","",details!EM69)</f>
        <v/>
      </c>
      <c r="H2008" s="815"/>
      <c r="I2008" s="815"/>
      <c r="J2008" s="816" t="str">
        <f>IF(details!EQ69="","",details!EQ69)</f>
        <v/>
      </c>
      <c r="K2008" s="816"/>
      <c r="L2008" s="816"/>
      <c r="M2008" s="816"/>
      <c r="N2008" s="816"/>
      <c r="O2008" s="817" t="str">
        <f>IF(details!EU69="","",details!EU69)</f>
        <v/>
      </c>
      <c r="P2008" s="817"/>
      <c r="Q2008" s="817"/>
      <c r="R2008" s="817"/>
      <c r="S2008" s="815" t="str">
        <f>IF(details!EW69="","",details!EW69)</f>
        <v/>
      </c>
      <c r="T2008" s="815"/>
      <c r="U2008" s="815"/>
      <c r="V2008" s="815"/>
      <c r="W2008" s="811"/>
      <c r="X2008" s="811"/>
      <c r="Y2008" s="811"/>
      <c r="Z2008" s="812"/>
    </row>
    <row r="2009" spans="1:26" ht="15.5" customHeight="1">
      <c r="A2009" s="424"/>
      <c r="B2009" s="818" t="s">
        <v>174</v>
      </c>
      <c r="C2009" s="819"/>
      <c r="D2009" s="820">
        <f>IF(details!EH69="","",details!EH69)</f>
        <v>40</v>
      </c>
      <c r="E2009" s="820"/>
      <c r="F2009" s="820"/>
      <c r="G2009" s="820">
        <f>IF(details!EL69="","",details!EL69)</f>
        <v>60</v>
      </c>
      <c r="H2009" s="820"/>
      <c r="I2009" s="820"/>
      <c r="J2009" s="820">
        <f>IF(details!EP69="","",details!EP69)</f>
        <v>80</v>
      </c>
      <c r="K2009" s="820"/>
      <c r="L2009" s="820"/>
      <c r="M2009" s="820"/>
      <c r="N2009" s="820"/>
      <c r="O2009" s="820">
        <f>IF(details!ET69="","",details!ET69)</f>
        <v>100</v>
      </c>
      <c r="P2009" s="820"/>
      <c r="Q2009" s="820"/>
      <c r="R2009" s="820"/>
      <c r="S2009" s="820">
        <f>IF(details!EV69="","",details!EV69)</f>
        <v>110</v>
      </c>
      <c r="T2009" s="820"/>
      <c r="U2009" s="820"/>
      <c r="V2009" s="820"/>
      <c r="W2009" s="821">
        <f>'statement of marks'!$HR$108</f>
        <v>45777</v>
      </c>
      <c r="X2009" s="821"/>
      <c r="Y2009" s="821"/>
      <c r="Z2009" s="822"/>
    </row>
    <row r="2010" spans="1:26" ht="15.5" customHeight="1">
      <c r="A2010" s="426"/>
      <c r="B2010" s="803" t="s">
        <v>232</v>
      </c>
      <c r="C2010" s="804"/>
      <c r="D2010" s="805" t="s">
        <v>189</v>
      </c>
      <c r="E2010" s="805"/>
      <c r="F2010" s="805"/>
      <c r="G2010" s="805" t="s">
        <v>190</v>
      </c>
      <c r="H2010" s="805"/>
      <c r="I2010" s="805"/>
      <c r="J2010" s="805" t="s">
        <v>222</v>
      </c>
      <c r="K2010" s="805"/>
      <c r="L2010" s="805"/>
      <c r="M2010" s="805"/>
      <c r="N2010" s="805"/>
      <c r="O2010" s="805" t="s">
        <v>147</v>
      </c>
      <c r="P2010" s="805"/>
      <c r="Q2010" s="805"/>
      <c r="R2010" s="805"/>
      <c r="S2010" s="806" t="s">
        <v>195</v>
      </c>
      <c r="T2010" s="806"/>
      <c r="U2010" s="806"/>
      <c r="V2010" s="806"/>
      <c r="W2010" s="805" t="s">
        <v>230</v>
      </c>
      <c r="X2010" s="805"/>
      <c r="Y2010" s="805"/>
      <c r="Z2010" s="807"/>
    </row>
    <row r="2011" spans="1:26" ht="15.5" customHeight="1">
      <c r="A2011" s="426"/>
      <c r="B2011" s="803"/>
      <c r="C2011" s="804"/>
      <c r="D2011" s="805">
        <f>'statement of marks'!HP69</f>
        <v>1200</v>
      </c>
      <c r="E2011" s="805"/>
      <c r="F2011" s="805"/>
      <c r="G2011" s="805" t="str">
        <f>'statement of marks'!HQ69</f>
        <v/>
      </c>
      <c r="H2011" s="805"/>
      <c r="I2011" s="805"/>
      <c r="J2011" s="808" t="str">
        <f>'statement of marks'!HU69</f>
        <v/>
      </c>
      <c r="K2011" s="808"/>
      <c r="L2011" s="808"/>
      <c r="M2011" s="808"/>
      <c r="N2011" s="808"/>
      <c r="O2011" s="808" t="str">
        <f>'statement of marks'!HR69</f>
        <v/>
      </c>
      <c r="P2011" s="808"/>
      <c r="Q2011" s="808"/>
      <c r="R2011" s="808"/>
      <c r="S2011" s="805" t="str">
        <f>'statement of marks'!HT69</f>
        <v/>
      </c>
      <c r="T2011" s="805"/>
      <c r="U2011" s="805"/>
      <c r="V2011" s="805"/>
      <c r="W2011" s="809" t="str">
        <f>'statement of marks'!HO69</f>
        <v/>
      </c>
      <c r="X2011" s="809"/>
      <c r="Y2011" s="809"/>
      <c r="Z2011" s="810"/>
    </row>
    <row r="2012" spans="1:26" ht="15.5" customHeight="1">
      <c r="A2012" s="424"/>
      <c r="B2012" s="792" t="s">
        <v>176</v>
      </c>
      <c r="C2012" s="793"/>
      <c r="D2012" s="794"/>
      <c r="E2012" s="794"/>
      <c r="F2012" s="794"/>
      <c r="G2012" s="794"/>
      <c r="H2012" s="794"/>
      <c r="I2012" s="794"/>
      <c r="J2012" s="794"/>
      <c r="K2012" s="794"/>
      <c r="L2012" s="794"/>
      <c r="M2012" s="794"/>
      <c r="N2012" s="794"/>
      <c r="O2012" s="794"/>
      <c r="P2012" s="794"/>
      <c r="Q2012" s="794"/>
      <c r="R2012" s="794"/>
      <c r="S2012" s="794"/>
      <c r="T2012" s="794"/>
      <c r="U2012" s="794"/>
      <c r="V2012" s="794"/>
      <c r="W2012" s="794"/>
      <c r="X2012" s="794"/>
      <c r="Y2012" s="794"/>
      <c r="Z2012" s="800"/>
    </row>
    <row r="2013" spans="1:26" ht="15.5" customHeight="1">
      <c r="A2013" s="424"/>
      <c r="B2013" s="801" t="s">
        <v>161</v>
      </c>
      <c r="C2013" s="802"/>
      <c r="D2013" s="794"/>
      <c r="E2013" s="794"/>
      <c r="F2013" s="794"/>
      <c r="G2013" s="794"/>
      <c r="H2013" s="794"/>
      <c r="I2013" s="794"/>
      <c r="J2013" s="794"/>
      <c r="K2013" s="794"/>
      <c r="L2013" s="794"/>
      <c r="M2013" s="794"/>
      <c r="N2013" s="794"/>
      <c r="O2013" s="794"/>
      <c r="P2013" s="794"/>
      <c r="Q2013" s="794"/>
      <c r="R2013" s="794"/>
      <c r="S2013" s="794"/>
      <c r="T2013" s="794"/>
      <c r="U2013" s="794"/>
      <c r="V2013" s="794"/>
      <c r="W2013" s="794"/>
      <c r="X2013" s="794"/>
      <c r="Y2013" s="794"/>
      <c r="Z2013" s="800"/>
    </row>
    <row r="2014" spans="1:26" ht="15.5" customHeight="1">
      <c r="A2014" s="424"/>
      <c r="B2014" s="792" t="s">
        <v>162</v>
      </c>
      <c r="C2014" s="793"/>
      <c r="D2014" s="794"/>
      <c r="E2014" s="794"/>
      <c r="F2014" s="794"/>
      <c r="G2014" s="794"/>
      <c r="H2014" s="794"/>
      <c r="I2014" s="794"/>
      <c r="J2014" s="794"/>
      <c r="K2014" s="794"/>
      <c r="L2014" s="794"/>
      <c r="M2014" s="794"/>
      <c r="N2014" s="794"/>
      <c r="O2014" s="794"/>
      <c r="P2014" s="794"/>
      <c r="Q2014" s="794"/>
      <c r="R2014" s="794"/>
      <c r="S2014" s="795" t="s">
        <v>162</v>
      </c>
      <c r="T2014" s="795"/>
      <c r="U2014" s="795"/>
      <c r="V2014" s="795"/>
      <c r="W2014" s="796" t="s">
        <v>163</v>
      </c>
      <c r="X2014" s="796"/>
      <c r="Y2014" s="796"/>
      <c r="Z2014" s="797"/>
    </row>
    <row r="2015" spans="1:26" ht="15.5" customHeight="1">
      <c r="A2015" s="424"/>
      <c r="B2015" s="798" t="s">
        <v>163</v>
      </c>
      <c r="C2015" s="799"/>
      <c r="D2015" s="794"/>
      <c r="E2015" s="794"/>
      <c r="F2015" s="794"/>
      <c r="G2015" s="794"/>
      <c r="H2015" s="794"/>
      <c r="I2015" s="794"/>
      <c r="J2015" s="794"/>
      <c r="K2015" s="794"/>
      <c r="L2015" s="794"/>
      <c r="M2015" s="794"/>
      <c r="N2015" s="794"/>
      <c r="O2015" s="794"/>
      <c r="P2015" s="794"/>
      <c r="Q2015" s="794"/>
      <c r="R2015" s="794"/>
      <c r="S2015" s="795"/>
      <c r="T2015" s="795"/>
      <c r="U2015" s="795"/>
      <c r="V2015" s="795"/>
      <c r="W2015" s="796"/>
      <c r="X2015" s="796"/>
      <c r="Y2015" s="796"/>
      <c r="Z2015" s="797"/>
    </row>
    <row r="2016" spans="1:26" ht="15.5" customHeight="1" thickBot="1">
      <c r="A2016" s="424"/>
      <c r="B2016" s="786" t="s">
        <v>223</v>
      </c>
      <c r="C2016" s="787"/>
      <c r="D2016" s="788"/>
      <c r="E2016" s="788"/>
      <c r="F2016" s="788"/>
      <c r="G2016" s="788"/>
      <c r="H2016" s="788"/>
      <c r="I2016" s="788"/>
      <c r="J2016" s="788"/>
      <c r="K2016" s="788"/>
      <c r="L2016" s="788"/>
      <c r="M2016" s="788"/>
      <c r="N2016" s="788"/>
      <c r="O2016" s="788"/>
      <c r="P2016" s="788"/>
      <c r="Q2016" s="788"/>
      <c r="R2016" s="788"/>
      <c r="S2016" s="789" t="s">
        <v>179</v>
      </c>
      <c r="T2016" s="789"/>
      <c r="U2016" s="789"/>
      <c r="V2016" s="789"/>
      <c r="W2016" s="790" t="s">
        <v>179</v>
      </c>
      <c r="X2016" s="790"/>
      <c r="Y2016" s="790"/>
      <c r="Z2016" s="791"/>
    </row>
    <row r="2017" spans="1:26" ht="15.5" customHeight="1">
      <c r="A2017" s="424"/>
      <c r="B2017" s="839" t="s">
        <v>178</v>
      </c>
      <c r="C2017" s="840"/>
      <c r="D2017" s="840"/>
      <c r="E2017" s="840"/>
      <c r="F2017" s="840"/>
      <c r="G2017" s="840"/>
      <c r="H2017" s="840"/>
      <c r="I2017" s="840"/>
      <c r="J2017" s="840"/>
      <c r="K2017" s="840"/>
      <c r="L2017" s="840"/>
      <c r="M2017" s="840"/>
      <c r="N2017" s="840"/>
      <c r="O2017" s="840"/>
      <c r="P2017" s="840"/>
      <c r="Q2017" s="840"/>
      <c r="R2017" s="840"/>
      <c r="S2017" s="840"/>
      <c r="T2017" s="840"/>
      <c r="U2017" s="840"/>
      <c r="V2017" s="840"/>
      <c r="W2017" s="840"/>
      <c r="X2017" s="840"/>
      <c r="Y2017" s="840"/>
      <c r="Z2017" s="841"/>
    </row>
    <row r="2018" spans="1:26" ht="15.5" customHeight="1">
      <c r="A2018" s="424"/>
      <c r="B2018" s="842" t="str">
        <f>IF('statement of marks'!$A$1="","",'statement of marks'!$A$1)</f>
        <v>GOVT. HR. SEC. SCHOOL, _________________</v>
      </c>
      <c r="C2018" s="843"/>
      <c r="D2018" s="843"/>
      <c r="E2018" s="843"/>
      <c r="F2018" s="843"/>
      <c r="G2018" s="843"/>
      <c r="H2018" s="843"/>
      <c r="I2018" s="843"/>
      <c r="J2018" s="843"/>
      <c r="K2018" s="843"/>
      <c r="L2018" s="843"/>
      <c r="M2018" s="843"/>
      <c r="N2018" s="843"/>
      <c r="O2018" s="843"/>
      <c r="P2018" s="843"/>
      <c r="Q2018" s="843"/>
      <c r="R2018" s="843"/>
      <c r="S2018" s="843"/>
      <c r="T2018" s="843"/>
      <c r="U2018" s="843"/>
      <c r="V2018" s="843"/>
      <c r="W2018" s="843"/>
      <c r="X2018" s="843"/>
      <c r="Y2018" s="843"/>
      <c r="Z2018" s="844"/>
    </row>
    <row r="2019" spans="1:26" ht="15.5" customHeight="1">
      <c r="A2019" s="424"/>
      <c r="B2019" s="813" t="s">
        <v>117</v>
      </c>
      <c r="C2019" s="814"/>
      <c r="D2019" s="814" t="str">
        <f>IF('statement of marks'!$H$3="","",'statement of marks'!$H$3)</f>
        <v>2024-25</v>
      </c>
      <c r="E2019" s="814"/>
      <c r="F2019" s="814"/>
      <c r="G2019" s="814"/>
      <c r="H2019" s="814"/>
      <c r="I2019" s="814"/>
      <c r="J2019" s="814"/>
      <c r="K2019" s="814"/>
      <c r="L2019" s="814"/>
      <c r="M2019" s="814"/>
      <c r="N2019" s="814"/>
      <c r="O2019" s="814"/>
      <c r="P2019" s="814"/>
      <c r="Q2019" s="814"/>
      <c r="R2019" s="814"/>
      <c r="S2019" s="814"/>
      <c r="T2019" s="814"/>
      <c r="U2019" s="814"/>
      <c r="V2019" s="814"/>
      <c r="W2019" s="814"/>
      <c r="X2019" s="814"/>
      <c r="Y2019" s="814"/>
      <c r="Z2019" s="832"/>
    </row>
    <row r="2020" spans="1:26" ht="15.5" customHeight="1">
      <c r="A2020" s="424"/>
      <c r="B2020" s="813" t="s">
        <v>157</v>
      </c>
      <c r="C2020" s="814"/>
      <c r="D2020" s="814" t="str">
        <f>IF('statement of marks'!I70="","",'statement of marks'!I70)</f>
        <v/>
      </c>
      <c r="E2020" s="814"/>
      <c r="F2020" s="814"/>
      <c r="G2020" s="814"/>
      <c r="H2020" s="814"/>
      <c r="I2020" s="814"/>
      <c r="J2020" s="814"/>
      <c r="K2020" s="814"/>
      <c r="L2020" s="814"/>
      <c r="M2020" s="814"/>
      <c r="N2020" s="814"/>
      <c r="O2020" s="814"/>
      <c r="P2020" s="814"/>
      <c r="Q2020" s="814"/>
      <c r="R2020" s="814"/>
      <c r="S2020" s="814"/>
      <c r="T2020" s="814"/>
      <c r="U2020" s="814"/>
      <c r="V2020" s="814"/>
      <c r="W2020" s="814"/>
      <c r="X2020" s="814"/>
      <c r="Y2020" s="814"/>
      <c r="Z2020" s="832"/>
    </row>
    <row r="2021" spans="1:26" ht="15.5" customHeight="1">
      <c r="A2021" s="424"/>
      <c r="B2021" s="813" t="s">
        <v>20</v>
      </c>
      <c r="C2021" s="814"/>
      <c r="D2021" s="814" t="str">
        <f>IF('statement of marks'!J70="","",'statement of marks'!J70)</f>
        <v/>
      </c>
      <c r="E2021" s="814"/>
      <c r="F2021" s="814"/>
      <c r="G2021" s="814"/>
      <c r="H2021" s="814"/>
      <c r="I2021" s="814"/>
      <c r="J2021" s="814"/>
      <c r="K2021" s="814"/>
      <c r="L2021" s="814"/>
      <c r="M2021" s="814"/>
      <c r="N2021" s="814"/>
      <c r="O2021" s="814"/>
      <c r="P2021" s="814"/>
      <c r="Q2021" s="814"/>
      <c r="R2021" s="814"/>
      <c r="S2021" s="814"/>
      <c r="T2021" s="814"/>
      <c r="U2021" s="814"/>
      <c r="V2021" s="814"/>
      <c r="W2021" s="814"/>
      <c r="X2021" s="814"/>
      <c r="Y2021" s="814"/>
      <c r="Z2021" s="832"/>
    </row>
    <row r="2022" spans="1:26" ht="15.5" customHeight="1">
      <c r="A2022" s="424"/>
      <c r="B2022" s="813" t="s">
        <v>21</v>
      </c>
      <c r="C2022" s="814"/>
      <c r="D2022" s="814" t="str">
        <f>IF('statement of marks'!K70="","",'statement of marks'!K70)</f>
        <v/>
      </c>
      <c r="E2022" s="814"/>
      <c r="F2022" s="814"/>
      <c r="G2022" s="814"/>
      <c r="H2022" s="814"/>
      <c r="I2022" s="814"/>
      <c r="J2022" s="814"/>
      <c r="K2022" s="814"/>
      <c r="L2022" s="814"/>
      <c r="M2022" s="814"/>
      <c r="N2022" s="814"/>
      <c r="O2022" s="814"/>
      <c r="P2022" s="814"/>
      <c r="Q2022" s="814"/>
      <c r="R2022" s="814"/>
      <c r="S2022" s="814"/>
      <c r="T2022" s="814"/>
      <c r="U2022" s="814"/>
      <c r="V2022" s="814"/>
      <c r="W2022" s="814"/>
      <c r="X2022" s="814"/>
      <c r="Y2022" s="814"/>
      <c r="Z2022" s="832"/>
    </row>
    <row r="2023" spans="1:26" ht="15.5" customHeight="1">
      <c r="A2023" s="424"/>
      <c r="B2023" s="813" t="s">
        <v>158</v>
      </c>
      <c r="C2023" s="814"/>
      <c r="D2023" s="814" t="str">
        <f>IF('statement of marks'!$G$3="","",'statement of marks'!$G$3)</f>
        <v>6 A</v>
      </c>
      <c r="E2023" s="814"/>
      <c r="F2023" s="814"/>
      <c r="G2023" s="814" t="s">
        <v>159</v>
      </c>
      <c r="H2023" s="814"/>
      <c r="I2023" s="814"/>
      <c r="J2023" s="836">
        <f>IF('statement of marks'!D70="","",'statement of marks'!D70)</f>
        <v>864</v>
      </c>
      <c r="K2023" s="837"/>
      <c r="L2023" s="837"/>
      <c r="M2023" s="837"/>
      <c r="N2023" s="838"/>
      <c r="O2023" s="814" t="s">
        <v>79</v>
      </c>
      <c r="P2023" s="814"/>
      <c r="Q2023" s="814"/>
      <c r="R2023" s="814"/>
      <c r="S2023" s="814" t="str">
        <f>IF('statement of marks'!F70="","",'statement of marks'!F70)</f>
        <v/>
      </c>
      <c r="T2023" s="814"/>
      <c r="U2023" s="814"/>
      <c r="V2023" s="814"/>
      <c r="W2023" s="814" t="str">
        <f>IF('statement of marks'!$I$3="","",'statement of marks'!$I$3)</f>
        <v>SCHOOL DISE CODE</v>
      </c>
      <c r="X2023" s="814"/>
      <c r="Y2023" s="814"/>
      <c r="Z2023" s="832"/>
    </row>
    <row r="2024" spans="1:26" ht="15.5" customHeight="1">
      <c r="A2024" s="424"/>
      <c r="B2024" s="449" t="s">
        <v>171</v>
      </c>
      <c r="C2024" s="428"/>
      <c r="D2024" s="830" t="str">
        <f>IF('statement of marks'!G70="","",'statement of marks'!G70)</f>
        <v/>
      </c>
      <c r="E2024" s="830"/>
      <c r="F2024" s="830"/>
      <c r="G2024" s="831" t="str">
        <f>IF('statement of marks'!H70="","",'statement of marks'!H70)</f>
        <v/>
      </c>
      <c r="H2024" s="831"/>
      <c r="I2024" s="831"/>
      <c r="J2024" s="831"/>
      <c r="K2024" s="831"/>
      <c r="L2024" s="831"/>
      <c r="M2024" s="831"/>
      <c r="N2024" s="831"/>
      <c r="O2024" s="831"/>
      <c r="P2024" s="831"/>
      <c r="Q2024" s="831"/>
      <c r="R2024" s="831"/>
      <c r="S2024" s="831"/>
      <c r="T2024" s="831"/>
      <c r="U2024" s="831"/>
      <c r="V2024" s="831"/>
      <c r="W2024" s="814" t="str">
        <f>IF('statement of marks'!$J$3="","",'statement of marks'!$J$3)</f>
        <v>08291009401</v>
      </c>
      <c r="X2024" s="814"/>
      <c r="Y2024" s="814"/>
      <c r="Z2024" s="832"/>
    </row>
    <row r="2025" spans="1:26" ht="15.5" customHeight="1">
      <c r="A2025" s="424"/>
      <c r="B2025" s="450" t="s">
        <v>160</v>
      </c>
      <c r="C2025" s="429" t="s">
        <v>165</v>
      </c>
      <c r="D2025" s="794" t="s">
        <v>167</v>
      </c>
      <c r="E2025" s="794"/>
      <c r="F2025" s="794"/>
      <c r="G2025" s="794" t="s">
        <v>168</v>
      </c>
      <c r="H2025" s="794"/>
      <c r="I2025" s="794"/>
      <c r="J2025" s="794" t="s">
        <v>169</v>
      </c>
      <c r="K2025" s="794"/>
      <c r="L2025" s="794"/>
      <c r="M2025" s="833" t="str">
        <f>IF('statement of marks'!U$4="","",'statement of marks'!U$4)</f>
        <v>TOTAL OF ALL TESTS</v>
      </c>
      <c r="N2025" s="834" t="str">
        <f>IF('statement of marks'!V$4="","",'statement of marks'!V$4)</f>
        <v>VRUKSHAROPAN</v>
      </c>
      <c r="O2025" s="795" t="s">
        <v>170</v>
      </c>
      <c r="P2025" s="795"/>
      <c r="Q2025" s="795"/>
      <c r="R2025" s="795"/>
      <c r="S2025" s="835" t="s">
        <v>216</v>
      </c>
      <c r="T2025" s="816" t="s">
        <v>90</v>
      </c>
      <c r="U2025" s="816"/>
      <c r="V2025" s="816"/>
      <c r="W2025" s="816"/>
      <c r="X2025" s="823" t="s">
        <v>425</v>
      </c>
      <c r="Y2025" s="823"/>
      <c r="Z2025" s="824"/>
    </row>
    <row r="2026" spans="1:26" ht="15.5" customHeight="1">
      <c r="A2026" s="424"/>
      <c r="B2026" s="450"/>
      <c r="C2026" s="429"/>
      <c r="D2026" s="431" t="s">
        <v>217</v>
      </c>
      <c r="E2026" s="431" t="s">
        <v>218</v>
      </c>
      <c r="F2026" s="432" t="s">
        <v>219</v>
      </c>
      <c r="G2026" s="431" t="s">
        <v>217</v>
      </c>
      <c r="H2026" s="431" t="s">
        <v>218</v>
      </c>
      <c r="I2026" s="433" t="s">
        <v>219</v>
      </c>
      <c r="J2026" s="431" t="s">
        <v>217</v>
      </c>
      <c r="K2026" s="431" t="s">
        <v>218</v>
      </c>
      <c r="L2026" s="433" t="s">
        <v>219</v>
      </c>
      <c r="M2026" s="833"/>
      <c r="N2026" s="834"/>
      <c r="O2026" s="431" t="s">
        <v>217</v>
      </c>
      <c r="P2026" s="431" t="s">
        <v>218</v>
      </c>
      <c r="Q2026" s="434" t="s">
        <v>421</v>
      </c>
      <c r="R2026" s="433" t="s">
        <v>219</v>
      </c>
      <c r="S2026" s="835"/>
      <c r="T2026" s="431" t="s">
        <v>217</v>
      </c>
      <c r="U2026" s="431" t="s">
        <v>218</v>
      </c>
      <c r="V2026" s="434" t="s">
        <v>422</v>
      </c>
      <c r="W2026" s="433" t="s">
        <v>219</v>
      </c>
      <c r="X2026" s="435" t="s">
        <v>423</v>
      </c>
      <c r="Y2026" s="431" t="s">
        <v>220</v>
      </c>
      <c r="Z2026" s="451" t="s">
        <v>69</v>
      </c>
    </row>
    <row r="2027" spans="1:26" ht="15.5" customHeight="1">
      <c r="A2027" s="425"/>
      <c r="B2027" s="828" t="s">
        <v>166</v>
      </c>
      <c r="C2027" s="829"/>
      <c r="D2027" s="436">
        <f>IF('statement of marks'!L$6="","",'statement of marks'!L$6)</f>
        <v>5</v>
      </c>
      <c r="E2027" s="436">
        <f>IF('statement of marks'!M$6="","",'statement of marks'!M$6)</f>
        <v>5</v>
      </c>
      <c r="F2027" s="437">
        <f>IF('statement of marks'!N$6="","",'statement of marks'!N$6)</f>
        <v>10</v>
      </c>
      <c r="G2027" s="436">
        <f>IF('statement of marks'!O$6="","",'statement of marks'!O$6)</f>
        <v>5</v>
      </c>
      <c r="H2027" s="436">
        <f>IF('statement of marks'!P$6="","",'statement of marks'!P$6)</f>
        <v>5</v>
      </c>
      <c r="I2027" s="438">
        <f>IF('statement of marks'!Q$6="","",'statement of marks'!Q$6)</f>
        <v>10</v>
      </c>
      <c r="J2027" s="436">
        <f>IF('statement of marks'!R$6="","",'statement of marks'!R$6)</f>
        <v>5</v>
      </c>
      <c r="K2027" s="436">
        <f>IF('statement of marks'!S$6="","",'statement of marks'!S$6)</f>
        <v>4</v>
      </c>
      <c r="L2027" s="438">
        <f>IF('statement of marks'!T$6="","",'statement of marks'!T$6)</f>
        <v>9</v>
      </c>
      <c r="M2027" s="438">
        <f>IF('statement of marks'!U$6="","",'statement of marks'!U$6)</f>
        <v>29</v>
      </c>
      <c r="N2027" s="439">
        <f>IF('statement of marks'!V$6="","",'statement of marks'!V$6)</f>
        <v>1</v>
      </c>
      <c r="O2027" s="436">
        <f>IF('statement of marks'!W$6="","",'statement of marks'!W$6)</f>
        <v>40</v>
      </c>
      <c r="P2027" s="436">
        <f>IF('statement of marks'!X$6="","",'statement of marks'!X$6)</f>
        <v>10</v>
      </c>
      <c r="Q2027" s="436">
        <f>IF('statement of marks'!Y$6="","",'statement of marks'!Y$6)</f>
        <v>20</v>
      </c>
      <c r="R2027" s="438">
        <f>IF('statement of marks'!Z$6="","",'statement of marks'!Z$6)</f>
        <v>70</v>
      </c>
      <c r="S2027" s="440">
        <f>IF('statement of marks'!AA$6="","",'statement of marks'!AA$6)</f>
        <v>100</v>
      </c>
      <c r="T2027" s="436">
        <f>IF('statement of marks'!AB$6="","",'statement of marks'!AB$6)</f>
        <v>65</v>
      </c>
      <c r="U2027" s="436">
        <f>IF('statement of marks'!AC$6="","",'statement of marks'!AC$6)</f>
        <v>15</v>
      </c>
      <c r="V2027" s="436">
        <f>IF('statement of marks'!AD$6="","",'statement of marks'!AD$6)</f>
        <v>20</v>
      </c>
      <c r="W2027" s="438">
        <f>IF('statement of marks'!AE$6="","",'statement of marks'!AE$6)</f>
        <v>100</v>
      </c>
      <c r="X2027" s="441">
        <f>IF('statement of marks'!AF$6="","",'statement of marks'!AF$6)</f>
        <v>200</v>
      </c>
      <c r="Y2027" s="436" t="str">
        <f>IF('statement of marks'!AG$6="","",'statement of marks'!AG$6)</f>
        <v/>
      </c>
      <c r="Z2027" s="452" t="str">
        <f>IF('statement of marks'!AH$6="","",'statement of marks'!AH$6)</f>
        <v/>
      </c>
    </row>
    <row r="2028" spans="1:26" ht="15.5" customHeight="1">
      <c r="A2028" s="424"/>
      <c r="B2028" s="813" t="str">
        <f>IF('statement of marks'!$L$3="","",'statement of marks'!$L$3)</f>
        <v>HINDI</v>
      </c>
      <c r="C2028" s="814"/>
      <c r="D2028" s="430" t="str">
        <f>IF('statement of marks'!L70="","",'statement of marks'!L70)</f>
        <v/>
      </c>
      <c r="E2028" s="430" t="str">
        <f>IF('statement of marks'!M70="","",'statement of marks'!M70)</f>
        <v/>
      </c>
      <c r="F2028" s="442" t="str">
        <f>IF('statement of marks'!N70="","",'statement of marks'!N70)</f>
        <v/>
      </c>
      <c r="G2028" s="430" t="str">
        <f>IF('statement of marks'!O70="","",'statement of marks'!O70)</f>
        <v/>
      </c>
      <c r="H2028" s="430" t="str">
        <f>IF('statement of marks'!P70="","",'statement of marks'!P70)</f>
        <v/>
      </c>
      <c r="I2028" s="443" t="str">
        <f>IF('statement of marks'!Q70="","",'statement of marks'!Q70)</f>
        <v/>
      </c>
      <c r="J2028" s="430" t="str">
        <f>IF('statement of marks'!R70="","",'statement of marks'!R70)</f>
        <v/>
      </c>
      <c r="K2028" s="430" t="str">
        <f>IF('statement of marks'!S70="","",'statement of marks'!S70)</f>
        <v/>
      </c>
      <c r="L2028" s="443" t="str">
        <f>IF('statement of marks'!T70="","",'statement of marks'!T70)</f>
        <v/>
      </c>
      <c r="M2028" s="443" t="str">
        <f>IF('statement of marks'!U70="","",'statement of marks'!U70)</f>
        <v/>
      </c>
      <c r="N2028" s="444" t="str">
        <f>IF('statement of marks'!V70="","",'statement of marks'!V70)</f>
        <v/>
      </c>
      <c r="O2028" s="430" t="str">
        <f>IF('statement of marks'!W70="","",'statement of marks'!W70)</f>
        <v/>
      </c>
      <c r="P2028" s="430" t="str">
        <f>IF('statement of marks'!X70="","",'statement of marks'!X70)</f>
        <v/>
      </c>
      <c r="Q2028" s="430" t="str">
        <f>IF('statement of marks'!Y70="","",'statement of marks'!Y70)</f>
        <v/>
      </c>
      <c r="R2028" s="443" t="str">
        <f>IF('statement of marks'!Z70="","",'statement of marks'!Z70)</f>
        <v/>
      </c>
      <c r="S2028" s="445" t="str">
        <f>IF('statement of marks'!AA70="","",'statement of marks'!AA70)</f>
        <v/>
      </c>
      <c r="T2028" s="430" t="str">
        <f>IF('statement of marks'!AB70="","",'statement of marks'!AB70)</f>
        <v/>
      </c>
      <c r="U2028" s="430" t="str">
        <f>IF('statement of marks'!AC70="","",'statement of marks'!AC70)</f>
        <v/>
      </c>
      <c r="V2028" s="430" t="str">
        <f>IF('statement of marks'!AD70="","",'statement of marks'!AD70)</f>
        <v/>
      </c>
      <c r="W2028" s="443" t="str">
        <f>IF('statement of marks'!AE70="","",'statement of marks'!AE70)</f>
        <v/>
      </c>
      <c r="X2028" s="446" t="str">
        <f>IF('statement of marks'!AF70="","",'statement of marks'!AF70)</f>
        <v/>
      </c>
      <c r="Y2028" s="430" t="str">
        <f>IF('statement of marks'!AG70="","",'statement of marks'!AG70)</f>
        <v/>
      </c>
      <c r="Z2028" s="453" t="str">
        <f>IF('statement of marks'!AH70="","",'statement of marks'!AH70)</f>
        <v/>
      </c>
    </row>
    <row r="2029" spans="1:26" ht="15.5" customHeight="1">
      <c r="A2029" s="424"/>
      <c r="B2029" s="813" t="str">
        <f>IF('statement of marks'!$AK$3="","",'statement of marks'!$AK$3)</f>
        <v>ENGLISH</v>
      </c>
      <c r="C2029" s="814"/>
      <c r="D2029" s="430" t="str">
        <f>IF('statement of marks'!AK70="","",'statement of marks'!AK70)</f>
        <v/>
      </c>
      <c r="E2029" s="430" t="str">
        <f>IF('statement of marks'!AL70="","",'statement of marks'!AL70)</f>
        <v/>
      </c>
      <c r="F2029" s="442" t="str">
        <f>IF('statement of marks'!AM70="","",'statement of marks'!AM70)</f>
        <v/>
      </c>
      <c r="G2029" s="430" t="str">
        <f>IF('statement of marks'!AN70="","",'statement of marks'!AN70)</f>
        <v/>
      </c>
      <c r="H2029" s="430" t="str">
        <f>IF('statement of marks'!AO70="","",'statement of marks'!AO70)</f>
        <v/>
      </c>
      <c r="I2029" s="443" t="str">
        <f>IF('statement of marks'!AP70="","",'statement of marks'!AP70)</f>
        <v/>
      </c>
      <c r="J2029" s="430" t="str">
        <f>IF('statement of marks'!AQ70="","",'statement of marks'!AQ70)</f>
        <v/>
      </c>
      <c r="K2029" s="430" t="str">
        <f>IF('statement of marks'!AR70="","",'statement of marks'!AR70)</f>
        <v/>
      </c>
      <c r="L2029" s="443" t="str">
        <f>IF('statement of marks'!AS70="","",'statement of marks'!AS70)</f>
        <v/>
      </c>
      <c r="M2029" s="443" t="str">
        <f>IF('statement of marks'!AT70="","",'statement of marks'!AT70)</f>
        <v/>
      </c>
      <c r="N2029" s="444" t="str">
        <f>IF('statement of marks'!AU70="","",'statement of marks'!AU70)</f>
        <v/>
      </c>
      <c r="O2029" s="430" t="str">
        <f>IF('statement of marks'!AV70="","",'statement of marks'!AV70)</f>
        <v/>
      </c>
      <c r="P2029" s="430" t="str">
        <f>IF('statement of marks'!AW70="","",'statement of marks'!AW70)</f>
        <v/>
      </c>
      <c r="Q2029" s="430" t="str">
        <f>IF('statement of marks'!AX70="","",'statement of marks'!AX70)</f>
        <v/>
      </c>
      <c r="R2029" s="443" t="str">
        <f>IF('statement of marks'!AY70="","",'statement of marks'!AY70)</f>
        <v/>
      </c>
      <c r="S2029" s="445" t="str">
        <f>IF('statement of marks'!AZ70="","",'statement of marks'!AZ70)</f>
        <v/>
      </c>
      <c r="T2029" s="430" t="str">
        <f>IF('statement of marks'!BA70="","",'statement of marks'!BA70)</f>
        <v/>
      </c>
      <c r="U2029" s="430" t="str">
        <f>IF('statement of marks'!BB70="","",'statement of marks'!BB70)</f>
        <v/>
      </c>
      <c r="V2029" s="430" t="str">
        <f>IF('statement of marks'!BC70="","",'statement of marks'!BC70)</f>
        <v/>
      </c>
      <c r="W2029" s="443" t="str">
        <f>IF('statement of marks'!BD70="","",'statement of marks'!BD70)</f>
        <v/>
      </c>
      <c r="X2029" s="446" t="str">
        <f>IF('statement of marks'!BE70="","",'statement of marks'!BE70)</f>
        <v/>
      </c>
      <c r="Y2029" s="430" t="str">
        <f>IF('statement of marks'!BF70="","",'statement of marks'!BF70)</f>
        <v/>
      </c>
      <c r="Z2029" s="453" t="str">
        <f>IF('statement of marks'!BG70="","",'statement of marks'!BG70)</f>
        <v/>
      </c>
    </row>
    <row r="2030" spans="1:26" ht="15.5" customHeight="1">
      <c r="A2030" s="424"/>
      <c r="B2030" s="813" t="str">
        <f>IF('statement of marks'!BJ70="s","SANSKRIT",IF('statement of marks'!BJ70="u","URDU",IF('statement of marks'!BJ70="g","GUJRATI",IF('statement of marks'!BJ70="p","PUNJABI",IF('statement of marks'!BJ70="sd","fla/kh","THIRD LANGUAGE")))))</f>
        <v>THIRD LANGUAGE</v>
      </c>
      <c r="C2030" s="814"/>
      <c r="D2030" s="430" t="str">
        <f>IF('statement of marks'!BK70="","",'statement of marks'!BK70)</f>
        <v/>
      </c>
      <c r="E2030" s="430" t="str">
        <f>IF('statement of marks'!BL70="","",'statement of marks'!BL70)</f>
        <v/>
      </c>
      <c r="F2030" s="442" t="str">
        <f>IF('statement of marks'!BM70="","",'statement of marks'!BM70)</f>
        <v/>
      </c>
      <c r="G2030" s="430" t="str">
        <f>IF('statement of marks'!BN70="","",'statement of marks'!BN70)</f>
        <v/>
      </c>
      <c r="H2030" s="430" t="str">
        <f>IF('statement of marks'!BO70="","",'statement of marks'!BO70)</f>
        <v/>
      </c>
      <c r="I2030" s="443" t="str">
        <f>IF('statement of marks'!BP70="","",'statement of marks'!BP70)</f>
        <v/>
      </c>
      <c r="J2030" s="430" t="str">
        <f>IF('statement of marks'!BQ70="","",'statement of marks'!BQ70)</f>
        <v/>
      </c>
      <c r="K2030" s="430" t="str">
        <f>IF('statement of marks'!BR70="","",'statement of marks'!BR70)</f>
        <v/>
      </c>
      <c r="L2030" s="443" t="str">
        <f>IF('statement of marks'!BS70="","",'statement of marks'!BS70)</f>
        <v/>
      </c>
      <c r="M2030" s="443" t="str">
        <f>IF('statement of marks'!BT70="","",'statement of marks'!BT70)</f>
        <v/>
      </c>
      <c r="N2030" s="444" t="str">
        <f>IF('statement of marks'!BU70="","",'statement of marks'!BU70)</f>
        <v/>
      </c>
      <c r="O2030" s="430" t="str">
        <f>IF('statement of marks'!BV70="","",'statement of marks'!BV70)</f>
        <v/>
      </c>
      <c r="P2030" s="430" t="str">
        <f>IF('statement of marks'!BW70="","",'statement of marks'!BW70)</f>
        <v/>
      </c>
      <c r="Q2030" s="430"/>
      <c r="R2030" s="443" t="str">
        <f>IF('statement of marks'!BX70="","",'statement of marks'!BX70)</f>
        <v/>
      </c>
      <c r="S2030" s="445" t="str">
        <f>IF('statement of marks'!BY70="","",'statement of marks'!BY70)</f>
        <v/>
      </c>
      <c r="T2030" s="430" t="str">
        <f>IF('statement of marks'!BZ70="","",'statement of marks'!BZ70)</f>
        <v/>
      </c>
      <c r="U2030" s="430" t="str">
        <f>IF('statement of marks'!CA70="","",'statement of marks'!CA70)</f>
        <v/>
      </c>
      <c r="V2030" s="430"/>
      <c r="W2030" s="443" t="str">
        <f>IF('statement of marks'!CB70="","",'statement of marks'!CB70)</f>
        <v/>
      </c>
      <c r="X2030" s="446" t="str">
        <f>IF('statement of marks'!CC70="","",'statement of marks'!CC70)</f>
        <v/>
      </c>
      <c r="Y2030" s="430" t="str">
        <f>IF('statement of marks'!CD70="","",'statement of marks'!CD70)</f>
        <v/>
      </c>
      <c r="Z2030" s="453" t="str">
        <f>IF('statement of marks'!CE70="","",'statement of marks'!CE70)</f>
        <v/>
      </c>
    </row>
    <row r="2031" spans="1:26" ht="15.5" customHeight="1">
      <c r="A2031" s="424"/>
      <c r="B2031" s="813" t="str">
        <f>IF('statement of marks'!$CH$3="","",'statement of marks'!$CH$3)</f>
        <v>MATHEMATICS</v>
      </c>
      <c r="C2031" s="814"/>
      <c r="D2031" s="430" t="str">
        <f>IF('statement of marks'!CH70="","",'statement of marks'!CH70)</f>
        <v/>
      </c>
      <c r="E2031" s="430" t="str">
        <f>IF('statement of marks'!CI70="","",'statement of marks'!CI70)</f>
        <v/>
      </c>
      <c r="F2031" s="442" t="str">
        <f>IF('statement of marks'!CJ70="","",'statement of marks'!CJ70)</f>
        <v/>
      </c>
      <c r="G2031" s="430" t="str">
        <f>IF('statement of marks'!CK70="","",'statement of marks'!CK70)</f>
        <v/>
      </c>
      <c r="H2031" s="430" t="str">
        <f>IF('statement of marks'!CL70="","",'statement of marks'!CL70)</f>
        <v/>
      </c>
      <c r="I2031" s="443" t="str">
        <f>IF('statement of marks'!CM70="","",'statement of marks'!CM70)</f>
        <v/>
      </c>
      <c r="J2031" s="430" t="str">
        <f>IF('statement of marks'!CN70="","",'statement of marks'!CN70)</f>
        <v/>
      </c>
      <c r="K2031" s="430" t="str">
        <f>IF('statement of marks'!CO70="","",'statement of marks'!CO70)</f>
        <v/>
      </c>
      <c r="L2031" s="443" t="str">
        <f>IF('statement of marks'!CP70="","",'statement of marks'!CP70)</f>
        <v/>
      </c>
      <c r="M2031" s="443" t="str">
        <f>IF('statement of marks'!CQ70="","",'statement of marks'!CQ70)</f>
        <v/>
      </c>
      <c r="N2031" s="444" t="str">
        <f>IF('statement of marks'!CR70="","",'statement of marks'!CR70)</f>
        <v/>
      </c>
      <c r="O2031" s="430" t="str">
        <f>IF('statement of marks'!CS70="","",'statement of marks'!CS70)</f>
        <v/>
      </c>
      <c r="P2031" s="430" t="str">
        <f>IF('statement of marks'!CT70="","",'statement of marks'!CT70)</f>
        <v/>
      </c>
      <c r="Q2031" s="430" t="str">
        <f>IF('statement of marks'!CU70="","",'statement of marks'!CU70)</f>
        <v/>
      </c>
      <c r="R2031" s="443" t="str">
        <f>IF('statement of marks'!CV70="","",'statement of marks'!CV70)</f>
        <v/>
      </c>
      <c r="S2031" s="445" t="str">
        <f>IF('statement of marks'!CW70="","",'statement of marks'!CW70)</f>
        <v/>
      </c>
      <c r="T2031" s="430" t="str">
        <f>IF('statement of marks'!CX70="","",'statement of marks'!CX70)</f>
        <v/>
      </c>
      <c r="U2031" s="430" t="str">
        <f>IF('statement of marks'!CY70="","",'statement of marks'!CY70)</f>
        <v/>
      </c>
      <c r="V2031" s="430" t="str">
        <f>IF('statement of marks'!CZ70="","",'statement of marks'!CZ70)</f>
        <v/>
      </c>
      <c r="W2031" s="443" t="str">
        <f>IF('statement of marks'!DA70="","",'statement of marks'!DA70)</f>
        <v/>
      </c>
      <c r="X2031" s="446" t="str">
        <f>IF('statement of marks'!DB70="","",'statement of marks'!DB70)</f>
        <v/>
      </c>
      <c r="Y2031" s="430" t="str">
        <f>IF('statement of marks'!DC70="","",'statement of marks'!DC70)</f>
        <v/>
      </c>
      <c r="Z2031" s="453" t="str">
        <f>IF('statement of marks'!DD70="","",'statement of marks'!DD70)</f>
        <v/>
      </c>
    </row>
    <row r="2032" spans="1:26" ht="15.5" customHeight="1">
      <c r="A2032" s="424"/>
      <c r="B2032" s="813" t="str">
        <f>IF('statement of marks'!$DG$3="","",'statement of marks'!$DG$3)</f>
        <v>SCIENCE</v>
      </c>
      <c r="C2032" s="814"/>
      <c r="D2032" s="430" t="str">
        <f>IF('statement of marks'!DG70="","",'statement of marks'!DG70)</f>
        <v/>
      </c>
      <c r="E2032" s="430" t="str">
        <f>IF('statement of marks'!DH70="","",'statement of marks'!DH70)</f>
        <v/>
      </c>
      <c r="F2032" s="442" t="str">
        <f>IF('statement of marks'!DI70="","",'statement of marks'!DI70)</f>
        <v/>
      </c>
      <c r="G2032" s="430" t="str">
        <f>IF('statement of marks'!DJ70="","",'statement of marks'!DJ70)</f>
        <v/>
      </c>
      <c r="H2032" s="430" t="str">
        <f>IF('statement of marks'!DK70="","",'statement of marks'!DK70)</f>
        <v/>
      </c>
      <c r="I2032" s="443" t="str">
        <f>IF('statement of marks'!DL70="","",'statement of marks'!DL70)</f>
        <v/>
      </c>
      <c r="J2032" s="430" t="str">
        <f>IF('statement of marks'!DM70="","",'statement of marks'!DM70)</f>
        <v/>
      </c>
      <c r="K2032" s="430" t="str">
        <f>IF('statement of marks'!DN70="","",'statement of marks'!DN70)</f>
        <v/>
      </c>
      <c r="L2032" s="443" t="str">
        <f>IF('statement of marks'!DO70="","",'statement of marks'!DO70)</f>
        <v/>
      </c>
      <c r="M2032" s="443" t="str">
        <f>IF('statement of marks'!DP70="","",'statement of marks'!DP70)</f>
        <v/>
      </c>
      <c r="N2032" s="444" t="str">
        <f>IF('statement of marks'!DQ70="","",'statement of marks'!DQ70)</f>
        <v/>
      </c>
      <c r="O2032" s="430" t="str">
        <f>IF('statement of marks'!DR70="","",'statement of marks'!DR70)</f>
        <v/>
      </c>
      <c r="P2032" s="430" t="str">
        <f>IF('statement of marks'!DS70="","",'statement of marks'!DS70)</f>
        <v/>
      </c>
      <c r="Q2032" s="430"/>
      <c r="R2032" s="443" t="str">
        <f>IF('statement of marks'!DT70="","",'statement of marks'!DT70)</f>
        <v/>
      </c>
      <c r="S2032" s="445" t="str">
        <f>IF('statement of marks'!DU70="","",'statement of marks'!DU70)</f>
        <v/>
      </c>
      <c r="T2032" s="430" t="str">
        <f>IF('statement of marks'!DV70="","",'statement of marks'!DV70)</f>
        <v/>
      </c>
      <c r="U2032" s="430" t="str">
        <f>IF('statement of marks'!DW70="","",'statement of marks'!DW70)</f>
        <v/>
      </c>
      <c r="V2032" s="430"/>
      <c r="W2032" s="443" t="str">
        <f>IF('statement of marks'!DX70="","",'statement of marks'!DX70)</f>
        <v/>
      </c>
      <c r="X2032" s="446" t="str">
        <f>IF('statement of marks'!DY70="","",'statement of marks'!DY70)</f>
        <v/>
      </c>
      <c r="Y2032" s="430" t="str">
        <f>IF('statement of marks'!DZ70="","",'statement of marks'!DZ70)</f>
        <v/>
      </c>
      <c r="Z2032" s="453" t="str">
        <f>IF('statement of marks'!EA70="","",'statement of marks'!EA70)</f>
        <v/>
      </c>
    </row>
    <row r="2033" spans="1:26" ht="15.5" customHeight="1">
      <c r="A2033" s="424"/>
      <c r="B2033" s="813" t="str">
        <f>IF('statement of marks'!$ED$3="","",'statement of marks'!$ED$3)</f>
        <v>SOCIAL STUDIES</v>
      </c>
      <c r="C2033" s="814"/>
      <c r="D2033" s="430" t="str">
        <f>IF('statement of marks'!ED70="","",'statement of marks'!ED70)</f>
        <v/>
      </c>
      <c r="E2033" s="430" t="str">
        <f>IF('statement of marks'!EE70="","",'statement of marks'!EE70)</f>
        <v/>
      </c>
      <c r="F2033" s="442" t="str">
        <f>IF('statement of marks'!EF70="","",'statement of marks'!EF70)</f>
        <v/>
      </c>
      <c r="G2033" s="430" t="str">
        <f>IF('statement of marks'!EG70="","",'statement of marks'!EG70)</f>
        <v/>
      </c>
      <c r="H2033" s="430" t="str">
        <f>IF('statement of marks'!EH70="","",'statement of marks'!EH70)</f>
        <v/>
      </c>
      <c r="I2033" s="443" t="str">
        <f>IF('statement of marks'!EI70="","",'statement of marks'!EI70)</f>
        <v/>
      </c>
      <c r="J2033" s="430" t="str">
        <f>IF('statement of marks'!EJ70="","",'statement of marks'!EJ70)</f>
        <v/>
      </c>
      <c r="K2033" s="430" t="str">
        <f>IF('statement of marks'!EK70="","",'statement of marks'!EK70)</f>
        <v/>
      </c>
      <c r="L2033" s="443" t="str">
        <f>IF('statement of marks'!EL70="","",'statement of marks'!EL70)</f>
        <v/>
      </c>
      <c r="M2033" s="443" t="str">
        <f>IF('statement of marks'!EM70="","",'statement of marks'!EM70)</f>
        <v/>
      </c>
      <c r="N2033" s="444" t="str">
        <f>IF('statement of marks'!EN70="","",'statement of marks'!EN70)</f>
        <v/>
      </c>
      <c r="O2033" s="430" t="str">
        <f>IF('statement of marks'!EO70="","",'statement of marks'!EO70)</f>
        <v/>
      </c>
      <c r="P2033" s="430" t="str">
        <f>IF('statement of marks'!EP70="","",'statement of marks'!EP70)</f>
        <v/>
      </c>
      <c r="Q2033" s="430"/>
      <c r="R2033" s="443" t="str">
        <f>IF('statement of marks'!EQ70="","",'statement of marks'!EQ70)</f>
        <v/>
      </c>
      <c r="S2033" s="445" t="str">
        <f>IF('statement of marks'!ER70="","",'statement of marks'!ER70)</f>
        <v/>
      </c>
      <c r="T2033" s="430" t="str">
        <f>IF('statement of marks'!ES70="","",'statement of marks'!ES70)</f>
        <v/>
      </c>
      <c r="U2033" s="430" t="str">
        <f>IF('statement of marks'!ET70="","",'statement of marks'!ET70)</f>
        <v/>
      </c>
      <c r="V2033" s="430"/>
      <c r="W2033" s="443" t="str">
        <f>IF('statement of marks'!EU70="","",'statement of marks'!EU70)</f>
        <v/>
      </c>
      <c r="X2033" s="446" t="str">
        <f>IF('statement of marks'!EV70="","",'statement of marks'!EV70)</f>
        <v/>
      </c>
      <c r="Y2033" s="430" t="str">
        <f>IF('statement of marks'!EW70="","",'statement of marks'!EW70)</f>
        <v/>
      </c>
      <c r="Z2033" s="453" t="str">
        <f>IF('statement of marks'!EX70="","",'statement of marks'!EX70)</f>
        <v/>
      </c>
    </row>
    <row r="2034" spans="1:26" ht="15.5" customHeight="1">
      <c r="A2034" s="424"/>
      <c r="B2034" s="813" t="s">
        <v>172</v>
      </c>
      <c r="C2034" s="814"/>
      <c r="D2034" s="794" t="s">
        <v>167</v>
      </c>
      <c r="E2034" s="794"/>
      <c r="F2034" s="794"/>
      <c r="G2034" s="794" t="s">
        <v>168</v>
      </c>
      <c r="H2034" s="794"/>
      <c r="I2034" s="794"/>
      <c r="J2034" s="794" t="s">
        <v>169</v>
      </c>
      <c r="K2034" s="794"/>
      <c r="L2034" s="794"/>
      <c r="M2034" s="794"/>
      <c r="N2034" s="794"/>
      <c r="O2034" s="794" t="s">
        <v>177</v>
      </c>
      <c r="P2034" s="794"/>
      <c r="Q2034" s="794"/>
      <c r="R2034" s="794"/>
      <c r="S2034" s="794" t="s">
        <v>221</v>
      </c>
      <c r="T2034" s="794"/>
      <c r="U2034" s="794"/>
      <c r="V2034" s="794"/>
      <c r="W2034" s="447"/>
      <c r="X2034" s="823" t="s">
        <v>425</v>
      </c>
      <c r="Y2034" s="823"/>
      <c r="Z2034" s="824"/>
    </row>
    <row r="2035" spans="1:26" ht="15.5" customHeight="1">
      <c r="A2035" s="425"/>
      <c r="B2035" s="825" t="s">
        <v>166</v>
      </c>
      <c r="C2035" s="826"/>
      <c r="D2035" s="827">
        <f>IF('statement of marks'!FA$6="","",'statement of marks'!FA$6)</f>
        <v>20</v>
      </c>
      <c r="E2035" s="827"/>
      <c r="F2035" s="827"/>
      <c r="G2035" s="827">
        <f>IF('statement of marks'!FB$6="","",'statement of marks'!FB$6)</f>
        <v>20</v>
      </c>
      <c r="H2035" s="827"/>
      <c r="I2035" s="827"/>
      <c r="J2035" s="827">
        <f>IF('statement of marks'!FC$6="","",'statement of marks'!FC$6)</f>
        <v>20</v>
      </c>
      <c r="K2035" s="827"/>
      <c r="L2035" s="827"/>
      <c r="M2035" s="827"/>
      <c r="N2035" s="827"/>
      <c r="O2035" s="827">
        <f>IF('statement of marks'!FD$6="","",'statement of marks'!FD$6)</f>
        <v>20</v>
      </c>
      <c r="P2035" s="827"/>
      <c r="Q2035" s="827"/>
      <c r="R2035" s="827"/>
      <c r="S2035" s="827">
        <f>IF('statement of marks'!FE$6="","",'statement of marks'!FE$6)</f>
        <v>20</v>
      </c>
      <c r="T2035" s="827"/>
      <c r="U2035" s="827"/>
      <c r="V2035" s="827"/>
      <c r="W2035" s="448"/>
      <c r="X2035" s="436">
        <f>IF('statement of marks'!FF$6="","",'statement of marks'!FF$6)</f>
        <v>100</v>
      </c>
      <c r="Y2035" s="436" t="s">
        <v>220</v>
      </c>
      <c r="Z2035" s="451" t="s">
        <v>69</v>
      </c>
    </row>
    <row r="2036" spans="1:26" ht="15.5" customHeight="1">
      <c r="A2036" s="424"/>
      <c r="B2036" s="813" t="str">
        <f>IF('statement of marks'!$FA$3="","",'statement of marks'!$FA$3)</f>
        <v>WORK EXPERIENCE</v>
      </c>
      <c r="C2036" s="814"/>
      <c r="D2036" s="817" t="str">
        <f>IF('statement of marks'!FA70="","",'statement of marks'!FA70)</f>
        <v/>
      </c>
      <c r="E2036" s="817"/>
      <c r="F2036" s="817"/>
      <c r="G2036" s="817" t="str">
        <f>IF('statement of marks'!FB70="","",'statement of marks'!FB70)</f>
        <v/>
      </c>
      <c r="H2036" s="817"/>
      <c r="I2036" s="817"/>
      <c r="J2036" s="816" t="str">
        <f>IF('statement of marks'!FC70="","",'statement of marks'!FC70)</f>
        <v/>
      </c>
      <c r="K2036" s="816"/>
      <c r="L2036" s="816"/>
      <c r="M2036" s="816"/>
      <c r="N2036" s="816"/>
      <c r="O2036" s="817" t="str">
        <f>IF('statement of marks'!FD70="","",'statement of marks'!FD70)</f>
        <v/>
      </c>
      <c r="P2036" s="817"/>
      <c r="Q2036" s="817"/>
      <c r="R2036" s="817"/>
      <c r="S2036" s="817" t="str">
        <f>IF('statement of marks'!FE70="","",'statement of marks'!FE70)</f>
        <v/>
      </c>
      <c r="T2036" s="817"/>
      <c r="U2036" s="817"/>
      <c r="V2036" s="817"/>
      <c r="W2036" s="447"/>
      <c r="X2036" s="447" t="str">
        <f>IF('statement of marks'!FF70="","",'statement of marks'!FF70)</f>
        <v/>
      </c>
      <c r="Y2036" s="447" t="str">
        <f>IF('statement of marks'!FG70="","",'statement of marks'!FG70)</f>
        <v/>
      </c>
      <c r="Z2036" s="454" t="str">
        <f>IF('statement of marks'!FH70="","",'statement of marks'!FH70)</f>
        <v/>
      </c>
    </row>
    <row r="2037" spans="1:26" ht="15.5" customHeight="1">
      <c r="A2037" s="424"/>
      <c r="B2037" s="813" t="str">
        <f>IF('statement of marks'!$FK$3="","",'statement of marks'!$FK$3)</f>
        <v>ART EDUCATION</v>
      </c>
      <c r="C2037" s="814"/>
      <c r="D2037" s="817" t="str">
        <f>IF('statement of marks'!FK70="","",'statement of marks'!FK70)</f>
        <v/>
      </c>
      <c r="E2037" s="817"/>
      <c r="F2037" s="817"/>
      <c r="G2037" s="817" t="str">
        <f>IF('statement of marks'!FL70="","",'statement of marks'!FL70)</f>
        <v/>
      </c>
      <c r="H2037" s="817"/>
      <c r="I2037" s="817"/>
      <c r="J2037" s="816" t="str">
        <f>IF('statement of marks'!FM70="","",'statement of marks'!FM70)</f>
        <v/>
      </c>
      <c r="K2037" s="816"/>
      <c r="L2037" s="816"/>
      <c r="M2037" s="816"/>
      <c r="N2037" s="816"/>
      <c r="O2037" s="817" t="str">
        <f>IF('statement of marks'!FN70="","",'statement of marks'!FN70)</f>
        <v/>
      </c>
      <c r="P2037" s="817"/>
      <c r="Q2037" s="817"/>
      <c r="R2037" s="817"/>
      <c r="S2037" s="817" t="str">
        <f>IF('statement of marks'!FO70="","",'statement of marks'!FO70)</f>
        <v/>
      </c>
      <c r="T2037" s="817"/>
      <c r="U2037" s="817"/>
      <c r="V2037" s="817"/>
      <c r="W2037" s="447"/>
      <c r="X2037" s="447" t="str">
        <f>IF('statement of marks'!FP70="","",'statement of marks'!FP70)</f>
        <v/>
      </c>
      <c r="Y2037" s="447" t="str">
        <f>IF('statement of marks'!FQ70="","",'statement of marks'!FQ70)</f>
        <v/>
      </c>
      <c r="Z2037" s="454" t="str">
        <f>IF('statement of marks'!FR70="","",'statement of marks'!FR70)</f>
        <v/>
      </c>
    </row>
    <row r="2038" spans="1:26" ht="15.5" customHeight="1">
      <c r="A2038" s="424"/>
      <c r="B2038" s="813" t="str">
        <f>IF('statement of marks'!$FU$3="","",'statement of marks'!$FU$3)</f>
        <v>PHYSICIAL EDUCATION</v>
      </c>
      <c r="C2038" s="814"/>
      <c r="D2038" s="817" t="str">
        <f>IF('statement of marks'!FU70="","",'statement of marks'!FU70)</f>
        <v/>
      </c>
      <c r="E2038" s="817"/>
      <c r="F2038" s="817"/>
      <c r="G2038" s="817" t="str">
        <f>IF('statement of marks'!FV70="","",'statement of marks'!FV70)</f>
        <v/>
      </c>
      <c r="H2038" s="817"/>
      <c r="I2038" s="817"/>
      <c r="J2038" s="816" t="str">
        <f>IF('statement of marks'!FW70="","",'statement of marks'!FW70)</f>
        <v/>
      </c>
      <c r="K2038" s="816"/>
      <c r="L2038" s="816"/>
      <c r="M2038" s="816"/>
      <c r="N2038" s="816"/>
      <c r="O2038" s="817" t="str">
        <f>IF('statement of marks'!FX70="","",'statement of marks'!FX70)</f>
        <v/>
      </c>
      <c r="P2038" s="817"/>
      <c r="Q2038" s="817"/>
      <c r="R2038" s="817"/>
      <c r="S2038" s="817" t="str">
        <f>IF('statement of marks'!FY70="","",'statement of marks'!FY70)</f>
        <v/>
      </c>
      <c r="T2038" s="817"/>
      <c r="U2038" s="817"/>
      <c r="V2038" s="817"/>
      <c r="W2038" s="447"/>
      <c r="X2038" s="447" t="str">
        <f>IF('statement of marks'!FZ70="","",'statement of marks'!FZ70)</f>
        <v/>
      </c>
      <c r="Y2038" s="447" t="str">
        <f>IF('statement of marks'!GA70="","",'statement of marks'!GA70)</f>
        <v/>
      </c>
      <c r="Z2038" s="454" t="str">
        <f>IF('statement of marks'!GB70="","",'statement of marks'!GB70)</f>
        <v/>
      </c>
    </row>
    <row r="2039" spans="1:26" ht="15.5" customHeight="1">
      <c r="A2039" s="424"/>
      <c r="B2039" s="813" t="s">
        <v>173</v>
      </c>
      <c r="C2039" s="814"/>
      <c r="D2039" s="794" t="str">
        <f>details!$EF$3</f>
        <v>AUGUST</v>
      </c>
      <c r="E2039" s="794"/>
      <c r="F2039" s="794"/>
      <c r="G2039" s="794" t="str">
        <f>details!$EJ$3</f>
        <v>OCTOBER</v>
      </c>
      <c r="H2039" s="794"/>
      <c r="I2039" s="794"/>
      <c r="J2039" s="816" t="str">
        <f>details!$EN$3</f>
        <v>DECEMBER</v>
      </c>
      <c r="K2039" s="816"/>
      <c r="L2039" s="816"/>
      <c r="M2039" s="816"/>
      <c r="N2039" s="816"/>
      <c r="O2039" s="794" t="str">
        <f>details!$ER$3</f>
        <v>FEBURARY</v>
      </c>
      <c r="P2039" s="794"/>
      <c r="Q2039" s="794"/>
      <c r="R2039" s="794"/>
      <c r="S2039" s="794" t="str">
        <f>details!$EV$3</f>
        <v>GRAND TOAL</v>
      </c>
      <c r="T2039" s="794"/>
      <c r="U2039" s="794"/>
      <c r="V2039" s="794"/>
      <c r="W2039" s="811" t="s">
        <v>118</v>
      </c>
      <c r="X2039" s="811"/>
      <c r="Y2039" s="811"/>
      <c r="Z2039" s="812"/>
    </row>
    <row r="2040" spans="1:26" ht="15.5" customHeight="1">
      <c r="A2040" s="424"/>
      <c r="B2040" s="813" t="s">
        <v>175</v>
      </c>
      <c r="C2040" s="814"/>
      <c r="D2040" s="815" t="str">
        <f>IF(details!EI70="","",details!EI70)</f>
        <v/>
      </c>
      <c r="E2040" s="815"/>
      <c r="F2040" s="815"/>
      <c r="G2040" s="815" t="str">
        <f>IF(details!EM70="","",details!EM70)</f>
        <v/>
      </c>
      <c r="H2040" s="815"/>
      <c r="I2040" s="815"/>
      <c r="J2040" s="816" t="str">
        <f>IF(details!EQ70="","",details!EQ70)</f>
        <v/>
      </c>
      <c r="K2040" s="816"/>
      <c r="L2040" s="816"/>
      <c r="M2040" s="816"/>
      <c r="N2040" s="816"/>
      <c r="O2040" s="817" t="str">
        <f>IF(details!EU70="","",details!EU70)</f>
        <v/>
      </c>
      <c r="P2040" s="817"/>
      <c r="Q2040" s="817"/>
      <c r="R2040" s="817"/>
      <c r="S2040" s="815" t="str">
        <f>IF(details!EW70="","",details!EW70)</f>
        <v/>
      </c>
      <c r="T2040" s="815"/>
      <c r="U2040" s="815"/>
      <c r="V2040" s="815"/>
      <c r="W2040" s="811"/>
      <c r="X2040" s="811"/>
      <c r="Y2040" s="811"/>
      <c r="Z2040" s="812"/>
    </row>
    <row r="2041" spans="1:26" ht="15.5" customHeight="1">
      <c r="A2041" s="424"/>
      <c r="B2041" s="818" t="s">
        <v>174</v>
      </c>
      <c r="C2041" s="819"/>
      <c r="D2041" s="820">
        <f>IF(details!EH70="","",details!EH70)</f>
        <v>40</v>
      </c>
      <c r="E2041" s="820"/>
      <c r="F2041" s="820"/>
      <c r="G2041" s="820">
        <f>IF(details!EL70="","",details!EL70)</f>
        <v>60</v>
      </c>
      <c r="H2041" s="820"/>
      <c r="I2041" s="820"/>
      <c r="J2041" s="820">
        <f>IF(details!EP70="","",details!EP70)</f>
        <v>80</v>
      </c>
      <c r="K2041" s="820"/>
      <c r="L2041" s="820"/>
      <c r="M2041" s="820"/>
      <c r="N2041" s="820"/>
      <c r="O2041" s="820">
        <f>IF(details!ET70="","",details!ET70)</f>
        <v>100</v>
      </c>
      <c r="P2041" s="820"/>
      <c r="Q2041" s="820"/>
      <c r="R2041" s="820"/>
      <c r="S2041" s="820">
        <f>IF(details!EV70="","",details!EV70)</f>
        <v>110</v>
      </c>
      <c r="T2041" s="820"/>
      <c r="U2041" s="820"/>
      <c r="V2041" s="820"/>
      <c r="W2041" s="821">
        <f>'statement of marks'!$HR$108</f>
        <v>45777</v>
      </c>
      <c r="X2041" s="821"/>
      <c r="Y2041" s="821"/>
      <c r="Z2041" s="822"/>
    </row>
    <row r="2042" spans="1:26" ht="15.5" customHeight="1">
      <c r="A2042" s="426"/>
      <c r="B2042" s="803" t="s">
        <v>232</v>
      </c>
      <c r="C2042" s="804"/>
      <c r="D2042" s="805" t="s">
        <v>189</v>
      </c>
      <c r="E2042" s="805"/>
      <c r="F2042" s="805"/>
      <c r="G2042" s="805" t="s">
        <v>190</v>
      </c>
      <c r="H2042" s="805"/>
      <c r="I2042" s="805"/>
      <c r="J2042" s="805" t="s">
        <v>222</v>
      </c>
      <c r="K2042" s="805"/>
      <c r="L2042" s="805"/>
      <c r="M2042" s="805"/>
      <c r="N2042" s="805"/>
      <c r="O2042" s="805" t="s">
        <v>147</v>
      </c>
      <c r="P2042" s="805"/>
      <c r="Q2042" s="805"/>
      <c r="R2042" s="805"/>
      <c r="S2042" s="806" t="s">
        <v>195</v>
      </c>
      <c r="T2042" s="806"/>
      <c r="U2042" s="806"/>
      <c r="V2042" s="806"/>
      <c r="W2042" s="805" t="s">
        <v>230</v>
      </c>
      <c r="X2042" s="805"/>
      <c r="Y2042" s="805"/>
      <c r="Z2042" s="807"/>
    </row>
    <row r="2043" spans="1:26" ht="15.5" customHeight="1">
      <c r="A2043" s="426"/>
      <c r="B2043" s="803"/>
      <c r="C2043" s="804"/>
      <c r="D2043" s="805">
        <f>'statement of marks'!HP70</f>
        <v>1200</v>
      </c>
      <c r="E2043" s="805"/>
      <c r="F2043" s="805"/>
      <c r="G2043" s="805" t="str">
        <f>'statement of marks'!HQ70</f>
        <v/>
      </c>
      <c r="H2043" s="805"/>
      <c r="I2043" s="805"/>
      <c r="J2043" s="808" t="str">
        <f>'statement of marks'!HU70</f>
        <v/>
      </c>
      <c r="K2043" s="808"/>
      <c r="L2043" s="808"/>
      <c r="M2043" s="808"/>
      <c r="N2043" s="808"/>
      <c r="O2043" s="808" t="str">
        <f>'statement of marks'!HR70</f>
        <v/>
      </c>
      <c r="P2043" s="808"/>
      <c r="Q2043" s="808"/>
      <c r="R2043" s="808"/>
      <c r="S2043" s="805" t="str">
        <f>'statement of marks'!HT70</f>
        <v/>
      </c>
      <c r="T2043" s="805"/>
      <c r="U2043" s="805"/>
      <c r="V2043" s="805"/>
      <c r="W2043" s="809" t="str">
        <f>'statement of marks'!HO70</f>
        <v/>
      </c>
      <c r="X2043" s="809"/>
      <c r="Y2043" s="809"/>
      <c r="Z2043" s="810"/>
    </row>
    <row r="2044" spans="1:26" ht="15.5" customHeight="1">
      <c r="A2044" s="424"/>
      <c r="B2044" s="792" t="s">
        <v>176</v>
      </c>
      <c r="C2044" s="793"/>
      <c r="D2044" s="794"/>
      <c r="E2044" s="794"/>
      <c r="F2044" s="794"/>
      <c r="G2044" s="794"/>
      <c r="H2044" s="794"/>
      <c r="I2044" s="794"/>
      <c r="J2044" s="794"/>
      <c r="K2044" s="794"/>
      <c r="L2044" s="794"/>
      <c r="M2044" s="794"/>
      <c r="N2044" s="794"/>
      <c r="O2044" s="794"/>
      <c r="P2044" s="794"/>
      <c r="Q2044" s="794"/>
      <c r="R2044" s="794"/>
      <c r="S2044" s="794"/>
      <c r="T2044" s="794"/>
      <c r="U2044" s="794"/>
      <c r="V2044" s="794"/>
      <c r="W2044" s="794"/>
      <c r="X2044" s="794"/>
      <c r="Y2044" s="794"/>
      <c r="Z2044" s="800"/>
    </row>
    <row r="2045" spans="1:26" ht="15.5" customHeight="1">
      <c r="A2045" s="424"/>
      <c r="B2045" s="801" t="s">
        <v>161</v>
      </c>
      <c r="C2045" s="802"/>
      <c r="D2045" s="794"/>
      <c r="E2045" s="794"/>
      <c r="F2045" s="794"/>
      <c r="G2045" s="794"/>
      <c r="H2045" s="794"/>
      <c r="I2045" s="794"/>
      <c r="J2045" s="794"/>
      <c r="K2045" s="794"/>
      <c r="L2045" s="794"/>
      <c r="M2045" s="794"/>
      <c r="N2045" s="794"/>
      <c r="O2045" s="794"/>
      <c r="P2045" s="794"/>
      <c r="Q2045" s="794"/>
      <c r="R2045" s="794"/>
      <c r="S2045" s="794"/>
      <c r="T2045" s="794"/>
      <c r="U2045" s="794"/>
      <c r="V2045" s="794"/>
      <c r="W2045" s="794"/>
      <c r="X2045" s="794"/>
      <c r="Y2045" s="794"/>
      <c r="Z2045" s="800"/>
    </row>
    <row r="2046" spans="1:26" ht="15.5" customHeight="1">
      <c r="A2046" s="424"/>
      <c r="B2046" s="792" t="s">
        <v>162</v>
      </c>
      <c r="C2046" s="793"/>
      <c r="D2046" s="794"/>
      <c r="E2046" s="794"/>
      <c r="F2046" s="794"/>
      <c r="G2046" s="794"/>
      <c r="H2046" s="794"/>
      <c r="I2046" s="794"/>
      <c r="J2046" s="794"/>
      <c r="K2046" s="794"/>
      <c r="L2046" s="794"/>
      <c r="M2046" s="794"/>
      <c r="N2046" s="794"/>
      <c r="O2046" s="794"/>
      <c r="P2046" s="794"/>
      <c r="Q2046" s="794"/>
      <c r="R2046" s="794"/>
      <c r="S2046" s="795" t="s">
        <v>162</v>
      </c>
      <c r="T2046" s="795"/>
      <c r="U2046" s="795"/>
      <c r="V2046" s="795"/>
      <c r="W2046" s="796" t="s">
        <v>163</v>
      </c>
      <c r="X2046" s="796"/>
      <c r="Y2046" s="796"/>
      <c r="Z2046" s="797"/>
    </row>
    <row r="2047" spans="1:26" ht="15.5" customHeight="1">
      <c r="A2047" s="424"/>
      <c r="B2047" s="798" t="s">
        <v>163</v>
      </c>
      <c r="C2047" s="799"/>
      <c r="D2047" s="794"/>
      <c r="E2047" s="794"/>
      <c r="F2047" s="794"/>
      <c r="G2047" s="794"/>
      <c r="H2047" s="794"/>
      <c r="I2047" s="794"/>
      <c r="J2047" s="794"/>
      <c r="K2047" s="794"/>
      <c r="L2047" s="794"/>
      <c r="M2047" s="794"/>
      <c r="N2047" s="794"/>
      <c r="O2047" s="794"/>
      <c r="P2047" s="794"/>
      <c r="Q2047" s="794"/>
      <c r="R2047" s="794"/>
      <c r="S2047" s="795"/>
      <c r="T2047" s="795"/>
      <c r="U2047" s="795"/>
      <c r="V2047" s="795"/>
      <c r="W2047" s="796"/>
      <c r="X2047" s="796"/>
      <c r="Y2047" s="796"/>
      <c r="Z2047" s="797"/>
    </row>
    <row r="2048" spans="1:26" ht="15.5" customHeight="1" thickBot="1">
      <c r="A2048" s="424"/>
      <c r="B2048" s="786" t="s">
        <v>223</v>
      </c>
      <c r="C2048" s="787"/>
      <c r="D2048" s="788"/>
      <c r="E2048" s="788"/>
      <c r="F2048" s="788"/>
      <c r="G2048" s="788"/>
      <c r="H2048" s="788"/>
      <c r="I2048" s="788"/>
      <c r="J2048" s="788"/>
      <c r="K2048" s="788"/>
      <c r="L2048" s="788"/>
      <c r="M2048" s="788"/>
      <c r="N2048" s="788"/>
      <c r="O2048" s="788"/>
      <c r="P2048" s="788"/>
      <c r="Q2048" s="788"/>
      <c r="R2048" s="788"/>
      <c r="S2048" s="789" t="s">
        <v>179</v>
      </c>
      <c r="T2048" s="789"/>
      <c r="U2048" s="789"/>
      <c r="V2048" s="789"/>
      <c r="W2048" s="790" t="s">
        <v>179</v>
      </c>
      <c r="X2048" s="790"/>
      <c r="Y2048" s="790"/>
      <c r="Z2048" s="791"/>
    </row>
    <row r="2049" spans="1:26" ht="15.5" customHeight="1">
      <c r="A2049" s="424"/>
      <c r="B2049" s="839" t="s">
        <v>178</v>
      </c>
      <c r="C2049" s="840"/>
      <c r="D2049" s="840"/>
      <c r="E2049" s="840"/>
      <c r="F2049" s="840"/>
      <c r="G2049" s="840"/>
      <c r="H2049" s="840"/>
      <c r="I2049" s="840"/>
      <c r="J2049" s="840"/>
      <c r="K2049" s="840"/>
      <c r="L2049" s="840"/>
      <c r="M2049" s="840"/>
      <c r="N2049" s="840"/>
      <c r="O2049" s="840"/>
      <c r="P2049" s="840"/>
      <c r="Q2049" s="840"/>
      <c r="R2049" s="840"/>
      <c r="S2049" s="840"/>
      <c r="T2049" s="840"/>
      <c r="U2049" s="840"/>
      <c r="V2049" s="840"/>
      <c r="W2049" s="840"/>
      <c r="X2049" s="840"/>
      <c r="Y2049" s="840"/>
      <c r="Z2049" s="841"/>
    </row>
    <row r="2050" spans="1:26" ht="15.5" customHeight="1">
      <c r="A2050" s="424"/>
      <c r="B2050" s="842" t="str">
        <f>IF('statement of marks'!$A$1="","",'statement of marks'!$A$1)</f>
        <v>GOVT. HR. SEC. SCHOOL, _________________</v>
      </c>
      <c r="C2050" s="843"/>
      <c r="D2050" s="843"/>
      <c r="E2050" s="843"/>
      <c r="F2050" s="843"/>
      <c r="G2050" s="843"/>
      <c r="H2050" s="843"/>
      <c r="I2050" s="843"/>
      <c r="J2050" s="843"/>
      <c r="K2050" s="843"/>
      <c r="L2050" s="843"/>
      <c r="M2050" s="843"/>
      <c r="N2050" s="843"/>
      <c r="O2050" s="843"/>
      <c r="P2050" s="843"/>
      <c r="Q2050" s="843"/>
      <c r="R2050" s="843"/>
      <c r="S2050" s="843"/>
      <c r="T2050" s="843"/>
      <c r="U2050" s="843"/>
      <c r="V2050" s="843"/>
      <c r="W2050" s="843"/>
      <c r="X2050" s="843"/>
      <c r="Y2050" s="843"/>
      <c r="Z2050" s="844"/>
    </row>
    <row r="2051" spans="1:26" ht="15.5" customHeight="1">
      <c r="A2051" s="424"/>
      <c r="B2051" s="813" t="s">
        <v>117</v>
      </c>
      <c r="C2051" s="814"/>
      <c r="D2051" s="814" t="str">
        <f>IF('statement of marks'!$H$3="","",'statement of marks'!$H$3)</f>
        <v>2024-25</v>
      </c>
      <c r="E2051" s="814"/>
      <c r="F2051" s="814"/>
      <c r="G2051" s="814"/>
      <c r="H2051" s="814"/>
      <c r="I2051" s="814"/>
      <c r="J2051" s="814"/>
      <c r="K2051" s="814"/>
      <c r="L2051" s="814"/>
      <c r="M2051" s="814"/>
      <c r="N2051" s="814"/>
      <c r="O2051" s="814"/>
      <c r="P2051" s="814"/>
      <c r="Q2051" s="814"/>
      <c r="R2051" s="814"/>
      <c r="S2051" s="814"/>
      <c r="T2051" s="814"/>
      <c r="U2051" s="814"/>
      <c r="V2051" s="814"/>
      <c r="W2051" s="814"/>
      <c r="X2051" s="814"/>
      <c r="Y2051" s="814"/>
      <c r="Z2051" s="832"/>
    </row>
    <row r="2052" spans="1:26" ht="15.5" customHeight="1">
      <c r="A2052" s="424"/>
      <c r="B2052" s="813" t="s">
        <v>157</v>
      </c>
      <c r="C2052" s="814"/>
      <c r="D2052" s="814" t="str">
        <f>IF('statement of marks'!I71="","",'statement of marks'!I71)</f>
        <v/>
      </c>
      <c r="E2052" s="814"/>
      <c r="F2052" s="814"/>
      <c r="G2052" s="814"/>
      <c r="H2052" s="814"/>
      <c r="I2052" s="814"/>
      <c r="J2052" s="814"/>
      <c r="K2052" s="814"/>
      <c r="L2052" s="814"/>
      <c r="M2052" s="814"/>
      <c r="N2052" s="814"/>
      <c r="O2052" s="814"/>
      <c r="P2052" s="814"/>
      <c r="Q2052" s="814"/>
      <c r="R2052" s="814"/>
      <c r="S2052" s="814"/>
      <c r="T2052" s="814"/>
      <c r="U2052" s="814"/>
      <c r="V2052" s="814"/>
      <c r="W2052" s="814"/>
      <c r="X2052" s="814"/>
      <c r="Y2052" s="814"/>
      <c r="Z2052" s="832"/>
    </row>
    <row r="2053" spans="1:26" ht="15.5" customHeight="1">
      <c r="A2053" s="424"/>
      <c r="B2053" s="813" t="s">
        <v>20</v>
      </c>
      <c r="C2053" s="814"/>
      <c r="D2053" s="814" t="str">
        <f>IF('statement of marks'!J71="","",'statement of marks'!J71)</f>
        <v/>
      </c>
      <c r="E2053" s="814"/>
      <c r="F2053" s="814"/>
      <c r="G2053" s="814"/>
      <c r="H2053" s="814"/>
      <c r="I2053" s="814"/>
      <c r="J2053" s="814"/>
      <c r="K2053" s="814"/>
      <c r="L2053" s="814"/>
      <c r="M2053" s="814"/>
      <c r="N2053" s="814"/>
      <c r="O2053" s="814"/>
      <c r="P2053" s="814"/>
      <c r="Q2053" s="814"/>
      <c r="R2053" s="814"/>
      <c r="S2053" s="814"/>
      <c r="T2053" s="814"/>
      <c r="U2053" s="814"/>
      <c r="V2053" s="814"/>
      <c r="W2053" s="814"/>
      <c r="X2053" s="814"/>
      <c r="Y2053" s="814"/>
      <c r="Z2053" s="832"/>
    </row>
    <row r="2054" spans="1:26" ht="15.5" customHeight="1">
      <c r="A2054" s="424"/>
      <c r="B2054" s="813" t="s">
        <v>21</v>
      </c>
      <c r="C2054" s="814"/>
      <c r="D2054" s="814" t="str">
        <f>IF('statement of marks'!K71="","",'statement of marks'!K71)</f>
        <v/>
      </c>
      <c r="E2054" s="814"/>
      <c r="F2054" s="814"/>
      <c r="G2054" s="814"/>
      <c r="H2054" s="814"/>
      <c r="I2054" s="814"/>
      <c r="J2054" s="814"/>
      <c r="K2054" s="814"/>
      <c r="L2054" s="814"/>
      <c r="M2054" s="814"/>
      <c r="N2054" s="814"/>
      <c r="O2054" s="814"/>
      <c r="P2054" s="814"/>
      <c r="Q2054" s="814"/>
      <c r="R2054" s="814"/>
      <c r="S2054" s="814"/>
      <c r="T2054" s="814"/>
      <c r="U2054" s="814"/>
      <c r="V2054" s="814"/>
      <c r="W2054" s="814"/>
      <c r="X2054" s="814"/>
      <c r="Y2054" s="814"/>
      <c r="Z2054" s="832"/>
    </row>
    <row r="2055" spans="1:26" ht="15.5" customHeight="1">
      <c r="A2055" s="424"/>
      <c r="B2055" s="813" t="s">
        <v>158</v>
      </c>
      <c r="C2055" s="814"/>
      <c r="D2055" s="814" t="str">
        <f>IF('statement of marks'!$G$3="","",'statement of marks'!$G$3)</f>
        <v>6 A</v>
      </c>
      <c r="E2055" s="814"/>
      <c r="F2055" s="814"/>
      <c r="G2055" s="814" t="s">
        <v>159</v>
      </c>
      <c r="H2055" s="814"/>
      <c r="I2055" s="814"/>
      <c r="J2055" s="836">
        <f>IF('statement of marks'!D71="","",'statement of marks'!D71)</f>
        <v>865</v>
      </c>
      <c r="K2055" s="837"/>
      <c r="L2055" s="837"/>
      <c r="M2055" s="837"/>
      <c r="N2055" s="838"/>
      <c r="O2055" s="814" t="s">
        <v>79</v>
      </c>
      <c r="P2055" s="814"/>
      <c r="Q2055" s="814"/>
      <c r="R2055" s="814"/>
      <c r="S2055" s="814" t="str">
        <f>IF('statement of marks'!F71="","",'statement of marks'!F71)</f>
        <v/>
      </c>
      <c r="T2055" s="814"/>
      <c r="U2055" s="814"/>
      <c r="V2055" s="814"/>
      <c r="W2055" s="814" t="str">
        <f>IF('statement of marks'!$I$3="","",'statement of marks'!$I$3)</f>
        <v>SCHOOL DISE CODE</v>
      </c>
      <c r="X2055" s="814"/>
      <c r="Y2055" s="814"/>
      <c r="Z2055" s="832"/>
    </row>
    <row r="2056" spans="1:26" ht="15.5" customHeight="1">
      <c r="A2056" s="424"/>
      <c r="B2056" s="449" t="s">
        <v>171</v>
      </c>
      <c r="C2056" s="428"/>
      <c r="D2056" s="830" t="str">
        <f>IF('statement of marks'!G71="","",'statement of marks'!G71)</f>
        <v/>
      </c>
      <c r="E2056" s="830"/>
      <c r="F2056" s="830"/>
      <c r="G2056" s="831" t="str">
        <f>IF('statement of marks'!H71="","",'statement of marks'!H71)</f>
        <v/>
      </c>
      <c r="H2056" s="831"/>
      <c r="I2056" s="831"/>
      <c r="J2056" s="831"/>
      <c r="K2056" s="831"/>
      <c r="L2056" s="831"/>
      <c r="M2056" s="831"/>
      <c r="N2056" s="831"/>
      <c r="O2056" s="831"/>
      <c r="P2056" s="831"/>
      <c r="Q2056" s="831"/>
      <c r="R2056" s="831"/>
      <c r="S2056" s="831"/>
      <c r="T2056" s="831"/>
      <c r="U2056" s="831"/>
      <c r="V2056" s="831"/>
      <c r="W2056" s="814" t="str">
        <f>IF('statement of marks'!$J$3="","",'statement of marks'!$J$3)</f>
        <v>08291009401</v>
      </c>
      <c r="X2056" s="814"/>
      <c r="Y2056" s="814"/>
      <c r="Z2056" s="832"/>
    </row>
    <row r="2057" spans="1:26" ht="15.5" customHeight="1">
      <c r="A2057" s="424"/>
      <c r="B2057" s="450" t="s">
        <v>160</v>
      </c>
      <c r="C2057" s="429" t="s">
        <v>165</v>
      </c>
      <c r="D2057" s="794" t="s">
        <v>167</v>
      </c>
      <c r="E2057" s="794"/>
      <c r="F2057" s="794"/>
      <c r="G2057" s="794" t="s">
        <v>168</v>
      </c>
      <c r="H2057" s="794"/>
      <c r="I2057" s="794"/>
      <c r="J2057" s="794" t="s">
        <v>169</v>
      </c>
      <c r="K2057" s="794"/>
      <c r="L2057" s="794"/>
      <c r="M2057" s="833" t="str">
        <f>IF('statement of marks'!U$4="","",'statement of marks'!U$4)</f>
        <v>TOTAL OF ALL TESTS</v>
      </c>
      <c r="N2057" s="834" t="str">
        <f>IF('statement of marks'!V$4="","",'statement of marks'!V$4)</f>
        <v>VRUKSHAROPAN</v>
      </c>
      <c r="O2057" s="795" t="s">
        <v>170</v>
      </c>
      <c r="P2057" s="795"/>
      <c r="Q2057" s="795"/>
      <c r="R2057" s="795"/>
      <c r="S2057" s="835" t="s">
        <v>216</v>
      </c>
      <c r="T2057" s="816" t="s">
        <v>90</v>
      </c>
      <c r="U2057" s="816"/>
      <c r="V2057" s="816"/>
      <c r="W2057" s="816"/>
      <c r="X2057" s="823" t="s">
        <v>425</v>
      </c>
      <c r="Y2057" s="823"/>
      <c r="Z2057" s="824"/>
    </row>
    <row r="2058" spans="1:26" ht="15.5" customHeight="1">
      <c r="A2058" s="424"/>
      <c r="B2058" s="450"/>
      <c r="C2058" s="429"/>
      <c r="D2058" s="431" t="s">
        <v>217</v>
      </c>
      <c r="E2058" s="431" t="s">
        <v>218</v>
      </c>
      <c r="F2058" s="432" t="s">
        <v>219</v>
      </c>
      <c r="G2058" s="431" t="s">
        <v>217</v>
      </c>
      <c r="H2058" s="431" t="s">
        <v>218</v>
      </c>
      <c r="I2058" s="433" t="s">
        <v>219</v>
      </c>
      <c r="J2058" s="431" t="s">
        <v>217</v>
      </c>
      <c r="K2058" s="431" t="s">
        <v>218</v>
      </c>
      <c r="L2058" s="433" t="s">
        <v>219</v>
      </c>
      <c r="M2058" s="833"/>
      <c r="N2058" s="834"/>
      <c r="O2058" s="431" t="s">
        <v>217</v>
      </c>
      <c r="P2058" s="431" t="s">
        <v>218</v>
      </c>
      <c r="Q2058" s="434" t="s">
        <v>421</v>
      </c>
      <c r="R2058" s="433" t="s">
        <v>219</v>
      </c>
      <c r="S2058" s="835"/>
      <c r="T2058" s="431" t="s">
        <v>217</v>
      </c>
      <c r="U2058" s="431" t="s">
        <v>218</v>
      </c>
      <c r="V2058" s="434" t="s">
        <v>422</v>
      </c>
      <c r="W2058" s="433" t="s">
        <v>219</v>
      </c>
      <c r="X2058" s="435" t="s">
        <v>423</v>
      </c>
      <c r="Y2058" s="431" t="s">
        <v>220</v>
      </c>
      <c r="Z2058" s="451" t="s">
        <v>69</v>
      </c>
    </row>
    <row r="2059" spans="1:26" ht="15.5" customHeight="1">
      <c r="A2059" s="425"/>
      <c r="B2059" s="828" t="s">
        <v>166</v>
      </c>
      <c r="C2059" s="829"/>
      <c r="D2059" s="436">
        <f>IF('statement of marks'!L$6="","",'statement of marks'!L$6)</f>
        <v>5</v>
      </c>
      <c r="E2059" s="436">
        <f>IF('statement of marks'!M$6="","",'statement of marks'!M$6)</f>
        <v>5</v>
      </c>
      <c r="F2059" s="437">
        <f>IF('statement of marks'!N$6="","",'statement of marks'!N$6)</f>
        <v>10</v>
      </c>
      <c r="G2059" s="436">
        <f>IF('statement of marks'!O$6="","",'statement of marks'!O$6)</f>
        <v>5</v>
      </c>
      <c r="H2059" s="436">
        <f>IF('statement of marks'!P$6="","",'statement of marks'!P$6)</f>
        <v>5</v>
      </c>
      <c r="I2059" s="438">
        <f>IF('statement of marks'!Q$6="","",'statement of marks'!Q$6)</f>
        <v>10</v>
      </c>
      <c r="J2059" s="436">
        <f>IF('statement of marks'!R$6="","",'statement of marks'!R$6)</f>
        <v>5</v>
      </c>
      <c r="K2059" s="436">
        <f>IF('statement of marks'!S$6="","",'statement of marks'!S$6)</f>
        <v>4</v>
      </c>
      <c r="L2059" s="438">
        <f>IF('statement of marks'!T$6="","",'statement of marks'!T$6)</f>
        <v>9</v>
      </c>
      <c r="M2059" s="438">
        <f>IF('statement of marks'!U$6="","",'statement of marks'!U$6)</f>
        <v>29</v>
      </c>
      <c r="N2059" s="439">
        <f>IF('statement of marks'!V$6="","",'statement of marks'!V$6)</f>
        <v>1</v>
      </c>
      <c r="O2059" s="436">
        <f>IF('statement of marks'!W$6="","",'statement of marks'!W$6)</f>
        <v>40</v>
      </c>
      <c r="P2059" s="436">
        <f>IF('statement of marks'!X$6="","",'statement of marks'!X$6)</f>
        <v>10</v>
      </c>
      <c r="Q2059" s="436">
        <f>IF('statement of marks'!Y$6="","",'statement of marks'!Y$6)</f>
        <v>20</v>
      </c>
      <c r="R2059" s="438">
        <f>IF('statement of marks'!Z$6="","",'statement of marks'!Z$6)</f>
        <v>70</v>
      </c>
      <c r="S2059" s="440">
        <f>IF('statement of marks'!AA$6="","",'statement of marks'!AA$6)</f>
        <v>100</v>
      </c>
      <c r="T2059" s="436">
        <f>IF('statement of marks'!AB$6="","",'statement of marks'!AB$6)</f>
        <v>65</v>
      </c>
      <c r="U2059" s="436">
        <f>IF('statement of marks'!AC$6="","",'statement of marks'!AC$6)</f>
        <v>15</v>
      </c>
      <c r="V2059" s="436">
        <f>IF('statement of marks'!AD$6="","",'statement of marks'!AD$6)</f>
        <v>20</v>
      </c>
      <c r="W2059" s="438">
        <f>IF('statement of marks'!AE$6="","",'statement of marks'!AE$6)</f>
        <v>100</v>
      </c>
      <c r="X2059" s="441">
        <f>IF('statement of marks'!AF$6="","",'statement of marks'!AF$6)</f>
        <v>200</v>
      </c>
      <c r="Y2059" s="436" t="str">
        <f>IF('statement of marks'!AG$6="","",'statement of marks'!AG$6)</f>
        <v/>
      </c>
      <c r="Z2059" s="452" t="str">
        <f>IF('statement of marks'!AH$6="","",'statement of marks'!AH$6)</f>
        <v/>
      </c>
    </row>
    <row r="2060" spans="1:26" ht="15.5" customHeight="1">
      <c r="A2060" s="424"/>
      <c r="B2060" s="813" t="str">
        <f>IF('statement of marks'!$L$3="","",'statement of marks'!$L$3)</f>
        <v>HINDI</v>
      </c>
      <c r="C2060" s="814"/>
      <c r="D2060" s="430" t="str">
        <f>IF('statement of marks'!L71="","",'statement of marks'!L71)</f>
        <v/>
      </c>
      <c r="E2060" s="430" t="str">
        <f>IF('statement of marks'!M71="","",'statement of marks'!M71)</f>
        <v/>
      </c>
      <c r="F2060" s="442" t="str">
        <f>IF('statement of marks'!N71="","",'statement of marks'!N71)</f>
        <v/>
      </c>
      <c r="G2060" s="430" t="str">
        <f>IF('statement of marks'!O71="","",'statement of marks'!O71)</f>
        <v/>
      </c>
      <c r="H2060" s="430" t="str">
        <f>IF('statement of marks'!P71="","",'statement of marks'!P71)</f>
        <v/>
      </c>
      <c r="I2060" s="443" t="str">
        <f>IF('statement of marks'!Q71="","",'statement of marks'!Q71)</f>
        <v/>
      </c>
      <c r="J2060" s="430" t="str">
        <f>IF('statement of marks'!R71="","",'statement of marks'!R71)</f>
        <v/>
      </c>
      <c r="K2060" s="430" t="str">
        <f>IF('statement of marks'!S71="","",'statement of marks'!S71)</f>
        <v/>
      </c>
      <c r="L2060" s="443" t="str">
        <f>IF('statement of marks'!T71="","",'statement of marks'!T71)</f>
        <v/>
      </c>
      <c r="M2060" s="443" t="str">
        <f>IF('statement of marks'!U71="","",'statement of marks'!U71)</f>
        <v/>
      </c>
      <c r="N2060" s="444" t="str">
        <f>IF('statement of marks'!V71="","",'statement of marks'!V71)</f>
        <v/>
      </c>
      <c r="O2060" s="430" t="str">
        <f>IF('statement of marks'!W71="","",'statement of marks'!W71)</f>
        <v/>
      </c>
      <c r="P2060" s="430" t="str">
        <f>IF('statement of marks'!X71="","",'statement of marks'!X71)</f>
        <v/>
      </c>
      <c r="Q2060" s="430" t="str">
        <f>IF('statement of marks'!Y71="","",'statement of marks'!Y71)</f>
        <v/>
      </c>
      <c r="R2060" s="443" t="str">
        <f>IF('statement of marks'!Z71="","",'statement of marks'!Z71)</f>
        <v/>
      </c>
      <c r="S2060" s="445" t="str">
        <f>IF('statement of marks'!AA71="","",'statement of marks'!AA71)</f>
        <v/>
      </c>
      <c r="T2060" s="430" t="str">
        <f>IF('statement of marks'!AB71="","",'statement of marks'!AB71)</f>
        <v/>
      </c>
      <c r="U2060" s="430" t="str">
        <f>IF('statement of marks'!AC71="","",'statement of marks'!AC71)</f>
        <v/>
      </c>
      <c r="V2060" s="430" t="str">
        <f>IF('statement of marks'!AD71="","",'statement of marks'!AD71)</f>
        <v/>
      </c>
      <c r="W2060" s="443" t="str">
        <f>IF('statement of marks'!AE71="","",'statement of marks'!AE71)</f>
        <v/>
      </c>
      <c r="X2060" s="446" t="str">
        <f>IF('statement of marks'!AF71="","",'statement of marks'!AF71)</f>
        <v/>
      </c>
      <c r="Y2060" s="430" t="str">
        <f>IF('statement of marks'!AG71="","",'statement of marks'!AG71)</f>
        <v/>
      </c>
      <c r="Z2060" s="453" t="str">
        <f>IF('statement of marks'!AH71="","",'statement of marks'!AH71)</f>
        <v/>
      </c>
    </row>
    <row r="2061" spans="1:26" ht="15.5" customHeight="1">
      <c r="A2061" s="424"/>
      <c r="B2061" s="813" t="str">
        <f>IF('statement of marks'!$AK$3="","",'statement of marks'!$AK$3)</f>
        <v>ENGLISH</v>
      </c>
      <c r="C2061" s="814"/>
      <c r="D2061" s="430" t="str">
        <f>IF('statement of marks'!AK71="","",'statement of marks'!AK71)</f>
        <v/>
      </c>
      <c r="E2061" s="430" t="str">
        <f>IF('statement of marks'!AL71="","",'statement of marks'!AL71)</f>
        <v/>
      </c>
      <c r="F2061" s="442" t="str">
        <f>IF('statement of marks'!AM71="","",'statement of marks'!AM71)</f>
        <v/>
      </c>
      <c r="G2061" s="430" t="str">
        <f>IF('statement of marks'!AN71="","",'statement of marks'!AN71)</f>
        <v/>
      </c>
      <c r="H2061" s="430" t="str">
        <f>IF('statement of marks'!AO71="","",'statement of marks'!AO71)</f>
        <v/>
      </c>
      <c r="I2061" s="443" t="str">
        <f>IF('statement of marks'!AP71="","",'statement of marks'!AP71)</f>
        <v/>
      </c>
      <c r="J2061" s="430" t="str">
        <f>IF('statement of marks'!AQ71="","",'statement of marks'!AQ71)</f>
        <v/>
      </c>
      <c r="K2061" s="430" t="str">
        <f>IF('statement of marks'!AR71="","",'statement of marks'!AR71)</f>
        <v/>
      </c>
      <c r="L2061" s="443" t="str">
        <f>IF('statement of marks'!AS71="","",'statement of marks'!AS71)</f>
        <v/>
      </c>
      <c r="M2061" s="443" t="str">
        <f>IF('statement of marks'!AT71="","",'statement of marks'!AT71)</f>
        <v/>
      </c>
      <c r="N2061" s="444" t="str">
        <f>IF('statement of marks'!AU71="","",'statement of marks'!AU71)</f>
        <v/>
      </c>
      <c r="O2061" s="430" t="str">
        <f>IF('statement of marks'!AV71="","",'statement of marks'!AV71)</f>
        <v/>
      </c>
      <c r="P2061" s="430" t="str">
        <f>IF('statement of marks'!AW71="","",'statement of marks'!AW71)</f>
        <v/>
      </c>
      <c r="Q2061" s="430" t="str">
        <f>IF('statement of marks'!AX71="","",'statement of marks'!AX71)</f>
        <v/>
      </c>
      <c r="R2061" s="443" t="str">
        <f>IF('statement of marks'!AY71="","",'statement of marks'!AY71)</f>
        <v/>
      </c>
      <c r="S2061" s="445" t="str">
        <f>IF('statement of marks'!AZ71="","",'statement of marks'!AZ71)</f>
        <v/>
      </c>
      <c r="T2061" s="430" t="str">
        <f>IF('statement of marks'!BA71="","",'statement of marks'!BA71)</f>
        <v/>
      </c>
      <c r="U2061" s="430" t="str">
        <f>IF('statement of marks'!BB71="","",'statement of marks'!BB71)</f>
        <v/>
      </c>
      <c r="V2061" s="430" t="str">
        <f>IF('statement of marks'!BC71="","",'statement of marks'!BC71)</f>
        <v/>
      </c>
      <c r="W2061" s="443" t="str">
        <f>IF('statement of marks'!BD71="","",'statement of marks'!BD71)</f>
        <v/>
      </c>
      <c r="X2061" s="446" t="str">
        <f>IF('statement of marks'!BE71="","",'statement of marks'!BE71)</f>
        <v/>
      </c>
      <c r="Y2061" s="430" t="str">
        <f>IF('statement of marks'!BF71="","",'statement of marks'!BF71)</f>
        <v/>
      </c>
      <c r="Z2061" s="453" t="str">
        <f>IF('statement of marks'!BG71="","",'statement of marks'!BG71)</f>
        <v/>
      </c>
    </row>
    <row r="2062" spans="1:26" ht="15.5" customHeight="1">
      <c r="A2062" s="424"/>
      <c r="B2062" s="813" t="str">
        <f>IF('statement of marks'!BJ71="s","SANSKRIT",IF('statement of marks'!BJ71="u","URDU",IF('statement of marks'!BJ71="g","GUJRATI",IF('statement of marks'!BJ71="p","PUNJABI",IF('statement of marks'!BJ71="sd","fla/kh","THIRD LANGUAGE")))))</f>
        <v>THIRD LANGUAGE</v>
      </c>
      <c r="C2062" s="814"/>
      <c r="D2062" s="430" t="str">
        <f>IF('statement of marks'!BK71="","",'statement of marks'!BK71)</f>
        <v/>
      </c>
      <c r="E2062" s="430" t="str">
        <f>IF('statement of marks'!BL71="","",'statement of marks'!BL71)</f>
        <v/>
      </c>
      <c r="F2062" s="442" t="str">
        <f>IF('statement of marks'!BM71="","",'statement of marks'!BM71)</f>
        <v/>
      </c>
      <c r="G2062" s="430" t="str">
        <f>IF('statement of marks'!BN71="","",'statement of marks'!BN71)</f>
        <v/>
      </c>
      <c r="H2062" s="430" t="str">
        <f>IF('statement of marks'!BO71="","",'statement of marks'!BO71)</f>
        <v/>
      </c>
      <c r="I2062" s="443" t="str">
        <f>IF('statement of marks'!BP71="","",'statement of marks'!BP71)</f>
        <v/>
      </c>
      <c r="J2062" s="430" t="str">
        <f>IF('statement of marks'!BQ71="","",'statement of marks'!BQ71)</f>
        <v/>
      </c>
      <c r="K2062" s="430" t="str">
        <f>IF('statement of marks'!BR71="","",'statement of marks'!BR71)</f>
        <v/>
      </c>
      <c r="L2062" s="443" t="str">
        <f>IF('statement of marks'!BS71="","",'statement of marks'!BS71)</f>
        <v/>
      </c>
      <c r="M2062" s="443" t="str">
        <f>IF('statement of marks'!BT71="","",'statement of marks'!BT71)</f>
        <v/>
      </c>
      <c r="N2062" s="444" t="str">
        <f>IF('statement of marks'!BU71="","",'statement of marks'!BU71)</f>
        <v/>
      </c>
      <c r="O2062" s="430" t="str">
        <f>IF('statement of marks'!BV71="","",'statement of marks'!BV71)</f>
        <v/>
      </c>
      <c r="P2062" s="430" t="str">
        <f>IF('statement of marks'!BW71="","",'statement of marks'!BW71)</f>
        <v/>
      </c>
      <c r="Q2062" s="430"/>
      <c r="R2062" s="443" t="str">
        <f>IF('statement of marks'!BX71="","",'statement of marks'!BX71)</f>
        <v/>
      </c>
      <c r="S2062" s="445" t="str">
        <f>IF('statement of marks'!BY71="","",'statement of marks'!BY71)</f>
        <v/>
      </c>
      <c r="T2062" s="430" t="str">
        <f>IF('statement of marks'!BZ71="","",'statement of marks'!BZ71)</f>
        <v/>
      </c>
      <c r="U2062" s="430" t="str">
        <f>IF('statement of marks'!CA71="","",'statement of marks'!CA71)</f>
        <v/>
      </c>
      <c r="V2062" s="430"/>
      <c r="W2062" s="443" t="str">
        <f>IF('statement of marks'!CB71="","",'statement of marks'!CB71)</f>
        <v/>
      </c>
      <c r="X2062" s="446" t="str">
        <f>IF('statement of marks'!CC71="","",'statement of marks'!CC71)</f>
        <v/>
      </c>
      <c r="Y2062" s="430" t="str">
        <f>IF('statement of marks'!CD71="","",'statement of marks'!CD71)</f>
        <v/>
      </c>
      <c r="Z2062" s="453" t="str">
        <f>IF('statement of marks'!CE71="","",'statement of marks'!CE71)</f>
        <v/>
      </c>
    </row>
    <row r="2063" spans="1:26" ht="15.5" customHeight="1">
      <c r="A2063" s="424"/>
      <c r="B2063" s="813" t="str">
        <f>IF('statement of marks'!$CH$3="","",'statement of marks'!$CH$3)</f>
        <v>MATHEMATICS</v>
      </c>
      <c r="C2063" s="814"/>
      <c r="D2063" s="430" t="str">
        <f>IF('statement of marks'!CH71="","",'statement of marks'!CH71)</f>
        <v/>
      </c>
      <c r="E2063" s="430" t="str">
        <f>IF('statement of marks'!CI71="","",'statement of marks'!CI71)</f>
        <v/>
      </c>
      <c r="F2063" s="442" t="str">
        <f>IF('statement of marks'!CJ71="","",'statement of marks'!CJ71)</f>
        <v/>
      </c>
      <c r="G2063" s="430" t="str">
        <f>IF('statement of marks'!CK71="","",'statement of marks'!CK71)</f>
        <v/>
      </c>
      <c r="H2063" s="430" t="str">
        <f>IF('statement of marks'!CL71="","",'statement of marks'!CL71)</f>
        <v/>
      </c>
      <c r="I2063" s="443" t="str">
        <f>IF('statement of marks'!CM71="","",'statement of marks'!CM71)</f>
        <v/>
      </c>
      <c r="J2063" s="430" t="str">
        <f>IF('statement of marks'!CN71="","",'statement of marks'!CN71)</f>
        <v/>
      </c>
      <c r="K2063" s="430" t="str">
        <f>IF('statement of marks'!CO71="","",'statement of marks'!CO71)</f>
        <v/>
      </c>
      <c r="L2063" s="443" t="str">
        <f>IF('statement of marks'!CP71="","",'statement of marks'!CP71)</f>
        <v/>
      </c>
      <c r="M2063" s="443" t="str">
        <f>IF('statement of marks'!CQ71="","",'statement of marks'!CQ71)</f>
        <v/>
      </c>
      <c r="N2063" s="444" t="str">
        <f>IF('statement of marks'!CR71="","",'statement of marks'!CR71)</f>
        <v/>
      </c>
      <c r="O2063" s="430" t="str">
        <f>IF('statement of marks'!CS71="","",'statement of marks'!CS71)</f>
        <v/>
      </c>
      <c r="P2063" s="430" t="str">
        <f>IF('statement of marks'!CT71="","",'statement of marks'!CT71)</f>
        <v/>
      </c>
      <c r="Q2063" s="430" t="str">
        <f>IF('statement of marks'!CU71="","",'statement of marks'!CU71)</f>
        <v/>
      </c>
      <c r="R2063" s="443" t="str">
        <f>IF('statement of marks'!CV71="","",'statement of marks'!CV71)</f>
        <v/>
      </c>
      <c r="S2063" s="445" t="str">
        <f>IF('statement of marks'!CW71="","",'statement of marks'!CW71)</f>
        <v/>
      </c>
      <c r="T2063" s="430" t="str">
        <f>IF('statement of marks'!CX71="","",'statement of marks'!CX71)</f>
        <v/>
      </c>
      <c r="U2063" s="430" t="str">
        <f>IF('statement of marks'!CY71="","",'statement of marks'!CY71)</f>
        <v/>
      </c>
      <c r="V2063" s="430" t="str">
        <f>IF('statement of marks'!CZ71="","",'statement of marks'!CZ71)</f>
        <v/>
      </c>
      <c r="W2063" s="443" t="str">
        <f>IF('statement of marks'!DA71="","",'statement of marks'!DA71)</f>
        <v/>
      </c>
      <c r="X2063" s="446" t="str">
        <f>IF('statement of marks'!DB71="","",'statement of marks'!DB71)</f>
        <v/>
      </c>
      <c r="Y2063" s="430" t="str">
        <f>IF('statement of marks'!DC71="","",'statement of marks'!DC71)</f>
        <v/>
      </c>
      <c r="Z2063" s="453" t="str">
        <f>IF('statement of marks'!DD71="","",'statement of marks'!DD71)</f>
        <v/>
      </c>
    </row>
    <row r="2064" spans="1:26" ht="15.5" customHeight="1">
      <c r="A2064" s="424"/>
      <c r="B2064" s="813" t="str">
        <f>IF('statement of marks'!$DG$3="","",'statement of marks'!$DG$3)</f>
        <v>SCIENCE</v>
      </c>
      <c r="C2064" s="814"/>
      <c r="D2064" s="430" t="str">
        <f>IF('statement of marks'!DG71="","",'statement of marks'!DG71)</f>
        <v/>
      </c>
      <c r="E2064" s="430" t="str">
        <f>IF('statement of marks'!DH71="","",'statement of marks'!DH71)</f>
        <v/>
      </c>
      <c r="F2064" s="442" t="str">
        <f>IF('statement of marks'!DI71="","",'statement of marks'!DI71)</f>
        <v/>
      </c>
      <c r="G2064" s="430" t="str">
        <f>IF('statement of marks'!DJ71="","",'statement of marks'!DJ71)</f>
        <v/>
      </c>
      <c r="H2064" s="430" t="str">
        <f>IF('statement of marks'!DK71="","",'statement of marks'!DK71)</f>
        <v/>
      </c>
      <c r="I2064" s="443" t="str">
        <f>IF('statement of marks'!DL71="","",'statement of marks'!DL71)</f>
        <v/>
      </c>
      <c r="J2064" s="430" t="str">
        <f>IF('statement of marks'!DM71="","",'statement of marks'!DM71)</f>
        <v/>
      </c>
      <c r="K2064" s="430" t="str">
        <f>IF('statement of marks'!DN71="","",'statement of marks'!DN71)</f>
        <v/>
      </c>
      <c r="L2064" s="443" t="str">
        <f>IF('statement of marks'!DO71="","",'statement of marks'!DO71)</f>
        <v/>
      </c>
      <c r="M2064" s="443" t="str">
        <f>IF('statement of marks'!DP71="","",'statement of marks'!DP71)</f>
        <v/>
      </c>
      <c r="N2064" s="444" t="str">
        <f>IF('statement of marks'!DQ71="","",'statement of marks'!DQ71)</f>
        <v/>
      </c>
      <c r="O2064" s="430" t="str">
        <f>IF('statement of marks'!DR71="","",'statement of marks'!DR71)</f>
        <v/>
      </c>
      <c r="P2064" s="430" t="str">
        <f>IF('statement of marks'!DS71="","",'statement of marks'!DS71)</f>
        <v/>
      </c>
      <c r="Q2064" s="430"/>
      <c r="R2064" s="443" t="str">
        <f>IF('statement of marks'!DT71="","",'statement of marks'!DT71)</f>
        <v/>
      </c>
      <c r="S2064" s="445" t="str">
        <f>IF('statement of marks'!DU71="","",'statement of marks'!DU71)</f>
        <v/>
      </c>
      <c r="T2064" s="430" t="str">
        <f>IF('statement of marks'!DV71="","",'statement of marks'!DV71)</f>
        <v/>
      </c>
      <c r="U2064" s="430" t="str">
        <f>IF('statement of marks'!DW71="","",'statement of marks'!DW71)</f>
        <v/>
      </c>
      <c r="V2064" s="430"/>
      <c r="W2064" s="443" t="str">
        <f>IF('statement of marks'!DX71="","",'statement of marks'!DX71)</f>
        <v/>
      </c>
      <c r="X2064" s="446" t="str">
        <f>IF('statement of marks'!DY71="","",'statement of marks'!DY71)</f>
        <v/>
      </c>
      <c r="Y2064" s="430" t="str">
        <f>IF('statement of marks'!DZ71="","",'statement of marks'!DZ71)</f>
        <v/>
      </c>
      <c r="Z2064" s="453" t="str">
        <f>IF('statement of marks'!EA71="","",'statement of marks'!EA71)</f>
        <v/>
      </c>
    </row>
    <row r="2065" spans="1:26" ht="15.5" customHeight="1">
      <c r="A2065" s="424"/>
      <c r="B2065" s="813" t="str">
        <f>IF('statement of marks'!$ED$3="","",'statement of marks'!$ED$3)</f>
        <v>SOCIAL STUDIES</v>
      </c>
      <c r="C2065" s="814"/>
      <c r="D2065" s="430" t="str">
        <f>IF('statement of marks'!ED71="","",'statement of marks'!ED71)</f>
        <v/>
      </c>
      <c r="E2065" s="430" t="str">
        <f>IF('statement of marks'!EE71="","",'statement of marks'!EE71)</f>
        <v/>
      </c>
      <c r="F2065" s="442" t="str">
        <f>IF('statement of marks'!EF71="","",'statement of marks'!EF71)</f>
        <v/>
      </c>
      <c r="G2065" s="430" t="str">
        <f>IF('statement of marks'!EG71="","",'statement of marks'!EG71)</f>
        <v/>
      </c>
      <c r="H2065" s="430" t="str">
        <f>IF('statement of marks'!EH71="","",'statement of marks'!EH71)</f>
        <v/>
      </c>
      <c r="I2065" s="443" t="str">
        <f>IF('statement of marks'!EI71="","",'statement of marks'!EI71)</f>
        <v/>
      </c>
      <c r="J2065" s="430" t="str">
        <f>IF('statement of marks'!EJ71="","",'statement of marks'!EJ71)</f>
        <v/>
      </c>
      <c r="K2065" s="430" t="str">
        <f>IF('statement of marks'!EK71="","",'statement of marks'!EK71)</f>
        <v/>
      </c>
      <c r="L2065" s="443" t="str">
        <f>IF('statement of marks'!EL71="","",'statement of marks'!EL71)</f>
        <v/>
      </c>
      <c r="M2065" s="443" t="str">
        <f>IF('statement of marks'!EM71="","",'statement of marks'!EM71)</f>
        <v/>
      </c>
      <c r="N2065" s="444" t="str">
        <f>IF('statement of marks'!EN71="","",'statement of marks'!EN71)</f>
        <v/>
      </c>
      <c r="O2065" s="430" t="str">
        <f>IF('statement of marks'!EO71="","",'statement of marks'!EO71)</f>
        <v/>
      </c>
      <c r="P2065" s="430" t="str">
        <f>IF('statement of marks'!EP71="","",'statement of marks'!EP71)</f>
        <v/>
      </c>
      <c r="Q2065" s="430"/>
      <c r="R2065" s="443" t="str">
        <f>IF('statement of marks'!EQ71="","",'statement of marks'!EQ71)</f>
        <v/>
      </c>
      <c r="S2065" s="445" t="str">
        <f>IF('statement of marks'!ER71="","",'statement of marks'!ER71)</f>
        <v/>
      </c>
      <c r="T2065" s="430" t="str">
        <f>IF('statement of marks'!ES71="","",'statement of marks'!ES71)</f>
        <v/>
      </c>
      <c r="U2065" s="430" t="str">
        <f>IF('statement of marks'!ET71="","",'statement of marks'!ET71)</f>
        <v/>
      </c>
      <c r="V2065" s="430"/>
      <c r="W2065" s="443" t="str">
        <f>IF('statement of marks'!EU71="","",'statement of marks'!EU71)</f>
        <v/>
      </c>
      <c r="X2065" s="446" t="str">
        <f>IF('statement of marks'!EV71="","",'statement of marks'!EV71)</f>
        <v/>
      </c>
      <c r="Y2065" s="430" t="str">
        <f>IF('statement of marks'!EW71="","",'statement of marks'!EW71)</f>
        <v/>
      </c>
      <c r="Z2065" s="453" t="str">
        <f>IF('statement of marks'!EX71="","",'statement of marks'!EX71)</f>
        <v/>
      </c>
    </row>
    <row r="2066" spans="1:26" ht="15.5" customHeight="1">
      <c r="A2066" s="424"/>
      <c r="B2066" s="813" t="s">
        <v>172</v>
      </c>
      <c r="C2066" s="814"/>
      <c r="D2066" s="794" t="s">
        <v>167</v>
      </c>
      <c r="E2066" s="794"/>
      <c r="F2066" s="794"/>
      <c r="G2066" s="794" t="s">
        <v>168</v>
      </c>
      <c r="H2066" s="794"/>
      <c r="I2066" s="794"/>
      <c r="J2066" s="794" t="s">
        <v>169</v>
      </c>
      <c r="K2066" s="794"/>
      <c r="L2066" s="794"/>
      <c r="M2066" s="794"/>
      <c r="N2066" s="794"/>
      <c r="O2066" s="794" t="s">
        <v>177</v>
      </c>
      <c r="P2066" s="794"/>
      <c r="Q2066" s="794"/>
      <c r="R2066" s="794"/>
      <c r="S2066" s="794" t="s">
        <v>221</v>
      </c>
      <c r="T2066" s="794"/>
      <c r="U2066" s="794"/>
      <c r="V2066" s="794"/>
      <c r="W2066" s="447"/>
      <c r="X2066" s="823" t="s">
        <v>425</v>
      </c>
      <c r="Y2066" s="823"/>
      <c r="Z2066" s="824"/>
    </row>
    <row r="2067" spans="1:26" ht="15.5" customHeight="1">
      <c r="A2067" s="425"/>
      <c r="B2067" s="825" t="s">
        <v>166</v>
      </c>
      <c r="C2067" s="826"/>
      <c r="D2067" s="827">
        <f>IF('statement of marks'!FA$6="","",'statement of marks'!FA$6)</f>
        <v>20</v>
      </c>
      <c r="E2067" s="827"/>
      <c r="F2067" s="827"/>
      <c r="G2067" s="827">
        <f>IF('statement of marks'!FB$6="","",'statement of marks'!FB$6)</f>
        <v>20</v>
      </c>
      <c r="H2067" s="827"/>
      <c r="I2067" s="827"/>
      <c r="J2067" s="827">
        <f>IF('statement of marks'!FC$6="","",'statement of marks'!FC$6)</f>
        <v>20</v>
      </c>
      <c r="K2067" s="827"/>
      <c r="L2067" s="827"/>
      <c r="M2067" s="827"/>
      <c r="N2067" s="827"/>
      <c r="O2067" s="827">
        <f>IF('statement of marks'!FD$6="","",'statement of marks'!FD$6)</f>
        <v>20</v>
      </c>
      <c r="P2067" s="827"/>
      <c r="Q2067" s="827"/>
      <c r="R2067" s="827"/>
      <c r="S2067" s="827">
        <f>IF('statement of marks'!FE$6="","",'statement of marks'!FE$6)</f>
        <v>20</v>
      </c>
      <c r="T2067" s="827"/>
      <c r="U2067" s="827"/>
      <c r="V2067" s="827"/>
      <c r="W2067" s="448"/>
      <c r="X2067" s="436">
        <f>IF('statement of marks'!FF$6="","",'statement of marks'!FF$6)</f>
        <v>100</v>
      </c>
      <c r="Y2067" s="436" t="s">
        <v>220</v>
      </c>
      <c r="Z2067" s="451" t="s">
        <v>69</v>
      </c>
    </row>
    <row r="2068" spans="1:26" ht="15.5" customHeight="1">
      <c r="A2068" s="424"/>
      <c r="B2068" s="813" t="str">
        <f>IF('statement of marks'!$FA$3="","",'statement of marks'!$FA$3)</f>
        <v>WORK EXPERIENCE</v>
      </c>
      <c r="C2068" s="814"/>
      <c r="D2068" s="817" t="str">
        <f>IF('statement of marks'!FA71="","",'statement of marks'!FA71)</f>
        <v/>
      </c>
      <c r="E2068" s="817"/>
      <c r="F2068" s="817"/>
      <c r="G2068" s="817" t="str">
        <f>IF('statement of marks'!FB71="","",'statement of marks'!FB71)</f>
        <v/>
      </c>
      <c r="H2068" s="817"/>
      <c r="I2068" s="817"/>
      <c r="J2068" s="816" t="str">
        <f>IF('statement of marks'!FC71="","",'statement of marks'!FC71)</f>
        <v/>
      </c>
      <c r="K2068" s="816"/>
      <c r="L2068" s="816"/>
      <c r="M2068" s="816"/>
      <c r="N2068" s="816"/>
      <c r="O2068" s="817" t="str">
        <f>IF('statement of marks'!FD71="","",'statement of marks'!FD71)</f>
        <v/>
      </c>
      <c r="P2068" s="817"/>
      <c r="Q2068" s="817"/>
      <c r="R2068" s="817"/>
      <c r="S2068" s="817" t="str">
        <f>IF('statement of marks'!FE71="","",'statement of marks'!FE71)</f>
        <v/>
      </c>
      <c r="T2068" s="817"/>
      <c r="U2068" s="817"/>
      <c r="V2068" s="817"/>
      <c r="W2068" s="447"/>
      <c r="X2068" s="447" t="str">
        <f>IF('statement of marks'!FF71="","",'statement of marks'!FF71)</f>
        <v/>
      </c>
      <c r="Y2068" s="447" t="str">
        <f>IF('statement of marks'!FG71="","",'statement of marks'!FG71)</f>
        <v/>
      </c>
      <c r="Z2068" s="454" t="str">
        <f>IF('statement of marks'!FH71="","",'statement of marks'!FH71)</f>
        <v/>
      </c>
    </row>
    <row r="2069" spans="1:26" ht="15.5" customHeight="1">
      <c r="A2069" s="424"/>
      <c r="B2069" s="813" t="str">
        <f>IF('statement of marks'!$FK$3="","",'statement of marks'!$FK$3)</f>
        <v>ART EDUCATION</v>
      </c>
      <c r="C2069" s="814"/>
      <c r="D2069" s="817" t="str">
        <f>IF('statement of marks'!FK71="","",'statement of marks'!FK71)</f>
        <v/>
      </c>
      <c r="E2069" s="817"/>
      <c r="F2069" s="817"/>
      <c r="G2069" s="817" t="str">
        <f>IF('statement of marks'!FL71="","",'statement of marks'!FL71)</f>
        <v/>
      </c>
      <c r="H2069" s="817"/>
      <c r="I2069" s="817"/>
      <c r="J2069" s="816" t="str">
        <f>IF('statement of marks'!FM71="","",'statement of marks'!FM71)</f>
        <v/>
      </c>
      <c r="K2069" s="816"/>
      <c r="L2069" s="816"/>
      <c r="M2069" s="816"/>
      <c r="N2069" s="816"/>
      <c r="O2069" s="817" t="str">
        <f>IF('statement of marks'!FN71="","",'statement of marks'!FN71)</f>
        <v/>
      </c>
      <c r="P2069" s="817"/>
      <c r="Q2069" s="817"/>
      <c r="R2069" s="817"/>
      <c r="S2069" s="817" t="str">
        <f>IF('statement of marks'!FO71="","",'statement of marks'!FO71)</f>
        <v/>
      </c>
      <c r="T2069" s="817"/>
      <c r="U2069" s="817"/>
      <c r="V2069" s="817"/>
      <c r="W2069" s="447"/>
      <c r="X2069" s="447" t="str">
        <f>IF('statement of marks'!FP71="","",'statement of marks'!FP71)</f>
        <v/>
      </c>
      <c r="Y2069" s="447" t="str">
        <f>IF('statement of marks'!FQ71="","",'statement of marks'!FQ71)</f>
        <v/>
      </c>
      <c r="Z2069" s="454" t="str">
        <f>IF('statement of marks'!FR71="","",'statement of marks'!FR71)</f>
        <v/>
      </c>
    </row>
    <row r="2070" spans="1:26" ht="15.5" customHeight="1">
      <c r="A2070" s="424"/>
      <c r="B2070" s="813" t="str">
        <f>IF('statement of marks'!$FU$3="","",'statement of marks'!$FU$3)</f>
        <v>PHYSICIAL EDUCATION</v>
      </c>
      <c r="C2070" s="814"/>
      <c r="D2070" s="817" t="str">
        <f>IF('statement of marks'!FU71="","",'statement of marks'!FU71)</f>
        <v/>
      </c>
      <c r="E2070" s="817"/>
      <c r="F2070" s="817"/>
      <c r="G2070" s="817" t="str">
        <f>IF('statement of marks'!FV71="","",'statement of marks'!FV71)</f>
        <v/>
      </c>
      <c r="H2070" s="817"/>
      <c r="I2070" s="817"/>
      <c r="J2070" s="816" t="str">
        <f>IF('statement of marks'!FW71="","",'statement of marks'!FW71)</f>
        <v/>
      </c>
      <c r="K2070" s="816"/>
      <c r="L2070" s="816"/>
      <c r="M2070" s="816"/>
      <c r="N2070" s="816"/>
      <c r="O2070" s="817" t="str">
        <f>IF('statement of marks'!FX71="","",'statement of marks'!FX71)</f>
        <v/>
      </c>
      <c r="P2070" s="817"/>
      <c r="Q2070" s="817"/>
      <c r="R2070" s="817"/>
      <c r="S2070" s="817" t="str">
        <f>IF('statement of marks'!FY71="","",'statement of marks'!FY71)</f>
        <v/>
      </c>
      <c r="T2070" s="817"/>
      <c r="U2070" s="817"/>
      <c r="V2070" s="817"/>
      <c r="W2070" s="447"/>
      <c r="X2070" s="447" t="str">
        <f>IF('statement of marks'!FZ71="","",'statement of marks'!FZ71)</f>
        <v/>
      </c>
      <c r="Y2070" s="447" t="str">
        <f>IF('statement of marks'!GA71="","",'statement of marks'!GA71)</f>
        <v/>
      </c>
      <c r="Z2070" s="454" t="str">
        <f>IF('statement of marks'!GB71="","",'statement of marks'!GB71)</f>
        <v/>
      </c>
    </row>
    <row r="2071" spans="1:26" ht="15.5" customHeight="1">
      <c r="A2071" s="424"/>
      <c r="B2071" s="813" t="s">
        <v>173</v>
      </c>
      <c r="C2071" s="814"/>
      <c r="D2071" s="794" t="str">
        <f>details!$EF$3</f>
        <v>AUGUST</v>
      </c>
      <c r="E2071" s="794"/>
      <c r="F2071" s="794"/>
      <c r="G2071" s="794" t="str">
        <f>details!$EJ$3</f>
        <v>OCTOBER</v>
      </c>
      <c r="H2071" s="794"/>
      <c r="I2071" s="794"/>
      <c r="J2071" s="816" t="str">
        <f>details!$EN$3</f>
        <v>DECEMBER</v>
      </c>
      <c r="K2071" s="816"/>
      <c r="L2071" s="816"/>
      <c r="M2071" s="816"/>
      <c r="N2071" s="816"/>
      <c r="O2071" s="794" t="str">
        <f>details!$ER$3</f>
        <v>FEBURARY</v>
      </c>
      <c r="P2071" s="794"/>
      <c r="Q2071" s="794"/>
      <c r="R2071" s="794"/>
      <c r="S2071" s="794" t="str">
        <f>details!$EV$3</f>
        <v>GRAND TOAL</v>
      </c>
      <c r="T2071" s="794"/>
      <c r="U2071" s="794"/>
      <c r="V2071" s="794"/>
      <c r="W2071" s="811" t="s">
        <v>118</v>
      </c>
      <c r="X2071" s="811"/>
      <c r="Y2071" s="811"/>
      <c r="Z2071" s="812"/>
    </row>
    <row r="2072" spans="1:26" ht="15.5" customHeight="1">
      <c r="A2072" s="424"/>
      <c r="B2072" s="813" t="s">
        <v>175</v>
      </c>
      <c r="C2072" s="814"/>
      <c r="D2072" s="815" t="str">
        <f>IF(details!EI71="","",details!EI71)</f>
        <v/>
      </c>
      <c r="E2072" s="815"/>
      <c r="F2072" s="815"/>
      <c r="G2072" s="815" t="str">
        <f>IF(details!EM71="","",details!EM71)</f>
        <v/>
      </c>
      <c r="H2072" s="815"/>
      <c r="I2072" s="815"/>
      <c r="J2072" s="816" t="str">
        <f>IF(details!EQ71="","",details!EQ71)</f>
        <v/>
      </c>
      <c r="K2072" s="816"/>
      <c r="L2072" s="816"/>
      <c r="M2072" s="816"/>
      <c r="N2072" s="816"/>
      <c r="O2072" s="817" t="str">
        <f>IF(details!EU71="","",details!EU71)</f>
        <v/>
      </c>
      <c r="P2072" s="817"/>
      <c r="Q2072" s="817"/>
      <c r="R2072" s="817"/>
      <c r="S2072" s="815" t="str">
        <f>IF(details!EW71="","",details!EW71)</f>
        <v/>
      </c>
      <c r="T2072" s="815"/>
      <c r="U2072" s="815"/>
      <c r="V2072" s="815"/>
      <c r="W2072" s="811"/>
      <c r="X2072" s="811"/>
      <c r="Y2072" s="811"/>
      <c r="Z2072" s="812"/>
    </row>
    <row r="2073" spans="1:26" ht="15.5" customHeight="1">
      <c r="A2073" s="424"/>
      <c r="B2073" s="818" t="s">
        <v>174</v>
      </c>
      <c r="C2073" s="819"/>
      <c r="D2073" s="820">
        <f>IF(details!EH71="","",details!EH71)</f>
        <v>40</v>
      </c>
      <c r="E2073" s="820"/>
      <c r="F2073" s="820"/>
      <c r="G2073" s="820">
        <f>IF(details!EL71="","",details!EL71)</f>
        <v>60</v>
      </c>
      <c r="H2073" s="820"/>
      <c r="I2073" s="820"/>
      <c r="J2073" s="820">
        <f>IF(details!EP71="","",details!EP71)</f>
        <v>80</v>
      </c>
      <c r="K2073" s="820"/>
      <c r="L2073" s="820"/>
      <c r="M2073" s="820"/>
      <c r="N2073" s="820"/>
      <c r="O2073" s="820">
        <f>IF(details!ET71="","",details!ET71)</f>
        <v>100</v>
      </c>
      <c r="P2073" s="820"/>
      <c r="Q2073" s="820"/>
      <c r="R2073" s="820"/>
      <c r="S2073" s="820">
        <f>IF(details!EV71="","",details!EV71)</f>
        <v>110</v>
      </c>
      <c r="T2073" s="820"/>
      <c r="U2073" s="820"/>
      <c r="V2073" s="820"/>
      <c r="W2073" s="821">
        <f>'statement of marks'!$HR$108</f>
        <v>45777</v>
      </c>
      <c r="X2073" s="821"/>
      <c r="Y2073" s="821"/>
      <c r="Z2073" s="822"/>
    </row>
    <row r="2074" spans="1:26" ht="15.5" customHeight="1">
      <c r="A2074" s="426"/>
      <c r="B2074" s="803" t="s">
        <v>232</v>
      </c>
      <c r="C2074" s="804"/>
      <c r="D2074" s="805" t="s">
        <v>189</v>
      </c>
      <c r="E2074" s="805"/>
      <c r="F2074" s="805"/>
      <c r="G2074" s="805" t="s">
        <v>190</v>
      </c>
      <c r="H2074" s="805"/>
      <c r="I2074" s="805"/>
      <c r="J2074" s="805" t="s">
        <v>222</v>
      </c>
      <c r="K2074" s="805"/>
      <c r="L2074" s="805"/>
      <c r="M2074" s="805"/>
      <c r="N2074" s="805"/>
      <c r="O2074" s="805" t="s">
        <v>147</v>
      </c>
      <c r="P2074" s="805"/>
      <c r="Q2074" s="805"/>
      <c r="R2074" s="805"/>
      <c r="S2074" s="806" t="s">
        <v>195</v>
      </c>
      <c r="T2074" s="806"/>
      <c r="U2074" s="806"/>
      <c r="V2074" s="806"/>
      <c r="W2074" s="805" t="s">
        <v>230</v>
      </c>
      <c r="X2074" s="805"/>
      <c r="Y2074" s="805"/>
      <c r="Z2074" s="807"/>
    </row>
    <row r="2075" spans="1:26" ht="15.5" customHeight="1">
      <c r="A2075" s="426"/>
      <c r="B2075" s="803"/>
      <c r="C2075" s="804"/>
      <c r="D2075" s="805">
        <f>'statement of marks'!HP71</f>
        <v>1200</v>
      </c>
      <c r="E2075" s="805"/>
      <c r="F2075" s="805"/>
      <c r="G2075" s="805" t="str">
        <f>'statement of marks'!HQ71</f>
        <v/>
      </c>
      <c r="H2075" s="805"/>
      <c r="I2075" s="805"/>
      <c r="J2075" s="808" t="str">
        <f>'statement of marks'!HU71</f>
        <v/>
      </c>
      <c r="K2075" s="808"/>
      <c r="L2075" s="808"/>
      <c r="M2075" s="808"/>
      <c r="N2075" s="808"/>
      <c r="O2075" s="808" t="str">
        <f>'statement of marks'!HR71</f>
        <v/>
      </c>
      <c r="P2075" s="808"/>
      <c r="Q2075" s="808"/>
      <c r="R2075" s="808"/>
      <c r="S2075" s="805" t="str">
        <f>'statement of marks'!HT71</f>
        <v/>
      </c>
      <c r="T2075" s="805"/>
      <c r="U2075" s="805"/>
      <c r="V2075" s="805"/>
      <c r="W2075" s="809" t="str">
        <f>'statement of marks'!HO71</f>
        <v/>
      </c>
      <c r="X2075" s="809"/>
      <c r="Y2075" s="809"/>
      <c r="Z2075" s="810"/>
    </row>
    <row r="2076" spans="1:26" ht="15.5" customHeight="1">
      <c r="A2076" s="424"/>
      <c r="B2076" s="792" t="s">
        <v>176</v>
      </c>
      <c r="C2076" s="793"/>
      <c r="D2076" s="794"/>
      <c r="E2076" s="794"/>
      <c r="F2076" s="794"/>
      <c r="G2076" s="794"/>
      <c r="H2076" s="794"/>
      <c r="I2076" s="794"/>
      <c r="J2076" s="794"/>
      <c r="K2076" s="794"/>
      <c r="L2076" s="794"/>
      <c r="M2076" s="794"/>
      <c r="N2076" s="794"/>
      <c r="O2076" s="794"/>
      <c r="P2076" s="794"/>
      <c r="Q2076" s="794"/>
      <c r="R2076" s="794"/>
      <c r="S2076" s="794"/>
      <c r="T2076" s="794"/>
      <c r="U2076" s="794"/>
      <c r="V2076" s="794"/>
      <c r="W2076" s="794"/>
      <c r="X2076" s="794"/>
      <c r="Y2076" s="794"/>
      <c r="Z2076" s="800"/>
    </row>
    <row r="2077" spans="1:26" ht="15.5" customHeight="1">
      <c r="A2077" s="424"/>
      <c r="B2077" s="801" t="s">
        <v>161</v>
      </c>
      <c r="C2077" s="802"/>
      <c r="D2077" s="794"/>
      <c r="E2077" s="794"/>
      <c r="F2077" s="794"/>
      <c r="G2077" s="794"/>
      <c r="H2077" s="794"/>
      <c r="I2077" s="794"/>
      <c r="J2077" s="794"/>
      <c r="K2077" s="794"/>
      <c r="L2077" s="794"/>
      <c r="M2077" s="794"/>
      <c r="N2077" s="794"/>
      <c r="O2077" s="794"/>
      <c r="P2077" s="794"/>
      <c r="Q2077" s="794"/>
      <c r="R2077" s="794"/>
      <c r="S2077" s="794"/>
      <c r="T2077" s="794"/>
      <c r="U2077" s="794"/>
      <c r="V2077" s="794"/>
      <c r="W2077" s="794"/>
      <c r="X2077" s="794"/>
      <c r="Y2077" s="794"/>
      <c r="Z2077" s="800"/>
    </row>
    <row r="2078" spans="1:26" ht="15.5" customHeight="1">
      <c r="A2078" s="424"/>
      <c r="B2078" s="792" t="s">
        <v>162</v>
      </c>
      <c r="C2078" s="793"/>
      <c r="D2078" s="794"/>
      <c r="E2078" s="794"/>
      <c r="F2078" s="794"/>
      <c r="G2078" s="794"/>
      <c r="H2078" s="794"/>
      <c r="I2078" s="794"/>
      <c r="J2078" s="794"/>
      <c r="K2078" s="794"/>
      <c r="L2078" s="794"/>
      <c r="M2078" s="794"/>
      <c r="N2078" s="794"/>
      <c r="O2078" s="794"/>
      <c r="P2078" s="794"/>
      <c r="Q2078" s="794"/>
      <c r="R2078" s="794"/>
      <c r="S2078" s="795" t="s">
        <v>162</v>
      </c>
      <c r="T2078" s="795"/>
      <c r="U2078" s="795"/>
      <c r="V2078" s="795"/>
      <c r="W2078" s="796" t="s">
        <v>163</v>
      </c>
      <c r="X2078" s="796"/>
      <c r="Y2078" s="796"/>
      <c r="Z2078" s="797"/>
    </row>
    <row r="2079" spans="1:26" ht="15.5" customHeight="1">
      <c r="A2079" s="424"/>
      <c r="B2079" s="798" t="s">
        <v>163</v>
      </c>
      <c r="C2079" s="799"/>
      <c r="D2079" s="794"/>
      <c r="E2079" s="794"/>
      <c r="F2079" s="794"/>
      <c r="G2079" s="794"/>
      <c r="H2079" s="794"/>
      <c r="I2079" s="794"/>
      <c r="J2079" s="794"/>
      <c r="K2079" s="794"/>
      <c r="L2079" s="794"/>
      <c r="M2079" s="794"/>
      <c r="N2079" s="794"/>
      <c r="O2079" s="794"/>
      <c r="P2079" s="794"/>
      <c r="Q2079" s="794"/>
      <c r="R2079" s="794"/>
      <c r="S2079" s="795"/>
      <c r="T2079" s="795"/>
      <c r="U2079" s="795"/>
      <c r="V2079" s="795"/>
      <c r="W2079" s="796"/>
      <c r="X2079" s="796"/>
      <c r="Y2079" s="796"/>
      <c r="Z2079" s="797"/>
    </row>
    <row r="2080" spans="1:26" ht="15.5" customHeight="1" thickBot="1">
      <c r="A2080" s="424"/>
      <c r="B2080" s="786" t="s">
        <v>223</v>
      </c>
      <c r="C2080" s="787"/>
      <c r="D2080" s="788"/>
      <c r="E2080" s="788"/>
      <c r="F2080" s="788"/>
      <c r="G2080" s="788"/>
      <c r="H2080" s="788"/>
      <c r="I2080" s="788"/>
      <c r="J2080" s="788"/>
      <c r="K2080" s="788"/>
      <c r="L2080" s="788"/>
      <c r="M2080" s="788"/>
      <c r="N2080" s="788"/>
      <c r="O2080" s="788"/>
      <c r="P2080" s="788"/>
      <c r="Q2080" s="788"/>
      <c r="R2080" s="788"/>
      <c r="S2080" s="789" t="s">
        <v>179</v>
      </c>
      <c r="T2080" s="789"/>
      <c r="U2080" s="789"/>
      <c r="V2080" s="789"/>
      <c r="W2080" s="790" t="s">
        <v>179</v>
      </c>
      <c r="X2080" s="790"/>
      <c r="Y2080" s="790"/>
      <c r="Z2080" s="791"/>
    </row>
    <row r="2081" spans="1:26" ht="15.5" customHeight="1">
      <c r="A2081" s="424"/>
      <c r="B2081" s="839" t="s">
        <v>178</v>
      </c>
      <c r="C2081" s="840"/>
      <c r="D2081" s="840"/>
      <c r="E2081" s="840"/>
      <c r="F2081" s="840"/>
      <c r="G2081" s="840"/>
      <c r="H2081" s="840"/>
      <c r="I2081" s="840"/>
      <c r="J2081" s="840"/>
      <c r="K2081" s="840"/>
      <c r="L2081" s="840"/>
      <c r="M2081" s="840"/>
      <c r="N2081" s="840"/>
      <c r="O2081" s="840"/>
      <c r="P2081" s="840"/>
      <c r="Q2081" s="840"/>
      <c r="R2081" s="840"/>
      <c r="S2081" s="840"/>
      <c r="T2081" s="840"/>
      <c r="U2081" s="840"/>
      <c r="V2081" s="840"/>
      <c r="W2081" s="840"/>
      <c r="X2081" s="840"/>
      <c r="Y2081" s="840"/>
      <c r="Z2081" s="841"/>
    </row>
    <row r="2082" spans="1:26" ht="15.5" customHeight="1">
      <c r="A2082" s="424"/>
      <c r="B2082" s="842" t="str">
        <f>IF('statement of marks'!$A$1="","",'statement of marks'!$A$1)</f>
        <v>GOVT. HR. SEC. SCHOOL, _________________</v>
      </c>
      <c r="C2082" s="843"/>
      <c r="D2082" s="843"/>
      <c r="E2082" s="843"/>
      <c r="F2082" s="843"/>
      <c r="G2082" s="843"/>
      <c r="H2082" s="843"/>
      <c r="I2082" s="843"/>
      <c r="J2082" s="843"/>
      <c r="K2082" s="843"/>
      <c r="L2082" s="843"/>
      <c r="M2082" s="843"/>
      <c r="N2082" s="843"/>
      <c r="O2082" s="843"/>
      <c r="P2082" s="843"/>
      <c r="Q2082" s="843"/>
      <c r="R2082" s="843"/>
      <c r="S2082" s="843"/>
      <c r="T2082" s="843"/>
      <c r="U2082" s="843"/>
      <c r="V2082" s="843"/>
      <c r="W2082" s="843"/>
      <c r="X2082" s="843"/>
      <c r="Y2082" s="843"/>
      <c r="Z2082" s="844"/>
    </row>
    <row r="2083" spans="1:26" ht="15.5" customHeight="1">
      <c r="A2083" s="424"/>
      <c r="B2083" s="813" t="s">
        <v>117</v>
      </c>
      <c r="C2083" s="814"/>
      <c r="D2083" s="814" t="str">
        <f>IF('statement of marks'!$H$3="","",'statement of marks'!$H$3)</f>
        <v>2024-25</v>
      </c>
      <c r="E2083" s="814"/>
      <c r="F2083" s="814"/>
      <c r="G2083" s="814"/>
      <c r="H2083" s="814"/>
      <c r="I2083" s="814"/>
      <c r="J2083" s="814"/>
      <c r="K2083" s="814"/>
      <c r="L2083" s="814"/>
      <c r="M2083" s="814"/>
      <c r="N2083" s="814"/>
      <c r="O2083" s="814"/>
      <c r="P2083" s="814"/>
      <c r="Q2083" s="814"/>
      <c r="R2083" s="814"/>
      <c r="S2083" s="814"/>
      <c r="T2083" s="814"/>
      <c r="U2083" s="814"/>
      <c r="V2083" s="814"/>
      <c r="W2083" s="814"/>
      <c r="X2083" s="814"/>
      <c r="Y2083" s="814"/>
      <c r="Z2083" s="832"/>
    </row>
    <row r="2084" spans="1:26" ht="15.5" customHeight="1">
      <c r="A2084" s="424"/>
      <c r="B2084" s="813" t="s">
        <v>157</v>
      </c>
      <c r="C2084" s="814"/>
      <c r="D2084" s="814" t="str">
        <f>IF('statement of marks'!I72="","",'statement of marks'!I72)</f>
        <v/>
      </c>
      <c r="E2084" s="814"/>
      <c r="F2084" s="814"/>
      <c r="G2084" s="814"/>
      <c r="H2084" s="814"/>
      <c r="I2084" s="814"/>
      <c r="J2084" s="814"/>
      <c r="K2084" s="814"/>
      <c r="L2084" s="814"/>
      <c r="M2084" s="814"/>
      <c r="N2084" s="814"/>
      <c r="O2084" s="814"/>
      <c r="P2084" s="814"/>
      <c r="Q2084" s="814"/>
      <c r="R2084" s="814"/>
      <c r="S2084" s="814"/>
      <c r="T2084" s="814"/>
      <c r="U2084" s="814"/>
      <c r="V2084" s="814"/>
      <c r="W2084" s="814"/>
      <c r="X2084" s="814"/>
      <c r="Y2084" s="814"/>
      <c r="Z2084" s="832"/>
    </row>
    <row r="2085" spans="1:26" ht="15.5" customHeight="1">
      <c r="A2085" s="424"/>
      <c r="B2085" s="813" t="s">
        <v>20</v>
      </c>
      <c r="C2085" s="814"/>
      <c r="D2085" s="814" t="str">
        <f>IF('statement of marks'!J72="","",'statement of marks'!J72)</f>
        <v/>
      </c>
      <c r="E2085" s="814"/>
      <c r="F2085" s="814"/>
      <c r="G2085" s="814"/>
      <c r="H2085" s="814"/>
      <c r="I2085" s="814"/>
      <c r="J2085" s="814"/>
      <c r="K2085" s="814"/>
      <c r="L2085" s="814"/>
      <c r="M2085" s="814"/>
      <c r="N2085" s="814"/>
      <c r="O2085" s="814"/>
      <c r="P2085" s="814"/>
      <c r="Q2085" s="814"/>
      <c r="R2085" s="814"/>
      <c r="S2085" s="814"/>
      <c r="T2085" s="814"/>
      <c r="U2085" s="814"/>
      <c r="V2085" s="814"/>
      <c r="W2085" s="814"/>
      <c r="X2085" s="814"/>
      <c r="Y2085" s="814"/>
      <c r="Z2085" s="832"/>
    </row>
    <row r="2086" spans="1:26" ht="15.5" customHeight="1">
      <c r="A2086" s="424"/>
      <c r="B2086" s="813" t="s">
        <v>21</v>
      </c>
      <c r="C2086" s="814"/>
      <c r="D2086" s="814" t="str">
        <f>IF('statement of marks'!K72="","",'statement of marks'!K72)</f>
        <v/>
      </c>
      <c r="E2086" s="814"/>
      <c r="F2086" s="814"/>
      <c r="G2086" s="814"/>
      <c r="H2086" s="814"/>
      <c r="I2086" s="814"/>
      <c r="J2086" s="814"/>
      <c r="K2086" s="814"/>
      <c r="L2086" s="814"/>
      <c r="M2086" s="814"/>
      <c r="N2086" s="814"/>
      <c r="O2086" s="814"/>
      <c r="P2086" s="814"/>
      <c r="Q2086" s="814"/>
      <c r="R2086" s="814"/>
      <c r="S2086" s="814"/>
      <c r="T2086" s="814"/>
      <c r="U2086" s="814"/>
      <c r="V2086" s="814"/>
      <c r="W2086" s="814"/>
      <c r="X2086" s="814"/>
      <c r="Y2086" s="814"/>
      <c r="Z2086" s="832"/>
    </row>
    <row r="2087" spans="1:26" ht="15.5" customHeight="1">
      <c r="A2087" s="424"/>
      <c r="B2087" s="813" t="s">
        <v>158</v>
      </c>
      <c r="C2087" s="814"/>
      <c r="D2087" s="814" t="str">
        <f>IF('statement of marks'!$G$3="","",'statement of marks'!$G$3)</f>
        <v>6 A</v>
      </c>
      <c r="E2087" s="814"/>
      <c r="F2087" s="814"/>
      <c r="G2087" s="814" t="s">
        <v>159</v>
      </c>
      <c r="H2087" s="814"/>
      <c r="I2087" s="814"/>
      <c r="J2087" s="836">
        <f>IF('statement of marks'!D72="","",'statement of marks'!D72)</f>
        <v>866</v>
      </c>
      <c r="K2087" s="837"/>
      <c r="L2087" s="837"/>
      <c r="M2087" s="837"/>
      <c r="N2087" s="838"/>
      <c r="O2087" s="814" t="s">
        <v>79</v>
      </c>
      <c r="P2087" s="814"/>
      <c r="Q2087" s="814"/>
      <c r="R2087" s="814"/>
      <c r="S2087" s="814" t="str">
        <f>IF('statement of marks'!F72="","",'statement of marks'!F72)</f>
        <v/>
      </c>
      <c r="T2087" s="814"/>
      <c r="U2087" s="814"/>
      <c r="V2087" s="814"/>
      <c r="W2087" s="814" t="str">
        <f>IF('statement of marks'!$I$3="","",'statement of marks'!$I$3)</f>
        <v>SCHOOL DISE CODE</v>
      </c>
      <c r="X2087" s="814"/>
      <c r="Y2087" s="814"/>
      <c r="Z2087" s="832"/>
    </row>
    <row r="2088" spans="1:26" ht="15.5" customHeight="1">
      <c r="A2088" s="424"/>
      <c r="B2088" s="449" t="s">
        <v>171</v>
      </c>
      <c r="C2088" s="428"/>
      <c r="D2088" s="830" t="str">
        <f>IF('statement of marks'!G72="","",'statement of marks'!G72)</f>
        <v/>
      </c>
      <c r="E2088" s="830"/>
      <c r="F2088" s="830"/>
      <c r="G2088" s="831" t="str">
        <f>IF('statement of marks'!H72="","",'statement of marks'!H72)</f>
        <v/>
      </c>
      <c r="H2088" s="831"/>
      <c r="I2088" s="831"/>
      <c r="J2088" s="831"/>
      <c r="K2088" s="831"/>
      <c r="L2088" s="831"/>
      <c r="M2088" s="831"/>
      <c r="N2088" s="831"/>
      <c r="O2088" s="831"/>
      <c r="P2088" s="831"/>
      <c r="Q2088" s="831"/>
      <c r="R2088" s="831"/>
      <c r="S2088" s="831"/>
      <c r="T2088" s="831"/>
      <c r="U2088" s="831"/>
      <c r="V2088" s="831"/>
      <c r="W2088" s="814" t="str">
        <f>IF('statement of marks'!$J$3="","",'statement of marks'!$J$3)</f>
        <v>08291009401</v>
      </c>
      <c r="X2088" s="814"/>
      <c r="Y2088" s="814"/>
      <c r="Z2088" s="832"/>
    </row>
    <row r="2089" spans="1:26" ht="15.5" customHeight="1">
      <c r="A2089" s="424"/>
      <c r="B2089" s="450" t="s">
        <v>160</v>
      </c>
      <c r="C2089" s="429" t="s">
        <v>165</v>
      </c>
      <c r="D2089" s="794" t="s">
        <v>167</v>
      </c>
      <c r="E2089" s="794"/>
      <c r="F2089" s="794"/>
      <c r="G2089" s="794" t="s">
        <v>168</v>
      </c>
      <c r="H2089" s="794"/>
      <c r="I2089" s="794"/>
      <c r="J2089" s="794" t="s">
        <v>169</v>
      </c>
      <c r="K2089" s="794"/>
      <c r="L2089" s="794"/>
      <c r="M2089" s="833" t="str">
        <f>IF('statement of marks'!U$4="","",'statement of marks'!U$4)</f>
        <v>TOTAL OF ALL TESTS</v>
      </c>
      <c r="N2089" s="834" t="str">
        <f>IF('statement of marks'!V$4="","",'statement of marks'!V$4)</f>
        <v>VRUKSHAROPAN</v>
      </c>
      <c r="O2089" s="795" t="s">
        <v>170</v>
      </c>
      <c r="P2089" s="795"/>
      <c r="Q2089" s="795"/>
      <c r="R2089" s="795"/>
      <c r="S2089" s="835" t="s">
        <v>216</v>
      </c>
      <c r="T2089" s="816" t="s">
        <v>90</v>
      </c>
      <c r="U2089" s="816"/>
      <c r="V2089" s="816"/>
      <c r="W2089" s="816"/>
      <c r="X2089" s="823" t="s">
        <v>425</v>
      </c>
      <c r="Y2089" s="823"/>
      <c r="Z2089" s="824"/>
    </row>
    <row r="2090" spans="1:26" ht="15.5" customHeight="1">
      <c r="A2090" s="424"/>
      <c r="B2090" s="450"/>
      <c r="C2090" s="429"/>
      <c r="D2090" s="431" t="s">
        <v>217</v>
      </c>
      <c r="E2090" s="431" t="s">
        <v>218</v>
      </c>
      <c r="F2090" s="432" t="s">
        <v>219</v>
      </c>
      <c r="G2090" s="431" t="s">
        <v>217</v>
      </c>
      <c r="H2090" s="431" t="s">
        <v>218</v>
      </c>
      <c r="I2090" s="433" t="s">
        <v>219</v>
      </c>
      <c r="J2090" s="431" t="s">
        <v>217</v>
      </c>
      <c r="K2090" s="431" t="s">
        <v>218</v>
      </c>
      <c r="L2090" s="433" t="s">
        <v>219</v>
      </c>
      <c r="M2090" s="833"/>
      <c r="N2090" s="834"/>
      <c r="O2090" s="431" t="s">
        <v>217</v>
      </c>
      <c r="P2090" s="431" t="s">
        <v>218</v>
      </c>
      <c r="Q2090" s="434" t="s">
        <v>421</v>
      </c>
      <c r="R2090" s="433" t="s">
        <v>219</v>
      </c>
      <c r="S2090" s="835"/>
      <c r="T2090" s="431" t="s">
        <v>217</v>
      </c>
      <c r="U2090" s="431" t="s">
        <v>218</v>
      </c>
      <c r="V2090" s="434" t="s">
        <v>422</v>
      </c>
      <c r="W2090" s="433" t="s">
        <v>219</v>
      </c>
      <c r="X2090" s="435" t="s">
        <v>423</v>
      </c>
      <c r="Y2090" s="431" t="s">
        <v>220</v>
      </c>
      <c r="Z2090" s="451" t="s">
        <v>69</v>
      </c>
    </row>
    <row r="2091" spans="1:26" ht="15.5" customHeight="1">
      <c r="A2091" s="425"/>
      <c r="B2091" s="828" t="s">
        <v>166</v>
      </c>
      <c r="C2091" s="829"/>
      <c r="D2091" s="436">
        <f>IF('statement of marks'!L$6="","",'statement of marks'!L$6)</f>
        <v>5</v>
      </c>
      <c r="E2091" s="436">
        <f>IF('statement of marks'!M$6="","",'statement of marks'!M$6)</f>
        <v>5</v>
      </c>
      <c r="F2091" s="437">
        <f>IF('statement of marks'!N$6="","",'statement of marks'!N$6)</f>
        <v>10</v>
      </c>
      <c r="G2091" s="436">
        <f>IF('statement of marks'!O$6="","",'statement of marks'!O$6)</f>
        <v>5</v>
      </c>
      <c r="H2091" s="436">
        <f>IF('statement of marks'!P$6="","",'statement of marks'!P$6)</f>
        <v>5</v>
      </c>
      <c r="I2091" s="438">
        <f>IF('statement of marks'!Q$6="","",'statement of marks'!Q$6)</f>
        <v>10</v>
      </c>
      <c r="J2091" s="436">
        <f>IF('statement of marks'!R$6="","",'statement of marks'!R$6)</f>
        <v>5</v>
      </c>
      <c r="K2091" s="436">
        <f>IF('statement of marks'!S$6="","",'statement of marks'!S$6)</f>
        <v>4</v>
      </c>
      <c r="L2091" s="438">
        <f>IF('statement of marks'!T$6="","",'statement of marks'!T$6)</f>
        <v>9</v>
      </c>
      <c r="M2091" s="438">
        <f>IF('statement of marks'!U$6="","",'statement of marks'!U$6)</f>
        <v>29</v>
      </c>
      <c r="N2091" s="439">
        <f>IF('statement of marks'!V$6="","",'statement of marks'!V$6)</f>
        <v>1</v>
      </c>
      <c r="O2091" s="436">
        <f>IF('statement of marks'!W$6="","",'statement of marks'!W$6)</f>
        <v>40</v>
      </c>
      <c r="P2091" s="436">
        <f>IF('statement of marks'!X$6="","",'statement of marks'!X$6)</f>
        <v>10</v>
      </c>
      <c r="Q2091" s="436">
        <f>IF('statement of marks'!Y$6="","",'statement of marks'!Y$6)</f>
        <v>20</v>
      </c>
      <c r="R2091" s="438">
        <f>IF('statement of marks'!Z$6="","",'statement of marks'!Z$6)</f>
        <v>70</v>
      </c>
      <c r="S2091" s="440">
        <f>IF('statement of marks'!AA$6="","",'statement of marks'!AA$6)</f>
        <v>100</v>
      </c>
      <c r="T2091" s="436">
        <f>IF('statement of marks'!AB$6="","",'statement of marks'!AB$6)</f>
        <v>65</v>
      </c>
      <c r="U2091" s="436">
        <f>IF('statement of marks'!AC$6="","",'statement of marks'!AC$6)</f>
        <v>15</v>
      </c>
      <c r="V2091" s="436">
        <f>IF('statement of marks'!AD$6="","",'statement of marks'!AD$6)</f>
        <v>20</v>
      </c>
      <c r="W2091" s="438">
        <f>IF('statement of marks'!AE$6="","",'statement of marks'!AE$6)</f>
        <v>100</v>
      </c>
      <c r="X2091" s="441">
        <f>IF('statement of marks'!AF$6="","",'statement of marks'!AF$6)</f>
        <v>200</v>
      </c>
      <c r="Y2091" s="436" t="str">
        <f>IF('statement of marks'!AG$6="","",'statement of marks'!AG$6)</f>
        <v/>
      </c>
      <c r="Z2091" s="452" t="str">
        <f>IF('statement of marks'!AH$6="","",'statement of marks'!AH$6)</f>
        <v/>
      </c>
    </row>
    <row r="2092" spans="1:26" ht="15.5" customHeight="1">
      <c r="A2092" s="424"/>
      <c r="B2092" s="813" t="str">
        <f>IF('statement of marks'!$L$3="","",'statement of marks'!$L$3)</f>
        <v>HINDI</v>
      </c>
      <c r="C2092" s="814"/>
      <c r="D2092" s="430" t="str">
        <f>IF('statement of marks'!L72="","",'statement of marks'!L72)</f>
        <v/>
      </c>
      <c r="E2092" s="430" t="str">
        <f>IF('statement of marks'!M72="","",'statement of marks'!M72)</f>
        <v/>
      </c>
      <c r="F2092" s="442" t="str">
        <f>IF('statement of marks'!N72="","",'statement of marks'!N72)</f>
        <v/>
      </c>
      <c r="G2092" s="430" t="str">
        <f>IF('statement of marks'!O72="","",'statement of marks'!O72)</f>
        <v/>
      </c>
      <c r="H2092" s="430" t="str">
        <f>IF('statement of marks'!P72="","",'statement of marks'!P72)</f>
        <v/>
      </c>
      <c r="I2092" s="443" t="str">
        <f>IF('statement of marks'!Q72="","",'statement of marks'!Q72)</f>
        <v/>
      </c>
      <c r="J2092" s="430" t="str">
        <f>IF('statement of marks'!R72="","",'statement of marks'!R72)</f>
        <v/>
      </c>
      <c r="K2092" s="430" t="str">
        <f>IF('statement of marks'!S72="","",'statement of marks'!S72)</f>
        <v/>
      </c>
      <c r="L2092" s="443" t="str">
        <f>IF('statement of marks'!T72="","",'statement of marks'!T72)</f>
        <v/>
      </c>
      <c r="M2092" s="443" t="str">
        <f>IF('statement of marks'!U72="","",'statement of marks'!U72)</f>
        <v/>
      </c>
      <c r="N2092" s="444" t="str">
        <f>IF('statement of marks'!V72="","",'statement of marks'!V72)</f>
        <v/>
      </c>
      <c r="O2092" s="430" t="str">
        <f>IF('statement of marks'!W72="","",'statement of marks'!W72)</f>
        <v/>
      </c>
      <c r="P2092" s="430" t="str">
        <f>IF('statement of marks'!X72="","",'statement of marks'!X72)</f>
        <v/>
      </c>
      <c r="Q2092" s="430" t="str">
        <f>IF('statement of marks'!Y72="","",'statement of marks'!Y72)</f>
        <v/>
      </c>
      <c r="R2092" s="443" t="str">
        <f>IF('statement of marks'!Z72="","",'statement of marks'!Z72)</f>
        <v/>
      </c>
      <c r="S2092" s="445" t="str">
        <f>IF('statement of marks'!AA72="","",'statement of marks'!AA72)</f>
        <v/>
      </c>
      <c r="T2092" s="430" t="str">
        <f>IF('statement of marks'!AB72="","",'statement of marks'!AB72)</f>
        <v/>
      </c>
      <c r="U2092" s="430" t="str">
        <f>IF('statement of marks'!AC72="","",'statement of marks'!AC72)</f>
        <v/>
      </c>
      <c r="V2092" s="430" t="str">
        <f>IF('statement of marks'!AD72="","",'statement of marks'!AD72)</f>
        <v/>
      </c>
      <c r="W2092" s="443" t="str">
        <f>IF('statement of marks'!AE72="","",'statement of marks'!AE72)</f>
        <v/>
      </c>
      <c r="X2092" s="446" t="str">
        <f>IF('statement of marks'!AF72="","",'statement of marks'!AF72)</f>
        <v/>
      </c>
      <c r="Y2092" s="430" t="str">
        <f>IF('statement of marks'!AG72="","",'statement of marks'!AG72)</f>
        <v/>
      </c>
      <c r="Z2092" s="453" t="str">
        <f>IF('statement of marks'!AH72="","",'statement of marks'!AH72)</f>
        <v/>
      </c>
    </row>
    <row r="2093" spans="1:26" ht="15.5" customHeight="1">
      <c r="A2093" s="424"/>
      <c r="B2093" s="813" t="str">
        <f>IF('statement of marks'!$AK$3="","",'statement of marks'!$AK$3)</f>
        <v>ENGLISH</v>
      </c>
      <c r="C2093" s="814"/>
      <c r="D2093" s="430" t="str">
        <f>IF('statement of marks'!AK72="","",'statement of marks'!AK72)</f>
        <v/>
      </c>
      <c r="E2093" s="430" t="str">
        <f>IF('statement of marks'!AL72="","",'statement of marks'!AL72)</f>
        <v/>
      </c>
      <c r="F2093" s="442" t="str">
        <f>IF('statement of marks'!AM72="","",'statement of marks'!AM72)</f>
        <v/>
      </c>
      <c r="G2093" s="430" t="str">
        <f>IF('statement of marks'!AN72="","",'statement of marks'!AN72)</f>
        <v/>
      </c>
      <c r="H2093" s="430" t="str">
        <f>IF('statement of marks'!AO72="","",'statement of marks'!AO72)</f>
        <v/>
      </c>
      <c r="I2093" s="443" t="str">
        <f>IF('statement of marks'!AP72="","",'statement of marks'!AP72)</f>
        <v/>
      </c>
      <c r="J2093" s="430" t="str">
        <f>IF('statement of marks'!AQ72="","",'statement of marks'!AQ72)</f>
        <v/>
      </c>
      <c r="K2093" s="430" t="str">
        <f>IF('statement of marks'!AR72="","",'statement of marks'!AR72)</f>
        <v/>
      </c>
      <c r="L2093" s="443" t="str">
        <f>IF('statement of marks'!AS72="","",'statement of marks'!AS72)</f>
        <v/>
      </c>
      <c r="M2093" s="443" t="str">
        <f>IF('statement of marks'!AT72="","",'statement of marks'!AT72)</f>
        <v/>
      </c>
      <c r="N2093" s="444" t="str">
        <f>IF('statement of marks'!AU72="","",'statement of marks'!AU72)</f>
        <v/>
      </c>
      <c r="O2093" s="430" t="str">
        <f>IF('statement of marks'!AV72="","",'statement of marks'!AV72)</f>
        <v/>
      </c>
      <c r="P2093" s="430" t="str">
        <f>IF('statement of marks'!AW72="","",'statement of marks'!AW72)</f>
        <v/>
      </c>
      <c r="Q2093" s="430" t="str">
        <f>IF('statement of marks'!AX72="","",'statement of marks'!AX72)</f>
        <v/>
      </c>
      <c r="R2093" s="443" t="str">
        <f>IF('statement of marks'!AY72="","",'statement of marks'!AY72)</f>
        <v/>
      </c>
      <c r="S2093" s="445" t="str">
        <f>IF('statement of marks'!AZ72="","",'statement of marks'!AZ72)</f>
        <v/>
      </c>
      <c r="T2093" s="430" t="str">
        <f>IF('statement of marks'!BA72="","",'statement of marks'!BA72)</f>
        <v/>
      </c>
      <c r="U2093" s="430" t="str">
        <f>IF('statement of marks'!BB72="","",'statement of marks'!BB72)</f>
        <v/>
      </c>
      <c r="V2093" s="430" t="str">
        <f>IF('statement of marks'!BC72="","",'statement of marks'!BC72)</f>
        <v/>
      </c>
      <c r="W2093" s="443" t="str">
        <f>IF('statement of marks'!BD72="","",'statement of marks'!BD72)</f>
        <v/>
      </c>
      <c r="X2093" s="446" t="str">
        <f>IF('statement of marks'!BE72="","",'statement of marks'!BE72)</f>
        <v/>
      </c>
      <c r="Y2093" s="430" t="str">
        <f>IF('statement of marks'!BF72="","",'statement of marks'!BF72)</f>
        <v/>
      </c>
      <c r="Z2093" s="453" t="str">
        <f>IF('statement of marks'!BG72="","",'statement of marks'!BG72)</f>
        <v/>
      </c>
    </row>
    <row r="2094" spans="1:26" ht="15.5" customHeight="1">
      <c r="A2094" s="424"/>
      <c r="B2094" s="813" t="str">
        <f>IF('statement of marks'!BJ72="s","SANSKRIT",IF('statement of marks'!BJ72="u","URDU",IF('statement of marks'!BJ72="g","GUJRATI",IF('statement of marks'!BJ72="p","PUNJABI",IF('statement of marks'!BJ72="sd","fla/kh","THIRD LANGUAGE")))))</f>
        <v>THIRD LANGUAGE</v>
      </c>
      <c r="C2094" s="814"/>
      <c r="D2094" s="430" t="str">
        <f>IF('statement of marks'!BK72="","",'statement of marks'!BK72)</f>
        <v/>
      </c>
      <c r="E2094" s="430" t="str">
        <f>IF('statement of marks'!BL72="","",'statement of marks'!BL72)</f>
        <v/>
      </c>
      <c r="F2094" s="442" t="str">
        <f>IF('statement of marks'!BM72="","",'statement of marks'!BM72)</f>
        <v/>
      </c>
      <c r="G2094" s="430" t="str">
        <f>IF('statement of marks'!BN72="","",'statement of marks'!BN72)</f>
        <v/>
      </c>
      <c r="H2094" s="430" t="str">
        <f>IF('statement of marks'!BO72="","",'statement of marks'!BO72)</f>
        <v/>
      </c>
      <c r="I2094" s="443" t="str">
        <f>IF('statement of marks'!BP72="","",'statement of marks'!BP72)</f>
        <v/>
      </c>
      <c r="J2094" s="430" t="str">
        <f>IF('statement of marks'!BQ72="","",'statement of marks'!BQ72)</f>
        <v/>
      </c>
      <c r="K2094" s="430" t="str">
        <f>IF('statement of marks'!BR72="","",'statement of marks'!BR72)</f>
        <v/>
      </c>
      <c r="L2094" s="443" t="str">
        <f>IF('statement of marks'!BS72="","",'statement of marks'!BS72)</f>
        <v/>
      </c>
      <c r="M2094" s="443" t="str">
        <f>IF('statement of marks'!BT72="","",'statement of marks'!BT72)</f>
        <v/>
      </c>
      <c r="N2094" s="444" t="str">
        <f>IF('statement of marks'!BU72="","",'statement of marks'!BU72)</f>
        <v/>
      </c>
      <c r="O2094" s="430" t="str">
        <f>IF('statement of marks'!BV72="","",'statement of marks'!BV72)</f>
        <v/>
      </c>
      <c r="P2094" s="430" t="str">
        <f>IF('statement of marks'!BW72="","",'statement of marks'!BW72)</f>
        <v/>
      </c>
      <c r="Q2094" s="430"/>
      <c r="R2094" s="443" t="str">
        <f>IF('statement of marks'!BX72="","",'statement of marks'!BX72)</f>
        <v/>
      </c>
      <c r="S2094" s="445" t="str">
        <f>IF('statement of marks'!BY72="","",'statement of marks'!BY72)</f>
        <v/>
      </c>
      <c r="T2094" s="430" t="str">
        <f>IF('statement of marks'!BZ72="","",'statement of marks'!BZ72)</f>
        <v/>
      </c>
      <c r="U2094" s="430" t="str">
        <f>IF('statement of marks'!CA72="","",'statement of marks'!CA72)</f>
        <v/>
      </c>
      <c r="V2094" s="430"/>
      <c r="W2094" s="443" t="str">
        <f>IF('statement of marks'!CB72="","",'statement of marks'!CB72)</f>
        <v/>
      </c>
      <c r="X2094" s="446" t="str">
        <f>IF('statement of marks'!CC72="","",'statement of marks'!CC72)</f>
        <v/>
      </c>
      <c r="Y2094" s="430" t="str">
        <f>IF('statement of marks'!CD72="","",'statement of marks'!CD72)</f>
        <v/>
      </c>
      <c r="Z2094" s="453" t="str">
        <f>IF('statement of marks'!CE72="","",'statement of marks'!CE72)</f>
        <v/>
      </c>
    </row>
    <row r="2095" spans="1:26" ht="15.5" customHeight="1">
      <c r="A2095" s="424"/>
      <c r="B2095" s="813" t="str">
        <f>IF('statement of marks'!$CH$3="","",'statement of marks'!$CH$3)</f>
        <v>MATHEMATICS</v>
      </c>
      <c r="C2095" s="814"/>
      <c r="D2095" s="430" t="str">
        <f>IF('statement of marks'!CH72="","",'statement of marks'!CH72)</f>
        <v/>
      </c>
      <c r="E2095" s="430" t="str">
        <f>IF('statement of marks'!CI72="","",'statement of marks'!CI72)</f>
        <v/>
      </c>
      <c r="F2095" s="442" t="str">
        <f>IF('statement of marks'!CJ72="","",'statement of marks'!CJ72)</f>
        <v/>
      </c>
      <c r="G2095" s="430" t="str">
        <f>IF('statement of marks'!CK72="","",'statement of marks'!CK72)</f>
        <v/>
      </c>
      <c r="H2095" s="430" t="str">
        <f>IF('statement of marks'!CL72="","",'statement of marks'!CL72)</f>
        <v/>
      </c>
      <c r="I2095" s="443" t="str">
        <f>IF('statement of marks'!CM72="","",'statement of marks'!CM72)</f>
        <v/>
      </c>
      <c r="J2095" s="430" t="str">
        <f>IF('statement of marks'!CN72="","",'statement of marks'!CN72)</f>
        <v/>
      </c>
      <c r="K2095" s="430" t="str">
        <f>IF('statement of marks'!CO72="","",'statement of marks'!CO72)</f>
        <v/>
      </c>
      <c r="L2095" s="443" t="str">
        <f>IF('statement of marks'!CP72="","",'statement of marks'!CP72)</f>
        <v/>
      </c>
      <c r="M2095" s="443" t="str">
        <f>IF('statement of marks'!CQ72="","",'statement of marks'!CQ72)</f>
        <v/>
      </c>
      <c r="N2095" s="444" t="str">
        <f>IF('statement of marks'!CR72="","",'statement of marks'!CR72)</f>
        <v/>
      </c>
      <c r="O2095" s="430" t="str">
        <f>IF('statement of marks'!CS72="","",'statement of marks'!CS72)</f>
        <v/>
      </c>
      <c r="P2095" s="430" t="str">
        <f>IF('statement of marks'!CT72="","",'statement of marks'!CT72)</f>
        <v/>
      </c>
      <c r="Q2095" s="430" t="str">
        <f>IF('statement of marks'!CU72="","",'statement of marks'!CU72)</f>
        <v/>
      </c>
      <c r="R2095" s="443" t="str">
        <f>IF('statement of marks'!CV72="","",'statement of marks'!CV72)</f>
        <v/>
      </c>
      <c r="S2095" s="445" t="str">
        <f>IF('statement of marks'!CW72="","",'statement of marks'!CW72)</f>
        <v/>
      </c>
      <c r="T2095" s="430" t="str">
        <f>IF('statement of marks'!CX72="","",'statement of marks'!CX72)</f>
        <v/>
      </c>
      <c r="U2095" s="430" t="str">
        <f>IF('statement of marks'!CY72="","",'statement of marks'!CY72)</f>
        <v/>
      </c>
      <c r="V2095" s="430" t="str">
        <f>IF('statement of marks'!CZ72="","",'statement of marks'!CZ72)</f>
        <v/>
      </c>
      <c r="W2095" s="443" t="str">
        <f>IF('statement of marks'!DA72="","",'statement of marks'!DA72)</f>
        <v/>
      </c>
      <c r="X2095" s="446" t="str">
        <f>IF('statement of marks'!DB72="","",'statement of marks'!DB72)</f>
        <v/>
      </c>
      <c r="Y2095" s="430" t="str">
        <f>IF('statement of marks'!DC72="","",'statement of marks'!DC72)</f>
        <v/>
      </c>
      <c r="Z2095" s="453" t="str">
        <f>IF('statement of marks'!DD72="","",'statement of marks'!DD72)</f>
        <v/>
      </c>
    </row>
    <row r="2096" spans="1:26" ht="15.5" customHeight="1">
      <c r="A2096" s="424"/>
      <c r="B2096" s="813" t="str">
        <f>IF('statement of marks'!$DG$3="","",'statement of marks'!$DG$3)</f>
        <v>SCIENCE</v>
      </c>
      <c r="C2096" s="814"/>
      <c r="D2096" s="430" t="str">
        <f>IF('statement of marks'!DG72="","",'statement of marks'!DG72)</f>
        <v/>
      </c>
      <c r="E2096" s="430" t="str">
        <f>IF('statement of marks'!DH72="","",'statement of marks'!DH72)</f>
        <v/>
      </c>
      <c r="F2096" s="442" t="str">
        <f>IF('statement of marks'!DI72="","",'statement of marks'!DI72)</f>
        <v/>
      </c>
      <c r="G2096" s="430" t="str">
        <f>IF('statement of marks'!DJ72="","",'statement of marks'!DJ72)</f>
        <v/>
      </c>
      <c r="H2096" s="430" t="str">
        <f>IF('statement of marks'!DK72="","",'statement of marks'!DK72)</f>
        <v/>
      </c>
      <c r="I2096" s="443" t="str">
        <f>IF('statement of marks'!DL72="","",'statement of marks'!DL72)</f>
        <v/>
      </c>
      <c r="J2096" s="430" t="str">
        <f>IF('statement of marks'!DM72="","",'statement of marks'!DM72)</f>
        <v/>
      </c>
      <c r="K2096" s="430" t="str">
        <f>IF('statement of marks'!DN72="","",'statement of marks'!DN72)</f>
        <v/>
      </c>
      <c r="L2096" s="443" t="str">
        <f>IF('statement of marks'!DO72="","",'statement of marks'!DO72)</f>
        <v/>
      </c>
      <c r="M2096" s="443" t="str">
        <f>IF('statement of marks'!DP72="","",'statement of marks'!DP72)</f>
        <v/>
      </c>
      <c r="N2096" s="444" t="str">
        <f>IF('statement of marks'!DQ72="","",'statement of marks'!DQ72)</f>
        <v/>
      </c>
      <c r="O2096" s="430" t="str">
        <f>IF('statement of marks'!DR72="","",'statement of marks'!DR72)</f>
        <v/>
      </c>
      <c r="P2096" s="430" t="str">
        <f>IF('statement of marks'!DS72="","",'statement of marks'!DS72)</f>
        <v/>
      </c>
      <c r="Q2096" s="430"/>
      <c r="R2096" s="443" t="str">
        <f>IF('statement of marks'!DT72="","",'statement of marks'!DT72)</f>
        <v/>
      </c>
      <c r="S2096" s="445" t="str">
        <f>IF('statement of marks'!DU72="","",'statement of marks'!DU72)</f>
        <v/>
      </c>
      <c r="T2096" s="430" t="str">
        <f>IF('statement of marks'!DV72="","",'statement of marks'!DV72)</f>
        <v/>
      </c>
      <c r="U2096" s="430" t="str">
        <f>IF('statement of marks'!DW72="","",'statement of marks'!DW72)</f>
        <v/>
      </c>
      <c r="V2096" s="430"/>
      <c r="W2096" s="443" t="str">
        <f>IF('statement of marks'!DX72="","",'statement of marks'!DX72)</f>
        <v/>
      </c>
      <c r="X2096" s="446" t="str">
        <f>IF('statement of marks'!DY72="","",'statement of marks'!DY72)</f>
        <v/>
      </c>
      <c r="Y2096" s="430" t="str">
        <f>IF('statement of marks'!DZ72="","",'statement of marks'!DZ72)</f>
        <v/>
      </c>
      <c r="Z2096" s="453" t="str">
        <f>IF('statement of marks'!EA72="","",'statement of marks'!EA72)</f>
        <v/>
      </c>
    </row>
    <row r="2097" spans="1:26" ht="15.5" customHeight="1">
      <c r="A2097" s="424"/>
      <c r="B2097" s="813" t="str">
        <f>IF('statement of marks'!$ED$3="","",'statement of marks'!$ED$3)</f>
        <v>SOCIAL STUDIES</v>
      </c>
      <c r="C2097" s="814"/>
      <c r="D2097" s="430" t="str">
        <f>IF('statement of marks'!ED72="","",'statement of marks'!ED72)</f>
        <v/>
      </c>
      <c r="E2097" s="430" t="str">
        <f>IF('statement of marks'!EE72="","",'statement of marks'!EE72)</f>
        <v/>
      </c>
      <c r="F2097" s="442" t="str">
        <f>IF('statement of marks'!EF72="","",'statement of marks'!EF72)</f>
        <v/>
      </c>
      <c r="G2097" s="430" t="str">
        <f>IF('statement of marks'!EG72="","",'statement of marks'!EG72)</f>
        <v/>
      </c>
      <c r="H2097" s="430" t="str">
        <f>IF('statement of marks'!EH72="","",'statement of marks'!EH72)</f>
        <v/>
      </c>
      <c r="I2097" s="443" t="str">
        <f>IF('statement of marks'!EI72="","",'statement of marks'!EI72)</f>
        <v/>
      </c>
      <c r="J2097" s="430" t="str">
        <f>IF('statement of marks'!EJ72="","",'statement of marks'!EJ72)</f>
        <v/>
      </c>
      <c r="K2097" s="430" t="str">
        <f>IF('statement of marks'!EK72="","",'statement of marks'!EK72)</f>
        <v/>
      </c>
      <c r="L2097" s="443" t="str">
        <f>IF('statement of marks'!EL72="","",'statement of marks'!EL72)</f>
        <v/>
      </c>
      <c r="M2097" s="443" t="str">
        <f>IF('statement of marks'!EM72="","",'statement of marks'!EM72)</f>
        <v/>
      </c>
      <c r="N2097" s="444" t="str">
        <f>IF('statement of marks'!EN72="","",'statement of marks'!EN72)</f>
        <v/>
      </c>
      <c r="O2097" s="430" t="str">
        <f>IF('statement of marks'!EO72="","",'statement of marks'!EO72)</f>
        <v/>
      </c>
      <c r="P2097" s="430" t="str">
        <f>IF('statement of marks'!EP72="","",'statement of marks'!EP72)</f>
        <v/>
      </c>
      <c r="Q2097" s="430"/>
      <c r="R2097" s="443" t="str">
        <f>IF('statement of marks'!EQ72="","",'statement of marks'!EQ72)</f>
        <v/>
      </c>
      <c r="S2097" s="445" t="str">
        <f>IF('statement of marks'!ER72="","",'statement of marks'!ER72)</f>
        <v/>
      </c>
      <c r="T2097" s="430" t="str">
        <f>IF('statement of marks'!ES72="","",'statement of marks'!ES72)</f>
        <v/>
      </c>
      <c r="U2097" s="430" t="str">
        <f>IF('statement of marks'!ET72="","",'statement of marks'!ET72)</f>
        <v/>
      </c>
      <c r="V2097" s="430"/>
      <c r="W2097" s="443" t="str">
        <f>IF('statement of marks'!EU72="","",'statement of marks'!EU72)</f>
        <v/>
      </c>
      <c r="X2097" s="446" t="str">
        <f>IF('statement of marks'!EV72="","",'statement of marks'!EV72)</f>
        <v/>
      </c>
      <c r="Y2097" s="430" t="str">
        <f>IF('statement of marks'!EW72="","",'statement of marks'!EW72)</f>
        <v/>
      </c>
      <c r="Z2097" s="453" t="str">
        <f>IF('statement of marks'!EX72="","",'statement of marks'!EX72)</f>
        <v/>
      </c>
    </row>
    <row r="2098" spans="1:26" ht="15.5" customHeight="1">
      <c r="A2098" s="424"/>
      <c r="B2098" s="813" t="s">
        <v>172</v>
      </c>
      <c r="C2098" s="814"/>
      <c r="D2098" s="794" t="s">
        <v>167</v>
      </c>
      <c r="E2098" s="794"/>
      <c r="F2098" s="794"/>
      <c r="G2098" s="794" t="s">
        <v>168</v>
      </c>
      <c r="H2098" s="794"/>
      <c r="I2098" s="794"/>
      <c r="J2098" s="794" t="s">
        <v>169</v>
      </c>
      <c r="K2098" s="794"/>
      <c r="L2098" s="794"/>
      <c r="M2098" s="794"/>
      <c r="N2098" s="794"/>
      <c r="O2098" s="794" t="s">
        <v>177</v>
      </c>
      <c r="P2098" s="794"/>
      <c r="Q2098" s="794"/>
      <c r="R2098" s="794"/>
      <c r="S2098" s="794" t="s">
        <v>221</v>
      </c>
      <c r="T2098" s="794"/>
      <c r="U2098" s="794"/>
      <c r="V2098" s="794"/>
      <c r="W2098" s="447"/>
      <c r="X2098" s="823" t="s">
        <v>425</v>
      </c>
      <c r="Y2098" s="823"/>
      <c r="Z2098" s="824"/>
    </row>
    <row r="2099" spans="1:26" ht="15.5" customHeight="1">
      <c r="A2099" s="425"/>
      <c r="B2099" s="825" t="s">
        <v>166</v>
      </c>
      <c r="C2099" s="826"/>
      <c r="D2099" s="827">
        <f>IF('statement of marks'!FA$6="","",'statement of marks'!FA$6)</f>
        <v>20</v>
      </c>
      <c r="E2099" s="827"/>
      <c r="F2099" s="827"/>
      <c r="G2099" s="827">
        <f>IF('statement of marks'!FB$6="","",'statement of marks'!FB$6)</f>
        <v>20</v>
      </c>
      <c r="H2099" s="827"/>
      <c r="I2099" s="827"/>
      <c r="J2099" s="827">
        <f>IF('statement of marks'!FC$6="","",'statement of marks'!FC$6)</f>
        <v>20</v>
      </c>
      <c r="K2099" s="827"/>
      <c r="L2099" s="827"/>
      <c r="M2099" s="827"/>
      <c r="N2099" s="827"/>
      <c r="O2099" s="827">
        <f>IF('statement of marks'!FD$6="","",'statement of marks'!FD$6)</f>
        <v>20</v>
      </c>
      <c r="P2099" s="827"/>
      <c r="Q2099" s="827"/>
      <c r="R2099" s="827"/>
      <c r="S2099" s="827">
        <f>IF('statement of marks'!FE$6="","",'statement of marks'!FE$6)</f>
        <v>20</v>
      </c>
      <c r="T2099" s="827"/>
      <c r="U2099" s="827"/>
      <c r="V2099" s="827"/>
      <c r="W2099" s="448"/>
      <c r="X2099" s="436">
        <f>IF('statement of marks'!FF$6="","",'statement of marks'!FF$6)</f>
        <v>100</v>
      </c>
      <c r="Y2099" s="436" t="s">
        <v>220</v>
      </c>
      <c r="Z2099" s="451" t="s">
        <v>69</v>
      </c>
    </row>
    <row r="2100" spans="1:26" ht="15.5" customHeight="1">
      <c r="A2100" s="424"/>
      <c r="B2100" s="813" t="str">
        <f>IF('statement of marks'!$FA$3="","",'statement of marks'!$FA$3)</f>
        <v>WORK EXPERIENCE</v>
      </c>
      <c r="C2100" s="814"/>
      <c r="D2100" s="817" t="str">
        <f>IF('statement of marks'!FA72="","",'statement of marks'!FA72)</f>
        <v/>
      </c>
      <c r="E2100" s="817"/>
      <c r="F2100" s="817"/>
      <c r="G2100" s="817" t="str">
        <f>IF('statement of marks'!FB72="","",'statement of marks'!FB72)</f>
        <v/>
      </c>
      <c r="H2100" s="817"/>
      <c r="I2100" s="817"/>
      <c r="J2100" s="816" t="str">
        <f>IF('statement of marks'!FC72="","",'statement of marks'!FC72)</f>
        <v/>
      </c>
      <c r="K2100" s="816"/>
      <c r="L2100" s="816"/>
      <c r="M2100" s="816"/>
      <c r="N2100" s="816"/>
      <c r="O2100" s="817" t="str">
        <f>IF('statement of marks'!FD72="","",'statement of marks'!FD72)</f>
        <v/>
      </c>
      <c r="P2100" s="817"/>
      <c r="Q2100" s="817"/>
      <c r="R2100" s="817"/>
      <c r="S2100" s="817" t="str">
        <f>IF('statement of marks'!FE72="","",'statement of marks'!FE72)</f>
        <v/>
      </c>
      <c r="T2100" s="817"/>
      <c r="U2100" s="817"/>
      <c r="V2100" s="817"/>
      <c r="W2100" s="447"/>
      <c r="X2100" s="447" t="str">
        <f>IF('statement of marks'!FF72="","",'statement of marks'!FF72)</f>
        <v/>
      </c>
      <c r="Y2100" s="447" t="str">
        <f>IF('statement of marks'!FG72="","",'statement of marks'!FG72)</f>
        <v/>
      </c>
      <c r="Z2100" s="454" t="str">
        <f>IF('statement of marks'!FH72="","",'statement of marks'!FH72)</f>
        <v/>
      </c>
    </row>
    <row r="2101" spans="1:26" ht="15.5" customHeight="1">
      <c r="A2101" s="424"/>
      <c r="B2101" s="813" t="str">
        <f>IF('statement of marks'!$FK$3="","",'statement of marks'!$FK$3)</f>
        <v>ART EDUCATION</v>
      </c>
      <c r="C2101" s="814"/>
      <c r="D2101" s="817" t="str">
        <f>IF('statement of marks'!FK72="","",'statement of marks'!FK72)</f>
        <v/>
      </c>
      <c r="E2101" s="817"/>
      <c r="F2101" s="817"/>
      <c r="G2101" s="817" t="str">
        <f>IF('statement of marks'!FL72="","",'statement of marks'!FL72)</f>
        <v/>
      </c>
      <c r="H2101" s="817"/>
      <c r="I2101" s="817"/>
      <c r="J2101" s="816" t="str">
        <f>IF('statement of marks'!FM72="","",'statement of marks'!FM72)</f>
        <v/>
      </c>
      <c r="K2101" s="816"/>
      <c r="L2101" s="816"/>
      <c r="M2101" s="816"/>
      <c r="N2101" s="816"/>
      <c r="O2101" s="817" t="str">
        <f>IF('statement of marks'!FN72="","",'statement of marks'!FN72)</f>
        <v/>
      </c>
      <c r="P2101" s="817"/>
      <c r="Q2101" s="817"/>
      <c r="R2101" s="817"/>
      <c r="S2101" s="817" t="str">
        <f>IF('statement of marks'!FO72="","",'statement of marks'!FO72)</f>
        <v/>
      </c>
      <c r="T2101" s="817"/>
      <c r="U2101" s="817"/>
      <c r="V2101" s="817"/>
      <c r="W2101" s="447"/>
      <c r="X2101" s="447" t="str">
        <f>IF('statement of marks'!FP72="","",'statement of marks'!FP72)</f>
        <v/>
      </c>
      <c r="Y2101" s="447" t="str">
        <f>IF('statement of marks'!FQ72="","",'statement of marks'!FQ72)</f>
        <v/>
      </c>
      <c r="Z2101" s="454" t="str">
        <f>IF('statement of marks'!FR72="","",'statement of marks'!FR72)</f>
        <v/>
      </c>
    </row>
    <row r="2102" spans="1:26" ht="15.5" customHeight="1">
      <c r="A2102" s="424"/>
      <c r="B2102" s="813" t="str">
        <f>IF('statement of marks'!$FU$3="","",'statement of marks'!$FU$3)</f>
        <v>PHYSICIAL EDUCATION</v>
      </c>
      <c r="C2102" s="814"/>
      <c r="D2102" s="817" t="str">
        <f>IF('statement of marks'!FU72="","",'statement of marks'!FU72)</f>
        <v/>
      </c>
      <c r="E2102" s="817"/>
      <c r="F2102" s="817"/>
      <c r="G2102" s="817" t="str">
        <f>IF('statement of marks'!FV72="","",'statement of marks'!FV72)</f>
        <v/>
      </c>
      <c r="H2102" s="817"/>
      <c r="I2102" s="817"/>
      <c r="J2102" s="816" t="str">
        <f>IF('statement of marks'!FW72="","",'statement of marks'!FW72)</f>
        <v/>
      </c>
      <c r="K2102" s="816"/>
      <c r="L2102" s="816"/>
      <c r="M2102" s="816"/>
      <c r="N2102" s="816"/>
      <c r="O2102" s="817" t="str">
        <f>IF('statement of marks'!FX72="","",'statement of marks'!FX72)</f>
        <v/>
      </c>
      <c r="P2102" s="817"/>
      <c r="Q2102" s="817"/>
      <c r="R2102" s="817"/>
      <c r="S2102" s="817" t="str">
        <f>IF('statement of marks'!FY72="","",'statement of marks'!FY72)</f>
        <v/>
      </c>
      <c r="T2102" s="817"/>
      <c r="U2102" s="817"/>
      <c r="V2102" s="817"/>
      <c r="W2102" s="447"/>
      <c r="X2102" s="447" t="str">
        <f>IF('statement of marks'!FZ72="","",'statement of marks'!FZ72)</f>
        <v/>
      </c>
      <c r="Y2102" s="447" t="str">
        <f>IF('statement of marks'!GA72="","",'statement of marks'!GA72)</f>
        <v/>
      </c>
      <c r="Z2102" s="454" t="str">
        <f>IF('statement of marks'!GB72="","",'statement of marks'!GB72)</f>
        <v/>
      </c>
    </row>
    <row r="2103" spans="1:26" ht="15.5" customHeight="1">
      <c r="A2103" s="424"/>
      <c r="B2103" s="813" t="s">
        <v>173</v>
      </c>
      <c r="C2103" s="814"/>
      <c r="D2103" s="794" t="str">
        <f>details!$EF$3</f>
        <v>AUGUST</v>
      </c>
      <c r="E2103" s="794"/>
      <c r="F2103" s="794"/>
      <c r="G2103" s="794" t="str">
        <f>details!$EJ$3</f>
        <v>OCTOBER</v>
      </c>
      <c r="H2103" s="794"/>
      <c r="I2103" s="794"/>
      <c r="J2103" s="816" t="str">
        <f>details!$EN$3</f>
        <v>DECEMBER</v>
      </c>
      <c r="K2103" s="816"/>
      <c r="L2103" s="816"/>
      <c r="M2103" s="816"/>
      <c r="N2103" s="816"/>
      <c r="O2103" s="794" t="str">
        <f>details!$ER$3</f>
        <v>FEBURARY</v>
      </c>
      <c r="P2103" s="794"/>
      <c r="Q2103" s="794"/>
      <c r="R2103" s="794"/>
      <c r="S2103" s="794" t="str">
        <f>details!$EV$3</f>
        <v>GRAND TOAL</v>
      </c>
      <c r="T2103" s="794"/>
      <c r="U2103" s="794"/>
      <c r="V2103" s="794"/>
      <c r="W2103" s="811" t="s">
        <v>118</v>
      </c>
      <c r="X2103" s="811"/>
      <c r="Y2103" s="811"/>
      <c r="Z2103" s="812"/>
    </row>
    <row r="2104" spans="1:26" ht="15.5" customHeight="1">
      <c r="A2104" s="424"/>
      <c r="B2104" s="813" t="s">
        <v>175</v>
      </c>
      <c r="C2104" s="814"/>
      <c r="D2104" s="815" t="str">
        <f>IF(details!EI72="","",details!EI72)</f>
        <v/>
      </c>
      <c r="E2104" s="815"/>
      <c r="F2104" s="815"/>
      <c r="G2104" s="815" t="str">
        <f>IF(details!EM72="","",details!EM72)</f>
        <v/>
      </c>
      <c r="H2104" s="815"/>
      <c r="I2104" s="815"/>
      <c r="J2104" s="816" t="str">
        <f>IF(details!EQ72="","",details!EQ72)</f>
        <v/>
      </c>
      <c r="K2104" s="816"/>
      <c r="L2104" s="816"/>
      <c r="M2104" s="816"/>
      <c r="N2104" s="816"/>
      <c r="O2104" s="817" t="str">
        <f>IF(details!EU72="","",details!EU72)</f>
        <v/>
      </c>
      <c r="P2104" s="817"/>
      <c r="Q2104" s="817"/>
      <c r="R2104" s="817"/>
      <c r="S2104" s="815" t="str">
        <f>IF(details!EW72="","",details!EW72)</f>
        <v/>
      </c>
      <c r="T2104" s="815"/>
      <c r="U2104" s="815"/>
      <c r="V2104" s="815"/>
      <c r="W2104" s="811"/>
      <c r="X2104" s="811"/>
      <c r="Y2104" s="811"/>
      <c r="Z2104" s="812"/>
    </row>
    <row r="2105" spans="1:26" ht="15.5" customHeight="1">
      <c r="A2105" s="424"/>
      <c r="B2105" s="818" t="s">
        <v>174</v>
      </c>
      <c r="C2105" s="819"/>
      <c r="D2105" s="820">
        <f>IF(details!EH72="","",details!EH72)</f>
        <v>40</v>
      </c>
      <c r="E2105" s="820"/>
      <c r="F2105" s="820"/>
      <c r="G2105" s="820">
        <f>IF(details!EL72="","",details!EL72)</f>
        <v>60</v>
      </c>
      <c r="H2105" s="820"/>
      <c r="I2105" s="820"/>
      <c r="J2105" s="820">
        <f>IF(details!EP72="","",details!EP72)</f>
        <v>80</v>
      </c>
      <c r="K2105" s="820"/>
      <c r="L2105" s="820"/>
      <c r="M2105" s="820"/>
      <c r="N2105" s="820"/>
      <c r="O2105" s="820">
        <f>IF(details!ET72="","",details!ET72)</f>
        <v>100</v>
      </c>
      <c r="P2105" s="820"/>
      <c r="Q2105" s="820"/>
      <c r="R2105" s="820"/>
      <c r="S2105" s="820">
        <f>IF(details!EV72="","",details!EV72)</f>
        <v>110</v>
      </c>
      <c r="T2105" s="820"/>
      <c r="U2105" s="820"/>
      <c r="V2105" s="820"/>
      <c r="W2105" s="821">
        <f>'statement of marks'!$HR$108</f>
        <v>45777</v>
      </c>
      <c r="X2105" s="821"/>
      <c r="Y2105" s="821"/>
      <c r="Z2105" s="822"/>
    </row>
    <row r="2106" spans="1:26" ht="15.5" customHeight="1">
      <c r="A2106" s="426"/>
      <c r="B2106" s="803" t="s">
        <v>232</v>
      </c>
      <c r="C2106" s="804"/>
      <c r="D2106" s="805" t="s">
        <v>189</v>
      </c>
      <c r="E2106" s="805"/>
      <c r="F2106" s="805"/>
      <c r="G2106" s="805" t="s">
        <v>190</v>
      </c>
      <c r="H2106" s="805"/>
      <c r="I2106" s="805"/>
      <c r="J2106" s="805" t="s">
        <v>222</v>
      </c>
      <c r="K2106" s="805"/>
      <c r="L2106" s="805"/>
      <c r="M2106" s="805"/>
      <c r="N2106" s="805"/>
      <c r="O2106" s="805" t="s">
        <v>147</v>
      </c>
      <c r="P2106" s="805"/>
      <c r="Q2106" s="805"/>
      <c r="R2106" s="805"/>
      <c r="S2106" s="806" t="s">
        <v>195</v>
      </c>
      <c r="T2106" s="806"/>
      <c r="U2106" s="806"/>
      <c r="V2106" s="806"/>
      <c r="W2106" s="805" t="s">
        <v>230</v>
      </c>
      <c r="X2106" s="805"/>
      <c r="Y2106" s="805"/>
      <c r="Z2106" s="807"/>
    </row>
    <row r="2107" spans="1:26" ht="15.5" customHeight="1">
      <c r="A2107" s="426"/>
      <c r="B2107" s="803"/>
      <c r="C2107" s="804"/>
      <c r="D2107" s="805">
        <f>'statement of marks'!HP72</f>
        <v>1200</v>
      </c>
      <c r="E2107" s="805"/>
      <c r="F2107" s="805"/>
      <c r="G2107" s="805" t="str">
        <f>'statement of marks'!HQ72</f>
        <v/>
      </c>
      <c r="H2107" s="805"/>
      <c r="I2107" s="805"/>
      <c r="J2107" s="808" t="str">
        <f>'statement of marks'!HU72</f>
        <v/>
      </c>
      <c r="K2107" s="808"/>
      <c r="L2107" s="808"/>
      <c r="M2107" s="808"/>
      <c r="N2107" s="808"/>
      <c r="O2107" s="808" t="str">
        <f>'statement of marks'!HR72</f>
        <v/>
      </c>
      <c r="P2107" s="808"/>
      <c r="Q2107" s="808"/>
      <c r="R2107" s="808"/>
      <c r="S2107" s="805" t="str">
        <f>'statement of marks'!HT72</f>
        <v/>
      </c>
      <c r="T2107" s="805"/>
      <c r="U2107" s="805"/>
      <c r="V2107" s="805"/>
      <c r="W2107" s="809" t="str">
        <f>'statement of marks'!HO72</f>
        <v/>
      </c>
      <c r="X2107" s="809"/>
      <c r="Y2107" s="809"/>
      <c r="Z2107" s="810"/>
    </row>
    <row r="2108" spans="1:26" ht="15.5" customHeight="1">
      <c r="A2108" s="424"/>
      <c r="B2108" s="792" t="s">
        <v>176</v>
      </c>
      <c r="C2108" s="793"/>
      <c r="D2108" s="794"/>
      <c r="E2108" s="794"/>
      <c r="F2108" s="794"/>
      <c r="G2108" s="794"/>
      <c r="H2108" s="794"/>
      <c r="I2108" s="794"/>
      <c r="J2108" s="794"/>
      <c r="K2108" s="794"/>
      <c r="L2108" s="794"/>
      <c r="M2108" s="794"/>
      <c r="N2108" s="794"/>
      <c r="O2108" s="794"/>
      <c r="P2108" s="794"/>
      <c r="Q2108" s="794"/>
      <c r="R2108" s="794"/>
      <c r="S2108" s="794"/>
      <c r="T2108" s="794"/>
      <c r="U2108" s="794"/>
      <c r="V2108" s="794"/>
      <c r="W2108" s="794"/>
      <c r="X2108" s="794"/>
      <c r="Y2108" s="794"/>
      <c r="Z2108" s="800"/>
    </row>
    <row r="2109" spans="1:26" ht="15.5" customHeight="1">
      <c r="A2109" s="424"/>
      <c r="B2109" s="801" t="s">
        <v>161</v>
      </c>
      <c r="C2109" s="802"/>
      <c r="D2109" s="794"/>
      <c r="E2109" s="794"/>
      <c r="F2109" s="794"/>
      <c r="G2109" s="794"/>
      <c r="H2109" s="794"/>
      <c r="I2109" s="794"/>
      <c r="J2109" s="794"/>
      <c r="K2109" s="794"/>
      <c r="L2109" s="794"/>
      <c r="M2109" s="794"/>
      <c r="N2109" s="794"/>
      <c r="O2109" s="794"/>
      <c r="P2109" s="794"/>
      <c r="Q2109" s="794"/>
      <c r="R2109" s="794"/>
      <c r="S2109" s="794"/>
      <c r="T2109" s="794"/>
      <c r="U2109" s="794"/>
      <c r="V2109" s="794"/>
      <c r="W2109" s="794"/>
      <c r="X2109" s="794"/>
      <c r="Y2109" s="794"/>
      <c r="Z2109" s="800"/>
    </row>
    <row r="2110" spans="1:26" ht="15.5" customHeight="1">
      <c r="A2110" s="424"/>
      <c r="B2110" s="792" t="s">
        <v>162</v>
      </c>
      <c r="C2110" s="793"/>
      <c r="D2110" s="794"/>
      <c r="E2110" s="794"/>
      <c r="F2110" s="794"/>
      <c r="G2110" s="794"/>
      <c r="H2110" s="794"/>
      <c r="I2110" s="794"/>
      <c r="J2110" s="794"/>
      <c r="K2110" s="794"/>
      <c r="L2110" s="794"/>
      <c r="M2110" s="794"/>
      <c r="N2110" s="794"/>
      <c r="O2110" s="794"/>
      <c r="P2110" s="794"/>
      <c r="Q2110" s="794"/>
      <c r="R2110" s="794"/>
      <c r="S2110" s="795" t="s">
        <v>162</v>
      </c>
      <c r="T2110" s="795"/>
      <c r="U2110" s="795"/>
      <c r="V2110" s="795"/>
      <c r="W2110" s="796" t="s">
        <v>163</v>
      </c>
      <c r="X2110" s="796"/>
      <c r="Y2110" s="796"/>
      <c r="Z2110" s="797"/>
    </row>
    <row r="2111" spans="1:26" ht="15.5" customHeight="1">
      <c r="A2111" s="424"/>
      <c r="B2111" s="798" t="s">
        <v>163</v>
      </c>
      <c r="C2111" s="799"/>
      <c r="D2111" s="794"/>
      <c r="E2111" s="794"/>
      <c r="F2111" s="794"/>
      <c r="G2111" s="794"/>
      <c r="H2111" s="794"/>
      <c r="I2111" s="794"/>
      <c r="J2111" s="794"/>
      <c r="K2111" s="794"/>
      <c r="L2111" s="794"/>
      <c r="M2111" s="794"/>
      <c r="N2111" s="794"/>
      <c r="O2111" s="794"/>
      <c r="P2111" s="794"/>
      <c r="Q2111" s="794"/>
      <c r="R2111" s="794"/>
      <c r="S2111" s="795"/>
      <c r="T2111" s="795"/>
      <c r="U2111" s="795"/>
      <c r="V2111" s="795"/>
      <c r="W2111" s="796"/>
      <c r="X2111" s="796"/>
      <c r="Y2111" s="796"/>
      <c r="Z2111" s="797"/>
    </row>
    <row r="2112" spans="1:26" ht="15.5" customHeight="1" thickBot="1">
      <c r="A2112" s="424"/>
      <c r="B2112" s="786" t="s">
        <v>223</v>
      </c>
      <c r="C2112" s="787"/>
      <c r="D2112" s="788"/>
      <c r="E2112" s="788"/>
      <c r="F2112" s="788"/>
      <c r="G2112" s="788"/>
      <c r="H2112" s="788"/>
      <c r="I2112" s="788"/>
      <c r="J2112" s="788"/>
      <c r="K2112" s="788"/>
      <c r="L2112" s="788"/>
      <c r="M2112" s="788"/>
      <c r="N2112" s="788"/>
      <c r="O2112" s="788"/>
      <c r="P2112" s="788"/>
      <c r="Q2112" s="788"/>
      <c r="R2112" s="788"/>
      <c r="S2112" s="789" t="s">
        <v>179</v>
      </c>
      <c r="T2112" s="789"/>
      <c r="U2112" s="789"/>
      <c r="V2112" s="789"/>
      <c r="W2112" s="790" t="s">
        <v>179</v>
      </c>
      <c r="X2112" s="790"/>
      <c r="Y2112" s="790"/>
      <c r="Z2112" s="791"/>
    </row>
    <row r="2113" spans="1:26" ht="15.5" customHeight="1">
      <c r="A2113" s="424"/>
      <c r="B2113" s="839" t="s">
        <v>178</v>
      </c>
      <c r="C2113" s="840"/>
      <c r="D2113" s="840"/>
      <c r="E2113" s="840"/>
      <c r="F2113" s="840"/>
      <c r="G2113" s="840"/>
      <c r="H2113" s="840"/>
      <c r="I2113" s="840"/>
      <c r="J2113" s="840"/>
      <c r="K2113" s="840"/>
      <c r="L2113" s="840"/>
      <c r="M2113" s="840"/>
      <c r="N2113" s="840"/>
      <c r="O2113" s="840"/>
      <c r="P2113" s="840"/>
      <c r="Q2113" s="840"/>
      <c r="R2113" s="840"/>
      <c r="S2113" s="840"/>
      <c r="T2113" s="840"/>
      <c r="U2113" s="840"/>
      <c r="V2113" s="840"/>
      <c r="W2113" s="840"/>
      <c r="X2113" s="840"/>
      <c r="Y2113" s="840"/>
      <c r="Z2113" s="841"/>
    </row>
    <row r="2114" spans="1:26" ht="15.5" customHeight="1">
      <c r="A2114" s="424"/>
      <c r="B2114" s="842" t="str">
        <f>IF('statement of marks'!$A$1="","",'statement of marks'!$A$1)</f>
        <v>GOVT. HR. SEC. SCHOOL, _________________</v>
      </c>
      <c r="C2114" s="843"/>
      <c r="D2114" s="843"/>
      <c r="E2114" s="843"/>
      <c r="F2114" s="843"/>
      <c r="G2114" s="843"/>
      <c r="H2114" s="843"/>
      <c r="I2114" s="843"/>
      <c r="J2114" s="843"/>
      <c r="K2114" s="843"/>
      <c r="L2114" s="843"/>
      <c r="M2114" s="843"/>
      <c r="N2114" s="843"/>
      <c r="O2114" s="843"/>
      <c r="P2114" s="843"/>
      <c r="Q2114" s="843"/>
      <c r="R2114" s="843"/>
      <c r="S2114" s="843"/>
      <c r="T2114" s="843"/>
      <c r="U2114" s="843"/>
      <c r="V2114" s="843"/>
      <c r="W2114" s="843"/>
      <c r="X2114" s="843"/>
      <c r="Y2114" s="843"/>
      <c r="Z2114" s="844"/>
    </row>
    <row r="2115" spans="1:26" ht="15.5" customHeight="1">
      <c r="A2115" s="424"/>
      <c r="B2115" s="813" t="s">
        <v>117</v>
      </c>
      <c r="C2115" s="814"/>
      <c r="D2115" s="814" t="str">
        <f>IF('statement of marks'!$H$3="","",'statement of marks'!$H$3)</f>
        <v>2024-25</v>
      </c>
      <c r="E2115" s="814"/>
      <c r="F2115" s="814"/>
      <c r="G2115" s="814"/>
      <c r="H2115" s="814"/>
      <c r="I2115" s="814"/>
      <c r="J2115" s="814"/>
      <c r="K2115" s="814"/>
      <c r="L2115" s="814"/>
      <c r="M2115" s="814"/>
      <c r="N2115" s="814"/>
      <c r="O2115" s="814"/>
      <c r="P2115" s="814"/>
      <c r="Q2115" s="814"/>
      <c r="R2115" s="814"/>
      <c r="S2115" s="814"/>
      <c r="T2115" s="814"/>
      <c r="U2115" s="814"/>
      <c r="V2115" s="814"/>
      <c r="W2115" s="814"/>
      <c r="X2115" s="814"/>
      <c r="Y2115" s="814"/>
      <c r="Z2115" s="832"/>
    </row>
    <row r="2116" spans="1:26" ht="15.5" customHeight="1">
      <c r="A2116" s="424"/>
      <c r="B2116" s="813" t="s">
        <v>157</v>
      </c>
      <c r="C2116" s="814"/>
      <c r="D2116" s="814" t="str">
        <f>IF('statement of marks'!I73="","",'statement of marks'!I73)</f>
        <v/>
      </c>
      <c r="E2116" s="814"/>
      <c r="F2116" s="814"/>
      <c r="G2116" s="814"/>
      <c r="H2116" s="814"/>
      <c r="I2116" s="814"/>
      <c r="J2116" s="814"/>
      <c r="K2116" s="814"/>
      <c r="L2116" s="814"/>
      <c r="M2116" s="814"/>
      <c r="N2116" s="814"/>
      <c r="O2116" s="814"/>
      <c r="P2116" s="814"/>
      <c r="Q2116" s="814"/>
      <c r="R2116" s="814"/>
      <c r="S2116" s="814"/>
      <c r="T2116" s="814"/>
      <c r="U2116" s="814"/>
      <c r="V2116" s="814"/>
      <c r="W2116" s="814"/>
      <c r="X2116" s="814"/>
      <c r="Y2116" s="814"/>
      <c r="Z2116" s="832"/>
    </row>
    <row r="2117" spans="1:26" ht="15.5" customHeight="1">
      <c r="A2117" s="424"/>
      <c r="B2117" s="813" t="s">
        <v>20</v>
      </c>
      <c r="C2117" s="814"/>
      <c r="D2117" s="814" t="str">
        <f>IF('statement of marks'!J73="","",'statement of marks'!J73)</f>
        <v/>
      </c>
      <c r="E2117" s="814"/>
      <c r="F2117" s="814"/>
      <c r="G2117" s="814"/>
      <c r="H2117" s="814"/>
      <c r="I2117" s="814"/>
      <c r="J2117" s="814"/>
      <c r="K2117" s="814"/>
      <c r="L2117" s="814"/>
      <c r="M2117" s="814"/>
      <c r="N2117" s="814"/>
      <c r="O2117" s="814"/>
      <c r="P2117" s="814"/>
      <c r="Q2117" s="814"/>
      <c r="R2117" s="814"/>
      <c r="S2117" s="814"/>
      <c r="T2117" s="814"/>
      <c r="U2117" s="814"/>
      <c r="V2117" s="814"/>
      <c r="W2117" s="814"/>
      <c r="X2117" s="814"/>
      <c r="Y2117" s="814"/>
      <c r="Z2117" s="832"/>
    </row>
    <row r="2118" spans="1:26" ht="15.5" customHeight="1">
      <c r="A2118" s="424"/>
      <c r="B2118" s="813" t="s">
        <v>21</v>
      </c>
      <c r="C2118" s="814"/>
      <c r="D2118" s="814" t="str">
        <f>IF('statement of marks'!K73="","",'statement of marks'!K73)</f>
        <v/>
      </c>
      <c r="E2118" s="814"/>
      <c r="F2118" s="814"/>
      <c r="G2118" s="814"/>
      <c r="H2118" s="814"/>
      <c r="I2118" s="814"/>
      <c r="J2118" s="814"/>
      <c r="K2118" s="814"/>
      <c r="L2118" s="814"/>
      <c r="M2118" s="814"/>
      <c r="N2118" s="814"/>
      <c r="O2118" s="814"/>
      <c r="P2118" s="814"/>
      <c r="Q2118" s="814"/>
      <c r="R2118" s="814"/>
      <c r="S2118" s="814"/>
      <c r="T2118" s="814"/>
      <c r="U2118" s="814"/>
      <c r="V2118" s="814"/>
      <c r="W2118" s="814"/>
      <c r="X2118" s="814"/>
      <c r="Y2118" s="814"/>
      <c r="Z2118" s="832"/>
    </row>
    <row r="2119" spans="1:26" ht="15.5" customHeight="1">
      <c r="A2119" s="424"/>
      <c r="B2119" s="813" t="s">
        <v>158</v>
      </c>
      <c r="C2119" s="814"/>
      <c r="D2119" s="814" t="str">
        <f>IF('statement of marks'!$G$3="","",'statement of marks'!$G$3)</f>
        <v>6 A</v>
      </c>
      <c r="E2119" s="814"/>
      <c r="F2119" s="814"/>
      <c r="G2119" s="814" t="s">
        <v>159</v>
      </c>
      <c r="H2119" s="814"/>
      <c r="I2119" s="814"/>
      <c r="J2119" s="836">
        <f>IF('statement of marks'!D73="","",'statement of marks'!D73)</f>
        <v>867</v>
      </c>
      <c r="K2119" s="837"/>
      <c r="L2119" s="837"/>
      <c r="M2119" s="837"/>
      <c r="N2119" s="838"/>
      <c r="O2119" s="814" t="s">
        <v>79</v>
      </c>
      <c r="P2119" s="814"/>
      <c r="Q2119" s="814"/>
      <c r="R2119" s="814"/>
      <c r="S2119" s="814" t="str">
        <f>IF('statement of marks'!F73="","",'statement of marks'!F73)</f>
        <v/>
      </c>
      <c r="T2119" s="814"/>
      <c r="U2119" s="814"/>
      <c r="V2119" s="814"/>
      <c r="W2119" s="814" t="str">
        <f>IF('statement of marks'!$I$3="","",'statement of marks'!$I$3)</f>
        <v>SCHOOL DISE CODE</v>
      </c>
      <c r="X2119" s="814"/>
      <c r="Y2119" s="814"/>
      <c r="Z2119" s="832"/>
    </row>
    <row r="2120" spans="1:26" ht="15.5" customHeight="1">
      <c r="A2120" s="424"/>
      <c r="B2120" s="449" t="s">
        <v>171</v>
      </c>
      <c r="C2120" s="428"/>
      <c r="D2120" s="830" t="str">
        <f>IF('statement of marks'!G73="","",'statement of marks'!G73)</f>
        <v/>
      </c>
      <c r="E2120" s="830"/>
      <c r="F2120" s="830"/>
      <c r="G2120" s="831" t="str">
        <f>IF('statement of marks'!H73="","",'statement of marks'!H73)</f>
        <v/>
      </c>
      <c r="H2120" s="831"/>
      <c r="I2120" s="831"/>
      <c r="J2120" s="831"/>
      <c r="K2120" s="831"/>
      <c r="L2120" s="831"/>
      <c r="M2120" s="831"/>
      <c r="N2120" s="831"/>
      <c r="O2120" s="831"/>
      <c r="P2120" s="831"/>
      <c r="Q2120" s="831"/>
      <c r="R2120" s="831"/>
      <c r="S2120" s="831"/>
      <c r="T2120" s="831"/>
      <c r="U2120" s="831"/>
      <c r="V2120" s="831"/>
      <c r="W2120" s="814" t="str">
        <f>IF('statement of marks'!$J$3="","",'statement of marks'!$J$3)</f>
        <v>08291009401</v>
      </c>
      <c r="X2120" s="814"/>
      <c r="Y2120" s="814"/>
      <c r="Z2120" s="832"/>
    </row>
    <row r="2121" spans="1:26" ht="15.5" customHeight="1">
      <c r="A2121" s="424"/>
      <c r="B2121" s="450" t="s">
        <v>160</v>
      </c>
      <c r="C2121" s="429" t="s">
        <v>165</v>
      </c>
      <c r="D2121" s="794" t="s">
        <v>167</v>
      </c>
      <c r="E2121" s="794"/>
      <c r="F2121" s="794"/>
      <c r="G2121" s="794" t="s">
        <v>168</v>
      </c>
      <c r="H2121" s="794"/>
      <c r="I2121" s="794"/>
      <c r="J2121" s="794" t="s">
        <v>169</v>
      </c>
      <c r="K2121" s="794"/>
      <c r="L2121" s="794"/>
      <c r="M2121" s="833" t="str">
        <f>IF('statement of marks'!U$4="","",'statement of marks'!U$4)</f>
        <v>TOTAL OF ALL TESTS</v>
      </c>
      <c r="N2121" s="834" t="str">
        <f>IF('statement of marks'!V$4="","",'statement of marks'!V$4)</f>
        <v>VRUKSHAROPAN</v>
      </c>
      <c r="O2121" s="795" t="s">
        <v>170</v>
      </c>
      <c r="P2121" s="795"/>
      <c r="Q2121" s="795"/>
      <c r="R2121" s="795"/>
      <c r="S2121" s="835" t="s">
        <v>216</v>
      </c>
      <c r="T2121" s="816" t="s">
        <v>90</v>
      </c>
      <c r="U2121" s="816"/>
      <c r="V2121" s="816"/>
      <c r="W2121" s="816"/>
      <c r="X2121" s="823" t="s">
        <v>425</v>
      </c>
      <c r="Y2121" s="823"/>
      <c r="Z2121" s="824"/>
    </row>
    <row r="2122" spans="1:26" ht="15.5" customHeight="1">
      <c r="A2122" s="424"/>
      <c r="B2122" s="450"/>
      <c r="C2122" s="429"/>
      <c r="D2122" s="431" t="s">
        <v>217</v>
      </c>
      <c r="E2122" s="431" t="s">
        <v>218</v>
      </c>
      <c r="F2122" s="432" t="s">
        <v>219</v>
      </c>
      <c r="G2122" s="431" t="s">
        <v>217</v>
      </c>
      <c r="H2122" s="431" t="s">
        <v>218</v>
      </c>
      <c r="I2122" s="433" t="s">
        <v>219</v>
      </c>
      <c r="J2122" s="431" t="s">
        <v>217</v>
      </c>
      <c r="K2122" s="431" t="s">
        <v>218</v>
      </c>
      <c r="L2122" s="433" t="s">
        <v>219</v>
      </c>
      <c r="M2122" s="833"/>
      <c r="N2122" s="834"/>
      <c r="O2122" s="431" t="s">
        <v>217</v>
      </c>
      <c r="P2122" s="431" t="s">
        <v>218</v>
      </c>
      <c r="Q2122" s="434" t="s">
        <v>421</v>
      </c>
      <c r="R2122" s="433" t="s">
        <v>219</v>
      </c>
      <c r="S2122" s="835"/>
      <c r="T2122" s="431" t="s">
        <v>217</v>
      </c>
      <c r="U2122" s="431" t="s">
        <v>218</v>
      </c>
      <c r="V2122" s="434" t="s">
        <v>422</v>
      </c>
      <c r="W2122" s="433" t="s">
        <v>219</v>
      </c>
      <c r="X2122" s="435" t="s">
        <v>423</v>
      </c>
      <c r="Y2122" s="431" t="s">
        <v>220</v>
      </c>
      <c r="Z2122" s="451" t="s">
        <v>69</v>
      </c>
    </row>
    <row r="2123" spans="1:26" ht="15.5" customHeight="1">
      <c r="A2123" s="425"/>
      <c r="B2123" s="828" t="s">
        <v>166</v>
      </c>
      <c r="C2123" s="829"/>
      <c r="D2123" s="436">
        <f>IF('statement of marks'!L$6="","",'statement of marks'!L$6)</f>
        <v>5</v>
      </c>
      <c r="E2123" s="436">
        <f>IF('statement of marks'!M$6="","",'statement of marks'!M$6)</f>
        <v>5</v>
      </c>
      <c r="F2123" s="437">
        <f>IF('statement of marks'!N$6="","",'statement of marks'!N$6)</f>
        <v>10</v>
      </c>
      <c r="G2123" s="436">
        <f>IF('statement of marks'!O$6="","",'statement of marks'!O$6)</f>
        <v>5</v>
      </c>
      <c r="H2123" s="436">
        <f>IF('statement of marks'!P$6="","",'statement of marks'!P$6)</f>
        <v>5</v>
      </c>
      <c r="I2123" s="438">
        <f>IF('statement of marks'!Q$6="","",'statement of marks'!Q$6)</f>
        <v>10</v>
      </c>
      <c r="J2123" s="436">
        <f>IF('statement of marks'!R$6="","",'statement of marks'!R$6)</f>
        <v>5</v>
      </c>
      <c r="K2123" s="436">
        <f>IF('statement of marks'!S$6="","",'statement of marks'!S$6)</f>
        <v>4</v>
      </c>
      <c r="L2123" s="438">
        <f>IF('statement of marks'!T$6="","",'statement of marks'!T$6)</f>
        <v>9</v>
      </c>
      <c r="M2123" s="438">
        <f>IF('statement of marks'!U$6="","",'statement of marks'!U$6)</f>
        <v>29</v>
      </c>
      <c r="N2123" s="439">
        <f>IF('statement of marks'!V$6="","",'statement of marks'!V$6)</f>
        <v>1</v>
      </c>
      <c r="O2123" s="436">
        <f>IF('statement of marks'!W$6="","",'statement of marks'!W$6)</f>
        <v>40</v>
      </c>
      <c r="P2123" s="436">
        <f>IF('statement of marks'!X$6="","",'statement of marks'!X$6)</f>
        <v>10</v>
      </c>
      <c r="Q2123" s="436">
        <f>IF('statement of marks'!Y$6="","",'statement of marks'!Y$6)</f>
        <v>20</v>
      </c>
      <c r="R2123" s="438">
        <f>IF('statement of marks'!Z$6="","",'statement of marks'!Z$6)</f>
        <v>70</v>
      </c>
      <c r="S2123" s="440">
        <f>IF('statement of marks'!AA$6="","",'statement of marks'!AA$6)</f>
        <v>100</v>
      </c>
      <c r="T2123" s="436">
        <f>IF('statement of marks'!AB$6="","",'statement of marks'!AB$6)</f>
        <v>65</v>
      </c>
      <c r="U2123" s="436">
        <f>IF('statement of marks'!AC$6="","",'statement of marks'!AC$6)</f>
        <v>15</v>
      </c>
      <c r="V2123" s="436">
        <f>IF('statement of marks'!AD$6="","",'statement of marks'!AD$6)</f>
        <v>20</v>
      </c>
      <c r="W2123" s="438">
        <f>IF('statement of marks'!AE$6="","",'statement of marks'!AE$6)</f>
        <v>100</v>
      </c>
      <c r="X2123" s="441">
        <f>IF('statement of marks'!AF$6="","",'statement of marks'!AF$6)</f>
        <v>200</v>
      </c>
      <c r="Y2123" s="436" t="str">
        <f>IF('statement of marks'!AG$6="","",'statement of marks'!AG$6)</f>
        <v/>
      </c>
      <c r="Z2123" s="452" t="str">
        <f>IF('statement of marks'!AH$6="","",'statement of marks'!AH$6)</f>
        <v/>
      </c>
    </row>
    <row r="2124" spans="1:26" ht="15.5" customHeight="1">
      <c r="A2124" s="424"/>
      <c r="B2124" s="813" t="str">
        <f>IF('statement of marks'!$L$3="","",'statement of marks'!$L$3)</f>
        <v>HINDI</v>
      </c>
      <c r="C2124" s="814"/>
      <c r="D2124" s="430" t="str">
        <f>IF('statement of marks'!L73="","",'statement of marks'!L73)</f>
        <v/>
      </c>
      <c r="E2124" s="430" t="str">
        <f>IF('statement of marks'!M73="","",'statement of marks'!M73)</f>
        <v/>
      </c>
      <c r="F2124" s="442" t="str">
        <f>IF('statement of marks'!N73="","",'statement of marks'!N73)</f>
        <v/>
      </c>
      <c r="G2124" s="430" t="str">
        <f>IF('statement of marks'!O73="","",'statement of marks'!O73)</f>
        <v/>
      </c>
      <c r="H2124" s="430" t="str">
        <f>IF('statement of marks'!P73="","",'statement of marks'!P73)</f>
        <v/>
      </c>
      <c r="I2124" s="443" t="str">
        <f>IF('statement of marks'!Q73="","",'statement of marks'!Q73)</f>
        <v/>
      </c>
      <c r="J2124" s="430" t="str">
        <f>IF('statement of marks'!R73="","",'statement of marks'!R73)</f>
        <v/>
      </c>
      <c r="K2124" s="430" t="str">
        <f>IF('statement of marks'!S73="","",'statement of marks'!S73)</f>
        <v/>
      </c>
      <c r="L2124" s="443" t="str">
        <f>IF('statement of marks'!T73="","",'statement of marks'!T73)</f>
        <v/>
      </c>
      <c r="M2124" s="443" t="str">
        <f>IF('statement of marks'!U73="","",'statement of marks'!U73)</f>
        <v/>
      </c>
      <c r="N2124" s="444" t="str">
        <f>IF('statement of marks'!V73="","",'statement of marks'!V73)</f>
        <v/>
      </c>
      <c r="O2124" s="430" t="str">
        <f>IF('statement of marks'!W73="","",'statement of marks'!W73)</f>
        <v/>
      </c>
      <c r="P2124" s="430" t="str">
        <f>IF('statement of marks'!X73="","",'statement of marks'!X73)</f>
        <v/>
      </c>
      <c r="Q2124" s="430" t="str">
        <f>IF('statement of marks'!Y73="","",'statement of marks'!Y73)</f>
        <v/>
      </c>
      <c r="R2124" s="443" t="str">
        <f>IF('statement of marks'!Z73="","",'statement of marks'!Z73)</f>
        <v/>
      </c>
      <c r="S2124" s="445" t="str">
        <f>IF('statement of marks'!AA73="","",'statement of marks'!AA73)</f>
        <v/>
      </c>
      <c r="T2124" s="430" t="str">
        <f>IF('statement of marks'!AB73="","",'statement of marks'!AB73)</f>
        <v/>
      </c>
      <c r="U2124" s="430" t="str">
        <f>IF('statement of marks'!AC73="","",'statement of marks'!AC73)</f>
        <v/>
      </c>
      <c r="V2124" s="430" t="str">
        <f>IF('statement of marks'!AD73="","",'statement of marks'!AD73)</f>
        <v/>
      </c>
      <c r="W2124" s="443" t="str">
        <f>IF('statement of marks'!AE73="","",'statement of marks'!AE73)</f>
        <v/>
      </c>
      <c r="X2124" s="446" t="str">
        <f>IF('statement of marks'!AF73="","",'statement of marks'!AF73)</f>
        <v/>
      </c>
      <c r="Y2124" s="430" t="str">
        <f>IF('statement of marks'!AG73="","",'statement of marks'!AG73)</f>
        <v/>
      </c>
      <c r="Z2124" s="453" t="str">
        <f>IF('statement of marks'!AH73="","",'statement of marks'!AH73)</f>
        <v/>
      </c>
    </row>
    <row r="2125" spans="1:26" ht="15.5" customHeight="1">
      <c r="A2125" s="424"/>
      <c r="B2125" s="813" t="str">
        <f>IF('statement of marks'!$AK$3="","",'statement of marks'!$AK$3)</f>
        <v>ENGLISH</v>
      </c>
      <c r="C2125" s="814"/>
      <c r="D2125" s="430" t="str">
        <f>IF('statement of marks'!AK73="","",'statement of marks'!AK73)</f>
        <v/>
      </c>
      <c r="E2125" s="430" t="str">
        <f>IF('statement of marks'!AL73="","",'statement of marks'!AL73)</f>
        <v/>
      </c>
      <c r="F2125" s="442" t="str">
        <f>IF('statement of marks'!AM73="","",'statement of marks'!AM73)</f>
        <v/>
      </c>
      <c r="G2125" s="430" t="str">
        <f>IF('statement of marks'!AN73="","",'statement of marks'!AN73)</f>
        <v/>
      </c>
      <c r="H2125" s="430" t="str">
        <f>IF('statement of marks'!AO73="","",'statement of marks'!AO73)</f>
        <v/>
      </c>
      <c r="I2125" s="443" t="str">
        <f>IF('statement of marks'!AP73="","",'statement of marks'!AP73)</f>
        <v/>
      </c>
      <c r="J2125" s="430" t="str">
        <f>IF('statement of marks'!AQ73="","",'statement of marks'!AQ73)</f>
        <v/>
      </c>
      <c r="K2125" s="430" t="str">
        <f>IF('statement of marks'!AR73="","",'statement of marks'!AR73)</f>
        <v/>
      </c>
      <c r="L2125" s="443" t="str">
        <f>IF('statement of marks'!AS73="","",'statement of marks'!AS73)</f>
        <v/>
      </c>
      <c r="M2125" s="443" t="str">
        <f>IF('statement of marks'!AT73="","",'statement of marks'!AT73)</f>
        <v/>
      </c>
      <c r="N2125" s="444" t="str">
        <f>IF('statement of marks'!AU73="","",'statement of marks'!AU73)</f>
        <v/>
      </c>
      <c r="O2125" s="430" t="str">
        <f>IF('statement of marks'!AV73="","",'statement of marks'!AV73)</f>
        <v/>
      </c>
      <c r="P2125" s="430" t="str">
        <f>IF('statement of marks'!AW73="","",'statement of marks'!AW73)</f>
        <v/>
      </c>
      <c r="Q2125" s="430" t="str">
        <f>IF('statement of marks'!AX73="","",'statement of marks'!AX73)</f>
        <v/>
      </c>
      <c r="R2125" s="443" t="str">
        <f>IF('statement of marks'!AY73="","",'statement of marks'!AY73)</f>
        <v/>
      </c>
      <c r="S2125" s="445" t="str">
        <f>IF('statement of marks'!AZ73="","",'statement of marks'!AZ73)</f>
        <v/>
      </c>
      <c r="T2125" s="430" t="str">
        <f>IF('statement of marks'!BA73="","",'statement of marks'!BA73)</f>
        <v/>
      </c>
      <c r="U2125" s="430" t="str">
        <f>IF('statement of marks'!BB73="","",'statement of marks'!BB73)</f>
        <v/>
      </c>
      <c r="V2125" s="430" t="str">
        <f>IF('statement of marks'!BC73="","",'statement of marks'!BC73)</f>
        <v/>
      </c>
      <c r="W2125" s="443" t="str">
        <f>IF('statement of marks'!BD73="","",'statement of marks'!BD73)</f>
        <v/>
      </c>
      <c r="X2125" s="446" t="str">
        <f>IF('statement of marks'!BE73="","",'statement of marks'!BE73)</f>
        <v/>
      </c>
      <c r="Y2125" s="430" t="str">
        <f>IF('statement of marks'!BF73="","",'statement of marks'!BF73)</f>
        <v/>
      </c>
      <c r="Z2125" s="453" t="str">
        <f>IF('statement of marks'!BG73="","",'statement of marks'!BG73)</f>
        <v/>
      </c>
    </row>
    <row r="2126" spans="1:26" ht="15.5" customHeight="1">
      <c r="A2126" s="424"/>
      <c r="B2126" s="813" t="str">
        <f>IF('statement of marks'!BJ73="s","SANSKRIT",IF('statement of marks'!BJ73="u","URDU",IF('statement of marks'!BJ73="g","GUJRATI",IF('statement of marks'!BJ73="p","PUNJABI",IF('statement of marks'!BJ73="sd","fla/kh","THIRD LANGUAGE")))))</f>
        <v>THIRD LANGUAGE</v>
      </c>
      <c r="C2126" s="814"/>
      <c r="D2126" s="430" t="str">
        <f>IF('statement of marks'!BK73="","",'statement of marks'!BK73)</f>
        <v/>
      </c>
      <c r="E2126" s="430" t="str">
        <f>IF('statement of marks'!BL73="","",'statement of marks'!BL73)</f>
        <v/>
      </c>
      <c r="F2126" s="442" t="str">
        <f>IF('statement of marks'!BM73="","",'statement of marks'!BM73)</f>
        <v/>
      </c>
      <c r="G2126" s="430" t="str">
        <f>IF('statement of marks'!BN73="","",'statement of marks'!BN73)</f>
        <v/>
      </c>
      <c r="H2126" s="430" t="str">
        <f>IF('statement of marks'!BO73="","",'statement of marks'!BO73)</f>
        <v/>
      </c>
      <c r="I2126" s="443" t="str">
        <f>IF('statement of marks'!BP73="","",'statement of marks'!BP73)</f>
        <v/>
      </c>
      <c r="J2126" s="430" t="str">
        <f>IF('statement of marks'!BQ73="","",'statement of marks'!BQ73)</f>
        <v/>
      </c>
      <c r="K2126" s="430" t="str">
        <f>IF('statement of marks'!BR73="","",'statement of marks'!BR73)</f>
        <v/>
      </c>
      <c r="L2126" s="443" t="str">
        <f>IF('statement of marks'!BS73="","",'statement of marks'!BS73)</f>
        <v/>
      </c>
      <c r="M2126" s="443" t="str">
        <f>IF('statement of marks'!BT73="","",'statement of marks'!BT73)</f>
        <v/>
      </c>
      <c r="N2126" s="444" t="str">
        <f>IF('statement of marks'!BU73="","",'statement of marks'!BU73)</f>
        <v/>
      </c>
      <c r="O2126" s="430" t="str">
        <f>IF('statement of marks'!BV73="","",'statement of marks'!BV73)</f>
        <v/>
      </c>
      <c r="P2126" s="430" t="str">
        <f>IF('statement of marks'!BW73="","",'statement of marks'!BW73)</f>
        <v/>
      </c>
      <c r="Q2126" s="430"/>
      <c r="R2126" s="443" t="str">
        <f>IF('statement of marks'!BX73="","",'statement of marks'!BX73)</f>
        <v/>
      </c>
      <c r="S2126" s="445" t="str">
        <f>IF('statement of marks'!BY73="","",'statement of marks'!BY73)</f>
        <v/>
      </c>
      <c r="T2126" s="430" t="str">
        <f>IF('statement of marks'!BZ73="","",'statement of marks'!BZ73)</f>
        <v/>
      </c>
      <c r="U2126" s="430" t="str">
        <f>IF('statement of marks'!CA73="","",'statement of marks'!CA73)</f>
        <v/>
      </c>
      <c r="V2126" s="430"/>
      <c r="W2126" s="443" t="str">
        <f>IF('statement of marks'!CB73="","",'statement of marks'!CB73)</f>
        <v/>
      </c>
      <c r="X2126" s="446" t="str">
        <f>IF('statement of marks'!CC73="","",'statement of marks'!CC73)</f>
        <v/>
      </c>
      <c r="Y2126" s="430" t="str">
        <f>IF('statement of marks'!CD73="","",'statement of marks'!CD73)</f>
        <v/>
      </c>
      <c r="Z2126" s="453" t="str">
        <f>IF('statement of marks'!CE73="","",'statement of marks'!CE73)</f>
        <v/>
      </c>
    </row>
    <row r="2127" spans="1:26" ht="15.5" customHeight="1">
      <c r="A2127" s="424"/>
      <c r="B2127" s="813" t="str">
        <f>IF('statement of marks'!$CH$3="","",'statement of marks'!$CH$3)</f>
        <v>MATHEMATICS</v>
      </c>
      <c r="C2127" s="814"/>
      <c r="D2127" s="430" t="str">
        <f>IF('statement of marks'!CH73="","",'statement of marks'!CH73)</f>
        <v/>
      </c>
      <c r="E2127" s="430" t="str">
        <f>IF('statement of marks'!CI73="","",'statement of marks'!CI73)</f>
        <v/>
      </c>
      <c r="F2127" s="442" t="str">
        <f>IF('statement of marks'!CJ73="","",'statement of marks'!CJ73)</f>
        <v/>
      </c>
      <c r="G2127" s="430" t="str">
        <f>IF('statement of marks'!CK73="","",'statement of marks'!CK73)</f>
        <v/>
      </c>
      <c r="H2127" s="430" t="str">
        <f>IF('statement of marks'!CL73="","",'statement of marks'!CL73)</f>
        <v/>
      </c>
      <c r="I2127" s="443" t="str">
        <f>IF('statement of marks'!CM73="","",'statement of marks'!CM73)</f>
        <v/>
      </c>
      <c r="J2127" s="430" t="str">
        <f>IF('statement of marks'!CN73="","",'statement of marks'!CN73)</f>
        <v/>
      </c>
      <c r="K2127" s="430" t="str">
        <f>IF('statement of marks'!CO73="","",'statement of marks'!CO73)</f>
        <v/>
      </c>
      <c r="L2127" s="443" t="str">
        <f>IF('statement of marks'!CP73="","",'statement of marks'!CP73)</f>
        <v/>
      </c>
      <c r="M2127" s="443" t="str">
        <f>IF('statement of marks'!CQ73="","",'statement of marks'!CQ73)</f>
        <v/>
      </c>
      <c r="N2127" s="444" t="str">
        <f>IF('statement of marks'!CR73="","",'statement of marks'!CR73)</f>
        <v/>
      </c>
      <c r="O2127" s="430" t="str">
        <f>IF('statement of marks'!CS73="","",'statement of marks'!CS73)</f>
        <v/>
      </c>
      <c r="P2127" s="430" t="str">
        <f>IF('statement of marks'!CT73="","",'statement of marks'!CT73)</f>
        <v/>
      </c>
      <c r="Q2127" s="430" t="str">
        <f>IF('statement of marks'!CU73="","",'statement of marks'!CU73)</f>
        <v/>
      </c>
      <c r="R2127" s="443" t="str">
        <f>IF('statement of marks'!CV73="","",'statement of marks'!CV73)</f>
        <v/>
      </c>
      <c r="S2127" s="445" t="str">
        <f>IF('statement of marks'!CW73="","",'statement of marks'!CW73)</f>
        <v/>
      </c>
      <c r="T2127" s="430" t="str">
        <f>IF('statement of marks'!CX73="","",'statement of marks'!CX73)</f>
        <v/>
      </c>
      <c r="U2127" s="430" t="str">
        <f>IF('statement of marks'!CY73="","",'statement of marks'!CY73)</f>
        <v/>
      </c>
      <c r="V2127" s="430" t="str">
        <f>IF('statement of marks'!CZ73="","",'statement of marks'!CZ73)</f>
        <v/>
      </c>
      <c r="W2127" s="443" t="str">
        <f>IF('statement of marks'!DA73="","",'statement of marks'!DA73)</f>
        <v/>
      </c>
      <c r="X2127" s="446" t="str">
        <f>IF('statement of marks'!DB73="","",'statement of marks'!DB73)</f>
        <v/>
      </c>
      <c r="Y2127" s="430" t="str">
        <f>IF('statement of marks'!DC73="","",'statement of marks'!DC73)</f>
        <v/>
      </c>
      <c r="Z2127" s="453" t="str">
        <f>IF('statement of marks'!DD73="","",'statement of marks'!DD73)</f>
        <v/>
      </c>
    </row>
    <row r="2128" spans="1:26" ht="15.5" customHeight="1">
      <c r="A2128" s="424"/>
      <c r="B2128" s="813" t="str">
        <f>IF('statement of marks'!$DG$3="","",'statement of marks'!$DG$3)</f>
        <v>SCIENCE</v>
      </c>
      <c r="C2128" s="814"/>
      <c r="D2128" s="430" t="str">
        <f>IF('statement of marks'!DG73="","",'statement of marks'!DG73)</f>
        <v/>
      </c>
      <c r="E2128" s="430" t="str">
        <f>IF('statement of marks'!DH73="","",'statement of marks'!DH73)</f>
        <v/>
      </c>
      <c r="F2128" s="442" t="str">
        <f>IF('statement of marks'!DI73="","",'statement of marks'!DI73)</f>
        <v/>
      </c>
      <c r="G2128" s="430" t="str">
        <f>IF('statement of marks'!DJ73="","",'statement of marks'!DJ73)</f>
        <v/>
      </c>
      <c r="H2128" s="430" t="str">
        <f>IF('statement of marks'!DK73="","",'statement of marks'!DK73)</f>
        <v/>
      </c>
      <c r="I2128" s="443" t="str">
        <f>IF('statement of marks'!DL73="","",'statement of marks'!DL73)</f>
        <v/>
      </c>
      <c r="J2128" s="430" t="str">
        <f>IF('statement of marks'!DM73="","",'statement of marks'!DM73)</f>
        <v/>
      </c>
      <c r="K2128" s="430" t="str">
        <f>IF('statement of marks'!DN73="","",'statement of marks'!DN73)</f>
        <v/>
      </c>
      <c r="L2128" s="443" t="str">
        <f>IF('statement of marks'!DO73="","",'statement of marks'!DO73)</f>
        <v/>
      </c>
      <c r="M2128" s="443" t="str">
        <f>IF('statement of marks'!DP73="","",'statement of marks'!DP73)</f>
        <v/>
      </c>
      <c r="N2128" s="444" t="str">
        <f>IF('statement of marks'!DQ73="","",'statement of marks'!DQ73)</f>
        <v/>
      </c>
      <c r="O2128" s="430" t="str">
        <f>IF('statement of marks'!DR73="","",'statement of marks'!DR73)</f>
        <v/>
      </c>
      <c r="P2128" s="430" t="str">
        <f>IF('statement of marks'!DS73="","",'statement of marks'!DS73)</f>
        <v/>
      </c>
      <c r="Q2128" s="430"/>
      <c r="R2128" s="443" t="str">
        <f>IF('statement of marks'!DT73="","",'statement of marks'!DT73)</f>
        <v/>
      </c>
      <c r="S2128" s="445" t="str">
        <f>IF('statement of marks'!DU73="","",'statement of marks'!DU73)</f>
        <v/>
      </c>
      <c r="T2128" s="430" t="str">
        <f>IF('statement of marks'!DV73="","",'statement of marks'!DV73)</f>
        <v/>
      </c>
      <c r="U2128" s="430" t="str">
        <f>IF('statement of marks'!DW73="","",'statement of marks'!DW73)</f>
        <v/>
      </c>
      <c r="V2128" s="430"/>
      <c r="W2128" s="443" t="str">
        <f>IF('statement of marks'!DX73="","",'statement of marks'!DX73)</f>
        <v/>
      </c>
      <c r="X2128" s="446" t="str">
        <f>IF('statement of marks'!DY73="","",'statement of marks'!DY73)</f>
        <v/>
      </c>
      <c r="Y2128" s="430" t="str">
        <f>IF('statement of marks'!DZ73="","",'statement of marks'!DZ73)</f>
        <v/>
      </c>
      <c r="Z2128" s="453" t="str">
        <f>IF('statement of marks'!EA73="","",'statement of marks'!EA73)</f>
        <v/>
      </c>
    </row>
    <row r="2129" spans="1:26" ht="15.5" customHeight="1">
      <c r="A2129" s="424"/>
      <c r="B2129" s="813" t="str">
        <f>IF('statement of marks'!$ED$3="","",'statement of marks'!$ED$3)</f>
        <v>SOCIAL STUDIES</v>
      </c>
      <c r="C2129" s="814"/>
      <c r="D2129" s="430" t="str">
        <f>IF('statement of marks'!ED73="","",'statement of marks'!ED73)</f>
        <v/>
      </c>
      <c r="E2129" s="430" t="str">
        <f>IF('statement of marks'!EE73="","",'statement of marks'!EE73)</f>
        <v/>
      </c>
      <c r="F2129" s="442" t="str">
        <f>IF('statement of marks'!EF73="","",'statement of marks'!EF73)</f>
        <v/>
      </c>
      <c r="G2129" s="430" t="str">
        <f>IF('statement of marks'!EG73="","",'statement of marks'!EG73)</f>
        <v/>
      </c>
      <c r="H2129" s="430" t="str">
        <f>IF('statement of marks'!EH73="","",'statement of marks'!EH73)</f>
        <v/>
      </c>
      <c r="I2129" s="443" t="str">
        <f>IF('statement of marks'!EI73="","",'statement of marks'!EI73)</f>
        <v/>
      </c>
      <c r="J2129" s="430" t="str">
        <f>IF('statement of marks'!EJ73="","",'statement of marks'!EJ73)</f>
        <v/>
      </c>
      <c r="K2129" s="430" t="str">
        <f>IF('statement of marks'!EK73="","",'statement of marks'!EK73)</f>
        <v/>
      </c>
      <c r="L2129" s="443" t="str">
        <f>IF('statement of marks'!EL73="","",'statement of marks'!EL73)</f>
        <v/>
      </c>
      <c r="M2129" s="443" t="str">
        <f>IF('statement of marks'!EM73="","",'statement of marks'!EM73)</f>
        <v/>
      </c>
      <c r="N2129" s="444" t="str">
        <f>IF('statement of marks'!EN73="","",'statement of marks'!EN73)</f>
        <v/>
      </c>
      <c r="O2129" s="430" t="str">
        <f>IF('statement of marks'!EO73="","",'statement of marks'!EO73)</f>
        <v/>
      </c>
      <c r="P2129" s="430" t="str">
        <f>IF('statement of marks'!EP73="","",'statement of marks'!EP73)</f>
        <v/>
      </c>
      <c r="Q2129" s="430"/>
      <c r="R2129" s="443" t="str">
        <f>IF('statement of marks'!EQ73="","",'statement of marks'!EQ73)</f>
        <v/>
      </c>
      <c r="S2129" s="445" t="str">
        <f>IF('statement of marks'!ER73="","",'statement of marks'!ER73)</f>
        <v/>
      </c>
      <c r="T2129" s="430" t="str">
        <f>IF('statement of marks'!ES73="","",'statement of marks'!ES73)</f>
        <v/>
      </c>
      <c r="U2129" s="430" t="str">
        <f>IF('statement of marks'!ET73="","",'statement of marks'!ET73)</f>
        <v/>
      </c>
      <c r="V2129" s="430"/>
      <c r="W2129" s="443" t="str">
        <f>IF('statement of marks'!EU73="","",'statement of marks'!EU73)</f>
        <v/>
      </c>
      <c r="X2129" s="446" t="str">
        <f>IF('statement of marks'!EV73="","",'statement of marks'!EV73)</f>
        <v/>
      </c>
      <c r="Y2129" s="430" t="str">
        <f>IF('statement of marks'!EW73="","",'statement of marks'!EW73)</f>
        <v/>
      </c>
      <c r="Z2129" s="453" t="str">
        <f>IF('statement of marks'!EX73="","",'statement of marks'!EX73)</f>
        <v/>
      </c>
    </row>
    <row r="2130" spans="1:26" ht="15.5" customHeight="1">
      <c r="A2130" s="424"/>
      <c r="B2130" s="813" t="s">
        <v>172</v>
      </c>
      <c r="C2130" s="814"/>
      <c r="D2130" s="794" t="s">
        <v>167</v>
      </c>
      <c r="E2130" s="794"/>
      <c r="F2130" s="794"/>
      <c r="G2130" s="794" t="s">
        <v>168</v>
      </c>
      <c r="H2130" s="794"/>
      <c r="I2130" s="794"/>
      <c r="J2130" s="794" t="s">
        <v>169</v>
      </c>
      <c r="K2130" s="794"/>
      <c r="L2130" s="794"/>
      <c r="M2130" s="794"/>
      <c r="N2130" s="794"/>
      <c r="O2130" s="794" t="s">
        <v>177</v>
      </c>
      <c r="P2130" s="794"/>
      <c r="Q2130" s="794"/>
      <c r="R2130" s="794"/>
      <c r="S2130" s="794" t="s">
        <v>221</v>
      </c>
      <c r="T2130" s="794"/>
      <c r="U2130" s="794"/>
      <c r="V2130" s="794"/>
      <c r="W2130" s="447"/>
      <c r="X2130" s="823" t="s">
        <v>425</v>
      </c>
      <c r="Y2130" s="823"/>
      <c r="Z2130" s="824"/>
    </row>
    <row r="2131" spans="1:26" ht="15.5" customHeight="1">
      <c r="A2131" s="425"/>
      <c r="B2131" s="825" t="s">
        <v>166</v>
      </c>
      <c r="C2131" s="826"/>
      <c r="D2131" s="827">
        <f>IF('statement of marks'!FA$6="","",'statement of marks'!FA$6)</f>
        <v>20</v>
      </c>
      <c r="E2131" s="827"/>
      <c r="F2131" s="827"/>
      <c r="G2131" s="827">
        <f>IF('statement of marks'!FB$6="","",'statement of marks'!FB$6)</f>
        <v>20</v>
      </c>
      <c r="H2131" s="827"/>
      <c r="I2131" s="827"/>
      <c r="J2131" s="827">
        <f>IF('statement of marks'!FC$6="","",'statement of marks'!FC$6)</f>
        <v>20</v>
      </c>
      <c r="K2131" s="827"/>
      <c r="L2131" s="827"/>
      <c r="M2131" s="827"/>
      <c r="N2131" s="827"/>
      <c r="O2131" s="827">
        <f>IF('statement of marks'!FD$6="","",'statement of marks'!FD$6)</f>
        <v>20</v>
      </c>
      <c r="P2131" s="827"/>
      <c r="Q2131" s="827"/>
      <c r="R2131" s="827"/>
      <c r="S2131" s="827">
        <f>IF('statement of marks'!FE$6="","",'statement of marks'!FE$6)</f>
        <v>20</v>
      </c>
      <c r="T2131" s="827"/>
      <c r="U2131" s="827"/>
      <c r="V2131" s="827"/>
      <c r="W2131" s="448"/>
      <c r="X2131" s="436">
        <f>IF('statement of marks'!FF$6="","",'statement of marks'!FF$6)</f>
        <v>100</v>
      </c>
      <c r="Y2131" s="436" t="s">
        <v>220</v>
      </c>
      <c r="Z2131" s="451" t="s">
        <v>69</v>
      </c>
    </row>
    <row r="2132" spans="1:26" ht="15.5" customHeight="1">
      <c r="A2132" s="424"/>
      <c r="B2132" s="813" t="str">
        <f>IF('statement of marks'!$FA$3="","",'statement of marks'!$FA$3)</f>
        <v>WORK EXPERIENCE</v>
      </c>
      <c r="C2132" s="814"/>
      <c r="D2132" s="817" t="str">
        <f>IF('statement of marks'!FA73="","",'statement of marks'!FA73)</f>
        <v/>
      </c>
      <c r="E2132" s="817"/>
      <c r="F2132" s="817"/>
      <c r="G2132" s="817" t="str">
        <f>IF('statement of marks'!FB73="","",'statement of marks'!FB73)</f>
        <v/>
      </c>
      <c r="H2132" s="817"/>
      <c r="I2132" s="817"/>
      <c r="J2132" s="816" t="str">
        <f>IF('statement of marks'!FC73="","",'statement of marks'!FC73)</f>
        <v/>
      </c>
      <c r="K2132" s="816"/>
      <c r="L2132" s="816"/>
      <c r="M2132" s="816"/>
      <c r="N2132" s="816"/>
      <c r="O2132" s="817" t="str">
        <f>IF('statement of marks'!FD73="","",'statement of marks'!FD73)</f>
        <v/>
      </c>
      <c r="P2132" s="817"/>
      <c r="Q2132" s="817"/>
      <c r="R2132" s="817"/>
      <c r="S2132" s="817" t="str">
        <f>IF('statement of marks'!FE73="","",'statement of marks'!FE73)</f>
        <v/>
      </c>
      <c r="T2132" s="817"/>
      <c r="U2132" s="817"/>
      <c r="V2132" s="817"/>
      <c r="W2132" s="447"/>
      <c r="X2132" s="447" t="str">
        <f>IF('statement of marks'!FF73="","",'statement of marks'!FF73)</f>
        <v/>
      </c>
      <c r="Y2132" s="447" t="str">
        <f>IF('statement of marks'!FG73="","",'statement of marks'!FG73)</f>
        <v/>
      </c>
      <c r="Z2132" s="454" t="str">
        <f>IF('statement of marks'!FH73="","",'statement of marks'!FH73)</f>
        <v/>
      </c>
    </row>
    <row r="2133" spans="1:26" ht="15.5" customHeight="1">
      <c r="A2133" s="424"/>
      <c r="B2133" s="813" t="str">
        <f>IF('statement of marks'!$FK$3="","",'statement of marks'!$FK$3)</f>
        <v>ART EDUCATION</v>
      </c>
      <c r="C2133" s="814"/>
      <c r="D2133" s="817" t="str">
        <f>IF('statement of marks'!FK73="","",'statement of marks'!FK73)</f>
        <v/>
      </c>
      <c r="E2133" s="817"/>
      <c r="F2133" s="817"/>
      <c r="G2133" s="817" t="str">
        <f>IF('statement of marks'!FL73="","",'statement of marks'!FL73)</f>
        <v/>
      </c>
      <c r="H2133" s="817"/>
      <c r="I2133" s="817"/>
      <c r="J2133" s="816" t="str">
        <f>IF('statement of marks'!FM73="","",'statement of marks'!FM73)</f>
        <v/>
      </c>
      <c r="K2133" s="816"/>
      <c r="L2133" s="816"/>
      <c r="M2133" s="816"/>
      <c r="N2133" s="816"/>
      <c r="O2133" s="817" t="str">
        <f>IF('statement of marks'!FN73="","",'statement of marks'!FN73)</f>
        <v/>
      </c>
      <c r="P2133" s="817"/>
      <c r="Q2133" s="817"/>
      <c r="R2133" s="817"/>
      <c r="S2133" s="817" t="str">
        <f>IF('statement of marks'!FO73="","",'statement of marks'!FO73)</f>
        <v/>
      </c>
      <c r="T2133" s="817"/>
      <c r="U2133" s="817"/>
      <c r="V2133" s="817"/>
      <c r="W2133" s="447"/>
      <c r="X2133" s="447" t="str">
        <f>IF('statement of marks'!FP73="","",'statement of marks'!FP73)</f>
        <v/>
      </c>
      <c r="Y2133" s="447" t="str">
        <f>IF('statement of marks'!FQ73="","",'statement of marks'!FQ73)</f>
        <v/>
      </c>
      <c r="Z2133" s="454" t="str">
        <f>IF('statement of marks'!FR73="","",'statement of marks'!FR73)</f>
        <v/>
      </c>
    </row>
    <row r="2134" spans="1:26" ht="15.5" customHeight="1">
      <c r="A2134" s="424"/>
      <c r="B2134" s="813" t="str">
        <f>IF('statement of marks'!$FU$3="","",'statement of marks'!$FU$3)</f>
        <v>PHYSICIAL EDUCATION</v>
      </c>
      <c r="C2134" s="814"/>
      <c r="D2134" s="817" t="str">
        <f>IF('statement of marks'!FU73="","",'statement of marks'!FU73)</f>
        <v/>
      </c>
      <c r="E2134" s="817"/>
      <c r="F2134" s="817"/>
      <c r="G2134" s="817" t="str">
        <f>IF('statement of marks'!FV73="","",'statement of marks'!FV73)</f>
        <v/>
      </c>
      <c r="H2134" s="817"/>
      <c r="I2134" s="817"/>
      <c r="J2134" s="816" t="str">
        <f>IF('statement of marks'!FW73="","",'statement of marks'!FW73)</f>
        <v/>
      </c>
      <c r="K2134" s="816"/>
      <c r="L2134" s="816"/>
      <c r="M2134" s="816"/>
      <c r="N2134" s="816"/>
      <c r="O2134" s="817" t="str">
        <f>IF('statement of marks'!FX73="","",'statement of marks'!FX73)</f>
        <v/>
      </c>
      <c r="P2134" s="817"/>
      <c r="Q2134" s="817"/>
      <c r="R2134" s="817"/>
      <c r="S2134" s="817" t="str">
        <f>IF('statement of marks'!FY73="","",'statement of marks'!FY73)</f>
        <v/>
      </c>
      <c r="T2134" s="817"/>
      <c r="U2134" s="817"/>
      <c r="V2134" s="817"/>
      <c r="W2134" s="447"/>
      <c r="X2134" s="447" t="str">
        <f>IF('statement of marks'!FZ73="","",'statement of marks'!FZ73)</f>
        <v/>
      </c>
      <c r="Y2134" s="447" t="str">
        <f>IF('statement of marks'!GA73="","",'statement of marks'!GA73)</f>
        <v/>
      </c>
      <c r="Z2134" s="454" t="str">
        <f>IF('statement of marks'!GB73="","",'statement of marks'!GB73)</f>
        <v/>
      </c>
    </row>
    <row r="2135" spans="1:26" ht="15.5" customHeight="1">
      <c r="A2135" s="424"/>
      <c r="B2135" s="813" t="s">
        <v>173</v>
      </c>
      <c r="C2135" s="814"/>
      <c r="D2135" s="794" t="str">
        <f>details!$EF$3</f>
        <v>AUGUST</v>
      </c>
      <c r="E2135" s="794"/>
      <c r="F2135" s="794"/>
      <c r="G2135" s="794" t="str">
        <f>details!$EJ$3</f>
        <v>OCTOBER</v>
      </c>
      <c r="H2135" s="794"/>
      <c r="I2135" s="794"/>
      <c r="J2135" s="816" t="str">
        <f>details!$EN$3</f>
        <v>DECEMBER</v>
      </c>
      <c r="K2135" s="816"/>
      <c r="L2135" s="816"/>
      <c r="M2135" s="816"/>
      <c r="N2135" s="816"/>
      <c r="O2135" s="794" t="str">
        <f>details!$ER$3</f>
        <v>FEBURARY</v>
      </c>
      <c r="P2135" s="794"/>
      <c r="Q2135" s="794"/>
      <c r="R2135" s="794"/>
      <c r="S2135" s="794" t="str">
        <f>details!$EV$3</f>
        <v>GRAND TOAL</v>
      </c>
      <c r="T2135" s="794"/>
      <c r="U2135" s="794"/>
      <c r="V2135" s="794"/>
      <c r="W2135" s="811" t="s">
        <v>118</v>
      </c>
      <c r="X2135" s="811"/>
      <c r="Y2135" s="811"/>
      <c r="Z2135" s="812"/>
    </row>
    <row r="2136" spans="1:26" ht="15.5" customHeight="1">
      <c r="A2136" s="424"/>
      <c r="B2136" s="813" t="s">
        <v>175</v>
      </c>
      <c r="C2136" s="814"/>
      <c r="D2136" s="815" t="str">
        <f>IF(details!EI73="","",details!EI73)</f>
        <v/>
      </c>
      <c r="E2136" s="815"/>
      <c r="F2136" s="815"/>
      <c r="G2136" s="815" t="str">
        <f>IF(details!EM73="","",details!EM73)</f>
        <v/>
      </c>
      <c r="H2136" s="815"/>
      <c r="I2136" s="815"/>
      <c r="J2136" s="816" t="str">
        <f>IF(details!EQ73="","",details!EQ73)</f>
        <v/>
      </c>
      <c r="K2136" s="816"/>
      <c r="L2136" s="816"/>
      <c r="M2136" s="816"/>
      <c r="N2136" s="816"/>
      <c r="O2136" s="817" t="str">
        <f>IF(details!EU73="","",details!EU73)</f>
        <v/>
      </c>
      <c r="P2136" s="817"/>
      <c r="Q2136" s="817"/>
      <c r="R2136" s="817"/>
      <c r="S2136" s="815" t="str">
        <f>IF(details!EW73="","",details!EW73)</f>
        <v/>
      </c>
      <c r="T2136" s="815"/>
      <c r="U2136" s="815"/>
      <c r="V2136" s="815"/>
      <c r="W2136" s="811"/>
      <c r="X2136" s="811"/>
      <c r="Y2136" s="811"/>
      <c r="Z2136" s="812"/>
    </row>
    <row r="2137" spans="1:26" ht="15.5" customHeight="1">
      <c r="A2137" s="424"/>
      <c r="B2137" s="818" t="s">
        <v>174</v>
      </c>
      <c r="C2137" s="819"/>
      <c r="D2137" s="820">
        <f>IF(details!EH73="","",details!EH73)</f>
        <v>40</v>
      </c>
      <c r="E2137" s="820"/>
      <c r="F2137" s="820"/>
      <c r="G2137" s="820">
        <f>IF(details!EL73="","",details!EL73)</f>
        <v>60</v>
      </c>
      <c r="H2137" s="820"/>
      <c r="I2137" s="820"/>
      <c r="J2137" s="820">
        <f>IF(details!EP73="","",details!EP73)</f>
        <v>80</v>
      </c>
      <c r="K2137" s="820"/>
      <c r="L2137" s="820"/>
      <c r="M2137" s="820"/>
      <c r="N2137" s="820"/>
      <c r="O2137" s="820">
        <f>IF(details!ET73="","",details!ET73)</f>
        <v>100</v>
      </c>
      <c r="P2137" s="820"/>
      <c r="Q2137" s="820"/>
      <c r="R2137" s="820"/>
      <c r="S2137" s="820">
        <f>IF(details!EV73="","",details!EV73)</f>
        <v>110</v>
      </c>
      <c r="T2137" s="820"/>
      <c r="U2137" s="820"/>
      <c r="V2137" s="820"/>
      <c r="W2137" s="821">
        <f>'statement of marks'!$HR$108</f>
        <v>45777</v>
      </c>
      <c r="X2137" s="821"/>
      <c r="Y2137" s="821"/>
      <c r="Z2137" s="822"/>
    </row>
    <row r="2138" spans="1:26" ht="15.5" customHeight="1">
      <c r="A2138" s="426"/>
      <c r="B2138" s="803" t="s">
        <v>232</v>
      </c>
      <c r="C2138" s="804"/>
      <c r="D2138" s="805" t="s">
        <v>189</v>
      </c>
      <c r="E2138" s="805"/>
      <c r="F2138" s="805"/>
      <c r="G2138" s="805" t="s">
        <v>190</v>
      </c>
      <c r="H2138" s="805"/>
      <c r="I2138" s="805"/>
      <c r="J2138" s="805" t="s">
        <v>222</v>
      </c>
      <c r="K2138" s="805"/>
      <c r="L2138" s="805"/>
      <c r="M2138" s="805"/>
      <c r="N2138" s="805"/>
      <c r="O2138" s="805" t="s">
        <v>147</v>
      </c>
      <c r="P2138" s="805"/>
      <c r="Q2138" s="805"/>
      <c r="R2138" s="805"/>
      <c r="S2138" s="806" t="s">
        <v>195</v>
      </c>
      <c r="T2138" s="806"/>
      <c r="U2138" s="806"/>
      <c r="V2138" s="806"/>
      <c r="W2138" s="805" t="s">
        <v>230</v>
      </c>
      <c r="X2138" s="805"/>
      <c r="Y2138" s="805"/>
      <c r="Z2138" s="807"/>
    </row>
    <row r="2139" spans="1:26" ht="15.5" customHeight="1">
      <c r="A2139" s="426"/>
      <c r="B2139" s="803"/>
      <c r="C2139" s="804"/>
      <c r="D2139" s="805">
        <f>'statement of marks'!HP73</f>
        <v>1200</v>
      </c>
      <c r="E2139" s="805"/>
      <c r="F2139" s="805"/>
      <c r="G2139" s="805" t="str">
        <f>'statement of marks'!HQ73</f>
        <v/>
      </c>
      <c r="H2139" s="805"/>
      <c r="I2139" s="805"/>
      <c r="J2139" s="808" t="str">
        <f>'statement of marks'!HU73</f>
        <v/>
      </c>
      <c r="K2139" s="808"/>
      <c r="L2139" s="808"/>
      <c r="M2139" s="808"/>
      <c r="N2139" s="808"/>
      <c r="O2139" s="808" t="str">
        <f>'statement of marks'!HR73</f>
        <v/>
      </c>
      <c r="P2139" s="808"/>
      <c r="Q2139" s="808"/>
      <c r="R2139" s="808"/>
      <c r="S2139" s="805" t="str">
        <f>'statement of marks'!HT73</f>
        <v/>
      </c>
      <c r="T2139" s="805"/>
      <c r="U2139" s="805"/>
      <c r="V2139" s="805"/>
      <c r="W2139" s="809" t="str">
        <f>'statement of marks'!HO73</f>
        <v/>
      </c>
      <c r="X2139" s="809"/>
      <c r="Y2139" s="809"/>
      <c r="Z2139" s="810"/>
    </row>
    <row r="2140" spans="1:26" ht="15.5" customHeight="1">
      <c r="A2140" s="424"/>
      <c r="B2140" s="792" t="s">
        <v>176</v>
      </c>
      <c r="C2140" s="793"/>
      <c r="D2140" s="794"/>
      <c r="E2140" s="794"/>
      <c r="F2140" s="794"/>
      <c r="G2140" s="794"/>
      <c r="H2140" s="794"/>
      <c r="I2140" s="794"/>
      <c r="J2140" s="794"/>
      <c r="K2140" s="794"/>
      <c r="L2140" s="794"/>
      <c r="M2140" s="794"/>
      <c r="N2140" s="794"/>
      <c r="O2140" s="794"/>
      <c r="P2140" s="794"/>
      <c r="Q2140" s="794"/>
      <c r="R2140" s="794"/>
      <c r="S2140" s="794"/>
      <c r="T2140" s="794"/>
      <c r="U2140" s="794"/>
      <c r="V2140" s="794"/>
      <c r="W2140" s="794"/>
      <c r="X2140" s="794"/>
      <c r="Y2140" s="794"/>
      <c r="Z2140" s="800"/>
    </row>
    <row r="2141" spans="1:26" ht="15.5" customHeight="1">
      <c r="A2141" s="424"/>
      <c r="B2141" s="801" t="s">
        <v>161</v>
      </c>
      <c r="C2141" s="802"/>
      <c r="D2141" s="794"/>
      <c r="E2141" s="794"/>
      <c r="F2141" s="794"/>
      <c r="G2141" s="794"/>
      <c r="H2141" s="794"/>
      <c r="I2141" s="794"/>
      <c r="J2141" s="794"/>
      <c r="K2141" s="794"/>
      <c r="L2141" s="794"/>
      <c r="M2141" s="794"/>
      <c r="N2141" s="794"/>
      <c r="O2141" s="794"/>
      <c r="P2141" s="794"/>
      <c r="Q2141" s="794"/>
      <c r="R2141" s="794"/>
      <c r="S2141" s="794"/>
      <c r="T2141" s="794"/>
      <c r="U2141" s="794"/>
      <c r="V2141" s="794"/>
      <c r="W2141" s="794"/>
      <c r="X2141" s="794"/>
      <c r="Y2141" s="794"/>
      <c r="Z2141" s="800"/>
    </row>
    <row r="2142" spans="1:26" ht="15.5" customHeight="1">
      <c r="A2142" s="424"/>
      <c r="B2142" s="792" t="s">
        <v>162</v>
      </c>
      <c r="C2142" s="793"/>
      <c r="D2142" s="794"/>
      <c r="E2142" s="794"/>
      <c r="F2142" s="794"/>
      <c r="G2142" s="794"/>
      <c r="H2142" s="794"/>
      <c r="I2142" s="794"/>
      <c r="J2142" s="794"/>
      <c r="K2142" s="794"/>
      <c r="L2142" s="794"/>
      <c r="M2142" s="794"/>
      <c r="N2142" s="794"/>
      <c r="O2142" s="794"/>
      <c r="P2142" s="794"/>
      <c r="Q2142" s="794"/>
      <c r="R2142" s="794"/>
      <c r="S2142" s="795" t="s">
        <v>162</v>
      </c>
      <c r="T2142" s="795"/>
      <c r="U2142" s="795"/>
      <c r="V2142" s="795"/>
      <c r="W2142" s="796" t="s">
        <v>163</v>
      </c>
      <c r="X2142" s="796"/>
      <c r="Y2142" s="796"/>
      <c r="Z2142" s="797"/>
    </row>
    <row r="2143" spans="1:26" ht="15.5" customHeight="1">
      <c r="A2143" s="424"/>
      <c r="B2143" s="798" t="s">
        <v>163</v>
      </c>
      <c r="C2143" s="799"/>
      <c r="D2143" s="794"/>
      <c r="E2143" s="794"/>
      <c r="F2143" s="794"/>
      <c r="G2143" s="794"/>
      <c r="H2143" s="794"/>
      <c r="I2143" s="794"/>
      <c r="J2143" s="794"/>
      <c r="K2143" s="794"/>
      <c r="L2143" s="794"/>
      <c r="M2143" s="794"/>
      <c r="N2143" s="794"/>
      <c r="O2143" s="794"/>
      <c r="P2143" s="794"/>
      <c r="Q2143" s="794"/>
      <c r="R2143" s="794"/>
      <c r="S2143" s="795"/>
      <c r="T2143" s="795"/>
      <c r="U2143" s="795"/>
      <c r="V2143" s="795"/>
      <c r="W2143" s="796"/>
      <c r="X2143" s="796"/>
      <c r="Y2143" s="796"/>
      <c r="Z2143" s="797"/>
    </row>
    <row r="2144" spans="1:26" ht="15.5" customHeight="1" thickBot="1">
      <c r="A2144" s="424"/>
      <c r="B2144" s="786" t="s">
        <v>223</v>
      </c>
      <c r="C2144" s="787"/>
      <c r="D2144" s="788"/>
      <c r="E2144" s="788"/>
      <c r="F2144" s="788"/>
      <c r="G2144" s="788"/>
      <c r="H2144" s="788"/>
      <c r="I2144" s="788"/>
      <c r="J2144" s="788"/>
      <c r="K2144" s="788"/>
      <c r="L2144" s="788"/>
      <c r="M2144" s="788"/>
      <c r="N2144" s="788"/>
      <c r="O2144" s="788"/>
      <c r="P2144" s="788"/>
      <c r="Q2144" s="788"/>
      <c r="R2144" s="788"/>
      <c r="S2144" s="789" t="s">
        <v>179</v>
      </c>
      <c r="T2144" s="789"/>
      <c r="U2144" s="789"/>
      <c r="V2144" s="789"/>
      <c r="W2144" s="790" t="s">
        <v>179</v>
      </c>
      <c r="X2144" s="790"/>
      <c r="Y2144" s="790"/>
      <c r="Z2144" s="791"/>
    </row>
    <row r="2145" spans="1:26" ht="15.5" customHeight="1">
      <c r="A2145" s="424"/>
      <c r="B2145" s="839" t="s">
        <v>178</v>
      </c>
      <c r="C2145" s="840"/>
      <c r="D2145" s="840"/>
      <c r="E2145" s="840"/>
      <c r="F2145" s="840"/>
      <c r="G2145" s="840"/>
      <c r="H2145" s="840"/>
      <c r="I2145" s="840"/>
      <c r="J2145" s="840"/>
      <c r="K2145" s="840"/>
      <c r="L2145" s="840"/>
      <c r="M2145" s="840"/>
      <c r="N2145" s="840"/>
      <c r="O2145" s="840"/>
      <c r="P2145" s="840"/>
      <c r="Q2145" s="840"/>
      <c r="R2145" s="840"/>
      <c r="S2145" s="840"/>
      <c r="T2145" s="840"/>
      <c r="U2145" s="840"/>
      <c r="V2145" s="840"/>
      <c r="W2145" s="840"/>
      <c r="X2145" s="840"/>
      <c r="Y2145" s="840"/>
      <c r="Z2145" s="841"/>
    </row>
    <row r="2146" spans="1:26" ht="15.5" customHeight="1">
      <c r="A2146" s="424"/>
      <c r="B2146" s="842" t="str">
        <f>IF('statement of marks'!$A$1="","",'statement of marks'!$A$1)</f>
        <v>GOVT. HR. SEC. SCHOOL, _________________</v>
      </c>
      <c r="C2146" s="843"/>
      <c r="D2146" s="843"/>
      <c r="E2146" s="843"/>
      <c r="F2146" s="843"/>
      <c r="G2146" s="843"/>
      <c r="H2146" s="843"/>
      <c r="I2146" s="843"/>
      <c r="J2146" s="843"/>
      <c r="K2146" s="843"/>
      <c r="L2146" s="843"/>
      <c r="M2146" s="843"/>
      <c r="N2146" s="843"/>
      <c r="O2146" s="843"/>
      <c r="P2146" s="843"/>
      <c r="Q2146" s="843"/>
      <c r="R2146" s="843"/>
      <c r="S2146" s="843"/>
      <c r="T2146" s="843"/>
      <c r="U2146" s="843"/>
      <c r="V2146" s="843"/>
      <c r="W2146" s="843"/>
      <c r="X2146" s="843"/>
      <c r="Y2146" s="843"/>
      <c r="Z2146" s="844"/>
    </row>
    <row r="2147" spans="1:26" ht="15.5" customHeight="1">
      <c r="A2147" s="424"/>
      <c r="B2147" s="813" t="s">
        <v>117</v>
      </c>
      <c r="C2147" s="814"/>
      <c r="D2147" s="814" t="str">
        <f>IF('statement of marks'!$H$3="","",'statement of marks'!$H$3)</f>
        <v>2024-25</v>
      </c>
      <c r="E2147" s="814"/>
      <c r="F2147" s="814"/>
      <c r="G2147" s="814"/>
      <c r="H2147" s="814"/>
      <c r="I2147" s="814"/>
      <c r="J2147" s="814"/>
      <c r="K2147" s="814"/>
      <c r="L2147" s="814"/>
      <c r="M2147" s="814"/>
      <c r="N2147" s="814"/>
      <c r="O2147" s="814"/>
      <c r="P2147" s="814"/>
      <c r="Q2147" s="814"/>
      <c r="R2147" s="814"/>
      <c r="S2147" s="814"/>
      <c r="T2147" s="814"/>
      <c r="U2147" s="814"/>
      <c r="V2147" s="814"/>
      <c r="W2147" s="814"/>
      <c r="X2147" s="814"/>
      <c r="Y2147" s="814"/>
      <c r="Z2147" s="832"/>
    </row>
    <row r="2148" spans="1:26" ht="15.5" customHeight="1">
      <c r="A2148" s="424"/>
      <c r="B2148" s="813" t="s">
        <v>157</v>
      </c>
      <c r="C2148" s="814"/>
      <c r="D2148" s="814" t="str">
        <f>IF('statement of marks'!I74="","",'statement of marks'!I74)</f>
        <v/>
      </c>
      <c r="E2148" s="814"/>
      <c r="F2148" s="814"/>
      <c r="G2148" s="814"/>
      <c r="H2148" s="814"/>
      <c r="I2148" s="814"/>
      <c r="J2148" s="814"/>
      <c r="K2148" s="814"/>
      <c r="L2148" s="814"/>
      <c r="M2148" s="814"/>
      <c r="N2148" s="814"/>
      <c r="O2148" s="814"/>
      <c r="P2148" s="814"/>
      <c r="Q2148" s="814"/>
      <c r="R2148" s="814"/>
      <c r="S2148" s="814"/>
      <c r="T2148" s="814"/>
      <c r="U2148" s="814"/>
      <c r="V2148" s="814"/>
      <c r="W2148" s="814"/>
      <c r="X2148" s="814"/>
      <c r="Y2148" s="814"/>
      <c r="Z2148" s="832"/>
    </row>
    <row r="2149" spans="1:26" ht="15.5" customHeight="1">
      <c r="A2149" s="424"/>
      <c r="B2149" s="813" t="s">
        <v>20</v>
      </c>
      <c r="C2149" s="814"/>
      <c r="D2149" s="814" t="str">
        <f>IF('statement of marks'!J74="","",'statement of marks'!J74)</f>
        <v/>
      </c>
      <c r="E2149" s="814"/>
      <c r="F2149" s="814"/>
      <c r="G2149" s="814"/>
      <c r="H2149" s="814"/>
      <c r="I2149" s="814"/>
      <c r="J2149" s="814"/>
      <c r="K2149" s="814"/>
      <c r="L2149" s="814"/>
      <c r="M2149" s="814"/>
      <c r="N2149" s="814"/>
      <c r="O2149" s="814"/>
      <c r="P2149" s="814"/>
      <c r="Q2149" s="814"/>
      <c r="R2149" s="814"/>
      <c r="S2149" s="814"/>
      <c r="T2149" s="814"/>
      <c r="U2149" s="814"/>
      <c r="V2149" s="814"/>
      <c r="W2149" s="814"/>
      <c r="X2149" s="814"/>
      <c r="Y2149" s="814"/>
      <c r="Z2149" s="832"/>
    </row>
    <row r="2150" spans="1:26" ht="15.5" customHeight="1">
      <c r="A2150" s="424"/>
      <c r="B2150" s="813" t="s">
        <v>21</v>
      </c>
      <c r="C2150" s="814"/>
      <c r="D2150" s="814" t="str">
        <f>IF('statement of marks'!K74="","",'statement of marks'!K74)</f>
        <v/>
      </c>
      <c r="E2150" s="814"/>
      <c r="F2150" s="814"/>
      <c r="G2150" s="814"/>
      <c r="H2150" s="814"/>
      <c r="I2150" s="814"/>
      <c r="J2150" s="814"/>
      <c r="K2150" s="814"/>
      <c r="L2150" s="814"/>
      <c r="M2150" s="814"/>
      <c r="N2150" s="814"/>
      <c r="O2150" s="814"/>
      <c r="P2150" s="814"/>
      <c r="Q2150" s="814"/>
      <c r="R2150" s="814"/>
      <c r="S2150" s="814"/>
      <c r="T2150" s="814"/>
      <c r="U2150" s="814"/>
      <c r="V2150" s="814"/>
      <c r="W2150" s="814"/>
      <c r="X2150" s="814"/>
      <c r="Y2150" s="814"/>
      <c r="Z2150" s="832"/>
    </row>
    <row r="2151" spans="1:26" ht="15.5" customHeight="1">
      <c r="A2151" s="424"/>
      <c r="B2151" s="813" t="s">
        <v>158</v>
      </c>
      <c r="C2151" s="814"/>
      <c r="D2151" s="814" t="str">
        <f>IF('statement of marks'!$G$3="","",'statement of marks'!$G$3)</f>
        <v>6 A</v>
      </c>
      <c r="E2151" s="814"/>
      <c r="F2151" s="814"/>
      <c r="G2151" s="814" t="s">
        <v>159</v>
      </c>
      <c r="H2151" s="814"/>
      <c r="I2151" s="814"/>
      <c r="J2151" s="836">
        <f>IF('statement of marks'!D74="","",'statement of marks'!D74)</f>
        <v>868</v>
      </c>
      <c r="K2151" s="837"/>
      <c r="L2151" s="837"/>
      <c r="M2151" s="837"/>
      <c r="N2151" s="838"/>
      <c r="O2151" s="814" t="s">
        <v>79</v>
      </c>
      <c r="P2151" s="814"/>
      <c r="Q2151" s="814"/>
      <c r="R2151" s="814"/>
      <c r="S2151" s="814" t="str">
        <f>IF('statement of marks'!F74="","",'statement of marks'!F74)</f>
        <v/>
      </c>
      <c r="T2151" s="814"/>
      <c r="U2151" s="814"/>
      <c r="V2151" s="814"/>
      <c r="W2151" s="814" t="str">
        <f>IF('statement of marks'!$I$3="","",'statement of marks'!$I$3)</f>
        <v>SCHOOL DISE CODE</v>
      </c>
      <c r="X2151" s="814"/>
      <c r="Y2151" s="814"/>
      <c r="Z2151" s="832"/>
    </row>
    <row r="2152" spans="1:26" ht="15.5" customHeight="1">
      <c r="A2152" s="424"/>
      <c r="B2152" s="449" t="s">
        <v>171</v>
      </c>
      <c r="C2152" s="428"/>
      <c r="D2152" s="830" t="str">
        <f>IF('statement of marks'!G74="","",'statement of marks'!G74)</f>
        <v/>
      </c>
      <c r="E2152" s="830"/>
      <c r="F2152" s="830"/>
      <c r="G2152" s="831" t="str">
        <f>IF('statement of marks'!H74="","",'statement of marks'!H74)</f>
        <v/>
      </c>
      <c r="H2152" s="831"/>
      <c r="I2152" s="831"/>
      <c r="J2152" s="831"/>
      <c r="K2152" s="831"/>
      <c r="L2152" s="831"/>
      <c r="M2152" s="831"/>
      <c r="N2152" s="831"/>
      <c r="O2152" s="831"/>
      <c r="P2152" s="831"/>
      <c r="Q2152" s="831"/>
      <c r="R2152" s="831"/>
      <c r="S2152" s="831"/>
      <c r="T2152" s="831"/>
      <c r="U2152" s="831"/>
      <c r="V2152" s="831"/>
      <c r="W2152" s="814" t="str">
        <f>IF('statement of marks'!$J$3="","",'statement of marks'!$J$3)</f>
        <v>08291009401</v>
      </c>
      <c r="X2152" s="814"/>
      <c r="Y2152" s="814"/>
      <c r="Z2152" s="832"/>
    </row>
    <row r="2153" spans="1:26" ht="15.5" customHeight="1">
      <c r="A2153" s="424"/>
      <c r="B2153" s="450" t="s">
        <v>160</v>
      </c>
      <c r="C2153" s="429" t="s">
        <v>165</v>
      </c>
      <c r="D2153" s="794" t="s">
        <v>167</v>
      </c>
      <c r="E2153" s="794"/>
      <c r="F2153" s="794"/>
      <c r="G2153" s="794" t="s">
        <v>168</v>
      </c>
      <c r="H2153" s="794"/>
      <c r="I2153" s="794"/>
      <c r="J2153" s="794" t="s">
        <v>169</v>
      </c>
      <c r="K2153" s="794"/>
      <c r="L2153" s="794"/>
      <c r="M2153" s="833" t="str">
        <f>IF('statement of marks'!U$4="","",'statement of marks'!U$4)</f>
        <v>TOTAL OF ALL TESTS</v>
      </c>
      <c r="N2153" s="834" t="str">
        <f>IF('statement of marks'!V$4="","",'statement of marks'!V$4)</f>
        <v>VRUKSHAROPAN</v>
      </c>
      <c r="O2153" s="795" t="s">
        <v>170</v>
      </c>
      <c r="P2153" s="795"/>
      <c r="Q2153" s="795"/>
      <c r="R2153" s="795"/>
      <c r="S2153" s="835" t="s">
        <v>216</v>
      </c>
      <c r="T2153" s="816" t="s">
        <v>90</v>
      </c>
      <c r="U2153" s="816"/>
      <c r="V2153" s="816"/>
      <c r="W2153" s="816"/>
      <c r="X2153" s="823" t="s">
        <v>425</v>
      </c>
      <c r="Y2153" s="823"/>
      <c r="Z2153" s="824"/>
    </row>
    <row r="2154" spans="1:26" ht="15.5" customHeight="1">
      <c r="A2154" s="424"/>
      <c r="B2154" s="450"/>
      <c r="C2154" s="429"/>
      <c r="D2154" s="431" t="s">
        <v>217</v>
      </c>
      <c r="E2154" s="431" t="s">
        <v>218</v>
      </c>
      <c r="F2154" s="432" t="s">
        <v>219</v>
      </c>
      <c r="G2154" s="431" t="s">
        <v>217</v>
      </c>
      <c r="H2154" s="431" t="s">
        <v>218</v>
      </c>
      <c r="I2154" s="433" t="s">
        <v>219</v>
      </c>
      <c r="J2154" s="431" t="s">
        <v>217</v>
      </c>
      <c r="K2154" s="431" t="s">
        <v>218</v>
      </c>
      <c r="L2154" s="433" t="s">
        <v>219</v>
      </c>
      <c r="M2154" s="833"/>
      <c r="N2154" s="834"/>
      <c r="O2154" s="431" t="s">
        <v>217</v>
      </c>
      <c r="P2154" s="431" t="s">
        <v>218</v>
      </c>
      <c r="Q2154" s="434" t="s">
        <v>421</v>
      </c>
      <c r="R2154" s="433" t="s">
        <v>219</v>
      </c>
      <c r="S2154" s="835"/>
      <c r="T2154" s="431" t="s">
        <v>217</v>
      </c>
      <c r="U2154" s="431" t="s">
        <v>218</v>
      </c>
      <c r="V2154" s="434" t="s">
        <v>422</v>
      </c>
      <c r="W2154" s="433" t="s">
        <v>219</v>
      </c>
      <c r="X2154" s="435" t="s">
        <v>423</v>
      </c>
      <c r="Y2154" s="431" t="s">
        <v>220</v>
      </c>
      <c r="Z2154" s="451" t="s">
        <v>69</v>
      </c>
    </row>
    <row r="2155" spans="1:26" ht="15.5" customHeight="1">
      <c r="A2155" s="425"/>
      <c r="B2155" s="828" t="s">
        <v>166</v>
      </c>
      <c r="C2155" s="829"/>
      <c r="D2155" s="436">
        <f>IF('statement of marks'!L$6="","",'statement of marks'!L$6)</f>
        <v>5</v>
      </c>
      <c r="E2155" s="436">
        <f>IF('statement of marks'!M$6="","",'statement of marks'!M$6)</f>
        <v>5</v>
      </c>
      <c r="F2155" s="437">
        <f>IF('statement of marks'!N$6="","",'statement of marks'!N$6)</f>
        <v>10</v>
      </c>
      <c r="G2155" s="436">
        <f>IF('statement of marks'!O$6="","",'statement of marks'!O$6)</f>
        <v>5</v>
      </c>
      <c r="H2155" s="436">
        <f>IF('statement of marks'!P$6="","",'statement of marks'!P$6)</f>
        <v>5</v>
      </c>
      <c r="I2155" s="438">
        <f>IF('statement of marks'!Q$6="","",'statement of marks'!Q$6)</f>
        <v>10</v>
      </c>
      <c r="J2155" s="436">
        <f>IF('statement of marks'!R$6="","",'statement of marks'!R$6)</f>
        <v>5</v>
      </c>
      <c r="K2155" s="436">
        <f>IF('statement of marks'!S$6="","",'statement of marks'!S$6)</f>
        <v>4</v>
      </c>
      <c r="L2155" s="438">
        <f>IF('statement of marks'!T$6="","",'statement of marks'!T$6)</f>
        <v>9</v>
      </c>
      <c r="M2155" s="438">
        <f>IF('statement of marks'!U$6="","",'statement of marks'!U$6)</f>
        <v>29</v>
      </c>
      <c r="N2155" s="439">
        <f>IF('statement of marks'!V$6="","",'statement of marks'!V$6)</f>
        <v>1</v>
      </c>
      <c r="O2155" s="436">
        <f>IF('statement of marks'!W$6="","",'statement of marks'!W$6)</f>
        <v>40</v>
      </c>
      <c r="P2155" s="436">
        <f>IF('statement of marks'!X$6="","",'statement of marks'!X$6)</f>
        <v>10</v>
      </c>
      <c r="Q2155" s="436">
        <f>IF('statement of marks'!Y$6="","",'statement of marks'!Y$6)</f>
        <v>20</v>
      </c>
      <c r="R2155" s="438">
        <f>IF('statement of marks'!Z$6="","",'statement of marks'!Z$6)</f>
        <v>70</v>
      </c>
      <c r="S2155" s="440">
        <f>IF('statement of marks'!AA$6="","",'statement of marks'!AA$6)</f>
        <v>100</v>
      </c>
      <c r="T2155" s="436">
        <f>IF('statement of marks'!AB$6="","",'statement of marks'!AB$6)</f>
        <v>65</v>
      </c>
      <c r="U2155" s="436">
        <f>IF('statement of marks'!AC$6="","",'statement of marks'!AC$6)</f>
        <v>15</v>
      </c>
      <c r="V2155" s="436">
        <f>IF('statement of marks'!AD$6="","",'statement of marks'!AD$6)</f>
        <v>20</v>
      </c>
      <c r="W2155" s="438">
        <f>IF('statement of marks'!AE$6="","",'statement of marks'!AE$6)</f>
        <v>100</v>
      </c>
      <c r="X2155" s="441">
        <f>IF('statement of marks'!AF$6="","",'statement of marks'!AF$6)</f>
        <v>200</v>
      </c>
      <c r="Y2155" s="436" t="str">
        <f>IF('statement of marks'!AG$6="","",'statement of marks'!AG$6)</f>
        <v/>
      </c>
      <c r="Z2155" s="452" t="str">
        <f>IF('statement of marks'!AH$6="","",'statement of marks'!AH$6)</f>
        <v/>
      </c>
    </row>
    <row r="2156" spans="1:26" ht="15.5" customHeight="1">
      <c r="A2156" s="424"/>
      <c r="B2156" s="813" t="str">
        <f>IF('statement of marks'!$L$3="","",'statement of marks'!$L$3)</f>
        <v>HINDI</v>
      </c>
      <c r="C2156" s="814"/>
      <c r="D2156" s="430" t="str">
        <f>IF('statement of marks'!L74="","",'statement of marks'!L74)</f>
        <v/>
      </c>
      <c r="E2156" s="430" t="str">
        <f>IF('statement of marks'!M74="","",'statement of marks'!M74)</f>
        <v/>
      </c>
      <c r="F2156" s="442" t="str">
        <f>IF('statement of marks'!N74="","",'statement of marks'!N74)</f>
        <v/>
      </c>
      <c r="G2156" s="430" t="str">
        <f>IF('statement of marks'!O74="","",'statement of marks'!O74)</f>
        <v/>
      </c>
      <c r="H2156" s="430" t="str">
        <f>IF('statement of marks'!P74="","",'statement of marks'!P74)</f>
        <v/>
      </c>
      <c r="I2156" s="443" t="str">
        <f>IF('statement of marks'!Q74="","",'statement of marks'!Q74)</f>
        <v/>
      </c>
      <c r="J2156" s="430" t="str">
        <f>IF('statement of marks'!R74="","",'statement of marks'!R74)</f>
        <v/>
      </c>
      <c r="K2156" s="430" t="str">
        <f>IF('statement of marks'!S74="","",'statement of marks'!S74)</f>
        <v/>
      </c>
      <c r="L2156" s="443" t="str">
        <f>IF('statement of marks'!T74="","",'statement of marks'!T74)</f>
        <v/>
      </c>
      <c r="M2156" s="443" t="str">
        <f>IF('statement of marks'!U74="","",'statement of marks'!U74)</f>
        <v/>
      </c>
      <c r="N2156" s="444" t="str">
        <f>IF('statement of marks'!V74="","",'statement of marks'!V74)</f>
        <v/>
      </c>
      <c r="O2156" s="430" t="str">
        <f>IF('statement of marks'!W74="","",'statement of marks'!W74)</f>
        <v/>
      </c>
      <c r="P2156" s="430" t="str">
        <f>IF('statement of marks'!X74="","",'statement of marks'!X74)</f>
        <v/>
      </c>
      <c r="Q2156" s="430" t="str">
        <f>IF('statement of marks'!Y74="","",'statement of marks'!Y74)</f>
        <v/>
      </c>
      <c r="R2156" s="443" t="str">
        <f>IF('statement of marks'!Z74="","",'statement of marks'!Z74)</f>
        <v/>
      </c>
      <c r="S2156" s="445" t="str">
        <f>IF('statement of marks'!AA74="","",'statement of marks'!AA74)</f>
        <v/>
      </c>
      <c r="T2156" s="430" t="str">
        <f>IF('statement of marks'!AB74="","",'statement of marks'!AB74)</f>
        <v/>
      </c>
      <c r="U2156" s="430" t="str">
        <f>IF('statement of marks'!AC74="","",'statement of marks'!AC74)</f>
        <v/>
      </c>
      <c r="V2156" s="430" t="str">
        <f>IF('statement of marks'!AD74="","",'statement of marks'!AD74)</f>
        <v/>
      </c>
      <c r="W2156" s="443" t="str">
        <f>IF('statement of marks'!AE74="","",'statement of marks'!AE74)</f>
        <v/>
      </c>
      <c r="X2156" s="446" t="str">
        <f>IF('statement of marks'!AF74="","",'statement of marks'!AF74)</f>
        <v/>
      </c>
      <c r="Y2156" s="430" t="str">
        <f>IF('statement of marks'!AG74="","",'statement of marks'!AG74)</f>
        <v/>
      </c>
      <c r="Z2156" s="453" t="str">
        <f>IF('statement of marks'!AH74="","",'statement of marks'!AH74)</f>
        <v/>
      </c>
    </row>
    <row r="2157" spans="1:26" ht="15.5" customHeight="1">
      <c r="A2157" s="424"/>
      <c r="B2157" s="813" t="str">
        <f>IF('statement of marks'!$AK$3="","",'statement of marks'!$AK$3)</f>
        <v>ENGLISH</v>
      </c>
      <c r="C2157" s="814"/>
      <c r="D2157" s="430" t="str">
        <f>IF('statement of marks'!AK74="","",'statement of marks'!AK74)</f>
        <v/>
      </c>
      <c r="E2157" s="430" t="str">
        <f>IF('statement of marks'!AL74="","",'statement of marks'!AL74)</f>
        <v/>
      </c>
      <c r="F2157" s="442" t="str">
        <f>IF('statement of marks'!AM74="","",'statement of marks'!AM74)</f>
        <v/>
      </c>
      <c r="G2157" s="430" t="str">
        <f>IF('statement of marks'!AN74="","",'statement of marks'!AN74)</f>
        <v/>
      </c>
      <c r="H2157" s="430" t="str">
        <f>IF('statement of marks'!AO74="","",'statement of marks'!AO74)</f>
        <v/>
      </c>
      <c r="I2157" s="443" t="str">
        <f>IF('statement of marks'!AP74="","",'statement of marks'!AP74)</f>
        <v/>
      </c>
      <c r="J2157" s="430" t="str">
        <f>IF('statement of marks'!AQ74="","",'statement of marks'!AQ74)</f>
        <v/>
      </c>
      <c r="K2157" s="430" t="str">
        <f>IF('statement of marks'!AR74="","",'statement of marks'!AR74)</f>
        <v/>
      </c>
      <c r="L2157" s="443" t="str">
        <f>IF('statement of marks'!AS74="","",'statement of marks'!AS74)</f>
        <v/>
      </c>
      <c r="M2157" s="443" t="str">
        <f>IF('statement of marks'!AT74="","",'statement of marks'!AT74)</f>
        <v/>
      </c>
      <c r="N2157" s="444" t="str">
        <f>IF('statement of marks'!AU74="","",'statement of marks'!AU74)</f>
        <v/>
      </c>
      <c r="O2157" s="430" t="str">
        <f>IF('statement of marks'!AV74="","",'statement of marks'!AV74)</f>
        <v/>
      </c>
      <c r="P2157" s="430" t="str">
        <f>IF('statement of marks'!AW74="","",'statement of marks'!AW74)</f>
        <v/>
      </c>
      <c r="Q2157" s="430" t="str">
        <f>IF('statement of marks'!AX74="","",'statement of marks'!AX74)</f>
        <v/>
      </c>
      <c r="R2157" s="443" t="str">
        <f>IF('statement of marks'!AY74="","",'statement of marks'!AY74)</f>
        <v/>
      </c>
      <c r="S2157" s="445" t="str">
        <f>IF('statement of marks'!AZ74="","",'statement of marks'!AZ74)</f>
        <v/>
      </c>
      <c r="T2157" s="430" t="str">
        <f>IF('statement of marks'!BA74="","",'statement of marks'!BA74)</f>
        <v/>
      </c>
      <c r="U2157" s="430" t="str">
        <f>IF('statement of marks'!BB74="","",'statement of marks'!BB74)</f>
        <v/>
      </c>
      <c r="V2157" s="430" t="str">
        <f>IF('statement of marks'!BC74="","",'statement of marks'!BC74)</f>
        <v/>
      </c>
      <c r="W2157" s="443" t="str">
        <f>IF('statement of marks'!BD74="","",'statement of marks'!BD74)</f>
        <v/>
      </c>
      <c r="X2157" s="446" t="str">
        <f>IF('statement of marks'!BE74="","",'statement of marks'!BE74)</f>
        <v/>
      </c>
      <c r="Y2157" s="430" t="str">
        <f>IF('statement of marks'!BF74="","",'statement of marks'!BF74)</f>
        <v/>
      </c>
      <c r="Z2157" s="453" t="str">
        <f>IF('statement of marks'!BG74="","",'statement of marks'!BG74)</f>
        <v/>
      </c>
    </row>
    <row r="2158" spans="1:26" ht="15.5" customHeight="1">
      <c r="A2158" s="424"/>
      <c r="B2158" s="813" t="str">
        <f>IF('statement of marks'!BJ74="s","SANSKRIT",IF('statement of marks'!BJ74="u","URDU",IF('statement of marks'!BJ74="g","GUJRATI",IF('statement of marks'!BJ74="p","PUNJABI",IF('statement of marks'!BJ74="sd","fla/kh","THIRD LANGUAGE")))))</f>
        <v>THIRD LANGUAGE</v>
      </c>
      <c r="C2158" s="814"/>
      <c r="D2158" s="430" t="str">
        <f>IF('statement of marks'!BK74="","",'statement of marks'!BK74)</f>
        <v/>
      </c>
      <c r="E2158" s="430" t="str">
        <f>IF('statement of marks'!BL74="","",'statement of marks'!BL74)</f>
        <v/>
      </c>
      <c r="F2158" s="442" t="str">
        <f>IF('statement of marks'!BM74="","",'statement of marks'!BM74)</f>
        <v/>
      </c>
      <c r="G2158" s="430" t="str">
        <f>IF('statement of marks'!BN74="","",'statement of marks'!BN74)</f>
        <v/>
      </c>
      <c r="H2158" s="430" t="str">
        <f>IF('statement of marks'!BO74="","",'statement of marks'!BO74)</f>
        <v/>
      </c>
      <c r="I2158" s="443" t="str">
        <f>IF('statement of marks'!BP74="","",'statement of marks'!BP74)</f>
        <v/>
      </c>
      <c r="J2158" s="430" t="str">
        <f>IF('statement of marks'!BQ74="","",'statement of marks'!BQ74)</f>
        <v/>
      </c>
      <c r="K2158" s="430" t="str">
        <f>IF('statement of marks'!BR74="","",'statement of marks'!BR74)</f>
        <v/>
      </c>
      <c r="L2158" s="443" t="str">
        <f>IF('statement of marks'!BS74="","",'statement of marks'!BS74)</f>
        <v/>
      </c>
      <c r="M2158" s="443" t="str">
        <f>IF('statement of marks'!BT74="","",'statement of marks'!BT74)</f>
        <v/>
      </c>
      <c r="N2158" s="444" t="str">
        <f>IF('statement of marks'!BU74="","",'statement of marks'!BU74)</f>
        <v/>
      </c>
      <c r="O2158" s="430" t="str">
        <f>IF('statement of marks'!BV74="","",'statement of marks'!BV74)</f>
        <v/>
      </c>
      <c r="P2158" s="430" t="str">
        <f>IF('statement of marks'!BW74="","",'statement of marks'!BW74)</f>
        <v/>
      </c>
      <c r="Q2158" s="430"/>
      <c r="R2158" s="443" t="str">
        <f>IF('statement of marks'!BX74="","",'statement of marks'!BX74)</f>
        <v/>
      </c>
      <c r="S2158" s="445" t="str">
        <f>IF('statement of marks'!BY74="","",'statement of marks'!BY74)</f>
        <v/>
      </c>
      <c r="T2158" s="430" t="str">
        <f>IF('statement of marks'!BZ74="","",'statement of marks'!BZ74)</f>
        <v/>
      </c>
      <c r="U2158" s="430" t="str">
        <f>IF('statement of marks'!CA74="","",'statement of marks'!CA74)</f>
        <v/>
      </c>
      <c r="V2158" s="430"/>
      <c r="W2158" s="443" t="str">
        <f>IF('statement of marks'!CB74="","",'statement of marks'!CB74)</f>
        <v/>
      </c>
      <c r="X2158" s="446" t="str">
        <f>IF('statement of marks'!CC74="","",'statement of marks'!CC74)</f>
        <v/>
      </c>
      <c r="Y2158" s="430" t="str">
        <f>IF('statement of marks'!CD74="","",'statement of marks'!CD74)</f>
        <v/>
      </c>
      <c r="Z2158" s="453" t="str">
        <f>IF('statement of marks'!CE74="","",'statement of marks'!CE74)</f>
        <v/>
      </c>
    </row>
    <row r="2159" spans="1:26" ht="15.5" customHeight="1">
      <c r="A2159" s="424"/>
      <c r="B2159" s="813" t="str">
        <f>IF('statement of marks'!$CH$3="","",'statement of marks'!$CH$3)</f>
        <v>MATHEMATICS</v>
      </c>
      <c r="C2159" s="814"/>
      <c r="D2159" s="430" t="str">
        <f>IF('statement of marks'!CH74="","",'statement of marks'!CH74)</f>
        <v/>
      </c>
      <c r="E2159" s="430" t="str">
        <f>IF('statement of marks'!CI74="","",'statement of marks'!CI74)</f>
        <v/>
      </c>
      <c r="F2159" s="442" t="str">
        <f>IF('statement of marks'!CJ74="","",'statement of marks'!CJ74)</f>
        <v/>
      </c>
      <c r="G2159" s="430" t="str">
        <f>IF('statement of marks'!CK74="","",'statement of marks'!CK74)</f>
        <v/>
      </c>
      <c r="H2159" s="430" t="str">
        <f>IF('statement of marks'!CL74="","",'statement of marks'!CL74)</f>
        <v/>
      </c>
      <c r="I2159" s="443" t="str">
        <f>IF('statement of marks'!CM74="","",'statement of marks'!CM74)</f>
        <v/>
      </c>
      <c r="J2159" s="430" t="str">
        <f>IF('statement of marks'!CN74="","",'statement of marks'!CN74)</f>
        <v/>
      </c>
      <c r="K2159" s="430" t="str">
        <f>IF('statement of marks'!CO74="","",'statement of marks'!CO74)</f>
        <v/>
      </c>
      <c r="L2159" s="443" t="str">
        <f>IF('statement of marks'!CP74="","",'statement of marks'!CP74)</f>
        <v/>
      </c>
      <c r="M2159" s="443" t="str">
        <f>IF('statement of marks'!CQ74="","",'statement of marks'!CQ74)</f>
        <v/>
      </c>
      <c r="N2159" s="444" t="str">
        <f>IF('statement of marks'!CR74="","",'statement of marks'!CR74)</f>
        <v/>
      </c>
      <c r="O2159" s="430" t="str">
        <f>IF('statement of marks'!CS74="","",'statement of marks'!CS74)</f>
        <v/>
      </c>
      <c r="P2159" s="430" t="str">
        <f>IF('statement of marks'!CT74="","",'statement of marks'!CT74)</f>
        <v/>
      </c>
      <c r="Q2159" s="430" t="str">
        <f>IF('statement of marks'!CU74="","",'statement of marks'!CU74)</f>
        <v/>
      </c>
      <c r="R2159" s="443" t="str">
        <f>IF('statement of marks'!CV74="","",'statement of marks'!CV74)</f>
        <v/>
      </c>
      <c r="S2159" s="445" t="str">
        <f>IF('statement of marks'!CW74="","",'statement of marks'!CW74)</f>
        <v/>
      </c>
      <c r="T2159" s="430" t="str">
        <f>IF('statement of marks'!CX74="","",'statement of marks'!CX74)</f>
        <v/>
      </c>
      <c r="U2159" s="430" t="str">
        <f>IF('statement of marks'!CY74="","",'statement of marks'!CY74)</f>
        <v/>
      </c>
      <c r="V2159" s="430" t="str">
        <f>IF('statement of marks'!CZ74="","",'statement of marks'!CZ74)</f>
        <v/>
      </c>
      <c r="W2159" s="443" t="str">
        <f>IF('statement of marks'!DA74="","",'statement of marks'!DA74)</f>
        <v/>
      </c>
      <c r="X2159" s="446" t="str">
        <f>IF('statement of marks'!DB74="","",'statement of marks'!DB74)</f>
        <v/>
      </c>
      <c r="Y2159" s="430" t="str">
        <f>IF('statement of marks'!DC74="","",'statement of marks'!DC74)</f>
        <v/>
      </c>
      <c r="Z2159" s="453" t="str">
        <f>IF('statement of marks'!DD74="","",'statement of marks'!DD74)</f>
        <v/>
      </c>
    </row>
    <row r="2160" spans="1:26" ht="15.5" customHeight="1">
      <c r="A2160" s="424"/>
      <c r="B2160" s="813" t="str">
        <f>IF('statement of marks'!$DG$3="","",'statement of marks'!$DG$3)</f>
        <v>SCIENCE</v>
      </c>
      <c r="C2160" s="814"/>
      <c r="D2160" s="430" t="str">
        <f>IF('statement of marks'!DG74="","",'statement of marks'!DG74)</f>
        <v/>
      </c>
      <c r="E2160" s="430" t="str">
        <f>IF('statement of marks'!DH74="","",'statement of marks'!DH74)</f>
        <v/>
      </c>
      <c r="F2160" s="442" t="str">
        <f>IF('statement of marks'!DI74="","",'statement of marks'!DI74)</f>
        <v/>
      </c>
      <c r="G2160" s="430" t="str">
        <f>IF('statement of marks'!DJ74="","",'statement of marks'!DJ74)</f>
        <v/>
      </c>
      <c r="H2160" s="430" t="str">
        <f>IF('statement of marks'!DK74="","",'statement of marks'!DK74)</f>
        <v/>
      </c>
      <c r="I2160" s="443" t="str">
        <f>IF('statement of marks'!DL74="","",'statement of marks'!DL74)</f>
        <v/>
      </c>
      <c r="J2160" s="430" t="str">
        <f>IF('statement of marks'!DM74="","",'statement of marks'!DM74)</f>
        <v/>
      </c>
      <c r="K2160" s="430" t="str">
        <f>IF('statement of marks'!DN74="","",'statement of marks'!DN74)</f>
        <v/>
      </c>
      <c r="L2160" s="443" t="str">
        <f>IF('statement of marks'!DO74="","",'statement of marks'!DO74)</f>
        <v/>
      </c>
      <c r="M2160" s="443" t="str">
        <f>IF('statement of marks'!DP74="","",'statement of marks'!DP74)</f>
        <v/>
      </c>
      <c r="N2160" s="444" t="str">
        <f>IF('statement of marks'!DQ74="","",'statement of marks'!DQ74)</f>
        <v/>
      </c>
      <c r="O2160" s="430" t="str">
        <f>IF('statement of marks'!DR74="","",'statement of marks'!DR74)</f>
        <v/>
      </c>
      <c r="P2160" s="430" t="str">
        <f>IF('statement of marks'!DS74="","",'statement of marks'!DS74)</f>
        <v/>
      </c>
      <c r="Q2160" s="430"/>
      <c r="R2160" s="443" t="str">
        <f>IF('statement of marks'!DT74="","",'statement of marks'!DT74)</f>
        <v/>
      </c>
      <c r="S2160" s="445" t="str">
        <f>IF('statement of marks'!DU74="","",'statement of marks'!DU74)</f>
        <v/>
      </c>
      <c r="T2160" s="430" t="str">
        <f>IF('statement of marks'!DV74="","",'statement of marks'!DV74)</f>
        <v/>
      </c>
      <c r="U2160" s="430" t="str">
        <f>IF('statement of marks'!DW74="","",'statement of marks'!DW74)</f>
        <v/>
      </c>
      <c r="V2160" s="430"/>
      <c r="W2160" s="443" t="str">
        <f>IF('statement of marks'!DX74="","",'statement of marks'!DX74)</f>
        <v/>
      </c>
      <c r="X2160" s="446" t="str">
        <f>IF('statement of marks'!DY74="","",'statement of marks'!DY74)</f>
        <v/>
      </c>
      <c r="Y2160" s="430" t="str">
        <f>IF('statement of marks'!DZ74="","",'statement of marks'!DZ74)</f>
        <v/>
      </c>
      <c r="Z2160" s="453" t="str">
        <f>IF('statement of marks'!EA74="","",'statement of marks'!EA74)</f>
        <v/>
      </c>
    </row>
    <row r="2161" spans="1:26" ht="15.5" customHeight="1">
      <c r="A2161" s="424"/>
      <c r="B2161" s="813" t="str">
        <f>IF('statement of marks'!$ED$3="","",'statement of marks'!$ED$3)</f>
        <v>SOCIAL STUDIES</v>
      </c>
      <c r="C2161" s="814"/>
      <c r="D2161" s="430" t="str">
        <f>IF('statement of marks'!ED74="","",'statement of marks'!ED74)</f>
        <v/>
      </c>
      <c r="E2161" s="430" t="str">
        <f>IF('statement of marks'!EE74="","",'statement of marks'!EE74)</f>
        <v/>
      </c>
      <c r="F2161" s="442" t="str">
        <f>IF('statement of marks'!EF74="","",'statement of marks'!EF74)</f>
        <v/>
      </c>
      <c r="G2161" s="430" t="str">
        <f>IF('statement of marks'!EG74="","",'statement of marks'!EG74)</f>
        <v/>
      </c>
      <c r="H2161" s="430" t="str">
        <f>IF('statement of marks'!EH74="","",'statement of marks'!EH74)</f>
        <v/>
      </c>
      <c r="I2161" s="443" t="str">
        <f>IF('statement of marks'!EI74="","",'statement of marks'!EI74)</f>
        <v/>
      </c>
      <c r="J2161" s="430" t="str">
        <f>IF('statement of marks'!EJ74="","",'statement of marks'!EJ74)</f>
        <v/>
      </c>
      <c r="K2161" s="430" t="str">
        <f>IF('statement of marks'!EK74="","",'statement of marks'!EK74)</f>
        <v/>
      </c>
      <c r="L2161" s="443" t="str">
        <f>IF('statement of marks'!EL74="","",'statement of marks'!EL74)</f>
        <v/>
      </c>
      <c r="M2161" s="443" t="str">
        <f>IF('statement of marks'!EM74="","",'statement of marks'!EM74)</f>
        <v/>
      </c>
      <c r="N2161" s="444" t="str">
        <f>IF('statement of marks'!EN74="","",'statement of marks'!EN74)</f>
        <v/>
      </c>
      <c r="O2161" s="430" t="str">
        <f>IF('statement of marks'!EO74="","",'statement of marks'!EO74)</f>
        <v/>
      </c>
      <c r="P2161" s="430" t="str">
        <f>IF('statement of marks'!EP74="","",'statement of marks'!EP74)</f>
        <v/>
      </c>
      <c r="Q2161" s="430"/>
      <c r="R2161" s="443" t="str">
        <f>IF('statement of marks'!EQ74="","",'statement of marks'!EQ74)</f>
        <v/>
      </c>
      <c r="S2161" s="445" t="str">
        <f>IF('statement of marks'!ER74="","",'statement of marks'!ER74)</f>
        <v/>
      </c>
      <c r="T2161" s="430" t="str">
        <f>IF('statement of marks'!ES74="","",'statement of marks'!ES74)</f>
        <v/>
      </c>
      <c r="U2161" s="430" t="str">
        <f>IF('statement of marks'!ET74="","",'statement of marks'!ET74)</f>
        <v/>
      </c>
      <c r="V2161" s="430"/>
      <c r="W2161" s="443" t="str">
        <f>IF('statement of marks'!EU74="","",'statement of marks'!EU74)</f>
        <v/>
      </c>
      <c r="X2161" s="446" t="str">
        <f>IF('statement of marks'!EV74="","",'statement of marks'!EV74)</f>
        <v/>
      </c>
      <c r="Y2161" s="430" t="str">
        <f>IF('statement of marks'!EW74="","",'statement of marks'!EW74)</f>
        <v/>
      </c>
      <c r="Z2161" s="453" t="str">
        <f>IF('statement of marks'!EX74="","",'statement of marks'!EX74)</f>
        <v/>
      </c>
    </row>
    <row r="2162" spans="1:26" ht="15.5" customHeight="1">
      <c r="A2162" s="424"/>
      <c r="B2162" s="813" t="s">
        <v>172</v>
      </c>
      <c r="C2162" s="814"/>
      <c r="D2162" s="794" t="s">
        <v>167</v>
      </c>
      <c r="E2162" s="794"/>
      <c r="F2162" s="794"/>
      <c r="G2162" s="794" t="s">
        <v>168</v>
      </c>
      <c r="H2162" s="794"/>
      <c r="I2162" s="794"/>
      <c r="J2162" s="794" t="s">
        <v>169</v>
      </c>
      <c r="K2162" s="794"/>
      <c r="L2162" s="794"/>
      <c r="M2162" s="794"/>
      <c r="N2162" s="794"/>
      <c r="O2162" s="794" t="s">
        <v>177</v>
      </c>
      <c r="P2162" s="794"/>
      <c r="Q2162" s="794"/>
      <c r="R2162" s="794"/>
      <c r="S2162" s="794" t="s">
        <v>221</v>
      </c>
      <c r="T2162" s="794"/>
      <c r="U2162" s="794"/>
      <c r="V2162" s="794"/>
      <c r="W2162" s="447"/>
      <c r="X2162" s="823" t="s">
        <v>425</v>
      </c>
      <c r="Y2162" s="823"/>
      <c r="Z2162" s="824"/>
    </row>
    <row r="2163" spans="1:26" ht="15.5" customHeight="1">
      <c r="A2163" s="425"/>
      <c r="B2163" s="825" t="s">
        <v>166</v>
      </c>
      <c r="C2163" s="826"/>
      <c r="D2163" s="827">
        <f>IF('statement of marks'!FA$6="","",'statement of marks'!FA$6)</f>
        <v>20</v>
      </c>
      <c r="E2163" s="827"/>
      <c r="F2163" s="827"/>
      <c r="G2163" s="827">
        <f>IF('statement of marks'!FB$6="","",'statement of marks'!FB$6)</f>
        <v>20</v>
      </c>
      <c r="H2163" s="827"/>
      <c r="I2163" s="827"/>
      <c r="J2163" s="827">
        <f>IF('statement of marks'!FC$6="","",'statement of marks'!FC$6)</f>
        <v>20</v>
      </c>
      <c r="K2163" s="827"/>
      <c r="L2163" s="827"/>
      <c r="M2163" s="827"/>
      <c r="N2163" s="827"/>
      <c r="O2163" s="827">
        <f>IF('statement of marks'!FD$6="","",'statement of marks'!FD$6)</f>
        <v>20</v>
      </c>
      <c r="P2163" s="827"/>
      <c r="Q2163" s="827"/>
      <c r="R2163" s="827"/>
      <c r="S2163" s="827">
        <f>IF('statement of marks'!FE$6="","",'statement of marks'!FE$6)</f>
        <v>20</v>
      </c>
      <c r="T2163" s="827"/>
      <c r="U2163" s="827"/>
      <c r="V2163" s="827"/>
      <c r="W2163" s="448"/>
      <c r="X2163" s="436">
        <f>IF('statement of marks'!FF$6="","",'statement of marks'!FF$6)</f>
        <v>100</v>
      </c>
      <c r="Y2163" s="436" t="s">
        <v>220</v>
      </c>
      <c r="Z2163" s="451" t="s">
        <v>69</v>
      </c>
    </row>
    <row r="2164" spans="1:26" ht="15.5" customHeight="1">
      <c r="A2164" s="424"/>
      <c r="B2164" s="813" t="str">
        <f>IF('statement of marks'!$FA$3="","",'statement of marks'!$FA$3)</f>
        <v>WORK EXPERIENCE</v>
      </c>
      <c r="C2164" s="814"/>
      <c r="D2164" s="817" t="str">
        <f>IF('statement of marks'!FA74="","",'statement of marks'!FA74)</f>
        <v/>
      </c>
      <c r="E2164" s="817"/>
      <c r="F2164" s="817"/>
      <c r="G2164" s="817" t="str">
        <f>IF('statement of marks'!FB74="","",'statement of marks'!FB74)</f>
        <v/>
      </c>
      <c r="H2164" s="817"/>
      <c r="I2164" s="817"/>
      <c r="J2164" s="816" t="str">
        <f>IF('statement of marks'!FC74="","",'statement of marks'!FC74)</f>
        <v/>
      </c>
      <c r="K2164" s="816"/>
      <c r="L2164" s="816"/>
      <c r="M2164" s="816"/>
      <c r="N2164" s="816"/>
      <c r="O2164" s="817" t="str">
        <f>IF('statement of marks'!FD74="","",'statement of marks'!FD74)</f>
        <v/>
      </c>
      <c r="P2164" s="817"/>
      <c r="Q2164" s="817"/>
      <c r="R2164" s="817"/>
      <c r="S2164" s="817" t="str">
        <f>IF('statement of marks'!FE74="","",'statement of marks'!FE74)</f>
        <v/>
      </c>
      <c r="T2164" s="817"/>
      <c r="U2164" s="817"/>
      <c r="V2164" s="817"/>
      <c r="W2164" s="447"/>
      <c r="X2164" s="447" t="str">
        <f>IF('statement of marks'!FF74="","",'statement of marks'!FF74)</f>
        <v/>
      </c>
      <c r="Y2164" s="447" t="str">
        <f>IF('statement of marks'!FG74="","",'statement of marks'!FG74)</f>
        <v/>
      </c>
      <c r="Z2164" s="454" t="str">
        <f>IF('statement of marks'!FH74="","",'statement of marks'!FH74)</f>
        <v/>
      </c>
    </row>
    <row r="2165" spans="1:26" ht="15.5" customHeight="1">
      <c r="A2165" s="424"/>
      <c r="B2165" s="813" t="str">
        <f>IF('statement of marks'!$FK$3="","",'statement of marks'!$FK$3)</f>
        <v>ART EDUCATION</v>
      </c>
      <c r="C2165" s="814"/>
      <c r="D2165" s="817" t="str">
        <f>IF('statement of marks'!FK74="","",'statement of marks'!FK74)</f>
        <v/>
      </c>
      <c r="E2165" s="817"/>
      <c r="F2165" s="817"/>
      <c r="G2165" s="817" t="str">
        <f>IF('statement of marks'!FL74="","",'statement of marks'!FL74)</f>
        <v/>
      </c>
      <c r="H2165" s="817"/>
      <c r="I2165" s="817"/>
      <c r="J2165" s="816" t="str">
        <f>IF('statement of marks'!FM74="","",'statement of marks'!FM74)</f>
        <v/>
      </c>
      <c r="K2165" s="816"/>
      <c r="L2165" s="816"/>
      <c r="M2165" s="816"/>
      <c r="N2165" s="816"/>
      <c r="O2165" s="817" t="str">
        <f>IF('statement of marks'!FN74="","",'statement of marks'!FN74)</f>
        <v/>
      </c>
      <c r="P2165" s="817"/>
      <c r="Q2165" s="817"/>
      <c r="R2165" s="817"/>
      <c r="S2165" s="817" t="str">
        <f>IF('statement of marks'!FO74="","",'statement of marks'!FO74)</f>
        <v/>
      </c>
      <c r="T2165" s="817"/>
      <c r="U2165" s="817"/>
      <c r="V2165" s="817"/>
      <c r="W2165" s="447"/>
      <c r="X2165" s="447" t="str">
        <f>IF('statement of marks'!FP74="","",'statement of marks'!FP74)</f>
        <v/>
      </c>
      <c r="Y2165" s="447" t="str">
        <f>IF('statement of marks'!FQ74="","",'statement of marks'!FQ74)</f>
        <v/>
      </c>
      <c r="Z2165" s="454" t="str">
        <f>IF('statement of marks'!FR74="","",'statement of marks'!FR74)</f>
        <v/>
      </c>
    </row>
    <row r="2166" spans="1:26" ht="15.5" customHeight="1">
      <c r="A2166" s="424"/>
      <c r="B2166" s="813" t="str">
        <f>IF('statement of marks'!$FU$3="","",'statement of marks'!$FU$3)</f>
        <v>PHYSICIAL EDUCATION</v>
      </c>
      <c r="C2166" s="814"/>
      <c r="D2166" s="817" t="str">
        <f>IF('statement of marks'!FU74="","",'statement of marks'!FU74)</f>
        <v/>
      </c>
      <c r="E2166" s="817"/>
      <c r="F2166" s="817"/>
      <c r="G2166" s="817" t="str">
        <f>IF('statement of marks'!FV74="","",'statement of marks'!FV74)</f>
        <v/>
      </c>
      <c r="H2166" s="817"/>
      <c r="I2166" s="817"/>
      <c r="J2166" s="816" t="str">
        <f>IF('statement of marks'!FW74="","",'statement of marks'!FW74)</f>
        <v/>
      </c>
      <c r="K2166" s="816"/>
      <c r="L2166" s="816"/>
      <c r="M2166" s="816"/>
      <c r="N2166" s="816"/>
      <c r="O2166" s="817" t="str">
        <f>IF('statement of marks'!FX74="","",'statement of marks'!FX74)</f>
        <v/>
      </c>
      <c r="P2166" s="817"/>
      <c r="Q2166" s="817"/>
      <c r="R2166" s="817"/>
      <c r="S2166" s="817" t="str">
        <f>IF('statement of marks'!FY74="","",'statement of marks'!FY74)</f>
        <v/>
      </c>
      <c r="T2166" s="817"/>
      <c r="U2166" s="817"/>
      <c r="V2166" s="817"/>
      <c r="W2166" s="447"/>
      <c r="X2166" s="447" t="str">
        <f>IF('statement of marks'!FZ74="","",'statement of marks'!FZ74)</f>
        <v/>
      </c>
      <c r="Y2166" s="447" t="str">
        <f>IF('statement of marks'!GA74="","",'statement of marks'!GA74)</f>
        <v/>
      </c>
      <c r="Z2166" s="454" t="str">
        <f>IF('statement of marks'!GB74="","",'statement of marks'!GB74)</f>
        <v/>
      </c>
    </row>
    <row r="2167" spans="1:26" ht="15.5" customHeight="1">
      <c r="A2167" s="424"/>
      <c r="B2167" s="813" t="s">
        <v>173</v>
      </c>
      <c r="C2167" s="814"/>
      <c r="D2167" s="794" t="str">
        <f>details!$EF$3</f>
        <v>AUGUST</v>
      </c>
      <c r="E2167" s="794"/>
      <c r="F2167" s="794"/>
      <c r="G2167" s="794" t="str">
        <f>details!$EJ$3</f>
        <v>OCTOBER</v>
      </c>
      <c r="H2167" s="794"/>
      <c r="I2167" s="794"/>
      <c r="J2167" s="816" t="str">
        <f>details!$EN$3</f>
        <v>DECEMBER</v>
      </c>
      <c r="K2167" s="816"/>
      <c r="L2167" s="816"/>
      <c r="M2167" s="816"/>
      <c r="N2167" s="816"/>
      <c r="O2167" s="794" t="str">
        <f>details!$ER$3</f>
        <v>FEBURARY</v>
      </c>
      <c r="P2167" s="794"/>
      <c r="Q2167" s="794"/>
      <c r="R2167" s="794"/>
      <c r="S2167" s="794" t="str">
        <f>details!$EV$3</f>
        <v>GRAND TOAL</v>
      </c>
      <c r="T2167" s="794"/>
      <c r="U2167" s="794"/>
      <c r="V2167" s="794"/>
      <c r="W2167" s="811" t="s">
        <v>118</v>
      </c>
      <c r="X2167" s="811"/>
      <c r="Y2167" s="811"/>
      <c r="Z2167" s="812"/>
    </row>
    <row r="2168" spans="1:26" ht="15.5" customHeight="1">
      <c r="A2168" s="424"/>
      <c r="B2168" s="813" t="s">
        <v>175</v>
      </c>
      <c r="C2168" s="814"/>
      <c r="D2168" s="815" t="str">
        <f>IF(details!EI74="","",details!EI74)</f>
        <v/>
      </c>
      <c r="E2168" s="815"/>
      <c r="F2168" s="815"/>
      <c r="G2168" s="815" t="str">
        <f>IF(details!EM74="","",details!EM74)</f>
        <v/>
      </c>
      <c r="H2168" s="815"/>
      <c r="I2168" s="815"/>
      <c r="J2168" s="816" t="str">
        <f>IF(details!EQ74="","",details!EQ74)</f>
        <v/>
      </c>
      <c r="K2168" s="816"/>
      <c r="L2168" s="816"/>
      <c r="M2168" s="816"/>
      <c r="N2168" s="816"/>
      <c r="O2168" s="817" t="str">
        <f>IF(details!EU74="","",details!EU74)</f>
        <v/>
      </c>
      <c r="P2168" s="817"/>
      <c r="Q2168" s="817"/>
      <c r="R2168" s="817"/>
      <c r="S2168" s="815" t="str">
        <f>IF(details!EW74="","",details!EW74)</f>
        <v/>
      </c>
      <c r="T2168" s="815"/>
      <c r="U2168" s="815"/>
      <c r="V2168" s="815"/>
      <c r="W2168" s="811"/>
      <c r="X2168" s="811"/>
      <c r="Y2168" s="811"/>
      <c r="Z2168" s="812"/>
    </row>
    <row r="2169" spans="1:26" ht="15.5" customHeight="1">
      <c r="A2169" s="424"/>
      <c r="B2169" s="818" t="s">
        <v>174</v>
      </c>
      <c r="C2169" s="819"/>
      <c r="D2169" s="820">
        <f>IF(details!EH74="","",details!EH74)</f>
        <v>40</v>
      </c>
      <c r="E2169" s="820"/>
      <c r="F2169" s="820"/>
      <c r="G2169" s="820">
        <f>IF(details!EL74="","",details!EL74)</f>
        <v>60</v>
      </c>
      <c r="H2169" s="820"/>
      <c r="I2169" s="820"/>
      <c r="J2169" s="820">
        <f>IF(details!EP74="","",details!EP74)</f>
        <v>80</v>
      </c>
      <c r="K2169" s="820"/>
      <c r="L2169" s="820"/>
      <c r="M2169" s="820"/>
      <c r="N2169" s="820"/>
      <c r="O2169" s="820">
        <f>IF(details!ET74="","",details!ET74)</f>
        <v>100</v>
      </c>
      <c r="P2169" s="820"/>
      <c r="Q2169" s="820"/>
      <c r="R2169" s="820"/>
      <c r="S2169" s="820">
        <f>IF(details!EV74="","",details!EV74)</f>
        <v>110</v>
      </c>
      <c r="T2169" s="820"/>
      <c r="U2169" s="820"/>
      <c r="V2169" s="820"/>
      <c r="W2169" s="821">
        <f>'statement of marks'!$HR$108</f>
        <v>45777</v>
      </c>
      <c r="X2169" s="821"/>
      <c r="Y2169" s="821"/>
      <c r="Z2169" s="822"/>
    </row>
    <row r="2170" spans="1:26" ht="15.5" customHeight="1">
      <c r="A2170" s="426"/>
      <c r="B2170" s="803" t="s">
        <v>232</v>
      </c>
      <c r="C2170" s="804"/>
      <c r="D2170" s="805" t="s">
        <v>189</v>
      </c>
      <c r="E2170" s="805"/>
      <c r="F2170" s="805"/>
      <c r="G2170" s="805" t="s">
        <v>190</v>
      </c>
      <c r="H2170" s="805"/>
      <c r="I2170" s="805"/>
      <c r="J2170" s="805" t="s">
        <v>222</v>
      </c>
      <c r="K2170" s="805"/>
      <c r="L2170" s="805"/>
      <c r="M2170" s="805"/>
      <c r="N2170" s="805"/>
      <c r="O2170" s="805" t="s">
        <v>147</v>
      </c>
      <c r="P2170" s="805"/>
      <c r="Q2170" s="805"/>
      <c r="R2170" s="805"/>
      <c r="S2170" s="806" t="s">
        <v>195</v>
      </c>
      <c r="T2170" s="806"/>
      <c r="U2170" s="806"/>
      <c r="V2170" s="806"/>
      <c r="W2170" s="805" t="s">
        <v>230</v>
      </c>
      <c r="X2170" s="805"/>
      <c r="Y2170" s="805"/>
      <c r="Z2170" s="807"/>
    </row>
    <row r="2171" spans="1:26" ht="15.5" customHeight="1">
      <c r="A2171" s="426"/>
      <c r="B2171" s="803"/>
      <c r="C2171" s="804"/>
      <c r="D2171" s="805">
        <f>'statement of marks'!HP74</f>
        <v>1200</v>
      </c>
      <c r="E2171" s="805"/>
      <c r="F2171" s="805"/>
      <c r="G2171" s="805" t="str">
        <f>'statement of marks'!HQ74</f>
        <v/>
      </c>
      <c r="H2171" s="805"/>
      <c r="I2171" s="805"/>
      <c r="J2171" s="808" t="str">
        <f>'statement of marks'!HU74</f>
        <v/>
      </c>
      <c r="K2171" s="808"/>
      <c r="L2171" s="808"/>
      <c r="M2171" s="808"/>
      <c r="N2171" s="808"/>
      <c r="O2171" s="808" t="str">
        <f>'statement of marks'!HR74</f>
        <v/>
      </c>
      <c r="P2171" s="808"/>
      <c r="Q2171" s="808"/>
      <c r="R2171" s="808"/>
      <c r="S2171" s="805" t="str">
        <f>'statement of marks'!HT74</f>
        <v/>
      </c>
      <c r="T2171" s="805"/>
      <c r="U2171" s="805"/>
      <c r="V2171" s="805"/>
      <c r="W2171" s="809" t="str">
        <f>'statement of marks'!HO74</f>
        <v/>
      </c>
      <c r="X2171" s="809"/>
      <c r="Y2171" s="809"/>
      <c r="Z2171" s="810"/>
    </row>
    <row r="2172" spans="1:26" ht="15.5" customHeight="1">
      <c r="A2172" s="424"/>
      <c r="B2172" s="792" t="s">
        <v>176</v>
      </c>
      <c r="C2172" s="793"/>
      <c r="D2172" s="794"/>
      <c r="E2172" s="794"/>
      <c r="F2172" s="794"/>
      <c r="G2172" s="794"/>
      <c r="H2172" s="794"/>
      <c r="I2172" s="794"/>
      <c r="J2172" s="794"/>
      <c r="K2172" s="794"/>
      <c r="L2172" s="794"/>
      <c r="M2172" s="794"/>
      <c r="N2172" s="794"/>
      <c r="O2172" s="794"/>
      <c r="P2172" s="794"/>
      <c r="Q2172" s="794"/>
      <c r="R2172" s="794"/>
      <c r="S2172" s="794"/>
      <c r="T2172" s="794"/>
      <c r="U2172" s="794"/>
      <c r="V2172" s="794"/>
      <c r="W2172" s="794"/>
      <c r="X2172" s="794"/>
      <c r="Y2172" s="794"/>
      <c r="Z2172" s="800"/>
    </row>
    <row r="2173" spans="1:26" ht="15.5" customHeight="1">
      <c r="A2173" s="424"/>
      <c r="B2173" s="801" t="s">
        <v>161</v>
      </c>
      <c r="C2173" s="802"/>
      <c r="D2173" s="794"/>
      <c r="E2173" s="794"/>
      <c r="F2173" s="794"/>
      <c r="G2173" s="794"/>
      <c r="H2173" s="794"/>
      <c r="I2173" s="794"/>
      <c r="J2173" s="794"/>
      <c r="K2173" s="794"/>
      <c r="L2173" s="794"/>
      <c r="M2173" s="794"/>
      <c r="N2173" s="794"/>
      <c r="O2173" s="794"/>
      <c r="P2173" s="794"/>
      <c r="Q2173" s="794"/>
      <c r="R2173" s="794"/>
      <c r="S2173" s="794"/>
      <c r="T2173" s="794"/>
      <c r="U2173" s="794"/>
      <c r="V2173" s="794"/>
      <c r="W2173" s="794"/>
      <c r="X2173" s="794"/>
      <c r="Y2173" s="794"/>
      <c r="Z2173" s="800"/>
    </row>
    <row r="2174" spans="1:26" ht="15.5" customHeight="1">
      <c r="A2174" s="424"/>
      <c r="B2174" s="792" t="s">
        <v>162</v>
      </c>
      <c r="C2174" s="793"/>
      <c r="D2174" s="794"/>
      <c r="E2174" s="794"/>
      <c r="F2174" s="794"/>
      <c r="G2174" s="794"/>
      <c r="H2174" s="794"/>
      <c r="I2174" s="794"/>
      <c r="J2174" s="794"/>
      <c r="K2174" s="794"/>
      <c r="L2174" s="794"/>
      <c r="M2174" s="794"/>
      <c r="N2174" s="794"/>
      <c r="O2174" s="794"/>
      <c r="P2174" s="794"/>
      <c r="Q2174" s="794"/>
      <c r="R2174" s="794"/>
      <c r="S2174" s="795" t="s">
        <v>162</v>
      </c>
      <c r="T2174" s="795"/>
      <c r="U2174" s="795"/>
      <c r="V2174" s="795"/>
      <c r="W2174" s="796" t="s">
        <v>163</v>
      </c>
      <c r="X2174" s="796"/>
      <c r="Y2174" s="796"/>
      <c r="Z2174" s="797"/>
    </row>
    <row r="2175" spans="1:26" ht="15.5" customHeight="1">
      <c r="A2175" s="424"/>
      <c r="B2175" s="798" t="s">
        <v>163</v>
      </c>
      <c r="C2175" s="799"/>
      <c r="D2175" s="794"/>
      <c r="E2175" s="794"/>
      <c r="F2175" s="794"/>
      <c r="G2175" s="794"/>
      <c r="H2175" s="794"/>
      <c r="I2175" s="794"/>
      <c r="J2175" s="794"/>
      <c r="K2175" s="794"/>
      <c r="L2175" s="794"/>
      <c r="M2175" s="794"/>
      <c r="N2175" s="794"/>
      <c r="O2175" s="794"/>
      <c r="P2175" s="794"/>
      <c r="Q2175" s="794"/>
      <c r="R2175" s="794"/>
      <c r="S2175" s="795"/>
      <c r="T2175" s="795"/>
      <c r="U2175" s="795"/>
      <c r="V2175" s="795"/>
      <c r="W2175" s="796"/>
      <c r="X2175" s="796"/>
      <c r="Y2175" s="796"/>
      <c r="Z2175" s="797"/>
    </row>
    <row r="2176" spans="1:26" ht="15.5" customHeight="1" thickBot="1">
      <c r="A2176" s="424"/>
      <c r="B2176" s="786" t="s">
        <v>223</v>
      </c>
      <c r="C2176" s="787"/>
      <c r="D2176" s="788"/>
      <c r="E2176" s="788"/>
      <c r="F2176" s="788"/>
      <c r="G2176" s="788"/>
      <c r="H2176" s="788"/>
      <c r="I2176" s="788"/>
      <c r="J2176" s="788"/>
      <c r="K2176" s="788"/>
      <c r="L2176" s="788"/>
      <c r="M2176" s="788"/>
      <c r="N2176" s="788"/>
      <c r="O2176" s="788"/>
      <c r="P2176" s="788"/>
      <c r="Q2176" s="788"/>
      <c r="R2176" s="788"/>
      <c r="S2176" s="789" t="s">
        <v>179</v>
      </c>
      <c r="T2176" s="789"/>
      <c r="U2176" s="789"/>
      <c r="V2176" s="789"/>
      <c r="W2176" s="790" t="s">
        <v>179</v>
      </c>
      <c r="X2176" s="790"/>
      <c r="Y2176" s="790"/>
      <c r="Z2176" s="791"/>
    </row>
    <row r="2177" spans="1:26" ht="15.5" customHeight="1">
      <c r="A2177" s="424"/>
      <c r="B2177" s="839" t="s">
        <v>178</v>
      </c>
      <c r="C2177" s="840"/>
      <c r="D2177" s="840"/>
      <c r="E2177" s="840"/>
      <c r="F2177" s="840"/>
      <c r="G2177" s="840"/>
      <c r="H2177" s="840"/>
      <c r="I2177" s="840"/>
      <c r="J2177" s="840"/>
      <c r="K2177" s="840"/>
      <c r="L2177" s="840"/>
      <c r="M2177" s="840"/>
      <c r="N2177" s="840"/>
      <c r="O2177" s="840"/>
      <c r="P2177" s="840"/>
      <c r="Q2177" s="840"/>
      <c r="R2177" s="840"/>
      <c r="S2177" s="840"/>
      <c r="T2177" s="840"/>
      <c r="U2177" s="840"/>
      <c r="V2177" s="840"/>
      <c r="W2177" s="840"/>
      <c r="X2177" s="840"/>
      <c r="Y2177" s="840"/>
      <c r="Z2177" s="841"/>
    </row>
    <row r="2178" spans="1:26" ht="15.5" customHeight="1">
      <c r="A2178" s="424"/>
      <c r="B2178" s="842" t="str">
        <f>IF('statement of marks'!$A$1="","",'statement of marks'!$A$1)</f>
        <v>GOVT. HR. SEC. SCHOOL, _________________</v>
      </c>
      <c r="C2178" s="843"/>
      <c r="D2178" s="843"/>
      <c r="E2178" s="843"/>
      <c r="F2178" s="843"/>
      <c r="G2178" s="843"/>
      <c r="H2178" s="843"/>
      <c r="I2178" s="843"/>
      <c r="J2178" s="843"/>
      <c r="K2178" s="843"/>
      <c r="L2178" s="843"/>
      <c r="M2178" s="843"/>
      <c r="N2178" s="843"/>
      <c r="O2178" s="843"/>
      <c r="P2178" s="843"/>
      <c r="Q2178" s="843"/>
      <c r="R2178" s="843"/>
      <c r="S2178" s="843"/>
      <c r="T2178" s="843"/>
      <c r="U2178" s="843"/>
      <c r="V2178" s="843"/>
      <c r="W2178" s="843"/>
      <c r="X2178" s="843"/>
      <c r="Y2178" s="843"/>
      <c r="Z2178" s="844"/>
    </row>
    <row r="2179" spans="1:26" ht="15.5" customHeight="1">
      <c r="A2179" s="424"/>
      <c r="B2179" s="813" t="s">
        <v>117</v>
      </c>
      <c r="C2179" s="814"/>
      <c r="D2179" s="814" t="str">
        <f>IF('statement of marks'!$H$3="","",'statement of marks'!$H$3)</f>
        <v>2024-25</v>
      </c>
      <c r="E2179" s="814"/>
      <c r="F2179" s="814"/>
      <c r="G2179" s="814"/>
      <c r="H2179" s="814"/>
      <c r="I2179" s="814"/>
      <c r="J2179" s="814"/>
      <c r="K2179" s="814"/>
      <c r="L2179" s="814"/>
      <c r="M2179" s="814"/>
      <c r="N2179" s="814"/>
      <c r="O2179" s="814"/>
      <c r="P2179" s="814"/>
      <c r="Q2179" s="814"/>
      <c r="R2179" s="814"/>
      <c r="S2179" s="814"/>
      <c r="T2179" s="814"/>
      <c r="U2179" s="814"/>
      <c r="V2179" s="814"/>
      <c r="W2179" s="814"/>
      <c r="X2179" s="814"/>
      <c r="Y2179" s="814"/>
      <c r="Z2179" s="832"/>
    </row>
    <row r="2180" spans="1:26" ht="15.5" customHeight="1">
      <c r="A2180" s="424"/>
      <c r="B2180" s="813" t="s">
        <v>157</v>
      </c>
      <c r="C2180" s="814"/>
      <c r="D2180" s="814" t="str">
        <f>IF('statement of marks'!I75="","",'statement of marks'!I75)</f>
        <v/>
      </c>
      <c r="E2180" s="814"/>
      <c r="F2180" s="814"/>
      <c r="G2180" s="814"/>
      <c r="H2180" s="814"/>
      <c r="I2180" s="814"/>
      <c r="J2180" s="814"/>
      <c r="K2180" s="814"/>
      <c r="L2180" s="814"/>
      <c r="M2180" s="814"/>
      <c r="N2180" s="814"/>
      <c r="O2180" s="814"/>
      <c r="P2180" s="814"/>
      <c r="Q2180" s="814"/>
      <c r="R2180" s="814"/>
      <c r="S2180" s="814"/>
      <c r="T2180" s="814"/>
      <c r="U2180" s="814"/>
      <c r="V2180" s="814"/>
      <c r="W2180" s="814"/>
      <c r="X2180" s="814"/>
      <c r="Y2180" s="814"/>
      <c r="Z2180" s="832"/>
    </row>
    <row r="2181" spans="1:26" ht="15.5" customHeight="1">
      <c r="A2181" s="424"/>
      <c r="B2181" s="813" t="s">
        <v>20</v>
      </c>
      <c r="C2181" s="814"/>
      <c r="D2181" s="814" t="str">
        <f>IF('statement of marks'!J75="","",'statement of marks'!J75)</f>
        <v/>
      </c>
      <c r="E2181" s="814"/>
      <c r="F2181" s="814"/>
      <c r="G2181" s="814"/>
      <c r="H2181" s="814"/>
      <c r="I2181" s="814"/>
      <c r="J2181" s="814"/>
      <c r="K2181" s="814"/>
      <c r="L2181" s="814"/>
      <c r="M2181" s="814"/>
      <c r="N2181" s="814"/>
      <c r="O2181" s="814"/>
      <c r="P2181" s="814"/>
      <c r="Q2181" s="814"/>
      <c r="R2181" s="814"/>
      <c r="S2181" s="814"/>
      <c r="T2181" s="814"/>
      <c r="U2181" s="814"/>
      <c r="V2181" s="814"/>
      <c r="W2181" s="814"/>
      <c r="X2181" s="814"/>
      <c r="Y2181" s="814"/>
      <c r="Z2181" s="832"/>
    </row>
    <row r="2182" spans="1:26" ht="15.5" customHeight="1">
      <c r="A2182" s="424"/>
      <c r="B2182" s="813" t="s">
        <v>21</v>
      </c>
      <c r="C2182" s="814"/>
      <c r="D2182" s="814" t="str">
        <f>IF('statement of marks'!K75="","",'statement of marks'!K75)</f>
        <v/>
      </c>
      <c r="E2182" s="814"/>
      <c r="F2182" s="814"/>
      <c r="G2182" s="814"/>
      <c r="H2182" s="814"/>
      <c r="I2182" s="814"/>
      <c r="J2182" s="814"/>
      <c r="K2182" s="814"/>
      <c r="L2182" s="814"/>
      <c r="M2182" s="814"/>
      <c r="N2182" s="814"/>
      <c r="O2182" s="814"/>
      <c r="P2182" s="814"/>
      <c r="Q2182" s="814"/>
      <c r="R2182" s="814"/>
      <c r="S2182" s="814"/>
      <c r="T2182" s="814"/>
      <c r="U2182" s="814"/>
      <c r="V2182" s="814"/>
      <c r="W2182" s="814"/>
      <c r="X2182" s="814"/>
      <c r="Y2182" s="814"/>
      <c r="Z2182" s="832"/>
    </row>
    <row r="2183" spans="1:26" ht="15.5" customHeight="1">
      <c r="A2183" s="424"/>
      <c r="B2183" s="813" t="s">
        <v>158</v>
      </c>
      <c r="C2183" s="814"/>
      <c r="D2183" s="814" t="str">
        <f>IF('statement of marks'!$G$3="","",'statement of marks'!$G$3)</f>
        <v>6 A</v>
      </c>
      <c r="E2183" s="814"/>
      <c r="F2183" s="814"/>
      <c r="G2183" s="814" t="s">
        <v>159</v>
      </c>
      <c r="H2183" s="814"/>
      <c r="I2183" s="814"/>
      <c r="J2183" s="836">
        <f>IF('statement of marks'!D75="","",'statement of marks'!D75)</f>
        <v>869</v>
      </c>
      <c r="K2183" s="837"/>
      <c r="L2183" s="837"/>
      <c r="M2183" s="837"/>
      <c r="N2183" s="838"/>
      <c r="O2183" s="814" t="s">
        <v>79</v>
      </c>
      <c r="P2183" s="814"/>
      <c r="Q2183" s="814"/>
      <c r="R2183" s="814"/>
      <c r="S2183" s="814" t="str">
        <f>IF('statement of marks'!F75="","",'statement of marks'!F75)</f>
        <v/>
      </c>
      <c r="T2183" s="814"/>
      <c r="U2183" s="814"/>
      <c r="V2183" s="814"/>
      <c r="W2183" s="814" t="str">
        <f>IF('statement of marks'!$I$3="","",'statement of marks'!$I$3)</f>
        <v>SCHOOL DISE CODE</v>
      </c>
      <c r="X2183" s="814"/>
      <c r="Y2183" s="814"/>
      <c r="Z2183" s="832"/>
    </row>
    <row r="2184" spans="1:26" ht="15.5" customHeight="1">
      <c r="A2184" s="424"/>
      <c r="B2184" s="449" t="s">
        <v>171</v>
      </c>
      <c r="C2184" s="428"/>
      <c r="D2184" s="830" t="str">
        <f>IF('statement of marks'!G75="","",'statement of marks'!G75)</f>
        <v/>
      </c>
      <c r="E2184" s="830"/>
      <c r="F2184" s="830"/>
      <c r="G2184" s="831" t="str">
        <f>IF('statement of marks'!H75="","",'statement of marks'!H75)</f>
        <v/>
      </c>
      <c r="H2184" s="831"/>
      <c r="I2184" s="831"/>
      <c r="J2184" s="831"/>
      <c r="K2184" s="831"/>
      <c r="L2184" s="831"/>
      <c r="M2184" s="831"/>
      <c r="N2184" s="831"/>
      <c r="O2184" s="831"/>
      <c r="P2184" s="831"/>
      <c r="Q2184" s="831"/>
      <c r="R2184" s="831"/>
      <c r="S2184" s="831"/>
      <c r="T2184" s="831"/>
      <c r="U2184" s="831"/>
      <c r="V2184" s="831"/>
      <c r="W2184" s="814" t="str">
        <f>IF('statement of marks'!$J$3="","",'statement of marks'!$J$3)</f>
        <v>08291009401</v>
      </c>
      <c r="X2184" s="814"/>
      <c r="Y2184" s="814"/>
      <c r="Z2184" s="832"/>
    </row>
    <row r="2185" spans="1:26" ht="15.5" customHeight="1">
      <c r="A2185" s="424"/>
      <c r="B2185" s="450" t="s">
        <v>160</v>
      </c>
      <c r="C2185" s="429" t="s">
        <v>165</v>
      </c>
      <c r="D2185" s="794" t="s">
        <v>167</v>
      </c>
      <c r="E2185" s="794"/>
      <c r="F2185" s="794"/>
      <c r="G2185" s="794" t="s">
        <v>168</v>
      </c>
      <c r="H2185" s="794"/>
      <c r="I2185" s="794"/>
      <c r="J2185" s="794" t="s">
        <v>169</v>
      </c>
      <c r="K2185" s="794"/>
      <c r="L2185" s="794"/>
      <c r="M2185" s="833" t="str">
        <f>IF('statement of marks'!U$4="","",'statement of marks'!U$4)</f>
        <v>TOTAL OF ALL TESTS</v>
      </c>
      <c r="N2185" s="834" t="str">
        <f>IF('statement of marks'!V$4="","",'statement of marks'!V$4)</f>
        <v>VRUKSHAROPAN</v>
      </c>
      <c r="O2185" s="795" t="s">
        <v>170</v>
      </c>
      <c r="P2185" s="795"/>
      <c r="Q2185" s="795"/>
      <c r="R2185" s="795"/>
      <c r="S2185" s="835" t="s">
        <v>216</v>
      </c>
      <c r="T2185" s="816" t="s">
        <v>90</v>
      </c>
      <c r="U2185" s="816"/>
      <c r="V2185" s="816"/>
      <c r="W2185" s="816"/>
      <c r="X2185" s="823" t="s">
        <v>425</v>
      </c>
      <c r="Y2185" s="823"/>
      <c r="Z2185" s="824"/>
    </row>
    <row r="2186" spans="1:26" ht="15.5" customHeight="1">
      <c r="A2186" s="424"/>
      <c r="B2186" s="450"/>
      <c r="C2186" s="429"/>
      <c r="D2186" s="431" t="s">
        <v>217</v>
      </c>
      <c r="E2186" s="431" t="s">
        <v>218</v>
      </c>
      <c r="F2186" s="432" t="s">
        <v>219</v>
      </c>
      <c r="G2186" s="431" t="s">
        <v>217</v>
      </c>
      <c r="H2186" s="431" t="s">
        <v>218</v>
      </c>
      <c r="I2186" s="433" t="s">
        <v>219</v>
      </c>
      <c r="J2186" s="431" t="s">
        <v>217</v>
      </c>
      <c r="K2186" s="431" t="s">
        <v>218</v>
      </c>
      <c r="L2186" s="433" t="s">
        <v>219</v>
      </c>
      <c r="M2186" s="833"/>
      <c r="N2186" s="834"/>
      <c r="O2186" s="431" t="s">
        <v>217</v>
      </c>
      <c r="P2186" s="431" t="s">
        <v>218</v>
      </c>
      <c r="Q2186" s="434" t="s">
        <v>421</v>
      </c>
      <c r="R2186" s="433" t="s">
        <v>219</v>
      </c>
      <c r="S2186" s="835"/>
      <c r="T2186" s="431" t="s">
        <v>217</v>
      </c>
      <c r="U2186" s="431" t="s">
        <v>218</v>
      </c>
      <c r="V2186" s="434" t="s">
        <v>422</v>
      </c>
      <c r="W2186" s="433" t="s">
        <v>219</v>
      </c>
      <c r="X2186" s="435" t="s">
        <v>423</v>
      </c>
      <c r="Y2186" s="431" t="s">
        <v>220</v>
      </c>
      <c r="Z2186" s="451" t="s">
        <v>69</v>
      </c>
    </row>
    <row r="2187" spans="1:26" ht="15.5" customHeight="1">
      <c r="A2187" s="425"/>
      <c r="B2187" s="828" t="s">
        <v>166</v>
      </c>
      <c r="C2187" s="829"/>
      <c r="D2187" s="436">
        <f>IF('statement of marks'!L$6="","",'statement of marks'!L$6)</f>
        <v>5</v>
      </c>
      <c r="E2187" s="436">
        <f>IF('statement of marks'!M$6="","",'statement of marks'!M$6)</f>
        <v>5</v>
      </c>
      <c r="F2187" s="437">
        <f>IF('statement of marks'!N$6="","",'statement of marks'!N$6)</f>
        <v>10</v>
      </c>
      <c r="G2187" s="436">
        <f>IF('statement of marks'!O$6="","",'statement of marks'!O$6)</f>
        <v>5</v>
      </c>
      <c r="H2187" s="436">
        <f>IF('statement of marks'!P$6="","",'statement of marks'!P$6)</f>
        <v>5</v>
      </c>
      <c r="I2187" s="438">
        <f>IF('statement of marks'!Q$6="","",'statement of marks'!Q$6)</f>
        <v>10</v>
      </c>
      <c r="J2187" s="436">
        <f>IF('statement of marks'!R$6="","",'statement of marks'!R$6)</f>
        <v>5</v>
      </c>
      <c r="K2187" s="436">
        <f>IF('statement of marks'!S$6="","",'statement of marks'!S$6)</f>
        <v>4</v>
      </c>
      <c r="L2187" s="438">
        <f>IF('statement of marks'!T$6="","",'statement of marks'!T$6)</f>
        <v>9</v>
      </c>
      <c r="M2187" s="438">
        <f>IF('statement of marks'!U$6="","",'statement of marks'!U$6)</f>
        <v>29</v>
      </c>
      <c r="N2187" s="439">
        <f>IF('statement of marks'!V$6="","",'statement of marks'!V$6)</f>
        <v>1</v>
      </c>
      <c r="O2187" s="436">
        <f>IF('statement of marks'!W$6="","",'statement of marks'!W$6)</f>
        <v>40</v>
      </c>
      <c r="P2187" s="436">
        <f>IF('statement of marks'!X$6="","",'statement of marks'!X$6)</f>
        <v>10</v>
      </c>
      <c r="Q2187" s="436">
        <f>IF('statement of marks'!Y$6="","",'statement of marks'!Y$6)</f>
        <v>20</v>
      </c>
      <c r="R2187" s="438">
        <f>IF('statement of marks'!Z$6="","",'statement of marks'!Z$6)</f>
        <v>70</v>
      </c>
      <c r="S2187" s="440">
        <f>IF('statement of marks'!AA$6="","",'statement of marks'!AA$6)</f>
        <v>100</v>
      </c>
      <c r="T2187" s="436">
        <f>IF('statement of marks'!AB$6="","",'statement of marks'!AB$6)</f>
        <v>65</v>
      </c>
      <c r="U2187" s="436">
        <f>IF('statement of marks'!AC$6="","",'statement of marks'!AC$6)</f>
        <v>15</v>
      </c>
      <c r="V2187" s="436">
        <f>IF('statement of marks'!AD$6="","",'statement of marks'!AD$6)</f>
        <v>20</v>
      </c>
      <c r="W2187" s="438">
        <f>IF('statement of marks'!AE$6="","",'statement of marks'!AE$6)</f>
        <v>100</v>
      </c>
      <c r="X2187" s="441">
        <f>IF('statement of marks'!AF$6="","",'statement of marks'!AF$6)</f>
        <v>200</v>
      </c>
      <c r="Y2187" s="436" t="str">
        <f>IF('statement of marks'!AG$6="","",'statement of marks'!AG$6)</f>
        <v/>
      </c>
      <c r="Z2187" s="452" t="str">
        <f>IF('statement of marks'!AH$6="","",'statement of marks'!AH$6)</f>
        <v/>
      </c>
    </row>
    <row r="2188" spans="1:26" ht="15.5" customHeight="1">
      <c r="A2188" s="424"/>
      <c r="B2188" s="813" t="str">
        <f>IF('statement of marks'!$L$3="","",'statement of marks'!$L$3)</f>
        <v>HINDI</v>
      </c>
      <c r="C2188" s="814"/>
      <c r="D2188" s="430" t="str">
        <f>IF('statement of marks'!L75="","",'statement of marks'!L75)</f>
        <v/>
      </c>
      <c r="E2188" s="430" t="str">
        <f>IF('statement of marks'!M75="","",'statement of marks'!M75)</f>
        <v/>
      </c>
      <c r="F2188" s="442" t="str">
        <f>IF('statement of marks'!N75="","",'statement of marks'!N75)</f>
        <v/>
      </c>
      <c r="G2188" s="430" t="str">
        <f>IF('statement of marks'!O75="","",'statement of marks'!O75)</f>
        <v/>
      </c>
      <c r="H2188" s="430" t="str">
        <f>IF('statement of marks'!P75="","",'statement of marks'!P75)</f>
        <v/>
      </c>
      <c r="I2188" s="443" t="str">
        <f>IF('statement of marks'!Q75="","",'statement of marks'!Q75)</f>
        <v/>
      </c>
      <c r="J2188" s="430" t="str">
        <f>IF('statement of marks'!R75="","",'statement of marks'!R75)</f>
        <v/>
      </c>
      <c r="K2188" s="430" t="str">
        <f>IF('statement of marks'!S75="","",'statement of marks'!S75)</f>
        <v/>
      </c>
      <c r="L2188" s="443" t="str">
        <f>IF('statement of marks'!T75="","",'statement of marks'!T75)</f>
        <v/>
      </c>
      <c r="M2188" s="443" t="str">
        <f>IF('statement of marks'!U75="","",'statement of marks'!U75)</f>
        <v/>
      </c>
      <c r="N2188" s="444" t="str">
        <f>IF('statement of marks'!V75="","",'statement of marks'!V75)</f>
        <v/>
      </c>
      <c r="O2188" s="430" t="str">
        <f>IF('statement of marks'!W75="","",'statement of marks'!W75)</f>
        <v/>
      </c>
      <c r="P2188" s="430" t="str">
        <f>IF('statement of marks'!X75="","",'statement of marks'!X75)</f>
        <v/>
      </c>
      <c r="Q2188" s="430" t="str">
        <f>IF('statement of marks'!Y75="","",'statement of marks'!Y75)</f>
        <v/>
      </c>
      <c r="R2188" s="443" t="str">
        <f>IF('statement of marks'!Z75="","",'statement of marks'!Z75)</f>
        <v/>
      </c>
      <c r="S2188" s="445" t="str">
        <f>IF('statement of marks'!AA75="","",'statement of marks'!AA75)</f>
        <v/>
      </c>
      <c r="T2188" s="430" t="str">
        <f>IF('statement of marks'!AB75="","",'statement of marks'!AB75)</f>
        <v/>
      </c>
      <c r="U2188" s="430" t="str">
        <f>IF('statement of marks'!AC75="","",'statement of marks'!AC75)</f>
        <v/>
      </c>
      <c r="V2188" s="430" t="str">
        <f>IF('statement of marks'!AD75="","",'statement of marks'!AD75)</f>
        <v/>
      </c>
      <c r="W2188" s="443" t="str">
        <f>IF('statement of marks'!AE75="","",'statement of marks'!AE75)</f>
        <v/>
      </c>
      <c r="X2188" s="446" t="str">
        <f>IF('statement of marks'!AF75="","",'statement of marks'!AF75)</f>
        <v/>
      </c>
      <c r="Y2188" s="430" t="str">
        <f>IF('statement of marks'!AG75="","",'statement of marks'!AG75)</f>
        <v/>
      </c>
      <c r="Z2188" s="453" t="str">
        <f>IF('statement of marks'!AH75="","",'statement of marks'!AH75)</f>
        <v/>
      </c>
    </row>
    <row r="2189" spans="1:26" ht="15.5" customHeight="1">
      <c r="A2189" s="424"/>
      <c r="B2189" s="813" t="str">
        <f>IF('statement of marks'!$AK$3="","",'statement of marks'!$AK$3)</f>
        <v>ENGLISH</v>
      </c>
      <c r="C2189" s="814"/>
      <c r="D2189" s="430" t="str">
        <f>IF('statement of marks'!AK75="","",'statement of marks'!AK75)</f>
        <v/>
      </c>
      <c r="E2189" s="430" t="str">
        <f>IF('statement of marks'!AL75="","",'statement of marks'!AL75)</f>
        <v/>
      </c>
      <c r="F2189" s="442" t="str">
        <f>IF('statement of marks'!AM75="","",'statement of marks'!AM75)</f>
        <v/>
      </c>
      <c r="G2189" s="430" t="str">
        <f>IF('statement of marks'!AN75="","",'statement of marks'!AN75)</f>
        <v/>
      </c>
      <c r="H2189" s="430" t="str">
        <f>IF('statement of marks'!AO75="","",'statement of marks'!AO75)</f>
        <v/>
      </c>
      <c r="I2189" s="443" t="str">
        <f>IF('statement of marks'!AP75="","",'statement of marks'!AP75)</f>
        <v/>
      </c>
      <c r="J2189" s="430" t="str">
        <f>IF('statement of marks'!AQ75="","",'statement of marks'!AQ75)</f>
        <v/>
      </c>
      <c r="K2189" s="430" t="str">
        <f>IF('statement of marks'!AR75="","",'statement of marks'!AR75)</f>
        <v/>
      </c>
      <c r="L2189" s="443" t="str">
        <f>IF('statement of marks'!AS75="","",'statement of marks'!AS75)</f>
        <v/>
      </c>
      <c r="M2189" s="443" t="str">
        <f>IF('statement of marks'!AT75="","",'statement of marks'!AT75)</f>
        <v/>
      </c>
      <c r="N2189" s="444" t="str">
        <f>IF('statement of marks'!AU75="","",'statement of marks'!AU75)</f>
        <v/>
      </c>
      <c r="O2189" s="430" t="str">
        <f>IF('statement of marks'!AV75="","",'statement of marks'!AV75)</f>
        <v/>
      </c>
      <c r="P2189" s="430" t="str">
        <f>IF('statement of marks'!AW75="","",'statement of marks'!AW75)</f>
        <v/>
      </c>
      <c r="Q2189" s="430" t="str">
        <f>IF('statement of marks'!AX75="","",'statement of marks'!AX75)</f>
        <v/>
      </c>
      <c r="R2189" s="443" t="str">
        <f>IF('statement of marks'!AY75="","",'statement of marks'!AY75)</f>
        <v/>
      </c>
      <c r="S2189" s="445" t="str">
        <f>IF('statement of marks'!AZ75="","",'statement of marks'!AZ75)</f>
        <v/>
      </c>
      <c r="T2189" s="430" t="str">
        <f>IF('statement of marks'!BA75="","",'statement of marks'!BA75)</f>
        <v/>
      </c>
      <c r="U2189" s="430" t="str">
        <f>IF('statement of marks'!BB75="","",'statement of marks'!BB75)</f>
        <v/>
      </c>
      <c r="V2189" s="430" t="str">
        <f>IF('statement of marks'!BC75="","",'statement of marks'!BC75)</f>
        <v/>
      </c>
      <c r="W2189" s="443" t="str">
        <f>IF('statement of marks'!BD75="","",'statement of marks'!BD75)</f>
        <v/>
      </c>
      <c r="X2189" s="446" t="str">
        <f>IF('statement of marks'!BE75="","",'statement of marks'!BE75)</f>
        <v/>
      </c>
      <c r="Y2189" s="430" t="str">
        <f>IF('statement of marks'!BF75="","",'statement of marks'!BF75)</f>
        <v/>
      </c>
      <c r="Z2189" s="453" t="str">
        <f>IF('statement of marks'!BG75="","",'statement of marks'!BG75)</f>
        <v/>
      </c>
    </row>
    <row r="2190" spans="1:26" ht="15.5" customHeight="1">
      <c r="A2190" s="424"/>
      <c r="B2190" s="813" t="str">
        <f>IF('statement of marks'!BJ75="s","SANSKRIT",IF('statement of marks'!BJ75="u","URDU",IF('statement of marks'!BJ75="g","GUJRATI",IF('statement of marks'!BJ75="p","PUNJABI",IF('statement of marks'!BJ75="sd","fla/kh","THIRD LANGUAGE")))))</f>
        <v>THIRD LANGUAGE</v>
      </c>
      <c r="C2190" s="814"/>
      <c r="D2190" s="430" t="str">
        <f>IF('statement of marks'!BK75="","",'statement of marks'!BK75)</f>
        <v/>
      </c>
      <c r="E2190" s="430" t="str">
        <f>IF('statement of marks'!BL75="","",'statement of marks'!BL75)</f>
        <v/>
      </c>
      <c r="F2190" s="442" t="str">
        <f>IF('statement of marks'!BM75="","",'statement of marks'!BM75)</f>
        <v/>
      </c>
      <c r="G2190" s="430" t="str">
        <f>IF('statement of marks'!BN75="","",'statement of marks'!BN75)</f>
        <v/>
      </c>
      <c r="H2190" s="430" t="str">
        <f>IF('statement of marks'!BO75="","",'statement of marks'!BO75)</f>
        <v/>
      </c>
      <c r="I2190" s="443" t="str">
        <f>IF('statement of marks'!BP75="","",'statement of marks'!BP75)</f>
        <v/>
      </c>
      <c r="J2190" s="430" t="str">
        <f>IF('statement of marks'!BQ75="","",'statement of marks'!BQ75)</f>
        <v/>
      </c>
      <c r="K2190" s="430" t="str">
        <f>IF('statement of marks'!BR75="","",'statement of marks'!BR75)</f>
        <v/>
      </c>
      <c r="L2190" s="443" t="str">
        <f>IF('statement of marks'!BS75="","",'statement of marks'!BS75)</f>
        <v/>
      </c>
      <c r="M2190" s="443" t="str">
        <f>IF('statement of marks'!BT75="","",'statement of marks'!BT75)</f>
        <v/>
      </c>
      <c r="N2190" s="444" t="str">
        <f>IF('statement of marks'!BU75="","",'statement of marks'!BU75)</f>
        <v/>
      </c>
      <c r="O2190" s="430" t="str">
        <f>IF('statement of marks'!BV75="","",'statement of marks'!BV75)</f>
        <v/>
      </c>
      <c r="P2190" s="430" t="str">
        <f>IF('statement of marks'!BW75="","",'statement of marks'!BW75)</f>
        <v/>
      </c>
      <c r="Q2190" s="430"/>
      <c r="R2190" s="443" t="str">
        <f>IF('statement of marks'!BX75="","",'statement of marks'!BX75)</f>
        <v/>
      </c>
      <c r="S2190" s="445" t="str">
        <f>IF('statement of marks'!BY75="","",'statement of marks'!BY75)</f>
        <v/>
      </c>
      <c r="T2190" s="430" t="str">
        <f>IF('statement of marks'!BZ75="","",'statement of marks'!BZ75)</f>
        <v/>
      </c>
      <c r="U2190" s="430" t="str">
        <f>IF('statement of marks'!CA75="","",'statement of marks'!CA75)</f>
        <v/>
      </c>
      <c r="V2190" s="430"/>
      <c r="W2190" s="443" t="str">
        <f>IF('statement of marks'!CB75="","",'statement of marks'!CB75)</f>
        <v/>
      </c>
      <c r="X2190" s="446" t="str">
        <f>IF('statement of marks'!CC75="","",'statement of marks'!CC75)</f>
        <v/>
      </c>
      <c r="Y2190" s="430" t="str">
        <f>IF('statement of marks'!CD75="","",'statement of marks'!CD75)</f>
        <v/>
      </c>
      <c r="Z2190" s="453" t="str">
        <f>IF('statement of marks'!CE75="","",'statement of marks'!CE75)</f>
        <v/>
      </c>
    </row>
    <row r="2191" spans="1:26" ht="15.5" customHeight="1">
      <c r="A2191" s="424"/>
      <c r="B2191" s="813" t="str">
        <f>IF('statement of marks'!$CH$3="","",'statement of marks'!$CH$3)</f>
        <v>MATHEMATICS</v>
      </c>
      <c r="C2191" s="814"/>
      <c r="D2191" s="430" t="str">
        <f>IF('statement of marks'!CH75="","",'statement of marks'!CH75)</f>
        <v/>
      </c>
      <c r="E2191" s="430" t="str">
        <f>IF('statement of marks'!CI75="","",'statement of marks'!CI75)</f>
        <v/>
      </c>
      <c r="F2191" s="442" t="str">
        <f>IF('statement of marks'!CJ75="","",'statement of marks'!CJ75)</f>
        <v/>
      </c>
      <c r="G2191" s="430" t="str">
        <f>IF('statement of marks'!CK75="","",'statement of marks'!CK75)</f>
        <v/>
      </c>
      <c r="H2191" s="430" t="str">
        <f>IF('statement of marks'!CL75="","",'statement of marks'!CL75)</f>
        <v/>
      </c>
      <c r="I2191" s="443" t="str">
        <f>IF('statement of marks'!CM75="","",'statement of marks'!CM75)</f>
        <v/>
      </c>
      <c r="J2191" s="430" t="str">
        <f>IF('statement of marks'!CN75="","",'statement of marks'!CN75)</f>
        <v/>
      </c>
      <c r="K2191" s="430" t="str">
        <f>IF('statement of marks'!CO75="","",'statement of marks'!CO75)</f>
        <v/>
      </c>
      <c r="L2191" s="443" t="str">
        <f>IF('statement of marks'!CP75="","",'statement of marks'!CP75)</f>
        <v/>
      </c>
      <c r="M2191" s="443" t="str">
        <f>IF('statement of marks'!CQ75="","",'statement of marks'!CQ75)</f>
        <v/>
      </c>
      <c r="N2191" s="444" t="str">
        <f>IF('statement of marks'!CR75="","",'statement of marks'!CR75)</f>
        <v/>
      </c>
      <c r="O2191" s="430" t="str">
        <f>IF('statement of marks'!CS75="","",'statement of marks'!CS75)</f>
        <v/>
      </c>
      <c r="P2191" s="430" t="str">
        <f>IF('statement of marks'!CT75="","",'statement of marks'!CT75)</f>
        <v/>
      </c>
      <c r="Q2191" s="430" t="str">
        <f>IF('statement of marks'!CU75="","",'statement of marks'!CU75)</f>
        <v/>
      </c>
      <c r="R2191" s="443" t="str">
        <f>IF('statement of marks'!CV75="","",'statement of marks'!CV75)</f>
        <v/>
      </c>
      <c r="S2191" s="445" t="str">
        <f>IF('statement of marks'!CW75="","",'statement of marks'!CW75)</f>
        <v/>
      </c>
      <c r="T2191" s="430" t="str">
        <f>IF('statement of marks'!CX75="","",'statement of marks'!CX75)</f>
        <v/>
      </c>
      <c r="U2191" s="430" t="str">
        <f>IF('statement of marks'!CY75="","",'statement of marks'!CY75)</f>
        <v/>
      </c>
      <c r="V2191" s="430" t="str">
        <f>IF('statement of marks'!CZ75="","",'statement of marks'!CZ75)</f>
        <v/>
      </c>
      <c r="W2191" s="443" t="str">
        <f>IF('statement of marks'!DA75="","",'statement of marks'!DA75)</f>
        <v/>
      </c>
      <c r="X2191" s="446" t="str">
        <f>IF('statement of marks'!DB75="","",'statement of marks'!DB75)</f>
        <v/>
      </c>
      <c r="Y2191" s="430" t="str">
        <f>IF('statement of marks'!DC75="","",'statement of marks'!DC75)</f>
        <v/>
      </c>
      <c r="Z2191" s="453" t="str">
        <f>IF('statement of marks'!DD75="","",'statement of marks'!DD75)</f>
        <v/>
      </c>
    </row>
    <row r="2192" spans="1:26" ht="15.5" customHeight="1">
      <c r="A2192" s="424"/>
      <c r="B2192" s="813" t="str">
        <f>IF('statement of marks'!$DG$3="","",'statement of marks'!$DG$3)</f>
        <v>SCIENCE</v>
      </c>
      <c r="C2192" s="814"/>
      <c r="D2192" s="430" t="str">
        <f>IF('statement of marks'!DG75="","",'statement of marks'!DG75)</f>
        <v/>
      </c>
      <c r="E2192" s="430" t="str">
        <f>IF('statement of marks'!DH75="","",'statement of marks'!DH75)</f>
        <v/>
      </c>
      <c r="F2192" s="442" t="str">
        <f>IF('statement of marks'!DI75="","",'statement of marks'!DI75)</f>
        <v/>
      </c>
      <c r="G2192" s="430" t="str">
        <f>IF('statement of marks'!DJ75="","",'statement of marks'!DJ75)</f>
        <v/>
      </c>
      <c r="H2192" s="430" t="str">
        <f>IF('statement of marks'!DK75="","",'statement of marks'!DK75)</f>
        <v/>
      </c>
      <c r="I2192" s="443" t="str">
        <f>IF('statement of marks'!DL75="","",'statement of marks'!DL75)</f>
        <v/>
      </c>
      <c r="J2192" s="430" t="str">
        <f>IF('statement of marks'!DM75="","",'statement of marks'!DM75)</f>
        <v/>
      </c>
      <c r="K2192" s="430" t="str">
        <f>IF('statement of marks'!DN75="","",'statement of marks'!DN75)</f>
        <v/>
      </c>
      <c r="L2192" s="443" t="str">
        <f>IF('statement of marks'!DO75="","",'statement of marks'!DO75)</f>
        <v/>
      </c>
      <c r="M2192" s="443" t="str">
        <f>IF('statement of marks'!DP75="","",'statement of marks'!DP75)</f>
        <v/>
      </c>
      <c r="N2192" s="444" t="str">
        <f>IF('statement of marks'!DQ75="","",'statement of marks'!DQ75)</f>
        <v/>
      </c>
      <c r="O2192" s="430" t="str">
        <f>IF('statement of marks'!DR75="","",'statement of marks'!DR75)</f>
        <v/>
      </c>
      <c r="P2192" s="430" t="str">
        <f>IF('statement of marks'!DS75="","",'statement of marks'!DS75)</f>
        <v/>
      </c>
      <c r="Q2192" s="430"/>
      <c r="R2192" s="443" t="str">
        <f>IF('statement of marks'!DT75="","",'statement of marks'!DT75)</f>
        <v/>
      </c>
      <c r="S2192" s="445" t="str">
        <f>IF('statement of marks'!DU75="","",'statement of marks'!DU75)</f>
        <v/>
      </c>
      <c r="T2192" s="430" t="str">
        <f>IF('statement of marks'!DV75="","",'statement of marks'!DV75)</f>
        <v/>
      </c>
      <c r="U2192" s="430" t="str">
        <f>IF('statement of marks'!DW75="","",'statement of marks'!DW75)</f>
        <v/>
      </c>
      <c r="V2192" s="430"/>
      <c r="W2192" s="443" t="str">
        <f>IF('statement of marks'!DX75="","",'statement of marks'!DX75)</f>
        <v/>
      </c>
      <c r="X2192" s="446" t="str">
        <f>IF('statement of marks'!DY75="","",'statement of marks'!DY75)</f>
        <v/>
      </c>
      <c r="Y2192" s="430" t="str">
        <f>IF('statement of marks'!DZ75="","",'statement of marks'!DZ75)</f>
        <v/>
      </c>
      <c r="Z2192" s="453" t="str">
        <f>IF('statement of marks'!EA75="","",'statement of marks'!EA75)</f>
        <v/>
      </c>
    </row>
    <row r="2193" spans="1:26" ht="15.5" customHeight="1">
      <c r="A2193" s="424"/>
      <c r="B2193" s="813" t="str">
        <f>IF('statement of marks'!$ED$3="","",'statement of marks'!$ED$3)</f>
        <v>SOCIAL STUDIES</v>
      </c>
      <c r="C2193" s="814"/>
      <c r="D2193" s="430" t="str">
        <f>IF('statement of marks'!ED75="","",'statement of marks'!ED75)</f>
        <v/>
      </c>
      <c r="E2193" s="430" t="str">
        <f>IF('statement of marks'!EE75="","",'statement of marks'!EE75)</f>
        <v/>
      </c>
      <c r="F2193" s="442" t="str">
        <f>IF('statement of marks'!EF75="","",'statement of marks'!EF75)</f>
        <v/>
      </c>
      <c r="G2193" s="430" t="str">
        <f>IF('statement of marks'!EG75="","",'statement of marks'!EG75)</f>
        <v/>
      </c>
      <c r="H2193" s="430" t="str">
        <f>IF('statement of marks'!EH75="","",'statement of marks'!EH75)</f>
        <v/>
      </c>
      <c r="I2193" s="443" t="str">
        <f>IF('statement of marks'!EI75="","",'statement of marks'!EI75)</f>
        <v/>
      </c>
      <c r="J2193" s="430" t="str">
        <f>IF('statement of marks'!EJ75="","",'statement of marks'!EJ75)</f>
        <v/>
      </c>
      <c r="K2193" s="430" t="str">
        <f>IF('statement of marks'!EK75="","",'statement of marks'!EK75)</f>
        <v/>
      </c>
      <c r="L2193" s="443" t="str">
        <f>IF('statement of marks'!EL75="","",'statement of marks'!EL75)</f>
        <v/>
      </c>
      <c r="M2193" s="443" t="str">
        <f>IF('statement of marks'!EM75="","",'statement of marks'!EM75)</f>
        <v/>
      </c>
      <c r="N2193" s="444" t="str">
        <f>IF('statement of marks'!EN75="","",'statement of marks'!EN75)</f>
        <v/>
      </c>
      <c r="O2193" s="430" t="str">
        <f>IF('statement of marks'!EO75="","",'statement of marks'!EO75)</f>
        <v/>
      </c>
      <c r="P2193" s="430" t="str">
        <f>IF('statement of marks'!EP75="","",'statement of marks'!EP75)</f>
        <v/>
      </c>
      <c r="Q2193" s="430"/>
      <c r="R2193" s="443" t="str">
        <f>IF('statement of marks'!EQ75="","",'statement of marks'!EQ75)</f>
        <v/>
      </c>
      <c r="S2193" s="445" t="str">
        <f>IF('statement of marks'!ER75="","",'statement of marks'!ER75)</f>
        <v/>
      </c>
      <c r="T2193" s="430" t="str">
        <f>IF('statement of marks'!ES75="","",'statement of marks'!ES75)</f>
        <v/>
      </c>
      <c r="U2193" s="430" t="str">
        <f>IF('statement of marks'!ET75="","",'statement of marks'!ET75)</f>
        <v/>
      </c>
      <c r="V2193" s="430"/>
      <c r="W2193" s="443" t="str">
        <f>IF('statement of marks'!EU75="","",'statement of marks'!EU75)</f>
        <v/>
      </c>
      <c r="X2193" s="446" t="str">
        <f>IF('statement of marks'!EV75="","",'statement of marks'!EV75)</f>
        <v/>
      </c>
      <c r="Y2193" s="430" t="str">
        <f>IF('statement of marks'!EW75="","",'statement of marks'!EW75)</f>
        <v/>
      </c>
      <c r="Z2193" s="453" t="str">
        <f>IF('statement of marks'!EX75="","",'statement of marks'!EX75)</f>
        <v/>
      </c>
    </row>
    <row r="2194" spans="1:26" ht="15.5" customHeight="1">
      <c r="A2194" s="424"/>
      <c r="B2194" s="813" t="s">
        <v>172</v>
      </c>
      <c r="C2194" s="814"/>
      <c r="D2194" s="794" t="s">
        <v>167</v>
      </c>
      <c r="E2194" s="794"/>
      <c r="F2194" s="794"/>
      <c r="G2194" s="794" t="s">
        <v>168</v>
      </c>
      <c r="H2194" s="794"/>
      <c r="I2194" s="794"/>
      <c r="J2194" s="794" t="s">
        <v>169</v>
      </c>
      <c r="K2194" s="794"/>
      <c r="L2194" s="794"/>
      <c r="M2194" s="794"/>
      <c r="N2194" s="794"/>
      <c r="O2194" s="794" t="s">
        <v>177</v>
      </c>
      <c r="P2194" s="794"/>
      <c r="Q2194" s="794"/>
      <c r="R2194" s="794"/>
      <c r="S2194" s="794" t="s">
        <v>221</v>
      </c>
      <c r="T2194" s="794"/>
      <c r="U2194" s="794"/>
      <c r="V2194" s="794"/>
      <c r="W2194" s="447"/>
      <c r="X2194" s="823" t="s">
        <v>425</v>
      </c>
      <c r="Y2194" s="823"/>
      <c r="Z2194" s="824"/>
    </row>
    <row r="2195" spans="1:26" ht="15.5" customHeight="1">
      <c r="A2195" s="425"/>
      <c r="B2195" s="825" t="s">
        <v>166</v>
      </c>
      <c r="C2195" s="826"/>
      <c r="D2195" s="827">
        <f>IF('statement of marks'!FA$6="","",'statement of marks'!FA$6)</f>
        <v>20</v>
      </c>
      <c r="E2195" s="827"/>
      <c r="F2195" s="827"/>
      <c r="G2195" s="827">
        <f>IF('statement of marks'!FB$6="","",'statement of marks'!FB$6)</f>
        <v>20</v>
      </c>
      <c r="H2195" s="827"/>
      <c r="I2195" s="827"/>
      <c r="J2195" s="827">
        <f>IF('statement of marks'!FC$6="","",'statement of marks'!FC$6)</f>
        <v>20</v>
      </c>
      <c r="K2195" s="827"/>
      <c r="L2195" s="827"/>
      <c r="M2195" s="827"/>
      <c r="N2195" s="827"/>
      <c r="O2195" s="827">
        <f>IF('statement of marks'!FD$6="","",'statement of marks'!FD$6)</f>
        <v>20</v>
      </c>
      <c r="P2195" s="827"/>
      <c r="Q2195" s="827"/>
      <c r="R2195" s="827"/>
      <c r="S2195" s="827">
        <f>IF('statement of marks'!FE$6="","",'statement of marks'!FE$6)</f>
        <v>20</v>
      </c>
      <c r="T2195" s="827"/>
      <c r="U2195" s="827"/>
      <c r="V2195" s="827"/>
      <c r="W2195" s="448"/>
      <c r="X2195" s="436">
        <f>IF('statement of marks'!FF$6="","",'statement of marks'!FF$6)</f>
        <v>100</v>
      </c>
      <c r="Y2195" s="436" t="s">
        <v>220</v>
      </c>
      <c r="Z2195" s="451" t="s">
        <v>69</v>
      </c>
    </row>
    <row r="2196" spans="1:26" ht="15.5" customHeight="1">
      <c r="A2196" s="424"/>
      <c r="B2196" s="813" t="str">
        <f>IF('statement of marks'!$FA$3="","",'statement of marks'!$FA$3)</f>
        <v>WORK EXPERIENCE</v>
      </c>
      <c r="C2196" s="814"/>
      <c r="D2196" s="817" t="str">
        <f>IF('statement of marks'!FA75="","",'statement of marks'!FA75)</f>
        <v/>
      </c>
      <c r="E2196" s="817"/>
      <c r="F2196" s="817"/>
      <c r="G2196" s="817" t="str">
        <f>IF('statement of marks'!FB75="","",'statement of marks'!FB75)</f>
        <v/>
      </c>
      <c r="H2196" s="817"/>
      <c r="I2196" s="817"/>
      <c r="J2196" s="816" t="str">
        <f>IF('statement of marks'!FC75="","",'statement of marks'!FC75)</f>
        <v/>
      </c>
      <c r="K2196" s="816"/>
      <c r="L2196" s="816"/>
      <c r="M2196" s="816"/>
      <c r="N2196" s="816"/>
      <c r="O2196" s="817" t="str">
        <f>IF('statement of marks'!FD75="","",'statement of marks'!FD75)</f>
        <v/>
      </c>
      <c r="P2196" s="817"/>
      <c r="Q2196" s="817"/>
      <c r="R2196" s="817"/>
      <c r="S2196" s="817" t="str">
        <f>IF('statement of marks'!FE75="","",'statement of marks'!FE75)</f>
        <v/>
      </c>
      <c r="T2196" s="817"/>
      <c r="U2196" s="817"/>
      <c r="V2196" s="817"/>
      <c r="W2196" s="447"/>
      <c r="X2196" s="447" t="str">
        <f>IF('statement of marks'!FF75="","",'statement of marks'!FF75)</f>
        <v/>
      </c>
      <c r="Y2196" s="447" t="str">
        <f>IF('statement of marks'!FG75="","",'statement of marks'!FG75)</f>
        <v/>
      </c>
      <c r="Z2196" s="454" t="str">
        <f>IF('statement of marks'!FH75="","",'statement of marks'!FH75)</f>
        <v/>
      </c>
    </row>
    <row r="2197" spans="1:26" ht="15.5" customHeight="1">
      <c r="A2197" s="424"/>
      <c r="B2197" s="813" t="str">
        <f>IF('statement of marks'!$FK$3="","",'statement of marks'!$FK$3)</f>
        <v>ART EDUCATION</v>
      </c>
      <c r="C2197" s="814"/>
      <c r="D2197" s="817" t="str">
        <f>IF('statement of marks'!FK75="","",'statement of marks'!FK75)</f>
        <v/>
      </c>
      <c r="E2197" s="817"/>
      <c r="F2197" s="817"/>
      <c r="G2197" s="817" t="str">
        <f>IF('statement of marks'!FL75="","",'statement of marks'!FL75)</f>
        <v/>
      </c>
      <c r="H2197" s="817"/>
      <c r="I2197" s="817"/>
      <c r="J2197" s="816" t="str">
        <f>IF('statement of marks'!FM75="","",'statement of marks'!FM75)</f>
        <v/>
      </c>
      <c r="K2197" s="816"/>
      <c r="L2197" s="816"/>
      <c r="M2197" s="816"/>
      <c r="N2197" s="816"/>
      <c r="O2197" s="817" t="str">
        <f>IF('statement of marks'!FN75="","",'statement of marks'!FN75)</f>
        <v/>
      </c>
      <c r="P2197" s="817"/>
      <c r="Q2197" s="817"/>
      <c r="R2197" s="817"/>
      <c r="S2197" s="817" t="str">
        <f>IF('statement of marks'!FO75="","",'statement of marks'!FO75)</f>
        <v/>
      </c>
      <c r="T2197" s="817"/>
      <c r="U2197" s="817"/>
      <c r="V2197" s="817"/>
      <c r="W2197" s="447"/>
      <c r="X2197" s="447" t="str">
        <f>IF('statement of marks'!FP75="","",'statement of marks'!FP75)</f>
        <v/>
      </c>
      <c r="Y2197" s="447" t="str">
        <f>IF('statement of marks'!FQ75="","",'statement of marks'!FQ75)</f>
        <v/>
      </c>
      <c r="Z2197" s="454" t="str">
        <f>IF('statement of marks'!FR75="","",'statement of marks'!FR75)</f>
        <v/>
      </c>
    </row>
    <row r="2198" spans="1:26" ht="15.5" customHeight="1">
      <c r="A2198" s="424"/>
      <c r="B2198" s="813" t="str">
        <f>IF('statement of marks'!$FU$3="","",'statement of marks'!$FU$3)</f>
        <v>PHYSICIAL EDUCATION</v>
      </c>
      <c r="C2198" s="814"/>
      <c r="D2198" s="817" t="str">
        <f>IF('statement of marks'!FU75="","",'statement of marks'!FU75)</f>
        <v/>
      </c>
      <c r="E2198" s="817"/>
      <c r="F2198" s="817"/>
      <c r="G2198" s="817" t="str">
        <f>IF('statement of marks'!FV75="","",'statement of marks'!FV75)</f>
        <v/>
      </c>
      <c r="H2198" s="817"/>
      <c r="I2198" s="817"/>
      <c r="J2198" s="816" t="str">
        <f>IF('statement of marks'!FW75="","",'statement of marks'!FW75)</f>
        <v/>
      </c>
      <c r="K2198" s="816"/>
      <c r="L2198" s="816"/>
      <c r="M2198" s="816"/>
      <c r="N2198" s="816"/>
      <c r="O2198" s="817" t="str">
        <f>IF('statement of marks'!FX75="","",'statement of marks'!FX75)</f>
        <v/>
      </c>
      <c r="P2198" s="817"/>
      <c r="Q2198" s="817"/>
      <c r="R2198" s="817"/>
      <c r="S2198" s="817" t="str">
        <f>IF('statement of marks'!FY75="","",'statement of marks'!FY75)</f>
        <v/>
      </c>
      <c r="T2198" s="817"/>
      <c r="U2198" s="817"/>
      <c r="V2198" s="817"/>
      <c r="W2198" s="447"/>
      <c r="X2198" s="447" t="str">
        <f>IF('statement of marks'!FZ75="","",'statement of marks'!FZ75)</f>
        <v/>
      </c>
      <c r="Y2198" s="447" t="str">
        <f>IF('statement of marks'!GA75="","",'statement of marks'!GA75)</f>
        <v/>
      </c>
      <c r="Z2198" s="454" t="str">
        <f>IF('statement of marks'!GB75="","",'statement of marks'!GB75)</f>
        <v/>
      </c>
    </row>
    <row r="2199" spans="1:26" ht="15.5" customHeight="1">
      <c r="A2199" s="424"/>
      <c r="B2199" s="813" t="s">
        <v>173</v>
      </c>
      <c r="C2199" s="814"/>
      <c r="D2199" s="794" t="str">
        <f>details!$EF$3</f>
        <v>AUGUST</v>
      </c>
      <c r="E2199" s="794"/>
      <c r="F2199" s="794"/>
      <c r="G2199" s="794" t="str">
        <f>details!$EJ$3</f>
        <v>OCTOBER</v>
      </c>
      <c r="H2199" s="794"/>
      <c r="I2199" s="794"/>
      <c r="J2199" s="816" t="str">
        <f>details!$EN$3</f>
        <v>DECEMBER</v>
      </c>
      <c r="K2199" s="816"/>
      <c r="L2199" s="816"/>
      <c r="M2199" s="816"/>
      <c r="N2199" s="816"/>
      <c r="O2199" s="794" t="str">
        <f>details!$ER$3</f>
        <v>FEBURARY</v>
      </c>
      <c r="P2199" s="794"/>
      <c r="Q2199" s="794"/>
      <c r="R2199" s="794"/>
      <c r="S2199" s="794" t="str">
        <f>details!$EV$3</f>
        <v>GRAND TOAL</v>
      </c>
      <c r="T2199" s="794"/>
      <c r="U2199" s="794"/>
      <c r="V2199" s="794"/>
      <c r="W2199" s="811" t="s">
        <v>118</v>
      </c>
      <c r="X2199" s="811"/>
      <c r="Y2199" s="811"/>
      <c r="Z2199" s="812"/>
    </row>
    <row r="2200" spans="1:26" ht="15.5" customHeight="1">
      <c r="A2200" s="424"/>
      <c r="B2200" s="813" t="s">
        <v>175</v>
      </c>
      <c r="C2200" s="814"/>
      <c r="D2200" s="815" t="str">
        <f>IF(details!EI75="","",details!EI75)</f>
        <v/>
      </c>
      <c r="E2200" s="815"/>
      <c r="F2200" s="815"/>
      <c r="G2200" s="815" t="str">
        <f>IF(details!EM75="","",details!EM75)</f>
        <v/>
      </c>
      <c r="H2200" s="815"/>
      <c r="I2200" s="815"/>
      <c r="J2200" s="816" t="str">
        <f>IF(details!EQ75="","",details!EQ75)</f>
        <v/>
      </c>
      <c r="K2200" s="816"/>
      <c r="L2200" s="816"/>
      <c r="M2200" s="816"/>
      <c r="N2200" s="816"/>
      <c r="O2200" s="817" t="str">
        <f>IF(details!EU75="","",details!EU75)</f>
        <v/>
      </c>
      <c r="P2200" s="817"/>
      <c r="Q2200" s="817"/>
      <c r="R2200" s="817"/>
      <c r="S2200" s="815" t="str">
        <f>IF(details!EW75="","",details!EW75)</f>
        <v/>
      </c>
      <c r="T2200" s="815"/>
      <c r="U2200" s="815"/>
      <c r="V2200" s="815"/>
      <c r="W2200" s="811"/>
      <c r="X2200" s="811"/>
      <c r="Y2200" s="811"/>
      <c r="Z2200" s="812"/>
    </row>
    <row r="2201" spans="1:26" ht="15.5" customHeight="1">
      <c r="A2201" s="424"/>
      <c r="B2201" s="818" t="s">
        <v>174</v>
      </c>
      <c r="C2201" s="819"/>
      <c r="D2201" s="820">
        <f>IF(details!EH75="","",details!EH75)</f>
        <v>40</v>
      </c>
      <c r="E2201" s="820"/>
      <c r="F2201" s="820"/>
      <c r="G2201" s="820">
        <f>IF(details!EL75="","",details!EL75)</f>
        <v>60</v>
      </c>
      <c r="H2201" s="820"/>
      <c r="I2201" s="820"/>
      <c r="J2201" s="820">
        <f>IF(details!EP75="","",details!EP75)</f>
        <v>80</v>
      </c>
      <c r="K2201" s="820"/>
      <c r="L2201" s="820"/>
      <c r="M2201" s="820"/>
      <c r="N2201" s="820"/>
      <c r="O2201" s="820">
        <f>IF(details!ET75="","",details!ET75)</f>
        <v>100</v>
      </c>
      <c r="P2201" s="820"/>
      <c r="Q2201" s="820"/>
      <c r="R2201" s="820"/>
      <c r="S2201" s="820">
        <f>IF(details!EV75="","",details!EV75)</f>
        <v>110</v>
      </c>
      <c r="T2201" s="820"/>
      <c r="U2201" s="820"/>
      <c r="V2201" s="820"/>
      <c r="W2201" s="821">
        <f>'statement of marks'!$HR$108</f>
        <v>45777</v>
      </c>
      <c r="X2201" s="821"/>
      <c r="Y2201" s="821"/>
      <c r="Z2201" s="822"/>
    </row>
    <row r="2202" spans="1:26" ht="15.5" customHeight="1">
      <c r="A2202" s="426"/>
      <c r="B2202" s="803" t="s">
        <v>232</v>
      </c>
      <c r="C2202" s="804"/>
      <c r="D2202" s="805" t="s">
        <v>189</v>
      </c>
      <c r="E2202" s="805"/>
      <c r="F2202" s="805"/>
      <c r="G2202" s="805" t="s">
        <v>190</v>
      </c>
      <c r="H2202" s="805"/>
      <c r="I2202" s="805"/>
      <c r="J2202" s="805" t="s">
        <v>222</v>
      </c>
      <c r="K2202" s="805"/>
      <c r="L2202" s="805"/>
      <c r="M2202" s="805"/>
      <c r="N2202" s="805"/>
      <c r="O2202" s="805" t="s">
        <v>147</v>
      </c>
      <c r="P2202" s="805"/>
      <c r="Q2202" s="805"/>
      <c r="R2202" s="805"/>
      <c r="S2202" s="806" t="s">
        <v>195</v>
      </c>
      <c r="T2202" s="806"/>
      <c r="U2202" s="806"/>
      <c r="V2202" s="806"/>
      <c r="W2202" s="805" t="s">
        <v>230</v>
      </c>
      <c r="X2202" s="805"/>
      <c r="Y2202" s="805"/>
      <c r="Z2202" s="807"/>
    </row>
    <row r="2203" spans="1:26" ht="15.5" customHeight="1">
      <c r="A2203" s="426"/>
      <c r="B2203" s="803"/>
      <c r="C2203" s="804"/>
      <c r="D2203" s="805">
        <f>'statement of marks'!HP75</f>
        <v>1200</v>
      </c>
      <c r="E2203" s="805"/>
      <c r="F2203" s="805"/>
      <c r="G2203" s="805" t="str">
        <f>'statement of marks'!HQ75</f>
        <v/>
      </c>
      <c r="H2203" s="805"/>
      <c r="I2203" s="805"/>
      <c r="J2203" s="808" t="str">
        <f>'statement of marks'!HU75</f>
        <v/>
      </c>
      <c r="K2203" s="808"/>
      <c r="L2203" s="808"/>
      <c r="M2203" s="808"/>
      <c r="N2203" s="808"/>
      <c r="O2203" s="808" t="str">
        <f>'statement of marks'!HR75</f>
        <v/>
      </c>
      <c r="P2203" s="808"/>
      <c r="Q2203" s="808"/>
      <c r="R2203" s="808"/>
      <c r="S2203" s="805" t="str">
        <f>'statement of marks'!HT75</f>
        <v/>
      </c>
      <c r="T2203" s="805"/>
      <c r="U2203" s="805"/>
      <c r="V2203" s="805"/>
      <c r="W2203" s="809" t="str">
        <f>'statement of marks'!HO75</f>
        <v/>
      </c>
      <c r="X2203" s="809"/>
      <c r="Y2203" s="809"/>
      <c r="Z2203" s="810"/>
    </row>
    <row r="2204" spans="1:26" ht="15.5" customHeight="1">
      <c r="A2204" s="424"/>
      <c r="B2204" s="792" t="s">
        <v>176</v>
      </c>
      <c r="C2204" s="793"/>
      <c r="D2204" s="794"/>
      <c r="E2204" s="794"/>
      <c r="F2204" s="794"/>
      <c r="G2204" s="794"/>
      <c r="H2204" s="794"/>
      <c r="I2204" s="794"/>
      <c r="J2204" s="794"/>
      <c r="K2204" s="794"/>
      <c r="L2204" s="794"/>
      <c r="M2204" s="794"/>
      <c r="N2204" s="794"/>
      <c r="O2204" s="794"/>
      <c r="P2204" s="794"/>
      <c r="Q2204" s="794"/>
      <c r="R2204" s="794"/>
      <c r="S2204" s="794"/>
      <c r="T2204" s="794"/>
      <c r="U2204" s="794"/>
      <c r="V2204" s="794"/>
      <c r="W2204" s="794"/>
      <c r="X2204" s="794"/>
      <c r="Y2204" s="794"/>
      <c r="Z2204" s="800"/>
    </row>
    <row r="2205" spans="1:26" ht="15.5" customHeight="1">
      <c r="A2205" s="424"/>
      <c r="B2205" s="801" t="s">
        <v>161</v>
      </c>
      <c r="C2205" s="802"/>
      <c r="D2205" s="794"/>
      <c r="E2205" s="794"/>
      <c r="F2205" s="794"/>
      <c r="G2205" s="794"/>
      <c r="H2205" s="794"/>
      <c r="I2205" s="794"/>
      <c r="J2205" s="794"/>
      <c r="K2205" s="794"/>
      <c r="L2205" s="794"/>
      <c r="M2205" s="794"/>
      <c r="N2205" s="794"/>
      <c r="O2205" s="794"/>
      <c r="P2205" s="794"/>
      <c r="Q2205" s="794"/>
      <c r="R2205" s="794"/>
      <c r="S2205" s="794"/>
      <c r="T2205" s="794"/>
      <c r="U2205" s="794"/>
      <c r="V2205" s="794"/>
      <c r="W2205" s="794"/>
      <c r="X2205" s="794"/>
      <c r="Y2205" s="794"/>
      <c r="Z2205" s="800"/>
    </row>
    <row r="2206" spans="1:26" ht="15.5" customHeight="1">
      <c r="A2206" s="424"/>
      <c r="B2206" s="792" t="s">
        <v>162</v>
      </c>
      <c r="C2206" s="793"/>
      <c r="D2206" s="794"/>
      <c r="E2206" s="794"/>
      <c r="F2206" s="794"/>
      <c r="G2206" s="794"/>
      <c r="H2206" s="794"/>
      <c r="I2206" s="794"/>
      <c r="J2206" s="794"/>
      <c r="K2206" s="794"/>
      <c r="L2206" s="794"/>
      <c r="M2206" s="794"/>
      <c r="N2206" s="794"/>
      <c r="O2206" s="794"/>
      <c r="P2206" s="794"/>
      <c r="Q2206" s="794"/>
      <c r="R2206" s="794"/>
      <c r="S2206" s="795" t="s">
        <v>162</v>
      </c>
      <c r="T2206" s="795"/>
      <c r="U2206" s="795"/>
      <c r="V2206" s="795"/>
      <c r="W2206" s="796" t="s">
        <v>163</v>
      </c>
      <c r="X2206" s="796"/>
      <c r="Y2206" s="796"/>
      <c r="Z2206" s="797"/>
    </row>
    <row r="2207" spans="1:26" ht="15.5" customHeight="1">
      <c r="A2207" s="424"/>
      <c r="B2207" s="798" t="s">
        <v>163</v>
      </c>
      <c r="C2207" s="799"/>
      <c r="D2207" s="794"/>
      <c r="E2207" s="794"/>
      <c r="F2207" s="794"/>
      <c r="G2207" s="794"/>
      <c r="H2207" s="794"/>
      <c r="I2207" s="794"/>
      <c r="J2207" s="794"/>
      <c r="K2207" s="794"/>
      <c r="L2207" s="794"/>
      <c r="M2207" s="794"/>
      <c r="N2207" s="794"/>
      <c r="O2207" s="794"/>
      <c r="P2207" s="794"/>
      <c r="Q2207" s="794"/>
      <c r="R2207" s="794"/>
      <c r="S2207" s="795"/>
      <c r="T2207" s="795"/>
      <c r="U2207" s="795"/>
      <c r="V2207" s="795"/>
      <c r="W2207" s="796"/>
      <c r="X2207" s="796"/>
      <c r="Y2207" s="796"/>
      <c r="Z2207" s="797"/>
    </row>
    <row r="2208" spans="1:26" ht="15.5" customHeight="1" thickBot="1">
      <c r="A2208" s="424"/>
      <c r="B2208" s="786" t="s">
        <v>223</v>
      </c>
      <c r="C2208" s="787"/>
      <c r="D2208" s="788"/>
      <c r="E2208" s="788"/>
      <c r="F2208" s="788"/>
      <c r="G2208" s="788"/>
      <c r="H2208" s="788"/>
      <c r="I2208" s="788"/>
      <c r="J2208" s="788"/>
      <c r="K2208" s="788"/>
      <c r="L2208" s="788"/>
      <c r="M2208" s="788"/>
      <c r="N2208" s="788"/>
      <c r="O2208" s="788"/>
      <c r="P2208" s="788"/>
      <c r="Q2208" s="788"/>
      <c r="R2208" s="788"/>
      <c r="S2208" s="789" t="s">
        <v>179</v>
      </c>
      <c r="T2208" s="789"/>
      <c r="U2208" s="789"/>
      <c r="V2208" s="789"/>
      <c r="W2208" s="790" t="s">
        <v>179</v>
      </c>
      <c r="X2208" s="790"/>
      <c r="Y2208" s="790"/>
      <c r="Z2208" s="791"/>
    </row>
    <row r="2209" spans="1:26" ht="15.5" customHeight="1">
      <c r="A2209" s="424"/>
      <c r="B2209" s="839" t="s">
        <v>178</v>
      </c>
      <c r="C2209" s="840"/>
      <c r="D2209" s="840"/>
      <c r="E2209" s="840"/>
      <c r="F2209" s="840"/>
      <c r="G2209" s="840"/>
      <c r="H2209" s="840"/>
      <c r="I2209" s="840"/>
      <c r="J2209" s="840"/>
      <c r="K2209" s="840"/>
      <c r="L2209" s="840"/>
      <c r="M2209" s="840"/>
      <c r="N2209" s="840"/>
      <c r="O2209" s="840"/>
      <c r="P2209" s="840"/>
      <c r="Q2209" s="840"/>
      <c r="R2209" s="840"/>
      <c r="S2209" s="840"/>
      <c r="T2209" s="840"/>
      <c r="U2209" s="840"/>
      <c r="V2209" s="840"/>
      <c r="W2209" s="840"/>
      <c r="X2209" s="840"/>
      <c r="Y2209" s="840"/>
      <c r="Z2209" s="841"/>
    </row>
    <row r="2210" spans="1:26" ht="15.5" customHeight="1">
      <c r="A2210" s="424"/>
      <c r="B2210" s="842" t="str">
        <f>IF('statement of marks'!$A$1="","",'statement of marks'!$A$1)</f>
        <v>GOVT. HR. SEC. SCHOOL, _________________</v>
      </c>
      <c r="C2210" s="843"/>
      <c r="D2210" s="843"/>
      <c r="E2210" s="843"/>
      <c r="F2210" s="843"/>
      <c r="G2210" s="843"/>
      <c r="H2210" s="843"/>
      <c r="I2210" s="843"/>
      <c r="J2210" s="843"/>
      <c r="K2210" s="843"/>
      <c r="L2210" s="843"/>
      <c r="M2210" s="843"/>
      <c r="N2210" s="843"/>
      <c r="O2210" s="843"/>
      <c r="P2210" s="843"/>
      <c r="Q2210" s="843"/>
      <c r="R2210" s="843"/>
      <c r="S2210" s="843"/>
      <c r="T2210" s="843"/>
      <c r="U2210" s="843"/>
      <c r="V2210" s="843"/>
      <c r="W2210" s="843"/>
      <c r="X2210" s="843"/>
      <c r="Y2210" s="843"/>
      <c r="Z2210" s="844"/>
    </row>
    <row r="2211" spans="1:26" ht="15.5" customHeight="1">
      <c r="A2211" s="424"/>
      <c r="B2211" s="813" t="s">
        <v>117</v>
      </c>
      <c r="C2211" s="814"/>
      <c r="D2211" s="814" t="str">
        <f>IF('statement of marks'!$H$3="","",'statement of marks'!$H$3)</f>
        <v>2024-25</v>
      </c>
      <c r="E2211" s="814"/>
      <c r="F2211" s="814"/>
      <c r="G2211" s="814"/>
      <c r="H2211" s="814"/>
      <c r="I2211" s="814"/>
      <c r="J2211" s="814"/>
      <c r="K2211" s="814"/>
      <c r="L2211" s="814"/>
      <c r="M2211" s="814"/>
      <c r="N2211" s="814"/>
      <c r="O2211" s="814"/>
      <c r="P2211" s="814"/>
      <c r="Q2211" s="814"/>
      <c r="R2211" s="814"/>
      <c r="S2211" s="814"/>
      <c r="T2211" s="814"/>
      <c r="U2211" s="814"/>
      <c r="V2211" s="814"/>
      <c r="W2211" s="814"/>
      <c r="X2211" s="814"/>
      <c r="Y2211" s="814"/>
      <c r="Z2211" s="832"/>
    </row>
    <row r="2212" spans="1:26" ht="15.5" customHeight="1">
      <c r="A2212" s="424"/>
      <c r="B2212" s="813" t="s">
        <v>157</v>
      </c>
      <c r="C2212" s="814"/>
      <c r="D2212" s="814" t="str">
        <f>IF('statement of marks'!I76="","",'statement of marks'!I76)</f>
        <v/>
      </c>
      <c r="E2212" s="814"/>
      <c r="F2212" s="814"/>
      <c r="G2212" s="814"/>
      <c r="H2212" s="814"/>
      <c r="I2212" s="814"/>
      <c r="J2212" s="814"/>
      <c r="K2212" s="814"/>
      <c r="L2212" s="814"/>
      <c r="M2212" s="814"/>
      <c r="N2212" s="814"/>
      <c r="O2212" s="814"/>
      <c r="P2212" s="814"/>
      <c r="Q2212" s="814"/>
      <c r="R2212" s="814"/>
      <c r="S2212" s="814"/>
      <c r="T2212" s="814"/>
      <c r="U2212" s="814"/>
      <c r="V2212" s="814"/>
      <c r="W2212" s="814"/>
      <c r="X2212" s="814"/>
      <c r="Y2212" s="814"/>
      <c r="Z2212" s="832"/>
    </row>
    <row r="2213" spans="1:26" ht="15.5" customHeight="1">
      <c r="A2213" s="424"/>
      <c r="B2213" s="813" t="s">
        <v>20</v>
      </c>
      <c r="C2213" s="814"/>
      <c r="D2213" s="814" t="str">
        <f>IF('statement of marks'!J76="","",'statement of marks'!J76)</f>
        <v/>
      </c>
      <c r="E2213" s="814"/>
      <c r="F2213" s="814"/>
      <c r="G2213" s="814"/>
      <c r="H2213" s="814"/>
      <c r="I2213" s="814"/>
      <c r="J2213" s="814"/>
      <c r="K2213" s="814"/>
      <c r="L2213" s="814"/>
      <c r="M2213" s="814"/>
      <c r="N2213" s="814"/>
      <c r="O2213" s="814"/>
      <c r="P2213" s="814"/>
      <c r="Q2213" s="814"/>
      <c r="R2213" s="814"/>
      <c r="S2213" s="814"/>
      <c r="T2213" s="814"/>
      <c r="U2213" s="814"/>
      <c r="V2213" s="814"/>
      <c r="W2213" s="814"/>
      <c r="X2213" s="814"/>
      <c r="Y2213" s="814"/>
      <c r="Z2213" s="832"/>
    </row>
    <row r="2214" spans="1:26" ht="15.5" customHeight="1">
      <c r="A2214" s="424"/>
      <c r="B2214" s="813" t="s">
        <v>21</v>
      </c>
      <c r="C2214" s="814"/>
      <c r="D2214" s="814" t="str">
        <f>IF('statement of marks'!K76="","",'statement of marks'!K76)</f>
        <v/>
      </c>
      <c r="E2214" s="814"/>
      <c r="F2214" s="814"/>
      <c r="G2214" s="814"/>
      <c r="H2214" s="814"/>
      <c r="I2214" s="814"/>
      <c r="J2214" s="814"/>
      <c r="K2214" s="814"/>
      <c r="L2214" s="814"/>
      <c r="M2214" s="814"/>
      <c r="N2214" s="814"/>
      <c r="O2214" s="814"/>
      <c r="P2214" s="814"/>
      <c r="Q2214" s="814"/>
      <c r="R2214" s="814"/>
      <c r="S2214" s="814"/>
      <c r="T2214" s="814"/>
      <c r="U2214" s="814"/>
      <c r="V2214" s="814"/>
      <c r="W2214" s="814"/>
      <c r="X2214" s="814"/>
      <c r="Y2214" s="814"/>
      <c r="Z2214" s="832"/>
    </row>
    <row r="2215" spans="1:26" ht="15.5" customHeight="1">
      <c r="A2215" s="424"/>
      <c r="B2215" s="813" t="s">
        <v>158</v>
      </c>
      <c r="C2215" s="814"/>
      <c r="D2215" s="814" t="str">
        <f>IF('statement of marks'!$G$3="","",'statement of marks'!$G$3)</f>
        <v>6 A</v>
      </c>
      <c r="E2215" s="814"/>
      <c r="F2215" s="814"/>
      <c r="G2215" s="814" t="s">
        <v>159</v>
      </c>
      <c r="H2215" s="814"/>
      <c r="I2215" s="814"/>
      <c r="J2215" s="836">
        <f>IF('statement of marks'!D76="","",'statement of marks'!D76)</f>
        <v>870</v>
      </c>
      <c r="K2215" s="837"/>
      <c r="L2215" s="837"/>
      <c r="M2215" s="837"/>
      <c r="N2215" s="838"/>
      <c r="O2215" s="814" t="s">
        <v>79</v>
      </c>
      <c r="P2215" s="814"/>
      <c r="Q2215" s="814"/>
      <c r="R2215" s="814"/>
      <c r="S2215" s="814" t="str">
        <f>IF('statement of marks'!F76="","",'statement of marks'!F76)</f>
        <v/>
      </c>
      <c r="T2215" s="814"/>
      <c r="U2215" s="814"/>
      <c r="V2215" s="814"/>
      <c r="W2215" s="814" t="str">
        <f>IF('statement of marks'!$I$3="","",'statement of marks'!$I$3)</f>
        <v>SCHOOL DISE CODE</v>
      </c>
      <c r="X2215" s="814"/>
      <c r="Y2215" s="814"/>
      <c r="Z2215" s="832"/>
    </row>
    <row r="2216" spans="1:26" ht="15.5" customHeight="1">
      <c r="A2216" s="424"/>
      <c r="B2216" s="449" t="s">
        <v>171</v>
      </c>
      <c r="C2216" s="428"/>
      <c r="D2216" s="830" t="str">
        <f>IF('statement of marks'!G76="","",'statement of marks'!G76)</f>
        <v/>
      </c>
      <c r="E2216" s="830"/>
      <c r="F2216" s="830"/>
      <c r="G2216" s="831" t="str">
        <f>IF('statement of marks'!H76="","",'statement of marks'!H76)</f>
        <v/>
      </c>
      <c r="H2216" s="831"/>
      <c r="I2216" s="831"/>
      <c r="J2216" s="831"/>
      <c r="K2216" s="831"/>
      <c r="L2216" s="831"/>
      <c r="M2216" s="831"/>
      <c r="N2216" s="831"/>
      <c r="O2216" s="831"/>
      <c r="P2216" s="831"/>
      <c r="Q2216" s="831"/>
      <c r="R2216" s="831"/>
      <c r="S2216" s="831"/>
      <c r="T2216" s="831"/>
      <c r="U2216" s="831"/>
      <c r="V2216" s="831"/>
      <c r="W2216" s="814" t="str">
        <f>IF('statement of marks'!$J$3="","",'statement of marks'!$J$3)</f>
        <v>08291009401</v>
      </c>
      <c r="X2216" s="814"/>
      <c r="Y2216" s="814"/>
      <c r="Z2216" s="832"/>
    </row>
    <row r="2217" spans="1:26" ht="15.5" customHeight="1">
      <c r="A2217" s="424"/>
      <c r="B2217" s="450" t="s">
        <v>160</v>
      </c>
      <c r="C2217" s="429" t="s">
        <v>165</v>
      </c>
      <c r="D2217" s="794" t="s">
        <v>167</v>
      </c>
      <c r="E2217" s="794"/>
      <c r="F2217" s="794"/>
      <c r="G2217" s="794" t="s">
        <v>168</v>
      </c>
      <c r="H2217" s="794"/>
      <c r="I2217" s="794"/>
      <c r="J2217" s="794" t="s">
        <v>169</v>
      </c>
      <c r="K2217" s="794"/>
      <c r="L2217" s="794"/>
      <c r="M2217" s="833" t="str">
        <f>IF('statement of marks'!U$4="","",'statement of marks'!U$4)</f>
        <v>TOTAL OF ALL TESTS</v>
      </c>
      <c r="N2217" s="834" t="str">
        <f>IF('statement of marks'!V$4="","",'statement of marks'!V$4)</f>
        <v>VRUKSHAROPAN</v>
      </c>
      <c r="O2217" s="795" t="s">
        <v>170</v>
      </c>
      <c r="P2217" s="795"/>
      <c r="Q2217" s="795"/>
      <c r="R2217" s="795"/>
      <c r="S2217" s="835" t="s">
        <v>216</v>
      </c>
      <c r="T2217" s="816" t="s">
        <v>90</v>
      </c>
      <c r="U2217" s="816"/>
      <c r="V2217" s="816"/>
      <c r="W2217" s="816"/>
      <c r="X2217" s="823" t="s">
        <v>425</v>
      </c>
      <c r="Y2217" s="823"/>
      <c r="Z2217" s="824"/>
    </row>
    <row r="2218" spans="1:26" ht="15.5" customHeight="1">
      <c r="A2218" s="424"/>
      <c r="B2218" s="450"/>
      <c r="C2218" s="429"/>
      <c r="D2218" s="431" t="s">
        <v>217</v>
      </c>
      <c r="E2218" s="431" t="s">
        <v>218</v>
      </c>
      <c r="F2218" s="432" t="s">
        <v>219</v>
      </c>
      <c r="G2218" s="431" t="s">
        <v>217</v>
      </c>
      <c r="H2218" s="431" t="s">
        <v>218</v>
      </c>
      <c r="I2218" s="433" t="s">
        <v>219</v>
      </c>
      <c r="J2218" s="431" t="s">
        <v>217</v>
      </c>
      <c r="K2218" s="431" t="s">
        <v>218</v>
      </c>
      <c r="L2218" s="433" t="s">
        <v>219</v>
      </c>
      <c r="M2218" s="833"/>
      <c r="N2218" s="834"/>
      <c r="O2218" s="431" t="s">
        <v>217</v>
      </c>
      <c r="P2218" s="431" t="s">
        <v>218</v>
      </c>
      <c r="Q2218" s="434" t="s">
        <v>421</v>
      </c>
      <c r="R2218" s="433" t="s">
        <v>219</v>
      </c>
      <c r="S2218" s="835"/>
      <c r="T2218" s="431" t="s">
        <v>217</v>
      </c>
      <c r="U2218" s="431" t="s">
        <v>218</v>
      </c>
      <c r="V2218" s="434" t="s">
        <v>422</v>
      </c>
      <c r="W2218" s="433" t="s">
        <v>219</v>
      </c>
      <c r="X2218" s="435" t="s">
        <v>423</v>
      </c>
      <c r="Y2218" s="431" t="s">
        <v>220</v>
      </c>
      <c r="Z2218" s="451" t="s">
        <v>69</v>
      </c>
    </row>
    <row r="2219" spans="1:26" ht="15.5" customHeight="1">
      <c r="A2219" s="425"/>
      <c r="B2219" s="828" t="s">
        <v>166</v>
      </c>
      <c r="C2219" s="829"/>
      <c r="D2219" s="436">
        <f>IF('statement of marks'!L$6="","",'statement of marks'!L$6)</f>
        <v>5</v>
      </c>
      <c r="E2219" s="436">
        <f>IF('statement of marks'!M$6="","",'statement of marks'!M$6)</f>
        <v>5</v>
      </c>
      <c r="F2219" s="437">
        <f>IF('statement of marks'!N$6="","",'statement of marks'!N$6)</f>
        <v>10</v>
      </c>
      <c r="G2219" s="436">
        <f>IF('statement of marks'!O$6="","",'statement of marks'!O$6)</f>
        <v>5</v>
      </c>
      <c r="H2219" s="436">
        <f>IF('statement of marks'!P$6="","",'statement of marks'!P$6)</f>
        <v>5</v>
      </c>
      <c r="I2219" s="438">
        <f>IF('statement of marks'!Q$6="","",'statement of marks'!Q$6)</f>
        <v>10</v>
      </c>
      <c r="J2219" s="436">
        <f>IF('statement of marks'!R$6="","",'statement of marks'!R$6)</f>
        <v>5</v>
      </c>
      <c r="K2219" s="436">
        <f>IF('statement of marks'!S$6="","",'statement of marks'!S$6)</f>
        <v>4</v>
      </c>
      <c r="L2219" s="438">
        <f>IF('statement of marks'!T$6="","",'statement of marks'!T$6)</f>
        <v>9</v>
      </c>
      <c r="M2219" s="438">
        <f>IF('statement of marks'!U$6="","",'statement of marks'!U$6)</f>
        <v>29</v>
      </c>
      <c r="N2219" s="439">
        <f>IF('statement of marks'!V$6="","",'statement of marks'!V$6)</f>
        <v>1</v>
      </c>
      <c r="O2219" s="436">
        <f>IF('statement of marks'!W$6="","",'statement of marks'!W$6)</f>
        <v>40</v>
      </c>
      <c r="P2219" s="436">
        <f>IF('statement of marks'!X$6="","",'statement of marks'!X$6)</f>
        <v>10</v>
      </c>
      <c r="Q2219" s="436">
        <f>IF('statement of marks'!Y$6="","",'statement of marks'!Y$6)</f>
        <v>20</v>
      </c>
      <c r="R2219" s="438">
        <f>IF('statement of marks'!Z$6="","",'statement of marks'!Z$6)</f>
        <v>70</v>
      </c>
      <c r="S2219" s="440">
        <f>IF('statement of marks'!AA$6="","",'statement of marks'!AA$6)</f>
        <v>100</v>
      </c>
      <c r="T2219" s="436">
        <f>IF('statement of marks'!AB$6="","",'statement of marks'!AB$6)</f>
        <v>65</v>
      </c>
      <c r="U2219" s="436">
        <f>IF('statement of marks'!AC$6="","",'statement of marks'!AC$6)</f>
        <v>15</v>
      </c>
      <c r="V2219" s="436">
        <f>IF('statement of marks'!AD$6="","",'statement of marks'!AD$6)</f>
        <v>20</v>
      </c>
      <c r="W2219" s="438">
        <f>IF('statement of marks'!AE$6="","",'statement of marks'!AE$6)</f>
        <v>100</v>
      </c>
      <c r="X2219" s="441">
        <f>IF('statement of marks'!AF$6="","",'statement of marks'!AF$6)</f>
        <v>200</v>
      </c>
      <c r="Y2219" s="436" t="str">
        <f>IF('statement of marks'!AG$6="","",'statement of marks'!AG$6)</f>
        <v/>
      </c>
      <c r="Z2219" s="452" t="str">
        <f>IF('statement of marks'!AH$6="","",'statement of marks'!AH$6)</f>
        <v/>
      </c>
    </row>
    <row r="2220" spans="1:26" ht="15.5" customHeight="1">
      <c r="A2220" s="424"/>
      <c r="B2220" s="813" t="str">
        <f>IF('statement of marks'!$L$3="","",'statement of marks'!$L$3)</f>
        <v>HINDI</v>
      </c>
      <c r="C2220" s="814"/>
      <c r="D2220" s="430" t="str">
        <f>IF('statement of marks'!L76="","",'statement of marks'!L76)</f>
        <v/>
      </c>
      <c r="E2220" s="430" t="str">
        <f>IF('statement of marks'!M76="","",'statement of marks'!M76)</f>
        <v/>
      </c>
      <c r="F2220" s="442" t="str">
        <f>IF('statement of marks'!N76="","",'statement of marks'!N76)</f>
        <v/>
      </c>
      <c r="G2220" s="430" t="str">
        <f>IF('statement of marks'!O76="","",'statement of marks'!O76)</f>
        <v/>
      </c>
      <c r="H2220" s="430" t="str">
        <f>IF('statement of marks'!P76="","",'statement of marks'!P76)</f>
        <v/>
      </c>
      <c r="I2220" s="443" t="str">
        <f>IF('statement of marks'!Q76="","",'statement of marks'!Q76)</f>
        <v/>
      </c>
      <c r="J2220" s="430" t="str">
        <f>IF('statement of marks'!R76="","",'statement of marks'!R76)</f>
        <v/>
      </c>
      <c r="K2220" s="430" t="str">
        <f>IF('statement of marks'!S76="","",'statement of marks'!S76)</f>
        <v/>
      </c>
      <c r="L2220" s="443" t="str">
        <f>IF('statement of marks'!T76="","",'statement of marks'!T76)</f>
        <v/>
      </c>
      <c r="M2220" s="443" t="str">
        <f>IF('statement of marks'!U76="","",'statement of marks'!U76)</f>
        <v/>
      </c>
      <c r="N2220" s="444" t="str">
        <f>IF('statement of marks'!V76="","",'statement of marks'!V76)</f>
        <v/>
      </c>
      <c r="O2220" s="430" t="str">
        <f>IF('statement of marks'!W76="","",'statement of marks'!W76)</f>
        <v/>
      </c>
      <c r="P2220" s="430" t="str">
        <f>IF('statement of marks'!X76="","",'statement of marks'!X76)</f>
        <v/>
      </c>
      <c r="Q2220" s="430" t="str">
        <f>IF('statement of marks'!Y76="","",'statement of marks'!Y76)</f>
        <v/>
      </c>
      <c r="R2220" s="443" t="str">
        <f>IF('statement of marks'!Z76="","",'statement of marks'!Z76)</f>
        <v/>
      </c>
      <c r="S2220" s="445" t="str">
        <f>IF('statement of marks'!AA76="","",'statement of marks'!AA76)</f>
        <v/>
      </c>
      <c r="T2220" s="430" t="str">
        <f>IF('statement of marks'!AB76="","",'statement of marks'!AB76)</f>
        <v/>
      </c>
      <c r="U2220" s="430" t="str">
        <f>IF('statement of marks'!AC76="","",'statement of marks'!AC76)</f>
        <v/>
      </c>
      <c r="V2220" s="430" t="str">
        <f>IF('statement of marks'!AD76="","",'statement of marks'!AD76)</f>
        <v/>
      </c>
      <c r="W2220" s="443" t="str">
        <f>IF('statement of marks'!AE76="","",'statement of marks'!AE76)</f>
        <v/>
      </c>
      <c r="X2220" s="446" t="str">
        <f>IF('statement of marks'!AF76="","",'statement of marks'!AF76)</f>
        <v/>
      </c>
      <c r="Y2220" s="430" t="str">
        <f>IF('statement of marks'!AG76="","",'statement of marks'!AG76)</f>
        <v/>
      </c>
      <c r="Z2220" s="453" t="str">
        <f>IF('statement of marks'!AH76="","",'statement of marks'!AH76)</f>
        <v/>
      </c>
    </row>
    <row r="2221" spans="1:26" ht="15.5" customHeight="1">
      <c r="A2221" s="424"/>
      <c r="B2221" s="813" t="str">
        <f>IF('statement of marks'!$AK$3="","",'statement of marks'!$AK$3)</f>
        <v>ENGLISH</v>
      </c>
      <c r="C2221" s="814"/>
      <c r="D2221" s="430" t="str">
        <f>IF('statement of marks'!AK76="","",'statement of marks'!AK76)</f>
        <v/>
      </c>
      <c r="E2221" s="430" t="str">
        <f>IF('statement of marks'!AL76="","",'statement of marks'!AL76)</f>
        <v/>
      </c>
      <c r="F2221" s="442" t="str">
        <f>IF('statement of marks'!AM76="","",'statement of marks'!AM76)</f>
        <v/>
      </c>
      <c r="G2221" s="430" t="str">
        <f>IF('statement of marks'!AN76="","",'statement of marks'!AN76)</f>
        <v/>
      </c>
      <c r="H2221" s="430" t="str">
        <f>IF('statement of marks'!AO76="","",'statement of marks'!AO76)</f>
        <v/>
      </c>
      <c r="I2221" s="443" t="str">
        <f>IF('statement of marks'!AP76="","",'statement of marks'!AP76)</f>
        <v/>
      </c>
      <c r="J2221" s="430" t="str">
        <f>IF('statement of marks'!AQ76="","",'statement of marks'!AQ76)</f>
        <v/>
      </c>
      <c r="K2221" s="430" t="str">
        <f>IF('statement of marks'!AR76="","",'statement of marks'!AR76)</f>
        <v/>
      </c>
      <c r="L2221" s="443" t="str">
        <f>IF('statement of marks'!AS76="","",'statement of marks'!AS76)</f>
        <v/>
      </c>
      <c r="M2221" s="443" t="str">
        <f>IF('statement of marks'!AT76="","",'statement of marks'!AT76)</f>
        <v/>
      </c>
      <c r="N2221" s="444" t="str">
        <f>IF('statement of marks'!AU76="","",'statement of marks'!AU76)</f>
        <v/>
      </c>
      <c r="O2221" s="430" t="str">
        <f>IF('statement of marks'!AV76="","",'statement of marks'!AV76)</f>
        <v/>
      </c>
      <c r="P2221" s="430" t="str">
        <f>IF('statement of marks'!AW76="","",'statement of marks'!AW76)</f>
        <v/>
      </c>
      <c r="Q2221" s="430" t="str">
        <f>IF('statement of marks'!AX76="","",'statement of marks'!AX76)</f>
        <v/>
      </c>
      <c r="R2221" s="443" t="str">
        <f>IF('statement of marks'!AY76="","",'statement of marks'!AY76)</f>
        <v/>
      </c>
      <c r="S2221" s="445" t="str">
        <f>IF('statement of marks'!AZ76="","",'statement of marks'!AZ76)</f>
        <v/>
      </c>
      <c r="T2221" s="430" t="str">
        <f>IF('statement of marks'!BA76="","",'statement of marks'!BA76)</f>
        <v/>
      </c>
      <c r="U2221" s="430" t="str">
        <f>IF('statement of marks'!BB76="","",'statement of marks'!BB76)</f>
        <v/>
      </c>
      <c r="V2221" s="430" t="str">
        <f>IF('statement of marks'!BC76="","",'statement of marks'!BC76)</f>
        <v/>
      </c>
      <c r="W2221" s="443" t="str">
        <f>IF('statement of marks'!BD76="","",'statement of marks'!BD76)</f>
        <v/>
      </c>
      <c r="X2221" s="446" t="str">
        <f>IF('statement of marks'!BE76="","",'statement of marks'!BE76)</f>
        <v/>
      </c>
      <c r="Y2221" s="430" t="str">
        <f>IF('statement of marks'!BF76="","",'statement of marks'!BF76)</f>
        <v/>
      </c>
      <c r="Z2221" s="453" t="str">
        <f>IF('statement of marks'!BG76="","",'statement of marks'!BG76)</f>
        <v/>
      </c>
    </row>
    <row r="2222" spans="1:26" ht="15.5" customHeight="1">
      <c r="A2222" s="424"/>
      <c r="B2222" s="813" t="str">
        <f>IF('statement of marks'!BJ76="s","SANSKRIT",IF('statement of marks'!BJ76="u","URDU",IF('statement of marks'!BJ76="g","GUJRATI",IF('statement of marks'!BJ76="p","PUNJABI",IF('statement of marks'!BJ76="sd","fla/kh","THIRD LANGUAGE")))))</f>
        <v>THIRD LANGUAGE</v>
      </c>
      <c r="C2222" s="814"/>
      <c r="D2222" s="430" t="str">
        <f>IF('statement of marks'!BK76="","",'statement of marks'!BK76)</f>
        <v/>
      </c>
      <c r="E2222" s="430" t="str">
        <f>IF('statement of marks'!BL76="","",'statement of marks'!BL76)</f>
        <v/>
      </c>
      <c r="F2222" s="442" t="str">
        <f>IF('statement of marks'!BM76="","",'statement of marks'!BM76)</f>
        <v/>
      </c>
      <c r="G2222" s="430" t="str">
        <f>IF('statement of marks'!BN76="","",'statement of marks'!BN76)</f>
        <v/>
      </c>
      <c r="H2222" s="430" t="str">
        <f>IF('statement of marks'!BO76="","",'statement of marks'!BO76)</f>
        <v/>
      </c>
      <c r="I2222" s="443" t="str">
        <f>IF('statement of marks'!BP76="","",'statement of marks'!BP76)</f>
        <v/>
      </c>
      <c r="J2222" s="430" t="str">
        <f>IF('statement of marks'!BQ76="","",'statement of marks'!BQ76)</f>
        <v/>
      </c>
      <c r="K2222" s="430" t="str">
        <f>IF('statement of marks'!BR76="","",'statement of marks'!BR76)</f>
        <v/>
      </c>
      <c r="L2222" s="443" t="str">
        <f>IF('statement of marks'!BS76="","",'statement of marks'!BS76)</f>
        <v/>
      </c>
      <c r="M2222" s="443" t="str">
        <f>IF('statement of marks'!BT76="","",'statement of marks'!BT76)</f>
        <v/>
      </c>
      <c r="N2222" s="444" t="str">
        <f>IF('statement of marks'!BU76="","",'statement of marks'!BU76)</f>
        <v/>
      </c>
      <c r="O2222" s="430" t="str">
        <f>IF('statement of marks'!BV76="","",'statement of marks'!BV76)</f>
        <v/>
      </c>
      <c r="P2222" s="430" t="str">
        <f>IF('statement of marks'!BW76="","",'statement of marks'!BW76)</f>
        <v/>
      </c>
      <c r="Q2222" s="430"/>
      <c r="R2222" s="443" t="str">
        <f>IF('statement of marks'!BX76="","",'statement of marks'!BX76)</f>
        <v/>
      </c>
      <c r="S2222" s="445" t="str">
        <f>IF('statement of marks'!BY76="","",'statement of marks'!BY76)</f>
        <v/>
      </c>
      <c r="T2222" s="430" t="str">
        <f>IF('statement of marks'!BZ76="","",'statement of marks'!BZ76)</f>
        <v/>
      </c>
      <c r="U2222" s="430" t="str">
        <f>IF('statement of marks'!CA76="","",'statement of marks'!CA76)</f>
        <v/>
      </c>
      <c r="V2222" s="430"/>
      <c r="W2222" s="443" t="str">
        <f>IF('statement of marks'!CB76="","",'statement of marks'!CB76)</f>
        <v/>
      </c>
      <c r="X2222" s="446" t="str">
        <f>IF('statement of marks'!CC76="","",'statement of marks'!CC76)</f>
        <v/>
      </c>
      <c r="Y2222" s="430" t="str">
        <f>IF('statement of marks'!CD76="","",'statement of marks'!CD76)</f>
        <v/>
      </c>
      <c r="Z2222" s="453" t="str">
        <f>IF('statement of marks'!CE76="","",'statement of marks'!CE76)</f>
        <v/>
      </c>
    </row>
    <row r="2223" spans="1:26" ht="15.5" customHeight="1">
      <c r="A2223" s="424"/>
      <c r="B2223" s="813" t="str">
        <f>IF('statement of marks'!$CH$3="","",'statement of marks'!$CH$3)</f>
        <v>MATHEMATICS</v>
      </c>
      <c r="C2223" s="814"/>
      <c r="D2223" s="430" t="str">
        <f>IF('statement of marks'!CH76="","",'statement of marks'!CH76)</f>
        <v/>
      </c>
      <c r="E2223" s="430" t="str">
        <f>IF('statement of marks'!CI76="","",'statement of marks'!CI76)</f>
        <v/>
      </c>
      <c r="F2223" s="442" t="str">
        <f>IF('statement of marks'!CJ76="","",'statement of marks'!CJ76)</f>
        <v/>
      </c>
      <c r="G2223" s="430" t="str">
        <f>IF('statement of marks'!CK76="","",'statement of marks'!CK76)</f>
        <v/>
      </c>
      <c r="H2223" s="430" t="str">
        <f>IF('statement of marks'!CL76="","",'statement of marks'!CL76)</f>
        <v/>
      </c>
      <c r="I2223" s="443" t="str">
        <f>IF('statement of marks'!CM76="","",'statement of marks'!CM76)</f>
        <v/>
      </c>
      <c r="J2223" s="430" t="str">
        <f>IF('statement of marks'!CN76="","",'statement of marks'!CN76)</f>
        <v/>
      </c>
      <c r="K2223" s="430" t="str">
        <f>IF('statement of marks'!CO76="","",'statement of marks'!CO76)</f>
        <v/>
      </c>
      <c r="L2223" s="443" t="str">
        <f>IF('statement of marks'!CP76="","",'statement of marks'!CP76)</f>
        <v/>
      </c>
      <c r="M2223" s="443" t="str">
        <f>IF('statement of marks'!CQ76="","",'statement of marks'!CQ76)</f>
        <v/>
      </c>
      <c r="N2223" s="444" t="str">
        <f>IF('statement of marks'!CR76="","",'statement of marks'!CR76)</f>
        <v/>
      </c>
      <c r="O2223" s="430" t="str">
        <f>IF('statement of marks'!CS76="","",'statement of marks'!CS76)</f>
        <v/>
      </c>
      <c r="P2223" s="430" t="str">
        <f>IF('statement of marks'!CT76="","",'statement of marks'!CT76)</f>
        <v/>
      </c>
      <c r="Q2223" s="430" t="str">
        <f>IF('statement of marks'!CU76="","",'statement of marks'!CU76)</f>
        <v/>
      </c>
      <c r="R2223" s="443" t="str">
        <f>IF('statement of marks'!CV76="","",'statement of marks'!CV76)</f>
        <v/>
      </c>
      <c r="S2223" s="445" t="str">
        <f>IF('statement of marks'!CW76="","",'statement of marks'!CW76)</f>
        <v/>
      </c>
      <c r="T2223" s="430" t="str">
        <f>IF('statement of marks'!CX76="","",'statement of marks'!CX76)</f>
        <v/>
      </c>
      <c r="U2223" s="430" t="str">
        <f>IF('statement of marks'!CY76="","",'statement of marks'!CY76)</f>
        <v/>
      </c>
      <c r="V2223" s="430" t="str">
        <f>IF('statement of marks'!CZ76="","",'statement of marks'!CZ76)</f>
        <v/>
      </c>
      <c r="W2223" s="443" t="str">
        <f>IF('statement of marks'!DA76="","",'statement of marks'!DA76)</f>
        <v/>
      </c>
      <c r="X2223" s="446" t="str">
        <f>IF('statement of marks'!DB76="","",'statement of marks'!DB76)</f>
        <v/>
      </c>
      <c r="Y2223" s="430" t="str">
        <f>IF('statement of marks'!DC76="","",'statement of marks'!DC76)</f>
        <v/>
      </c>
      <c r="Z2223" s="453" t="str">
        <f>IF('statement of marks'!DD76="","",'statement of marks'!DD76)</f>
        <v/>
      </c>
    </row>
    <row r="2224" spans="1:26" ht="15.5" customHeight="1">
      <c r="A2224" s="424"/>
      <c r="B2224" s="813" t="str">
        <f>IF('statement of marks'!$DG$3="","",'statement of marks'!$DG$3)</f>
        <v>SCIENCE</v>
      </c>
      <c r="C2224" s="814"/>
      <c r="D2224" s="430" t="str">
        <f>IF('statement of marks'!DG76="","",'statement of marks'!DG76)</f>
        <v/>
      </c>
      <c r="E2224" s="430" t="str">
        <f>IF('statement of marks'!DH76="","",'statement of marks'!DH76)</f>
        <v/>
      </c>
      <c r="F2224" s="442" t="str">
        <f>IF('statement of marks'!DI76="","",'statement of marks'!DI76)</f>
        <v/>
      </c>
      <c r="G2224" s="430" t="str">
        <f>IF('statement of marks'!DJ76="","",'statement of marks'!DJ76)</f>
        <v/>
      </c>
      <c r="H2224" s="430" t="str">
        <f>IF('statement of marks'!DK76="","",'statement of marks'!DK76)</f>
        <v/>
      </c>
      <c r="I2224" s="443" t="str">
        <f>IF('statement of marks'!DL76="","",'statement of marks'!DL76)</f>
        <v/>
      </c>
      <c r="J2224" s="430" t="str">
        <f>IF('statement of marks'!DM76="","",'statement of marks'!DM76)</f>
        <v/>
      </c>
      <c r="K2224" s="430" t="str">
        <f>IF('statement of marks'!DN76="","",'statement of marks'!DN76)</f>
        <v/>
      </c>
      <c r="L2224" s="443" t="str">
        <f>IF('statement of marks'!DO76="","",'statement of marks'!DO76)</f>
        <v/>
      </c>
      <c r="M2224" s="443" t="str">
        <f>IF('statement of marks'!DP76="","",'statement of marks'!DP76)</f>
        <v/>
      </c>
      <c r="N2224" s="444" t="str">
        <f>IF('statement of marks'!DQ76="","",'statement of marks'!DQ76)</f>
        <v/>
      </c>
      <c r="O2224" s="430" t="str">
        <f>IF('statement of marks'!DR76="","",'statement of marks'!DR76)</f>
        <v/>
      </c>
      <c r="P2224" s="430" t="str">
        <f>IF('statement of marks'!DS76="","",'statement of marks'!DS76)</f>
        <v/>
      </c>
      <c r="Q2224" s="430"/>
      <c r="R2224" s="443" t="str">
        <f>IF('statement of marks'!DT76="","",'statement of marks'!DT76)</f>
        <v/>
      </c>
      <c r="S2224" s="445" t="str">
        <f>IF('statement of marks'!DU76="","",'statement of marks'!DU76)</f>
        <v/>
      </c>
      <c r="T2224" s="430" t="str">
        <f>IF('statement of marks'!DV76="","",'statement of marks'!DV76)</f>
        <v/>
      </c>
      <c r="U2224" s="430" t="str">
        <f>IF('statement of marks'!DW76="","",'statement of marks'!DW76)</f>
        <v/>
      </c>
      <c r="V2224" s="430"/>
      <c r="W2224" s="443" t="str">
        <f>IF('statement of marks'!DX76="","",'statement of marks'!DX76)</f>
        <v/>
      </c>
      <c r="X2224" s="446" t="str">
        <f>IF('statement of marks'!DY76="","",'statement of marks'!DY76)</f>
        <v/>
      </c>
      <c r="Y2224" s="430" t="str">
        <f>IF('statement of marks'!DZ76="","",'statement of marks'!DZ76)</f>
        <v/>
      </c>
      <c r="Z2224" s="453" t="str">
        <f>IF('statement of marks'!EA76="","",'statement of marks'!EA76)</f>
        <v/>
      </c>
    </row>
    <row r="2225" spans="1:26" ht="15.5" customHeight="1">
      <c r="A2225" s="424"/>
      <c r="B2225" s="813" t="str">
        <f>IF('statement of marks'!$ED$3="","",'statement of marks'!$ED$3)</f>
        <v>SOCIAL STUDIES</v>
      </c>
      <c r="C2225" s="814"/>
      <c r="D2225" s="430" t="str">
        <f>IF('statement of marks'!ED76="","",'statement of marks'!ED76)</f>
        <v/>
      </c>
      <c r="E2225" s="430" t="str">
        <f>IF('statement of marks'!EE76="","",'statement of marks'!EE76)</f>
        <v/>
      </c>
      <c r="F2225" s="442" t="str">
        <f>IF('statement of marks'!EF76="","",'statement of marks'!EF76)</f>
        <v/>
      </c>
      <c r="G2225" s="430" t="str">
        <f>IF('statement of marks'!EG76="","",'statement of marks'!EG76)</f>
        <v/>
      </c>
      <c r="H2225" s="430" t="str">
        <f>IF('statement of marks'!EH76="","",'statement of marks'!EH76)</f>
        <v/>
      </c>
      <c r="I2225" s="443" t="str">
        <f>IF('statement of marks'!EI76="","",'statement of marks'!EI76)</f>
        <v/>
      </c>
      <c r="J2225" s="430" t="str">
        <f>IF('statement of marks'!EJ76="","",'statement of marks'!EJ76)</f>
        <v/>
      </c>
      <c r="K2225" s="430" t="str">
        <f>IF('statement of marks'!EK76="","",'statement of marks'!EK76)</f>
        <v/>
      </c>
      <c r="L2225" s="443" t="str">
        <f>IF('statement of marks'!EL76="","",'statement of marks'!EL76)</f>
        <v/>
      </c>
      <c r="M2225" s="443" t="str">
        <f>IF('statement of marks'!EM76="","",'statement of marks'!EM76)</f>
        <v/>
      </c>
      <c r="N2225" s="444" t="str">
        <f>IF('statement of marks'!EN76="","",'statement of marks'!EN76)</f>
        <v/>
      </c>
      <c r="O2225" s="430" t="str">
        <f>IF('statement of marks'!EO76="","",'statement of marks'!EO76)</f>
        <v/>
      </c>
      <c r="P2225" s="430" t="str">
        <f>IF('statement of marks'!EP76="","",'statement of marks'!EP76)</f>
        <v/>
      </c>
      <c r="Q2225" s="430"/>
      <c r="R2225" s="443" t="str">
        <f>IF('statement of marks'!EQ76="","",'statement of marks'!EQ76)</f>
        <v/>
      </c>
      <c r="S2225" s="445" t="str">
        <f>IF('statement of marks'!ER76="","",'statement of marks'!ER76)</f>
        <v/>
      </c>
      <c r="T2225" s="430" t="str">
        <f>IF('statement of marks'!ES76="","",'statement of marks'!ES76)</f>
        <v/>
      </c>
      <c r="U2225" s="430" t="str">
        <f>IF('statement of marks'!ET76="","",'statement of marks'!ET76)</f>
        <v/>
      </c>
      <c r="V2225" s="430"/>
      <c r="W2225" s="443" t="str">
        <f>IF('statement of marks'!EU76="","",'statement of marks'!EU76)</f>
        <v/>
      </c>
      <c r="X2225" s="446" t="str">
        <f>IF('statement of marks'!EV76="","",'statement of marks'!EV76)</f>
        <v/>
      </c>
      <c r="Y2225" s="430" t="str">
        <f>IF('statement of marks'!EW76="","",'statement of marks'!EW76)</f>
        <v/>
      </c>
      <c r="Z2225" s="453" t="str">
        <f>IF('statement of marks'!EX76="","",'statement of marks'!EX76)</f>
        <v/>
      </c>
    </row>
    <row r="2226" spans="1:26" ht="15.5" customHeight="1">
      <c r="A2226" s="424"/>
      <c r="B2226" s="813" t="s">
        <v>172</v>
      </c>
      <c r="C2226" s="814"/>
      <c r="D2226" s="794" t="s">
        <v>167</v>
      </c>
      <c r="E2226" s="794"/>
      <c r="F2226" s="794"/>
      <c r="G2226" s="794" t="s">
        <v>168</v>
      </c>
      <c r="H2226" s="794"/>
      <c r="I2226" s="794"/>
      <c r="J2226" s="794" t="s">
        <v>169</v>
      </c>
      <c r="K2226" s="794"/>
      <c r="L2226" s="794"/>
      <c r="M2226" s="794"/>
      <c r="N2226" s="794"/>
      <c r="O2226" s="794" t="s">
        <v>177</v>
      </c>
      <c r="P2226" s="794"/>
      <c r="Q2226" s="794"/>
      <c r="R2226" s="794"/>
      <c r="S2226" s="794" t="s">
        <v>221</v>
      </c>
      <c r="T2226" s="794"/>
      <c r="U2226" s="794"/>
      <c r="V2226" s="794"/>
      <c r="W2226" s="447"/>
      <c r="X2226" s="823" t="s">
        <v>425</v>
      </c>
      <c r="Y2226" s="823"/>
      <c r="Z2226" s="824"/>
    </row>
    <row r="2227" spans="1:26" ht="15.5" customHeight="1">
      <c r="A2227" s="425"/>
      <c r="B2227" s="825" t="s">
        <v>166</v>
      </c>
      <c r="C2227" s="826"/>
      <c r="D2227" s="827">
        <f>IF('statement of marks'!FA$6="","",'statement of marks'!FA$6)</f>
        <v>20</v>
      </c>
      <c r="E2227" s="827"/>
      <c r="F2227" s="827"/>
      <c r="G2227" s="827">
        <f>IF('statement of marks'!FB$6="","",'statement of marks'!FB$6)</f>
        <v>20</v>
      </c>
      <c r="H2227" s="827"/>
      <c r="I2227" s="827"/>
      <c r="J2227" s="827">
        <f>IF('statement of marks'!FC$6="","",'statement of marks'!FC$6)</f>
        <v>20</v>
      </c>
      <c r="K2227" s="827"/>
      <c r="L2227" s="827"/>
      <c r="M2227" s="827"/>
      <c r="N2227" s="827"/>
      <c r="O2227" s="827">
        <f>IF('statement of marks'!FD$6="","",'statement of marks'!FD$6)</f>
        <v>20</v>
      </c>
      <c r="P2227" s="827"/>
      <c r="Q2227" s="827"/>
      <c r="R2227" s="827"/>
      <c r="S2227" s="827">
        <f>IF('statement of marks'!FE$6="","",'statement of marks'!FE$6)</f>
        <v>20</v>
      </c>
      <c r="T2227" s="827"/>
      <c r="U2227" s="827"/>
      <c r="V2227" s="827"/>
      <c r="W2227" s="448"/>
      <c r="X2227" s="436">
        <f>IF('statement of marks'!FF$6="","",'statement of marks'!FF$6)</f>
        <v>100</v>
      </c>
      <c r="Y2227" s="436" t="s">
        <v>220</v>
      </c>
      <c r="Z2227" s="451" t="s">
        <v>69</v>
      </c>
    </row>
    <row r="2228" spans="1:26" ht="15.5" customHeight="1">
      <c r="A2228" s="424"/>
      <c r="B2228" s="813" t="str">
        <f>IF('statement of marks'!$FA$3="","",'statement of marks'!$FA$3)</f>
        <v>WORK EXPERIENCE</v>
      </c>
      <c r="C2228" s="814"/>
      <c r="D2228" s="817" t="str">
        <f>IF('statement of marks'!FA76="","",'statement of marks'!FA76)</f>
        <v/>
      </c>
      <c r="E2228" s="817"/>
      <c r="F2228" s="817"/>
      <c r="G2228" s="817" t="str">
        <f>IF('statement of marks'!FB76="","",'statement of marks'!FB76)</f>
        <v/>
      </c>
      <c r="H2228" s="817"/>
      <c r="I2228" s="817"/>
      <c r="J2228" s="816" t="str">
        <f>IF('statement of marks'!FC76="","",'statement of marks'!FC76)</f>
        <v/>
      </c>
      <c r="K2228" s="816"/>
      <c r="L2228" s="816"/>
      <c r="M2228" s="816"/>
      <c r="N2228" s="816"/>
      <c r="O2228" s="817" t="str">
        <f>IF('statement of marks'!FD76="","",'statement of marks'!FD76)</f>
        <v/>
      </c>
      <c r="P2228" s="817"/>
      <c r="Q2228" s="817"/>
      <c r="R2228" s="817"/>
      <c r="S2228" s="817" t="str">
        <f>IF('statement of marks'!FE76="","",'statement of marks'!FE76)</f>
        <v/>
      </c>
      <c r="T2228" s="817"/>
      <c r="U2228" s="817"/>
      <c r="V2228" s="817"/>
      <c r="W2228" s="447"/>
      <c r="X2228" s="447" t="str">
        <f>IF('statement of marks'!FF76="","",'statement of marks'!FF76)</f>
        <v/>
      </c>
      <c r="Y2228" s="447" t="str">
        <f>IF('statement of marks'!FG76="","",'statement of marks'!FG76)</f>
        <v/>
      </c>
      <c r="Z2228" s="454" t="str">
        <f>IF('statement of marks'!FH76="","",'statement of marks'!FH76)</f>
        <v/>
      </c>
    </row>
    <row r="2229" spans="1:26" ht="15.5" customHeight="1">
      <c r="A2229" s="424"/>
      <c r="B2229" s="813" t="str">
        <f>IF('statement of marks'!$FK$3="","",'statement of marks'!$FK$3)</f>
        <v>ART EDUCATION</v>
      </c>
      <c r="C2229" s="814"/>
      <c r="D2229" s="817" t="str">
        <f>IF('statement of marks'!FK76="","",'statement of marks'!FK76)</f>
        <v/>
      </c>
      <c r="E2229" s="817"/>
      <c r="F2229" s="817"/>
      <c r="G2229" s="817" t="str">
        <f>IF('statement of marks'!FL76="","",'statement of marks'!FL76)</f>
        <v/>
      </c>
      <c r="H2229" s="817"/>
      <c r="I2229" s="817"/>
      <c r="J2229" s="816" t="str">
        <f>IF('statement of marks'!FM76="","",'statement of marks'!FM76)</f>
        <v/>
      </c>
      <c r="K2229" s="816"/>
      <c r="L2229" s="816"/>
      <c r="M2229" s="816"/>
      <c r="N2229" s="816"/>
      <c r="O2229" s="817" t="str">
        <f>IF('statement of marks'!FN76="","",'statement of marks'!FN76)</f>
        <v/>
      </c>
      <c r="P2229" s="817"/>
      <c r="Q2229" s="817"/>
      <c r="R2229" s="817"/>
      <c r="S2229" s="817" t="str">
        <f>IF('statement of marks'!FO76="","",'statement of marks'!FO76)</f>
        <v/>
      </c>
      <c r="T2229" s="817"/>
      <c r="U2229" s="817"/>
      <c r="V2229" s="817"/>
      <c r="W2229" s="447"/>
      <c r="X2229" s="447" t="str">
        <f>IF('statement of marks'!FP76="","",'statement of marks'!FP76)</f>
        <v/>
      </c>
      <c r="Y2229" s="447" t="str">
        <f>IF('statement of marks'!FQ76="","",'statement of marks'!FQ76)</f>
        <v/>
      </c>
      <c r="Z2229" s="454" t="str">
        <f>IF('statement of marks'!FR76="","",'statement of marks'!FR76)</f>
        <v/>
      </c>
    </row>
    <row r="2230" spans="1:26" ht="15.5" customHeight="1">
      <c r="A2230" s="424"/>
      <c r="B2230" s="813" t="str">
        <f>IF('statement of marks'!$FU$3="","",'statement of marks'!$FU$3)</f>
        <v>PHYSICIAL EDUCATION</v>
      </c>
      <c r="C2230" s="814"/>
      <c r="D2230" s="817" t="str">
        <f>IF('statement of marks'!FU76="","",'statement of marks'!FU76)</f>
        <v/>
      </c>
      <c r="E2230" s="817"/>
      <c r="F2230" s="817"/>
      <c r="G2230" s="817" t="str">
        <f>IF('statement of marks'!FV76="","",'statement of marks'!FV76)</f>
        <v/>
      </c>
      <c r="H2230" s="817"/>
      <c r="I2230" s="817"/>
      <c r="J2230" s="816" t="str">
        <f>IF('statement of marks'!FW76="","",'statement of marks'!FW76)</f>
        <v/>
      </c>
      <c r="K2230" s="816"/>
      <c r="L2230" s="816"/>
      <c r="M2230" s="816"/>
      <c r="N2230" s="816"/>
      <c r="O2230" s="817" t="str">
        <f>IF('statement of marks'!FX76="","",'statement of marks'!FX76)</f>
        <v/>
      </c>
      <c r="P2230" s="817"/>
      <c r="Q2230" s="817"/>
      <c r="R2230" s="817"/>
      <c r="S2230" s="817" t="str">
        <f>IF('statement of marks'!FY76="","",'statement of marks'!FY76)</f>
        <v/>
      </c>
      <c r="T2230" s="817"/>
      <c r="U2230" s="817"/>
      <c r="V2230" s="817"/>
      <c r="W2230" s="447"/>
      <c r="X2230" s="447" t="str">
        <f>IF('statement of marks'!FZ76="","",'statement of marks'!FZ76)</f>
        <v/>
      </c>
      <c r="Y2230" s="447" t="str">
        <f>IF('statement of marks'!GA76="","",'statement of marks'!GA76)</f>
        <v/>
      </c>
      <c r="Z2230" s="454" t="str">
        <f>IF('statement of marks'!GB76="","",'statement of marks'!GB76)</f>
        <v/>
      </c>
    </row>
    <row r="2231" spans="1:26" ht="15.5" customHeight="1">
      <c r="A2231" s="424"/>
      <c r="B2231" s="813" t="s">
        <v>173</v>
      </c>
      <c r="C2231" s="814"/>
      <c r="D2231" s="794" t="str">
        <f>details!$EF$3</f>
        <v>AUGUST</v>
      </c>
      <c r="E2231" s="794"/>
      <c r="F2231" s="794"/>
      <c r="G2231" s="794" t="str">
        <f>details!$EJ$3</f>
        <v>OCTOBER</v>
      </c>
      <c r="H2231" s="794"/>
      <c r="I2231" s="794"/>
      <c r="J2231" s="816" t="str">
        <f>details!$EN$3</f>
        <v>DECEMBER</v>
      </c>
      <c r="K2231" s="816"/>
      <c r="L2231" s="816"/>
      <c r="M2231" s="816"/>
      <c r="N2231" s="816"/>
      <c r="O2231" s="794" t="str">
        <f>details!$ER$3</f>
        <v>FEBURARY</v>
      </c>
      <c r="P2231" s="794"/>
      <c r="Q2231" s="794"/>
      <c r="R2231" s="794"/>
      <c r="S2231" s="794" t="str">
        <f>details!$EV$3</f>
        <v>GRAND TOAL</v>
      </c>
      <c r="T2231" s="794"/>
      <c r="U2231" s="794"/>
      <c r="V2231" s="794"/>
      <c r="W2231" s="811" t="s">
        <v>118</v>
      </c>
      <c r="X2231" s="811"/>
      <c r="Y2231" s="811"/>
      <c r="Z2231" s="812"/>
    </row>
    <row r="2232" spans="1:26" ht="15.5" customHeight="1">
      <c r="A2232" s="424"/>
      <c r="B2232" s="813" t="s">
        <v>175</v>
      </c>
      <c r="C2232" s="814"/>
      <c r="D2232" s="815" t="str">
        <f>IF(details!EI76="","",details!EI76)</f>
        <v/>
      </c>
      <c r="E2232" s="815"/>
      <c r="F2232" s="815"/>
      <c r="G2232" s="815" t="str">
        <f>IF(details!EM76="","",details!EM76)</f>
        <v/>
      </c>
      <c r="H2232" s="815"/>
      <c r="I2232" s="815"/>
      <c r="J2232" s="816" t="str">
        <f>IF(details!EQ76="","",details!EQ76)</f>
        <v/>
      </c>
      <c r="K2232" s="816"/>
      <c r="L2232" s="816"/>
      <c r="M2232" s="816"/>
      <c r="N2232" s="816"/>
      <c r="O2232" s="817" t="str">
        <f>IF(details!EU76="","",details!EU76)</f>
        <v/>
      </c>
      <c r="P2232" s="817"/>
      <c r="Q2232" s="817"/>
      <c r="R2232" s="817"/>
      <c r="S2232" s="815" t="str">
        <f>IF(details!EW76="","",details!EW76)</f>
        <v/>
      </c>
      <c r="T2232" s="815"/>
      <c r="U2232" s="815"/>
      <c r="V2232" s="815"/>
      <c r="W2232" s="811"/>
      <c r="X2232" s="811"/>
      <c r="Y2232" s="811"/>
      <c r="Z2232" s="812"/>
    </row>
    <row r="2233" spans="1:26" ht="15.5" customHeight="1">
      <c r="A2233" s="424"/>
      <c r="B2233" s="818" t="s">
        <v>174</v>
      </c>
      <c r="C2233" s="819"/>
      <c r="D2233" s="820">
        <f>IF(details!EH76="","",details!EH76)</f>
        <v>40</v>
      </c>
      <c r="E2233" s="820"/>
      <c r="F2233" s="820"/>
      <c r="G2233" s="820">
        <f>IF(details!EL76="","",details!EL76)</f>
        <v>60</v>
      </c>
      <c r="H2233" s="820"/>
      <c r="I2233" s="820"/>
      <c r="J2233" s="820">
        <f>IF(details!EP76="","",details!EP76)</f>
        <v>80</v>
      </c>
      <c r="K2233" s="820"/>
      <c r="L2233" s="820"/>
      <c r="M2233" s="820"/>
      <c r="N2233" s="820"/>
      <c r="O2233" s="820">
        <f>IF(details!ET76="","",details!ET76)</f>
        <v>100</v>
      </c>
      <c r="P2233" s="820"/>
      <c r="Q2233" s="820"/>
      <c r="R2233" s="820"/>
      <c r="S2233" s="820">
        <f>IF(details!EV76="","",details!EV76)</f>
        <v>110</v>
      </c>
      <c r="T2233" s="820"/>
      <c r="U2233" s="820"/>
      <c r="V2233" s="820"/>
      <c r="W2233" s="821">
        <f>'statement of marks'!$HR$108</f>
        <v>45777</v>
      </c>
      <c r="X2233" s="821"/>
      <c r="Y2233" s="821"/>
      <c r="Z2233" s="822"/>
    </row>
    <row r="2234" spans="1:26" ht="15.5" customHeight="1">
      <c r="A2234" s="426"/>
      <c r="B2234" s="803" t="s">
        <v>232</v>
      </c>
      <c r="C2234" s="804"/>
      <c r="D2234" s="805" t="s">
        <v>189</v>
      </c>
      <c r="E2234" s="805"/>
      <c r="F2234" s="805"/>
      <c r="G2234" s="805" t="s">
        <v>190</v>
      </c>
      <c r="H2234" s="805"/>
      <c r="I2234" s="805"/>
      <c r="J2234" s="805" t="s">
        <v>222</v>
      </c>
      <c r="K2234" s="805"/>
      <c r="L2234" s="805"/>
      <c r="M2234" s="805"/>
      <c r="N2234" s="805"/>
      <c r="O2234" s="805" t="s">
        <v>147</v>
      </c>
      <c r="P2234" s="805"/>
      <c r="Q2234" s="805"/>
      <c r="R2234" s="805"/>
      <c r="S2234" s="806" t="s">
        <v>195</v>
      </c>
      <c r="T2234" s="806"/>
      <c r="U2234" s="806"/>
      <c r="V2234" s="806"/>
      <c r="W2234" s="805" t="s">
        <v>230</v>
      </c>
      <c r="X2234" s="805"/>
      <c r="Y2234" s="805"/>
      <c r="Z2234" s="807"/>
    </row>
    <row r="2235" spans="1:26" ht="15.5" customHeight="1">
      <c r="A2235" s="426"/>
      <c r="B2235" s="803"/>
      <c r="C2235" s="804"/>
      <c r="D2235" s="805">
        <f>'statement of marks'!HP76</f>
        <v>1200</v>
      </c>
      <c r="E2235" s="805"/>
      <c r="F2235" s="805"/>
      <c r="G2235" s="805" t="str">
        <f>'statement of marks'!HQ76</f>
        <v/>
      </c>
      <c r="H2235" s="805"/>
      <c r="I2235" s="805"/>
      <c r="J2235" s="808" t="str">
        <f>'statement of marks'!HU76</f>
        <v/>
      </c>
      <c r="K2235" s="808"/>
      <c r="L2235" s="808"/>
      <c r="M2235" s="808"/>
      <c r="N2235" s="808"/>
      <c r="O2235" s="808" t="str">
        <f>'statement of marks'!HR76</f>
        <v/>
      </c>
      <c r="P2235" s="808"/>
      <c r="Q2235" s="808"/>
      <c r="R2235" s="808"/>
      <c r="S2235" s="805" t="str">
        <f>'statement of marks'!HT76</f>
        <v/>
      </c>
      <c r="T2235" s="805"/>
      <c r="U2235" s="805"/>
      <c r="V2235" s="805"/>
      <c r="W2235" s="809" t="str">
        <f>'statement of marks'!HO76</f>
        <v/>
      </c>
      <c r="X2235" s="809"/>
      <c r="Y2235" s="809"/>
      <c r="Z2235" s="810"/>
    </row>
    <row r="2236" spans="1:26" ht="15.5" customHeight="1">
      <c r="A2236" s="424"/>
      <c r="B2236" s="792" t="s">
        <v>176</v>
      </c>
      <c r="C2236" s="793"/>
      <c r="D2236" s="794"/>
      <c r="E2236" s="794"/>
      <c r="F2236" s="794"/>
      <c r="G2236" s="794"/>
      <c r="H2236" s="794"/>
      <c r="I2236" s="794"/>
      <c r="J2236" s="794"/>
      <c r="K2236" s="794"/>
      <c r="L2236" s="794"/>
      <c r="M2236" s="794"/>
      <c r="N2236" s="794"/>
      <c r="O2236" s="794"/>
      <c r="P2236" s="794"/>
      <c r="Q2236" s="794"/>
      <c r="R2236" s="794"/>
      <c r="S2236" s="794"/>
      <c r="T2236" s="794"/>
      <c r="U2236" s="794"/>
      <c r="V2236" s="794"/>
      <c r="W2236" s="794"/>
      <c r="X2236" s="794"/>
      <c r="Y2236" s="794"/>
      <c r="Z2236" s="800"/>
    </row>
    <row r="2237" spans="1:26" ht="15.5" customHeight="1">
      <c r="A2237" s="424"/>
      <c r="B2237" s="801" t="s">
        <v>161</v>
      </c>
      <c r="C2237" s="802"/>
      <c r="D2237" s="794"/>
      <c r="E2237" s="794"/>
      <c r="F2237" s="794"/>
      <c r="G2237" s="794"/>
      <c r="H2237" s="794"/>
      <c r="I2237" s="794"/>
      <c r="J2237" s="794"/>
      <c r="K2237" s="794"/>
      <c r="L2237" s="794"/>
      <c r="M2237" s="794"/>
      <c r="N2237" s="794"/>
      <c r="O2237" s="794"/>
      <c r="P2237" s="794"/>
      <c r="Q2237" s="794"/>
      <c r="R2237" s="794"/>
      <c r="S2237" s="794"/>
      <c r="T2237" s="794"/>
      <c r="U2237" s="794"/>
      <c r="V2237" s="794"/>
      <c r="W2237" s="794"/>
      <c r="X2237" s="794"/>
      <c r="Y2237" s="794"/>
      <c r="Z2237" s="800"/>
    </row>
    <row r="2238" spans="1:26" ht="15.5" customHeight="1">
      <c r="A2238" s="424"/>
      <c r="B2238" s="792" t="s">
        <v>162</v>
      </c>
      <c r="C2238" s="793"/>
      <c r="D2238" s="794"/>
      <c r="E2238" s="794"/>
      <c r="F2238" s="794"/>
      <c r="G2238" s="794"/>
      <c r="H2238" s="794"/>
      <c r="I2238" s="794"/>
      <c r="J2238" s="794"/>
      <c r="K2238" s="794"/>
      <c r="L2238" s="794"/>
      <c r="M2238" s="794"/>
      <c r="N2238" s="794"/>
      <c r="O2238" s="794"/>
      <c r="P2238" s="794"/>
      <c r="Q2238" s="794"/>
      <c r="R2238" s="794"/>
      <c r="S2238" s="795" t="s">
        <v>162</v>
      </c>
      <c r="T2238" s="795"/>
      <c r="U2238" s="795"/>
      <c r="V2238" s="795"/>
      <c r="W2238" s="796" t="s">
        <v>163</v>
      </c>
      <c r="X2238" s="796"/>
      <c r="Y2238" s="796"/>
      <c r="Z2238" s="797"/>
    </row>
    <row r="2239" spans="1:26" ht="15.5" customHeight="1">
      <c r="A2239" s="424"/>
      <c r="B2239" s="798" t="s">
        <v>163</v>
      </c>
      <c r="C2239" s="799"/>
      <c r="D2239" s="794"/>
      <c r="E2239" s="794"/>
      <c r="F2239" s="794"/>
      <c r="G2239" s="794"/>
      <c r="H2239" s="794"/>
      <c r="I2239" s="794"/>
      <c r="J2239" s="794"/>
      <c r="K2239" s="794"/>
      <c r="L2239" s="794"/>
      <c r="M2239" s="794"/>
      <c r="N2239" s="794"/>
      <c r="O2239" s="794"/>
      <c r="P2239" s="794"/>
      <c r="Q2239" s="794"/>
      <c r="R2239" s="794"/>
      <c r="S2239" s="795"/>
      <c r="T2239" s="795"/>
      <c r="U2239" s="795"/>
      <c r="V2239" s="795"/>
      <c r="W2239" s="796"/>
      <c r="X2239" s="796"/>
      <c r="Y2239" s="796"/>
      <c r="Z2239" s="797"/>
    </row>
    <row r="2240" spans="1:26" ht="15.5" customHeight="1" thickBot="1">
      <c r="A2240" s="424"/>
      <c r="B2240" s="786" t="s">
        <v>223</v>
      </c>
      <c r="C2240" s="787"/>
      <c r="D2240" s="788"/>
      <c r="E2240" s="788"/>
      <c r="F2240" s="788"/>
      <c r="G2240" s="788"/>
      <c r="H2240" s="788"/>
      <c r="I2240" s="788"/>
      <c r="J2240" s="788"/>
      <c r="K2240" s="788"/>
      <c r="L2240" s="788"/>
      <c r="M2240" s="788"/>
      <c r="N2240" s="788"/>
      <c r="O2240" s="788"/>
      <c r="P2240" s="788"/>
      <c r="Q2240" s="788"/>
      <c r="R2240" s="788"/>
      <c r="S2240" s="789" t="s">
        <v>179</v>
      </c>
      <c r="T2240" s="789"/>
      <c r="U2240" s="789"/>
      <c r="V2240" s="789"/>
      <c r="W2240" s="790" t="s">
        <v>179</v>
      </c>
      <c r="X2240" s="790"/>
      <c r="Y2240" s="790"/>
      <c r="Z2240" s="791"/>
    </row>
    <row r="2241" spans="1:26" ht="15.5" customHeight="1">
      <c r="A2241" s="424"/>
      <c r="B2241" s="839" t="s">
        <v>178</v>
      </c>
      <c r="C2241" s="840"/>
      <c r="D2241" s="840"/>
      <c r="E2241" s="840"/>
      <c r="F2241" s="840"/>
      <c r="G2241" s="840"/>
      <c r="H2241" s="840"/>
      <c r="I2241" s="840"/>
      <c r="J2241" s="840"/>
      <c r="K2241" s="840"/>
      <c r="L2241" s="840"/>
      <c r="M2241" s="840"/>
      <c r="N2241" s="840"/>
      <c r="O2241" s="840"/>
      <c r="P2241" s="840"/>
      <c r="Q2241" s="840"/>
      <c r="R2241" s="840"/>
      <c r="S2241" s="840"/>
      <c r="T2241" s="840"/>
      <c r="U2241" s="840"/>
      <c r="V2241" s="840"/>
      <c r="W2241" s="840"/>
      <c r="X2241" s="840"/>
      <c r="Y2241" s="840"/>
      <c r="Z2241" s="841"/>
    </row>
    <row r="2242" spans="1:26" ht="15.5" customHeight="1">
      <c r="A2242" s="424"/>
      <c r="B2242" s="842" t="str">
        <f>IF('statement of marks'!$A$1="","",'statement of marks'!$A$1)</f>
        <v>GOVT. HR. SEC. SCHOOL, _________________</v>
      </c>
      <c r="C2242" s="843"/>
      <c r="D2242" s="843"/>
      <c r="E2242" s="843"/>
      <c r="F2242" s="843"/>
      <c r="G2242" s="843"/>
      <c r="H2242" s="843"/>
      <c r="I2242" s="843"/>
      <c r="J2242" s="843"/>
      <c r="K2242" s="843"/>
      <c r="L2242" s="843"/>
      <c r="M2242" s="843"/>
      <c r="N2242" s="843"/>
      <c r="O2242" s="843"/>
      <c r="P2242" s="843"/>
      <c r="Q2242" s="843"/>
      <c r="R2242" s="843"/>
      <c r="S2242" s="843"/>
      <c r="T2242" s="843"/>
      <c r="U2242" s="843"/>
      <c r="V2242" s="843"/>
      <c r="W2242" s="843"/>
      <c r="X2242" s="843"/>
      <c r="Y2242" s="843"/>
      <c r="Z2242" s="844"/>
    </row>
    <row r="2243" spans="1:26" ht="15.5" customHeight="1">
      <c r="A2243" s="424"/>
      <c r="B2243" s="813" t="s">
        <v>117</v>
      </c>
      <c r="C2243" s="814"/>
      <c r="D2243" s="814" t="str">
        <f>IF('statement of marks'!$H$3="","",'statement of marks'!$H$3)</f>
        <v>2024-25</v>
      </c>
      <c r="E2243" s="814"/>
      <c r="F2243" s="814"/>
      <c r="G2243" s="814"/>
      <c r="H2243" s="814"/>
      <c r="I2243" s="814"/>
      <c r="J2243" s="814"/>
      <c r="K2243" s="814"/>
      <c r="L2243" s="814"/>
      <c r="M2243" s="814"/>
      <c r="N2243" s="814"/>
      <c r="O2243" s="814"/>
      <c r="P2243" s="814"/>
      <c r="Q2243" s="814"/>
      <c r="R2243" s="814"/>
      <c r="S2243" s="814"/>
      <c r="T2243" s="814"/>
      <c r="U2243" s="814"/>
      <c r="V2243" s="814"/>
      <c r="W2243" s="814"/>
      <c r="X2243" s="814"/>
      <c r="Y2243" s="814"/>
      <c r="Z2243" s="832"/>
    </row>
    <row r="2244" spans="1:26" ht="15.5" customHeight="1">
      <c r="A2244" s="424"/>
      <c r="B2244" s="813" t="s">
        <v>157</v>
      </c>
      <c r="C2244" s="814"/>
      <c r="D2244" s="814" t="str">
        <f>IF('statement of marks'!I77="","",'statement of marks'!I77)</f>
        <v/>
      </c>
      <c r="E2244" s="814"/>
      <c r="F2244" s="814"/>
      <c r="G2244" s="814"/>
      <c r="H2244" s="814"/>
      <c r="I2244" s="814"/>
      <c r="J2244" s="814"/>
      <c r="K2244" s="814"/>
      <c r="L2244" s="814"/>
      <c r="M2244" s="814"/>
      <c r="N2244" s="814"/>
      <c r="O2244" s="814"/>
      <c r="P2244" s="814"/>
      <c r="Q2244" s="814"/>
      <c r="R2244" s="814"/>
      <c r="S2244" s="814"/>
      <c r="T2244" s="814"/>
      <c r="U2244" s="814"/>
      <c r="V2244" s="814"/>
      <c r="W2244" s="814"/>
      <c r="X2244" s="814"/>
      <c r="Y2244" s="814"/>
      <c r="Z2244" s="832"/>
    </row>
    <row r="2245" spans="1:26" ht="15.5" customHeight="1">
      <c r="A2245" s="424"/>
      <c r="B2245" s="813" t="s">
        <v>20</v>
      </c>
      <c r="C2245" s="814"/>
      <c r="D2245" s="814" t="str">
        <f>IF('statement of marks'!J77="","",'statement of marks'!J77)</f>
        <v/>
      </c>
      <c r="E2245" s="814"/>
      <c r="F2245" s="814"/>
      <c r="G2245" s="814"/>
      <c r="H2245" s="814"/>
      <c r="I2245" s="814"/>
      <c r="J2245" s="814"/>
      <c r="K2245" s="814"/>
      <c r="L2245" s="814"/>
      <c r="M2245" s="814"/>
      <c r="N2245" s="814"/>
      <c r="O2245" s="814"/>
      <c r="P2245" s="814"/>
      <c r="Q2245" s="814"/>
      <c r="R2245" s="814"/>
      <c r="S2245" s="814"/>
      <c r="T2245" s="814"/>
      <c r="U2245" s="814"/>
      <c r="V2245" s="814"/>
      <c r="W2245" s="814"/>
      <c r="X2245" s="814"/>
      <c r="Y2245" s="814"/>
      <c r="Z2245" s="832"/>
    </row>
    <row r="2246" spans="1:26" ht="15.5" customHeight="1">
      <c r="A2246" s="424"/>
      <c r="B2246" s="813" t="s">
        <v>21</v>
      </c>
      <c r="C2246" s="814"/>
      <c r="D2246" s="814" t="str">
        <f>IF('statement of marks'!K77="","",'statement of marks'!K77)</f>
        <v/>
      </c>
      <c r="E2246" s="814"/>
      <c r="F2246" s="814"/>
      <c r="G2246" s="814"/>
      <c r="H2246" s="814"/>
      <c r="I2246" s="814"/>
      <c r="J2246" s="814"/>
      <c r="K2246" s="814"/>
      <c r="L2246" s="814"/>
      <c r="M2246" s="814"/>
      <c r="N2246" s="814"/>
      <c r="O2246" s="814"/>
      <c r="P2246" s="814"/>
      <c r="Q2246" s="814"/>
      <c r="R2246" s="814"/>
      <c r="S2246" s="814"/>
      <c r="T2246" s="814"/>
      <c r="U2246" s="814"/>
      <c r="V2246" s="814"/>
      <c r="W2246" s="814"/>
      <c r="X2246" s="814"/>
      <c r="Y2246" s="814"/>
      <c r="Z2246" s="832"/>
    </row>
    <row r="2247" spans="1:26" ht="15.5" customHeight="1">
      <c r="A2247" s="424"/>
      <c r="B2247" s="813" t="s">
        <v>158</v>
      </c>
      <c r="C2247" s="814"/>
      <c r="D2247" s="814" t="str">
        <f>IF('statement of marks'!$G$3="","",'statement of marks'!$G$3)</f>
        <v>6 A</v>
      </c>
      <c r="E2247" s="814"/>
      <c r="F2247" s="814"/>
      <c r="G2247" s="814" t="s">
        <v>159</v>
      </c>
      <c r="H2247" s="814"/>
      <c r="I2247" s="814"/>
      <c r="J2247" s="836">
        <f>IF('statement of marks'!D77="","",'statement of marks'!D77)</f>
        <v>871</v>
      </c>
      <c r="K2247" s="837"/>
      <c r="L2247" s="837"/>
      <c r="M2247" s="837"/>
      <c r="N2247" s="838"/>
      <c r="O2247" s="814" t="s">
        <v>79</v>
      </c>
      <c r="P2247" s="814"/>
      <c r="Q2247" s="814"/>
      <c r="R2247" s="814"/>
      <c r="S2247" s="814" t="str">
        <f>IF('statement of marks'!F77="","",'statement of marks'!F77)</f>
        <v/>
      </c>
      <c r="T2247" s="814"/>
      <c r="U2247" s="814"/>
      <c r="V2247" s="814"/>
      <c r="W2247" s="814" t="str">
        <f>IF('statement of marks'!$I$3="","",'statement of marks'!$I$3)</f>
        <v>SCHOOL DISE CODE</v>
      </c>
      <c r="X2247" s="814"/>
      <c r="Y2247" s="814"/>
      <c r="Z2247" s="832"/>
    </row>
    <row r="2248" spans="1:26" ht="15.5" customHeight="1">
      <c r="A2248" s="424"/>
      <c r="B2248" s="449" t="s">
        <v>171</v>
      </c>
      <c r="C2248" s="428"/>
      <c r="D2248" s="830" t="str">
        <f>IF('statement of marks'!G77="","",'statement of marks'!G77)</f>
        <v/>
      </c>
      <c r="E2248" s="830"/>
      <c r="F2248" s="830"/>
      <c r="G2248" s="831" t="str">
        <f>IF('statement of marks'!H77="","",'statement of marks'!H77)</f>
        <v/>
      </c>
      <c r="H2248" s="831"/>
      <c r="I2248" s="831"/>
      <c r="J2248" s="831"/>
      <c r="K2248" s="831"/>
      <c r="L2248" s="831"/>
      <c r="M2248" s="831"/>
      <c r="N2248" s="831"/>
      <c r="O2248" s="831"/>
      <c r="P2248" s="831"/>
      <c r="Q2248" s="831"/>
      <c r="R2248" s="831"/>
      <c r="S2248" s="831"/>
      <c r="T2248" s="831"/>
      <c r="U2248" s="831"/>
      <c r="V2248" s="831"/>
      <c r="W2248" s="814" t="str">
        <f>IF('statement of marks'!$J$3="","",'statement of marks'!$J$3)</f>
        <v>08291009401</v>
      </c>
      <c r="X2248" s="814"/>
      <c r="Y2248" s="814"/>
      <c r="Z2248" s="832"/>
    </row>
    <row r="2249" spans="1:26" ht="15.5" customHeight="1">
      <c r="A2249" s="424"/>
      <c r="B2249" s="450" t="s">
        <v>160</v>
      </c>
      <c r="C2249" s="429" t="s">
        <v>165</v>
      </c>
      <c r="D2249" s="794" t="s">
        <v>167</v>
      </c>
      <c r="E2249" s="794"/>
      <c r="F2249" s="794"/>
      <c r="G2249" s="794" t="s">
        <v>168</v>
      </c>
      <c r="H2249" s="794"/>
      <c r="I2249" s="794"/>
      <c r="J2249" s="794" t="s">
        <v>169</v>
      </c>
      <c r="K2249" s="794"/>
      <c r="L2249" s="794"/>
      <c r="M2249" s="833" t="str">
        <f>IF('statement of marks'!U$4="","",'statement of marks'!U$4)</f>
        <v>TOTAL OF ALL TESTS</v>
      </c>
      <c r="N2249" s="834" t="str">
        <f>IF('statement of marks'!V$4="","",'statement of marks'!V$4)</f>
        <v>VRUKSHAROPAN</v>
      </c>
      <c r="O2249" s="795" t="s">
        <v>170</v>
      </c>
      <c r="P2249" s="795"/>
      <c r="Q2249" s="795"/>
      <c r="R2249" s="795"/>
      <c r="S2249" s="835" t="s">
        <v>216</v>
      </c>
      <c r="T2249" s="816" t="s">
        <v>90</v>
      </c>
      <c r="U2249" s="816"/>
      <c r="V2249" s="816"/>
      <c r="W2249" s="816"/>
      <c r="X2249" s="823" t="s">
        <v>425</v>
      </c>
      <c r="Y2249" s="823"/>
      <c r="Z2249" s="824"/>
    </row>
    <row r="2250" spans="1:26" ht="15.5" customHeight="1">
      <c r="A2250" s="424"/>
      <c r="B2250" s="450"/>
      <c r="C2250" s="429"/>
      <c r="D2250" s="431" t="s">
        <v>217</v>
      </c>
      <c r="E2250" s="431" t="s">
        <v>218</v>
      </c>
      <c r="F2250" s="432" t="s">
        <v>219</v>
      </c>
      <c r="G2250" s="431" t="s">
        <v>217</v>
      </c>
      <c r="H2250" s="431" t="s">
        <v>218</v>
      </c>
      <c r="I2250" s="433" t="s">
        <v>219</v>
      </c>
      <c r="J2250" s="431" t="s">
        <v>217</v>
      </c>
      <c r="K2250" s="431" t="s">
        <v>218</v>
      </c>
      <c r="L2250" s="433" t="s">
        <v>219</v>
      </c>
      <c r="M2250" s="833"/>
      <c r="N2250" s="834"/>
      <c r="O2250" s="431" t="s">
        <v>217</v>
      </c>
      <c r="P2250" s="431" t="s">
        <v>218</v>
      </c>
      <c r="Q2250" s="434" t="s">
        <v>421</v>
      </c>
      <c r="R2250" s="433" t="s">
        <v>219</v>
      </c>
      <c r="S2250" s="835"/>
      <c r="T2250" s="431" t="s">
        <v>217</v>
      </c>
      <c r="U2250" s="431" t="s">
        <v>218</v>
      </c>
      <c r="V2250" s="434" t="s">
        <v>422</v>
      </c>
      <c r="W2250" s="433" t="s">
        <v>219</v>
      </c>
      <c r="X2250" s="435" t="s">
        <v>423</v>
      </c>
      <c r="Y2250" s="431" t="s">
        <v>220</v>
      </c>
      <c r="Z2250" s="451" t="s">
        <v>69</v>
      </c>
    </row>
    <row r="2251" spans="1:26" ht="15.5" customHeight="1">
      <c r="A2251" s="425"/>
      <c r="B2251" s="828" t="s">
        <v>166</v>
      </c>
      <c r="C2251" s="829"/>
      <c r="D2251" s="436">
        <f>IF('statement of marks'!L$6="","",'statement of marks'!L$6)</f>
        <v>5</v>
      </c>
      <c r="E2251" s="436">
        <f>IF('statement of marks'!M$6="","",'statement of marks'!M$6)</f>
        <v>5</v>
      </c>
      <c r="F2251" s="437">
        <f>IF('statement of marks'!N$6="","",'statement of marks'!N$6)</f>
        <v>10</v>
      </c>
      <c r="G2251" s="436">
        <f>IF('statement of marks'!O$6="","",'statement of marks'!O$6)</f>
        <v>5</v>
      </c>
      <c r="H2251" s="436">
        <f>IF('statement of marks'!P$6="","",'statement of marks'!P$6)</f>
        <v>5</v>
      </c>
      <c r="I2251" s="438">
        <f>IF('statement of marks'!Q$6="","",'statement of marks'!Q$6)</f>
        <v>10</v>
      </c>
      <c r="J2251" s="436">
        <f>IF('statement of marks'!R$6="","",'statement of marks'!R$6)</f>
        <v>5</v>
      </c>
      <c r="K2251" s="436">
        <f>IF('statement of marks'!S$6="","",'statement of marks'!S$6)</f>
        <v>4</v>
      </c>
      <c r="L2251" s="438">
        <f>IF('statement of marks'!T$6="","",'statement of marks'!T$6)</f>
        <v>9</v>
      </c>
      <c r="M2251" s="438">
        <f>IF('statement of marks'!U$6="","",'statement of marks'!U$6)</f>
        <v>29</v>
      </c>
      <c r="N2251" s="439">
        <f>IF('statement of marks'!V$6="","",'statement of marks'!V$6)</f>
        <v>1</v>
      </c>
      <c r="O2251" s="436">
        <f>IF('statement of marks'!W$6="","",'statement of marks'!W$6)</f>
        <v>40</v>
      </c>
      <c r="P2251" s="436">
        <f>IF('statement of marks'!X$6="","",'statement of marks'!X$6)</f>
        <v>10</v>
      </c>
      <c r="Q2251" s="436">
        <f>IF('statement of marks'!Y$6="","",'statement of marks'!Y$6)</f>
        <v>20</v>
      </c>
      <c r="R2251" s="438">
        <f>IF('statement of marks'!Z$6="","",'statement of marks'!Z$6)</f>
        <v>70</v>
      </c>
      <c r="S2251" s="440">
        <f>IF('statement of marks'!AA$6="","",'statement of marks'!AA$6)</f>
        <v>100</v>
      </c>
      <c r="T2251" s="436">
        <f>IF('statement of marks'!AB$6="","",'statement of marks'!AB$6)</f>
        <v>65</v>
      </c>
      <c r="U2251" s="436">
        <f>IF('statement of marks'!AC$6="","",'statement of marks'!AC$6)</f>
        <v>15</v>
      </c>
      <c r="V2251" s="436">
        <f>IF('statement of marks'!AD$6="","",'statement of marks'!AD$6)</f>
        <v>20</v>
      </c>
      <c r="W2251" s="438">
        <f>IF('statement of marks'!AE$6="","",'statement of marks'!AE$6)</f>
        <v>100</v>
      </c>
      <c r="X2251" s="441">
        <f>IF('statement of marks'!AF$6="","",'statement of marks'!AF$6)</f>
        <v>200</v>
      </c>
      <c r="Y2251" s="436" t="str">
        <f>IF('statement of marks'!AG$6="","",'statement of marks'!AG$6)</f>
        <v/>
      </c>
      <c r="Z2251" s="452" t="str">
        <f>IF('statement of marks'!AH$6="","",'statement of marks'!AH$6)</f>
        <v/>
      </c>
    </row>
    <row r="2252" spans="1:26" ht="15.5" customHeight="1">
      <c r="A2252" s="424"/>
      <c r="B2252" s="813" t="str">
        <f>IF('statement of marks'!$L$3="","",'statement of marks'!$L$3)</f>
        <v>HINDI</v>
      </c>
      <c r="C2252" s="814"/>
      <c r="D2252" s="430" t="str">
        <f>IF('statement of marks'!L77="","",'statement of marks'!L77)</f>
        <v/>
      </c>
      <c r="E2252" s="430" t="str">
        <f>IF('statement of marks'!M77="","",'statement of marks'!M77)</f>
        <v/>
      </c>
      <c r="F2252" s="442" t="str">
        <f>IF('statement of marks'!N77="","",'statement of marks'!N77)</f>
        <v/>
      </c>
      <c r="G2252" s="430" t="str">
        <f>IF('statement of marks'!O77="","",'statement of marks'!O77)</f>
        <v/>
      </c>
      <c r="H2252" s="430" t="str">
        <f>IF('statement of marks'!P77="","",'statement of marks'!P77)</f>
        <v/>
      </c>
      <c r="I2252" s="443" t="str">
        <f>IF('statement of marks'!Q77="","",'statement of marks'!Q77)</f>
        <v/>
      </c>
      <c r="J2252" s="430" t="str">
        <f>IF('statement of marks'!R77="","",'statement of marks'!R77)</f>
        <v/>
      </c>
      <c r="K2252" s="430" t="str">
        <f>IF('statement of marks'!S77="","",'statement of marks'!S77)</f>
        <v/>
      </c>
      <c r="L2252" s="443" t="str">
        <f>IF('statement of marks'!T77="","",'statement of marks'!T77)</f>
        <v/>
      </c>
      <c r="M2252" s="443" t="str">
        <f>IF('statement of marks'!U77="","",'statement of marks'!U77)</f>
        <v/>
      </c>
      <c r="N2252" s="444" t="str">
        <f>IF('statement of marks'!V77="","",'statement of marks'!V77)</f>
        <v/>
      </c>
      <c r="O2252" s="430" t="str">
        <f>IF('statement of marks'!W77="","",'statement of marks'!W77)</f>
        <v/>
      </c>
      <c r="P2252" s="430" t="str">
        <f>IF('statement of marks'!X77="","",'statement of marks'!X77)</f>
        <v/>
      </c>
      <c r="Q2252" s="430" t="str">
        <f>IF('statement of marks'!Y77="","",'statement of marks'!Y77)</f>
        <v/>
      </c>
      <c r="R2252" s="443" t="str">
        <f>IF('statement of marks'!Z77="","",'statement of marks'!Z77)</f>
        <v/>
      </c>
      <c r="S2252" s="445" t="str">
        <f>IF('statement of marks'!AA77="","",'statement of marks'!AA77)</f>
        <v/>
      </c>
      <c r="T2252" s="430" t="str">
        <f>IF('statement of marks'!AB77="","",'statement of marks'!AB77)</f>
        <v/>
      </c>
      <c r="U2252" s="430" t="str">
        <f>IF('statement of marks'!AC77="","",'statement of marks'!AC77)</f>
        <v/>
      </c>
      <c r="V2252" s="430" t="str">
        <f>IF('statement of marks'!AD77="","",'statement of marks'!AD77)</f>
        <v/>
      </c>
      <c r="W2252" s="443" t="str">
        <f>IF('statement of marks'!AE77="","",'statement of marks'!AE77)</f>
        <v/>
      </c>
      <c r="X2252" s="446" t="str">
        <f>IF('statement of marks'!AF77="","",'statement of marks'!AF77)</f>
        <v/>
      </c>
      <c r="Y2252" s="430" t="str">
        <f>IF('statement of marks'!AG77="","",'statement of marks'!AG77)</f>
        <v/>
      </c>
      <c r="Z2252" s="453" t="str">
        <f>IF('statement of marks'!AH77="","",'statement of marks'!AH77)</f>
        <v/>
      </c>
    </row>
    <row r="2253" spans="1:26" ht="15.5" customHeight="1">
      <c r="A2253" s="424"/>
      <c r="B2253" s="813" t="str">
        <f>IF('statement of marks'!$AK$3="","",'statement of marks'!$AK$3)</f>
        <v>ENGLISH</v>
      </c>
      <c r="C2253" s="814"/>
      <c r="D2253" s="430" t="str">
        <f>IF('statement of marks'!AK77="","",'statement of marks'!AK77)</f>
        <v/>
      </c>
      <c r="E2253" s="430" t="str">
        <f>IF('statement of marks'!AL77="","",'statement of marks'!AL77)</f>
        <v/>
      </c>
      <c r="F2253" s="442" t="str">
        <f>IF('statement of marks'!AM77="","",'statement of marks'!AM77)</f>
        <v/>
      </c>
      <c r="G2253" s="430" t="str">
        <f>IF('statement of marks'!AN77="","",'statement of marks'!AN77)</f>
        <v/>
      </c>
      <c r="H2253" s="430" t="str">
        <f>IF('statement of marks'!AO77="","",'statement of marks'!AO77)</f>
        <v/>
      </c>
      <c r="I2253" s="443" t="str">
        <f>IF('statement of marks'!AP77="","",'statement of marks'!AP77)</f>
        <v/>
      </c>
      <c r="J2253" s="430" t="str">
        <f>IF('statement of marks'!AQ77="","",'statement of marks'!AQ77)</f>
        <v/>
      </c>
      <c r="K2253" s="430" t="str">
        <f>IF('statement of marks'!AR77="","",'statement of marks'!AR77)</f>
        <v/>
      </c>
      <c r="L2253" s="443" t="str">
        <f>IF('statement of marks'!AS77="","",'statement of marks'!AS77)</f>
        <v/>
      </c>
      <c r="M2253" s="443" t="str">
        <f>IF('statement of marks'!AT77="","",'statement of marks'!AT77)</f>
        <v/>
      </c>
      <c r="N2253" s="444" t="str">
        <f>IF('statement of marks'!AU77="","",'statement of marks'!AU77)</f>
        <v/>
      </c>
      <c r="O2253" s="430" t="str">
        <f>IF('statement of marks'!AV77="","",'statement of marks'!AV77)</f>
        <v/>
      </c>
      <c r="P2253" s="430" t="str">
        <f>IF('statement of marks'!AW77="","",'statement of marks'!AW77)</f>
        <v/>
      </c>
      <c r="Q2253" s="430" t="str">
        <f>IF('statement of marks'!AX77="","",'statement of marks'!AX77)</f>
        <v/>
      </c>
      <c r="R2253" s="443" t="str">
        <f>IF('statement of marks'!AY77="","",'statement of marks'!AY77)</f>
        <v/>
      </c>
      <c r="S2253" s="445" t="str">
        <f>IF('statement of marks'!AZ77="","",'statement of marks'!AZ77)</f>
        <v/>
      </c>
      <c r="T2253" s="430" t="str">
        <f>IF('statement of marks'!BA77="","",'statement of marks'!BA77)</f>
        <v/>
      </c>
      <c r="U2253" s="430" t="str">
        <f>IF('statement of marks'!BB77="","",'statement of marks'!BB77)</f>
        <v/>
      </c>
      <c r="V2253" s="430" t="str">
        <f>IF('statement of marks'!BC77="","",'statement of marks'!BC77)</f>
        <v/>
      </c>
      <c r="W2253" s="443" t="str">
        <f>IF('statement of marks'!BD77="","",'statement of marks'!BD77)</f>
        <v/>
      </c>
      <c r="X2253" s="446" t="str">
        <f>IF('statement of marks'!BE77="","",'statement of marks'!BE77)</f>
        <v/>
      </c>
      <c r="Y2253" s="430" t="str">
        <f>IF('statement of marks'!BF77="","",'statement of marks'!BF77)</f>
        <v/>
      </c>
      <c r="Z2253" s="453" t="str">
        <f>IF('statement of marks'!BG77="","",'statement of marks'!BG77)</f>
        <v/>
      </c>
    </row>
    <row r="2254" spans="1:26" ht="15.5" customHeight="1">
      <c r="A2254" s="424"/>
      <c r="B2254" s="813" t="str">
        <f>IF('statement of marks'!BJ77="s","SANSKRIT",IF('statement of marks'!BJ77="u","URDU",IF('statement of marks'!BJ77="g","GUJRATI",IF('statement of marks'!BJ77="p","PUNJABI",IF('statement of marks'!BJ77="sd","fla/kh","THIRD LANGUAGE")))))</f>
        <v>THIRD LANGUAGE</v>
      </c>
      <c r="C2254" s="814"/>
      <c r="D2254" s="430" t="str">
        <f>IF('statement of marks'!BK77="","",'statement of marks'!BK77)</f>
        <v/>
      </c>
      <c r="E2254" s="430" t="str">
        <f>IF('statement of marks'!BL77="","",'statement of marks'!BL77)</f>
        <v/>
      </c>
      <c r="F2254" s="442" t="str">
        <f>IF('statement of marks'!BM77="","",'statement of marks'!BM77)</f>
        <v/>
      </c>
      <c r="G2254" s="430" t="str">
        <f>IF('statement of marks'!BN77="","",'statement of marks'!BN77)</f>
        <v/>
      </c>
      <c r="H2254" s="430" t="str">
        <f>IF('statement of marks'!BO77="","",'statement of marks'!BO77)</f>
        <v/>
      </c>
      <c r="I2254" s="443" t="str">
        <f>IF('statement of marks'!BP77="","",'statement of marks'!BP77)</f>
        <v/>
      </c>
      <c r="J2254" s="430" t="str">
        <f>IF('statement of marks'!BQ77="","",'statement of marks'!BQ77)</f>
        <v/>
      </c>
      <c r="K2254" s="430" t="str">
        <f>IF('statement of marks'!BR77="","",'statement of marks'!BR77)</f>
        <v/>
      </c>
      <c r="L2254" s="443" t="str">
        <f>IF('statement of marks'!BS77="","",'statement of marks'!BS77)</f>
        <v/>
      </c>
      <c r="M2254" s="443" t="str">
        <f>IF('statement of marks'!BT77="","",'statement of marks'!BT77)</f>
        <v/>
      </c>
      <c r="N2254" s="444" t="str">
        <f>IF('statement of marks'!BU77="","",'statement of marks'!BU77)</f>
        <v/>
      </c>
      <c r="O2254" s="430" t="str">
        <f>IF('statement of marks'!BV77="","",'statement of marks'!BV77)</f>
        <v/>
      </c>
      <c r="P2254" s="430" t="str">
        <f>IF('statement of marks'!BW77="","",'statement of marks'!BW77)</f>
        <v/>
      </c>
      <c r="Q2254" s="430"/>
      <c r="R2254" s="443" t="str">
        <f>IF('statement of marks'!BX77="","",'statement of marks'!BX77)</f>
        <v/>
      </c>
      <c r="S2254" s="445" t="str">
        <f>IF('statement of marks'!BY77="","",'statement of marks'!BY77)</f>
        <v/>
      </c>
      <c r="T2254" s="430" t="str">
        <f>IF('statement of marks'!BZ77="","",'statement of marks'!BZ77)</f>
        <v/>
      </c>
      <c r="U2254" s="430" t="str">
        <f>IF('statement of marks'!CA77="","",'statement of marks'!CA77)</f>
        <v/>
      </c>
      <c r="V2254" s="430"/>
      <c r="W2254" s="443" t="str">
        <f>IF('statement of marks'!CB77="","",'statement of marks'!CB77)</f>
        <v/>
      </c>
      <c r="X2254" s="446" t="str">
        <f>IF('statement of marks'!CC77="","",'statement of marks'!CC77)</f>
        <v/>
      </c>
      <c r="Y2254" s="430" t="str">
        <f>IF('statement of marks'!CD77="","",'statement of marks'!CD77)</f>
        <v/>
      </c>
      <c r="Z2254" s="453" t="str">
        <f>IF('statement of marks'!CE77="","",'statement of marks'!CE77)</f>
        <v/>
      </c>
    </row>
    <row r="2255" spans="1:26" ht="15.5" customHeight="1">
      <c r="A2255" s="424"/>
      <c r="B2255" s="813" t="str">
        <f>IF('statement of marks'!$CH$3="","",'statement of marks'!$CH$3)</f>
        <v>MATHEMATICS</v>
      </c>
      <c r="C2255" s="814"/>
      <c r="D2255" s="430" t="str">
        <f>IF('statement of marks'!CH77="","",'statement of marks'!CH77)</f>
        <v/>
      </c>
      <c r="E2255" s="430" t="str">
        <f>IF('statement of marks'!CI77="","",'statement of marks'!CI77)</f>
        <v/>
      </c>
      <c r="F2255" s="442" t="str">
        <f>IF('statement of marks'!CJ77="","",'statement of marks'!CJ77)</f>
        <v/>
      </c>
      <c r="G2255" s="430" t="str">
        <f>IF('statement of marks'!CK77="","",'statement of marks'!CK77)</f>
        <v/>
      </c>
      <c r="H2255" s="430" t="str">
        <f>IF('statement of marks'!CL77="","",'statement of marks'!CL77)</f>
        <v/>
      </c>
      <c r="I2255" s="443" t="str">
        <f>IF('statement of marks'!CM77="","",'statement of marks'!CM77)</f>
        <v/>
      </c>
      <c r="J2255" s="430" t="str">
        <f>IF('statement of marks'!CN77="","",'statement of marks'!CN77)</f>
        <v/>
      </c>
      <c r="K2255" s="430" t="str">
        <f>IF('statement of marks'!CO77="","",'statement of marks'!CO77)</f>
        <v/>
      </c>
      <c r="L2255" s="443" t="str">
        <f>IF('statement of marks'!CP77="","",'statement of marks'!CP77)</f>
        <v/>
      </c>
      <c r="M2255" s="443" t="str">
        <f>IF('statement of marks'!CQ77="","",'statement of marks'!CQ77)</f>
        <v/>
      </c>
      <c r="N2255" s="444" t="str">
        <f>IF('statement of marks'!CR77="","",'statement of marks'!CR77)</f>
        <v/>
      </c>
      <c r="O2255" s="430" t="str">
        <f>IF('statement of marks'!CS77="","",'statement of marks'!CS77)</f>
        <v/>
      </c>
      <c r="P2255" s="430" t="str">
        <f>IF('statement of marks'!CT77="","",'statement of marks'!CT77)</f>
        <v/>
      </c>
      <c r="Q2255" s="430" t="str">
        <f>IF('statement of marks'!CU77="","",'statement of marks'!CU77)</f>
        <v/>
      </c>
      <c r="R2255" s="443" t="str">
        <f>IF('statement of marks'!CV77="","",'statement of marks'!CV77)</f>
        <v/>
      </c>
      <c r="S2255" s="445" t="str">
        <f>IF('statement of marks'!CW77="","",'statement of marks'!CW77)</f>
        <v/>
      </c>
      <c r="T2255" s="430" t="str">
        <f>IF('statement of marks'!CX77="","",'statement of marks'!CX77)</f>
        <v/>
      </c>
      <c r="U2255" s="430" t="str">
        <f>IF('statement of marks'!CY77="","",'statement of marks'!CY77)</f>
        <v/>
      </c>
      <c r="V2255" s="430" t="str">
        <f>IF('statement of marks'!CZ77="","",'statement of marks'!CZ77)</f>
        <v/>
      </c>
      <c r="W2255" s="443" t="str">
        <f>IF('statement of marks'!DA77="","",'statement of marks'!DA77)</f>
        <v/>
      </c>
      <c r="X2255" s="446" t="str">
        <f>IF('statement of marks'!DB77="","",'statement of marks'!DB77)</f>
        <v/>
      </c>
      <c r="Y2255" s="430" t="str">
        <f>IF('statement of marks'!DC77="","",'statement of marks'!DC77)</f>
        <v/>
      </c>
      <c r="Z2255" s="453" t="str">
        <f>IF('statement of marks'!DD77="","",'statement of marks'!DD77)</f>
        <v/>
      </c>
    </row>
    <row r="2256" spans="1:26" ht="15.5" customHeight="1">
      <c r="A2256" s="424"/>
      <c r="B2256" s="813" t="str">
        <f>IF('statement of marks'!$DG$3="","",'statement of marks'!$DG$3)</f>
        <v>SCIENCE</v>
      </c>
      <c r="C2256" s="814"/>
      <c r="D2256" s="430" t="str">
        <f>IF('statement of marks'!DG77="","",'statement of marks'!DG77)</f>
        <v/>
      </c>
      <c r="E2256" s="430" t="str">
        <f>IF('statement of marks'!DH77="","",'statement of marks'!DH77)</f>
        <v/>
      </c>
      <c r="F2256" s="442" t="str">
        <f>IF('statement of marks'!DI77="","",'statement of marks'!DI77)</f>
        <v/>
      </c>
      <c r="G2256" s="430" t="str">
        <f>IF('statement of marks'!DJ77="","",'statement of marks'!DJ77)</f>
        <v/>
      </c>
      <c r="H2256" s="430" t="str">
        <f>IF('statement of marks'!DK77="","",'statement of marks'!DK77)</f>
        <v/>
      </c>
      <c r="I2256" s="443" t="str">
        <f>IF('statement of marks'!DL77="","",'statement of marks'!DL77)</f>
        <v/>
      </c>
      <c r="J2256" s="430" t="str">
        <f>IF('statement of marks'!DM77="","",'statement of marks'!DM77)</f>
        <v/>
      </c>
      <c r="K2256" s="430" t="str">
        <f>IF('statement of marks'!DN77="","",'statement of marks'!DN77)</f>
        <v/>
      </c>
      <c r="L2256" s="443" t="str">
        <f>IF('statement of marks'!DO77="","",'statement of marks'!DO77)</f>
        <v/>
      </c>
      <c r="M2256" s="443" t="str">
        <f>IF('statement of marks'!DP77="","",'statement of marks'!DP77)</f>
        <v/>
      </c>
      <c r="N2256" s="444" t="str">
        <f>IF('statement of marks'!DQ77="","",'statement of marks'!DQ77)</f>
        <v/>
      </c>
      <c r="O2256" s="430" t="str">
        <f>IF('statement of marks'!DR77="","",'statement of marks'!DR77)</f>
        <v/>
      </c>
      <c r="P2256" s="430" t="str">
        <f>IF('statement of marks'!DS77="","",'statement of marks'!DS77)</f>
        <v/>
      </c>
      <c r="Q2256" s="430"/>
      <c r="R2256" s="443" t="str">
        <f>IF('statement of marks'!DT77="","",'statement of marks'!DT77)</f>
        <v/>
      </c>
      <c r="S2256" s="445" t="str">
        <f>IF('statement of marks'!DU77="","",'statement of marks'!DU77)</f>
        <v/>
      </c>
      <c r="T2256" s="430" t="str">
        <f>IF('statement of marks'!DV77="","",'statement of marks'!DV77)</f>
        <v/>
      </c>
      <c r="U2256" s="430" t="str">
        <f>IF('statement of marks'!DW77="","",'statement of marks'!DW77)</f>
        <v/>
      </c>
      <c r="V2256" s="430"/>
      <c r="W2256" s="443" t="str">
        <f>IF('statement of marks'!DX77="","",'statement of marks'!DX77)</f>
        <v/>
      </c>
      <c r="X2256" s="446" t="str">
        <f>IF('statement of marks'!DY77="","",'statement of marks'!DY77)</f>
        <v/>
      </c>
      <c r="Y2256" s="430" t="str">
        <f>IF('statement of marks'!DZ77="","",'statement of marks'!DZ77)</f>
        <v/>
      </c>
      <c r="Z2256" s="453" t="str">
        <f>IF('statement of marks'!EA77="","",'statement of marks'!EA77)</f>
        <v/>
      </c>
    </row>
    <row r="2257" spans="1:26" ht="15.5" customHeight="1">
      <c r="A2257" s="424"/>
      <c r="B2257" s="813" t="str">
        <f>IF('statement of marks'!$ED$3="","",'statement of marks'!$ED$3)</f>
        <v>SOCIAL STUDIES</v>
      </c>
      <c r="C2257" s="814"/>
      <c r="D2257" s="430" t="str">
        <f>IF('statement of marks'!ED77="","",'statement of marks'!ED77)</f>
        <v/>
      </c>
      <c r="E2257" s="430" t="str">
        <f>IF('statement of marks'!EE77="","",'statement of marks'!EE77)</f>
        <v/>
      </c>
      <c r="F2257" s="442" t="str">
        <f>IF('statement of marks'!EF77="","",'statement of marks'!EF77)</f>
        <v/>
      </c>
      <c r="G2257" s="430" t="str">
        <f>IF('statement of marks'!EG77="","",'statement of marks'!EG77)</f>
        <v/>
      </c>
      <c r="H2257" s="430" t="str">
        <f>IF('statement of marks'!EH77="","",'statement of marks'!EH77)</f>
        <v/>
      </c>
      <c r="I2257" s="443" t="str">
        <f>IF('statement of marks'!EI77="","",'statement of marks'!EI77)</f>
        <v/>
      </c>
      <c r="J2257" s="430" t="str">
        <f>IF('statement of marks'!EJ77="","",'statement of marks'!EJ77)</f>
        <v/>
      </c>
      <c r="K2257" s="430" t="str">
        <f>IF('statement of marks'!EK77="","",'statement of marks'!EK77)</f>
        <v/>
      </c>
      <c r="L2257" s="443" t="str">
        <f>IF('statement of marks'!EL77="","",'statement of marks'!EL77)</f>
        <v/>
      </c>
      <c r="M2257" s="443" t="str">
        <f>IF('statement of marks'!EM77="","",'statement of marks'!EM77)</f>
        <v/>
      </c>
      <c r="N2257" s="444" t="str">
        <f>IF('statement of marks'!EN77="","",'statement of marks'!EN77)</f>
        <v/>
      </c>
      <c r="O2257" s="430" t="str">
        <f>IF('statement of marks'!EO77="","",'statement of marks'!EO77)</f>
        <v/>
      </c>
      <c r="P2257" s="430" t="str">
        <f>IF('statement of marks'!EP77="","",'statement of marks'!EP77)</f>
        <v/>
      </c>
      <c r="Q2257" s="430"/>
      <c r="R2257" s="443" t="str">
        <f>IF('statement of marks'!EQ77="","",'statement of marks'!EQ77)</f>
        <v/>
      </c>
      <c r="S2257" s="445" t="str">
        <f>IF('statement of marks'!ER77="","",'statement of marks'!ER77)</f>
        <v/>
      </c>
      <c r="T2257" s="430" t="str">
        <f>IF('statement of marks'!ES77="","",'statement of marks'!ES77)</f>
        <v/>
      </c>
      <c r="U2257" s="430" t="str">
        <f>IF('statement of marks'!ET77="","",'statement of marks'!ET77)</f>
        <v/>
      </c>
      <c r="V2257" s="430"/>
      <c r="W2257" s="443" t="str">
        <f>IF('statement of marks'!EU77="","",'statement of marks'!EU77)</f>
        <v/>
      </c>
      <c r="X2257" s="446" t="str">
        <f>IF('statement of marks'!EV77="","",'statement of marks'!EV77)</f>
        <v/>
      </c>
      <c r="Y2257" s="430" t="str">
        <f>IF('statement of marks'!EW77="","",'statement of marks'!EW77)</f>
        <v/>
      </c>
      <c r="Z2257" s="453" t="str">
        <f>IF('statement of marks'!EX77="","",'statement of marks'!EX77)</f>
        <v/>
      </c>
    </row>
    <row r="2258" spans="1:26" ht="15.5" customHeight="1">
      <c r="A2258" s="424"/>
      <c r="B2258" s="813" t="s">
        <v>172</v>
      </c>
      <c r="C2258" s="814"/>
      <c r="D2258" s="794" t="s">
        <v>167</v>
      </c>
      <c r="E2258" s="794"/>
      <c r="F2258" s="794"/>
      <c r="G2258" s="794" t="s">
        <v>168</v>
      </c>
      <c r="H2258" s="794"/>
      <c r="I2258" s="794"/>
      <c r="J2258" s="794" t="s">
        <v>169</v>
      </c>
      <c r="K2258" s="794"/>
      <c r="L2258" s="794"/>
      <c r="M2258" s="794"/>
      <c r="N2258" s="794"/>
      <c r="O2258" s="794" t="s">
        <v>177</v>
      </c>
      <c r="P2258" s="794"/>
      <c r="Q2258" s="794"/>
      <c r="R2258" s="794"/>
      <c r="S2258" s="794" t="s">
        <v>221</v>
      </c>
      <c r="T2258" s="794"/>
      <c r="U2258" s="794"/>
      <c r="V2258" s="794"/>
      <c r="W2258" s="447"/>
      <c r="X2258" s="823" t="s">
        <v>425</v>
      </c>
      <c r="Y2258" s="823"/>
      <c r="Z2258" s="824"/>
    </row>
    <row r="2259" spans="1:26" ht="15.5" customHeight="1">
      <c r="A2259" s="425"/>
      <c r="B2259" s="825" t="s">
        <v>166</v>
      </c>
      <c r="C2259" s="826"/>
      <c r="D2259" s="827">
        <f>IF('statement of marks'!FA$6="","",'statement of marks'!FA$6)</f>
        <v>20</v>
      </c>
      <c r="E2259" s="827"/>
      <c r="F2259" s="827"/>
      <c r="G2259" s="827">
        <f>IF('statement of marks'!FB$6="","",'statement of marks'!FB$6)</f>
        <v>20</v>
      </c>
      <c r="H2259" s="827"/>
      <c r="I2259" s="827"/>
      <c r="J2259" s="827">
        <f>IF('statement of marks'!FC$6="","",'statement of marks'!FC$6)</f>
        <v>20</v>
      </c>
      <c r="K2259" s="827"/>
      <c r="L2259" s="827"/>
      <c r="M2259" s="827"/>
      <c r="N2259" s="827"/>
      <c r="O2259" s="827">
        <f>IF('statement of marks'!FD$6="","",'statement of marks'!FD$6)</f>
        <v>20</v>
      </c>
      <c r="P2259" s="827"/>
      <c r="Q2259" s="827"/>
      <c r="R2259" s="827"/>
      <c r="S2259" s="827">
        <f>IF('statement of marks'!FE$6="","",'statement of marks'!FE$6)</f>
        <v>20</v>
      </c>
      <c r="T2259" s="827"/>
      <c r="U2259" s="827"/>
      <c r="V2259" s="827"/>
      <c r="W2259" s="448"/>
      <c r="X2259" s="436">
        <f>IF('statement of marks'!FF$6="","",'statement of marks'!FF$6)</f>
        <v>100</v>
      </c>
      <c r="Y2259" s="436" t="s">
        <v>220</v>
      </c>
      <c r="Z2259" s="451" t="s">
        <v>69</v>
      </c>
    </row>
    <row r="2260" spans="1:26" ht="15.5" customHeight="1">
      <c r="A2260" s="424"/>
      <c r="B2260" s="813" t="str">
        <f>IF('statement of marks'!$FA$3="","",'statement of marks'!$FA$3)</f>
        <v>WORK EXPERIENCE</v>
      </c>
      <c r="C2260" s="814"/>
      <c r="D2260" s="817" t="str">
        <f>IF('statement of marks'!FA77="","",'statement of marks'!FA77)</f>
        <v/>
      </c>
      <c r="E2260" s="817"/>
      <c r="F2260" s="817"/>
      <c r="G2260" s="817" t="str">
        <f>IF('statement of marks'!FB77="","",'statement of marks'!FB77)</f>
        <v/>
      </c>
      <c r="H2260" s="817"/>
      <c r="I2260" s="817"/>
      <c r="J2260" s="816" t="str">
        <f>IF('statement of marks'!FC77="","",'statement of marks'!FC77)</f>
        <v/>
      </c>
      <c r="K2260" s="816"/>
      <c r="L2260" s="816"/>
      <c r="M2260" s="816"/>
      <c r="N2260" s="816"/>
      <c r="O2260" s="817" t="str">
        <f>IF('statement of marks'!FD77="","",'statement of marks'!FD77)</f>
        <v/>
      </c>
      <c r="P2260" s="817"/>
      <c r="Q2260" s="817"/>
      <c r="R2260" s="817"/>
      <c r="S2260" s="817" t="str">
        <f>IF('statement of marks'!FE77="","",'statement of marks'!FE77)</f>
        <v/>
      </c>
      <c r="T2260" s="817"/>
      <c r="U2260" s="817"/>
      <c r="V2260" s="817"/>
      <c r="W2260" s="447"/>
      <c r="X2260" s="447" t="str">
        <f>IF('statement of marks'!FF77="","",'statement of marks'!FF77)</f>
        <v/>
      </c>
      <c r="Y2260" s="447" t="str">
        <f>IF('statement of marks'!FG77="","",'statement of marks'!FG77)</f>
        <v/>
      </c>
      <c r="Z2260" s="454" t="str">
        <f>IF('statement of marks'!FH77="","",'statement of marks'!FH77)</f>
        <v/>
      </c>
    </row>
    <row r="2261" spans="1:26" ht="15.5" customHeight="1">
      <c r="A2261" s="424"/>
      <c r="B2261" s="813" t="str">
        <f>IF('statement of marks'!$FK$3="","",'statement of marks'!$FK$3)</f>
        <v>ART EDUCATION</v>
      </c>
      <c r="C2261" s="814"/>
      <c r="D2261" s="817" t="str">
        <f>IF('statement of marks'!FK77="","",'statement of marks'!FK77)</f>
        <v/>
      </c>
      <c r="E2261" s="817"/>
      <c r="F2261" s="817"/>
      <c r="G2261" s="817" t="str">
        <f>IF('statement of marks'!FL77="","",'statement of marks'!FL77)</f>
        <v/>
      </c>
      <c r="H2261" s="817"/>
      <c r="I2261" s="817"/>
      <c r="J2261" s="816" t="str">
        <f>IF('statement of marks'!FM77="","",'statement of marks'!FM77)</f>
        <v/>
      </c>
      <c r="K2261" s="816"/>
      <c r="L2261" s="816"/>
      <c r="M2261" s="816"/>
      <c r="N2261" s="816"/>
      <c r="O2261" s="817" t="str">
        <f>IF('statement of marks'!FN77="","",'statement of marks'!FN77)</f>
        <v/>
      </c>
      <c r="P2261" s="817"/>
      <c r="Q2261" s="817"/>
      <c r="R2261" s="817"/>
      <c r="S2261" s="817" t="str">
        <f>IF('statement of marks'!FO77="","",'statement of marks'!FO77)</f>
        <v/>
      </c>
      <c r="T2261" s="817"/>
      <c r="U2261" s="817"/>
      <c r="V2261" s="817"/>
      <c r="W2261" s="447"/>
      <c r="X2261" s="447" t="str">
        <f>IF('statement of marks'!FP77="","",'statement of marks'!FP77)</f>
        <v/>
      </c>
      <c r="Y2261" s="447" t="str">
        <f>IF('statement of marks'!FQ77="","",'statement of marks'!FQ77)</f>
        <v/>
      </c>
      <c r="Z2261" s="454" t="str">
        <f>IF('statement of marks'!FR77="","",'statement of marks'!FR77)</f>
        <v/>
      </c>
    </row>
    <row r="2262" spans="1:26" ht="15.5" customHeight="1">
      <c r="A2262" s="424"/>
      <c r="B2262" s="813" t="str">
        <f>IF('statement of marks'!$FU$3="","",'statement of marks'!$FU$3)</f>
        <v>PHYSICIAL EDUCATION</v>
      </c>
      <c r="C2262" s="814"/>
      <c r="D2262" s="817" t="str">
        <f>IF('statement of marks'!FU77="","",'statement of marks'!FU77)</f>
        <v/>
      </c>
      <c r="E2262" s="817"/>
      <c r="F2262" s="817"/>
      <c r="G2262" s="817" t="str">
        <f>IF('statement of marks'!FV77="","",'statement of marks'!FV77)</f>
        <v/>
      </c>
      <c r="H2262" s="817"/>
      <c r="I2262" s="817"/>
      <c r="J2262" s="816" t="str">
        <f>IF('statement of marks'!FW77="","",'statement of marks'!FW77)</f>
        <v/>
      </c>
      <c r="K2262" s="816"/>
      <c r="L2262" s="816"/>
      <c r="M2262" s="816"/>
      <c r="N2262" s="816"/>
      <c r="O2262" s="817" t="str">
        <f>IF('statement of marks'!FX77="","",'statement of marks'!FX77)</f>
        <v/>
      </c>
      <c r="P2262" s="817"/>
      <c r="Q2262" s="817"/>
      <c r="R2262" s="817"/>
      <c r="S2262" s="817" t="str">
        <f>IF('statement of marks'!FY77="","",'statement of marks'!FY77)</f>
        <v/>
      </c>
      <c r="T2262" s="817"/>
      <c r="U2262" s="817"/>
      <c r="V2262" s="817"/>
      <c r="W2262" s="447"/>
      <c r="X2262" s="447" t="str">
        <f>IF('statement of marks'!FZ77="","",'statement of marks'!FZ77)</f>
        <v/>
      </c>
      <c r="Y2262" s="447" t="str">
        <f>IF('statement of marks'!GA77="","",'statement of marks'!GA77)</f>
        <v/>
      </c>
      <c r="Z2262" s="454" t="str">
        <f>IF('statement of marks'!GB77="","",'statement of marks'!GB77)</f>
        <v/>
      </c>
    </row>
    <row r="2263" spans="1:26" ht="15.5" customHeight="1">
      <c r="A2263" s="424"/>
      <c r="B2263" s="813" t="s">
        <v>173</v>
      </c>
      <c r="C2263" s="814"/>
      <c r="D2263" s="794" t="str">
        <f>details!$EF$3</f>
        <v>AUGUST</v>
      </c>
      <c r="E2263" s="794"/>
      <c r="F2263" s="794"/>
      <c r="G2263" s="794" t="str">
        <f>details!$EJ$3</f>
        <v>OCTOBER</v>
      </c>
      <c r="H2263" s="794"/>
      <c r="I2263" s="794"/>
      <c r="J2263" s="816" t="str">
        <f>details!$EN$3</f>
        <v>DECEMBER</v>
      </c>
      <c r="K2263" s="816"/>
      <c r="L2263" s="816"/>
      <c r="M2263" s="816"/>
      <c r="N2263" s="816"/>
      <c r="O2263" s="794" t="str">
        <f>details!$ER$3</f>
        <v>FEBURARY</v>
      </c>
      <c r="P2263" s="794"/>
      <c r="Q2263" s="794"/>
      <c r="R2263" s="794"/>
      <c r="S2263" s="794" t="str">
        <f>details!$EV$3</f>
        <v>GRAND TOAL</v>
      </c>
      <c r="T2263" s="794"/>
      <c r="U2263" s="794"/>
      <c r="V2263" s="794"/>
      <c r="W2263" s="811" t="s">
        <v>118</v>
      </c>
      <c r="X2263" s="811"/>
      <c r="Y2263" s="811"/>
      <c r="Z2263" s="812"/>
    </row>
    <row r="2264" spans="1:26" ht="15.5" customHeight="1">
      <c r="A2264" s="424"/>
      <c r="B2264" s="813" t="s">
        <v>175</v>
      </c>
      <c r="C2264" s="814"/>
      <c r="D2264" s="815" t="str">
        <f>IF(details!EI77="","",details!EI77)</f>
        <v/>
      </c>
      <c r="E2264" s="815"/>
      <c r="F2264" s="815"/>
      <c r="G2264" s="815" t="str">
        <f>IF(details!EM77="","",details!EM77)</f>
        <v/>
      </c>
      <c r="H2264" s="815"/>
      <c r="I2264" s="815"/>
      <c r="J2264" s="816" t="str">
        <f>IF(details!EQ77="","",details!EQ77)</f>
        <v/>
      </c>
      <c r="K2264" s="816"/>
      <c r="L2264" s="816"/>
      <c r="M2264" s="816"/>
      <c r="N2264" s="816"/>
      <c r="O2264" s="817" t="str">
        <f>IF(details!EU77="","",details!EU77)</f>
        <v/>
      </c>
      <c r="P2264" s="817"/>
      <c r="Q2264" s="817"/>
      <c r="R2264" s="817"/>
      <c r="S2264" s="815" t="str">
        <f>IF(details!EW77="","",details!EW77)</f>
        <v/>
      </c>
      <c r="T2264" s="815"/>
      <c r="U2264" s="815"/>
      <c r="V2264" s="815"/>
      <c r="W2264" s="811"/>
      <c r="X2264" s="811"/>
      <c r="Y2264" s="811"/>
      <c r="Z2264" s="812"/>
    </row>
    <row r="2265" spans="1:26" ht="15.5" customHeight="1">
      <c r="A2265" s="424"/>
      <c r="B2265" s="818" t="s">
        <v>174</v>
      </c>
      <c r="C2265" s="819"/>
      <c r="D2265" s="820">
        <f>IF(details!EH77="","",details!EH77)</f>
        <v>40</v>
      </c>
      <c r="E2265" s="820"/>
      <c r="F2265" s="820"/>
      <c r="G2265" s="820">
        <f>IF(details!EL77="","",details!EL77)</f>
        <v>60</v>
      </c>
      <c r="H2265" s="820"/>
      <c r="I2265" s="820"/>
      <c r="J2265" s="820">
        <f>IF(details!EP77="","",details!EP77)</f>
        <v>80</v>
      </c>
      <c r="K2265" s="820"/>
      <c r="L2265" s="820"/>
      <c r="M2265" s="820"/>
      <c r="N2265" s="820"/>
      <c r="O2265" s="820">
        <f>IF(details!ET77="","",details!ET77)</f>
        <v>100</v>
      </c>
      <c r="P2265" s="820"/>
      <c r="Q2265" s="820"/>
      <c r="R2265" s="820"/>
      <c r="S2265" s="820">
        <f>IF(details!EV77="","",details!EV77)</f>
        <v>110</v>
      </c>
      <c r="T2265" s="820"/>
      <c r="U2265" s="820"/>
      <c r="V2265" s="820"/>
      <c r="W2265" s="821">
        <f>'statement of marks'!$HR$108</f>
        <v>45777</v>
      </c>
      <c r="X2265" s="821"/>
      <c r="Y2265" s="821"/>
      <c r="Z2265" s="822"/>
    </row>
    <row r="2266" spans="1:26" ht="15.5" customHeight="1">
      <c r="A2266" s="426"/>
      <c r="B2266" s="803" t="s">
        <v>232</v>
      </c>
      <c r="C2266" s="804"/>
      <c r="D2266" s="805" t="s">
        <v>189</v>
      </c>
      <c r="E2266" s="805"/>
      <c r="F2266" s="805"/>
      <c r="G2266" s="805" t="s">
        <v>190</v>
      </c>
      <c r="H2266" s="805"/>
      <c r="I2266" s="805"/>
      <c r="J2266" s="805" t="s">
        <v>222</v>
      </c>
      <c r="K2266" s="805"/>
      <c r="L2266" s="805"/>
      <c r="M2266" s="805"/>
      <c r="N2266" s="805"/>
      <c r="O2266" s="805" t="s">
        <v>147</v>
      </c>
      <c r="P2266" s="805"/>
      <c r="Q2266" s="805"/>
      <c r="R2266" s="805"/>
      <c r="S2266" s="806" t="s">
        <v>195</v>
      </c>
      <c r="T2266" s="806"/>
      <c r="U2266" s="806"/>
      <c r="V2266" s="806"/>
      <c r="W2266" s="805" t="s">
        <v>230</v>
      </c>
      <c r="X2266" s="805"/>
      <c r="Y2266" s="805"/>
      <c r="Z2266" s="807"/>
    </row>
    <row r="2267" spans="1:26" ht="15.5" customHeight="1">
      <c r="A2267" s="426"/>
      <c r="B2267" s="803"/>
      <c r="C2267" s="804"/>
      <c r="D2267" s="805">
        <f>'statement of marks'!HP77</f>
        <v>1200</v>
      </c>
      <c r="E2267" s="805"/>
      <c r="F2267" s="805"/>
      <c r="G2267" s="805" t="str">
        <f>'statement of marks'!HQ77</f>
        <v/>
      </c>
      <c r="H2267" s="805"/>
      <c r="I2267" s="805"/>
      <c r="J2267" s="808" t="str">
        <f>'statement of marks'!HU77</f>
        <v/>
      </c>
      <c r="K2267" s="808"/>
      <c r="L2267" s="808"/>
      <c r="M2267" s="808"/>
      <c r="N2267" s="808"/>
      <c r="O2267" s="808" t="str">
        <f>'statement of marks'!HR77</f>
        <v/>
      </c>
      <c r="P2267" s="808"/>
      <c r="Q2267" s="808"/>
      <c r="R2267" s="808"/>
      <c r="S2267" s="805" t="str">
        <f>'statement of marks'!HT77</f>
        <v/>
      </c>
      <c r="T2267" s="805"/>
      <c r="U2267" s="805"/>
      <c r="V2267" s="805"/>
      <c r="W2267" s="809" t="str">
        <f>'statement of marks'!HO77</f>
        <v/>
      </c>
      <c r="X2267" s="809"/>
      <c r="Y2267" s="809"/>
      <c r="Z2267" s="810"/>
    </row>
    <row r="2268" spans="1:26" ht="15.5" customHeight="1">
      <c r="A2268" s="424"/>
      <c r="B2268" s="792" t="s">
        <v>176</v>
      </c>
      <c r="C2268" s="793"/>
      <c r="D2268" s="794"/>
      <c r="E2268" s="794"/>
      <c r="F2268" s="794"/>
      <c r="G2268" s="794"/>
      <c r="H2268" s="794"/>
      <c r="I2268" s="794"/>
      <c r="J2268" s="794"/>
      <c r="K2268" s="794"/>
      <c r="L2268" s="794"/>
      <c r="M2268" s="794"/>
      <c r="N2268" s="794"/>
      <c r="O2268" s="794"/>
      <c r="P2268" s="794"/>
      <c r="Q2268" s="794"/>
      <c r="R2268" s="794"/>
      <c r="S2268" s="794"/>
      <c r="T2268" s="794"/>
      <c r="U2268" s="794"/>
      <c r="V2268" s="794"/>
      <c r="W2268" s="794"/>
      <c r="X2268" s="794"/>
      <c r="Y2268" s="794"/>
      <c r="Z2268" s="800"/>
    </row>
    <row r="2269" spans="1:26" ht="15.5" customHeight="1">
      <c r="A2269" s="424"/>
      <c r="B2269" s="801" t="s">
        <v>161</v>
      </c>
      <c r="C2269" s="802"/>
      <c r="D2269" s="794"/>
      <c r="E2269" s="794"/>
      <c r="F2269" s="794"/>
      <c r="G2269" s="794"/>
      <c r="H2269" s="794"/>
      <c r="I2269" s="794"/>
      <c r="J2269" s="794"/>
      <c r="K2269" s="794"/>
      <c r="L2269" s="794"/>
      <c r="M2269" s="794"/>
      <c r="N2269" s="794"/>
      <c r="O2269" s="794"/>
      <c r="P2269" s="794"/>
      <c r="Q2269" s="794"/>
      <c r="R2269" s="794"/>
      <c r="S2269" s="794"/>
      <c r="T2269" s="794"/>
      <c r="U2269" s="794"/>
      <c r="V2269" s="794"/>
      <c r="W2269" s="794"/>
      <c r="X2269" s="794"/>
      <c r="Y2269" s="794"/>
      <c r="Z2269" s="800"/>
    </row>
    <row r="2270" spans="1:26" ht="15.5" customHeight="1">
      <c r="A2270" s="424"/>
      <c r="B2270" s="792" t="s">
        <v>162</v>
      </c>
      <c r="C2270" s="793"/>
      <c r="D2270" s="794"/>
      <c r="E2270" s="794"/>
      <c r="F2270" s="794"/>
      <c r="G2270" s="794"/>
      <c r="H2270" s="794"/>
      <c r="I2270" s="794"/>
      <c r="J2270" s="794"/>
      <c r="K2270" s="794"/>
      <c r="L2270" s="794"/>
      <c r="M2270" s="794"/>
      <c r="N2270" s="794"/>
      <c r="O2270" s="794"/>
      <c r="P2270" s="794"/>
      <c r="Q2270" s="794"/>
      <c r="R2270" s="794"/>
      <c r="S2270" s="795" t="s">
        <v>162</v>
      </c>
      <c r="T2270" s="795"/>
      <c r="U2270" s="795"/>
      <c r="V2270" s="795"/>
      <c r="W2270" s="796" t="s">
        <v>163</v>
      </c>
      <c r="X2270" s="796"/>
      <c r="Y2270" s="796"/>
      <c r="Z2270" s="797"/>
    </row>
    <row r="2271" spans="1:26" ht="15.5" customHeight="1">
      <c r="A2271" s="424"/>
      <c r="B2271" s="798" t="s">
        <v>163</v>
      </c>
      <c r="C2271" s="799"/>
      <c r="D2271" s="794"/>
      <c r="E2271" s="794"/>
      <c r="F2271" s="794"/>
      <c r="G2271" s="794"/>
      <c r="H2271" s="794"/>
      <c r="I2271" s="794"/>
      <c r="J2271" s="794"/>
      <c r="K2271" s="794"/>
      <c r="L2271" s="794"/>
      <c r="M2271" s="794"/>
      <c r="N2271" s="794"/>
      <c r="O2271" s="794"/>
      <c r="P2271" s="794"/>
      <c r="Q2271" s="794"/>
      <c r="R2271" s="794"/>
      <c r="S2271" s="795"/>
      <c r="T2271" s="795"/>
      <c r="U2271" s="795"/>
      <c r="V2271" s="795"/>
      <c r="W2271" s="796"/>
      <c r="X2271" s="796"/>
      <c r="Y2271" s="796"/>
      <c r="Z2271" s="797"/>
    </row>
    <row r="2272" spans="1:26" ht="15.5" customHeight="1" thickBot="1">
      <c r="A2272" s="424"/>
      <c r="B2272" s="786" t="s">
        <v>223</v>
      </c>
      <c r="C2272" s="787"/>
      <c r="D2272" s="788"/>
      <c r="E2272" s="788"/>
      <c r="F2272" s="788"/>
      <c r="G2272" s="788"/>
      <c r="H2272" s="788"/>
      <c r="I2272" s="788"/>
      <c r="J2272" s="788"/>
      <c r="K2272" s="788"/>
      <c r="L2272" s="788"/>
      <c r="M2272" s="788"/>
      <c r="N2272" s="788"/>
      <c r="O2272" s="788"/>
      <c r="P2272" s="788"/>
      <c r="Q2272" s="788"/>
      <c r="R2272" s="788"/>
      <c r="S2272" s="789" t="s">
        <v>179</v>
      </c>
      <c r="T2272" s="789"/>
      <c r="U2272" s="789"/>
      <c r="V2272" s="789"/>
      <c r="W2272" s="790" t="s">
        <v>179</v>
      </c>
      <c r="X2272" s="790"/>
      <c r="Y2272" s="790"/>
      <c r="Z2272" s="791"/>
    </row>
    <row r="2273" spans="1:26" ht="15.5" customHeight="1">
      <c r="A2273" s="424"/>
      <c r="B2273" s="839" t="s">
        <v>178</v>
      </c>
      <c r="C2273" s="840"/>
      <c r="D2273" s="840"/>
      <c r="E2273" s="840"/>
      <c r="F2273" s="840"/>
      <c r="G2273" s="840"/>
      <c r="H2273" s="840"/>
      <c r="I2273" s="840"/>
      <c r="J2273" s="840"/>
      <c r="K2273" s="840"/>
      <c r="L2273" s="840"/>
      <c r="M2273" s="840"/>
      <c r="N2273" s="840"/>
      <c r="O2273" s="840"/>
      <c r="P2273" s="840"/>
      <c r="Q2273" s="840"/>
      <c r="R2273" s="840"/>
      <c r="S2273" s="840"/>
      <c r="T2273" s="840"/>
      <c r="U2273" s="840"/>
      <c r="V2273" s="840"/>
      <c r="W2273" s="840"/>
      <c r="X2273" s="840"/>
      <c r="Y2273" s="840"/>
      <c r="Z2273" s="841"/>
    </row>
    <row r="2274" spans="1:26" ht="15.5" customHeight="1">
      <c r="A2274" s="424"/>
      <c r="B2274" s="842" t="str">
        <f>IF('statement of marks'!$A$1="","",'statement of marks'!$A$1)</f>
        <v>GOVT. HR. SEC. SCHOOL, _________________</v>
      </c>
      <c r="C2274" s="843"/>
      <c r="D2274" s="843"/>
      <c r="E2274" s="843"/>
      <c r="F2274" s="843"/>
      <c r="G2274" s="843"/>
      <c r="H2274" s="843"/>
      <c r="I2274" s="843"/>
      <c r="J2274" s="843"/>
      <c r="K2274" s="843"/>
      <c r="L2274" s="843"/>
      <c r="M2274" s="843"/>
      <c r="N2274" s="843"/>
      <c r="O2274" s="843"/>
      <c r="P2274" s="843"/>
      <c r="Q2274" s="843"/>
      <c r="R2274" s="843"/>
      <c r="S2274" s="843"/>
      <c r="T2274" s="843"/>
      <c r="U2274" s="843"/>
      <c r="V2274" s="843"/>
      <c r="W2274" s="843"/>
      <c r="X2274" s="843"/>
      <c r="Y2274" s="843"/>
      <c r="Z2274" s="844"/>
    </row>
    <row r="2275" spans="1:26" ht="15.5" customHeight="1">
      <c r="A2275" s="424"/>
      <c r="B2275" s="813" t="s">
        <v>117</v>
      </c>
      <c r="C2275" s="814"/>
      <c r="D2275" s="814" t="str">
        <f>IF('statement of marks'!$H$3="","",'statement of marks'!$H$3)</f>
        <v>2024-25</v>
      </c>
      <c r="E2275" s="814"/>
      <c r="F2275" s="814"/>
      <c r="G2275" s="814"/>
      <c r="H2275" s="814"/>
      <c r="I2275" s="814"/>
      <c r="J2275" s="814"/>
      <c r="K2275" s="814"/>
      <c r="L2275" s="814"/>
      <c r="M2275" s="814"/>
      <c r="N2275" s="814"/>
      <c r="O2275" s="814"/>
      <c r="P2275" s="814"/>
      <c r="Q2275" s="814"/>
      <c r="R2275" s="814"/>
      <c r="S2275" s="814"/>
      <c r="T2275" s="814"/>
      <c r="U2275" s="814"/>
      <c r="V2275" s="814"/>
      <c r="W2275" s="814"/>
      <c r="X2275" s="814"/>
      <c r="Y2275" s="814"/>
      <c r="Z2275" s="832"/>
    </row>
    <row r="2276" spans="1:26" ht="15.5" customHeight="1">
      <c r="A2276" s="424"/>
      <c r="B2276" s="813" t="s">
        <v>157</v>
      </c>
      <c r="C2276" s="814"/>
      <c r="D2276" s="814" t="str">
        <f>IF('statement of marks'!I78="","",'statement of marks'!I78)</f>
        <v/>
      </c>
      <c r="E2276" s="814"/>
      <c r="F2276" s="814"/>
      <c r="G2276" s="814"/>
      <c r="H2276" s="814"/>
      <c r="I2276" s="814"/>
      <c r="J2276" s="814"/>
      <c r="K2276" s="814"/>
      <c r="L2276" s="814"/>
      <c r="M2276" s="814"/>
      <c r="N2276" s="814"/>
      <c r="O2276" s="814"/>
      <c r="P2276" s="814"/>
      <c r="Q2276" s="814"/>
      <c r="R2276" s="814"/>
      <c r="S2276" s="814"/>
      <c r="T2276" s="814"/>
      <c r="U2276" s="814"/>
      <c r="V2276" s="814"/>
      <c r="W2276" s="814"/>
      <c r="X2276" s="814"/>
      <c r="Y2276" s="814"/>
      <c r="Z2276" s="832"/>
    </row>
    <row r="2277" spans="1:26" ht="15.5" customHeight="1">
      <c r="A2277" s="424"/>
      <c r="B2277" s="813" t="s">
        <v>20</v>
      </c>
      <c r="C2277" s="814"/>
      <c r="D2277" s="814" t="str">
        <f>IF('statement of marks'!J78="","",'statement of marks'!J78)</f>
        <v/>
      </c>
      <c r="E2277" s="814"/>
      <c r="F2277" s="814"/>
      <c r="G2277" s="814"/>
      <c r="H2277" s="814"/>
      <c r="I2277" s="814"/>
      <c r="J2277" s="814"/>
      <c r="K2277" s="814"/>
      <c r="L2277" s="814"/>
      <c r="M2277" s="814"/>
      <c r="N2277" s="814"/>
      <c r="O2277" s="814"/>
      <c r="P2277" s="814"/>
      <c r="Q2277" s="814"/>
      <c r="R2277" s="814"/>
      <c r="S2277" s="814"/>
      <c r="T2277" s="814"/>
      <c r="U2277" s="814"/>
      <c r="V2277" s="814"/>
      <c r="W2277" s="814"/>
      <c r="X2277" s="814"/>
      <c r="Y2277" s="814"/>
      <c r="Z2277" s="832"/>
    </row>
    <row r="2278" spans="1:26" ht="15.5" customHeight="1">
      <c r="A2278" s="424"/>
      <c r="B2278" s="813" t="s">
        <v>21</v>
      </c>
      <c r="C2278" s="814"/>
      <c r="D2278" s="814" t="str">
        <f>IF('statement of marks'!K78="","",'statement of marks'!K78)</f>
        <v/>
      </c>
      <c r="E2278" s="814"/>
      <c r="F2278" s="814"/>
      <c r="G2278" s="814"/>
      <c r="H2278" s="814"/>
      <c r="I2278" s="814"/>
      <c r="J2278" s="814"/>
      <c r="K2278" s="814"/>
      <c r="L2278" s="814"/>
      <c r="M2278" s="814"/>
      <c r="N2278" s="814"/>
      <c r="O2278" s="814"/>
      <c r="P2278" s="814"/>
      <c r="Q2278" s="814"/>
      <c r="R2278" s="814"/>
      <c r="S2278" s="814"/>
      <c r="T2278" s="814"/>
      <c r="U2278" s="814"/>
      <c r="V2278" s="814"/>
      <c r="W2278" s="814"/>
      <c r="X2278" s="814"/>
      <c r="Y2278" s="814"/>
      <c r="Z2278" s="832"/>
    </row>
    <row r="2279" spans="1:26" ht="15.5" customHeight="1">
      <c r="A2279" s="424"/>
      <c r="B2279" s="813" t="s">
        <v>158</v>
      </c>
      <c r="C2279" s="814"/>
      <c r="D2279" s="814" t="str">
        <f>IF('statement of marks'!$G$3="","",'statement of marks'!$G$3)</f>
        <v>6 A</v>
      </c>
      <c r="E2279" s="814"/>
      <c r="F2279" s="814"/>
      <c r="G2279" s="814" t="s">
        <v>159</v>
      </c>
      <c r="H2279" s="814"/>
      <c r="I2279" s="814"/>
      <c r="J2279" s="836">
        <f>IF('statement of marks'!D78="","",'statement of marks'!D78)</f>
        <v>872</v>
      </c>
      <c r="K2279" s="837"/>
      <c r="L2279" s="837"/>
      <c r="M2279" s="837"/>
      <c r="N2279" s="838"/>
      <c r="O2279" s="814" t="s">
        <v>79</v>
      </c>
      <c r="P2279" s="814"/>
      <c r="Q2279" s="814"/>
      <c r="R2279" s="814"/>
      <c r="S2279" s="814" t="str">
        <f>IF('statement of marks'!F78="","",'statement of marks'!F78)</f>
        <v/>
      </c>
      <c r="T2279" s="814"/>
      <c r="U2279" s="814"/>
      <c r="V2279" s="814"/>
      <c r="W2279" s="814" t="str">
        <f>IF('statement of marks'!$I$3="","",'statement of marks'!$I$3)</f>
        <v>SCHOOL DISE CODE</v>
      </c>
      <c r="X2279" s="814"/>
      <c r="Y2279" s="814"/>
      <c r="Z2279" s="832"/>
    </row>
    <row r="2280" spans="1:26" ht="15.5" customHeight="1">
      <c r="A2280" s="424"/>
      <c r="B2280" s="449" t="s">
        <v>171</v>
      </c>
      <c r="C2280" s="428"/>
      <c r="D2280" s="830" t="str">
        <f>IF('statement of marks'!G78="","",'statement of marks'!G78)</f>
        <v/>
      </c>
      <c r="E2280" s="830"/>
      <c r="F2280" s="830"/>
      <c r="G2280" s="831" t="str">
        <f>IF('statement of marks'!H78="","",'statement of marks'!H78)</f>
        <v/>
      </c>
      <c r="H2280" s="831"/>
      <c r="I2280" s="831"/>
      <c r="J2280" s="831"/>
      <c r="K2280" s="831"/>
      <c r="L2280" s="831"/>
      <c r="M2280" s="831"/>
      <c r="N2280" s="831"/>
      <c r="O2280" s="831"/>
      <c r="P2280" s="831"/>
      <c r="Q2280" s="831"/>
      <c r="R2280" s="831"/>
      <c r="S2280" s="831"/>
      <c r="T2280" s="831"/>
      <c r="U2280" s="831"/>
      <c r="V2280" s="831"/>
      <c r="W2280" s="814" t="str">
        <f>IF('statement of marks'!$J$3="","",'statement of marks'!$J$3)</f>
        <v>08291009401</v>
      </c>
      <c r="X2280" s="814"/>
      <c r="Y2280" s="814"/>
      <c r="Z2280" s="832"/>
    </row>
    <row r="2281" spans="1:26" ht="15.5" customHeight="1">
      <c r="A2281" s="424"/>
      <c r="B2281" s="450" t="s">
        <v>160</v>
      </c>
      <c r="C2281" s="429" t="s">
        <v>165</v>
      </c>
      <c r="D2281" s="794" t="s">
        <v>167</v>
      </c>
      <c r="E2281" s="794"/>
      <c r="F2281" s="794"/>
      <c r="G2281" s="794" t="s">
        <v>168</v>
      </c>
      <c r="H2281" s="794"/>
      <c r="I2281" s="794"/>
      <c r="J2281" s="794" t="s">
        <v>169</v>
      </c>
      <c r="K2281" s="794"/>
      <c r="L2281" s="794"/>
      <c r="M2281" s="833" t="str">
        <f>IF('statement of marks'!U$4="","",'statement of marks'!U$4)</f>
        <v>TOTAL OF ALL TESTS</v>
      </c>
      <c r="N2281" s="834" t="str">
        <f>IF('statement of marks'!V$4="","",'statement of marks'!V$4)</f>
        <v>VRUKSHAROPAN</v>
      </c>
      <c r="O2281" s="795" t="s">
        <v>170</v>
      </c>
      <c r="P2281" s="795"/>
      <c r="Q2281" s="795"/>
      <c r="R2281" s="795"/>
      <c r="S2281" s="835" t="s">
        <v>216</v>
      </c>
      <c r="T2281" s="816" t="s">
        <v>90</v>
      </c>
      <c r="U2281" s="816"/>
      <c r="V2281" s="816"/>
      <c r="W2281" s="816"/>
      <c r="X2281" s="823" t="s">
        <v>425</v>
      </c>
      <c r="Y2281" s="823"/>
      <c r="Z2281" s="824"/>
    </row>
    <row r="2282" spans="1:26" ht="15.5" customHeight="1">
      <c r="A2282" s="424"/>
      <c r="B2282" s="450"/>
      <c r="C2282" s="429"/>
      <c r="D2282" s="431" t="s">
        <v>217</v>
      </c>
      <c r="E2282" s="431" t="s">
        <v>218</v>
      </c>
      <c r="F2282" s="432" t="s">
        <v>219</v>
      </c>
      <c r="G2282" s="431" t="s">
        <v>217</v>
      </c>
      <c r="H2282" s="431" t="s">
        <v>218</v>
      </c>
      <c r="I2282" s="433" t="s">
        <v>219</v>
      </c>
      <c r="J2282" s="431" t="s">
        <v>217</v>
      </c>
      <c r="K2282" s="431" t="s">
        <v>218</v>
      </c>
      <c r="L2282" s="433" t="s">
        <v>219</v>
      </c>
      <c r="M2282" s="833"/>
      <c r="N2282" s="834"/>
      <c r="O2282" s="431" t="s">
        <v>217</v>
      </c>
      <c r="P2282" s="431" t="s">
        <v>218</v>
      </c>
      <c r="Q2282" s="434" t="s">
        <v>421</v>
      </c>
      <c r="R2282" s="433" t="s">
        <v>219</v>
      </c>
      <c r="S2282" s="835"/>
      <c r="T2282" s="431" t="s">
        <v>217</v>
      </c>
      <c r="U2282" s="431" t="s">
        <v>218</v>
      </c>
      <c r="V2282" s="434" t="s">
        <v>422</v>
      </c>
      <c r="W2282" s="433" t="s">
        <v>219</v>
      </c>
      <c r="X2282" s="435" t="s">
        <v>423</v>
      </c>
      <c r="Y2282" s="431" t="s">
        <v>220</v>
      </c>
      <c r="Z2282" s="451" t="s">
        <v>69</v>
      </c>
    </row>
    <row r="2283" spans="1:26" ht="15.5" customHeight="1">
      <c r="A2283" s="425"/>
      <c r="B2283" s="828" t="s">
        <v>166</v>
      </c>
      <c r="C2283" s="829"/>
      <c r="D2283" s="436">
        <f>IF('statement of marks'!L$6="","",'statement of marks'!L$6)</f>
        <v>5</v>
      </c>
      <c r="E2283" s="436">
        <f>IF('statement of marks'!M$6="","",'statement of marks'!M$6)</f>
        <v>5</v>
      </c>
      <c r="F2283" s="437">
        <f>IF('statement of marks'!N$6="","",'statement of marks'!N$6)</f>
        <v>10</v>
      </c>
      <c r="G2283" s="436">
        <f>IF('statement of marks'!O$6="","",'statement of marks'!O$6)</f>
        <v>5</v>
      </c>
      <c r="H2283" s="436">
        <f>IF('statement of marks'!P$6="","",'statement of marks'!P$6)</f>
        <v>5</v>
      </c>
      <c r="I2283" s="438">
        <f>IF('statement of marks'!Q$6="","",'statement of marks'!Q$6)</f>
        <v>10</v>
      </c>
      <c r="J2283" s="436">
        <f>IF('statement of marks'!R$6="","",'statement of marks'!R$6)</f>
        <v>5</v>
      </c>
      <c r="K2283" s="436">
        <f>IF('statement of marks'!S$6="","",'statement of marks'!S$6)</f>
        <v>4</v>
      </c>
      <c r="L2283" s="438">
        <f>IF('statement of marks'!T$6="","",'statement of marks'!T$6)</f>
        <v>9</v>
      </c>
      <c r="M2283" s="438">
        <f>IF('statement of marks'!U$6="","",'statement of marks'!U$6)</f>
        <v>29</v>
      </c>
      <c r="N2283" s="439">
        <f>IF('statement of marks'!V$6="","",'statement of marks'!V$6)</f>
        <v>1</v>
      </c>
      <c r="O2283" s="436">
        <f>IF('statement of marks'!W$6="","",'statement of marks'!W$6)</f>
        <v>40</v>
      </c>
      <c r="P2283" s="436">
        <f>IF('statement of marks'!X$6="","",'statement of marks'!X$6)</f>
        <v>10</v>
      </c>
      <c r="Q2283" s="436">
        <f>IF('statement of marks'!Y$6="","",'statement of marks'!Y$6)</f>
        <v>20</v>
      </c>
      <c r="R2283" s="438">
        <f>IF('statement of marks'!Z$6="","",'statement of marks'!Z$6)</f>
        <v>70</v>
      </c>
      <c r="S2283" s="440">
        <f>IF('statement of marks'!AA$6="","",'statement of marks'!AA$6)</f>
        <v>100</v>
      </c>
      <c r="T2283" s="436">
        <f>IF('statement of marks'!AB$6="","",'statement of marks'!AB$6)</f>
        <v>65</v>
      </c>
      <c r="U2283" s="436">
        <f>IF('statement of marks'!AC$6="","",'statement of marks'!AC$6)</f>
        <v>15</v>
      </c>
      <c r="V2283" s="436">
        <f>IF('statement of marks'!AD$6="","",'statement of marks'!AD$6)</f>
        <v>20</v>
      </c>
      <c r="W2283" s="438">
        <f>IF('statement of marks'!AE$6="","",'statement of marks'!AE$6)</f>
        <v>100</v>
      </c>
      <c r="X2283" s="441">
        <f>IF('statement of marks'!AF$6="","",'statement of marks'!AF$6)</f>
        <v>200</v>
      </c>
      <c r="Y2283" s="436" t="str">
        <f>IF('statement of marks'!AG$6="","",'statement of marks'!AG$6)</f>
        <v/>
      </c>
      <c r="Z2283" s="452" t="str">
        <f>IF('statement of marks'!AH$6="","",'statement of marks'!AH$6)</f>
        <v/>
      </c>
    </row>
    <row r="2284" spans="1:26" ht="15.5" customHeight="1">
      <c r="A2284" s="424"/>
      <c r="B2284" s="813" t="str">
        <f>IF('statement of marks'!$L$3="","",'statement of marks'!$L$3)</f>
        <v>HINDI</v>
      </c>
      <c r="C2284" s="814"/>
      <c r="D2284" s="430" t="str">
        <f>IF('statement of marks'!L78="","",'statement of marks'!L78)</f>
        <v/>
      </c>
      <c r="E2284" s="430" t="str">
        <f>IF('statement of marks'!M78="","",'statement of marks'!M78)</f>
        <v/>
      </c>
      <c r="F2284" s="442" t="str">
        <f>IF('statement of marks'!N78="","",'statement of marks'!N78)</f>
        <v/>
      </c>
      <c r="G2284" s="430" t="str">
        <f>IF('statement of marks'!O78="","",'statement of marks'!O78)</f>
        <v/>
      </c>
      <c r="H2284" s="430" t="str">
        <f>IF('statement of marks'!P78="","",'statement of marks'!P78)</f>
        <v/>
      </c>
      <c r="I2284" s="443" t="str">
        <f>IF('statement of marks'!Q78="","",'statement of marks'!Q78)</f>
        <v/>
      </c>
      <c r="J2284" s="430" t="str">
        <f>IF('statement of marks'!R78="","",'statement of marks'!R78)</f>
        <v/>
      </c>
      <c r="K2284" s="430" t="str">
        <f>IF('statement of marks'!S78="","",'statement of marks'!S78)</f>
        <v/>
      </c>
      <c r="L2284" s="443" t="str">
        <f>IF('statement of marks'!T78="","",'statement of marks'!T78)</f>
        <v/>
      </c>
      <c r="M2284" s="443" t="str">
        <f>IF('statement of marks'!U78="","",'statement of marks'!U78)</f>
        <v/>
      </c>
      <c r="N2284" s="444" t="str">
        <f>IF('statement of marks'!V78="","",'statement of marks'!V78)</f>
        <v/>
      </c>
      <c r="O2284" s="430" t="str">
        <f>IF('statement of marks'!W78="","",'statement of marks'!W78)</f>
        <v/>
      </c>
      <c r="P2284" s="430" t="str">
        <f>IF('statement of marks'!X78="","",'statement of marks'!X78)</f>
        <v/>
      </c>
      <c r="Q2284" s="430" t="str">
        <f>IF('statement of marks'!Y78="","",'statement of marks'!Y78)</f>
        <v/>
      </c>
      <c r="R2284" s="443" t="str">
        <f>IF('statement of marks'!Z78="","",'statement of marks'!Z78)</f>
        <v/>
      </c>
      <c r="S2284" s="445" t="str">
        <f>IF('statement of marks'!AA78="","",'statement of marks'!AA78)</f>
        <v/>
      </c>
      <c r="T2284" s="430" t="str">
        <f>IF('statement of marks'!AB78="","",'statement of marks'!AB78)</f>
        <v/>
      </c>
      <c r="U2284" s="430" t="str">
        <f>IF('statement of marks'!AC78="","",'statement of marks'!AC78)</f>
        <v/>
      </c>
      <c r="V2284" s="430" t="str">
        <f>IF('statement of marks'!AD78="","",'statement of marks'!AD78)</f>
        <v/>
      </c>
      <c r="W2284" s="443" t="str">
        <f>IF('statement of marks'!AE78="","",'statement of marks'!AE78)</f>
        <v/>
      </c>
      <c r="X2284" s="446" t="str">
        <f>IF('statement of marks'!AF78="","",'statement of marks'!AF78)</f>
        <v/>
      </c>
      <c r="Y2284" s="430" t="str">
        <f>IF('statement of marks'!AG78="","",'statement of marks'!AG78)</f>
        <v/>
      </c>
      <c r="Z2284" s="453" t="str">
        <f>IF('statement of marks'!AH78="","",'statement of marks'!AH78)</f>
        <v/>
      </c>
    </row>
    <row r="2285" spans="1:26" ht="15.5" customHeight="1">
      <c r="A2285" s="424"/>
      <c r="B2285" s="813" t="str">
        <f>IF('statement of marks'!$AK$3="","",'statement of marks'!$AK$3)</f>
        <v>ENGLISH</v>
      </c>
      <c r="C2285" s="814"/>
      <c r="D2285" s="430" t="str">
        <f>IF('statement of marks'!AK78="","",'statement of marks'!AK78)</f>
        <v/>
      </c>
      <c r="E2285" s="430" t="str">
        <f>IF('statement of marks'!AL78="","",'statement of marks'!AL78)</f>
        <v/>
      </c>
      <c r="F2285" s="442" t="str">
        <f>IF('statement of marks'!AM78="","",'statement of marks'!AM78)</f>
        <v/>
      </c>
      <c r="G2285" s="430" t="str">
        <f>IF('statement of marks'!AN78="","",'statement of marks'!AN78)</f>
        <v/>
      </c>
      <c r="H2285" s="430" t="str">
        <f>IF('statement of marks'!AO78="","",'statement of marks'!AO78)</f>
        <v/>
      </c>
      <c r="I2285" s="443" t="str">
        <f>IF('statement of marks'!AP78="","",'statement of marks'!AP78)</f>
        <v/>
      </c>
      <c r="J2285" s="430" t="str">
        <f>IF('statement of marks'!AQ78="","",'statement of marks'!AQ78)</f>
        <v/>
      </c>
      <c r="K2285" s="430" t="str">
        <f>IF('statement of marks'!AR78="","",'statement of marks'!AR78)</f>
        <v/>
      </c>
      <c r="L2285" s="443" t="str">
        <f>IF('statement of marks'!AS78="","",'statement of marks'!AS78)</f>
        <v/>
      </c>
      <c r="M2285" s="443" t="str">
        <f>IF('statement of marks'!AT78="","",'statement of marks'!AT78)</f>
        <v/>
      </c>
      <c r="N2285" s="444" t="str">
        <f>IF('statement of marks'!AU78="","",'statement of marks'!AU78)</f>
        <v/>
      </c>
      <c r="O2285" s="430" t="str">
        <f>IF('statement of marks'!AV78="","",'statement of marks'!AV78)</f>
        <v/>
      </c>
      <c r="P2285" s="430" t="str">
        <f>IF('statement of marks'!AW78="","",'statement of marks'!AW78)</f>
        <v/>
      </c>
      <c r="Q2285" s="430" t="str">
        <f>IF('statement of marks'!AX78="","",'statement of marks'!AX78)</f>
        <v/>
      </c>
      <c r="R2285" s="443" t="str">
        <f>IF('statement of marks'!AY78="","",'statement of marks'!AY78)</f>
        <v/>
      </c>
      <c r="S2285" s="445" t="str">
        <f>IF('statement of marks'!AZ78="","",'statement of marks'!AZ78)</f>
        <v/>
      </c>
      <c r="T2285" s="430" t="str">
        <f>IF('statement of marks'!BA78="","",'statement of marks'!BA78)</f>
        <v/>
      </c>
      <c r="U2285" s="430" t="str">
        <f>IF('statement of marks'!BB78="","",'statement of marks'!BB78)</f>
        <v/>
      </c>
      <c r="V2285" s="430" t="str">
        <f>IF('statement of marks'!BC78="","",'statement of marks'!BC78)</f>
        <v/>
      </c>
      <c r="W2285" s="443" t="str">
        <f>IF('statement of marks'!BD78="","",'statement of marks'!BD78)</f>
        <v/>
      </c>
      <c r="X2285" s="446" t="str">
        <f>IF('statement of marks'!BE78="","",'statement of marks'!BE78)</f>
        <v/>
      </c>
      <c r="Y2285" s="430" t="str">
        <f>IF('statement of marks'!BF78="","",'statement of marks'!BF78)</f>
        <v/>
      </c>
      <c r="Z2285" s="453" t="str">
        <f>IF('statement of marks'!BG78="","",'statement of marks'!BG78)</f>
        <v/>
      </c>
    </row>
    <row r="2286" spans="1:26" ht="15.5" customHeight="1">
      <c r="A2286" s="424"/>
      <c r="B2286" s="813" t="str">
        <f>IF('statement of marks'!BJ78="s","SANSKRIT",IF('statement of marks'!BJ78="u","URDU",IF('statement of marks'!BJ78="g","GUJRATI",IF('statement of marks'!BJ78="p","PUNJABI",IF('statement of marks'!BJ78="sd","fla/kh","THIRD LANGUAGE")))))</f>
        <v>THIRD LANGUAGE</v>
      </c>
      <c r="C2286" s="814"/>
      <c r="D2286" s="430" t="str">
        <f>IF('statement of marks'!BK78="","",'statement of marks'!BK78)</f>
        <v/>
      </c>
      <c r="E2286" s="430" t="str">
        <f>IF('statement of marks'!BL78="","",'statement of marks'!BL78)</f>
        <v/>
      </c>
      <c r="F2286" s="442" t="str">
        <f>IF('statement of marks'!BM78="","",'statement of marks'!BM78)</f>
        <v/>
      </c>
      <c r="G2286" s="430" t="str">
        <f>IF('statement of marks'!BN78="","",'statement of marks'!BN78)</f>
        <v/>
      </c>
      <c r="H2286" s="430" t="str">
        <f>IF('statement of marks'!BO78="","",'statement of marks'!BO78)</f>
        <v/>
      </c>
      <c r="I2286" s="443" t="str">
        <f>IF('statement of marks'!BP78="","",'statement of marks'!BP78)</f>
        <v/>
      </c>
      <c r="J2286" s="430" t="str">
        <f>IF('statement of marks'!BQ78="","",'statement of marks'!BQ78)</f>
        <v/>
      </c>
      <c r="K2286" s="430" t="str">
        <f>IF('statement of marks'!BR78="","",'statement of marks'!BR78)</f>
        <v/>
      </c>
      <c r="L2286" s="443" t="str">
        <f>IF('statement of marks'!BS78="","",'statement of marks'!BS78)</f>
        <v/>
      </c>
      <c r="M2286" s="443" t="str">
        <f>IF('statement of marks'!BT78="","",'statement of marks'!BT78)</f>
        <v/>
      </c>
      <c r="N2286" s="444" t="str">
        <f>IF('statement of marks'!BU78="","",'statement of marks'!BU78)</f>
        <v/>
      </c>
      <c r="O2286" s="430" t="str">
        <f>IF('statement of marks'!BV78="","",'statement of marks'!BV78)</f>
        <v/>
      </c>
      <c r="P2286" s="430" t="str">
        <f>IF('statement of marks'!BW78="","",'statement of marks'!BW78)</f>
        <v/>
      </c>
      <c r="Q2286" s="430"/>
      <c r="R2286" s="443" t="str">
        <f>IF('statement of marks'!BX78="","",'statement of marks'!BX78)</f>
        <v/>
      </c>
      <c r="S2286" s="445" t="str">
        <f>IF('statement of marks'!BY78="","",'statement of marks'!BY78)</f>
        <v/>
      </c>
      <c r="T2286" s="430" t="str">
        <f>IF('statement of marks'!BZ78="","",'statement of marks'!BZ78)</f>
        <v/>
      </c>
      <c r="U2286" s="430" t="str">
        <f>IF('statement of marks'!CA78="","",'statement of marks'!CA78)</f>
        <v/>
      </c>
      <c r="V2286" s="430"/>
      <c r="W2286" s="443" t="str">
        <f>IF('statement of marks'!CB78="","",'statement of marks'!CB78)</f>
        <v/>
      </c>
      <c r="X2286" s="446" t="str">
        <f>IF('statement of marks'!CC78="","",'statement of marks'!CC78)</f>
        <v/>
      </c>
      <c r="Y2286" s="430" t="str">
        <f>IF('statement of marks'!CD78="","",'statement of marks'!CD78)</f>
        <v/>
      </c>
      <c r="Z2286" s="453" t="str">
        <f>IF('statement of marks'!CE78="","",'statement of marks'!CE78)</f>
        <v/>
      </c>
    </row>
    <row r="2287" spans="1:26" ht="15.5" customHeight="1">
      <c r="A2287" s="424"/>
      <c r="B2287" s="813" t="str">
        <f>IF('statement of marks'!$CH$3="","",'statement of marks'!$CH$3)</f>
        <v>MATHEMATICS</v>
      </c>
      <c r="C2287" s="814"/>
      <c r="D2287" s="430" t="str">
        <f>IF('statement of marks'!CH78="","",'statement of marks'!CH78)</f>
        <v/>
      </c>
      <c r="E2287" s="430" t="str">
        <f>IF('statement of marks'!CI78="","",'statement of marks'!CI78)</f>
        <v/>
      </c>
      <c r="F2287" s="442" t="str">
        <f>IF('statement of marks'!CJ78="","",'statement of marks'!CJ78)</f>
        <v/>
      </c>
      <c r="G2287" s="430" t="str">
        <f>IF('statement of marks'!CK78="","",'statement of marks'!CK78)</f>
        <v/>
      </c>
      <c r="H2287" s="430" t="str">
        <f>IF('statement of marks'!CL78="","",'statement of marks'!CL78)</f>
        <v/>
      </c>
      <c r="I2287" s="443" t="str">
        <f>IF('statement of marks'!CM78="","",'statement of marks'!CM78)</f>
        <v/>
      </c>
      <c r="J2287" s="430" t="str">
        <f>IF('statement of marks'!CN78="","",'statement of marks'!CN78)</f>
        <v/>
      </c>
      <c r="K2287" s="430" t="str">
        <f>IF('statement of marks'!CO78="","",'statement of marks'!CO78)</f>
        <v/>
      </c>
      <c r="L2287" s="443" t="str">
        <f>IF('statement of marks'!CP78="","",'statement of marks'!CP78)</f>
        <v/>
      </c>
      <c r="M2287" s="443" t="str">
        <f>IF('statement of marks'!CQ78="","",'statement of marks'!CQ78)</f>
        <v/>
      </c>
      <c r="N2287" s="444" t="str">
        <f>IF('statement of marks'!CR78="","",'statement of marks'!CR78)</f>
        <v/>
      </c>
      <c r="O2287" s="430" t="str">
        <f>IF('statement of marks'!CS78="","",'statement of marks'!CS78)</f>
        <v/>
      </c>
      <c r="P2287" s="430" t="str">
        <f>IF('statement of marks'!CT78="","",'statement of marks'!CT78)</f>
        <v/>
      </c>
      <c r="Q2287" s="430" t="str">
        <f>IF('statement of marks'!CU78="","",'statement of marks'!CU78)</f>
        <v/>
      </c>
      <c r="R2287" s="443" t="str">
        <f>IF('statement of marks'!CV78="","",'statement of marks'!CV78)</f>
        <v/>
      </c>
      <c r="S2287" s="445" t="str">
        <f>IF('statement of marks'!CW78="","",'statement of marks'!CW78)</f>
        <v/>
      </c>
      <c r="T2287" s="430" t="str">
        <f>IF('statement of marks'!CX78="","",'statement of marks'!CX78)</f>
        <v/>
      </c>
      <c r="U2287" s="430" t="str">
        <f>IF('statement of marks'!CY78="","",'statement of marks'!CY78)</f>
        <v/>
      </c>
      <c r="V2287" s="430" t="str">
        <f>IF('statement of marks'!CZ78="","",'statement of marks'!CZ78)</f>
        <v/>
      </c>
      <c r="W2287" s="443" t="str">
        <f>IF('statement of marks'!DA78="","",'statement of marks'!DA78)</f>
        <v/>
      </c>
      <c r="X2287" s="446" t="str">
        <f>IF('statement of marks'!DB78="","",'statement of marks'!DB78)</f>
        <v/>
      </c>
      <c r="Y2287" s="430" t="str">
        <f>IF('statement of marks'!DC78="","",'statement of marks'!DC78)</f>
        <v/>
      </c>
      <c r="Z2287" s="453" t="str">
        <f>IF('statement of marks'!DD78="","",'statement of marks'!DD78)</f>
        <v/>
      </c>
    </row>
    <row r="2288" spans="1:26" ht="15.5" customHeight="1">
      <c r="A2288" s="424"/>
      <c r="B2288" s="813" t="str">
        <f>IF('statement of marks'!$DG$3="","",'statement of marks'!$DG$3)</f>
        <v>SCIENCE</v>
      </c>
      <c r="C2288" s="814"/>
      <c r="D2288" s="430" t="str">
        <f>IF('statement of marks'!DG78="","",'statement of marks'!DG78)</f>
        <v/>
      </c>
      <c r="E2288" s="430" t="str">
        <f>IF('statement of marks'!DH78="","",'statement of marks'!DH78)</f>
        <v/>
      </c>
      <c r="F2288" s="442" t="str">
        <f>IF('statement of marks'!DI78="","",'statement of marks'!DI78)</f>
        <v/>
      </c>
      <c r="G2288" s="430" t="str">
        <f>IF('statement of marks'!DJ78="","",'statement of marks'!DJ78)</f>
        <v/>
      </c>
      <c r="H2288" s="430" t="str">
        <f>IF('statement of marks'!DK78="","",'statement of marks'!DK78)</f>
        <v/>
      </c>
      <c r="I2288" s="443" t="str">
        <f>IF('statement of marks'!DL78="","",'statement of marks'!DL78)</f>
        <v/>
      </c>
      <c r="J2288" s="430" t="str">
        <f>IF('statement of marks'!DM78="","",'statement of marks'!DM78)</f>
        <v/>
      </c>
      <c r="K2288" s="430" t="str">
        <f>IF('statement of marks'!DN78="","",'statement of marks'!DN78)</f>
        <v/>
      </c>
      <c r="L2288" s="443" t="str">
        <f>IF('statement of marks'!DO78="","",'statement of marks'!DO78)</f>
        <v/>
      </c>
      <c r="M2288" s="443" t="str">
        <f>IF('statement of marks'!DP78="","",'statement of marks'!DP78)</f>
        <v/>
      </c>
      <c r="N2288" s="444" t="str">
        <f>IF('statement of marks'!DQ78="","",'statement of marks'!DQ78)</f>
        <v/>
      </c>
      <c r="O2288" s="430" t="str">
        <f>IF('statement of marks'!DR78="","",'statement of marks'!DR78)</f>
        <v/>
      </c>
      <c r="P2288" s="430" t="str">
        <f>IF('statement of marks'!DS78="","",'statement of marks'!DS78)</f>
        <v/>
      </c>
      <c r="Q2288" s="430"/>
      <c r="R2288" s="443" t="str">
        <f>IF('statement of marks'!DT78="","",'statement of marks'!DT78)</f>
        <v/>
      </c>
      <c r="S2288" s="445" t="str">
        <f>IF('statement of marks'!DU78="","",'statement of marks'!DU78)</f>
        <v/>
      </c>
      <c r="T2288" s="430" t="str">
        <f>IF('statement of marks'!DV78="","",'statement of marks'!DV78)</f>
        <v/>
      </c>
      <c r="U2288" s="430" t="str">
        <f>IF('statement of marks'!DW78="","",'statement of marks'!DW78)</f>
        <v/>
      </c>
      <c r="V2288" s="430"/>
      <c r="W2288" s="443" t="str">
        <f>IF('statement of marks'!DX78="","",'statement of marks'!DX78)</f>
        <v/>
      </c>
      <c r="X2288" s="446" t="str">
        <f>IF('statement of marks'!DY78="","",'statement of marks'!DY78)</f>
        <v/>
      </c>
      <c r="Y2288" s="430" t="str">
        <f>IF('statement of marks'!DZ78="","",'statement of marks'!DZ78)</f>
        <v/>
      </c>
      <c r="Z2288" s="453" t="str">
        <f>IF('statement of marks'!EA78="","",'statement of marks'!EA78)</f>
        <v/>
      </c>
    </row>
    <row r="2289" spans="1:26" ht="15.5" customHeight="1">
      <c r="A2289" s="424"/>
      <c r="B2289" s="813" t="str">
        <f>IF('statement of marks'!$ED$3="","",'statement of marks'!$ED$3)</f>
        <v>SOCIAL STUDIES</v>
      </c>
      <c r="C2289" s="814"/>
      <c r="D2289" s="430" t="str">
        <f>IF('statement of marks'!ED78="","",'statement of marks'!ED78)</f>
        <v/>
      </c>
      <c r="E2289" s="430" t="str">
        <f>IF('statement of marks'!EE78="","",'statement of marks'!EE78)</f>
        <v/>
      </c>
      <c r="F2289" s="442" t="str">
        <f>IF('statement of marks'!EF78="","",'statement of marks'!EF78)</f>
        <v/>
      </c>
      <c r="G2289" s="430" t="str">
        <f>IF('statement of marks'!EG78="","",'statement of marks'!EG78)</f>
        <v/>
      </c>
      <c r="H2289" s="430" t="str">
        <f>IF('statement of marks'!EH78="","",'statement of marks'!EH78)</f>
        <v/>
      </c>
      <c r="I2289" s="443" t="str">
        <f>IF('statement of marks'!EI78="","",'statement of marks'!EI78)</f>
        <v/>
      </c>
      <c r="J2289" s="430" t="str">
        <f>IF('statement of marks'!EJ78="","",'statement of marks'!EJ78)</f>
        <v/>
      </c>
      <c r="K2289" s="430" t="str">
        <f>IF('statement of marks'!EK78="","",'statement of marks'!EK78)</f>
        <v/>
      </c>
      <c r="L2289" s="443" t="str">
        <f>IF('statement of marks'!EL78="","",'statement of marks'!EL78)</f>
        <v/>
      </c>
      <c r="M2289" s="443" t="str">
        <f>IF('statement of marks'!EM78="","",'statement of marks'!EM78)</f>
        <v/>
      </c>
      <c r="N2289" s="444" t="str">
        <f>IF('statement of marks'!EN78="","",'statement of marks'!EN78)</f>
        <v/>
      </c>
      <c r="O2289" s="430" t="str">
        <f>IF('statement of marks'!EO78="","",'statement of marks'!EO78)</f>
        <v/>
      </c>
      <c r="P2289" s="430" t="str">
        <f>IF('statement of marks'!EP78="","",'statement of marks'!EP78)</f>
        <v/>
      </c>
      <c r="Q2289" s="430"/>
      <c r="R2289" s="443" t="str">
        <f>IF('statement of marks'!EQ78="","",'statement of marks'!EQ78)</f>
        <v/>
      </c>
      <c r="S2289" s="445" t="str">
        <f>IF('statement of marks'!ER78="","",'statement of marks'!ER78)</f>
        <v/>
      </c>
      <c r="T2289" s="430" t="str">
        <f>IF('statement of marks'!ES78="","",'statement of marks'!ES78)</f>
        <v/>
      </c>
      <c r="U2289" s="430" t="str">
        <f>IF('statement of marks'!ET78="","",'statement of marks'!ET78)</f>
        <v/>
      </c>
      <c r="V2289" s="430"/>
      <c r="W2289" s="443" t="str">
        <f>IF('statement of marks'!EU78="","",'statement of marks'!EU78)</f>
        <v/>
      </c>
      <c r="X2289" s="446" t="str">
        <f>IF('statement of marks'!EV78="","",'statement of marks'!EV78)</f>
        <v/>
      </c>
      <c r="Y2289" s="430" t="str">
        <f>IF('statement of marks'!EW78="","",'statement of marks'!EW78)</f>
        <v/>
      </c>
      <c r="Z2289" s="453" t="str">
        <f>IF('statement of marks'!EX78="","",'statement of marks'!EX78)</f>
        <v/>
      </c>
    </row>
    <row r="2290" spans="1:26" ht="15.5" customHeight="1">
      <c r="A2290" s="424"/>
      <c r="B2290" s="813" t="s">
        <v>172</v>
      </c>
      <c r="C2290" s="814"/>
      <c r="D2290" s="794" t="s">
        <v>167</v>
      </c>
      <c r="E2290" s="794"/>
      <c r="F2290" s="794"/>
      <c r="G2290" s="794" t="s">
        <v>168</v>
      </c>
      <c r="H2290" s="794"/>
      <c r="I2290" s="794"/>
      <c r="J2290" s="794" t="s">
        <v>169</v>
      </c>
      <c r="K2290" s="794"/>
      <c r="L2290" s="794"/>
      <c r="M2290" s="794"/>
      <c r="N2290" s="794"/>
      <c r="O2290" s="794" t="s">
        <v>177</v>
      </c>
      <c r="P2290" s="794"/>
      <c r="Q2290" s="794"/>
      <c r="R2290" s="794"/>
      <c r="S2290" s="794" t="s">
        <v>221</v>
      </c>
      <c r="T2290" s="794"/>
      <c r="U2290" s="794"/>
      <c r="V2290" s="794"/>
      <c r="W2290" s="447"/>
      <c r="X2290" s="823" t="s">
        <v>425</v>
      </c>
      <c r="Y2290" s="823"/>
      <c r="Z2290" s="824"/>
    </row>
    <row r="2291" spans="1:26" ht="15.5" customHeight="1">
      <c r="A2291" s="425"/>
      <c r="B2291" s="825" t="s">
        <v>166</v>
      </c>
      <c r="C2291" s="826"/>
      <c r="D2291" s="827">
        <f>IF('statement of marks'!FA$6="","",'statement of marks'!FA$6)</f>
        <v>20</v>
      </c>
      <c r="E2291" s="827"/>
      <c r="F2291" s="827"/>
      <c r="G2291" s="827">
        <f>IF('statement of marks'!FB$6="","",'statement of marks'!FB$6)</f>
        <v>20</v>
      </c>
      <c r="H2291" s="827"/>
      <c r="I2291" s="827"/>
      <c r="J2291" s="827">
        <f>IF('statement of marks'!FC$6="","",'statement of marks'!FC$6)</f>
        <v>20</v>
      </c>
      <c r="K2291" s="827"/>
      <c r="L2291" s="827"/>
      <c r="M2291" s="827"/>
      <c r="N2291" s="827"/>
      <c r="O2291" s="827">
        <f>IF('statement of marks'!FD$6="","",'statement of marks'!FD$6)</f>
        <v>20</v>
      </c>
      <c r="P2291" s="827"/>
      <c r="Q2291" s="827"/>
      <c r="R2291" s="827"/>
      <c r="S2291" s="827">
        <f>IF('statement of marks'!FE$6="","",'statement of marks'!FE$6)</f>
        <v>20</v>
      </c>
      <c r="T2291" s="827"/>
      <c r="U2291" s="827"/>
      <c r="V2291" s="827"/>
      <c r="W2291" s="448"/>
      <c r="X2291" s="436">
        <f>IF('statement of marks'!FF$6="","",'statement of marks'!FF$6)</f>
        <v>100</v>
      </c>
      <c r="Y2291" s="436" t="s">
        <v>220</v>
      </c>
      <c r="Z2291" s="451" t="s">
        <v>69</v>
      </c>
    </row>
    <row r="2292" spans="1:26" ht="15.5" customHeight="1">
      <c r="A2292" s="424"/>
      <c r="B2292" s="813" t="str">
        <f>IF('statement of marks'!$FA$3="","",'statement of marks'!$FA$3)</f>
        <v>WORK EXPERIENCE</v>
      </c>
      <c r="C2292" s="814"/>
      <c r="D2292" s="817" t="str">
        <f>IF('statement of marks'!FA78="","",'statement of marks'!FA78)</f>
        <v/>
      </c>
      <c r="E2292" s="817"/>
      <c r="F2292" s="817"/>
      <c r="G2292" s="817" t="str">
        <f>IF('statement of marks'!FB78="","",'statement of marks'!FB78)</f>
        <v/>
      </c>
      <c r="H2292" s="817"/>
      <c r="I2292" s="817"/>
      <c r="J2292" s="816" t="str">
        <f>IF('statement of marks'!FC78="","",'statement of marks'!FC78)</f>
        <v/>
      </c>
      <c r="K2292" s="816"/>
      <c r="L2292" s="816"/>
      <c r="M2292" s="816"/>
      <c r="N2292" s="816"/>
      <c r="O2292" s="817" t="str">
        <f>IF('statement of marks'!FD78="","",'statement of marks'!FD78)</f>
        <v/>
      </c>
      <c r="P2292" s="817"/>
      <c r="Q2292" s="817"/>
      <c r="R2292" s="817"/>
      <c r="S2292" s="817" t="str">
        <f>IF('statement of marks'!FE78="","",'statement of marks'!FE78)</f>
        <v/>
      </c>
      <c r="T2292" s="817"/>
      <c r="U2292" s="817"/>
      <c r="V2292" s="817"/>
      <c r="W2292" s="447"/>
      <c r="X2292" s="447" t="str">
        <f>IF('statement of marks'!FF78="","",'statement of marks'!FF78)</f>
        <v/>
      </c>
      <c r="Y2292" s="447" t="str">
        <f>IF('statement of marks'!FG78="","",'statement of marks'!FG78)</f>
        <v/>
      </c>
      <c r="Z2292" s="454" t="str">
        <f>IF('statement of marks'!FH78="","",'statement of marks'!FH78)</f>
        <v/>
      </c>
    </row>
    <row r="2293" spans="1:26" ht="15.5" customHeight="1">
      <c r="A2293" s="424"/>
      <c r="B2293" s="813" t="str">
        <f>IF('statement of marks'!$FK$3="","",'statement of marks'!$FK$3)</f>
        <v>ART EDUCATION</v>
      </c>
      <c r="C2293" s="814"/>
      <c r="D2293" s="817" t="str">
        <f>IF('statement of marks'!FK78="","",'statement of marks'!FK78)</f>
        <v/>
      </c>
      <c r="E2293" s="817"/>
      <c r="F2293" s="817"/>
      <c r="G2293" s="817" t="str">
        <f>IF('statement of marks'!FL78="","",'statement of marks'!FL78)</f>
        <v/>
      </c>
      <c r="H2293" s="817"/>
      <c r="I2293" s="817"/>
      <c r="J2293" s="816" t="str">
        <f>IF('statement of marks'!FM78="","",'statement of marks'!FM78)</f>
        <v/>
      </c>
      <c r="K2293" s="816"/>
      <c r="L2293" s="816"/>
      <c r="M2293" s="816"/>
      <c r="N2293" s="816"/>
      <c r="O2293" s="817" t="str">
        <f>IF('statement of marks'!FN78="","",'statement of marks'!FN78)</f>
        <v/>
      </c>
      <c r="P2293" s="817"/>
      <c r="Q2293" s="817"/>
      <c r="R2293" s="817"/>
      <c r="S2293" s="817" t="str">
        <f>IF('statement of marks'!FO78="","",'statement of marks'!FO78)</f>
        <v/>
      </c>
      <c r="T2293" s="817"/>
      <c r="U2293" s="817"/>
      <c r="V2293" s="817"/>
      <c r="W2293" s="447"/>
      <c r="X2293" s="447" t="str">
        <f>IF('statement of marks'!FP78="","",'statement of marks'!FP78)</f>
        <v/>
      </c>
      <c r="Y2293" s="447" t="str">
        <f>IF('statement of marks'!FQ78="","",'statement of marks'!FQ78)</f>
        <v/>
      </c>
      <c r="Z2293" s="454" t="str">
        <f>IF('statement of marks'!FR78="","",'statement of marks'!FR78)</f>
        <v/>
      </c>
    </row>
    <row r="2294" spans="1:26" ht="15.5" customHeight="1">
      <c r="A2294" s="424"/>
      <c r="B2294" s="813" t="str">
        <f>IF('statement of marks'!$FU$3="","",'statement of marks'!$FU$3)</f>
        <v>PHYSICIAL EDUCATION</v>
      </c>
      <c r="C2294" s="814"/>
      <c r="D2294" s="817" t="str">
        <f>IF('statement of marks'!FU78="","",'statement of marks'!FU78)</f>
        <v/>
      </c>
      <c r="E2294" s="817"/>
      <c r="F2294" s="817"/>
      <c r="G2294" s="817" t="str">
        <f>IF('statement of marks'!FV78="","",'statement of marks'!FV78)</f>
        <v/>
      </c>
      <c r="H2294" s="817"/>
      <c r="I2294" s="817"/>
      <c r="J2294" s="816" t="str">
        <f>IF('statement of marks'!FW78="","",'statement of marks'!FW78)</f>
        <v/>
      </c>
      <c r="K2294" s="816"/>
      <c r="L2294" s="816"/>
      <c r="M2294" s="816"/>
      <c r="N2294" s="816"/>
      <c r="O2294" s="817" t="str">
        <f>IF('statement of marks'!FX78="","",'statement of marks'!FX78)</f>
        <v/>
      </c>
      <c r="P2294" s="817"/>
      <c r="Q2294" s="817"/>
      <c r="R2294" s="817"/>
      <c r="S2294" s="817" t="str">
        <f>IF('statement of marks'!FY78="","",'statement of marks'!FY78)</f>
        <v/>
      </c>
      <c r="T2294" s="817"/>
      <c r="U2294" s="817"/>
      <c r="V2294" s="817"/>
      <c r="W2294" s="447"/>
      <c r="X2294" s="447" t="str">
        <f>IF('statement of marks'!FZ78="","",'statement of marks'!FZ78)</f>
        <v/>
      </c>
      <c r="Y2294" s="447" t="str">
        <f>IF('statement of marks'!GA78="","",'statement of marks'!GA78)</f>
        <v/>
      </c>
      <c r="Z2294" s="454" t="str">
        <f>IF('statement of marks'!GB78="","",'statement of marks'!GB78)</f>
        <v/>
      </c>
    </row>
    <row r="2295" spans="1:26" ht="15.5" customHeight="1">
      <c r="A2295" s="424"/>
      <c r="B2295" s="813" t="s">
        <v>173</v>
      </c>
      <c r="C2295" s="814"/>
      <c r="D2295" s="794" t="str">
        <f>details!$EF$3</f>
        <v>AUGUST</v>
      </c>
      <c r="E2295" s="794"/>
      <c r="F2295" s="794"/>
      <c r="G2295" s="794" t="str">
        <f>details!$EJ$3</f>
        <v>OCTOBER</v>
      </c>
      <c r="H2295" s="794"/>
      <c r="I2295" s="794"/>
      <c r="J2295" s="816" t="str">
        <f>details!$EN$3</f>
        <v>DECEMBER</v>
      </c>
      <c r="K2295" s="816"/>
      <c r="L2295" s="816"/>
      <c r="M2295" s="816"/>
      <c r="N2295" s="816"/>
      <c r="O2295" s="794" t="str">
        <f>details!$ER$3</f>
        <v>FEBURARY</v>
      </c>
      <c r="P2295" s="794"/>
      <c r="Q2295" s="794"/>
      <c r="R2295" s="794"/>
      <c r="S2295" s="794" t="str">
        <f>details!$EV$3</f>
        <v>GRAND TOAL</v>
      </c>
      <c r="T2295" s="794"/>
      <c r="U2295" s="794"/>
      <c r="V2295" s="794"/>
      <c r="W2295" s="811" t="s">
        <v>118</v>
      </c>
      <c r="X2295" s="811"/>
      <c r="Y2295" s="811"/>
      <c r="Z2295" s="812"/>
    </row>
    <row r="2296" spans="1:26" ht="15.5" customHeight="1">
      <c r="A2296" s="424"/>
      <c r="B2296" s="813" t="s">
        <v>175</v>
      </c>
      <c r="C2296" s="814"/>
      <c r="D2296" s="815" t="str">
        <f>IF(details!EI78="","",details!EI78)</f>
        <v/>
      </c>
      <c r="E2296" s="815"/>
      <c r="F2296" s="815"/>
      <c r="G2296" s="815" t="str">
        <f>IF(details!EM78="","",details!EM78)</f>
        <v/>
      </c>
      <c r="H2296" s="815"/>
      <c r="I2296" s="815"/>
      <c r="J2296" s="816" t="str">
        <f>IF(details!EQ78="","",details!EQ78)</f>
        <v/>
      </c>
      <c r="K2296" s="816"/>
      <c r="L2296" s="816"/>
      <c r="M2296" s="816"/>
      <c r="N2296" s="816"/>
      <c r="O2296" s="817" t="str">
        <f>IF(details!EU78="","",details!EU78)</f>
        <v/>
      </c>
      <c r="P2296" s="817"/>
      <c r="Q2296" s="817"/>
      <c r="R2296" s="817"/>
      <c r="S2296" s="815" t="str">
        <f>IF(details!EW78="","",details!EW78)</f>
        <v/>
      </c>
      <c r="T2296" s="815"/>
      <c r="U2296" s="815"/>
      <c r="V2296" s="815"/>
      <c r="W2296" s="811"/>
      <c r="X2296" s="811"/>
      <c r="Y2296" s="811"/>
      <c r="Z2296" s="812"/>
    </row>
    <row r="2297" spans="1:26" ht="15.5" customHeight="1">
      <c r="A2297" s="424"/>
      <c r="B2297" s="818" t="s">
        <v>174</v>
      </c>
      <c r="C2297" s="819"/>
      <c r="D2297" s="820">
        <f>IF(details!EH78="","",details!EH78)</f>
        <v>40</v>
      </c>
      <c r="E2297" s="820"/>
      <c r="F2297" s="820"/>
      <c r="G2297" s="820">
        <f>IF(details!EL78="","",details!EL78)</f>
        <v>60</v>
      </c>
      <c r="H2297" s="820"/>
      <c r="I2297" s="820"/>
      <c r="J2297" s="820">
        <f>IF(details!EP78="","",details!EP78)</f>
        <v>80</v>
      </c>
      <c r="K2297" s="820"/>
      <c r="L2297" s="820"/>
      <c r="M2297" s="820"/>
      <c r="N2297" s="820"/>
      <c r="O2297" s="820">
        <f>IF(details!ET78="","",details!ET78)</f>
        <v>100</v>
      </c>
      <c r="P2297" s="820"/>
      <c r="Q2297" s="820"/>
      <c r="R2297" s="820"/>
      <c r="S2297" s="820">
        <f>IF(details!EV78="","",details!EV78)</f>
        <v>110</v>
      </c>
      <c r="T2297" s="820"/>
      <c r="U2297" s="820"/>
      <c r="V2297" s="820"/>
      <c r="W2297" s="821">
        <f>'statement of marks'!$HR$108</f>
        <v>45777</v>
      </c>
      <c r="X2297" s="821"/>
      <c r="Y2297" s="821"/>
      <c r="Z2297" s="822"/>
    </row>
    <row r="2298" spans="1:26" ht="15.5" customHeight="1">
      <c r="A2298" s="426"/>
      <c r="B2298" s="803" t="s">
        <v>232</v>
      </c>
      <c r="C2298" s="804"/>
      <c r="D2298" s="805" t="s">
        <v>189</v>
      </c>
      <c r="E2298" s="805"/>
      <c r="F2298" s="805"/>
      <c r="G2298" s="805" t="s">
        <v>190</v>
      </c>
      <c r="H2298" s="805"/>
      <c r="I2298" s="805"/>
      <c r="J2298" s="805" t="s">
        <v>222</v>
      </c>
      <c r="K2298" s="805"/>
      <c r="L2298" s="805"/>
      <c r="M2298" s="805"/>
      <c r="N2298" s="805"/>
      <c r="O2298" s="805" t="s">
        <v>147</v>
      </c>
      <c r="P2298" s="805"/>
      <c r="Q2298" s="805"/>
      <c r="R2298" s="805"/>
      <c r="S2298" s="806" t="s">
        <v>195</v>
      </c>
      <c r="T2298" s="806"/>
      <c r="U2298" s="806"/>
      <c r="V2298" s="806"/>
      <c r="W2298" s="805" t="s">
        <v>230</v>
      </c>
      <c r="X2298" s="805"/>
      <c r="Y2298" s="805"/>
      <c r="Z2298" s="807"/>
    </row>
    <row r="2299" spans="1:26" ht="15.5" customHeight="1">
      <c r="A2299" s="426"/>
      <c r="B2299" s="803"/>
      <c r="C2299" s="804"/>
      <c r="D2299" s="805">
        <f>'statement of marks'!HP78</f>
        <v>1200</v>
      </c>
      <c r="E2299" s="805"/>
      <c r="F2299" s="805"/>
      <c r="G2299" s="805" t="str">
        <f>'statement of marks'!HQ78</f>
        <v/>
      </c>
      <c r="H2299" s="805"/>
      <c r="I2299" s="805"/>
      <c r="J2299" s="808" t="str">
        <f>'statement of marks'!HU78</f>
        <v/>
      </c>
      <c r="K2299" s="808"/>
      <c r="L2299" s="808"/>
      <c r="M2299" s="808"/>
      <c r="N2299" s="808"/>
      <c r="O2299" s="808" t="str">
        <f>'statement of marks'!HR78</f>
        <v/>
      </c>
      <c r="P2299" s="808"/>
      <c r="Q2299" s="808"/>
      <c r="R2299" s="808"/>
      <c r="S2299" s="805" t="str">
        <f>'statement of marks'!HT78</f>
        <v/>
      </c>
      <c r="T2299" s="805"/>
      <c r="U2299" s="805"/>
      <c r="V2299" s="805"/>
      <c r="W2299" s="809" t="str">
        <f>'statement of marks'!HO78</f>
        <v/>
      </c>
      <c r="X2299" s="809"/>
      <c r="Y2299" s="809"/>
      <c r="Z2299" s="810"/>
    </row>
    <row r="2300" spans="1:26" ht="15.5" customHeight="1">
      <c r="A2300" s="424"/>
      <c r="B2300" s="792" t="s">
        <v>176</v>
      </c>
      <c r="C2300" s="793"/>
      <c r="D2300" s="794"/>
      <c r="E2300" s="794"/>
      <c r="F2300" s="794"/>
      <c r="G2300" s="794"/>
      <c r="H2300" s="794"/>
      <c r="I2300" s="794"/>
      <c r="J2300" s="794"/>
      <c r="K2300" s="794"/>
      <c r="L2300" s="794"/>
      <c r="M2300" s="794"/>
      <c r="N2300" s="794"/>
      <c r="O2300" s="794"/>
      <c r="P2300" s="794"/>
      <c r="Q2300" s="794"/>
      <c r="R2300" s="794"/>
      <c r="S2300" s="794"/>
      <c r="T2300" s="794"/>
      <c r="U2300" s="794"/>
      <c r="V2300" s="794"/>
      <c r="W2300" s="794"/>
      <c r="X2300" s="794"/>
      <c r="Y2300" s="794"/>
      <c r="Z2300" s="800"/>
    </row>
    <row r="2301" spans="1:26" ht="15.5" customHeight="1">
      <c r="A2301" s="424"/>
      <c r="B2301" s="801" t="s">
        <v>161</v>
      </c>
      <c r="C2301" s="802"/>
      <c r="D2301" s="794"/>
      <c r="E2301" s="794"/>
      <c r="F2301" s="794"/>
      <c r="G2301" s="794"/>
      <c r="H2301" s="794"/>
      <c r="I2301" s="794"/>
      <c r="J2301" s="794"/>
      <c r="K2301" s="794"/>
      <c r="L2301" s="794"/>
      <c r="M2301" s="794"/>
      <c r="N2301" s="794"/>
      <c r="O2301" s="794"/>
      <c r="P2301" s="794"/>
      <c r="Q2301" s="794"/>
      <c r="R2301" s="794"/>
      <c r="S2301" s="794"/>
      <c r="T2301" s="794"/>
      <c r="U2301" s="794"/>
      <c r="V2301" s="794"/>
      <c r="W2301" s="794"/>
      <c r="X2301" s="794"/>
      <c r="Y2301" s="794"/>
      <c r="Z2301" s="800"/>
    </row>
    <row r="2302" spans="1:26" ht="15.5" customHeight="1">
      <c r="A2302" s="424"/>
      <c r="B2302" s="792" t="s">
        <v>162</v>
      </c>
      <c r="C2302" s="793"/>
      <c r="D2302" s="794"/>
      <c r="E2302" s="794"/>
      <c r="F2302" s="794"/>
      <c r="G2302" s="794"/>
      <c r="H2302" s="794"/>
      <c r="I2302" s="794"/>
      <c r="J2302" s="794"/>
      <c r="K2302" s="794"/>
      <c r="L2302" s="794"/>
      <c r="M2302" s="794"/>
      <c r="N2302" s="794"/>
      <c r="O2302" s="794"/>
      <c r="P2302" s="794"/>
      <c r="Q2302" s="794"/>
      <c r="R2302" s="794"/>
      <c r="S2302" s="795" t="s">
        <v>162</v>
      </c>
      <c r="T2302" s="795"/>
      <c r="U2302" s="795"/>
      <c r="V2302" s="795"/>
      <c r="W2302" s="796" t="s">
        <v>163</v>
      </c>
      <c r="X2302" s="796"/>
      <c r="Y2302" s="796"/>
      <c r="Z2302" s="797"/>
    </row>
    <row r="2303" spans="1:26" ht="15.5" customHeight="1">
      <c r="A2303" s="424"/>
      <c r="B2303" s="798" t="s">
        <v>163</v>
      </c>
      <c r="C2303" s="799"/>
      <c r="D2303" s="794"/>
      <c r="E2303" s="794"/>
      <c r="F2303" s="794"/>
      <c r="G2303" s="794"/>
      <c r="H2303" s="794"/>
      <c r="I2303" s="794"/>
      <c r="J2303" s="794"/>
      <c r="K2303" s="794"/>
      <c r="L2303" s="794"/>
      <c r="M2303" s="794"/>
      <c r="N2303" s="794"/>
      <c r="O2303" s="794"/>
      <c r="P2303" s="794"/>
      <c r="Q2303" s="794"/>
      <c r="R2303" s="794"/>
      <c r="S2303" s="795"/>
      <c r="T2303" s="795"/>
      <c r="U2303" s="795"/>
      <c r="V2303" s="795"/>
      <c r="W2303" s="796"/>
      <c r="X2303" s="796"/>
      <c r="Y2303" s="796"/>
      <c r="Z2303" s="797"/>
    </row>
    <row r="2304" spans="1:26" ht="15.5" customHeight="1" thickBot="1">
      <c r="A2304" s="424"/>
      <c r="B2304" s="786" t="s">
        <v>223</v>
      </c>
      <c r="C2304" s="787"/>
      <c r="D2304" s="788"/>
      <c r="E2304" s="788"/>
      <c r="F2304" s="788"/>
      <c r="G2304" s="788"/>
      <c r="H2304" s="788"/>
      <c r="I2304" s="788"/>
      <c r="J2304" s="788"/>
      <c r="K2304" s="788"/>
      <c r="L2304" s="788"/>
      <c r="M2304" s="788"/>
      <c r="N2304" s="788"/>
      <c r="O2304" s="788"/>
      <c r="P2304" s="788"/>
      <c r="Q2304" s="788"/>
      <c r="R2304" s="788"/>
      <c r="S2304" s="789" t="s">
        <v>179</v>
      </c>
      <c r="T2304" s="789"/>
      <c r="U2304" s="789"/>
      <c r="V2304" s="789"/>
      <c r="W2304" s="790" t="s">
        <v>179</v>
      </c>
      <c r="X2304" s="790"/>
      <c r="Y2304" s="790"/>
      <c r="Z2304" s="791"/>
    </row>
    <row r="2305" spans="1:26" ht="15.5" customHeight="1">
      <c r="A2305" s="424"/>
      <c r="B2305" s="839" t="s">
        <v>178</v>
      </c>
      <c r="C2305" s="840"/>
      <c r="D2305" s="840"/>
      <c r="E2305" s="840"/>
      <c r="F2305" s="840"/>
      <c r="G2305" s="840"/>
      <c r="H2305" s="840"/>
      <c r="I2305" s="840"/>
      <c r="J2305" s="840"/>
      <c r="K2305" s="840"/>
      <c r="L2305" s="840"/>
      <c r="M2305" s="840"/>
      <c r="N2305" s="840"/>
      <c r="O2305" s="840"/>
      <c r="P2305" s="840"/>
      <c r="Q2305" s="840"/>
      <c r="R2305" s="840"/>
      <c r="S2305" s="840"/>
      <c r="T2305" s="840"/>
      <c r="U2305" s="840"/>
      <c r="V2305" s="840"/>
      <c r="W2305" s="840"/>
      <c r="X2305" s="840"/>
      <c r="Y2305" s="840"/>
      <c r="Z2305" s="841"/>
    </row>
    <row r="2306" spans="1:26" ht="15.5" customHeight="1">
      <c r="A2306" s="424"/>
      <c r="B2306" s="842" t="str">
        <f>IF('statement of marks'!$A$1="","",'statement of marks'!$A$1)</f>
        <v>GOVT. HR. SEC. SCHOOL, _________________</v>
      </c>
      <c r="C2306" s="843"/>
      <c r="D2306" s="843"/>
      <c r="E2306" s="843"/>
      <c r="F2306" s="843"/>
      <c r="G2306" s="843"/>
      <c r="H2306" s="843"/>
      <c r="I2306" s="843"/>
      <c r="J2306" s="843"/>
      <c r="K2306" s="843"/>
      <c r="L2306" s="843"/>
      <c r="M2306" s="843"/>
      <c r="N2306" s="843"/>
      <c r="O2306" s="843"/>
      <c r="P2306" s="843"/>
      <c r="Q2306" s="843"/>
      <c r="R2306" s="843"/>
      <c r="S2306" s="843"/>
      <c r="T2306" s="843"/>
      <c r="U2306" s="843"/>
      <c r="V2306" s="843"/>
      <c r="W2306" s="843"/>
      <c r="X2306" s="843"/>
      <c r="Y2306" s="843"/>
      <c r="Z2306" s="844"/>
    </row>
    <row r="2307" spans="1:26" ht="15.5" customHeight="1">
      <c r="A2307" s="424"/>
      <c r="B2307" s="813" t="s">
        <v>117</v>
      </c>
      <c r="C2307" s="814"/>
      <c r="D2307" s="814" t="str">
        <f>IF('statement of marks'!$H$3="","",'statement of marks'!$H$3)</f>
        <v>2024-25</v>
      </c>
      <c r="E2307" s="814"/>
      <c r="F2307" s="814"/>
      <c r="G2307" s="814"/>
      <c r="H2307" s="814"/>
      <c r="I2307" s="814"/>
      <c r="J2307" s="814"/>
      <c r="K2307" s="814"/>
      <c r="L2307" s="814"/>
      <c r="M2307" s="814"/>
      <c r="N2307" s="814"/>
      <c r="O2307" s="814"/>
      <c r="P2307" s="814"/>
      <c r="Q2307" s="814"/>
      <c r="R2307" s="814"/>
      <c r="S2307" s="814"/>
      <c r="T2307" s="814"/>
      <c r="U2307" s="814"/>
      <c r="V2307" s="814"/>
      <c r="W2307" s="814"/>
      <c r="X2307" s="814"/>
      <c r="Y2307" s="814"/>
      <c r="Z2307" s="832"/>
    </row>
    <row r="2308" spans="1:26" ht="15.5" customHeight="1">
      <c r="A2308" s="424"/>
      <c r="B2308" s="813" t="s">
        <v>157</v>
      </c>
      <c r="C2308" s="814"/>
      <c r="D2308" s="814" t="str">
        <f>IF('statement of marks'!I79="","",'statement of marks'!I79)</f>
        <v/>
      </c>
      <c r="E2308" s="814"/>
      <c r="F2308" s="814"/>
      <c r="G2308" s="814"/>
      <c r="H2308" s="814"/>
      <c r="I2308" s="814"/>
      <c r="J2308" s="814"/>
      <c r="K2308" s="814"/>
      <c r="L2308" s="814"/>
      <c r="M2308" s="814"/>
      <c r="N2308" s="814"/>
      <c r="O2308" s="814"/>
      <c r="P2308" s="814"/>
      <c r="Q2308" s="814"/>
      <c r="R2308" s="814"/>
      <c r="S2308" s="814"/>
      <c r="T2308" s="814"/>
      <c r="U2308" s="814"/>
      <c r="V2308" s="814"/>
      <c r="W2308" s="814"/>
      <c r="X2308" s="814"/>
      <c r="Y2308" s="814"/>
      <c r="Z2308" s="832"/>
    </row>
    <row r="2309" spans="1:26" ht="15.5" customHeight="1">
      <c r="A2309" s="424"/>
      <c r="B2309" s="813" t="s">
        <v>20</v>
      </c>
      <c r="C2309" s="814"/>
      <c r="D2309" s="814" t="str">
        <f>IF('statement of marks'!J79="","",'statement of marks'!J79)</f>
        <v/>
      </c>
      <c r="E2309" s="814"/>
      <c r="F2309" s="814"/>
      <c r="G2309" s="814"/>
      <c r="H2309" s="814"/>
      <c r="I2309" s="814"/>
      <c r="J2309" s="814"/>
      <c r="K2309" s="814"/>
      <c r="L2309" s="814"/>
      <c r="M2309" s="814"/>
      <c r="N2309" s="814"/>
      <c r="O2309" s="814"/>
      <c r="P2309" s="814"/>
      <c r="Q2309" s="814"/>
      <c r="R2309" s="814"/>
      <c r="S2309" s="814"/>
      <c r="T2309" s="814"/>
      <c r="U2309" s="814"/>
      <c r="V2309" s="814"/>
      <c r="W2309" s="814"/>
      <c r="X2309" s="814"/>
      <c r="Y2309" s="814"/>
      <c r="Z2309" s="832"/>
    </row>
    <row r="2310" spans="1:26" ht="15.5" customHeight="1">
      <c r="A2310" s="424"/>
      <c r="B2310" s="813" t="s">
        <v>21</v>
      </c>
      <c r="C2310" s="814"/>
      <c r="D2310" s="814" t="str">
        <f>IF('statement of marks'!K79="","",'statement of marks'!K79)</f>
        <v/>
      </c>
      <c r="E2310" s="814"/>
      <c r="F2310" s="814"/>
      <c r="G2310" s="814"/>
      <c r="H2310" s="814"/>
      <c r="I2310" s="814"/>
      <c r="J2310" s="814"/>
      <c r="K2310" s="814"/>
      <c r="L2310" s="814"/>
      <c r="M2310" s="814"/>
      <c r="N2310" s="814"/>
      <c r="O2310" s="814"/>
      <c r="P2310" s="814"/>
      <c r="Q2310" s="814"/>
      <c r="R2310" s="814"/>
      <c r="S2310" s="814"/>
      <c r="T2310" s="814"/>
      <c r="U2310" s="814"/>
      <c r="V2310" s="814"/>
      <c r="W2310" s="814"/>
      <c r="X2310" s="814"/>
      <c r="Y2310" s="814"/>
      <c r="Z2310" s="832"/>
    </row>
    <row r="2311" spans="1:26" ht="15.5" customHeight="1">
      <c r="A2311" s="424"/>
      <c r="B2311" s="813" t="s">
        <v>158</v>
      </c>
      <c r="C2311" s="814"/>
      <c r="D2311" s="814" t="str">
        <f>IF('statement of marks'!$G$3="","",'statement of marks'!$G$3)</f>
        <v>6 A</v>
      </c>
      <c r="E2311" s="814"/>
      <c r="F2311" s="814"/>
      <c r="G2311" s="814" t="s">
        <v>159</v>
      </c>
      <c r="H2311" s="814"/>
      <c r="I2311" s="814"/>
      <c r="J2311" s="836">
        <f>IF('statement of marks'!D79="","",'statement of marks'!D79)</f>
        <v>873</v>
      </c>
      <c r="K2311" s="837"/>
      <c r="L2311" s="837"/>
      <c r="M2311" s="837"/>
      <c r="N2311" s="838"/>
      <c r="O2311" s="814" t="s">
        <v>79</v>
      </c>
      <c r="P2311" s="814"/>
      <c r="Q2311" s="814"/>
      <c r="R2311" s="814"/>
      <c r="S2311" s="814" t="str">
        <f>IF('statement of marks'!F79="","",'statement of marks'!F79)</f>
        <v/>
      </c>
      <c r="T2311" s="814"/>
      <c r="U2311" s="814"/>
      <c r="V2311" s="814"/>
      <c r="W2311" s="814" t="str">
        <f>IF('statement of marks'!$I$3="","",'statement of marks'!$I$3)</f>
        <v>SCHOOL DISE CODE</v>
      </c>
      <c r="X2311" s="814"/>
      <c r="Y2311" s="814"/>
      <c r="Z2311" s="832"/>
    </row>
    <row r="2312" spans="1:26" ht="15.5" customHeight="1">
      <c r="A2312" s="424"/>
      <c r="B2312" s="449" t="s">
        <v>171</v>
      </c>
      <c r="C2312" s="428"/>
      <c r="D2312" s="830" t="str">
        <f>IF('statement of marks'!G79="","",'statement of marks'!G79)</f>
        <v/>
      </c>
      <c r="E2312" s="830"/>
      <c r="F2312" s="830"/>
      <c r="G2312" s="831" t="str">
        <f>IF('statement of marks'!H79="","",'statement of marks'!H79)</f>
        <v/>
      </c>
      <c r="H2312" s="831"/>
      <c r="I2312" s="831"/>
      <c r="J2312" s="831"/>
      <c r="K2312" s="831"/>
      <c r="L2312" s="831"/>
      <c r="M2312" s="831"/>
      <c r="N2312" s="831"/>
      <c r="O2312" s="831"/>
      <c r="P2312" s="831"/>
      <c r="Q2312" s="831"/>
      <c r="R2312" s="831"/>
      <c r="S2312" s="831"/>
      <c r="T2312" s="831"/>
      <c r="U2312" s="831"/>
      <c r="V2312" s="831"/>
      <c r="W2312" s="814" t="str">
        <f>IF('statement of marks'!$J$3="","",'statement of marks'!$J$3)</f>
        <v>08291009401</v>
      </c>
      <c r="X2312" s="814"/>
      <c r="Y2312" s="814"/>
      <c r="Z2312" s="832"/>
    </row>
    <row r="2313" spans="1:26" ht="15.5" customHeight="1">
      <c r="A2313" s="424"/>
      <c r="B2313" s="450" t="s">
        <v>160</v>
      </c>
      <c r="C2313" s="429" t="s">
        <v>165</v>
      </c>
      <c r="D2313" s="794" t="s">
        <v>167</v>
      </c>
      <c r="E2313" s="794"/>
      <c r="F2313" s="794"/>
      <c r="G2313" s="794" t="s">
        <v>168</v>
      </c>
      <c r="H2313" s="794"/>
      <c r="I2313" s="794"/>
      <c r="J2313" s="794" t="s">
        <v>169</v>
      </c>
      <c r="K2313" s="794"/>
      <c r="L2313" s="794"/>
      <c r="M2313" s="833" t="str">
        <f>IF('statement of marks'!U$4="","",'statement of marks'!U$4)</f>
        <v>TOTAL OF ALL TESTS</v>
      </c>
      <c r="N2313" s="834" t="str">
        <f>IF('statement of marks'!V$4="","",'statement of marks'!V$4)</f>
        <v>VRUKSHAROPAN</v>
      </c>
      <c r="O2313" s="795" t="s">
        <v>170</v>
      </c>
      <c r="P2313" s="795"/>
      <c r="Q2313" s="795"/>
      <c r="R2313" s="795"/>
      <c r="S2313" s="835" t="s">
        <v>216</v>
      </c>
      <c r="T2313" s="816" t="s">
        <v>90</v>
      </c>
      <c r="U2313" s="816"/>
      <c r="V2313" s="816"/>
      <c r="W2313" s="816"/>
      <c r="X2313" s="823" t="s">
        <v>425</v>
      </c>
      <c r="Y2313" s="823"/>
      <c r="Z2313" s="824"/>
    </row>
    <row r="2314" spans="1:26" ht="15.5" customHeight="1">
      <c r="A2314" s="424"/>
      <c r="B2314" s="450"/>
      <c r="C2314" s="429"/>
      <c r="D2314" s="431" t="s">
        <v>217</v>
      </c>
      <c r="E2314" s="431" t="s">
        <v>218</v>
      </c>
      <c r="F2314" s="432" t="s">
        <v>219</v>
      </c>
      <c r="G2314" s="431" t="s">
        <v>217</v>
      </c>
      <c r="H2314" s="431" t="s">
        <v>218</v>
      </c>
      <c r="I2314" s="433" t="s">
        <v>219</v>
      </c>
      <c r="J2314" s="431" t="s">
        <v>217</v>
      </c>
      <c r="K2314" s="431" t="s">
        <v>218</v>
      </c>
      <c r="L2314" s="433" t="s">
        <v>219</v>
      </c>
      <c r="M2314" s="833"/>
      <c r="N2314" s="834"/>
      <c r="O2314" s="431" t="s">
        <v>217</v>
      </c>
      <c r="P2314" s="431" t="s">
        <v>218</v>
      </c>
      <c r="Q2314" s="434" t="s">
        <v>421</v>
      </c>
      <c r="R2314" s="433" t="s">
        <v>219</v>
      </c>
      <c r="S2314" s="835"/>
      <c r="T2314" s="431" t="s">
        <v>217</v>
      </c>
      <c r="U2314" s="431" t="s">
        <v>218</v>
      </c>
      <c r="V2314" s="434" t="s">
        <v>422</v>
      </c>
      <c r="W2314" s="433" t="s">
        <v>219</v>
      </c>
      <c r="X2314" s="435" t="s">
        <v>423</v>
      </c>
      <c r="Y2314" s="431" t="s">
        <v>220</v>
      </c>
      <c r="Z2314" s="451" t="s">
        <v>69</v>
      </c>
    </row>
    <row r="2315" spans="1:26" ht="15.5" customHeight="1">
      <c r="A2315" s="425"/>
      <c r="B2315" s="828" t="s">
        <v>166</v>
      </c>
      <c r="C2315" s="829"/>
      <c r="D2315" s="436">
        <f>IF('statement of marks'!L$6="","",'statement of marks'!L$6)</f>
        <v>5</v>
      </c>
      <c r="E2315" s="436">
        <f>IF('statement of marks'!M$6="","",'statement of marks'!M$6)</f>
        <v>5</v>
      </c>
      <c r="F2315" s="437">
        <f>IF('statement of marks'!N$6="","",'statement of marks'!N$6)</f>
        <v>10</v>
      </c>
      <c r="G2315" s="436">
        <f>IF('statement of marks'!O$6="","",'statement of marks'!O$6)</f>
        <v>5</v>
      </c>
      <c r="H2315" s="436">
        <f>IF('statement of marks'!P$6="","",'statement of marks'!P$6)</f>
        <v>5</v>
      </c>
      <c r="I2315" s="438">
        <f>IF('statement of marks'!Q$6="","",'statement of marks'!Q$6)</f>
        <v>10</v>
      </c>
      <c r="J2315" s="436">
        <f>IF('statement of marks'!R$6="","",'statement of marks'!R$6)</f>
        <v>5</v>
      </c>
      <c r="K2315" s="436">
        <f>IF('statement of marks'!S$6="","",'statement of marks'!S$6)</f>
        <v>4</v>
      </c>
      <c r="L2315" s="438">
        <f>IF('statement of marks'!T$6="","",'statement of marks'!T$6)</f>
        <v>9</v>
      </c>
      <c r="M2315" s="438">
        <f>IF('statement of marks'!U$6="","",'statement of marks'!U$6)</f>
        <v>29</v>
      </c>
      <c r="N2315" s="439">
        <f>IF('statement of marks'!V$6="","",'statement of marks'!V$6)</f>
        <v>1</v>
      </c>
      <c r="O2315" s="436">
        <f>IF('statement of marks'!W$6="","",'statement of marks'!W$6)</f>
        <v>40</v>
      </c>
      <c r="P2315" s="436">
        <f>IF('statement of marks'!X$6="","",'statement of marks'!X$6)</f>
        <v>10</v>
      </c>
      <c r="Q2315" s="436">
        <f>IF('statement of marks'!Y$6="","",'statement of marks'!Y$6)</f>
        <v>20</v>
      </c>
      <c r="R2315" s="438">
        <f>IF('statement of marks'!Z$6="","",'statement of marks'!Z$6)</f>
        <v>70</v>
      </c>
      <c r="S2315" s="440">
        <f>IF('statement of marks'!AA$6="","",'statement of marks'!AA$6)</f>
        <v>100</v>
      </c>
      <c r="T2315" s="436">
        <f>IF('statement of marks'!AB$6="","",'statement of marks'!AB$6)</f>
        <v>65</v>
      </c>
      <c r="U2315" s="436">
        <f>IF('statement of marks'!AC$6="","",'statement of marks'!AC$6)</f>
        <v>15</v>
      </c>
      <c r="V2315" s="436">
        <f>IF('statement of marks'!AD$6="","",'statement of marks'!AD$6)</f>
        <v>20</v>
      </c>
      <c r="W2315" s="438">
        <f>IF('statement of marks'!AE$6="","",'statement of marks'!AE$6)</f>
        <v>100</v>
      </c>
      <c r="X2315" s="441">
        <f>IF('statement of marks'!AF$6="","",'statement of marks'!AF$6)</f>
        <v>200</v>
      </c>
      <c r="Y2315" s="436" t="str">
        <f>IF('statement of marks'!AG$6="","",'statement of marks'!AG$6)</f>
        <v/>
      </c>
      <c r="Z2315" s="452" t="str">
        <f>IF('statement of marks'!AH$6="","",'statement of marks'!AH$6)</f>
        <v/>
      </c>
    </row>
    <row r="2316" spans="1:26" ht="15.5" customHeight="1">
      <c r="A2316" s="424"/>
      <c r="B2316" s="813" t="str">
        <f>IF('statement of marks'!$L$3="","",'statement of marks'!$L$3)</f>
        <v>HINDI</v>
      </c>
      <c r="C2316" s="814"/>
      <c r="D2316" s="430" t="str">
        <f>IF('statement of marks'!L79="","",'statement of marks'!L79)</f>
        <v/>
      </c>
      <c r="E2316" s="430" t="str">
        <f>IF('statement of marks'!M79="","",'statement of marks'!M79)</f>
        <v/>
      </c>
      <c r="F2316" s="442" t="str">
        <f>IF('statement of marks'!N79="","",'statement of marks'!N79)</f>
        <v/>
      </c>
      <c r="G2316" s="430" t="str">
        <f>IF('statement of marks'!O79="","",'statement of marks'!O79)</f>
        <v/>
      </c>
      <c r="H2316" s="430" t="str">
        <f>IF('statement of marks'!P79="","",'statement of marks'!P79)</f>
        <v/>
      </c>
      <c r="I2316" s="443" t="str">
        <f>IF('statement of marks'!Q79="","",'statement of marks'!Q79)</f>
        <v/>
      </c>
      <c r="J2316" s="430" t="str">
        <f>IF('statement of marks'!R79="","",'statement of marks'!R79)</f>
        <v/>
      </c>
      <c r="K2316" s="430" t="str">
        <f>IF('statement of marks'!S79="","",'statement of marks'!S79)</f>
        <v/>
      </c>
      <c r="L2316" s="443" t="str">
        <f>IF('statement of marks'!T79="","",'statement of marks'!T79)</f>
        <v/>
      </c>
      <c r="M2316" s="443" t="str">
        <f>IF('statement of marks'!U79="","",'statement of marks'!U79)</f>
        <v/>
      </c>
      <c r="N2316" s="444" t="str">
        <f>IF('statement of marks'!V79="","",'statement of marks'!V79)</f>
        <v/>
      </c>
      <c r="O2316" s="430" t="str">
        <f>IF('statement of marks'!W79="","",'statement of marks'!W79)</f>
        <v/>
      </c>
      <c r="P2316" s="430" t="str">
        <f>IF('statement of marks'!X79="","",'statement of marks'!X79)</f>
        <v/>
      </c>
      <c r="Q2316" s="430" t="str">
        <f>IF('statement of marks'!Y79="","",'statement of marks'!Y79)</f>
        <v/>
      </c>
      <c r="R2316" s="443" t="str">
        <f>IF('statement of marks'!Z79="","",'statement of marks'!Z79)</f>
        <v/>
      </c>
      <c r="S2316" s="445" t="str">
        <f>IF('statement of marks'!AA79="","",'statement of marks'!AA79)</f>
        <v/>
      </c>
      <c r="T2316" s="430" t="str">
        <f>IF('statement of marks'!AB79="","",'statement of marks'!AB79)</f>
        <v/>
      </c>
      <c r="U2316" s="430" t="str">
        <f>IF('statement of marks'!AC79="","",'statement of marks'!AC79)</f>
        <v/>
      </c>
      <c r="V2316" s="430" t="str">
        <f>IF('statement of marks'!AD79="","",'statement of marks'!AD79)</f>
        <v/>
      </c>
      <c r="W2316" s="443" t="str">
        <f>IF('statement of marks'!AE79="","",'statement of marks'!AE79)</f>
        <v/>
      </c>
      <c r="X2316" s="446" t="str">
        <f>IF('statement of marks'!AF79="","",'statement of marks'!AF79)</f>
        <v/>
      </c>
      <c r="Y2316" s="430" t="str">
        <f>IF('statement of marks'!AG79="","",'statement of marks'!AG79)</f>
        <v/>
      </c>
      <c r="Z2316" s="453" t="str">
        <f>IF('statement of marks'!AH79="","",'statement of marks'!AH79)</f>
        <v/>
      </c>
    </row>
    <row r="2317" spans="1:26" ht="15.5" customHeight="1">
      <c r="A2317" s="424"/>
      <c r="B2317" s="813" t="str">
        <f>IF('statement of marks'!$AK$3="","",'statement of marks'!$AK$3)</f>
        <v>ENGLISH</v>
      </c>
      <c r="C2317" s="814"/>
      <c r="D2317" s="430" t="str">
        <f>IF('statement of marks'!AK79="","",'statement of marks'!AK79)</f>
        <v/>
      </c>
      <c r="E2317" s="430" t="str">
        <f>IF('statement of marks'!AL79="","",'statement of marks'!AL79)</f>
        <v/>
      </c>
      <c r="F2317" s="442" t="str">
        <f>IF('statement of marks'!AM79="","",'statement of marks'!AM79)</f>
        <v/>
      </c>
      <c r="G2317" s="430" t="str">
        <f>IF('statement of marks'!AN79="","",'statement of marks'!AN79)</f>
        <v/>
      </c>
      <c r="H2317" s="430" t="str">
        <f>IF('statement of marks'!AO79="","",'statement of marks'!AO79)</f>
        <v/>
      </c>
      <c r="I2317" s="443" t="str">
        <f>IF('statement of marks'!AP79="","",'statement of marks'!AP79)</f>
        <v/>
      </c>
      <c r="J2317" s="430" t="str">
        <f>IF('statement of marks'!AQ79="","",'statement of marks'!AQ79)</f>
        <v/>
      </c>
      <c r="K2317" s="430" t="str">
        <f>IF('statement of marks'!AR79="","",'statement of marks'!AR79)</f>
        <v/>
      </c>
      <c r="L2317" s="443" t="str">
        <f>IF('statement of marks'!AS79="","",'statement of marks'!AS79)</f>
        <v/>
      </c>
      <c r="M2317" s="443" t="str">
        <f>IF('statement of marks'!AT79="","",'statement of marks'!AT79)</f>
        <v/>
      </c>
      <c r="N2317" s="444" t="str">
        <f>IF('statement of marks'!AU79="","",'statement of marks'!AU79)</f>
        <v/>
      </c>
      <c r="O2317" s="430" t="str">
        <f>IF('statement of marks'!AV79="","",'statement of marks'!AV79)</f>
        <v/>
      </c>
      <c r="P2317" s="430" t="str">
        <f>IF('statement of marks'!AW79="","",'statement of marks'!AW79)</f>
        <v/>
      </c>
      <c r="Q2317" s="430" t="str">
        <f>IF('statement of marks'!AX79="","",'statement of marks'!AX79)</f>
        <v/>
      </c>
      <c r="R2317" s="443" t="str">
        <f>IF('statement of marks'!AY79="","",'statement of marks'!AY79)</f>
        <v/>
      </c>
      <c r="S2317" s="445" t="str">
        <f>IF('statement of marks'!AZ79="","",'statement of marks'!AZ79)</f>
        <v/>
      </c>
      <c r="T2317" s="430" t="str">
        <f>IF('statement of marks'!BA79="","",'statement of marks'!BA79)</f>
        <v/>
      </c>
      <c r="U2317" s="430" t="str">
        <f>IF('statement of marks'!BB79="","",'statement of marks'!BB79)</f>
        <v/>
      </c>
      <c r="V2317" s="430" t="str">
        <f>IF('statement of marks'!BC79="","",'statement of marks'!BC79)</f>
        <v/>
      </c>
      <c r="W2317" s="443" t="str">
        <f>IF('statement of marks'!BD79="","",'statement of marks'!BD79)</f>
        <v/>
      </c>
      <c r="X2317" s="446" t="str">
        <f>IF('statement of marks'!BE79="","",'statement of marks'!BE79)</f>
        <v/>
      </c>
      <c r="Y2317" s="430" t="str">
        <f>IF('statement of marks'!BF79="","",'statement of marks'!BF79)</f>
        <v/>
      </c>
      <c r="Z2317" s="453" t="str">
        <f>IF('statement of marks'!BG79="","",'statement of marks'!BG79)</f>
        <v/>
      </c>
    </row>
    <row r="2318" spans="1:26" ht="15.5" customHeight="1">
      <c r="A2318" s="424"/>
      <c r="B2318" s="813" t="str">
        <f>IF('statement of marks'!BJ79="s","SANSKRIT",IF('statement of marks'!BJ79="u","URDU",IF('statement of marks'!BJ79="g","GUJRATI",IF('statement of marks'!BJ79="p","PUNJABI",IF('statement of marks'!BJ79="sd","fla/kh","THIRD LANGUAGE")))))</f>
        <v>THIRD LANGUAGE</v>
      </c>
      <c r="C2318" s="814"/>
      <c r="D2318" s="430" t="str">
        <f>IF('statement of marks'!BK79="","",'statement of marks'!BK79)</f>
        <v/>
      </c>
      <c r="E2318" s="430" t="str">
        <f>IF('statement of marks'!BL79="","",'statement of marks'!BL79)</f>
        <v/>
      </c>
      <c r="F2318" s="442" t="str">
        <f>IF('statement of marks'!BM79="","",'statement of marks'!BM79)</f>
        <v/>
      </c>
      <c r="G2318" s="430" t="str">
        <f>IF('statement of marks'!BN79="","",'statement of marks'!BN79)</f>
        <v/>
      </c>
      <c r="H2318" s="430" t="str">
        <f>IF('statement of marks'!BO79="","",'statement of marks'!BO79)</f>
        <v/>
      </c>
      <c r="I2318" s="443" t="str">
        <f>IF('statement of marks'!BP79="","",'statement of marks'!BP79)</f>
        <v/>
      </c>
      <c r="J2318" s="430" t="str">
        <f>IF('statement of marks'!BQ79="","",'statement of marks'!BQ79)</f>
        <v/>
      </c>
      <c r="K2318" s="430" t="str">
        <f>IF('statement of marks'!BR79="","",'statement of marks'!BR79)</f>
        <v/>
      </c>
      <c r="L2318" s="443" t="str">
        <f>IF('statement of marks'!BS79="","",'statement of marks'!BS79)</f>
        <v/>
      </c>
      <c r="M2318" s="443" t="str">
        <f>IF('statement of marks'!BT79="","",'statement of marks'!BT79)</f>
        <v/>
      </c>
      <c r="N2318" s="444" t="str">
        <f>IF('statement of marks'!BU79="","",'statement of marks'!BU79)</f>
        <v/>
      </c>
      <c r="O2318" s="430" t="str">
        <f>IF('statement of marks'!BV79="","",'statement of marks'!BV79)</f>
        <v/>
      </c>
      <c r="P2318" s="430" t="str">
        <f>IF('statement of marks'!BW79="","",'statement of marks'!BW79)</f>
        <v/>
      </c>
      <c r="Q2318" s="430"/>
      <c r="R2318" s="443" t="str">
        <f>IF('statement of marks'!BX79="","",'statement of marks'!BX79)</f>
        <v/>
      </c>
      <c r="S2318" s="445" t="str">
        <f>IF('statement of marks'!BY79="","",'statement of marks'!BY79)</f>
        <v/>
      </c>
      <c r="T2318" s="430" t="str">
        <f>IF('statement of marks'!BZ79="","",'statement of marks'!BZ79)</f>
        <v/>
      </c>
      <c r="U2318" s="430" t="str">
        <f>IF('statement of marks'!CA79="","",'statement of marks'!CA79)</f>
        <v/>
      </c>
      <c r="V2318" s="430"/>
      <c r="W2318" s="443" t="str">
        <f>IF('statement of marks'!CB79="","",'statement of marks'!CB79)</f>
        <v/>
      </c>
      <c r="X2318" s="446" t="str">
        <f>IF('statement of marks'!CC79="","",'statement of marks'!CC79)</f>
        <v/>
      </c>
      <c r="Y2318" s="430" t="str">
        <f>IF('statement of marks'!CD79="","",'statement of marks'!CD79)</f>
        <v/>
      </c>
      <c r="Z2318" s="453" t="str">
        <f>IF('statement of marks'!CE79="","",'statement of marks'!CE79)</f>
        <v/>
      </c>
    </row>
    <row r="2319" spans="1:26" ht="15.5" customHeight="1">
      <c r="A2319" s="424"/>
      <c r="B2319" s="813" t="str">
        <f>IF('statement of marks'!$CH$3="","",'statement of marks'!$CH$3)</f>
        <v>MATHEMATICS</v>
      </c>
      <c r="C2319" s="814"/>
      <c r="D2319" s="430" t="str">
        <f>IF('statement of marks'!CH79="","",'statement of marks'!CH79)</f>
        <v/>
      </c>
      <c r="E2319" s="430" t="str">
        <f>IF('statement of marks'!CI79="","",'statement of marks'!CI79)</f>
        <v/>
      </c>
      <c r="F2319" s="442" t="str">
        <f>IF('statement of marks'!CJ79="","",'statement of marks'!CJ79)</f>
        <v/>
      </c>
      <c r="G2319" s="430" t="str">
        <f>IF('statement of marks'!CK79="","",'statement of marks'!CK79)</f>
        <v/>
      </c>
      <c r="H2319" s="430" t="str">
        <f>IF('statement of marks'!CL79="","",'statement of marks'!CL79)</f>
        <v/>
      </c>
      <c r="I2319" s="443" t="str">
        <f>IF('statement of marks'!CM79="","",'statement of marks'!CM79)</f>
        <v/>
      </c>
      <c r="J2319" s="430" t="str">
        <f>IF('statement of marks'!CN79="","",'statement of marks'!CN79)</f>
        <v/>
      </c>
      <c r="K2319" s="430" t="str">
        <f>IF('statement of marks'!CO79="","",'statement of marks'!CO79)</f>
        <v/>
      </c>
      <c r="L2319" s="443" t="str">
        <f>IF('statement of marks'!CP79="","",'statement of marks'!CP79)</f>
        <v/>
      </c>
      <c r="M2319" s="443" t="str">
        <f>IF('statement of marks'!CQ79="","",'statement of marks'!CQ79)</f>
        <v/>
      </c>
      <c r="N2319" s="444" t="str">
        <f>IF('statement of marks'!CR79="","",'statement of marks'!CR79)</f>
        <v/>
      </c>
      <c r="O2319" s="430" t="str">
        <f>IF('statement of marks'!CS79="","",'statement of marks'!CS79)</f>
        <v/>
      </c>
      <c r="P2319" s="430" t="str">
        <f>IF('statement of marks'!CT79="","",'statement of marks'!CT79)</f>
        <v/>
      </c>
      <c r="Q2319" s="430" t="str">
        <f>IF('statement of marks'!CU79="","",'statement of marks'!CU79)</f>
        <v/>
      </c>
      <c r="R2319" s="443" t="str">
        <f>IF('statement of marks'!CV79="","",'statement of marks'!CV79)</f>
        <v/>
      </c>
      <c r="S2319" s="445" t="str">
        <f>IF('statement of marks'!CW79="","",'statement of marks'!CW79)</f>
        <v/>
      </c>
      <c r="T2319" s="430" t="str">
        <f>IF('statement of marks'!CX79="","",'statement of marks'!CX79)</f>
        <v/>
      </c>
      <c r="U2319" s="430" t="str">
        <f>IF('statement of marks'!CY79="","",'statement of marks'!CY79)</f>
        <v/>
      </c>
      <c r="V2319" s="430" t="str">
        <f>IF('statement of marks'!CZ79="","",'statement of marks'!CZ79)</f>
        <v/>
      </c>
      <c r="W2319" s="443" t="str">
        <f>IF('statement of marks'!DA79="","",'statement of marks'!DA79)</f>
        <v/>
      </c>
      <c r="X2319" s="446" t="str">
        <f>IF('statement of marks'!DB79="","",'statement of marks'!DB79)</f>
        <v/>
      </c>
      <c r="Y2319" s="430" t="str">
        <f>IF('statement of marks'!DC79="","",'statement of marks'!DC79)</f>
        <v/>
      </c>
      <c r="Z2319" s="453" t="str">
        <f>IF('statement of marks'!DD79="","",'statement of marks'!DD79)</f>
        <v/>
      </c>
    </row>
    <row r="2320" spans="1:26" ht="15.5" customHeight="1">
      <c r="A2320" s="424"/>
      <c r="B2320" s="813" t="str">
        <f>IF('statement of marks'!$DG$3="","",'statement of marks'!$DG$3)</f>
        <v>SCIENCE</v>
      </c>
      <c r="C2320" s="814"/>
      <c r="D2320" s="430" t="str">
        <f>IF('statement of marks'!DG79="","",'statement of marks'!DG79)</f>
        <v/>
      </c>
      <c r="E2320" s="430" t="str">
        <f>IF('statement of marks'!DH79="","",'statement of marks'!DH79)</f>
        <v/>
      </c>
      <c r="F2320" s="442" t="str">
        <f>IF('statement of marks'!DI79="","",'statement of marks'!DI79)</f>
        <v/>
      </c>
      <c r="G2320" s="430" t="str">
        <f>IF('statement of marks'!DJ79="","",'statement of marks'!DJ79)</f>
        <v/>
      </c>
      <c r="H2320" s="430" t="str">
        <f>IF('statement of marks'!DK79="","",'statement of marks'!DK79)</f>
        <v/>
      </c>
      <c r="I2320" s="443" t="str">
        <f>IF('statement of marks'!DL79="","",'statement of marks'!DL79)</f>
        <v/>
      </c>
      <c r="J2320" s="430" t="str">
        <f>IF('statement of marks'!DM79="","",'statement of marks'!DM79)</f>
        <v/>
      </c>
      <c r="K2320" s="430" t="str">
        <f>IF('statement of marks'!DN79="","",'statement of marks'!DN79)</f>
        <v/>
      </c>
      <c r="L2320" s="443" t="str">
        <f>IF('statement of marks'!DO79="","",'statement of marks'!DO79)</f>
        <v/>
      </c>
      <c r="M2320" s="443" t="str">
        <f>IF('statement of marks'!DP79="","",'statement of marks'!DP79)</f>
        <v/>
      </c>
      <c r="N2320" s="444" t="str">
        <f>IF('statement of marks'!DQ79="","",'statement of marks'!DQ79)</f>
        <v/>
      </c>
      <c r="O2320" s="430" t="str">
        <f>IF('statement of marks'!DR79="","",'statement of marks'!DR79)</f>
        <v/>
      </c>
      <c r="P2320" s="430" t="str">
        <f>IF('statement of marks'!DS79="","",'statement of marks'!DS79)</f>
        <v/>
      </c>
      <c r="Q2320" s="430"/>
      <c r="R2320" s="443" t="str">
        <f>IF('statement of marks'!DT79="","",'statement of marks'!DT79)</f>
        <v/>
      </c>
      <c r="S2320" s="445" t="str">
        <f>IF('statement of marks'!DU79="","",'statement of marks'!DU79)</f>
        <v/>
      </c>
      <c r="T2320" s="430" t="str">
        <f>IF('statement of marks'!DV79="","",'statement of marks'!DV79)</f>
        <v/>
      </c>
      <c r="U2320" s="430" t="str">
        <f>IF('statement of marks'!DW79="","",'statement of marks'!DW79)</f>
        <v/>
      </c>
      <c r="V2320" s="430"/>
      <c r="W2320" s="443" t="str">
        <f>IF('statement of marks'!DX79="","",'statement of marks'!DX79)</f>
        <v/>
      </c>
      <c r="X2320" s="446" t="str">
        <f>IF('statement of marks'!DY79="","",'statement of marks'!DY79)</f>
        <v/>
      </c>
      <c r="Y2320" s="430" t="str">
        <f>IF('statement of marks'!DZ79="","",'statement of marks'!DZ79)</f>
        <v/>
      </c>
      <c r="Z2320" s="453" t="str">
        <f>IF('statement of marks'!EA79="","",'statement of marks'!EA79)</f>
        <v/>
      </c>
    </row>
    <row r="2321" spans="1:26" ht="15.5" customHeight="1">
      <c r="A2321" s="424"/>
      <c r="B2321" s="813" t="str">
        <f>IF('statement of marks'!$ED$3="","",'statement of marks'!$ED$3)</f>
        <v>SOCIAL STUDIES</v>
      </c>
      <c r="C2321" s="814"/>
      <c r="D2321" s="430" t="str">
        <f>IF('statement of marks'!ED79="","",'statement of marks'!ED79)</f>
        <v/>
      </c>
      <c r="E2321" s="430" t="str">
        <f>IF('statement of marks'!EE79="","",'statement of marks'!EE79)</f>
        <v/>
      </c>
      <c r="F2321" s="442" t="str">
        <f>IF('statement of marks'!EF79="","",'statement of marks'!EF79)</f>
        <v/>
      </c>
      <c r="G2321" s="430" t="str">
        <f>IF('statement of marks'!EG79="","",'statement of marks'!EG79)</f>
        <v/>
      </c>
      <c r="H2321" s="430" t="str">
        <f>IF('statement of marks'!EH79="","",'statement of marks'!EH79)</f>
        <v/>
      </c>
      <c r="I2321" s="443" t="str">
        <f>IF('statement of marks'!EI79="","",'statement of marks'!EI79)</f>
        <v/>
      </c>
      <c r="J2321" s="430" t="str">
        <f>IF('statement of marks'!EJ79="","",'statement of marks'!EJ79)</f>
        <v/>
      </c>
      <c r="K2321" s="430" t="str">
        <f>IF('statement of marks'!EK79="","",'statement of marks'!EK79)</f>
        <v/>
      </c>
      <c r="L2321" s="443" t="str">
        <f>IF('statement of marks'!EL79="","",'statement of marks'!EL79)</f>
        <v/>
      </c>
      <c r="M2321" s="443" t="str">
        <f>IF('statement of marks'!EM79="","",'statement of marks'!EM79)</f>
        <v/>
      </c>
      <c r="N2321" s="444" t="str">
        <f>IF('statement of marks'!EN79="","",'statement of marks'!EN79)</f>
        <v/>
      </c>
      <c r="O2321" s="430" t="str">
        <f>IF('statement of marks'!EO79="","",'statement of marks'!EO79)</f>
        <v/>
      </c>
      <c r="P2321" s="430" t="str">
        <f>IF('statement of marks'!EP79="","",'statement of marks'!EP79)</f>
        <v/>
      </c>
      <c r="Q2321" s="430"/>
      <c r="R2321" s="443" t="str">
        <f>IF('statement of marks'!EQ79="","",'statement of marks'!EQ79)</f>
        <v/>
      </c>
      <c r="S2321" s="445" t="str">
        <f>IF('statement of marks'!ER79="","",'statement of marks'!ER79)</f>
        <v/>
      </c>
      <c r="T2321" s="430" t="str">
        <f>IF('statement of marks'!ES79="","",'statement of marks'!ES79)</f>
        <v/>
      </c>
      <c r="U2321" s="430" t="str">
        <f>IF('statement of marks'!ET79="","",'statement of marks'!ET79)</f>
        <v/>
      </c>
      <c r="V2321" s="430"/>
      <c r="W2321" s="443" t="str">
        <f>IF('statement of marks'!EU79="","",'statement of marks'!EU79)</f>
        <v/>
      </c>
      <c r="X2321" s="446" t="str">
        <f>IF('statement of marks'!EV79="","",'statement of marks'!EV79)</f>
        <v/>
      </c>
      <c r="Y2321" s="430" t="str">
        <f>IF('statement of marks'!EW79="","",'statement of marks'!EW79)</f>
        <v/>
      </c>
      <c r="Z2321" s="453" t="str">
        <f>IF('statement of marks'!EX79="","",'statement of marks'!EX79)</f>
        <v/>
      </c>
    </row>
    <row r="2322" spans="1:26" ht="15.5" customHeight="1">
      <c r="A2322" s="424"/>
      <c r="B2322" s="813" t="s">
        <v>172</v>
      </c>
      <c r="C2322" s="814"/>
      <c r="D2322" s="794" t="s">
        <v>167</v>
      </c>
      <c r="E2322" s="794"/>
      <c r="F2322" s="794"/>
      <c r="G2322" s="794" t="s">
        <v>168</v>
      </c>
      <c r="H2322" s="794"/>
      <c r="I2322" s="794"/>
      <c r="J2322" s="794" t="s">
        <v>169</v>
      </c>
      <c r="K2322" s="794"/>
      <c r="L2322" s="794"/>
      <c r="M2322" s="794"/>
      <c r="N2322" s="794"/>
      <c r="O2322" s="794" t="s">
        <v>177</v>
      </c>
      <c r="P2322" s="794"/>
      <c r="Q2322" s="794"/>
      <c r="R2322" s="794"/>
      <c r="S2322" s="794" t="s">
        <v>221</v>
      </c>
      <c r="T2322" s="794"/>
      <c r="U2322" s="794"/>
      <c r="V2322" s="794"/>
      <c r="W2322" s="447"/>
      <c r="X2322" s="823" t="s">
        <v>425</v>
      </c>
      <c r="Y2322" s="823"/>
      <c r="Z2322" s="824"/>
    </row>
    <row r="2323" spans="1:26" ht="15.5" customHeight="1">
      <c r="A2323" s="425"/>
      <c r="B2323" s="825" t="s">
        <v>166</v>
      </c>
      <c r="C2323" s="826"/>
      <c r="D2323" s="827">
        <f>IF('statement of marks'!FA$6="","",'statement of marks'!FA$6)</f>
        <v>20</v>
      </c>
      <c r="E2323" s="827"/>
      <c r="F2323" s="827"/>
      <c r="G2323" s="827">
        <f>IF('statement of marks'!FB$6="","",'statement of marks'!FB$6)</f>
        <v>20</v>
      </c>
      <c r="H2323" s="827"/>
      <c r="I2323" s="827"/>
      <c r="J2323" s="827">
        <f>IF('statement of marks'!FC$6="","",'statement of marks'!FC$6)</f>
        <v>20</v>
      </c>
      <c r="K2323" s="827"/>
      <c r="L2323" s="827"/>
      <c r="M2323" s="827"/>
      <c r="N2323" s="827"/>
      <c r="O2323" s="827">
        <f>IF('statement of marks'!FD$6="","",'statement of marks'!FD$6)</f>
        <v>20</v>
      </c>
      <c r="P2323" s="827"/>
      <c r="Q2323" s="827"/>
      <c r="R2323" s="827"/>
      <c r="S2323" s="827">
        <f>IF('statement of marks'!FE$6="","",'statement of marks'!FE$6)</f>
        <v>20</v>
      </c>
      <c r="T2323" s="827"/>
      <c r="U2323" s="827"/>
      <c r="V2323" s="827"/>
      <c r="W2323" s="448"/>
      <c r="X2323" s="436">
        <f>IF('statement of marks'!FF$6="","",'statement of marks'!FF$6)</f>
        <v>100</v>
      </c>
      <c r="Y2323" s="436" t="s">
        <v>220</v>
      </c>
      <c r="Z2323" s="451" t="s">
        <v>69</v>
      </c>
    </row>
    <row r="2324" spans="1:26" ht="15.5" customHeight="1">
      <c r="A2324" s="424"/>
      <c r="B2324" s="813" t="str">
        <f>IF('statement of marks'!$FA$3="","",'statement of marks'!$FA$3)</f>
        <v>WORK EXPERIENCE</v>
      </c>
      <c r="C2324" s="814"/>
      <c r="D2324" s="817" t="str">
        <f>IF('statement of marks'!FA79="","",'statement of marks'!FA79)</f>
        <v/>
      </c>
      <c r="E2324" s="817"/>
      <c r="F2324" s="817"/>
      <c r="G2324" s="817" t="str">
        <f>IF('statement of marks'!FB79="","",'statement of marks'!FB79)</f>
        <v/>
      </c>
      <c r="H2324" s="817"/>
      <c r="I2324" s="817"/>
      <c r="J2324" s="816" t="str">
        <f>IF('statement of marks'!FC79="","",'statement of marks'!FC79)</f>
        <v/>
      </c>
      <c r="K2324" s="816"/>
      <c r="L2324" s="816"/>
      <c r="M2324" s="816"/>
      <c r="N2324" s="816"/>
      <c r="O2324" s="817" t="str">
        <f>IF('statement of marks'!FD79="","",'statement of marks'!FD79)</f>
        <v/>
      </c>
      <c r="P2324" s="817"/>
      <c r="Q2324" s="817"/>
      <c r="R2324" s="817"/>
      <c r="S2324" s="817" t="str">
        <f>IF('statement of marks'!FE79="","",'statement of marks'!FE79)</f>
        <v/>
      </c>
      <c r="T2324" s="817"/>
      <c r="U2324" s="817"/>
      <c r="V2324" s="817"/>
      <c r="W2324" s="447"/>
      <c r="X2324" s="447" t="str">
        <f>IF('statement of marks'!FF79="","",'statement of marks'!FF79)</f>
        <v/>
      </c>
      <c r="Y2324" s="447" t="str">
        <f>IF('statement of marks'!FG79="","",'statement of marks'!FG79)</f>
        <v/>
      </c>
      <c r="Z2324" s="454" t="str">
        <f>IF('statement of marks'!FH79="","",'statement of marks'!FH79)</f>
        <v/>
      </c>
    </row>
    <row r="2325" spans="1:26" ht="15.5" customHeight="1">
      <c r="A2325" s="424"/>
      <c r="B2325" s="813" t="str">
        <f>IF('statement of marks'!$FK$3="","",'statement of marks'!$FK$3)</f>
        <v>ART EDUCATION</v>
      </c>
      <c r="C2325" s="814"/>
      <c r="D2325" s="817" t="str">
        <f>IF('statement of marks'!FK79="","",'statement of marks'!FK79)</f>
        <v/>
      </c>
      <c r="E2325" s="817"/>
      <c r="F2325" s="817"/>
      <c r="G2325" s="817" t="str">
        <f>IF('statement of marks'!FL79="","",'statement of marks'!FL79)</f>
        <v/>
      </c>
      <c r="H2325" s="817"/>
      <c r="I2325" s="817"/>
      <c r="J2325" s="816" t="str">
        <f>IF('statement of marks'!FM79="","",'statement of marks'!FM79)</f>
        <v/>
      </c>
      <c r="K2325" s="816"/>
      <c r="L2325" s="816"/>
      <c r="M2325" s="816"/>
      <c r="N2325" s="816"/>
      <c r="O2325" s="817" t="str">
        <f>IF('statement of marks'!FN79="","",'statement of marks'!FN79)</f>
        <v/>
      </c>
      <c r="P2325" s="817"/>
      <c r="Q2325" s="817"/>
      <c r="R2325" s="817"/>
      <c r="S2325" s="817" t="str">
        <f>IF('statement of marks'!FO79="","",'statement of marks'!FO79)</f>
        <v/>
      </c>
      <c r="T2325" s="817"/>
      <c r="U2325" s="817"/>
      <c r="V2325" s="817"/>
      <c r="W2325" s="447"/>
      <c r="X2325" s="447" t="str">
        <f>IF('statement of marks'!FP79="","",'statement of marks'!FP79)</f>
        <v/>
      </c>
      <c r="Y2325" s="447" t="str">
        <f>IF('statement of marks'!FQ79="","",'statement of marks'!FQ79)</f>
        <v/>
      </c>
      <c r="Z2325" s="454" t="str">
        <f>IF('statement of marks'!FR79="","",'statement of marks'!FR79)</f>
        <v/>
      </c>
    </row>
    <row r="2326" spans="1:26" ht="15.5" customHeight="1">
      <c r="A2326" s="424"/>
      <c r="B2326" s="813" t="str">
        <f>IF('statement of marks'!$FU$3="","",'statement of marks'!$FU$3)</f>
        <v>PHYSICIAL EDUCATION</v>
      </c>
      <c r="C2326" s="814"/>
      <c r="D2326" s="817" t="str">
        <f>IF('statement of marks'!FU79="","",'statement of marks'!FU79)</f>
        <v/>
      </c>
      <c r="E2326" s="817"/>
      <c r="F2326" s="817"/>
      <c r="G2326" s="817" t="str">
        <f>IF('statement of marks'!FV79="","",'statement of marks'!FV79)</f>
        <v/>
      </c>
      <c r="H2326" s="817"/>
      <c r="I2326" s="817"/>
      <c r="J2326" s="816" t="str">
        <f>IF('statement of marks'!FW79="","",'statement of marks'!FW79)</f>
        <v/>
      </c>
      <c r="K2326" s="816"/>
      <c r="L2326" s="816"/>
      <c r="M2326" s="816"/>
      <c r="N2326" s="816"/>
      <c r="O2326" s="817" t="str">
        <f>IF('statement of marks'!FX79="","",'statement of marks'!FX79)</f>
        <v/>
      </c>
      <c r="P2326" s="817"/>
      <c r="Q2326" s="817"/>
      <c r="R2326" s="817"/>
      <c r="S2326" s="817" t="str">
        <f>IF('statement of marks'!FY79="","",'statement of marks'!FY79)</f>
        <v/>
      </c>
      <c r="T2326" s="817"/>
      <c r="U2326" s="817"/>
      <c r="V2326" s="817"/>
      <c r="W2326" s="447"/>
      <c r="X2326" s="447" t="str">
        <f>IF('statement of marks'!FZ79="","",'statement of marks'!FZ79)</f>
        <v/>
      </c>
      <c r="Y2326" s="447" t="str">
        <f>IF('statement of marks'!GA79="","",'statement of marks'!GA79)</f>
        <v/>
      </c>
      <c r="Z2326" s="454" t="str">
        <f>IF('statement of marks'!GB79="","",'statement of marks'!GB79)</f>
        <v/>
      </c>
    </row>
    <row r="2327" spans="1:26" ht="15.5" customHeight="1">
      <c r="A2327" s="424"/>
      <c r="B2327" s="813" t="s">
        <v>173</v>
      </c>
      <c r="C2327" s="814"/>
      <c r="D2327" s="794" t="str">
        <f>details!$EF$3</f>
        <v>AUGUST</v>
      </c>
      <c r="E2327" s="794"/>
      <c r="F2327" s="794"/>
      <c r="G2327" s="794" t="str">
        <f>details!$EJ$3</f>
        <v>OCTOBER</v>
      </c>
      <c r="H2327" s="794"/>
      <c r="I2327" s="794"/>
      <c r="J2327" s="816" t="str">
        <f>details!$EN$3</f>
        <v>DECEMBER</v>
      </c>
      <c r="K2327" s="816"/>
      <c r="L2327" s="816"/>
      <c r="M2327" s="816"/>
      <c r="N2327" s="816"/>
      <c r="O2327" s="794" t="str">
        <f>details!$ER$3</f>
        <v>FEBURARY</v>
      </c>
      <c r="P2327" s="794"/>
      <c r="Q2327" s="794"/>
      <c r="R2327" s="794"/>
      <c r="S2327" s="794" t="str">
        <f>details!$EV$3</f>
        <v>GRAND TOAL</v>
      </c>
      <c r="T2327" s="794"/>
      <c r="U2327" s="794"/>
      <c r="V2327" s="794"/>
      <c r="W2327" s="811" t="s">
        <v>118</v>
      </c>
      <c r="X2327" s="811"/>
      <c r="Y2327" s="811"/>
      <c r="Z2327" s="812"/>
    </row>
    <row r="2328" spans="1:26" ht="15.5" customHeight="1">
      <c r="A2328" s="424"/>
      <c r="B2328" s="813" t="s">
        <v>175</v>
      </c>
      <c r="C2328" s="814"/>
      <c r="D2328" s="815" t="str">
        <f>IF(details!EI79="","",details!EI79)</f>
        <v/>
      </c>
      <c r="E2328" s="815"/>
      <c r="F2328" s="815"/>
      <c r="G2328" s="815" t="str">
        <f>IF(details!EM79="","",details!EM79)</f>
        <v/>
      </c>
      <c r="H2328" s="815"/>
      <c r="I2328" s="815"/>
      <c r="J2328" s="816" t="str">
        <f>IF(details!EQ79="","",details!EQ79)</f>
        <v/>
      </c>
      <c r="K2328" s="816"/>
      <c r="L2328" s="816"/>
      <c r="M2328" s="816"/>
      <c r="N2328" s="816"/>
      <c r="O2328" s="817" t="str">
        <f>IF(details!EU79="","",details!EU79)</f>
        <v/>
      </c>
      <c r="P2328" s="817"/>
      <c r="Q2328" s="817"/>
      <c r="R2328" s="817"/>
      <c r="S2328" s="815" t="str">
        <f>IF(details!EW79="","",details!EW79)</f>
        <v/>
      </c>
      <c r="T2328" s="815"/>
      <c r="U2328" s="815"/>
      <c r="V2328" s="815"/>
      <c r="W2328" s="811"/>
      <c r="X2328" s="811"/>
      <c r="Y2328" s="811"/>
      <c r="Z2328" s="812"/>
    </row>
    <row r="2329" spans="1:26" ht="15.5" customHeight="1">
      <c r="A2329" s="424"/>
      <c r="B2329" s="818" t="s">
        <v>174</v>
      </c>
      <c r="C2329" s="819"/>
      <c r="D2329" s="820">
        <f>IF(details!EH79="","",details!EH79)</f>
        <v>40</v>
      </c>
      <c r="E2329" s="820"/>
      <c r="F2329" s="820"/>
      <c r="G2329" s="820">
        <f>IF(details!EL79="","",details!EL79)</f>
        <v>60</v>
      </c>
      <c r="H2329" s="820"/>
      <c r="I2329" s="820"/>
      <c r="J2329" s="820">
        <f>IF(details!EP79="","",details!EP79)</f>
        <v>80</v>
      </c>
      <c r="K2329" s="820"/>
      <c r="L2329" s="820"/>
      <c r="M2329" s="820"/>
      <c r="N2329" s="820"/>
      <c r="O2329" s="820">
        <f>IF(details!ET79="","",details!ET79)</f>
        <v>100</v>
      </c>
      <c r="P2329" s="820"/>
      <c r="Q2329" s="820"/>
      <c r="R2329" s="820"/>
      <c r="S2329" s="820">
        <f>IF(details!EV79="","",details!EV79)</f>
        <v>110</v>
      </c>
      <c r="T2329" s="820"/>
      <c r="U2329" s="820"/>
      <c r="V2329" s="820"/>
      <c r="W2329" s="821">
        <f>'statement of marks'!$HR$108</f>
        <v>45777</v>
      </c>
      <c r="X2329" s="821"/>
      <c r="Y2329" s="821"/>
      <c r="Z2329" s="822"/>
    </row>
    <row r="2330" spans="1:26" ht="15.5" customHeight="1">
      <c r="A2330" s="426"/>
      <c r="B2330" s="803" t="s">
        <v>232</v>
      </c>
      <c r="C2330" s="804"/>
      <c r="D2330" s="805" t="s">
        <v>189</v>
      </c>
      <c r="E2330" s="805"/>
      <c r="F2330" s="805"/>
      <c r="G2330" s="805" t="s">
        <v>190</v>
      </c>
      <c r="H2330" s="805"/>
      <c r="I2330" s="805"/>
      <c r="J2330" s="805" t="s">
        <v>222</v>
      </c>
      <c r="K2330" s="805"/>
      <c r="L2330" s="805"/>
      <c r="M2330" s="805"/>
      <c r="N2330" s="805"/>
      <c r="O2330" s="805" t="s">
        <v>147</v>
      </c>
      <c r="P2330" s="805"/>
      <c r="Q2330" s="805"/>
      <c r="R2330" s="805"/>
      <c r="S2330" s="806" t="s">
        <v>195</v>
      </c>
      <c r="T2330" s="806"/>
      <c r="U2330" s="806"/>
      <c r="V2330" s="806"/>
      <c r="W2330" s="805" t="s">
        <v>230</v>
      </c>
      <c r="X2330" s="805"/>
      <c r="Y2330" s="805"/>
      <c r="Z2330" s="807"/>
    </row>
    <row r="2331" spans="1:26" ht="15.5" customHeight="1">
      <c r="A2331" s="426"/>
      <c r="B2331" s="803"/>
      <c r="C2331" s="804"/>
      <c r="D2331" s="805">
        <f>'statement of marks'!HP79</f>
        <v>1200</v>
      </c>
      <c r="E2331" s="805"/>
      <c r="F2331" s="805"/>
      <c r="G2331" s="805" t="str">
        <f>'statement of marks'!HQ79</f>
        <v/>
      </c>
      <c r="H2331" s="805"/>
      <c r="I2331" s="805"/>
      <c r="J2331" s="808" t="str">
        <f>'statement of marks'!HU79</f>
        <v/>
      </c>
      <c r="K2331" s="808"/>
      <c r="L2331" s="808"/>
      <c r="M2331" s="808"/>
      <c r="N2331" s="808"/>
      <c r="O2331" s="808" t="str">
        <f>'statement of marks'!HR79</f>
        <v/>
      </c>
      <c r="P2331" s="808"/>
      <c r="Q2331" s="808"/>
      <c r="R2331" s="808"/>
      <c r="S2331" s="805" t="str">
        <f>'statement of marks'!HT79</f>
        <v/>
      </c>
      <c r="T2331" s="805"/>
      <c r="U2331" s="805"/>
      <c r="V2331" s="805"/>
      <c r="W2331" s="809" t="str">
        <f>'statement of marks'!HO79</f>
        <v/>
      </c>
      <c r="X2331" s="809"/>
      <c r="Y2331" s="809"/>
      <c r="Z2331" s="810"/>
    </row>
    <row r="2332" spans="1:26" ht="15.5" customHeight="1">
      <c r="A2332" s="424"/>
      <c r="B2332" s="792" t="s">
        <v>176</v>
      </c>
      <c r="C2332" s="793"/>
      <c r="D2332" s="794"/>
      <c r="E2332" s="794"/>
      <c r="F2332" s="794"/>
      <c r="G2332" s="794"/>
      <c r="H2332" s="794"/>
      <c r="I2332" s="794"/>
      <c r="J2332" s="794"/>
      <c r="K2332" s="794"/>
      <c r="L2332" s="794"/>
      <c r="M2332" s="794"/>
      <c r="N2332" s="794"/>
      <c r="O2332" s="794"/>
      <c r="P2332" s="794"/>
      <c r="Q2332" s="794"/>
      <c r="R2332" s="794"/>
      <c r="S2332" s="794"/>
      <c r="T2332" s="794"/>
      <c r="U2332" s="794"/>
      <c r="V2332" s="794"/>
      <c r="W2332" s="794"/>
      <c r="X2332" s="794"/>
      <c r="Y2332" s="794"/>
      <c r="Z2332" s="800"/>
    </row>
    <row r="2333" spans="1:26" ht="15.5" customHeight="1">
      <c r="A2333" s="424"/>
      <c r="B2333" s="801" t="s">
        <v>161</v>
      </c>
      <c r="C2333" s="802"/>
      <c r="D2333" s="794"/>
      <c r="E2333" s="794"/>
      <c r="F2333" s="794"/>
      <c r="G2333" s="794"/>
      <c r="H2333" s="794"/>
      <c r="I2333" s="794"/>
      <c r="J2333" s="794"/>
      <c r="K2333" s="794"/>
      <c r="L2333" s="794"/>
      <c r="M2333" s="794"/>
      <c r="N2333" s="794"/>
      <c r="O2333" s="794"/>
      <c r="P2333" s="794"/>
      <c r="Q2333" s="794"/>
      <c r="R2333" s="794"/>
      <c r="S2333" s="794"/>
      <c r="T2333" s="794"/>
      <c r="U2333" s="794"/>
      <c r="V2333" s="794"/>
      <c r="W2333" s="794"/>
      <c r="X2333" s="794"/>
      <c r="Y2333" s="794"/>
      <c r="Z2333" s="800"/>
    </row>
    <row r="2334" spans="1:26" ht="15.5" customHeight="1">
      <c r="A2334" s="424"/>
      <c r="B2334" s="792" t="s">
        <v>162</v>
      </c>
      <c r="C2334" s="793"/>
      <c r="D2334" s="794"/>
      <c r="E2334" s="794"/>
      <c r="F2334" s="794"/>
      <c r="G2334" s="794"/>
      <c r="H2334" s="794"/>
      <c r="I2334" s="794"/>
      <c r="J2334" s="794"/>
      <c r="K2334" s="794"/>
      <c r="L2334" s="794"/>
      <c r="M2334" s="794"/>
      <c r="N2334" s="794"/>
      <c r="O2334" s="794"/>
      <c r="P2334" s="794"/>
      <c r="Q2334" s="794"/>
      <c r="R2334" s="794"/>
      <c r="S2334" s="795" t="s">
        <v>162</v>
      </c>
      <c r="T2334" s="795"/>
      <c r="U2334" s="795"/>
      <c r="V2334" s="795"/>
      <c r="W2334" s="796" t="s">
        <v>163</v>
      </c>
      <c r="X2334" s="796"/>
      <c r="Y2334" s="796"/>
      <c r="Z2334" s="797"/>
    </row>
    <row r="2335" spans="1:26" ht="15.5" customHeight="1">
      <c r="A2335" s="424"/>
      <c r="B2335" s="798" t="s">
        <v>163</v>
      </c>
      <c r="C2335" s="799"/>
      <c r="D2335" s="794"/>
      <c r="E2335" s="794"/>
      <c r="F2335" s="794"/>
      <c r="G2335" s="794"/>
      <c r="H2335" s="794"/>
      <c r="I2335" s="794"/>
      <c r="J2335" s="794"/>
      <c r="K2335" s="794"/>
      <c r="L2335" s="794"/>
      <c r="M2335" s="794"/>
      <c r="N2335" s="794"/>
      <c r="O2335" s="794"/>
      <c r="P2335" s="794"/>
      <c r="Q2335" s="794"/>
      <c r="R2335" s="794"/>
      <c r="S2335" s="795"/>
      <c r="T2335" s="795"/>
      <c r="U2335" s="795"/>
      <c r="V2335" s="795"/>
      <c r="W2335" s="796"/>
      <c r="X2335" s="796"/>
      <c r="Y2335" s="796"/>
      <c r="Z2335" s="797"/>
    </row>
    <row r="2336" spans="1:26" ht="15.5" customHeight="1" thickBot="1">
      <c r="A2336" s="424"/>
      <c r="B2336" s="786" t="s">
        <v>223</v>
      </c>
      <c r="C2336" s="787"/>
      <c r="D2336" s="788"/>
      <c r="E2336" s="788"/>
      <c r="F2336" s="788"/>
      <c r="G2336" s="788"/>
      <c r="H2336" s="788"/>
      <c r="I2336" s="788"/>
      <c r="J2336" s="788"/>
      <c r="K2336" s="788"/>
      <c r="L2336" s="788"/>
      <c r="M2336" s="788"/>
      <c r="N2336" s="788"/>
      <c r="O2336" s="788"/>
      <c r="P2336" s="788"/>
      <c r="Q2336" s="788"/>
      <c r="R2336" s="788"/>
      <c r="S2336" s="789" t="s">
        <v>179</v>
      </c>
      <c r="T2336" s="789"/>
      <c r="U2336" s="789"/>
      <c r="V2336" s="789"/>
      <c r="W2336" s="790" t="s">
        <v>179</v>
      </c>
      <c r="X2336" s="790"/>
      <c r="Y2336" s="790"/>
      <c r="Z2336" s="791"/>
    </row>
    <row r="2337" spans="1:26" ht="15.5" customHeight="1">
      <c r="A2337" s="424"/>
      <c r="B2337" s="839" t="s">
        <v>178</v>
      </c>
      <c r="C2337" s="840"/>
      <c r="D2337" s="840"/>
      <c r="E2337" s="840"/>
      <c r="F2337" s="840"/>
      <c r="G2337" s="840"/>
      <c r="H2337" s="840"/>
      <c r="I2337" s="840"/>
      <c r="J2337" s="840"/>
      <c r="K2337" s="840"/>
      <c r="L2337" s="840"/>
      <c r="M2337" s="840"/>
      <c r="N2337" s="840"/>
      <c r="O2337" s="840"/>
      <c r="P2337" s="840"/>
      <c r="Q2337" s="840"/>
      <c r="R2337" s="840"/>
      <c r="S2337" s="840"/>
      <c r="T2337" s="840"/>
      <c r="U2337" s="840"/>
      <c r="V2337" s="840"/>
      <c r="W2337" s="840"/>
      <c r="X2337" s="840"/>
      <c r="Y2337" s="840"/>
      <c r="Z2337" s="841"/>
    </row>
    <row r="2338" spans="1:26" ht="15.5" customHeight="1">
      <c r="A2338" s="424"/>
      <c r="B2338" s="842" t="str">
        <f>IF('statement of marks'!$A$1="","",'statement of marks'!$A$1)</f>
        <v>GOVT. HR. SEC. SCHOOL, _________________</v>
      </c>
      <c r="C2338" s="843"/>
      <c r="D2338" s="843"/>
      <c r="E2338" s="843"/>
      <c r="F2338" s="843"/>
      <c r="G2338" s="843"/>
      <c r="H2338" s="843"/>
      <c r="I2338" s="843"/>
      <c r="J2338" s="843"/>
      <c r="K2338" s="843"/>
      <c r="L2338" s="843"/>
      <c r="M2338" s="843"/>
      <c r="N2338" s="843"/>
      <c r="O2338" s="843"/>
      <c r="P2338" s="843"/>
      <c r="Q2338" s="843"/>
      <c r="R2338" s="843"/>
      <c r="S2338" s="843"/>
      <c r="T2338" s="843"/>
      <c r="U2338" s="843"/>
      <c r="V2338" s="843"/>
      <c r="W2338" s="843"/>
      <c r="X2338" s="843"/>
      <c r="Y2338" s="843"/>
      <c r="Z2338" s="844"/>
    </row>
    <row r="2339" spans="1:26" ht="15.5" customHeight="1">
      <c r="A2339" s="424"/>
      <c r="B2339" s="813" t="s">
        <v>117</v>
      </c>
      <c r="C2339" s="814"/>
      <c r="D2339" s="814" t="str">
        <f>IF('statement of marks'!$H$3="","",'statement of marks'!$H$3)</f>
        <v>2024-25</v>
      </c>
      <c r="E2339" s="814"/>
      <c r="F2339" s="814"/>
      <c r="G2339" s="814"/>
      <c r="H2339" s="814"/>
      <c r="I2339" s="814"/>
      <c r="J2339" s="814"/>
      <c r="K2339" s="814"/>
      <c r="L2339" s="814"/>
      <c r="M2339" s="814"/>
      <c r="N2339" s="814"/>
      <c r="O2339" s="814"/>
      <c r="P2339" s="814"/>
      <c r="Q2339" s="814"/>
      <c r="R2339" s="814"/>
      <c r="S2339" s="814"/>
      <c r="T2339" s="814"/>
      <c r="U2339" s="814"/>
      <c r="V2339" s="814"/>
      <c r="W2339" s="814"/>
      <c r="X2339" s="814"/>
      <c r="Y2339" s="814"/>
      <c r="Z2339" s="832"/>
    </row>
    <row r="2340" spans="1:26" ht="15.5" customHeight="1">
      <c r="A2340" s="424"/>
      <c r="B2340" s="813" t="s">
        <v>157</v>
      </c>
      <c r="C2340" s="814"/>
      <c r="D2340" s="814" t="str">
        <f>IF('statement of marks'!I80="","",'statement of marks'!I80)</f>
        <v/>
      </c>
      <c r="E2340" s="814"/>
      <c r="F2340" s="814"/>
      <c r="G2340" s="814"/>
      <c r="H2340" s="814"/>
      <c r="I2340" s="814"/>
      <c r="J2340" s="814"/>
      <c r="K2340" s="814"/>
      <c r="L2340" s="814"/>
      <c r="M2340" s="814"/>
      <c r="N2340" s="814"/>
      <c r="O2340" s="814"/>
      <c r="P2340" s="814"/>
      <c r="Q2340" s="814"/>
      <c r="R2340" s="814"/>
      <c r="S2340" s="814"/>
      <c r="T2340" s="814"/>
      <c r="U2340" s="814"/>
      <c r="V2340" s="814"/>
      <c r="W2340" s="814"/>
      <c r="X2340" s="814"/>
      <c r="Y2340" s="814"/>
      <c r="Z2340" s="832"/>
    </row>
    <row r="2341" spans="1:26" ht="15.5" customHeight="1">
      <c r="A2341" s="424"/>
      <c r="B2341" s="813" t="s">
        <v>20</v>
      </c>
      <c r="C2341" s="814"/>
      <c r="D2341" s="814" t="str">
        <f>IF('statement of marks'!J80="","",'statement of marks'!J80)</f>
        <v/>
      </c>
      <c r="E2341" s="814"/>
      <c r="F2341" s="814"/>
      <c r="G2341" s="814"/>
      <c r="H2341" s="814"/>
      <c r="I2341" s="814"/>
      <c r="J2341" s="814"/>
      <c r="K2341" s="814"/>
      <c r="L2341" s="814"/>
      <c r="M2341" s="814"/>
      <c r="N2341" s="814"/>
      <c r="O2341" s="814"/>
      <c r="P2341" s="814"/>
      <c r="Q2341" s="814"/>
      <c r="R2341" s="814"/>
      <c r="S2341" s="814"/>
      <c r="T2341" s="814"/>
      <c r="U2341" s="814"/>
      <c r="V2341" s="814"/>
      <c r="W2341" s="814"/>
      <c r="X2341" s="814"/>
      <c r="Y2341" s="814"/>
      <c r="Z2341" s="832"/>
    </row>
    <row r="2342" spans="1:26" ht="15.5" customHeight="1">
      <c r="A2342" s="424"/>
      <c r="B2342" s="813" t="s">
        <v>21</v>
      </c>
      <c r="C2342" s="814"/>
      <c r="D2342" s="814" t="str">
        <f>IF('statement of marks'!K80="","",'statement of marks'!K80)</f>
        <v/>
      </c>
      <c r="E2342" s="814"/>
      <c r="F2342" s="814"/>
      <c r="G2342" s="814"/>
      <c r="H2342" s="814"/>
      <c r="I2342" s="814"/>
      <c r="J2342" s="814"/>
      <c r="K2342" s="814"/>
      <c r="L2342" s="814"/>
      <c r="M2342" s="814"/>
      <c r="N2342" s="814"/>
      <c r="O2342" s="814"/>
      <c r="P2342" s="814"/>
      <c r="Q2342" s="814"/>
      <c r="R2342" s="814"/>
      <c r="S2342" s="814"/>
      <c r="T2342" s="814"/>
      <c r="U2342" s="814"/>
      <c r="V2342" s="814"/>
      <c r="W2342" s="814"/>
      <c r="X2342" s="814"/>
      <c r="Y2342" s="814"/>
      <c r="Z2342" s="832"/>
    </row>
    <row r="2343" spans="1:26" ht="15.5" customHeight="1">
      <c r="A2343" s="424"/>
      <c r="B2343" s="813" t="s">
        <v>158</v>
      </c>
      <c r="C2343" s="814"/>
      <c r="D2343" s="814" t="str">
        <f>IF('statement of marks'!$G$3="","",'statement of marks'!$G$3)</f>
        <v>6 A</v>
      </c>
      <c r="E2343" s="814"/>
      <c r="F2343" s="814"/>
      <c r="G2343" s="814" t="s">
        <v>159</v>
      </c>
      <c r="H2343" s="814"/>
      <c r="I2343" s="814"/>
      <c r="J2343" s="836">
        <f>IF('statement of marks'!D80="","",'statement of marks'!D80)</f>
        <v>874</v>
      </c>
      <c r="K2343" s="837"/>
      <c r="L2343" s="837"/>
      <c r="M2343" s="837"/>
      <c r="N2343" s="838"/>
      <c r="O2343" s="814" t="s">
        <v>79</v>
      </c>
      <c r="P2343" s="814"/>
      <c r="Q2343" s="814"/>
      <c r="R2343" s="814"/>
      <c r="S2343" s="814" t="str">
        <f>IF('statement of marks'!F80="","",'statement of marks'!F80)</f>
        <v/>
      </c>
      <c r="T2343" s="814"/>
      <c r="U2343" s="814"/>
      <c r="V2343" s="814"/>
      <c r="W2343" s="814" t="str">
        <f>IF('statement of marks'!$I$3="","",'statement of marks'!$I$3)</f>
        <v>SCHOOL DISE CODE</v>
      </c>
      <c r="X2343" s="814"/>
      <c r="Y2343" s="814"/>
      <c r="Z2343" s="832"/>
    </row>
    <row r="2344" spans="1:26" ht="15.5" customHeight="1">
      <c r="A2344" s="424"/>
      <c r="B2344" s="449" t="s">
        <v>171</v>
      </c>
      <c r="C2344" s="428"/>
      <c r="D2344" s="830" t="str">
        <f>IF('statement of marks'!G80="","",'statement of marks'!G80)</f>
        <v/>
      </c>
      <c r="E2344" s="830"/>
      <c r="F2344" s="830"/>
      <c r="G2344" s="831" t="str">
        <f>IF('statement of marks'!H80="","",'statement of marks'!H80)</f>
        <v/>
      </c>
      <c r="H2344" s="831"/>
      <c r="I2344" s="831"/>
      <c r="J2344" s="831"/>
      <c r="K2344" s="831"/>
      <c r="L2344" s="831"/>
      <c r="M2344" s="831"/>
      <c r="N2344" s="831"/>
      <c r="O2344" s="831"/>
      <c r="P2344" s="831"/>
      <c r="Q2344" s="831"/>
      <c r="R2344" s="831"/>
      <c r="S2344" s="831"/>
      <c r="T2344" s="831"/>
      <c r="U2344" s="831"/>
      <c r="V2344" s="831"/>
      <c r="W2344" s="814" t="str">
        <f>IF('statement of marks'!$J$3="","",'statement of marks'!$J$3)</f>
        <v>08291009401</v>
      </c>
      <c r="X2344" s="814"/>
      <c r="Y2344" s="814"/>
      <c r="Z2344" s="832"/>
    </row>
    <row r="2345" spans="1:26" ht="15.5" customHeight="1">
      <c r="A2345" s="424"/>
      <c r="B2345" s="450" t="s">
        <v>160</v>
      </c>
      <c r="C2345" s="429" t="s">
        <v>165</v>
      </c>
      <c r="D2345" s="794" t="s">
        <v>167</v>
      </c>
      <c r="E2345" s="794"/>
      <c r="F2345" s="794"/>
      <c r="G2345" s="794" t="s">
        <v>168</v>
      </c>
      <c r="H2345" s="794"/>
      <c r="I2345" s="794"/>
      <c r="J2345" s="794" t="s">
        <v>169</v>
      </c>
      <c r="K2345" s="794"/>
      <c r="L2345" s="794"/>
      <c r="M2345" s="833" t="str">
        <f>IF('statement of marks'!U$4="","",'statement of marks'!U$4)</f>
        <v>TOTAL OF ALL TESTS</v>
      </c>
      <c r="N2345" s="834" t="str">
        <f>IF('statement of marks'!V$4="","",'statement of marks'!V$4)</f>
        <v>VRUKSHAROPAN</v>
      </c>
      <c r="O2345" s="795" t="s">
        <v>170</v>
      </c>
      <c r="P2345" s="795"/>
      <c r="Q2345" s="795"/>
      <c r="R2345" s="795"/>
      <c r="S2345" s="835" t="s">
        <v>216</v>
      </c>
      <c r="T2345" s="816" t="s">
        <v>90</v>
      </c>
      <c r="U2345" s="816"/>
      <c r="V2345" s="816"/>
      <c r="W2345" s="816"/>
      <c r="X2345" s="823" t="s">
        <v>425</v>
      </c>
      <c r="Y2345" s="823"/>
      <c r="Z2345" s="824"/>
    </row>
    <row r="2346" spans="1:26" ht="15.5" customHeight="1">
      <c r="A2346" s="424"/>
      <c r="B2346" s="450"/>
      <c r="C2346" s="429"/>
      <c r="D2346" s="431" t="s">
        <v>217</v>
      </c>
      <c r="E2346" s="431" t="s">
        <v>218</v>
      </c>
      <c r="F2346" s="432" t="s">
        <v>219</v>
      </c>
      <c r="G2346" s="431" t="s">
        <v>217</v>
      </c>
      <c r="H2346" s="431" t="s">
        <v>218</v>
      </c>
      <c r="I2346" s="433" t="s">
        <v>219</v>
      </c>
      <c r="J2346" s="431" t="s">
        <v>217</v>
      </c>
      <c r="K2346" s="431" t="s">
        <v>218</v>
      </c>
      <c r="L2346" s="433" t="s">
        <v>219</v>
      </c>
      <c r="M2346" s="833"/>
      <c r="N2346" s="834"/>
      <c r="O2346" s="431" t="s">
        <v>217</v>
      </c>
      <c r="P2346" s="431" t="s">
        <v>218</v>
      </c>
      <c r="Q2346" s="434" t="s">
        <v>421</v>
      </c>
      <c r="R2346" s="433" t="s">
        <v>219</v>
      </c>
      <c r="S2346" s="835"/>
      <c r="T2346" s="431" t="s">
        <v>217</v>
      </c>
      <c r="U2346" s="431" t="s">
        <v>218</v>
      </c>
      <c r="V2346" s="434" t="s">
        <v>422</v>
      </c>
      <c r="W2346" s="433" t="s">
        <v>219</v>
      </c>
      <c r="X2346" s="435" t="s">
        <v>423</v>
      </c>
      <c r="Y2346" s="431" t="s">
        <v>220</v>
      </c>
      <c r="Z2346" s="451" t="s">
        <v>69</v>
      </c>
    </row>
    <row r="2347" spans="1:26" ht="15.5" customHeight="1">
      <c r="A2347" s="425"/>
      <c r="B2347" s="828" t="s">
        <v>166</v>
      </c>
      <c r="C2347" s="829"/>
      <c r="D2347" s="436">
        <f>IF('statement of marks'!L$6="","",'statement of marks'!L$6)</f>
        <v>5</v>
      </c>
      <c r="E2347" s="436">
        <f>IF('statement of marks'!M$6="","",'statement of marks'!M$6)</f>
        <v>5</v>
      </c>
      <c r="F2347" s="437">
        <f>IF('statement of marks'!N$6="","",'statement of marks'!N$6)</f>
        <v>10</v>
      </c>
      <c r="G2347" s="436">
        <f>IF('statement of marks'!O$6="","",'statement of marks'!O$6)</f>
        <v>5</v>
      </c>
      <c r="H2347" s="436">
        <f>IF('statement of marks'!P$6="","",'statement of marks'!P$6)</f>
        <v>5</v>
      </c>
      <c r="I2347" s="438">
        <f>IF('statement of marks'!Q$6="","",'statement of marks'!Q$6)</f>
        <v>10</v>
      </c>
      <c r="J2347" s="436">
        <f>IF('statement of marks'!R$6="","",'statement of marks'!R$6)</f>
        <v>5</v>
      </c>
      <c r="K2347" s="436">
        <f>IF('statement of marks'!S$6="","",'statement of marks'!S$6)</f>
        <v>4</v>
      </c>
      <c r="L2347" s="438">
        <f>IF('statement of marks'!T$6="","",'statement of marks'!T$6)</f>
        <v>9</v>
      </c>
      <c r="M2347" s="438">
        <f>IF('statement of marks'!U$6="","",'statement of marks'!U$6)</f>
        <v>29</v>
      </c>
      <c r="N2347" s="439">
        <f>IF('statement of marks'!V$6="","",'statement of marks'!V$6)</f>
        <v>1</v>
      </c>
      <c r="O2347" s="436">
        <f>IF('statement of marks'!W$6="","",'statement of marks'!W$6)</f>
        <v>40</v>
      </c>
      <c r="P2347" s="436">
        <f>IF('statement of marks'!X$6="","",'statement of marks'!X$6)</f>
        <v>10</v>
      </c>
      <c r="Q2347" s="436">
        <f>IF('statement of marks'!Y$6="","",'statement of marks'!Y$6)</f>
        <v>20</v>
      </c>
      <c r="R2347" s="438">
        <f>IF('statement of marks'!Z$6="","",'statement of marks'!Z$6)</f>
        <v>70</v>
      </c>
      <c r="S2347" s="440">
        <f>IF('statement of marks'!AA$6="","",'statement of marks'!AA$6)</f>
        <v>100</v>
      </c>
      <c r="T2347" s="436">
        <f>IF('statement of marks'!AB$6="","",'statement of marks'!AB$6)</f>
        <v>65</v>
      </c>
      <c r="U2347" s="436">
        <f>IF('statement of marks'!AC$6="","",'statement of marks'!AC$6)</f>
        <v>15</v>
      </c>
      <c r="V2347" s="436">
        <f>IF('statement of marks'!AD$6="","",'statement of marks'!AD$6)</f>
        <v>20</v>
      </c>
      <c r="W2347" s="438">
        <f>IF('statement of marks'!AE$6="","",'statement of marks'!AE$6)</f>
        <v>100</v>
      </c>
      <c r="X2347" s="441">
        <f>IF('statement of marks'!AF$6="","",'statement of marks'!AF$6)</f>
        <v>200</v>
      </c>
      <c r="Y2347" s="436" t="str">
        <f>IF('statement of marks'!AG$6="","",'statement of marks'!AG$6)</f>
        <v/>
      </c>
      <c r="Z2347" s="452" t="str">
        <f>IF('statement of marks'!AH$6="","",'statement of marks'!AH$6)</f>
        <v/>
      </c>
    </row>
    <row r="2348" spans="1:26" ht="15.5" customHeight="1">
      <c r="A2348" s="424"/>
      <c r="B2348" s="813" t="str">
        <f>IF('statement of marks'!$L$3="","",'statement of marks'!$L$3)</f>
        <v>HINDI</v>
      </c>
      <c r="C2348" s="814"/>
      <c r="D2348" s="430" t="str">
        <f>IF('statement of marks'!L80="","",'statement of marks'!L80)</f>
        <v/>
      </c>
      <c r="E2348" s="430" t="str">
        <f>IF('statement of marks'!M80="","",'statement of marks'!M80)</f>
        <v/>
      </c>
      <c r="F2348" s="442" t="str">
        <f>IF('statement of marks'!N80="","",'statement of marks'!N80)</f>
        <v/>
      </c>
      <c r="G2348" s="430" t="str">
        <f>IF('statement of marks'!O80="","",'statement of marks'!O80)</f>
        <v/>
      </c>
      <c r="H2348" s="430" t="str">
        <f>IF('statement of marks'!P80="","",'statement of marks'!P80)</f>
        <v/>
      </c>
      <c r="I2348" s="443" t="str">
        <f>IF('statement of marks'!Q80="","",'statement of marks'!Q80)</f>
        <v/>
      </c>
      <c r="J2348" s="430" t="str">
        <f>IF('statement of marks'!R80="","",'statement of marks'!R80)</f>
        <v/>
      </c>
      <c r="K2348" s="430" t="str">
        <f>IF('statement of marks'!S80="","",'statement of marks'!S80)</f>
        <v/>
      </c>
      <c r="L2348" s="443" t="str">
        <f>IF('statement of marks'!T80="","",'statement of marks'!T80)</f>
        <v/>
      </c>
      <c r="M2348" s="443" t="str">
        <f>IF('statement of marks'!U80="","",'statement of marks'!U80)</f>
        <v/>
      </c>
      <c r="N2348" s="444" t="str">
        <f>IF('statement of marks'!V80="","",'statement of marks'!V80)</f>
        <v/>
      </c>
      <c r="O2348" s="430" t="str">
        <f>IF('statement of marks'!W80="","",'statement of marks'!W80)</f>
        <v/>
      </c>
      <c r="P2348" s="430" t="str">
        <f>IF('statement of marks'!X80="","",'statement of marks'!X80)</f>
        <v/>
      </c>
      <c r="Q2348" s="430" t="str">
        <f>IF('statement of marks'!Y80="","",'statement of marks'!Y80)</f>
        <v/>
      </c>
      <c r="R2348" s="443" t="str">
        <f>IF('statement of marks'!Z80="","",'statement of marks'!Z80)</f>
        <v/>
      </c>
      <c r="S2348" s="445" t="str">
        <f>IF('statement of marks'!AA80="","",'statement of marks'!AA80)</f>
        <v/>
      </c>
      <c r="T2348" s="430" t="str">
        <f>IF('statement of marks'!AB80="","",'statement of marks'!AB80)</f>
        <v/>
      </c>
      <c r="U2348" s="430" t="str">
        <f>IF('statement of marks'!AC80="","",'statement of marks'!AC80)</f>
        <v/>
      </c>
      <c r="V2348" s="430" t="str">
        <f>IF('statement of marks'!AD80="","",'statement of marks'!AD80)</f>
        <v/>
      </c>
      <c r="W2348" s="443" t="str">
        <f>IF('statement of marks'!AE80="","",'statement of marks'!AE80)</f>
        <v/>
      </c>
      <c r="X2348" s="446" t="str">
        <f>IF('statement of marks'!AF80="","",'statement of marks'!AF80)</f>
        <v/>
      </c>
      <c r="Y2348" s="430" t="str">
        <f>IF('statement of marks'!AG80="","",'statement of marks'!AG80)</f>
        <v/>
      </c>
      <c r="Z2348" s="453" t="str">
        <f>IF('statement of marks'!AH80="","",'statement of marks'!AH80)</f>
        <v/>
      </c>
    </row>
    <row r="2349" spans="1:26" ht="15.5" customHeight="1">
      <c r="A2349" s="424"/>
      <c r="B2349" s="813" t="str">
        <f>IF('statement of marks'!$AK$3="","",'statement of marks'!$AK$3)</f>
        <v>ENGLISH</v>
      </c>
      <c r="C2349" s="814"/>
      <c r="D2349" s="430" t="str">
        <f>IF('statement of marks'!AK80="","",'statement of marks'!AK80)</f>
        <v/>
      </c>
      <c r="E2349" s="430" t="str">
        <f>IF('statement of marks'!AL80="","",'statement of marks'!AL80)</f>
        <v/>
      </c>
      <c r="F2349" s="442" t="str">
        <f>IF('statement of marks'!AM80="","",'statement of marks'!AM80)</f>
        <v/>
      </c>
      <c r="G2349" s="430" t="str">
        <f>IF('statement of marks'!AN80="","",'statement of marks'!AN80)</f>
        <v/>
      </c>
      <c r="H2349" s="430" t="str">
        <f>IF('statement of marks'!AO80="","",'statement of marks'!AO80)</f>
        <v/>
      </c>
      <c r="I2349" s="443" t="str">
        <f>IF('statement of marks'!AP80="","",'statement of marks'!AP80)</f>
        <v/>
      </c>
      <c r="J2349" s="430" t="str">
        <f>IF('statement of marks'!AQ80="","",'statement of marks'!AQ80)</f>
        <v/>
      </c>
      <c r="K2349" s="430" t="str">
        <f>IF('statement of marks'!AR80="","",'statement of marks'!AR80)</f>
        <v/>
      </c>
      <c r="L2349" s="443" t="str">
        <f>IF('statement of marks'!AS80="","",'statement of marks'!AS80)</f>
        <v/>
      </c>
      <c r="M2349" s="443" t="str">
        <f>IF('statement of marks'!AT80="","",'statement of marks'!AT80)</f>
        <v/>
      </c>
      <c r="N2349" s="444" t="str">
        <f>IF('statement of marks'!AU80="","",'statement of marks'!AU80)</f>
        <v/>
      </c>
      <c r="O2349" s="430" t="str">
        <f>IF('statement of marks'!AV80="","",'statement of marks'!AV80)</f>
        <v/>
      </c>
      <c r="P2349" s="430" t="str">
        <f>IF('statement of marks'!AW80="","",'statement of marks'!AW80)</f>
        <v/>
      </c>
      <c r="Q2349" s="430" t="str">
        <f>IF('statement of marks'!AX80="","",'statement of marks'!AX80)</f>
        <v/>
      </c>
      <c r="R2349" s="443" t="str">
        <f>IF('statement of marks'!AY80="","",'statement of marks'!AY80)</f>
        <v/>
      </c>
      <c r="S2349" s="445" t="str">
        <f>IF('statement of marks'!AZ80="","",'statement of marks'!AZ80)</f>
        <v/>
      </c>
      <c r="T2349" s="430" t="str">
        <f>IF('statement of marks'!BA80="","",'statement of marks'!BA80)</f>
        <v/>
      </c>
      <c r="U2349" s="430" t="str">
        <f>IF('statement of marks'!BB80="","",'statement of marks'!BB80)</f>
        <v/>
      </c>
      <c r="V2349" s="430" t="str">
        <f>IF('statement of marks'!BC80="","",'statement of marks'!BC80)</f>
        <v/>
      </c>
      <c r="W2349" s="443" t="str">
        <f>IF('statement of marks'!BD80="","",'statement of marks'!BD80)</f>
        <v/>
      </c>
      <c r="X2349" s="446" t="str">
        <f>IF('statement of marks'!BE80="","",'statement of marks'!BE80)</f>
        <v/>
      </c>
      <c r="Y2349" s="430" t="str">
        <f>IF('statement of marks'!BF80="","",'statement of marks'!BF80)</f>
        <v/>
      </c>
      <c r="Z2349" s="453" t="str">
        <f>IF('statement of marks'!BG80="","",'statement of marks'!BG80)</f>
        <v/>
      </c>
    </row>
    <row r="2350" spans="1:26" ht="15.5" customHeight="1">
      <c r="A2350" s="424"/>
      <c r="B2350" s="813" t="str">
        <f>IF('statement of marks'!BJ80="s","SANSKRIT",IF('statement of marks'!BJ80="u","URDU",IF('statement of marks'!BJ80="g","GUJRATI",IF('statement of marks'!BJ80="p","PUNJABI",IF('statement of marks'!BJ80="sd","fla/kh","THIRD LANGUAGE")))))</f>
        <v>THIRD LANGUAGE</v>
      </c>
      <c r="C2350" s="814"/>
      <c r="D2350" s="430" t="str">
        <f>IF('statement of marks'!BK80="","",'statement of marks'!BK80)</f>
        <v/>
      </c>
      <c r="E2350" s="430" t="str">
        <f>IF('statement of marks'!BL80="","",'statement of marks'!BL80)</f>
        <v/>
      </c>
      <c r="F2350" s="442" t="str">
        <f>IF('statement of marks'!BM80="","",'statement of marks'!BM80)</f>
        <v/>
      </c>
      <c r="G2350" s="430" t="str">
        <f>IF('statement of marks'!BN80="","",'statement of marks'!BN80)</f>
        <v/>
      </c>
      <c r="H2350" s="430" t="str">
        <f>IF('statement of marks'!BO80="","",'statement of marks'!BO80)</f>
        <v/>
      </c>
      <c r="I2350" s="443" t="str">
        <f>IF('statement of marks'!BP80="","",'statement of marks'!BP80)</f>
        <v/>
      </c>
      <c r="J2350" s="430" t="str">
        <f>IF('statement of marks'!BQ80="","",'statement of marks'!BQ80)</f>
        <v/>
      </c>
      <c r="K2350" s="430" t="str">
        <f>IF('statement of marks'!BR80="","",'statement of marks'!BR80)</f>
        <v/>
      </c>
      <c r="L2350" s="443" t="str">
        <f>IF('statement of marks'!BS80="","",'statement of marks'!BS80)</f>
        <v/>
      </c>
      <c r="M2350" s="443" t="str">
        <f>IF('statement of marks'!BT80="","",'statement of marks'!BT80)</f>
        <v/>
      </c>
      <c r="N2350" s="444" t="str">
        <f>IF('statement of marks'!BU80="","",'statement of marks'!BU80)</f>
        <v/>
      </c>
      <c r="O2350" s="430" t="str">
        <f>IF('statement of marks'!BV80="","",'statement of marks'!BV80)</f>
        <v/>
      </c>
      <c r="P2350" s="430" t="str">
        <f>IF('statement of marks'!BW80="","",'statement of marks'!BW80)</f>
        <v/>
      </c>
      <c r="Q2350" s="430"/>
      <c r="R2350" s="443" t="str">
        <f>IF('statement of marks'!BX80="","",'statement of marks'!BX80)</f>
        <v/>
      </c>
      <c r="S2350" s="445" t="str">
        <f>IF('statement of marks'!BY80="","",'statement of marks'!BY80)</f>
        <v/>
      </c>
      <c r="T2350" s="430" t="str">
        <f>IF('statement of marks'!BZ80="","",'statement of marks'!BZ80)</f>
        <v/>
      </c>
      <c r="U2350" s="430" t="str">
        <f>IF('statement of marks'!CA80="","",'statement of marks'!CA80)</f>
        <v/>
      </c>
      <c r="V2350" s="430"/>
      <c r="W2350" s="443" t="str">
        <f>IF('statement of marks'!CB80="","",'statement of marks'!CB80)</f>
        <v/>
      </c>
      <c r="X2350" s="446" t="str">
        <f>IF('statement of marks'!CC80="","",'statement of marks'!CC80)</f>
        <v/>
      </c>
      <c r="Y2350" s="430" t="str">
        <f>IF('statement of marks'!CD80="","",'statement of marks'!CD80)</f>
        <v/>
      </c>
      <c r="Z2350" s="453" t="str">
        <f>IF('statement of marks'!CE80="","",'statement of marks'!CE80)</f>
        <v/>
      </c>
    </row>
    <row r="2351" spans="1:26" ht="15.5" customHeight="1">
      <c r="A2351" s="424"/>
      <c r="B2351" s="813" t="str">
        <f>IF('statement of marks'!$CH$3="","",'statement of marks'!$CH$3)</f>
        <v>MATHEMATICS</v>
      </c>
      <c r="C2351" s="814"/>
      <c r="D2351" s="430" t="str">
        <f>IF('statement of marks'!CH80="","",'statement of marks'!CH80)</f>
        <v/>
      </c>
      <c r="E2351" s="430" t="str">
        <f>IF('statement of marks'!CI80="","",'statement of marks'!CI80)</f>
        <v/>
      </c>
      <c r="F2351" s="442" t="str">
        <f>IF('statement of marks'!CJ80="","",'statement of marks'!CJ80)</f>
        <v/>
      </c>
      <c r="G2351" s="430" t="str">
        <f>IF('statement of marks'!CK80="","",'statement of marks'!CK80)</f>
        <v/>
      </c>
      <c r="H2351" s="430" t="str">
        <f>IF('statement of marks'!CL80="","",'statement of marks'!CL80)</f>
        <v/>
      </c>
      <c r="I2351" s="443" t="str">
        <f>IF('statement of marks'!CM80="","",'statement of marks'!CM80)</f>
        <v/>
      </c>
      <c r="J2351" s="430" t="str">
        <f>IF('statement of marks'!CN80="","",'statement of marks'!CN80)</f>
        <v/>
      </c>
      <c r="K2351" s="430" t="str">
        <f>IF('statement of marks'!CO80="","",'statement of marks'!CO80)</f>
        <v/>
      </c>
      <c r="L2351" s="443" t="str">
        <f>IF('statement of marks'!CP80="","",'statement of marks'!CP80)</f>
        <v/>
      </c>
      <c r="M2351" s="443" t="str">
        <f>IF('statement of marks'!CQ80="","",'statement of marks'!CQ80)</f>
        <v/>
      </c>
      <c r="N2351" s="444" t="str">
        <f>IF('statement of marks'!CR80="","",'statement of marks'!CR80)</f>
        <v/>
      </c>
      <c r="O2351" s="430" t="str">
        <f>IF('statement of marks'!CS80="","",'statement of marks'!CS80)</f>
        <v/>
      </c>
      <c r="P2351" s="430" t="str">
        <f>IF('statement of marks'!CT80="","",'statement of marks'!CT80)</f>
        <v/>
      </c>
      <c r="Q2351" s="430" t="str">
        <f>IF('statement of marks'!CU80="","",'statement of marks'!CU80)</f>
        <v/>
      </c>
      <c r="R2351" s="443" t="str">
        <f>IF('statement of marks'!CV80="","",'statement of marks'!CV80)</f>
        <v/>
      </c>
      <c r="S2351" s="445" t="str">
        <f>IF('statement of marks'!CW80="","",'statement of marks'!CW80)</f>
        <v/>
      </c>
      <c r="T2351" s="430" t="str">
        <f>IF('statement of marks'!CX80="","",'statement of marks'!CX80)</f>
        <v/>
      </c>
      <c r="U2351" s="430" t="str">
        <f>IF('statement of marks'!CY80="","",'statement of marks'!CY80)</f>
        <v/>
      </c>
      <c r="V2351" s="430" t="str">
        <f>IF('statement of marks'!CZ80="","",'statement of marks'!CZ80)</f>
        <v/>
      </c>
      <c r="W2351" s="443" t="str">
        <f>IF('statement of marks'!DA80="","",'statement of marks'!DA80)</f>
        <v/>
      </c>
      <c r="X2351" s="446" t="str">
        <f>IF('statement of marks'!DB80="","",'statement of marks'!DB80)</f>
        <v/>
      </c>
      <c r="Y2351" s="430" t="str">
        <f>IF('statement of marks'!DC80="","",'statement of marks'!DC80)</f>
        <v/>
      </c>
      <c r="Z2351" s="453" t="str">
        <f>IF('statement of marks'!DD80="","",'statement of marks'!DD80)</f>
        <v/>
      </c>
    </row>
    <row r="2352" spans="1:26" ht="15.5" customHeight="1">
      <c r="A2352" s="424"/>
      <c r="B2352" s="813" t="str">
        <f>IF('statement of marks'!$DG$3="","",'statement of marks'!$DG$3)</f>
        <v>SCIENCE</v>
      </c>
      <c r="C2352" s="814"/>
      <c r="D2352" s="430" t="str">
        <f>IF('statement of marks'!DG80="","",'statement of marks'!DG80)</f>
        <v/>
      </c>
      <c r="E2352" s="430" t="str">
        <f>IF('statement of marks'!DH80="","",'statement of marks'!DH80)</f>
        <v/>
      </c>
      <c r="F2352" s="442" t="str">
        <f>IF('statement of marks'!DI80="","",'statement of marks'!DI80)</f>
        <v/>
      </c>
      <c r="G2352" s="430" t="str">
        <f>IF('statement of marks'!DJ80="","",'statement of marks'!DJ80)</f>
        <v/>
      </c>
      <c r="H2352" s="430" t="str">
        <f>IF('statement of marks'!DK80="","",'statement of marks'!DK80)</f>
        <v/>
      </c>
      <c r="I2352" s="443" t="str">
        <f>IF('statement of marks'!DL80="","",'statement of marks'!DL80)</f>
        <v/>
      </c>
      <c r="J2352" s="430" t="str">
        <f>IF('statement of marks'!DM80="","",'statement of marks'!DM80)</f>
        <v/>
      </c>
      <c r="K2352" s="430" t="str">
        <f>IF('statement of marks'!DN80="","",'statement of marks'!DN80)</f>
        <v/>
      </c>
      <c r="L2352" s="443" t="str">
        <f>IF('statement of marks'!DO80="","",'statement of marks'!DO80)</f>
        <v/>
      </c>
      <c r="M2352" s="443" t="str">
        <f>IF('statement of marks'!DP80="","",'statement of marks'!DP80)</f>
        <v/>
      </c>
      <c r="N2352" s="444" t="str">
        <f>IF('statement of marks'!DQ80="","",'statement of marks'!DQ80)</f>
        <v/>
      </c>
      <c r="O2352" s="430" t="str">
        <f>IF('statement of marks'!DR80="","",'statement of marks'!DR80)</f>
        <v/>
      </c>
      <c r="P2352" s="430" t="str">
        <f>IF('statement of marks'!DS80="","",'statement of marks'!DS80)</f>
        <v/>
      </c>
      <c r="Q2352" s="430"/>
      <c r="R2352" s="443" t="str">
        <f>IF('statement of marks'!DT80="","",'statement of marks'!DT80)</f>
        <v/>
      </c>
      <c r="S2352" s="445" t="str">
        <f>IF('statement of marks'!DU80="","",'statement of marks'!DU80)</f>
        <v/>
      </c>
      <c r="T2352" s="430" t="str">
        <f>IF('statement of marks'!DV80="","",'statement of marks'!DV80)</f>
        <v/>
      </c>
      <c r="U2352" s="430" t="str">
        <f>IF('statement of marks'!DW80="","",'statement of marks'!DW80)</f>
        <v/>
      </c>
      <c r="V2352" s="430"/>
      <c r="W2352" s="443" t="str">
        <f>IF('statement of marks'!DX80="","",'statement of marks'!DX80)</f>
        <v/>
      </c>
      <c r="X2352" s="446" t="str">
        <f>IF('statement of marks'!DY80="","",'statement of marks'!DY80)</f>
        <v/>
      </c>
      <c r="Y2352" s="430" t="str">
        <f>IF('statement of marks'!DZ80="","",'statement of marks'!DZ80)</f>
        <v/>
      </c>
      <c r="Z2352" s="453" t="str">
        <f>IF('statement of marks'!EA80="","",'statement of marks'!EA80)</f>
        <v/>
      </c>
    </row>
    <row r="2353" spans="1:26" ht="15.5" customHeight="1">
      <c r="A2353" s="424"/>
      <c r="B2353" s="813" t="str">
        <f>IF('statement of marks'!$ED$3="","",'statement of marks'!$ED$3)</f>
        <v>SOCIAL STUDIES</v>
      </c>
      <c r="C2353" s="814"/>
      <c r="D2353" s="430" t="str">
        <f>IF('statement of marks'!ED80="","",'statement of marks'!ED80)</f>
        <v/>
      </c>
      <c r="E2353" s="430" t="str">
        <f>IF('statement of marks'!EE80="","",'statement of marks'!EE80)</f>
        <v/>
      </c>
      <c r="F2353" s="442" t="str">
        <f>IF('statement of marks'!EF80="","",'statement of marks'!EF80)</f>
        <v/>
      </c>
      <c r="G2353" s="430" t="str">
        <f>IF('statement of marks'!EG80="","",'statement of marks'!EG80)</f>
        <v/>
      </c>
      <c r="H2353" s="430" t="str">
        <f>IF('statement of marks'!EH80="","",'statement of marks'!EH80)</f>
        <v/>
      </c>
      <c r="I2353" s="443" t="str">
        <f>IF('statement of marks'!EI80="","",'statement of marks'!EI80)</f>
        <v/>
      </c>
      <c r="J2353" s="430" t="str">
        <f>IF('statement of marks'!EJ80="","",'statement of marks'!EJ80)</f>
        <v/>
      </c>
      <c r="K2353" s="430" t="str">
        <f>IF('statement of marks'!EK80="","",'statement of marks'!EK80)</f>
        <v/>
      </c>
      <c r="L2353" s="443" t="str">
        <f>IF('statement of marks'!EL80="","",'statement of marks'!EL80)</f>
        <v/>
      </c>
      <c r="M2353" s="443" t="str">
        <f>IF('statement of marks'!EM80="","",'statement of marks'!EM80)</f>
        <v/>
      </c>
      <c r="N2353" s="444" t="str">
        <f>IF('statement of marks'!EN80="","",'statement of marks'!EN80)</f>
        <v/>
      </c>
      <c r="O2353" s="430" t="str">
        <f>IF('statement of marks'!EO80="","",'statement of marks'!EO80)</f>
        <v/>
      </c>
      <c r="P2353" s="430" t="str">
        <f>IF('statement of marks'!EP80="","",'statement of marks'!EP80)</f>
        <v/>
      </c>
      <c r="Q2353" s="430"/>
      <c r="R2353" s="443" t="str">
        <f>IF('statement of marks'!EQ80="","",'statement of marks'!EQ80)</f>
        <v/>
      </c>
      <c r="S2353" s="445" t="str">
        <f>IF('statement of marks'!ER80="","",'statement of marks'!ER80)</f>
        <v/>
      </c>
      <c r="T2353" s="430" t="str">
        <f>IF('statement of marks'!ES80="","",'statement of marks'!ES80)</f>
        <v/>
      </c>
      <c r="U2353" s="430" t="str">
        <f>IF('statement of marks'!ET80="","",'statement of marks'!ET80)</f>
        <v/>
      </c>
      <c r="V2353" s="430"/>
      <c r="W2353" s="443" t="str">
        <f>IF('statement of marks'!EU80="","",'statement of marks'!EU80)</f>
        <v/>
      </c>
      <c r="X2353" s="446" t="str">
        <f>IF('statement of marks'!EV80="","",'statement of marks'!EV80)</f>
        <v/>
      </c>
      <c r="Y2353" s="430" t="str">
        <f>IF('statement of marks'!EW80="","",'statement of marks'!EW80)</f>
        <v/>
      </c>
      <c r="Z2353" s="453" t="str">
        <f>IF('statement of marks'!EX80="","",'statement of marks'!EX80)</f>
        <v/>
      </c>
    </row>
    <row r="2354" spans="1:26" ht="15.5" customHeight="1">
      <c r="A2354" s="424"/>
      <c r="B2354" s="813" t="s">
        <v>172</v>
      </c>
      <c r="C2354" s="814"/>
      <c r="D2354" s="794" t="s">
        <v>167</v>
      </c>
      <c r="E2354" s="794"/>
      <c r="F2354" s="794"/>
      <c r="G2354" s="794" t="s">
        <v>168</v>
      </c>
      <c r="H2354" s="794"/>
      <c r="I2354" s="794"/>
      <c r="J2354" s="794" t="s">
        <v>169</v>
      </c>
      <c r="K2354" s="794"/>
      <c r="L2354" s="794"/>
      <c r="M2354" s="794"/>
      <c r="N2354" s="794"/>
      <c r="O2354" s="794" t="s">
        <v>177</v>
      </c>
      <c r="P2354" s="794"/>
      <c r="Q2354" s="794"/>
      <c r="R2354" s="794"/>
      <c r="S2354" s="794" t="s">
        <v>221</v>
      </c>
      <c r="T2354" s="794"/>
      <c r="U2354" s="794"/>
      <c r="V2354" s="794"/>
      <c r="W2354" s="447"/>
      <c r="X2354" s="823" t="s">
        <v>425</v>
      </c>
      <c r="Y2354" s="823"/>
      <c r="Z2354" s="824"/>
    </row>
    <row r="2355" spans="1:26" ht="15.5" customHeight="1">
      <c r="A2355" s="425"/>
      <c r="B2355" s="825" t="s">
        <v>166</v>
      </c>
      <c r="C2355" s="826"/>
      <c r="D2355" s="827">
        <f>IF('statement of marks'!FA$6="","",'statement of marks'!FA$6)</f>
        <v>20</v>
      </c>
      <c r="E2355" s="827"/>
      <c r="F2355" s="827"/>
      <c r="G2355" s="827">
        <f>IF('statement of marks'!FB$6="","",'statement of marks'!FB$6)</f>
        <v>20</v>
      </c>
      <c r="H2355" s="827"/>
      <c r="I2355" s="827"/>
      <c r="J2355" s="827">
        <f>IF('statement of marks'!FC$6="","",'statement of marks'!FC$6)</f>
        <v>20</v>
      </c>
      <c r="K2355" s="827"/>
      <c r="L2355" s="827"/>
      <c r="M2355" s="827"/>
      <c r="N2355" s="827"/>
      <c r="O2355" s="827">
        <f>IF('statement of marks'!FD$6="","",'statement of marks'!FD$6)</f>
        <v>20</v>
      </c>
      <c r="P2355" s="827"/>
      <c r="Q2355" s="827"/>
      <c r="R2355" s="827"/>
      <c r="S2355" s="827">
        <f>IF('statement of marks'!FE$6="","",'statement of marks'!FE$6)</f>
        <v>20</v>
      </c>
      <c r="T2355" s="827"/>
      <c r="U2355" s="827"/>
      <c r="V2355" s="827"/>
      <c r="W2355" s="448"/>
      <c r="X2355" s="436">
        <f>IF('statement of marks'!FF$6="","",'statement of marks'!FF$6)</f>
        <v>100</v>
      </c>
      <c r="Y2355" s="436" t="s">
        <v>220</v>
      </c>
      <c r="Z2355" s="451" t="s">
        <v>69</v>
      </c>
    </row>
    <row r="2356" spans="1:26" ht="15.5" customHeight="1">
      <c r="A2356" s="424"/>
      <c r="B2356" s="813" t="str">
        <f>IF('statement of marks'!$FA$3="","",'statement of marks'!$FA$3)</f>
        <v>WORK EXPERIENCE</v>
      </c>
      <c r="C2356" s="814"/>
      <c r="D2356" s="817" t="str">
        <f>IF('statement of marks'!FA80="","",'statement of marks'!FA80)</f>
        <v/>
      </c>
      <c r="E2356" s="817"/>
      <c r="F2356" s="817"/>
      <c r="G2356" s="817" t="str">
        <f>IF('statement of marks'!FB80="","",'statement of marks'!FB80)</f>
        <v/>
      </c>
      <c r="H2356" s="817"/>
      <c r="I2356" s="817"/>
      <c r="J2356" s="816" t="str">
        <f>IF('statement of marks'!FC80="","",'statement of marks'!FC80)</f>
        <v/>
      </c>
      <c r="K2356" s="816"/>
      <c r="L2356" s="816"/>
      <c r="M2356" s="816"/>
      <c r="N2356" s="816"/>
      <c r="O2356" s="817" t="str">
        <f>IF('statement of marks'!FD80="","",'statement of marks'!FD80)</f>
        <v/>
      </c>
      <c r="P2356" s="817"/>
      <c r="Q2356" s="817"/>
      <c r="R2356" s="817"/>
      <c r="S2356" s="817" t="str">
        <f>IF('statement of marks'!FE80="","",'statement of marks'!FE80)</f>
        <v/>
      </c>
      <c r="T2356" s="817"/>
      <c r="U2356" s="817"/>
      <c r="V2356" s="817"/>
      <c r="W2356" s="447"/>
      <c r="X2356" s="447" t="str">
        <f>IF('statement of marks'!FF80="","",'statement of marks'!FF80)</f>
        <v/>
      </c>
      <c r="Y2356" s="447" t="str">
        <f>IF('statement of marks'!FG80="","",'statement of marks'!FG80)</f>
        <v/>
      </c>
      <c r="Z2356" s="454" t="str">
        <f>IF('statement of marks'!FH80="","",'statement of marks'!FH80)</f>
        <v/>
      </c>
    </row>
    <row r="2357" spans="1:26" ht="15.5" customHeight="1">
      <c r="A2357" s="424"/>
      <c r="B2357" s="813" t="str">
        <f>IF('statement of marks'!$FK$3="","",'statement of marks'!$FK$3)</f>
        <v>ART EDUCATION</v>
      </c>
      <c r="C2357" s="814"/>
      <c r="D2357" s="817" t="str">
        <f>IF('statement of marks'!FK80="","",'statement of marks'!FK80)</f>
        <v/>
      </c>
      <c r="E2357" s="817"/>
      <c r="F2357" s="817"/>
      <c r="G2357" s="817" t="str">
        <f>IF('statement of marks'!FL80="","",'statement of marks'!FL80)</f>
        <v/>
      </c>
      <c r="H2357" s="817"/>
      <c r="I2357" s="817"/>
      <c r="J2357" s="816" t="str">
        <f>IF('statement of marks'!FM80="","",'statement of marks'!FM80)</f>
        <v/>
      </c>
      <c r="K2357" s="816"/>
      <c r="L2357" s="816"/>
      <c r="M2357" s="816"/>
      <c r="N2357" s="816"/>
      <c r="O2357" s="817" t="str">
        <f>IF('statement of marks'!FN80="","",'statement of marks'!FN80)</f>
        <v/>
      </c>
      <c r="P2357" s="817"/>
      <c r="Q2357" s="817"/>
      <c r="R2357" s="817"/>
      <c r="S2357" s="817" t="str">
        <f>IF('statement of marks'!FO80="","",'statement of marks'!FO80)</f>
        <v/>
      </c>
      <c r="T2357" s="817"/>
      <c r="U2357" s="817"/>
      <c r="V2357" s="817"/>
      <c r="W2357" s="447"/>
      <c r="X2357" s="447" t="str">
        <f>IF('statement of marks'!FP80="","",'statement of marks'!FP80)</f>
        <v/>
      </c>
      <c r="Y2357" s="447" t="str">
        <f>IF('statement of marks'!FQ80="","",'statement of marks'!FQ80)</f>
        <v/>
      </c>
      <c r="Z2357" s="454" t="str">
        <f>IF('statement of marks'!FR80="","",'statement of marks'!FR80)</f>
        <v/>
      </c>
    </row>
    <row r="2358" spans="1:26" ht="15.5" customHeight="1">
      <c r="A2358" s="424"/>
      <c r="B2358" s="813" t="str">
        <f>IF('statement of marks'!$FU$3="","",'statement of marks'!$FU$3)</f>
        <v>PHYSICIAL EDUCATION</v>
      </c>
      <c r="C2358" s="814"/>
      <c r="D2358" s="817" t="str">
        <f>IF('statement of marks'!FU80="","",'statement of marks'!FU80)</f>
        <v/>
      </c>
      <c r="E2358" s="817"/>
      <c r="F2358" s="817"/>
      <c r="G2358" s="817" t="str">
        <f>IF('statement of marks'!FV80="","",'statement of marks'!FV80)</f>
        <v/>
      </c>
      <c r="H2358" s="817"/>
      <c r="I2358" s="817"/>
      <c r="J2358" s="816" t="str">
        <f>IF('statement of marks'!FW80="","",'statement of marks'!FW80)</f>
        <v/>
      </c>
      <c r="K2358" s="816"/>
      <c r="L2358" s="816"/>
      <c r="M2358" s="816"/>
      <c r="N2358" s="816"/>
      <c r="O2358" s="817" t="str">
        <f>IF('statement of marks'!FX80="","",'statement of marks'!FX80)</f>
        <v/>
      </c>
      <c r="P2358" s="817"/>
      <c r="Q2358" s="817"/>
      <c r="R2358" s="817"/>
      <c r="S2358" s="817" t="str">
        <f>IF('statement of marks'!FY80="","",'statement of marks'!FY80)</f>
        <v/>
      </c>
      <c r="T2358" s="817"/>
      <c r="U2358" s="817"/>
      <c r="V2358" s="817"/>
      <c r="W2358" s="447"/>
      <c r="X2358" s="447" t="str">
        <f>IF('statement of marks'!FZ80="","",'statement of marks'!FZ80)</f>
        <v/>
      </c>
      <c r="Y2358" s="447" t="str">
        <f>IF('statement of marks'!GA80="","",'statement of marks'!GA80)</f>
        <v/>
      </c>
      <c r="Z2358" s="454" t="str">
        <f>IF('statement of marks'!GB80="","",'statement of marks'!GB80)</f>
        <v/>
      </c>
    </row>
    <row r="2359" spans="1:26" ht="15.5" customHeight="1">
      <c r="A2359" s="424"/>
      <c r="B2359" s="813" t="s">
        <v>173</v>
      </c>
      <c r="C2359" s="814"/>
      <c r="D2359" s="794" t="str">
        <f>details!$EF$3</f>
        <v>AUGUST</v>
      </c>
      <c r="E2359" s="794"/>
      <c r="F2359" s="794"/>
      <c r="G2359" s="794" t="str">
        <f>details!$EJ$3</f>
        <v>OCTOBER</v>
      </c>
      <c r="H2359" s="794"/>
      <c r="I2359" s="794"/>
      <c r="J2359" s="816" t="str">
        <f>details!$EN$3</f>
        <v>DECEMBER</v>
      </c>
      <c r="K2359" s="816"/>
      <c r="L2359" s="816"/>
      <c r="M2359" s="816"/>
      <c r="N2359" s="816"/>
      <c r="O2359" s="794" t="str">
        <f>details!$ER$3</f>
        <v>FEBURARY</v>
      </c>
      <c r="P2359" s="794"/>
      <c r="Q2359" s="794"/>
      <c r="R2359" s="794"/>
      <c r="S2359" s="794" t="str">
        <f>details!$EV$3</f>
        <v>GRAND TOAL</v>
      </c>
      <c r="T2359" s="794"/>
      <c r="U2359" s="794"/>
      <c r="V2359" s="794"/>
      <c r="W2359" s="811" t="s">
        <v>118</v>
      </c>
      <c r="X2359" s="811"/>
      <c r="Y2359" s="811"/>
      <c r="Z2359" s="812"/>
    </row>
    <row r="2360" spans="1:26" ht="15.5" customHeight="1">
      <c r="A2360" s="424"/>
      <c r="B2360" s="813" t="s">
        <v>175</v>
      </c>
      <c r="C2360" s="814"/>
      <c r="D2360" s="815" t="str">
        <f>IF(details!EI80="","",details!EI80)</f>
        <v/>
      </c>
      <c r="E2360" s="815"/>
      <c r="F2360" s="815"/>
      <c r="G2360" s="815" t="str">
        <f>IF(details!EM80="","",details!EM80)</f>
        <v/>
      </c>
      <c r="H2360" s="815"/>
      <c r="I2360" s="815"/>
      <c r="J2360" s="816" t="str">
        <f>IF(details!EQ80="","",details!EQ80)</f>
        <v/>
      </c>
      <c r="K2360" s="816"/>
      <c r="L2360" s="816"/>
      <c r="M2360" s="816"/>
      <c r="N2360" s="816"/>
      <c r="O2360" s="817" t="str">
        <f>IF(details!EU80="","",details!EU80)</f>
        <v/>
      </c>
      <c r="P2360" s="817"/>
      <c r="Q2360" s="817"/>
      <c r="R2360" s="817"/>
      <c r="S2360" s="815" t="str">
        <f>IF(details!EW80="","",details!EW80)</f>
        <v/>
      </c>
      <c r="T2360" s="815"/>
      <c r="U2360" s="815"/>
      <c r="V2360" s="815"/>
      <c r="W2360" s="811"/>
      <c r="X2360" s="811"/>
      <c r="Y2360" s="811"/>
      <c r="Z2360" s="812"/>
    </row>
    <row r="2361" spans="1:26" ht="15.5" customHeight="1">
      <c r="A2361" s="424"/>
      <c r="B2361" s="818" t="s">
        <v>174</v>
      </c>
      <c r="C2361" s="819"/>
      <c r="D2361" s="820">
        <f>IF(details!EH80="","",details!EH80)</f>
        <v>40</v>
      </c>
      <c r="E2361" s="820"/>
      <c r="F2361" s="820"/>
      <c r="G2361" s="820">
        <f>IF(details!EL80="","",details!EL80)</f>
        <v>60</v>
      </c>
      <c r="H2361" s="820"/>
      <c r="I2361" s="820"/>
      <c r="J2361" s="820">
        <f>IF(details!EP80="","",details!EP80)</f>
        <v>80</v>
      </c>
      <c r="K2361" s="820"/>
      <c r="L2361" s="820"/>
      <c r="M2361" s="820"/>
      <c r="N2361" s="820"/>
      <c r="O2361" s="820">
        <f>IF(details!ET80="","",details!ET80)</f>
        <v>100</v>
      </c>
      <c r="P2361" s="820"/>
      <c r="Q2361" s="820"/>
      <c r="R2361" s="820"/>
      <c r="S2361" s="820">
        <f>IF(details!EV80="","",details!EV80)</f>
        <v>110</v>
      </c>
      <c r="T2361" s="820"/>
      <c r="U2361" s="820"/>
      <c r="V2361" s="820"/>
      <c r="W2361" s="821">
        <f>'statement of marks'!$HR$108</f>
        <v>45777</v>
      </c>
      <c r="X2361" s="821"/>
      <c r="Y2361" s="821"/>
      <c r="Z2361" s="822"/>
    </row>
    <row r="2362" spans="1:26" ht="15.5" customHeight="1">
      <c r="A2362" s="426"/>
      <c r="B2362" s="803" t="s">
        <v>232</v>
      </c>
      <c r="C2362" s="804"/>
      <c r="D2362" s="805" t="s">
        <v>189</v>
      </c>
      <c r="E2362" s="805"/>
      <c r="F2362" s="805"/>
      <c r="G2362" s="805" t="s">
        <v>190</v>
      </c>
      <c r="H2362" s="805"/>
      <c r="I2362" s="805"/>
      <c r="J2362" s="805" t="s">
        <v>222</v>
      </c>
      <c r="K2362" s="805"/>
      <c r="L2362" s="805"/>
      <c r="M2362" s="805"/>
      <c r="N2362" s="805"/>
      <c r="O2362" s="805" t="s">
        <v>147</v>
      </c>
      <c r="P2362" s="805"/>
      <c r="Q2362" s="805"/>
      <c r="R2362" s="805"/>
      <c r="S2362" s="806" t="s">
        <v>195</v>
      </c>
      <c r="T2362" s="806"/>
      <c r="U2362" s="806"/>
      <c r="V2362" s="806"/>
      <c r="W2362" s="805" t="s">
        <v>230</v>
      </c>
      <c r="X2362" s="805"/>
      <c r="Y2362" s="805"/>
      <c r="Z2362" s="807"/>
    </row>
    <row r="2363" spans="1:26" ht="15.5" customHeight="1">
      <c r="A2363" s="426"/>
      <c r="B2363" s="803"/>
      <c r="C2363" s="804"/>
      <c r="D2363" s="805">
        <f>'statement of marks'!HP80</f>
        <v>1200</v>
      </c>
      <c r="E2363" s="805"/>
      <c r="F2363" s="805"/>
      <c r="G2363" s="805" t="str">
        <f>'statement of marks'!HQ80</f>
        <v/>
      </c>
      <c r="H2363" s="805"/>
      <c r="I2363" s="805"/>
      <c r="J2363" s="808" t="str">
        <f>'statement of marks'!HU80</f>
        <v/>
      </c>
      <c r="K2363" s="808"/>
      <c r="L2363" s="808"/>
      <c r="M2363" s="808"/>
      <c r="N2363" s="808"/>
      <c r="O2363" s="808" t="str">
        <f>'statement of marks'!HR80</f>
        <v/>
      </c>
      <c r="P2363" s="808"/>
      <c r="Q2363" s="808"/>
      <c r="R2363" s="808"/>
      <c r="S2363" s="805" t="str">
        <f>'statement of marks'!HT80</f>
        <v/>
      </c>
      <c r="T2363" s="805"/>
      <c r="U2363" s="805"/>
      <c r="V2363" s="805"/>
      <c r="W2363" s="809" t="str">
        <f>'statement of marks'!HO80</f>
        <v/>
      </c>
      <c r="X2363" s="809"/>
      <c r="Y2363" s="809"/>
      <c r="Z2363" s="810"/>
    </row>
    <row r="2364" spans="1:26" ht="15.5" customHeight="1">
      <c r="A2364" s="424"/>
      <c r="B2364" s="792" t="s">
        <v>176</v>
      </c>
      <c r="C2364" s="793"/>
      <c r="D2364" s="794"/>
      <c r="E2364" s="794"/>
      <c r="F2364" s="794"/>
      <c r="G2364" s="794"/>
      <c r="H2364" s="794"/>
      <c r="I2364" s="794"/>
      <c r="J2364" s="794"/>
      <c r="K2364" s="794"/>
      <c r="L2364" s="794"/>
      <c r="M2364" s="794"/>
      <c r="N2364" s="794"/>
      <c r="O2364" s="794"/>
      <c r="P2364" s="794"/>
      <c r="Q2364" s="794"/>
      <c r="R2364" s="794"/>
      <c r="S2364" s="794"/>
      <c r="T2364" s="794"/>
      <c r="U2364" s="794"/>
      <c r="V2364" s="794"/>
      <c r="W2364" s="794"/>
      <c r="X2364" s="794"/>
      <c r="Y2364" s="794"/>
      <c r="Z2364" s="800"/>
    </row>
    <row r="2365" spans="1:26" ht="15.5" customHeight="1">
      <c r="A2365" s="424"/>
      <c r="B2365" s="801" t="s">
        <v>161</v>
      </c>
      <c r="C2365" s="802"/>
      <c r="D2365" s="794"/>
      <c r="E2365" s="794"/>
      <c r="F2365" s="794"/>
      <c r="G2365" s="794"/>
      <c r="H2365" s="794"/>
      <c r="I2365" s="794"/>
      <c r="J2365" s="794"/>
      <c r="K2365" s="794"/>
      <c r="L2365" s="794"/>
      <c r="M2365" s="794"/>
      <c r="N2365" s="794"/>
      <c r="O2365" s="794"/>
      <c r="P2365" s="794"/>
      <c r="Q2365" s="794"/>
      <c r="R2365" s="794"/>
      <c r="S2365" s="794"/>
      <c r="T2365" s="794"/>
      <c r="U2365" s="794"/>
      <c r="V2365" s="794"/>
      <c r="W2365" s="794"/>
      <c r="X2365" s="794"/>
      <c r="Y2365" s="794"/>
      <c r="Z2365" s="800"/>
    </row>
    <row r="2366" spans="1:26" ht="15.5" customHeight="1">
      <c r="A2366" s="424"/>
      <c r="B2366" s="792" t="s">
        <v>162</v>
      </c>
      <c r="C2366" s="793"/>
      <c r="D2366" s="794"/>
      <c r="E2366" s="794"/>
      <c r="F2366" s="794"/>
      <c r="G2366" s="794"/>
      <c r="H2366" s="794"/>
      <c r="I2366" s="794"/>
      <c r="J2366" s="794"/>
      <c r="K2366" s="794"/>
      <c r="L2366" s="794"/>
      <c r="M2366" s="794"/>
      <c r="N2366" s="794"/>
      <c r="O2366" s="794"/>
      <c r="P2366" s="794"/>
      <c r="Q2366" s="794"/>
      <c r="R2366" s="794"/>
      <c r="S2366" s="795" t="s">
        <v>162</v>
      </c>
      <c r="T2366" s="795"/>
      <c r="U2366" s="795"/>
      <c r="V2366" s="795"/>
      <c r="W2366" s="796" t="s">
        <v>163</v>
      </c>
      <c r="X2366" s="796"/>
      <c r="Y2366" s="796"/>
      <c r="Z2366" s="797"/>
    </row>
    <row r="2367" spans="1:26" ht="15.5" customHeight="1">
      <c r="A2367" s="424"/>
      <c r="B2367" s="798" t="s">
        <v>163</v>
      </c>
      <c r="C2367" s="799"/>
      <c r="D2367" s="794"/>
      <c r="E2367" s="794"/>
      <c r="F2367" s="794"/>
      <c r="G2367" s="794"/>
      <c r="H2367" s="794"/>
      <c r="I2367" s="794"/>
      <c r="J2367" s="794"/>
      <c r="K2367" s="794"/>
      <c r="L2367" s="794"/>
      <c r="M2367" s="794"/>
      <c r="N2367" s="794"/>
      <c r="O2367" s="794"/>
      <c r="P2367" s="794"/>
      <c r="Q2367" s="794"/>
      <c r="R2367" s="794"/>
      <c r="S2367" s="795"/>
      <c r="T2367" s="795"/>
      <c r="U2367" s="795"/>
      <c r="V2367" s="795"/>
      <c r="W2367" s="796"/>
      <c r="X2367" s="796"/>
      <c r="Y2367" s="796"/>
      <c r="Z2367" s="797"/>
    </row>
    <row r="2368" spans="1:26" ht="15.5" customHeight="1" thickBot="1">
      <c r="A2368" s="424"/>
      <c r="B2368" s="786" t="s">
        <v>223</v>
      </c>
      <c r="C2368" s="787"/>
      <c r="D2368" s="788"/>
      <c r="E2368" s="788"/>
      <c r="F2368" s="788"/>
      <c r="G2368" s="788"/>
      <c r="H2368" s="788"/>
      <c r="I2368" s="788"/>
      <c r="J2368" s="788"/>
      <c r="K2368" s="788"/>
      <c r="L2368" s="788"/>
      <c r="M2368" s="788"/>
      <c r="N2368" s="788"/>
      <c r="O2368" s="788"/>
      <c r="P2368" s="788"/>
      <c r="Q2368" s="788"/>
      <c r="R2368" s="788"/>
      <c r="S2368" s="789" t="s">
        <v>179</v>
      </c>
      <c r="T2368" s="789"/>
      <c r="U2368" s="789"/>
      <c r="V2368" s="789"/>
      <c r="W2368" s="790" t="s">
        <v>179</v>
      </c>
      <c r="X2368" s="790"/>
      <c r="Y2368" s="790"/>
      <c r="Z2368" s="791"/>
    </row>
    <row r="2369" spans="1:26" ht="15.5" customHeight="1">
      <c r="A2369" s="424"/>
      <c r="B2369" s="839" t="s">
        <v>178</v>
      </c>
      <c r="C2369" s="840"/>
      <c r="D2369" s="840"/>
      <c r="E2369" s="840"/>
      <c r="F2369" s="840"/>
      <c r="G2369" s="840"/>
      <c r="H2369" s="840"/>
      <c r="I2369" s="840"/>
      <c r="J2369" s="840"/>
      <c r="K2369" s="840"/>
      <c r="L2369" s="840"/>
      <c r="M2369" s="840"/>
      <c r="N2369" s="840"/>
      <c r="O2369" s="840"/>
      <c r="P2369" s="840"/>
      <c r="Q2369" s="840"/>
      <c r="R2369" s="840"/>
      <c r="S2369" s="840"/>
      <c r="T2369" s="840"/>
      <c r="U2369" s="840"/>
      <c r="V2369" s="840"/>
      <c r="W2369" s="840"/>
      <c r="X2369" s="840"/>
      <c r="Y2369" s="840"/>
      <c r="Z2369" s="841"/>
    </row>
    <row r="2370" spans="1:26" ht="15.5" customHeight="1">
      <c r="A2370" s="424"/>
      <c r="B2370" s="842" t="str">
        <f>IF('statement of marks'!$A$1="","",'statement of marks'!$A$1)</f>
        <v>GOVT. HR. SEC. SCHOOL, _________________</v>
      </c>
      <c r="C2370" s="843"/>
      <c r="D2370" s="843"/>
      <c r="E2370" s="843"/>
      <c r="F2370" s="843"/>
      <c r="G2370" s="843"/>
      <c r="H2370" s="843"/>
      <c r="I2370" s="843"/>
      <c r="J2370" s="843"/>
      <c r="K2370" s="843"/>
      <c r="L2370" s="843"/>
      <c r="M2370" s="843"/>
      <c r="N2370" s="843"/>
      <c r="O2370" s="843"/>
      <c r="P2370" s="843"/>
      <c r="Q2370" s="843"/>
      <c r="R2370" s="843"/>
      <c r="S2370" s="843"/>
      <c r="T2370" s="843"/>
      <c r="U2370" s="843"/>
      <c r="V2370" s="843"/>
      <c r="W2370" s="843"/>
      <c r="X2370" s="843"/>
      <c r="Y2370" s="843"/>
      <c r="Z2370" s="844"/>
    </row>
    <row r="2371" spans="1:26" ht="15.5" customHeight="1">
      <c r="A2371" s="424"/>
      <c r="B2371" s="813" t="s">
        <v>117</v>
      </c>
      <c r="C2371" s="814"/>
      <c r="D2371" s="814" t="str">
        <f>IF('statement of marks'!$H$3="","",'statement of marks'!$H$3)</f>
        <v>2024-25</v>
      </c>
      <c r="E2371" s="814"/>
      <c r="F2371" s="814"/>
      <c r="G2371" s="814"/>
      <c r="H2371" s="814"/>
      <c r="I2371" s="814"/>
      <c r="J2371" s="814"/>
      <c r="K2371" s="814"/>
      <c r="L2371" s="814"/>
      <c r="M2371" s="814"/>
      <c r="N2371" s="814"/>
      <c r="O2371" s="814"/>
      <c r="P2371" s="814"/>
      <c r="Q2371" s="814"/>
      <c r="R2371" s="814"/>
      <c r="S2371" s="814"/>
      <c r="T2371" s="814"/>
      <c r="U2371" s="814"/>
      <c r="V2371" s="814"/>
      <c r="W2371" s="814"/>
      <c r="X2371" s="814"/>
      <c r="Y2371" s="814"/>
      <c r="Z2371" s="832"/>
    </row>
    <row r="2372" spans="1:26" ht="15.5" customHeight="1">
      <c r="A2372" s="424"/>
      <c r="B2372" s="813" t="s">
        <v>157</v>
      </c>
      <c r="C2372" s="814"/>
      <c r="D2372" s="814" t="str">
        <f>IF('statement of marks'!I81="","",'statement of marks'!I81)</f>
        <v/>
      </c>
      <c r="E2372" s="814"/>
      <c r="F2372" s="814"/>
      <c r="G2372" s="814"/>
      <c r="H2372" s="814"/>
      <c r="I2372" s="814"/>
      <c r="J2372" s="814"/>
      <c r="K2372" s="814"/>
      <c r="L2372" s="814"/>
      <c r="M2372" s="814"/>
      <c r="N2372" s="814"/>
      <c r="O2372" s="814"/>
      <c r="P2372" s="814"/>
      <c r="Q2372" s="814"/>
      <c r="R2372" s="814"/>
      <c r="S2372" s="814"/>
      <c r="T2372" s="814"/>
      <c r="U2372" s="814"/>
      <c r="V2372" s="814"/>
      <c r="W2372" s="814"/>
      <c r="X2372" s="814"/>
      <c r="Y2372" s="814"/>
      <c r="Z2372" s="832"/>
    </row>
    <row r="2373" spans="1:26" ht="15.5" customHeight="1">
      <c r="A2373" s="424"/>
      <c r="B2373" s="813" t="s">
        <v>20</v>
      </c>
      <c r="C2373" s="814"/>
      <c r="D2373" s="814" t="str">
        <f>IF('statement of marks'!J81="","",'statement of marks'!J81)</f>
        <v/>
      </c>
      <c r="E2373" s="814"/>
      <c r="F2373" s="814"/>
      <c r="G2373" s="814"/>
      <c r="H2373" s="814"/>
      <c r="I2373" s="814"/>
      <c r="J2373" s="814"/>
      <c r="K2373" s="814"/>
      <c r="L2373" s="814"/>
      <c r="M2373" s="814"/>
      <c r="N2373" s="814"/>
      <c r="O2373" s="814"/>
      <c r="P2373" s="814"/>
      <c r="Q2373" s="814"/>
      <c r="R2373" s="814"/>
      <c r="S2373" s="814"/>
      <c r="T2373" s="814"/>
      <c r="U2373" s="814"/>
      <c r="V2373" s="814"/>
      <c r="W2373" s="814"/>
      <c r="X2373" s="814"/>
      <c r="Y2373" s="814"/>
      <c r="Z2373" s="832"/>
    </row>
    <row r="2374" spans="1:26" ht="15.5" customHeight="1">
      <c r="A2374" s="424"/>
      <c r="B2374" s="813" t="s">
        <v>21</v>
      </c>
      <c r="C2374" s="814"/>
      <c r="D2374" s="814" t="str">
        <f>IF('statement of marks'!K81="","",'statement of marks'!K81)</f>
        <v/>
      </c>
      <c r="E2374" s="814"/>
      <c r="F2374" s="814"/>
      <c r="G2374" s="814"/>
      <c r="H2374" s="814"/>
      <c r="I2374" s="814"/>
      <c r="J2374" s="814"/>
      <c r="K2374" s="814"/>
      <c r="L2374" s="814"/>
      <c r="M2374" s="814"/>
      <c r="N2374" s="814"/>
      <c r="O2374" s="814"/>
      <c r="P2374" s="814"/>
      <c r="Q2374" s="814"/>
      <c r="R2374" s="814"/>
      <c r="S2374" s="814"/>
      <c r="T2374" s="814"/>
      <c r="U2374" s="814"/>
      <c r="V2374" s="814"/>
      <c r="W2374" s="814"/>
      <c r="X2374" s="814"/>
      <c r="Y2374" s="814"/>
      <c r="Z2374" s="832"/>
    </row>
    <row r="2375" spans="1:26" ht="15.5" customHeight="1">
      <c r="A2375" s="424"/>
      <c r="B2375" s="813" t="s">
        <v>158</v>
      </c>
      <c r="C2375" s="814"/>
      <c r="D2375" s="814" t="str">
        <f>IF('statement of marks'!$G$3="","",'statement of marks'!$G$3)</f>
        <v>6 A</v>
      </c>
      <c r="E2375" s="814"/>
      <c r="F2375" s="814"/>
      <c r="G2375" s="814" t="s">
        <v>159</v>
      </c>
      <c r="H2375" s="814"/>
      <c r="I2375" s="814"/>
      <c r="J2375" s="836">
        <f>IF('statement of marks'!D81="","",'statement of marks'!D81)</f>
        <v>875</v>
      </c>
      <c r="K2375" s="837"/>
      <c r="L2375" s="837"/>
      <c r="M2375" s="837"/>
      <c r="N2375" s="838"/>
      <c r="O2375" s="814" t="s">
        <v>79</v>
      </c>
      <c r="P2375" s="814"/>
      <c r="Q2375" s="814"/>
      <c r="R2375" s="814"/>
      <c r="S2375" s="814" t="str">
        <f>IF('statement of marks'!F81="","",'statement of marks'!F81)</f>
        <v/>
      </c>
      <c r="T2375" s="814"/>
      <c r="U2375" s="814"/>
      <c r="V2375" s="814"/>
      <c r="W2375" s="814" t="str">
        <f>IF('statement of marks'!$I$3="","",'statement of marks'!$I$3)</f>
        <v>SCHOOL DISE CODE</v>
      </c>
      <c r="X2375" s="814"/>
      <c r="Y2375" s="814"/>
      <c r="Z2375" s="832"/>
    </row>
    <row r="2376" spans="1:26" ht="15.5" customHeight="1">
      <c r="A2376" s="424"/>
      <c r="B2376" s="449" t="s">
        <v>171</v>
      </c>
      <c r="C2376" s="428"/>
      <c r="D2376" s="830" t="str">
        <f>IF('statement of marks'!G81="","",'statement of marks'!G81)</f>
        <v/>
      </c>
      <c r="E2376" s="830"/>
      <c r="F2376" s="830"/>
      <c r="G2376" s="831" t="str">
        <f>IF('statement of marks'!H81="","",'statement of marks'!H81)</f>
        <v/>
      </c>
      <c r="H2376" s="831"/>
      <c r="I2376" s="831"/>
      <c r="J2376" s="831"/>
      <c r="K2376" s="831"/>
      <c r="L2376" s="831"/>
      <c r="M2376" s="831"/>
      <c r="N2376" s="831"/>
      <c r="O2376" s="831"/>
      <c r="P2376" s="831"/>
      <c r="Q2376" s="831"/>
      <c r="R2376" s="831"/>
      <c r="S2376" s="831"/>
      <c r="T2376" s="831"/>
      <c r="U2376" s="831"/>
      <c r="V2376" s="831"/>
      <c r="W2376" s="814" t="str">
        <f>IF('statement of marks'!$J$3="","",'statement of marks'!$J$3)</f>
        <v>08291009401</v>
      </c>
      <c r="X2376" s="814"/>
      <c r="Y2376" s="814"/>
      <c r="Z2376" s="832"/>
    </row>
    <row r="2377" spans="1:26" ht="15.5" customHeight="1">
      <c r="A2377" s="424"/>
      <c r="B2377" s="450" t="s">
        <v>160</v>
      </c>
      <c r="C2377" s="429" t="s">
        <v>165</v>
      </c>
      <c r="D2377" s="794" t="s">
        <v>167</v>
      </c>
      <c r="E2377" s="794"/>
      <c r="F2377" s="794"/>
      <c r="G2377" s="794" t="s">
        <v>168</v>
      </c>
      <c r="H2377" s="794"/>
      <c r="I2377" s="794"/>
      <c r="J2377" s="794" t="s">
        <v>169</v>
      </c>
      <c r="K2377" s="794"/>
      <c r="L2377" s="794"/>
      <c r="M2377" s="833" t="str">
        <f>IF('statement of marks'!U$4="","",'statement of marks'!U$4)</f>
        <v>TOTAL OF ALL TESTS</v>
      </c>
      <c r="N2377" s="834" t="str">
        <f>IF('statement of marks'!V$4="","",'statement of marks'!V$4)</f>
        <v>VRUKSHAROPAN</v>
      </c>
      <c r="O2377" s="795" t="s">
        <v>170</v>
      </c>
      <c r="P2377" s="795"/>
      <c r="Q2377" s="795"/>
      <c r="R2377" s="795"/>
      <c r="S2377" s="835" t="s">
        <v>216</v>
      </c>
      <c r="T2377" s="816" t="s">
        <v>90</v>
      </c>
      <c r="U2377" s="816"/>
      <c r="V2377" s="816"/>
      <c r="W2377" s="816"/>
      <c r="X2377" s="823" t="s">
        <v>425</v>
      </c>
      <c r="Y2377" s="823"/>
      <c r="Z2377" s="824"/>
    </row>
    <row r="2378" spans="1:26" ht="15.5" customHeight="1">
      <c r="A2378" s="424"/>
      <c r="B2378" s="450"/>
      <c r="C2378" s="429"/>
      <c r="D2378" s="431" t="s">
        <v>217</v>
      </c>
      <c r="E2378" s="431" t="s">
        <v>218</v>
      </c>
      <c r="F2378" s="432" t="s">
        <v>219</v>
      </c>
      <c r="G2378" s="431" t="s">
        <v>217</v>
      </c>
      <c r="H2378" s="431" t="s">
        <v>218</v>
      </c>
      <c r="I2378" s="433" t="s">
        <v>219</v>
      </c>
      <c r="J2378" s="431" t="s">
        <v>217</v>
      </c>
      <c r="K2378" s="431" t="s">
        <v>218</v>
      </c>
      <c r="L2378" s="433" t="s">
        <v>219</v>
      </c>
      <c r="M2378" s="833"/>
      <c r="N2378" s="834"/>
      <c r="O2378" s="431" t="s">
        <v>217</v>
      </c>
      <c r="P2378" s="431" t="s">
        <v>218</v>
      </c>
      <c r="Q2378" s="434" t="s">
        <v>421</v>
      </c>
      <c r="R2378" s="433" t="s">
        <v>219</v>
      </c>
      <c r="S2378" s="835"/>
      <c r="T2378" s="431" t="s">
        <v>217</v>
      </c>
      <c r="U2378" s="431" t="s">
        <v>218</v>
      </c>
      <c r="V2378" s="434" t="s">
        <v>422</v>
      </c>
      <c r="W2378" s="433" t="s">
        <v>219</v>
      </c>
      <c r="X2378" s="435" t="s">
        <v>423</v>
      </c>
      <c r="Y2378" s="431" t="s">
        <v>220</v>
      </c>
      <c r="Z2378" s="451" t="s">
        <v>69</v>
      </c>
    </row>
    <row r="2379" spans="1:26" ht="15.5" customHeight="1">
      <c r="A2379" s="425"/>
      <c r="B2379" s="828" t="s">
        <v>166</v>
      </c>
      <c r="C2379" s="829"/>
      <c r="D2379" s="436">
        <f>IF('statement of marks'!L$6="","",'statement of marks'!L$6)</f>
        <v>5</v>
      </c>
      <c r="E2379" s="436">
        <f>IF('statement of marks'!M$6="","",'statement of marks'!M$6)</f>
        <v>5</v>
      </c>
      <c r="F2379" s="437">
        <f>IF('statement of marks'!N$6="","",'statement of marks'!N$6)</f>
        <v>10</v>
      </c>
      <c r="G2379" s="436">
        <f>IF('statement of marks'!O$6="","",'statement of marks'!O$6)</f>
        <v>5</v>
      </c>
      <c r="H2379" s="436">
        <f>IF('statement of marks'!P$6="","",'statement of marks'!P$6)</f>
        <v>5</v>
      </c>
      <c r="I2379" s="438">
        <f>IF('statement of marks'!Q$6="","",'statement of marks'!Q$6)</f>
        <v>10</v>
      </c>
      <c r="J2379" s="436">
        <f>IF('statement of marks'!R$6="","",'statement of marks'!R$6)</f>
        <v>5</v>
      </c>
      <c r="K2379" s="436">
        <f>IF('statement of marks'!S$6="","",'statement of marks'!S$6)</f>
        <v>4</v>
      </c>
      <c r="L2379" s="438">
        <f>IF('statement of marks'!T$6="","",'statement of marks'!T$6)</f>
        <v>9</v>
      </c>
      <c r="M2379" s="438">
        <f>IF('statement of marks'!U$6="","",'statement of marks'!U$6)</f>
        <v>29</v>
      </c>
      <c r="N2379" s="439">
        <f>IF('statement of marks'!V$6="","",'statement of marks'!V$6)</f>
        <v>1</v>
      </c>
      <c r="O2379" s="436">
        <f>IF('statement of marks'!W$6="","",'statement of marks'!W$6)</f>
        <v>40</v>
      </c>
      <c r="P2379" s="436">
        <f>IF('statement of marks'!X$6="","",'statement of marks'!X$6)</f>
        <v>10</v>
      </c>
      <c r="Q2379" s="436">
        <f>IF('statement of marks'!Y$6="","",'statement of marks'!Y$6)</f>
        <v>20</v>
      </c>
      <c r="R2379" s="438">
        <f>IF('statement of marks'!Z$6="","",'statement of marks'!Z$6)</f>
        <v>70</v>
      </c>
      <c r="S2379" s="440">
        <f>IF('statement of marks'!AA$6="","",'statement of marks'!AA$6)</f>
        <v>100</v>
      </c>
      <c r="T2379" s="436">
        <f>IF('statement of marks'!AB$6="","",'statement of marks'!AB$6)</f>
        <v>65</v>
      </c>
      <c r="U2379" s="436">
        <f>IF('statement of marks'!AC$6="","",'statement of marks'!AC$6)</f>
        <v>15</v>
      </c>
      <c r="V2379" s="436">
        <f>IF('statement of marks'!AD$6="","",'statement of marks'!AD$6)</f>
        <v>20</v>
      </c>
      <c r="W2379" s="438">
        <f>IF('statement of marks'!AE$6="","",'statement of marks'!AE$6)</f>
        <v>100</v>
      </c>
      <c r="X2379" s="441">
        <f>IF('statement of marks'!AF$6="","",'statement of marks'!AF$6)</f>
        <v>200</v>
      </c>
      <c r="Y2379" s="436" t="str">
        <f>IF('statement of marks'!AG$6="","",'statement of marks'!AG$6)</f>
        <v/>
      </c>
      <c r="Z2379" s="452" t="str">
        <f>IF('statement of marks'!AH$6="","",'statement of marks'!AH$6)</f>
        <v/>
      </c>
    </row>
    <row r="2380" spans="1:26" ht="15.5" customHeight="1">
      <c r="A2380" s="424"/>
      <c r="B2380" s="813" t="str">
        <f>IF('statement of marks'!$L$3="","",'statement of marks'!$L$3)</f>
        <v>HINDI</v>
      </c>
      <c r="C2380" s="814"/>
      <c r="D2380" s="430" t="str">
        <f>IF('statement of marks'!L81="","",'statement of marks'!L81)</f>
        <v/>
      </c>
      <c r="E2380" s="430" t="str">
        <f>IF('statement of marks'!M81="","",'statement of marks'!M81)</f>
        <v/>
      </c>
      <c r="F2380" s="442" t="str">
        <f>IF('statement of marks'!N81="","",'statement of marks'!N81)</f>
        <v/>
      </c>
      <c r="G2380" s="430" t="str">
        <f>IF('statement of marks'!O81="","",'statement of marks'!O81)</f>
        <v/>
      </c>
      <c r="H2380" s="430" t="str">
        <f>IF('statement of marks'!P81="","",'statement of marks'!P81)</f>
        <v/>
      </c>
      <c r="I2380" s="443" t="str">
        <f>IF('statement of marks'!Q81="","",'statement of marks'!Q81)</f>
        <v/>
      </c>
      <c r="J2380" s="430" t="str">
        <f>IF('statement of marks'!R81="","",'statement of marks'!R81)</f>
        <v/>
      </c>
      <c r="K2380" s="430" t="str">
        <f>IF('statement of marks'!S81="","",'statement of marks'!S81)</f>
        <v/>
      </c>
      <c r="L2380" s="443" t="str">
        <f>IF('statement of marks'!T81="","",'statement of marks'!T81)</f>
        <v/>
      </c>
      <c r="M2380" s="443" t="str">
        <f>IF('statement of marks'!U81="","",'statement of marks'!U81)</f>
        <v/>
      </c>
      <c r="N2380" s="444" t="str">
        <f>IF('statement of marks'!V81="","",'statement of marks'!V81)</f>
        <v/>
      </c>
      <c r="O2380" s="430" t="str">
        <f>IF('statement of marks'!W81="","",'statement of marks'!W81)</f>
        <v/>
      </c>
      <c r="P2380" s="430" t="str">
        <f>IF('statement of marks'!X81="","",'statement of marks'!X81)</f>
        <v/>
      </c>
      <c r="Q2380" s="430" t="str">
        <f>IF('statement of marks'!Y81="","",'statement of marks'!Y81)</f>
        <v/>
      </c>
      <c r="R2380" s="443" t="str">
        <f>IF('statement of marks'!Z81="","",'statement of marks'!Z81)</f>
        <v/>
      </c>
      <c r="S2380" s="445" t="str">
        <f>IF('statement of marks'!AA81="","",'statement of marks'!AA81)</f>
        <v/>
      </c>
      <c r="T2380" s="430" t="str">
        <f>IF('statement of marks'!AB81="","",'statement of marks'!AB81)</f>
        <v/>
      </c>
      <c r="U2380" s="430" t="str">
        <f>IF('statement of marks'!AC81="","",'statement of marks'!AC81)</f>
        <v/>
      </c>
      <c r="V2380" s="430" t="str">
        <f>IF('statement of marks'!AD81="","",'statement of marks'!AD81)</f>
        <v/>
      </c>
      <c r="W2380" s="443" t="str">
        <f>IF('statement of marks'!AE81="","",'statement of marks'!AE81)</f>
        <v/>
      </c>
      <c r="X2380" s="446" t="str">
        <f>IF('statement of marks'!AF81="","",'statement of marks'!AF81)</f>
        <v/>
      </c>
      <c r="Y2380" s="430" t="str">
        <f>IF('statement of marks'!AG81="","",'statement of marks'!AG81)</f>
        <v/>
      </c>
      <c r="Z2380" s="453" t="str">
        <f>IF('statement of marks'!AH81="","",'statement of marks'!AH81)</f>
        <v/>
      </c>
    </row>
    <row r="2381" spans="1:26" ht="15.5" customHeight="1">
      <c r="A2381" s="424"/>
      <c r="B2381" s="813" t="str">
        <f>IF('statement of marks'!$AK$3="","",'statement of marks'!$AK$3)</f>
        <v>ENGLISH</v>
      </c>
      <c r="C2381" s="814"/>
      <c r="D2381" s="430" t="str">
        <f>IF('statement of marks'!AK81="","",'statement of marks'!AK81)</f>
        <v/>
      </c>
      <c r="E2381" s="430" t="str">
        <f>IF('statement of marks'!AL81="","",'statement of marks'!AL81)</f>
        <v/>
      </c>
      <c r="F2381" s="442" t="str">
        <f>IF('statement of marks'!AM81="","",'statement of marks'!AM81)</f>
        <v/>
      </c>
      <c r="G2381" s="430" t="str">
        <f>IF('statement of marks'!AN81="","",'statement of marks'!AN81)</f>
        <v/>
      </c>
      <c r="H2381" s="430" t="str">
        <f>IF('statement of marks'!AO81="","",'statement of marks'!AO81)</f>
        <v/>
      </c>
      <c r="I2381" s="443" t="str">
        <f>IF('statement of marks'!AP81="","",'statement of marks'!AP81)</f>
        <v/>
      </c>
      <c r="J2381" s="430" t="str">
        <f>IF('statement of marks'!AQ81="","",'statement of marks'!AQ81)</f>
        <v/>
      </c>
      <c r="K2381" s="430" t="str">
        <f>IF('statement of marks'!AR81="","",'statement of marks'!AR81)</f>
        <v/>
      </c>
      <c r="L2381" s="443" t="str">
        <f>IF('statement of marks'!AS81="","",'statement of marks'!AS81)</f>
        <v/>
      </c>
      <c r="M2381" s="443" t="str">
        <f>IF('statement of marks'!AT81="","",'statement of marks'!AT81)</f>
        <v/>
      </c>
      <c r="N2381" s="444" t="str">
        <f>IF('statement of marks'!AU81="","",'statement of marks'!AU81)</f>
        <v/>
      </c>
      <c r="O2381" s="430" t="str">
        <f>IF('statement of marks'!AV81="","",'statement of marks'!AV81)</f>
        <v/>
      </c>
      <c r="P2381" s="430" t="str">
        <f>IF('statement of marks'!AW81="","",'statement of marks'!AW81)</f>
        <v/>
      </c>
      <c r="Q2381" s="430" t="str">
        <f>IF('statement of marks'!AX81="","",'statement of marks'!AX81)</f>
        <v/>
      </c>
      <c r="R2381" s="443" t="str">
        <f>IF('statement of marks'!AY81="","",'statement of marks'!AY81)</f>
        <v/>
      </c>
      <c r="S2381" s="445" t="str">
        <f>IF('statement of marks'!AZ81="","",'statement of marks'!AZ81)</f>
        <v/>
      </c>
      <c r="T2381" s="430" t="str">
        <f>IF('statement of marks'!BA81="","",'statement of marks'!BA81)</f>
        <v/>
      </c>
      <c r="U2381" s="430" t="str">
        <f>IF('statement of marks'!BB81="","",'statement of marks'!BB81)</f>
        <v/>
      </c>
      <c r="V2381" s="430" t="str">
        <f>IF('statement of marks'!BC81="","",'statement of marks'!BC81)</f>
        <v/>
      </c>
      <c r="W2381" s="443" t="str">
        <f>IF('statement of marks'!BD81="","",'statement of marks'!BD81)</f>
        <v/>
      </c>
      <c r="X2381" s="446" t="str">
        <f>IF('statement of marks'!BE81="","",'statement of marks'!BE81)</f>
        <v/>
      </c>
      <c r="Y2381" s="430" t="str">
        <f>IF('statement of marks'!BF81="","",'statement of marks'!BF81)</f>
        <v/>
      </c>
      <c r="Z2381" s="453" t="str">
        <f>IF('statement of marks'!BG81="","",'statement of marks'!BG81)</f>
        <v/>
      </c>
    </row>
    <row r="2382" spans="1:26" ht="15.5" customHeight="1">
      <c r="A2382" s="424"/>
      <c r="B2382" s="813" t="str">
        <f>IF('statement of marks'!BJ81="s","SANSKRIT",IF('statement of marks'!BJ81="u","URDU",IF('statement of marks'!BJ81="g","GUJRATI",IF('statement of marks'!BJ81="p","PUNJABI",IF('statement of marks'!BJ81="sd","fla/kh","THIRD LANGUAGE")))))</f>
        <v>THIRD LANGUAGE</v>
      </c>
      <c r="C2382" s="814"/>
      <c r="D2382" s="430" t="str">
        <f>IF('statement of marks'!BK81="","",'statement of marks'!BK81)</f>
        <v/>
      </c>
      <c r="E2382" s="430" t="str">
        <f>IF('statement of marks'!BL81="","",'statement of marks'!BL81)</f>
        <v/>
      </c>
      <c r="F2382" s="442" t="str">
        <f>IF('statement of marks'!BM81="","",'statement of marks'!BM81)</f>
        <v/>
      </c>
      <c r="G2382" s="430" t="str">
        <f>IF('statement of marks'!BN81="","",'statement of marks'!BN81)</f>
        <v/>
      </c>
      <c r="H2382" s="430" t="str">
        <f>IF('statement of marks'!BO81="","",'statement of marks'!BO81)</f>
        <v/>
      </c>
      <c r="I2382" s="443" t="str">
        <f>IF('statement of marks'!BP81="","",'statement of marks'!BP81)</f>
        <v/>
      </c>
      <c r="J2382" s="430" t="str">
        <f>IF('statement of marks'!BQ81="","",'statement of marks'!BQ81)</f>
        <v/>
      </c>
      <c r="K2382" s="430" t="str">
        <f>IF('statement of marks'!BR81="","",'statement of marks'!BR81)</f>
        <v/>
      </c>
      <c r="L2382" s="443" t="str">
        <f>IF('statement of marks'!BS81="","",'statement of marks'!BS81)</f>
        <v/>
      </c>
      <c r="M2382" s="443" t="str">
        <f>IF('statement of marks'!BT81="","",'statement of marks'!BT81)</f>
        <v/>
      </c>
      <c r="N2382" s="444" t="str">
        <f>IF('statement of marks'!BU81="","",'statement of marks'!BU81)</f>
        <v/>
      </c>
      <c r="O2382" s="430" t="str">
        <f>IF('statement of marks'!BV81="","",'statement of marks'!BV81)</f>
        <v/>
      </c>
      <c r="P2382" s="430" t="str">
        <f>IF('statement of marks'!BW81="","",'statement of marks'!BW81)</f>
        <v/>
      </c>
      <c r="Q2382" s="430"/>
      <c r="R2382" s="443" t="str">
        <f>IF('statement of marks'!BX81="","",'statement of marks'!BX81)</f>
        <v/>
      </c>
      <c r="S2382" s="445" t="str">
        <f>IF('statement of marks'!BY81="","",'statement of marks'!BY81)</f>
        <v/>
      </c>
      <c r="T2382" s="430" t="str">
        <f>IF('statement of marks'!BZ81="","",'statement of marks'!BZ81)</f>
        <v/>
      </c>
      <c r="U2382" s="430" t="str">
        <f>IF('statement of marks'!CA81="","",'statement of marks'!CA81)</f>
        <v/>
      </c>
      <c r="V2382" s="430"/>
      <c r="W2382" s="443" t="str">
        <f>IF('statement of marks'!CB81="","",'statement of marks'!CB81)</f>
        <v/>
      </c>
      <c r="X2382" s="446" t="str">
        <f>IF('statement of marks'!CC81="","",'statement of marks'!CC81)</f>
        <v/>
      </c>
      <c r="Y2382" s="430" t="str">
        <f>IF('statement of marks'!CD81="","",'statement of marks'!CD81)</f>
        <v/>
      </c>
      <c r="Z2382" s="453" t="str">
        <f>IF('statement of marks'!CE81="","",'statement of marks'!CE81)</f>
        <v/>
      </c>
    </row>
    <row r="2383" spans="1:26" ht="15.5" customHeight="1">
      <c r="A2383" s="424"/>
      <c r="B2383" s="813" t="str">
        <f>IF('statement of marks'!$CH$3="","",'statement of marks'!$CH$3)</f>
        <v>MATHEMATICS</v>
      </c>
      <c r="C2383" s="814"/>
      <c r="D2383" s="430" t="str">
        <f>IF('statement of marks'!CH81="","",'statement of marks'!CH81)</f>
        <v/>
      </c>
      <c r="E2383" s="430" t="str">
        <f>IF('statement of marks'!CI81="","",'statement of marks'!CI81)</f>
        <v/>
      </c>
      <c r="F2383" s="442" t="str">
        <f>IF('statement of marks'!CJ81="","",'statement of marks'!CJ81)</f>
        <v/>
      </c>
      <c r="G2383" s="430" t="str">
        <f>IF('statement of marks'!CK81="","",'statement of marks'!CK81)</f>
        <v/>
      </c>
      <c r="H2383" s="430" t="str">
        <f>IF('statement of marks'!CL81="","",'statement of marks'!CL81)</f>
        <v/>
      </c>
      <c r="I2383" s="443" t="str">
        <f>IF('statement of marks'!CM81="","",'statement of marks'!CM81)</f>
        <v/>
      </c>
      <c r="J2383" s="430" t="str">
        <f>IF('statement of marks'!CN81="","",'statement of marks'!CN81)</f>
        <v/>
      </c>
      <c r="K2383" s="430" t="str">
        <f>IF('statement of marks'!CO81="","",'statement of marks'!CO81)</f>
        <v/>
      </c>
      <c r="L2383" s="443" t="str">
        <f>IF('statement of marks'!CP81="","",'statement of marks'!CP81)</f>
        <v/>
      </c>
      <c r="M2383" s="443" t="str">
        <f>IF('statement of marks'!CQ81="","",'statement of marks'!CQ81)</f>
        <v/>
      </c>
      <c r="N2383" s="444" t="str">
        <f>IF('statement of marks'!CR81="","",'statement of marks'!CR81)</f>
        <v/>
      </c>
      <c r="O2383" s="430" t="str">
        <f>IF('statement of marks'!CS81="","",'statement of marks'!CS81)</f>
        <v/>
      </c>
      <c r="P2383" s="430" t="str">
        <f>IF('statement of marks'!CT81="","",'statement of marks'!CT81)</f>
        <v/>
      </c>
      <c r="Q2383" s="430" t="str">
        <f>IF('statement of marks'!CU81="","",'statement of marks'!CU81)</f>
        <v/>
      </c>
      <c r="R2383" s="443" t="str">
        <f>IF('statement of marks'!CV81="","",'statement of marks'!CV81)</f>
        <v/>
      </c>
      <c r="S2383" s="445" t="str">
        <f>IF('statement of marks'!CW81="","",'statement of marks'!CW81)</f>
        <v/>
      </c>
      <c r="T2383" s="430" t="str">
        <f>IF('statement of marks'!CX81="","",'statement of marks'!CX81)</f>
        <v/>
      </c>
      <c r="U2383" s="430" t="str">
        <f>IF('statement of marks'!CY81="","",'statement of marks'!CY81)</f>
        <v/>
      </c>
      <c r="V2383" s="430" t="str">
        <f>IF('statement of marks'!CZ81="","",'statement of marks'!CZ81)</f>
        <v/>
      </c>
      <c r="W2383" s="443" t="str">
        <f>IF('statement of marks'!DA81="","",'statement of marks'!DA81)</f>
        <v/>
      </c>
      <c r="X2383" s="446" t="str">
        <f>IF('statement of marks'!DB81="","",'statement of marks'!DB81)</f>
        <v/>
      </c>
      <c r="Y2383" s="430" t="str">
        <f>IF('statement of marks'!DC81="","",'statement of marks'!DC81)</f>
        <v/>
      </c>
      <c r="Z2383" s="453" t="str">
        <f>IF('statement of marks'!DD81="","",'statement of marks'!DD81)</f>
        <v/>
      </c>
    </row>
    <row r="2384" spans="1:26" ht="15.5" customHeight="1">
      <c r="A2384" s="424"/>
      <c r="B2384" s="813" t="str">
        <f>IF('statement of marks'!$DG$3="","",'statement of marks'!$DG$3)</f>
        <v>SCIENCE</v>
      </c>
      <c r="C2384" s="814"/>
      <c r="D2384" s="430" t="str">
        <f>IF('statement of marks'!DG81="","",'statement of marks'!DG81)</f>
        <v/>
      </c>
      <c r="E2384" s="430" t="str">
        <f>IF('statement of marks'!DH81="","",'statement of marks'!DH81)</f>
        <v/>
      </c>
      <c r="F2384" s="442" t="str">
        <f>IF('statement of marks'!DI81="","",'statement of marks'!DI81)</f>
        <v/>
      </c>
      <c r="G2384" s="430" t="str">
        <f>IF('statement of marks'!DJ81="","",'statement of marks'!DJ81)</f>
        <v/>
      </c>
      <c r="H2384" s="430" t="str">
        <f>IF('statement of marks'!DK81="","",'statement of marks'!DK81)</f>
        <v/>
      </c>
      <c r="I2384" s="443" t="str">
        <f>IF('statement of marks'!DL81="","",'statement of marks'!DL81)</f>
        <v/>
      </c>
      <c r="J2384" s="430" t="str">
        <f>IF('statement of marks'!DM81="","",'statement of marks'!DM81)</f>
        <v/>
      </c>
      <c r="K2384" s="430" t="str">
        <f>IF('statement of marks'!DN81="","",'statement of marks'!DN81)</f>
        <v/>
      </c>
      <c r="L2384" s="443" t="str">
        <f>IF('statement of marks'!DO81="","",'statement of marks'!DO81)</f>
        <v/>
      </c>
      <c r="M2384" s="443" t="str">
        <f>IF('statement of marks'!DP81="","",'statement of marks'!DP81)</f>
        <v/>
      </c>
      <c r="N2384" s="444" t="str">
        <f>IF('statement of marks'!DQ81="","",'statement of marks'!DQ81)</f>
        <v/>
      </c>
      <c r="O2384" s="430" t="str">
        <f>IF('statement of marks'!DR81="","",'statement of marks'!DR81)</f>
        <v/>
      </c>
      <c r="P2384" s="430" t="str">
        <f>IF('statement of marks'!DS81="","",'statement of marks'!DS81)</f>
        <v/>
      </c>
      <c r="Q2384" s="430"/>
      <c r="R2384" s="443" t="str">
        <f>IF('statement of marks'!DT81="","",'statement of marks'!DT81)</f>
        <v/>
      </c>
      <c r="S2384" s="445" t="str">
        <f>IF('statement of marks'!DU81="","",'statement of marks'!DU81)</f>
        <v/>
      </c>
      <c r="T2384" s="430" t="str">
        <f>IF('statement of marks'!DV81="","",'statement of marks'!DV81)</f>
        <v/>
      </c>
      <c r="U2384" s="430" t="str">
        <f>IF('statement of marks'!DW81="","",'statement of marks'!DW81)</f>
        <v/>
      </c>
      <c r="V2384" s="430"/>
      <c r="W2384" s="443" t="str">
        <f>IF('statement of marks'!DX81="","",'statement of marks'!DX81)</f>
        <v/>
      </c>
      <c r="X2384" s="446" t="str">
        <f>IF('statement of marks'!DY81="","",'statement of marks'!DY81)</f>
        <v/>
      </c>
      <c r="Y2384" s="430" t="str">
        <f>IF('statement of marks'!DZ81="","",'statement of marks'!DZ81)</f>
        <v/>
      </c>
      <c r="Z2384" s="453" t="str">
        <f>IF('statement of marks'!EA81="","",'statement of marks'!EA81)</f>
        <v/>
      </c>
    </row>
    <row r="2385" spans="1:26" ht="15.5" customHeight="1">
      <c r="A2385" s="424"/>
      <c r="B2385" s="813" t="str">
        <f>IF('statement of marks'!$ED$3="","",'statement of marks'!$ED$3)</f>
        <v>SOCIAL STUDIES</v>
      </c>
      <c r="C2385" s="814"/>
      <c r="D2385" s="430" t="str">
        <f>IF('statement of marks'!ED81="","",'statement of marks'!ED81)</f>
        <v/>
      </c>
      <c r="E2385" s="430" t="str">
        <f>IF('statement of marks'!EE81="","",'statement of marks'!EE81)</f>
        <v/>
      </c>
      <c r="F2385" s="442" t="str">
        <f>IF('statement of marks'!EF81="","",'statement of marks'!EF81)</f>
        <v/>
      </c>
      <c r="G2385" s="430" t="str">
        <f>IF('statement of marks'!EG81="","",'statement of marks'!EG81)</f>
        <v/>
      </c>
      <c r="H2385" s="430" t="str">
        <f>IF('statement of marks'!EH81="","",'statement of marks'!EH81)</f>
        <v/>
      </c>
      <c r="I2385" s="443" t="str">
        <f>IF('statement of marks'!EI81="","",'statement of marks'!EI81)</f>
        <v/>
      </c>
      <c r="J2385" s="430" t="str">
        <f>IF('statement of marks'!EJ81="","",'statement of marks'!EJ81)</f>
        <v/>
      </c>
      <c r="K2385" s="430" t="str">
        <f>IF('statement of marks'!EK81="","",'statement of marks'!EK81)</f>
        <v/>
      </c>
      <c r="L2385" s="443" t="str">
        <f>IF('statement of marks'!EL81="","",'statement of marks'!EL81)</f>
        <v/>
      </c>
      <c r="M2385" s="443" t="str">
        <f>IF('statement of marks'!EM81="","",'statement of marks'!EM81)</f>
        <v/>
      </c>
      <c r="N2385" s="444" t="str">
        <f>IF('statement of marks'!EN81="","",'statement of marks'!EN81)</f>
        <v/>
      </c>
      <c r="O2385" s="430" t="str">
        <f>IF('statement of marks'!EO81="","",'statement of marks'!EO81)</f>
        <v/>
      </c>
      <c r="P2385" s="430" t="str">
        <f>IF('statement of marks'!EP81="","",'statement of marks'!EP81)</f>
        <v/>
      </c>
      <c r="Q2385" s="430"/>
      <c r="R2385" s="443" t="str">
        <f>IF('statement of marks'!EQ81="","",'statement of marks'!EQ81)</f>
        <v/>
      </c>
      <c r="S2385" s="445" t="str">
        <f>IF('statement of marks'!ER81="","",'statement of marks'!ER81)</f>
        <v/>
      </c>
      <c r="T2385" s="430" t="str">
        <f>IF('statement of marks'!ES81="","",'statement of marks'!ES81)</f>
        <v/>
      </c>
      <c r="U2385" s="430" t="str">
        <f>IF('statement of marks'!ET81="","",'statement of marks'!ET81)</f>
        <v/>
      </c>
      <c r="V2385" s="430"/>
      <c r="W2385" s="443" t="str">
        <f>IF('statement of marks'!EU81="","",'statement of marks'!EU81)</f>
        <v/>
      </c>
      <c r="X2385" s="446" t="str">
        <f>IF('statement of marks'!EV81="","",'statement of marks'!EV81)</f>
        <v/>
      </c>
      <c r="Y2385" s="430" t="str">
        <f>IF('statement of marks'!EW81="","",'statement of marks'!EW81)</f>
        <v/>
      </c>
      <c r="Z2385" s="453" t="str">
        <f>IF('statement of marks'!EX81="","",'statement of marks'!EX81)</f>
        <v/>
      </c>
    </row>
    <row r="2386" spans="1:26" ht="15.5" customHeight="1">
      <c r="A2386" s="424"/>
      <c r="B2386" s="813" t="s">
        <v>172</v>
      </c>
      <c r="C2386" s="814"/>
      <c r="D2386" s="794" t="s">
        <v>167</v>
      </c>
      <c r="E2386" s="794"/>
      <c r="F2386" s="794"/>
      <c r="G2386" s="794" t="s">
        <v>168</v>
      </c>
      <c r="H2386" s="794"/>
      <c r="I2386" s="794"/>
      <c r="J2386" s="794" t="s">
        <v>169</v>
      </c>
      <c r="K2386" s="794"/>
      <c r="L2386" s="794"/>
      <c r="M2386" s="794"/>
      <c r="N2386" s="794"/>
      <c r="O2386" s="794" t="s">
        <v>177</v>
      </c>
      <c r="P2386" s="794"/>
      <c r="Q2386" s="794"/>
      <c r="R2386" s="794"/>
      <c r="S2386" s="794" t="s">
        <v>221</v>
      </c>
      <c r="T2386" s="794"/>
      <c r="U2386" s="794"/>
      <c r="V2386" s="794"/>
      <c r="W2386" s="447"/>
      <c r="X2386" s="823" t="s">
        <v>425</v>
      </c>
      <c r="Y2386" s="823"/>
      <c r="Z2386" s="824"/>
    </row>
    <row r="2387" spans="1:26" ht="15.5" customHeight="1">
      <c r="A2387" s="425"/>
      <c r="B2387" s="825" t="s">
        <v>166</v>
      </c>
      <c r="C2387" s="826"/>
      <c r="D2387" s="827">
        <f>IF('statement of marks'!FA$6="","",'statement of marks'!FA$6)</f>
        <v>20</v>
      </c>
      <c r="E2387" s="827"/>
      <c r="F2387" s="827"/>
      <c r="G2387" s="827">
        <f>IF('statement of marks'!FB$6="","",'statement of marks'!FB$6)</f>
        <v>20</v>
      </c>
      <c r="H2387" s="827"/>
      <c r="I2387" s="827"/>
      <c r="J2387" s="827">
        <f>IF('statement of marks'!FC$6="","",'statement of marks'!FC$6)</f>
        <v>20</v>
      </c>
      <c r="K2387" s="827"/>
      <c r="L2387" s="827"/>
      <c r="M2387" s="827"/>
      <c r="N2387" s="827"/>
      <c r="O2387" s="827">
        <f>IF('statement of marks'!FD$6="","",'statement of marks'!FD$6)</f>
        <v>20</v>
      </c>
      <c r="P2387" s="827"/>
      <c r="Q2387" s="827"/>
      <c r="R2387" s="827"/>
      <c r="S2387" s="827">
        <f>IF('statement of marks'!FE$6="","",'statement of marks'!FE$6)</f>
        <v>20</v>
      </c>
      <c r="T2387" s="827"/>
      <c r="U2387" s="827"/>
      <c r="V2387" s="827"/>
      <c r="W2387" s="448"/>
      <c r="X2387" s="436">
        <f>IF('statement of marks'!FF$6="","",'statement of marks'!FF$6)</f>
        <v>100</v>
      </c>
      <c r="Y2387" s="436" t="s">
        <v>220</v>
      </c>
      <c r="Z2387" s="451" t="s">
        <v>69</v>
      </c>
    </row>
    <row r="2388" spans="1:26" ht="15.5" customHeight="1">
      <c r="A2388" s="424"/>
      <c r="B2388" s="813" t="str">
        <f>IF('statement of marks'!$FA$3="","",'statement of marks'!$FA$3)</f>
        <v>WORK EXPERIENCE</v>
      </c>
      <c r="C2388" s="814"/>
      <c r="D2388" s="817" t="str">
        <f>IF('statement of marks'!FA81="","",'statement of marks'!FA81)</f>
        <v/>
      </c>
      <c r="E2388" s="817"/>
      <c r="F2388" s="817"/>
      <c r="G2388" s="817" t="str">
        <f>IF('statement of marks'!FB81="","",'statement of marks'!FB81)</f>
        <v/>
      </c>
      <c r="H2388" s="817"/>
      <c r="I2388" s="817"/>
      <c r="J2388" s="816" t="str">
        <f>IF('statement of marks'!FC81="","",'statement of marks'!FC81)</f>
        <v/>
      </c>
      <c r="K2388" s="816"/>
      <c r="L2388" s="816"/>
      <c r="M2388" s="816"/>
      <c r="N2388" s="816"/>
      <c r="O2388" s="817" t="str">
        <f>IF('statement of marks'!FD81="","",'statement of marks'!FD81)</f>
        <v/>
      </c>
      <c r="P2388" s="817"/>
      <c r="Q2388" s="817"/>
      <c r="R2388" s="817"/>
      <c r="S2388" s="817" t="str">
        <f>IF('statement of marks'!FE81="","",'statement of marks'!FE81)</f>
        <v/>
      </c>
      <c r="T2388" s="817"/>
      <c r="U2388" s="817"/>
      <c r="V2388" s="817"/>
      <c r="W2388" s="447"/>
      <c r="X2388" s="447" t="str">
        <f>IF('statement of marks'!FF81="","",'statement of marks'!FF81)</f>
        <v/>
      </c>
      <c r="Y2388" s="447" t="str">
        <f>IF('statement of marks'!FG81="","",'statement of marks'!FG81)</f>
        <v/>
      </c>
      <c r="Z2388" s="454" t="str">
        <f>IF('statement of marks'!FH81="","",'statement of marks'!FH81)</f>
        <v/>
      </c>
    </row>
    <row r="2389" spans="1:26" ht="15.5" customHeight="1">
      <c r="A2389" s="424"/>
      <c r="B2389" s="813" t="str">
        <f>IF('statement of marks'!$FK$3="","",'statement of marks'!$FK$3)</f>
        <v>ART EDUCATION</v>
      </c>
      <c r="C2389" s="814"/>
      <c r="D2389" s="817" t="str">
        <f>IF('statement of marks'!FK81="","",'statement of marks'!FK81)</f>
        <v/>
      </c>
      <c r="E2389" s="817"/>
      <c r="F2389" s="817"/>
      <c r="G2389" s="817" t="str">
        <f>IF('statement of marks'!FL81="","",'statement of marks'!FL81)</f>
        <v/>
      </c>
      <c r="H2389" s="817"/>
      <c r="I2389" s="817"/>
      <c r="J2389" s="816" t="str">
        <f>IF('statement of marks'!FM81="","",'statement of marks'!FM81)</f>
        <v/>
      </c>
      <c r="K2389" s="816"/>
      <c r="L2389" s="816"/>
      <c r="M2389" s="816"/>
      <c r="N2389" s="816"/>
      <c r="O2389" s="817" t="str">
        <f>IF('statement of marks'!FN81="","",'statement of marks'!FN81)</f>
        <v/>
      </c>
      <c r="P2389" s="817"/>
      <c r="Q2389" s="817"/>
      <c r="R2389" s="817"/>
      <c r="S2389" s="817" t="str">
        <f>IF('statement of marks'!FO81="","",'statement of marks'!FO81)</f>
        <v/>
      </c>
      <c r="T2389" s="817"/>
      <c r="U2389" s="817"/>
      <c r="V2389" s="817"/>
      <c r="W2389" s="447"/>
      <c r="X2389" s="447" t="str">
        <f>IF('statement of marks'!FP81="","",'statement of marks'!FP81)</f>
        <v/>
      </c>
      <c r="Y2389" s="447" t="str">
        <f>IF('statement of marks'!FQ81="","",'statement of marks'!FQ81)</f>
        <v/>
      </c>
      <c r="Z2389" s="454" t="str">
        <f>IF('statement of marks'!FR81="","",'statement of marks'!FR81)</f>
        <v/>
      </c>
    </row>
    <row r="2390" spans="1:26" ht="15.5" customHeight="1">
      <c r="A2390" s="424"/>
      <c r="B2390" s="813" t="str">
        <f>IF('statement of marks'!$FU$3="","",'statement of marks'!$FU$3)</f>
        <v>PHYSICIAL EDUCATION</v>
      </c>
      <c r="C2390" s="814"/>
      <c r="D2390" s="817" t="str">
        <f>IF('statement of marks'!FU81="","",'statement of marks'!FU81)</f>
        <v/>
      </c>
      <c r="E2390" s="817"/>
      <c r="F2390" s="817"/>
      <c r="G2390" s="817" t="str">
        <f>IF('statement of marks'!FV81="","",'statement of marks'!FV81)</f>
        <v/>
      </c>
      <c r="H2390" s="817"/>
      <c r="I2390" s="817"/>
      <c r="J2390" s="816" t="str">
        <f>IF('statement of marks'!FW81="","",'statement of marks'!FW81)</f>
        <v/>
      </c>
      <c r="K2390" s="816"/>
      <c r="L2390" s="816"/>
      <c r="M2390" s="816"/>
      <c r="N2390" s="816"/>
      <c r="O2390" s="817" t="str">
        <f>IF('statement of marks'!FX81="","",'statement of marks'!FX81)</f>
        <v/>
      </c>
      <c r="P2390" s="817"/>
      <c r="Q2390" s="817"/>
      <c r="R2390" s="817"/>
      <c r="S2390" s="817" t="str">
        <f>IF('statement of marks'!FY81="","",'statement of marks'!FY81)</f>
        <v/>
      </c>
      <c r="T2390" s="817"/>
      <c r="U2390" s="817"/>
      <c r="V2390" s="817"/>
      <c r="W2390" s="447"/>
      <c r="X2390" s="447" t="str">
        <f>IF('statement of marks'!FZ81="","",'statement of marks'!FZ81)</f>
        <v/>
      </c>
      <c r="Y2390" s="447" t="str">
        <f>IF('statement of marks'!GA81="","",'statement of marks'!GA81)</f>
        <v/>
      </c>
      <c r="Z2390" s="454" t="str">
        <f>IF('statement of marks'!GB81="","",'statement of marks'!GB81)</f>
        <v/>
      </c>
    </row>
    <row r="2391" spans="1:26" ht="15.5" customHeight="1">
      <c r="A2391" s="424"/>
      <c r="B2391" s="813" t="s">
        <v>173</v>
      </c>
      <c r="C2391" s="814"/>
      <c r="D2391" s="794" t="str">
        <f>details!$EF$3</f>
        <v>AUGUST</v>
      </c>
      <c r="E2391" s="794"/>
      <c r="F2391" s="794"/>
      <c r="G2391" s="794" t="str">
        <f>details!$EJ$3</f>
        <v>OCTOBER</v>
      </c>
      <c r="H2391" s="794"/>
      <c r="I2391" s="794"/>
      <c r="J2391" s="816" t="str">
        <f>details!$EN$3</f>
        <v>DECEMBER</v>
      </c>
      <c r="K2391" s="816"/>
      <c r="L2391" s="816"/>
      <c r="M2391" s="816"/>
      <c r="N2391" s="816"/>
      <c r="O2391" s="794" t="str">
        <f>details!$ER$3</f>
        <v>FEBURARY</v>
      </c>
      <c r="P2391" s="794"/>
      <c r="Q2391" s="794"/>
      <c r="R2391" s="794"/>
      <c r="S2391" s="794" t="str">
        <f>details!$EV$3</f>
        <v>GRAND TOAL</v>
      </c>
      <c r="T2391" s="794"/>
      <c r="U2391" s="794"/>
      <c r="V2391" s="794"/>
      <c r="W2391" s="811" t="s">
        <v>118</v>
      </c>
      <c r="X2391" s="811"/>
      <c r="Y2391" s="811"/>
      <c r="Z2391" s="812"/>
    </row>
    <row r="2392" spans="1:26" ht="15.5" customHeight="1">
      <c r="A2392" s="424"/>
      <c r="B2392" s="813" t="s">
        <v>175</v>
      </c>
      <c r="C2392" s="814"/>
      <c r="D2392" s="815" t="str">
        <f>IF(details!EI81="","",details!EI81)</f>
        <v/>
      </c>
      <c r="E2392" s="815"/>
      <c r="F2392" s="815"/>
      <c r="G2392" s="815" t="str">
        <f>IF(details!EM81="","",details!EM81)</f>
        <v/>
      </c>
      <c r="H2392" s="815"/>
      <c r="I2392" s="815"/>
      <c r="J2392" s="816" t="str">
        <f>IF(details!EQ81="","",details!EQ81)</f>
        <v/>
      </c>
      <c r="K2392" s="816"/>
      <c r="L2392" s="816"/>
      <c r="M2392" s="816"/>
      <c r="N2392" s="816"/>
      <c r="O2392" s="817" t="str">
        <f>IF(details!EU81="","",details!EU81)</f>
        <v/>
      </c>
      <c r="P2392" s="817"/>
      <c r="Q2392" s="817"/>
      <c r="R2392" s="817"/>
      <c r="S2392" s="815" t="str">
        <f>IF(details!EW81="","",details!EW81)</f>
        <v/>
      </c>
      <c r="T2392" s="815"/>
      <c r="U2392" s="815"/>
      <c r="V2392" s="815"/>
      <c r="W2392" s="811"/>
      <c r="X2392" s="811"/>
      <c r="Y2392" s="811"/>
      <c r="Z2392" s="812"/>
    </row>
    <row r="2393" spans="1:26" ht="15.5" customHeight="1">
      <c r="A2393" s="424"/>
      <c r="B2393" s="818" t="s">
        <v>174</v>
      </c>
      <c r="C2393" s="819"/>
      <c r="D2393" s="820">
        <f>IF(details!EH81="","",details!EH81)</f>
        <v>40</v>
      </c>
      <c r="E2393" s="820"/>
      <c r="F2393" s="820"/>
      <c r="G2393" s="820">
        <f>IF(details!EL81="","",details!EL81)</f>
        <v>60</v>
      </c>
      <c r="H2393" s="820"/>
      <c r="I2393" s="820"/>
      <c r="J2393" s="820">
        <f>IF(details!EP81="","",details!EP81)</f>
        <v>80</v>
      </c>
      <c r="K2393" s="820"/>
      <c r="L2393" s="820"/>
      <c r="M2393" s="820"/>
      <c r="N2393" s="820"/>
      <c r="O2393" s="820">
        <f>IF(details!ET81="","",details!ET81)</f>
        <v>100</v>
      </c>
      <c r="P2393" s="820"/>
      <c r="Q2393" s="820"/>
      <c r="R2393" s="820"/>
      <c r="S2393" s="820">
        <f>IF(details!EV81="","",details!EV81)</f>
        <v>110</v>
      </c>
      <c r="T2393" s="820"/>
      <c r="U2393" s="820"/>
      <c r="V2393" s="820"/>
      <c r="W2393" s="821">
        <f>'statement of marks'!$HR$108</f>
        <v>45777</v>
      </c>
      <c r="X2393" s="821"/>
      <c r="Y2393" s="821"/>
      <c r="Z2393" s="822"/>
    </row>
    <row r="2394" spans="1:26" ht="15.5" customHeight="1">
      <c r="A2394" s="426"/>
      <c r="B2394" s="803" t="s">
        <v>232</v>
      </c>
      <c r="C2394" s="804"/>
      <c r="D2394" s="805" t="s">
        <v>189</v>
      </c>
      <c r="E2394" s="805"/>
      <c r="F2394" s="805"/>
      <c r="G2394" s="805" t="s">
        <v>190</v>
      </c>
      <c r="H2394" s="805"/>
      <c r="I2394" s="805"/>
      <c r="J2394" s="805" t="s">
        <v>222</v>
      </c>
      <c r="K2394" s="805"/>
      <c r="L2394" s="805"/>
      <c r="M2394" s="805"/>
      <c r="N2394" s="805"/>
      <c r="O2394" s="805" t="s">
        <v>147</v>
      </c>
      <c r="P2394" s="805"/>
      <c r="Q2394" s="805"/>
      <c r="R2394" s="805"/>
      <c r="S2394" s="806" t="s">
        <v>195</v>
      </c>
      <c r="T2394" s="806"/>
      <c r="U2394" s="806"/>
      <c r="V2394" s="806"/>
      <c r="W2394" s="805" t="s">
        <v>230</v>
      </c>
      <c r="X2394" s="805"/>
      <c r="Y2394" s="805"/>
      <c r="Z2394" s="807"/>
    </row>
    <row r="2395" spans="1:26" ht="15.5" customHeight="1">
      <c r="A2395" s="426"/>
      <c r="B2395" s="803"/>
      <c r="C2395" s="804"/>
      <c r="D2395" s="805">
        <f>'statement of marks'!HP81</f>
        <v>1200</v>
      </c>
      <c r="E2395" s="805"/>
      <c r="F2395" s="805"/>
      <c r="G2395" s="805" t="str">
        <f>'statement of marks'!HQ81</f>
        <v/>
      </c>
      <c r="H2395" s="805"/>
      <c r="I2395" s="805"/>
      <c r="J2395" s="808" t="str">
        <f>'statement of marks'!HU81</f>
        <v/>
      </c>
      <c r="K2395" s="808"/>
      <c r="L2395" s="808"/>
      <c r="M2395" s="808"/>
      <c r="N2395" s="808"/>
      <c r="O2395" s="808" t="str">
        <f>'statement of marks'!HR81</f>
        <v/>
      </c>
      <c r="P2395" s="808"/>
      <c r="Q2395" s="808"/>
      <c r="R2395" s="808"/>
      <c r="S2395" s="805" t="str">
        <f>'statement of marks'!HT81</f>
        <v/>
      </c>
      <c r="T2395" s="805"/>
      <c r="U2395" s="805"/>
      <c r="V2395" s="805"/>
      <c r="W2395" s="809" t="str">
        <f>'statement of marks'!HO81</f>
        <v/>
      </c>
      <c r="X2395" s="809"/>
      <c r="Y2395" s="809"/>
      <c r="Z2395" s="810"/>
    </row>
    <row r="2396" spans="1:26" ht="15.5" customHeight="1">
      <c r="A2396" s="424"/>
      <c r="B2396" s="792" t="s">
        <v>176</v>
      </c>
      <c r="C2396" s="793"/>
      <c r="D2396" s="794"/>
      <c r="E2396" s="794"/>
      <c r="F2396" s="794"/>
      <c r="G2396" s="794"/>
      <c r="H2396" s="794"/>
      <c r="I2396" s="794"/>
      <c r="J2396" s="794"/>
      <c r="K2396" s="794"/>
      <c r="L2396" s="794"/>
      <c r="M2396" s="794"/>
      <c r="N2396" s="794"/>
      <c r="O2396" s="794"/>
      <c r="P2396" s="794"/>
      <c r="Q2396" s="794"/>
      <c r="R2396" s="794"/>
      <c r="S2396" s="794"/>
      <c r="T2396" s="794"/>
      <c r="U2396" s="794"/>
      <c r="V2396" s="794"/>
      <c r="W2396" s="794"/>
      <c r="X2396" s="794"/>
      <c r="Y2396" s="794"/>
      <c r="Z2396" s="800"/>
    </row>
    <row r="2397" spans="1:26" ht="15.5" customHeight="1">
      <c r="A2397" s="424"/>
      <c r="B2397" s="801" t="s">
        <v>161</v>
      </c>
      <c r="C2397" s="802"/>
      <c r="D2397" s="794"/>
      <c r="E2397" s="794"/>
      <c r="F2397" s="794"/>
      <c r="G2397" s="794"/>
      <c r="H2397" s="794"/>
      <c r="I2397" s="794"/>
      <c r="J2397" s="794"/>
      <c r="K2397" s="794"/>
      <c r="L2397" s="794"/>
      <c r="M2397" s="794"/>
      <c r="N2397" s="794"/>
      <c r="O2397" s="794"/>
      <c r="P2397" s="794"/>
      <c r="Q2397" s="794"/>
      <c r="R2397" s="794"/>
      <c r="S2397" s="794"/>
      <c r="T2397" s="794"/>
      <c r="U2397" s="794"/>
      <c r="V2397" s="794"/>
      <c r="W2397" s="794"/>
      <c r="X2397" s="794"/>
      <c r="Y2397" s="794"/>
      <c r="Z2397" s="800"/>
    </row>
    <row r="2398" spans="1:26" ht="15.5" customHeight="1">
      <c r="A2398" s="424"/>
      <c r="B2398" s="792" t="s">
        <v>162</v>
      </c>
      <c r="C2398" s="793"/>
      <c r="D2398" s="794"/>
      <c r="E2398" s="794"/>
      <c r="F2398" s="794"/>
      <c r="G2398" s="794"/>
      <c r="H2398" s="794"/>
      <c r="I2398" s="794"/>
      <c r="J2398" s="794"/>
      <c r="K2398" s="794"/>
      <c r="L2398" s="794"/>
      <c r="M2398" s="794"/>
      <c r="N2398" s="794"/>
      <c r="O2398" s="794"/>
      <c r="P2398" s="794"/>
      <c r="Q2398" s="794"/>
      <c r="R2398" s="794"/>
      <c r="S2398" s="795" t="s">
        <v>162</v>
      </c>
      <c r="T2398" s="795"/>
      <c r="U2398" s="795"/>
      <c r="V2398" s="795"/>
      <c r="W2398" s="796" t="s">
        <v>163</v>
      </c>
      <c r="X2398" s="796"/>
      <c r="Y2398" s="796"/>
      <c r="Z2398" s="797"/>
    </row>
    <row r="2399" spans="1:26" ht="15.5" customHeight="1">
      <c r="A2399" s="424"/>
      <c r="B2399" s="798" t="s">
        <v>163</v>
      </c>
      <c r="C2399" s="799"/>
      <c r="D2399" s="794"/>
      <c r="E2399" s="794"/>
      <c r="F2399" s="794"/>
      <c r="G2399" s="794"/>
      <c r="H2399" s="794"/>
      <c r="I2399" s="794"/>
      <c r="J2399" s="794"/>
      <c r="K2399" s="794"/>
      <c r="L2399" s="794"/>
      <c r="M2399" s="794"/>
      <c r="N2399" s="794"/>
      <c r="O2399" s="794"/>
      <c r="P2399" s="794"/>
      <c r="Q2399" s="794"/>
      <c r="R2399" s="794"/>
      <c r="S2399" s="795"/>
      <c r="T2399" s="795"/>
      <c r="U2399" s="795"/>
      <c r="V2399" s="795"/>
      <c r="W2399" s="796"/>
      <c r="X2399" s="796"/>
      <c r="Y2399" s="796"/>
      <c r="Z2399" s="797"/>
    </row>
    <row r="2400" spans="1:26" ht="15.5" customHeight="1" thickBot="1">
      <c r="A2400" s="424"/>
      <c r="B2400" s="786" t="s">
        <v>223</v>
      </c>
      <c r="C2400" s="787"/>
      <c r="D2400" s="788"/>
      <c r="E2400" s="788"/>
      <c r="F2400" s="788"/>
      <c r="G2400" s="788"/>
      <c r="H2400" s="788"/>
      <c r="I2400" s="788"/>
      <c r="J2400" s="788"/>
      <c r="K2400" s="788"/>
      <c r="L2400" s="788"/>
      <c r="M2400" s="788"/>
      <c r="N2400" s="788"/>
      <c r="O2400" s="788"/>
      <c r="P2400" s="788"/>
      <c r="Q2400" s="788"/>
      <c r="R2400" s="788"/>
      <c r="S2400" s="789" t="s">
        <v>179</v>
      </c>
      <c r="T2400" s="789"/>
      <c r="U2400" s="789"/>
      <c r="V2400" s="789"/>
      <c r="W2400" s="790" t="s">
        <v>179</v>
      </c>
      <c r="X2400" s="790"/>
      <c r="Y2400" s="790"/>
      <c r="Z2400" s="791"/>
    </row>
    <row r="2401" spans="1:26" ht="15.5" customHeight="1">
      <c r="A2401" s="424"/>
      <c r="B2401" s="839" t="s">
        <v>178</v>
      </c>
      <c r="C2401" s="840"/>
      <c r="D2401" s="840"/>
      <c r="E2401" s="840"/>
      <c r="F2401" s="840"/>
      <c r="G2401" s="840"/>
      <c r="H2401" s="840"/>
      <c r="I2401" s="840"/>
      <c r="J2401" s="840"/>
      <c r="K2401" s="840"/>
      <c r="L2401" s="840"/>
      <c r="M2401" s="840"/>
      <c r="N2401" s="840"/>
      <c r="O2401" s="840"/>
      <c r="P2401" s="840"/>
      <c r="Q2401" s="840"/>
      <c r="R2401" s="840"/>
      <c r="S2401" s="840"/>
      <c r="T2401" s="840"/>
      <c r="U2401" s="840"/>
      <c r="V2401" s="840"/>
      <c r="W2401" s="840"/>
      <c r="X2401" s="840"/>
      <c r="Y2401" s="840"/>
      <c r="Z2401" s="841"/>
    </row>
    <row r="2402" spans="1:26" ht="15.5" customHeight="1">
      <c r="A2402" s="424"/>
      <c r="B2402" s="842" t="str">
        <f>IF('statement of marks'!$A$1="","",'statement of marks'!$A$1)</f>
        <v>GOVT. HR. SEC. SCHOOL, _________________</v>
      </c>
      <c r="C2402" s="843"/>
      <c r="D2402" s="843"/>
      <c r="E2402" s="843"/>
      <c r="F2402" s="843"/>
      <c r="G2402" s="843"/>
      <c r="H2402" s="843"/>
      <c r="I2402" s="843"/>
      <c r="J2402" s="843"/>
      <c r="K2402" s="843"/>
      <c r="L2402" s="843"/>
      <c r="M2402" s="843"/>
      <c r="N2402" s="843"/>
      <c r="O2402" s="843"/>
      <c r="P2402" s="843"/>
      <c r="Q2402" s="843"/>
      <c r="R2402" s="843"/>
      <c r="S2402" s="843"/>
      <c r="T2402" s="843"/>
      <c r="U2402" s="843"/>
      <c r="V2402" s="843"/>
      <c r="W2402" s="843"/>
      <c r="X2402" s="843"/>
      <c r="Y2402" s="843"/>
      <c r="Z2402" s="844"/>
    </row>
    <row r="2403" spans="1:26" ht="15.5" customHeight="1">
      <c r="A2403" s="424"/>
      <c r="B2403" s="813" t="s">
        <v>117</v>
      </c>
      <c r="C2403" s="814"/>
      <c r="D2403" s="814" t="str">
        <f>IF('statement of marks'!$H$3="","",'statement of marks'!$H$3)</f>
        <v>2024-25</v>
      </c>
      <c r="E2403" s="814"/>
      <c r="F2403" s="814"/>
      <c r="G2403" s="814"/>
      <c r="H2403" s="814"/>
      <c r="I2403" s="814"/>
      <c r="J2403" s="814"/>
      <c r="K2403" s="814"/>
      <c r="L2403" s="814"/>
      <c r="M2403" s="814"/>
      <c r="N2403" s="814"/>
      <c r="O2403" s="814"/>
      <c r="P2403" s="814"/>
      <c r="Q2403" s="814"/>
      <c r="R2403" s="814"/>
      <c r="S2403" s="814"/>
      <c r="T2403" s="814"/>
      <c r="U2403" s="814"/>
      <c r="V2403" s="814"/>
      <c r="W2403" s="814"/>
      <c r="X2403" s="814"/>
      <c r="Y2403" s="814"/>
      <c r="Z2403" s="832"/>
    </row>
    <row r="2404" spans="1:26" ht="15.5" customHeight="1">
      <c r="A2404" s="424"/>
      <c r="B2404" s="813" t="s">
        <v>157</v>
      </c>
      <c r="C2404" s="814"/>
      <c r="D2404" s="814" t="str">
        <f>IF('statement of marks'!I82="","",'statement of marks'!I82)</f>
        <v/>
      </c>
      <c r="E2404" s="814"/>
      <c r="F2404" s="814"/>
      <c r="G2404" s="814"/>
      <c r="H2404" s="814"/>
      <c r="I2404" s="814"/>
      <c r="J2404" s="814"/>
      <c r="K2404" s="814"/>
      <c r="L2404" s="814"/>
      <c r="M2404" s="814"/>
      <c r="N2404" s="814"/>
      <c r="O2404" s="814"/>
      <c r="P2404" s="814"/>
      <c r="Q2404" s="814"/>
      <c r="R2404" s="814"/>
      <c r="S2404" s="814"/>
      <c r="T2404" s="814"/>
      <c r="U2404" s="814"/>
      <c r="V2404" s="814"/>
      <c r="W2404" s="814"/>
      <c r="X2404" s="814"/>
      <c r="Y2404" s="814"/>
      <c r="Z2404" s="832"/>
    </row>
    <row r="2405" spans="1:26" ht="15.5" customHeight="1">
      <c r="A2405" s="424"/>
      <c r="B2405" s="813" t="s">
        <v>20</v>
      </c>
      <c r="C2405" s="814"/>
      <c r="D2405" s="814" t="str">
        <f>IF('statement of marks'!J82="","",'statement of marks'!J82)</f>
        <v/>
      </c>
      <c r="E2405" s="814"/>
      <c r="F2405" s="814"/>
      <c r="G2405" s="814"/>
      <c r="H2405" s="814"/>
      <c r="I2405" s="814"/>
      <c r="J2405" s="814"/>
      <c r="K2405" s="814"/>
      <c r="L2405" s="814"/>
      <c r="M2405" s="814"/>
      <c r="N2405" s="814"/>
      <c r="O2405" s="814"/>
      <c r="P2405" s="814"/>
      <c r="Q2405" s="814"/>
      <c r="R2405" s="814"/>
      <c r="S2405" s="814"/>
      <c r="T2405" s="814"/>
      <c r="U2405" s="814"/>
      <c r="V2405" s="814"/>
      <c r="W2405" s="814"/>
      <c r="X2405" s="814"/>
      <c r="Y2405" s="814"/>
      <c r="Z2405" s="832"/>
    </row>
    <row r="2406" spans="1:26" ht="15.5" customHeight="1">
      <c r="A2406" s="424"/>
      <c r="B2406" s="813" t="s">
        <v>21</v>
      </c>
      <c r="C2406" s="814"/>
      <c r="D2406" s="814" t="str">
        <f>IF('statement of marks'!K82="","",'statement of marks'!K82)</f>
        <v/>
      </c>
      <c r="E2406" s="814"/>
      <c r="F2406" s="814"/>
      <c r="G2406" s="814"/>
      <c r="H2406" s="814"/>
      <c r="I2406" s="814"/>
      <c r="J2406" s="814"/>
      <c r="K2406" s="814"/>
      <c r="L2406" s="814"/>
      <c r="M2406" s="814"/>
      <c r="N2406" s="814"/>
      <c r="O2406" s="814"/>
      <c r="P2406" s="814"/>
      <c r="Q2406" s="814"/>
      <c r="R2406" s="814"/>
      <c r="S2406" s="814"/>
      <c r="T2406" s="814"/>
      <c r="U2406" s="814"/>
      <c r="V2406" s="814"/>
      <c r="W2406" s="814"/>
      <c r="X2406" s="814"/>
      <c r="Y2406" s="814"/>
      <c r="Z2406" s="832"/>
    </row>
    <row r="2407" spans="1:26" ht="15.5" customHeight="1">
      <c r="A2407" s="424"/>
      <c r="B2407" s="813" t="s">
        <v>158</v>
      </c>
      <c r="C2407" s="814"/>
      <c r="D2407" s="814" t="str">
        <f>IF('statement of marks'!$G$3="","",'statement of marks'!$G$3)</f>
        <v>6 A</v>
      </c>
      <c r="E2407" s="814"/>
      <c r="F2407" s="814"/>
      <c r="G2407" s="814" t="s">
        <v>159</v>
      </c>
      <c r="H2407" s="814"/>
      <c r="I2407" s="814"/>
      <c r="J2407" s="836">
        <f>IF('statement of marks'!D82="","",'statement of marks'!D82)</f>
        <v>876</v>
      </c>
      <c r="K2407" s="837"/>
      <c r="L2407" s="837"/>
      <c r="M2407" s="837"/>
      <c r="N2407" s="838"/>
      <c r="O2407" s="814" t="s">
        <v>79</v>
      </c>
      <c r="P2407" s="814"/>
      <c r="Q2407" s="814"/>
      <c r="R2407" s="814"/>
      <c r="S2407" s="814" t="str">
        <f>IF('statement of marks'!F82="","",'statement of marks'!F82)</f>
        <v/>
      </c>
      <c r="T2407" s="814"/>
      <c r="U2407" s="814"/>
      <c r="V2407" s="814"/>
      <c r="W2407" s="814" t="str">
        <f>IF('statement of marks'!$I$3="","",'statement of marks'!$I$3)</f>
        <v>SCHOOL DISE CODE</v>
      </c>
      <c r="X2407" s="814"/>
      <c r="Y2407" s="814"/>
      <c r="Z2407" s="832"/>
    </row>
    <row r="2408" spans="1:26" ht="15.5" customHeight="1">
      <c r="A2408" s="424"/>
      <c r="B2408" s="449" t="s">
        <v>171</v>
      </c>
      <c r="C2408" s="428"/>
      <c r="D2408" s="830" t="str">
        <f>IF('statement of marks'!G82="","",'statement of marks'!G82)</f>
        <v/>
      </c>
      <c r="E2408" s="830"/>
      <c r="F2408" s="830"/>
      <c r="G2408" s="831" t="str">
        <f>IF('statement of marks'!H82="","",'statement of marks'!H82)</f>
        <v/>
      </c>
      <c r="H2408" s="831"/>
      <c r="I2408" s="831"/>
      <c r="J2408" s="831"/>
      <c r="K2408" s="831"/>
      <c r="L2408" s="831"/>
      <c r="M2408" s="831"/>
      <c r="N2408" s="831"/>
      <c r="O2408" s="831"/>
      <c r="P2408" s="831"/>
      <c r="Q2408" s="831"/>
      <c r="R2408" s="831"/>
      <c r="S2408" s="831"/>
      <c r="T2408" s="831"/>
      <c r="U2408" s="831"/>
      <c r="V2408" s="831"/>
      <c r="W2408" s="814" t="str">
        <f>IF('statement of marks'!$J$3="","",'statement of marks'!$J$3)</f>
        <v>08291009401</v>
      </c>
      <c r="X2408" s="814"/>
      <c r="Y2408" s="814"/>
      <c r="Z2408" s="832"/>
    </row>
    <row r="2409" spans="1:26" ht="15.5" customHeight="1">
      <c r="A2409" s="424"/>
      <c r="B2409" s="450" t="s">
        <v>160</v>
      </c>
      <c r="C2409" s="429" t="s">
        <v>165</v>
      </c>
      <c r="D2409" s="794" t="s">
        <v>167</v>
      </c>
      <c r="E2409" s="794"/>
      <c r="F2409" s="794"/>
      <c r="G2409" s="794" t="s">
        <v>168</v>
      </c>
      <c r="H2409" s="794"/>
      <c r="I2409" s="794"/>
      <c r="J2409" s="794" t="s">
        <v>169</v>
      </c>
      <c r="K2409" s="794"/>
      <c r="L2409" s="794"/>
      <c r="M2409" s="833" t="str">
        <f>IF('statement of marks'!U$4="","",'statement of marks'!U$4)</f>
        <v>TOTAL OF ALL TESTS</v>
      </c>
      <c r="N2409" s="834" t="str">
        <f>IF('statement of marks'!V$4="","",'statement of marks'!V$4)</f>
        <v>VRUKSHAROPAN</v>
      </c>
      <c r="O2409" s="795" t="s">
        <v>170</v>
      </c>
      <c r="P2409" s="795"/>
      <c r="Q2409" s="795"/>
      <c r="R2409" s="795"/>
      <c r="S2409" s="835" t="s">
        <v>216</v>
      </c>
      <c r="T2409" s="816" t="s">
        <v>90</v>
      </c>
      <c r="U2409" s="816"/>
      <c r="V2409" s="816"/>
      <c r="W2409" s="816"/>
      <c r="X2409" s="823" t="s">
        <v>425</v>
      </c>
      <c r="Y2409" s="823"/>
      <c r="Z2409" s="824"/>
    </row>
    <row r="2410" spans="1:26" ht="15.5" customHeight="1">
      <c r="A2410" s="424"/>
      <c r="B2410" s="450"/>
      <c r="C2410" s="429"/>
      <c r="D2410" s="431" t="s">
        <v>217</v>
      </c>
      <c r="E2410" s="431" t="s">
        <v>218</v>
      </c>
      <c r="F2410" s="432" t="s">
        <v>219</v>
      </c>
      <c r="G2410" s="431" t="s">
        <v>217</v>
      </c>
      <c r="H2410" s="431" t="s">
        <v>218</v>
      </c>
      <c r="I2410" s="433" t="s">
        <v>219</v>
      </c>
      <c r="J2410" s="431" t="s">
        <v>217</v>
      </c>
      <c r="K2410" s="431" t="s">
        <v>218</v>
      </c>
      <c r="L2410" s="433" t="s">
        <v>219</v>
      </c>
      <c r="M2410" s="833"/>
      <c r="N2410" s="834"/>
      <c r="O2410" s="431" t="s">
        <v>217</v>
      </c>
      <c r="P2410" s="431" t="s">
        <v>218</v>
      </c>
      <c r="Q2410" s="434" t="s">
        <v>421</v>
      </c>
      <c r="R2410" s="433" t="s">
        <v>219</v>
      </c>
      <c r="S2410" s="835"/>
      <c r="T2410" s="431" t="s">
        <v>217</v>
      </c>
      <c r="U2410" s="431" t="s">
        <v>218</v>
      </c>
      <c r="V2410" s="434" t="s">
        <v>422</v>
      </c>
      <c r="W2410" s="433" t="s">
        <v>219</v>
      </c>
      <c r="X2410" s="435" t="s">
        <v>423</v>
      </c>
      <c r="Y2410" s="431" t="s">
        <v>220</v>
      </c>
      <c r="Z2410" s="451" t="s">
        <v>69</v>
      </c>
    </row>
    <row r="2411" spans="1:26" ht="15.5" customHeight="1">
      <c r="A2411" s="425"/>
      <c r="B2411" s="828" t="s">
        <v>166</v>
      </c>
      <c r="C2411" s="829"/>
      <c r="D2411" s="436">
        <f>IF('statement of marks'!L$6="","",'statement of marks'!L$6)</f>
        <v>5</v>
      </c>
      <c r="E2411" s="436">
        <f>IF('statement of marks'!M$6="","",'statement of marks'!M$6)</f>
        <v>5</v>
      </c>
      <c r="F2411" s="437">
        <f>IF('statement of marks'!N$6="","",'statement of marks'!N$6)</f>
        <v>10</v>
      </c>
      <c r="G2411" s="436">
        <f>IF('statement of marks'!O$6="","",'statement of marks'!O$6)</f>
        <v>5</v>
      </c>
      <c r="H2411" s="436">
        <f>IF('statement of marks'!P$6="","",'statement of marks'!P$6)</f>
        <v>5</v>
      </c>
      <c r="I2411" s="438">
        <f>IF('statement of marks'!Q$6="","",'statement of marks'!Q$6)</f>
        <v>10</v>
      </c>
      <c r="J2411" s="436">
        <f>IF('statement of marks'!R$6="","",'statement of marks'!R$6)</f>
        <v>5</v>
      </c>
      <c r="K2411" s="436">
        <f>IF('statement of marks'!S$6="","",'statement of marks'!S$6)</f>
        <v>4</v>
      </c>
      <c r="L2411" s="438">
        <f>IF('statement of marks'!T$6="","",'statement of marks'!T$6)</f>
        <v>9</v>
      </c>
      <c r="M2411" s="438">
        <f>IF('statement of marks'!U$6="","",'statement of marks'!U$6)</f>
        <v>29</v>
      </c>
      <c r="N2411" s="439">
        <f>IF('statement of marks'!V$6="","",'statement of marks'!V$6)</f>
        <v>1</v>
      </c>
      <c r="O2411" s="436">
        <f>IF('statement of marks'!W$6="","",'statement of marks'!W$6)</f>
        <v>40</v>
      </c>
      <c r="P2411" s="436">
        <f>IF('statement of marks'!X$6="","",'statement of marks'!X$6)</f>
        <v>10</v>
      </c>
      <c r="Q2411" s="436">
        <f>IF('statement of marks'!Y$6="","",'statement of marks'!Y$6)</f>
        <v>20</v>
      </c>
      <c r="R2411" s="438">
        <f>IF('statement of marks'!Z$6="","",'statement of marks'!Z$6)</f>
        <v>70</v>
      </c>
      <c r="S2411" s="440">
        <f>IF('statement of marks'!AA$6="","",'statement of marks'!AA$6)</f>
        <v>100</v>
      </c>
      <c r="T2411" s="436">
        <f>IF('statement of marks'!AB$6="","",'statement of marks'!AB$6)</f>
        <v>65</v>
      </c>
      <c r="U2411" s="436">
        <f>IF('statement of marks'!AC$6="","",'statement of marks'!AC$6)</f>
        <v>15</v>
      </c>
      <c r="V2411" s="436">
        <f>IF('statement of marks'!AD$6="","",'statement of marks'!AD$6)</f>
        <v>20</v>
      </c>
      <c r="W2411" s="438">
        <f>IF('statement of marks'!AE$6="","",'statement of marks'!AE$6)</f>
        <v>100</v>
      </c>
      <c r="X2411" s="441">
        <f>IF('statement of marks'!AF$6="","",'statement of marks'!AF$6)</f>
        <v>200</v>
      </c>
      <c r="Y2411" s="436" t="str">
        <f>IF('statement of marks'!AG$6="","",'statement of marks'!AG$6)</f>
        <v/>
      </c>
      <c r="Z2411" s="452" t="str">
        <f>IF('statement of marks'!AH$6="","",'statement of marks'!AH$6)</f>
        <v/>
      </c>
    </row>
    <row r="2412" spans="1:26" ht="15.5" customHeight="1">
      <c r="A2412" s="424"/>
      <c r="B2412" s="813" t="str">
        <f>IF('statement of marks'!$L$3="","",'statement of marks'!$L$3)</f>
        <v>HINDI</v>
      </c>
      <c r="C2412" s="814"/>
      <c r="D2412" s="430" t="str">
        <f>IF('statement of marks'!L82="","",'statement of marks'!L82)</f>
        <v/>
      </c>
      <c r="E2412" s="430" t="str">
        <f>IF('statement of marks'!M82="","",'statement of marks'!M82)</f>
        <v/>
      </c>
      <c r="F2412" s="442" t="str">
        <f>IF('statement of marks'!N82="","",'statement of marks'!N82)</f>
        <v/>
      </c>
      <c r="G2412" s="430" t="str">
        <f>IF('statement of marks'!O82="","",'statement of marks'!O82)</f>
        <v/>
      </c>
      <c r="H2412" s="430" t="str">
        <f>IF('statement of marks'!P82="","",'statement of marks'!P82)</f>
        <v/>
      </c>
      <c r="I2412" s="443" t="str">
        <f>IF('statement of marks'!Q82="","",'statement of marks'!Q82)</f>
        <v/>
      </c>
      <c r="J2412" s="430" t="str">
        <f>IF('statement of marks'!R82="","",'statement of marks'!R82)</f>
        <v/>
      </c>
      <c r="K2412" s="430" t="str">
        <f>IF('statement of marks'!S82="","",'statement of marks'!S82)</f>
        <v/>
      </c>
      <c r="L2412" s="443" t="str">
        <f>IF('statement of marks'!T82="","",'statement of marks'!T82)</f>
        <v/>
      </c>
      <c r="M2412" s="443" t="str">
        <f>IF('statement of marks'!U82="","",'statement of marks'!U82)</f>
        <v/>
      </c>
      <c r="N2412" s="444" t="str">
        <f>IF('statement of marks'!V82="","",'statement of marks'!V82)</f>
        <v/>
      </c>
      <c r="O2412" s="430" t="str">
        <f>IF('statement of marks'!W82="","",'statement of marks'!W82)</f>
        <v/>
      </c>
      <c r="P2412" s="430" t="str">
        <f>IF('statement of marks'!X82="","",'statement of marks'!X82)</f>
        <v/>
      </c>
      <c r="Q2412" s="430" t="str">
        <f>IF('statement of marks'!Y82="","",'statement of marks'!Y82)</f>
        <v/>
      </c>
      <c r="R2412" s="443" t="str">
        <f>IF('statement of marks'!Z82="","",'statement of marks'!Z82)</f>
        <v/>
      </c>
      <c r="S2412" s="445" t="str">
        <f>IF('statement of marks'!AA82="","",'statement of marks'!AA82)</f>
        <v/>
      </c>
      <c r="T2412" s="430" t="str">
        <f>IF('statement of marks'!AB82="","",'statement of marks'!AB82)</f>
        <v/>
      </c>
      <c r="U2412" s="430" t="str">
        <f>IF('statement of marks'!AC82="","",'statement of marks'!AC82)</f>
        <v/>
      </c>
      <c r="V2412" s="430" t="str">
        <f>IF('statement of marks'!AD82="","",'statement of marks'!AD82)</f>
        <v/>
      </c>
      <c r="W2412" s="443" t="str">
        <f>IF('statement of marks'!AE82="","",'statement of marks'!AE82)</f>
        <v/>
      </c>
      <c r="X2412" s="446" t="str">
        <f>IF('statement of marks'!AF82="","",'statement of marks'!AF82)</f>
        <v/>
      </c>
      <c r="Y2412" s="430" t="str">
        <f>IF('statement of marks'!AG82="","",'statement of marks'!AG82)</f>
        <v/>
      </c>
      <c r="Z2412" s="453" t="str">
        <f>IF('statement of marks'!AH82="","",'statement of marks'!AH82)</f>
        <v/>
      </c>
    </row>
    <row r="2413" spans="1:26" ht="15.5" customHeight="1">
      <c r="A2413" s="424"/>
      <c r="B2413" s="813" t="str">
        <f>IF('statement of marks'!$AK$3="","",'statement of marks'!$AK$3)</f>
        <v>ENGLISH</v>
      </c>
      <c r="C2413" s="814"/>
      <c r="D2413" s="430" t="str">
        <f>IF('statement of marks'!AK82="","",'statement of marks'!AK82)</f>
        <v/>
      </c>
      <c r="E2413" s="430" t="str">
        <f>IF('statement of marks'!AL82="","",'statement of marks'!AL82)</f>
        <v/>
      </c>
      <c r="F2413" s="442" t="str">
        <f>IF('statement of marks'!AM82="","",'statement of marks'!AM82)</f>
        <v/>
      </c>
      <c r="G2413" s="430" t="str">
        <f>IF('statement of marks'!AN82="","",'statement of marks'!AN82)</f>
        <v/>
      </c>
      <c r="H2413" s="430" t="str">
        <f>IF('statement of marks'!AO82="","",'statement of marks'!AO82)</f>
        <v/>
      </c>
      <c r="I2413" s="443" t="str">
        <f>IF('statement of marks'!AP82="","",'statement of marks'!AP82)</f>
        <v/>
      </c>
      <c r="J2413" s="430" t="str">
        <f>IF('statement of marks'!AQ82="","",'statement of marks'!AQ82)</f>
        <v/>
      </c>
      <c r="K2413" s="430" t="str">
        <f>IF('statement of marks'!AR82="","",'statement of marks'!AR82)</f>
        <v/>
      </c>
      <c r="L2413" s="443" t="str">
        <f>IF('statement of marks'!AS82="","",'statement of marks'!AS82)</f>
        <v/>
      </c>
      <c r="M2413" s="443" t="str">
        <f>IF('statement of marks'!AT82="","",'statement of marks'!AT82)</f>
        <v/>
      </c>
      <c r="N2413" s="444" t="str">
        <f>IF('statement of marks'!AU82="","",'statement of marks'!AU82)</f>
        <v/>
      </c>
      <c r="O2413" s="430" t="str">
        <f>IF('statement of marks'!AV82="","",'statement of marks'!AV82)</f>
        <v/>
      </c>
      <c r="P2413" s="430" t="str">
        <f>IF('statement of marks'!AW82="","",'statement of marks'!AW82)</f>
        <v/>
      </c>
      <c r="Q2413" s="430" t="str">
        <f>IF('statement of marks'!AX82="","",'statement of marks'!AX82)</f>
        <v/>
      </c>
      <c r="R2413" s="443" t="str">
        <f>IF('statement of marks'!AY82="","",'statement of marks'!AY82)</f>
        <v/>
      </c>
      <c r="S2413" s="445" t="str">
        <f>IF('statement of marks'!AZ82="","",'statement of marks'!AZ82)</f>
        <v/>
      </c>
      <c r="T2413" s="430" t="str">
        <f>IF('statement of marks'!BA82="","",'statement of marks'!BA82)</f>
        <v/>
      </c>
      <c r="U2413" s="430" t="str">
        <f>IF('statement of marks'!BB82="","",'statement of marks'!BB82)</f>
        <v/>
      </c>
      <c r="V2413" s="430" t="str">
        <f>IF('statement of marks'!BC82="","",'statement of marks'!BC82)</f>
        <v/>
      </c>
      <c r="W2413" s="443" t="str">
        <f>IF('statement of marks'!BD82="","",'statement of marks'!BD82)</f>
        <v/>
      </c>
      <c r="X2413" s="446" t="str">
        <f>IF('statement of marks'!BE82="","",'statement of marks'!BE82)</f>
        <v/>
      </c>
      <c r="Y2413" s="430" t="str">
        <f>IF('statement of marks'!BF82="","",'statement of marks'!BF82)</f>
        <v/>
      </c>
      <c r="Z2413" s="453" t="str">
        <f>IF('statement of marks'!BG82="","",'statement of marks'!BG82)</f>
        <v/>
      </c>
    </row>
    <row r="2414" spans="1:26" ht="15.5" customHeight="1">
      <c r="A2414" s="424"/>
      <c r="B2414" s="813" t="str">
        <f>IF('statement of marks'!BJ82="s","SANSKRIT",IF('statement of marks'!BJ82="u","URDU",IF('statement of marks'!BJ82="g","GUJRATI",IF('statement of marks'!BJ82="p","PUNJABI",IF('statement of marks'!BJ82="sd","fla/kh","THIRD LANGUAGE")))))</f>
        <v>THIRD LANGUAGE</v>
      </c>
      <c r="C2414" s="814"/>
      <c r="D2414" s="430" t="str">
        <f>IF('statement of marks'!BK82="","",'statement of marks'!BK82)</f>
        <v/>
      </c>
      <c r="E2414" s="430" t="str">
        <f>IF('statement of marks'!BL82="","",'statement of marks'!BL82)</f>
        <v/>
      </c>
      <c r="F2414" s="442" t="str">
        <f>IF('statement of marks'!BM82="","",'statement of marks'!BM82)</f>
        <v/>
      </c>
      <c r="G2414" s="430" t="str">
        <f>IF('statement of marks'!BN82="","",'statement of marks'!BN82)</f>
        <v/>
      </c>
      <c r="H2414" s="430" t="str">
        <f>IF('statement of marks'!BO82="","",'statement of marks'!BO82)</f>
        <v/>
      </c>
      <c r="I2414" s="443" t="str">
        <f>IF('statement of marks'!BP82="","",'statement of marks'!BP82)</f>
        <v/>
      </c>
      <c r="J2414" s="430" t="str">
        <f>IF('statement of marks'!BQ82="","",'statement of marks'!BQ82)</f>
        <v/>
      </c>
      <c r="K2414" s="430" t="str">
        <f>IF('statement of marks'!BR82="","",'statement of marks'!BR82)</f>
        <v/>
      </c>
      <c r="L2414" s="443" t="str">
        <f>IF('statement of marks'!BS82="","",'statement of marks'!BS82)</f>
        <v/>
      </c>
      <c r="M2414" s="443" t="str">
        <f>IF('statement of marks'!BT82="","",'statement of marks'!BT82)</f>
        <v/>
      </c>
      <c r="N2414" s="444" t="str">
        <f>IF('statement of marks'!BU82="","",'statement of marks'!BU82)</f>
        <v/>
      </c>
      <c r="O2414" s="430" t="str">
        <f>IF('statement of marks'!BV82="","",'statement of marks'!BV82)</f>
        <v/>
      </c>
      <c r="P2414" s="430" t="str">
        <f>IF('statement of marks'!BW82="","",'statement of marks'!BW82)</f>
        <v/>
      </c>
      <c r="Q2414" s="430"/>
      <c r="R2414" s="443" t="str">
        <f>IF('statement of marks'!BX82="","",'statement of marks'!BX82)</f>
        <v/>
      </c>
      <c r="S2414" s="445" t="str">
        <f>IF('statement of marks'!BY82="","",'statement of marks'!BY82)</f>
        <v/>
      </c>
      <c r="T2414" s="430" t="str">
        <f>IF('statement of marks'!BZ82="","",'statement of marks'!BZ82)</f>
        <v/>
      </c>
      <c r="U2414" s="430" t="str">
        <f>IF('statement of marks'!CA82="","",'statement of marks'!CA82)</f>
        <v/>
      </c>
      <c r="V2414" s="430"/>
      <c r="W2414" s="443" t="str">
        <f>IF('statement of marks'!CB82="","",'statement of marks'!CB82)</f>
        <v/>
      </c>
      <c r="X2414" s="446" t="str">
        <f>IF('statement of marks'!CC82="","",'statement of marks'!CC82)</f>
        <v/>
      </c>
      <c r="Y2414" s="430" t="str">
        <f>IF('statement of marks'!CD82="","",'statement of marks'!CD82)</f>
        <v/>
      </c>
      <c r="Z2414" s="453" t="str">
        <f>IF('statement of marks'!CE82="","",'statement of marks'!CE82)</f>
        <v/>
      </c>
    </row>
    <row r="2415" spans="1:26" ht="15.5" customHeight="1">
      <c r="A2415" s="424"/>
      <c r="B2415" s="813" t="str">
        <f>IF('statement of marks'!$CH$3="","",'statement of marks'!$CH$3)</f>
        <v>MATHEMATICS</v>
      </c>
      <c r="C2415" s="814"/>
      <c r="D2415" s="430" t="str">
        <f>IF('statement of marks'!CH82="","",'statement of marks'!CH82)</f>
        <v/>
      </c>
      <c r="E2415" s="430" t="str">
        <f>IF('statement of marks'!CI82="","",'statement of marks'!CI82)</f>
        <v/>
      </c>
      <c r="F2415" s="442" t="str">
        <f>IF('statement of marks'!CJ82="","",'statement of marks'!CJ82)</f>
        <v/>
      </c>
      <c r="G2415" s="430" t="str">
        <f>IF('statement of marks'!CK82="","",'statement of marks'!CK82)</f>
        <v/>
      </c>
      <c r="H2415" s="430" t="str">
        <f>IF('statement of marks'!CL82="","",'statement of marks'!CL82)</f>
        <v/>
      </c>
      <c r="I2415" s="443" t="str">
        <f>IF('statement of marks'!CM82="","",'statement of marks'!CM82)</f>
        <v/>
      </c>
      <c r="J2415" s="430" t="str">
        <f>IF('statement of marks'!CN82="","",'statement of marks'!CN82)</f>
        <v/>
      </c>
      <c r="K2415" s="430" t="str">
        <f>IF('statement of marks'!CO82="","",'statement of marks'!CO82)</f>
        <v/>
      </c>
      <c r="L2415" s="443" t="str">
        <f>IF('statement of marks'!CP82="","",'statement of marks'!CP82)</f>
        <v/>
      </c>
      <c r="M2415" s="443" t="str">
        <f>IF('statement of marks'!CQ82="","",'statement of marks'!CQ82)</f>
        <v/>
      </c>
      <c r="N2415" s="444" t="str">
        <f>IF('statement of marks'!CR82="","",'statement of marks'!CR82)</f>
        <v/>
      </c>
      <c r="O2415" s="430" t="str">
        <f>IF('statement of marks'!CS82="","",'statement of marks'!CS82)</f>
        <v/>
      </c>
      <c r="P2415" s="430" t="str">
        <f>IF('statement of marks'!CT82="","",'statement of marks'!CT82)</f>
        <v/>
      </c>
      <c r="Q2415" s="430" t="str">
        <f>IF('statement of marks'!CU82="","",'statement of marks'!CU82)</f>
        <v/>
      </c>
      <c r="R2415" s="443" t="str">
        <f>IF('statement of marks'!CV82="","",'statement of marks'!CV82)</f>
        <v/>
      </c>
      <c r="S2415" s="445" t="str">
        <f>IF('statement of marks'!CW82="","",'statement of marks'!CW82)</f>
        <v/>
      </c>
      <c r="T2415" s="430" t="str">
        <f>IF('statement of marks'!CX82="","",'statement of marks'!CX82)</f>
        <v/>
      </c>
      <c r="U2415" s="430" t="str">
        <f>IF('statement of marks'!CY82="","",'statement of marks'!CY82)</f>
        <v/>
      </c>
      <c r="V2415" s="430" t="str">
        <f>IF('statement of marks'!CZ82="","",'statement of marks'!CZ82)</f>
        <v/>
      </c>
      <c r="W2415" s="443" t="str">
        <f>IF('statement of marks'!DA82="","",'statement of marks'!DA82)</f>
        <v/>
      </c>
      <c r="X2415" s="446" t="str">
        <f>IF('statement of marks'!DB82="","",'statement of marks'!DB82)</f>
        <v/>
      </c>
      <c r="Y2415" s="430" t="str">
        <f>IF('statement of marks'!DC82="","",'statement of marks'!DC82)</f>
        <v/>
      </c>
      <c r="Z2415" s="453" t="str">
        <f>IF('statement of marks'!DD82="","",'statement of marks'!DD82)</f>
        <v/>
      </c>
    </row>
    <row r="2416" spans="1:26" ht="15.5" customHeight="1">
      <c r="A2416" s="424"/>
      <c r="B2416" s="813" t="str">
        <f>IF('statement of marks'!$DG$3="","",'statement of marks'!$DG$3)</f>
        <v>SCIENCE</v>
      </c>
      <c r="C2416" s="814"/>
      <c r="D2416" s="430" t="str">
        <f>IF('statement of marks'!DG82="","",'statement of marks'!DG82)</f>
        <v/>
      </c>
      <c r="E2416" s="430" t="str">
        <f>IF('statement of marks'!DH82="","",'statement of marks'!DH82)</f>
        <v/>
      </c>
      <c r="F2416" s="442" t="str">
        <f>IF('statement of marks'!DI82="","",'statement of marks'!DI82)</f>
        <v/>
      </c>
      <c r="G2416" s="430" t="str">
        <f>IF('statement of marks'!DJ82="","",'statement of marks'!DJ82)</f>
        <v/>
      </c>
      <c r="H2416" s="430" t="str">
        <f>IF('statement of marks'!DK82="","",'statement of marks'!DK82)</f>
        <v/>
      </c>
      <c r="I2416" s="443" t="str">
        <f>IF('statement of marks'!DL82="","",'statement of marks'!DL82)</f>
        <v/>
      </c>
      <c r="J2416" s="430" t="str">
        <f>IF('statement of marks'!DM82="","",'statement of marks'!DM82)</f>
        <v/>
      </c>
      <c r="K2416" s="430" t="str">
        <f>IF('statement of marks'!DN82="","",'statement of marks'!DN82)</f>
        <v/>
      </c>
      <c r="L2416" s="443" t="str">
        <f>IF('statement of marks'!DO82="","",'statement of marks'!DO82)</f>
        <v/>
      </c>
      <c r="M2416" s="443" t="str">
        <f>IF('statement of marks'!DP82="","",'statement of marks'!DP82)</f>
        <v/>
      </c>
      <c r="N2416" s="444" t="str">
        <f>IF('statement of marks'!DQ82="","",'statement of marks'!DQ82)</f>
        <v/>
      </c>
      <c r="O2416" s="430" t="str">
        <f>IF('statement of marks'!DR82="","",'statement of marks'!DR82)</f>
        <v/>
      </c>
      <c r="P2416" s="430" t="str">
        <f>IF('statement of marks'!DS82="","",'statement of marks'!DS82)</f>
        <v/>
      </c>
      <c r="Q2416" s="430"/>
      <c r="R2416" s="443" t="str">
        <f>IF('statement of marks'!DT82="","",'statement of marks'!DT82)</f>
        <v/>
      </c>
      <c r="S2416" s="445" t="str">
        <f>IF('statement of marks'!DU82="","",'statement of marks'!DU82)</f>
        <v/>
      </c>
      <c r="T2416" s="430" t="str">
        <f>IF('statement of marks'!DV82="","",'statement of marks'!DV82)</f>
        <v/>
      </c>
      <c r="U2416" s="430" t="str">
        <f>IF('statement of marks'!DW82="","",'statement of marks'!DW82)</f>
        <v/>
      </c>
      <c r="V2416" s="430"/>
      <c r="W2416" s="443" t="str">
        <f>IF('statement of marks'!DX82="","",'statement of marks'!DX82)</f>
        <v/>
      </c>
      <c r="X2416" s="446" t="str">
        <f>IF('statement of marks'!DY82="","",'statement of marks'!DY82)</f>
        <v/>
      </c>
      <c r="Y2416" s="430" t="str">
        <f>IF('statement of marks'!DZ82="","",'statement of marks'!DZ82)</f>
        <v/>
      </c>
      <c r="Z2416" s="453" t="str">
        <f>IF('statement of marks'!EA82="","",'statement of marks'!EA82)</f>
        <v/>
      </c>
    </row>
    <row r="2417" spans="1:26" ht="15.5" customHeight="1">
      <c r="A2417" s="424"/>
      <c r="B2417" s="813" t="str">
        <f>IF('statement of marks'!$ED$3="","",'statement of marks'!$ED$3)</f>
        <v>SOCIAL STUDIES</v>
      </c>
      <c r="C2417" s="814"/>
      <c r="D2417" s="430" t="str">
        <f>IF('statement of marks'!ED82="","",'statement of marks'!ED82)</f>
        <v/>
      </c>
      <c r="E2417" s="430" t="str">
        <f>IF('statement of marks'!EE82="","",'statement of marks'!EE82)</f>
        <v/>
      </c>
      <c r="F2417" s="442" t="str">
        <f>IF('statement of marks'!EF82="","",'statement of marks'!EF82)</f>
        <v/>
      </c>
      <c r="G2417" s="430" t="str">
        <f>IF('statement of marks'!EG82="","",'statement of marks'!EG82)</f>
        <v/>
      </c>
      <c r="H2417" s="430" t="str">
        <f>IF('statement of marks'!EH82="","",'statement of marks'!EH82)</f>
        <v/>
      </c>
      <c r="I2417" s="443" t="str">
        <f>IF('statement of marks'!EI82="","",'statement of marks'!EI82)</f>
        <v/>
      </c>
      <c r="J2417" s="430" t="str">
        <f>IF('statement of marks'!EJ82="","",'statement of marks'!EJ82)</f>
        <v/>
      </c>
      <c r="K2417" s="430" t="str">
        <f>IF('statement of marks'!EK82="","",'statement of marks'!EK82)</f>
        <v/>
      </c>
      <c r="L2417" s="443" t="str">
        <f>IF('statement of marks'!EL82="","",'statement of marks'!EL82)</f>
        <v/>
      </c>
      <c r="M2417" s="443" t="str">
        <f>IF('statement of marks'!EM82="","",'statement of marks'!EM82)</f>
        <v/>
      </c>
      <c r="N2417" s="444" t="str">
        <f>IF('statement of marks'!EN82="","",'statement of marks'!EN82)</f>
        <v/>
      </c>
      <c r="O2417" s="430" t="str">
        <f>IF('statement of marks'!EO82="","",'statement of marks'!EO82)</f>
        <v/>
      </c>
      <c r="P2417" s="430" t="str">
        <f>IF('statement of marks'!EP82="","",'statement of marks'!EP82)</f>
        <v/>
      </c>
      <c r="Q2417" s="430"/>
      <c r="R2417" s="443" t="str">
        <f>IF('statement of marks'!EQ82="","",'statement of marks'!EQ82)</f>
        <v/>
      </c>
      <c r="S2417" s="445" t="str">
        <f>IF('statement of marks'!ER82="","",'statement of marks'!ER82)</f>
        <v/>
      </c>
      <c r="T2417" s="430" t="str">
        <f>IF('statement of marks'!ES82="","",'statement of marks'!ES82)</f>
        <v/>
      </c>
      <c r="U2417" s="430" t="str">
        <f>IF('statement of marks'!ET82="","",'statement of marks'!ET82)</f>
        <v/>
      </c>
      <c r="V2417" s="430"/>
      <c r="W2417" s="443" t="str">
        <f>IF('statement of marks'!EU82="","",'statement of marks'!EU82)</f>
        <v/>
      </c>
      <c r="X2417" s="446" t="str">
        <f>IF('statement of marks'!EV82="","",'statement of marks'!EV82)</f>
        <v/>
      </c>
      <c r="Y2417" s="430" t="str">
        <f>IF('statement of marks'!EW82="","",'statement of marks'!EW82)</f>
        <v/>
      </c>
      <c r="Z2417" s="453" t="str">
        <f>IF('statement of marks'!EX82="","",'statement of marks'!EX82)</f>
        <v/>
      </c>
    </row>
    <row r="2418" spans="1:26" ht="15.5" customHeight="1">
      <c r="A2418" s="424"/>
      <c r="B2418" s="813" t="s">
        <v>172</v>
      </c>
      <c r="C2418" s="814"/>
      <c r="D2418" s="794" t="s">
        <v>167</v>
      </c>
      <c r="E2418" s="794"/>
      <c r="F2418" s="794"/>
      <c r="G2418" s="794" t="s">
        <v>168</v>
      </c>
      <c r="H2418" s="794"/>
      <c r="I2418" s="794"/>
      <c r="J2418" s="794" t="s">
        <v>169</v>
      </c>
      <c r="K2418" s="794"/>
      <c r="L2418" s="794"/>
      <c r="M2418" s="794"/>
      <c r="N2418" s="794"/>
      <c r="O2418" s="794" t="s">
        <v>177</v>
      </c>
      <c r="P2418" s="794"/>
      <c r="Q2418" s="794"/>
      <c r="R2418" s="794"/>
      <c r="S2418" s="794" t="s">
        <v>221</v>
      </c>
      <c r="T2418" s="794"/>
      <c r="U2418" s="794"/>
      <c r="V2418" s="794"/>
      <c r="W2418" s="447"/>
      <c r="X2418" s="823" t="s">
        <v>425</v>
      </c>
      <c r="Y2418" s="823"/>
      <c r="Z2418" s="824"/>
    </row>
    <row r="2419" spans="1:26" ht="15.5" customHeight="1">
      <c r="A2419" s="425"/>
      <c r="B2419" s="825" t="s">
        <v>166</v>
      </c>
      <c r="C2419" s="826"/>
      <c r="D2419" s="827">
        <f>IF('statement of marks'!FA$6="","",'statement of marks'!FA$6)</f>
        <v>20</v>
      </c>
      <c r="E2419" s="827"/>
      <c r="F2419" s="827"/>
      <c r="G2419" s="827">
        <f>IF('statement of marks'!FB$6="","",'statement of marks'!FB$6)</f>
        <v>20</v>
      </c>
      <c r="H2419" s="827"/>
      <c r="I2419" s="827"/>
      <c r="J2419" s="827">
        <f>IF('statement of marks'!FC$6="","",'statement of marks'!FC$6)</f>
        <v>20</v>
      </c>
      <c r="K2419" s="827"/>
      <c r="L2419" s="827"/>
      <c r="M2419" s="827"/>
      <c r="N2419" s="827"/>
      <c r="O2419" s="827">
        <f>IF('statement of marks'!FD$6="","",'statement of marks'!FD$6)</f>
        <v>20</v>
      </c>
      <c r="P2419" s="827"/>
      <c r="Q2419" s="827"/>
      <c r="R2419" s="827"/>
      <c r="S2419" s="827">
        <f>IF('statement of marks'!FE$6="","",'statement of marks'!FE$6)</f>
        <v>20</v>
      </c>
      <c r="T2419" s="827"/>
      <c r="U2419" s="827"/>
      <c r="V2419" s="827"/>
      <c r="W2419" s="448"/>
      <c r="X2419" s="436">
        <f>IF('statement of marks'!FF$6="","",'statement of marks'!FF$6)</f>
        <v>100</v>
      </c>
      <c r="Y2419" s="436" t="s">
        <v>220</v>
      </c>
      <c r="Z2419" s="451" t="s">
        <v>69</v>
      </c>
    </row>
    <row r="2420" spans="1:26" ht="15.5" customHeight="1">
      <c r="A2420" s="424"/>
      <c r="B2420" s="813" t="str">
        <f>IF('statement of marks'!$FA$3="","",'statement of marks'!$FA$3)</f>
        <v>WORK EXPERIENCE</v>
      </c>
      <c r="C2420" s="814"/>
      <c r="D2420" s="817" t="str">
        <f>IF('statement of marks'!FA82="","",'statement of marks'!FA82)</f>
        <v/>
      </c>
      <c r="E2420" s="817"/>
      <c r="F2420" s="817"/>
      <c r="G2420" s="817" t="str">
        <f>IF('statement of marks'!FB82="","",'statement of marks'!FB82)</f>
        <v/>
      </c>
      <c r="H2420" s="817"/>
      <c r="I2420" s="817"/>
      <c r="J2420" s="816" t="str">
        <f>IF('statement of marks'!FC82="","",'statement of marks'!FC82)</f>
        <v/>
      </c>
      <c r="K2420" s="816"/>
      <c r="L2420" s="816"/>
      <c r="M2420" s="816"/>
      <c r="N2420" s="816"/>
      <c r="O2420" s="817" t="str">
        <f>IF('statement of marks'!FD82="","",'statement of marks'!FD82)</f>
        <v/>
      </c>
      <c r="P2420" s="817"/>
      <c r="Q2420" s="817"/>
      <c r="R2420" s="817"/>
      <c r="S2420" s="817" t="str">
        <f>IF('statement of marks'!FE82="","",'statement of marks'!FE82)</f>
        <v/>
      </c>
      <c r="T2420" s="817"/>
      <c r="U2420" s="817"/>
      <c r="V2420" s="817"/>
      <c r="W2420" s="447"/>
      <c r="X2420" s="447" t="str">
        <f>IF('statement of marks'!FF82="","",'statement of marks'!FF82)</f>
        <v/>
      </c>
      <c r="Y2420" s="447" t="str">
        <f>IF('statement of marks'!FG82="","",'statement of marks'!FG82)</f>
        <v/>
      </c>
      <c r="Z2420" s="454" t="str">
        <f>IF('statement of marks'!FH82="","",'statement of marks'!FH82)</f>
        <v/>
      </c>
    </row>
    <row r="2421" spans="1:26" ht="15.5" customHeight="1">
      <c r="A2421" s="424"/>
      <c r="B2421" s="813" t="str">
        <f>IF('statement of marks'!$FK$3="","",'statement of marks'!$FK$3)</f>
        <v>ART EDUCATION</v>
      </c>
      <c r="C2421" s="814"/>
      <c r="D2421" s="817" t="str">
        <f>IF('statement of marks'!FK82="","",'statement of marks'!FK82)</f>
        <v/>
      </c>
      <c r="E2421" s="817"/>
      <c r="F2421" s="817"/>
      <c r="G2421" s="817" t="str">
        <f>IF('statement of marks'!FL82="","",'statement of marks'!FL82)</f>
        <v/>
      </c>
      <c r="H2421" s="817"/>
      <c r="I2421" s="817"/>
      <c r="J2421" s="816" t="str">
        <f>IF('statement of marks'!FM82="","",'statement of marks'!FM82)</f>
        <v/>
      </c>
      <c r="K2421" s="816"/>
      <c r="L2421" s="816"/>
      <c r="M2421" s="816"/>
      <c r="N2421" s="816"/>
      <c r="O2421" s="817" t="str">
        <f>IF('statement of marks'!FN82="","",'statement of marks'!FN82)</f>
        <v/>
      </c>
      <c r="P2421" s="817"/>
      <c r="Q2421" s="817"/>
      <c r="R2421" s="817"/>
      <c r="S2421" s="817" t="str">
        <f>IF('statement of marks'!FO82="","",'statement of marks'!FO82)</f>
        <v/>
      </c>
      <c r="T2421" s="817"/>
      <c r="U2421" s="817"/>
      <c r="V2421" s="817"/>
      <c r="W2421" s="447"/>
      <c r="X2421" s="447" t="str">
        <f>IF('statement of marks'!FP82="","",'statement of marks'!FP82)</f>
        <v/>
      </c>
      <c r="Y2421" s="447" t="str">
        <f>IF('statement of marks'!FQ82="","",'statement of marks'!FQ82)</f>
        <v/>
      </c>
      <c r="Z2421" s="454" t="str">
        <f>IF('statement of marks'!FR82="","",'statement of marks'!FR82)</f>
        <v/>
      </c>
    </row>
    <row r="2422" spans="1:26" ht="15.5" customHeight="1">
      <c r="A2422" s="424"/>
      <c r="B2422" s="813" t="str">
        <f>IF('statement of marks'!$FU$3="","",'statement of marks'!$FU$3)</f>
        <v>PHYSICIAL EDUCATION</v>
      </c>
      <c r="C2422" s="814"/>
      <c r="D2422" s="817" t="str">
        <f>IF('statement of marks'!FU82="","",'statement of marks'!FU82)</f>
        <v/>
      </c>
      <c r="E2422" s="817"/>
      <c r="F2422" s="817"/>
      <c r="G2422" s="817" t="str">
        <f>IF('statement of marks'!FV82="","",'statement of marks'!FV82)</f>
        <v/>
      </c>
      <c r="H2422" s="817"/>
      <c r="I2422" s="817"/>
      <c r="J2422" s="816" t="str">
        <f>IF('statement of marks'!FW82="","",'statement of marks'!FW82)</f>
        <v/>
      </c>
      <c r="K2422" s="816"/>
      <c r="L2422" s="816"/>
      <c r="M2422" s="816"/>
      <c r="N2422" s="816"/>
      <c r="O2422" s="817" t="str">
        <f>IF('statement of marks'!FX82="","",'statement of marks'!FX82)</f>
        <v/>
      </c>
      <c r="P2422" s="817"/>
      <c r="Q2422" s="817"/>
      <c r="R2422" s="817"/>
      <c r="S2422" s="817" t="str">
        <f>IF('statement of marks'!FY82="","",'statement of marks'!FY82)</f>
        <v/>
      </c>
      <c r="T2422" s="817"/>
      <c r="U2422" s="817"/>
      <c r="V2422" s="817"/>
      <c r="W2422" s="447"/>
      <c r="X2422" s="447" t="str">
        <f>IF('statement of marks'!FZ82="","",'statement of marks'!FZ82)</f>
        <v/>
      </c>
      <c r="Y2422" s="447" t="str">
        <f>IF('statement of marks'!GA82="","",'statement of marks'!GA82)</f>
        <v/>
      </c>
      <c r="Z2422" s="454" t="str">
        <f>IF('statement of marks'!GB82="","",'statement of marks'!GB82)</f>
        <v/>
      </c>
    </row>
    <row r="2423" spans="1:26" ht="15.5" customHeight="1">
      <c r="A2423" s="424"/>
      <c r="B2423" s="813" t="s">
        <v>173</v>
      </c>
      <c r="C2423" s="814"/>
      <c r="D2423" s="794" t="str">
        <f>details!$EF$3</f>
        <v>AUGUST</v>
      </c>
      <c r="E2423" s="794"/>
      <c r="F2423" s="794"/>
      <c r="G2423" s="794" t="str">
        <f>details!$EJ$3</f>
        <v>OCTOBER</v>
      </c>
      <c r="H2423" s="794"/>
      <c r="I2423" s="794"/>
      <c r="J2423" s="816" t="str">
        <f>details!$EN$3</f>
        <v>DECEMBER</v>
      </c>
      <c r="K2423" s="816"/>
      <c r="L2423" s="816"/>
      <c r="M2423" s="816"/>
      <c r="N2423" s="816"/>
      <c r="O2423" s="794" t="str">
        <f>details!$ER$3</f>
        <v>FEBURARY</v>
      </c>
      <c r="P2423" s="794"/>
      <c r="Q2423" s="794"/>
      <c r="R2423" s="794"/>
      <c r="S2423" s="794" t="str">
        <f>details!$EV$3</f>
        <v>GRAND TOAL</v>
      </c>
      <c r="T2423" s="794"/>
      <c r="U2423" s="794"/>
      <c r="V2423" s="794"/>
      <c r="W2423" s="811" t="s">
        <v>118</v>
      </c>
      <c r="X2423" s="811"/>
      <c r="Y2423" s="811"/>
      <c r="Z2423" s="812"/>
    </row>
    <row r="2424" spans="1:26" ht="15.5" customHeight="1">
      <c r="A2424" s="424"/>
      <c r="B2424" s="813" t="s">
        <v>175</v>
      </c>
      <c r="C2424" s="814"/>
      <c r="D2424" s="815" t="str">
        <f>IF(details!EI82="","",details!EI82)</f>
        <v/>
      </c>
      <c r="E2424" s="815"/>
      <c r="F2424" s="815"/>
      <c r="G2424" s="815" t="str">
        <f>IF(details!EM82="","",details!EM82)</f>
        <v/>
      </c>
      <c r="H2424" s="815"/>
      <c r="I2424" s="815"/>
      <c r="J2424" s="816" t="str">
        <f>IF(details!EQ82="","",details!EQ82)</f>
        <v/>
      </c>
      <c r="K2424" s="816"/>
      <c r="L2424" s="816"/>
      <c r="M2424" s="816"/>
      <c r="N2424" s="816"/>
      <c r="O2424" s="817" t="str">
        <f>IF(details!EU82="","",details!EU82)</f>
        <v/>
      </c>
      <c r="P2424" s="817"/>
      <c r="Q2424" s="817"/>
      <c r="R2424" s="817"/>
      <c r="S2424" s="815" t="str">
        <f>IF(details!EW82="","",details!EW82)</f>
        <v/>
      </c>
      <c r="T2424" s="815"/>
      <c r="U2424" s="815"/>
      <c r="V2424" s="815"/>
      <c r="W2424" s="811"/>
      <c r="X2424" s="811"/>
      <c r="Y2424" s="811"/>
      <c r="Z2424" s="812"/>
    </row>
    <row r="2425" spans="1:26" ht="15.5" customHeight="1">
      <c r="A2425" s="424"/>
      <c r="B2425" s="818" t="s">
        <v>174</v>
      </c>
      <c r="C2425" s="819"/>
      <c r="D2425" s="820">
        <f>IF(details!EH82="","",details!EH82)</f>
        <v>40</v>
      </c>
      <c r="E2425" s="820"/>
      <c r="F2425" s="820"/>
      <c r="G2425" s="820">
        <f>IF(details!EL82="","",details!EL82)</f>
        <v>60</v>
      </c>
      <c r="H2425" s="820"/>
      <c r="I2425" s="820"/>
      <c r="J2425" s="820">
        <f>IF(details!EP82="","",details!EP82)</f>
        <v>80</v>
      </c>
      <c r="K2425" s="820"/>
      <c r="L2425" s="820"/>
      <c r="M2425" s="820"/>
      <c r="N2425" s="820"/>
      <c r="O2425" s="820">
        <f>IF(details!ET82="","",details!ET82)</f>
        <v>100</v>
      </c>
      <c r="P2425" s="820"/>
      <c r="Q2425" s="820"/>
      <c r="R2425" s="820"/>
      <c r="S2425" s="820">
        <f>IF(details!EV82="","",details!EV82)</f>
        <v>110</v>
      </c>
      <c r="T2425" s="820"/>
      <c r="U2425" s="820"/>
      <c r="V2425" s="820"/>
      <c r="W2425" s="821">
        <f>'statement of marks'!$HR$108</f>
        <v>45777</v>
      </c>
      <c r="X2425" s="821"/>
      <c r="Y2425" s="821"/>
      <c r="Z2425" s="822"/>
    </row>
    <row r="2426" spans="1:26" ht="15.5" customHeight="1">
      <c r="A2426" s="426"/>
      <c r="B2426" s="803" t="s">
        <v>232</v>
      </c>
      <c r="C2426" s="804"/>
      <c r="D2426" s="805" t="s">
        <v>189</v>
      </c>
      <c r="E2426" s="805"/>
      <c r="F2426" s="805"/>
      <c r="G2426" s="805" t="s">
        <v>190</v>
      </c>
      <c r="H2426" s="805"/>
      <c r="I2426" s="805"/>
      <c r="J2426" s="805" t="s">
        <v>222</v>
      </c>
      <c r="K2426" s="805"/>
      <c r="L2426" s="805"/>
      <c r="M2426" s="805"/>
      <c r="N2426" s="805"/>
      <c r="O2426" s="805" t="s">
        <v>147</v>
      </c>
      <c r="P2426" s="805"/>
      <c r="Q2426" s="805"/>
      <c r="R2426" s="805"/>
      <c r="S2426" s="806" t="s">
        <v>195</v>
      </c>
      <c r="T2426" s="806"/>
      <c r="U2426" s="806"/>
      <c r="V2426" s="806"/>
      <c r="W2426" s="805" t="s">
        <v>230</v>
      </c>
      <c r="X2426" s="805"/>
      <c r="Y2426" s="805"/>
      <c r="Z2426" s="807"/>
    </row>
    <row r="2427" spans="1:26" ht="15.5" customHeight="1">
      <c r="A2427" s="426"/>
      <c r="B2427" s="803"/>
      <c r="C2427" s="804"/>
      <c r="D2427" s="805">
        <f>'statement of marks'!HP82</f>
        <v>1200</v>
      </c>
      <c r="E2427" s="805"/>
      <c r="F2427" s="805"/>
      <c r="G2427" s="805" t="str">
        <f>'statement of marks'!HQ82</f>
        <v/>
      </c>
      <c r="H2427" s="805"/>
      <c r="I2427" s="805"/>
      <c r="J2427" s="808" t="str">
        <f>'statement of marks'!HU82</f>
        <v/>
      </c>
      <c r="K2427" s="808"/>
      <c r="L2427" s="808"/>
      <c r="M2427" s="808"/>
      <c r="N2427" s="808"/>
      <c r="O2427" s="808" t="str">
        <f>'statement of marks'!HR82</f>
        <v/>
      </c>
      <c r="P2427" s="808"/>
      <c r="Q2427" s="808"/>
      <c r="R2427" s="808"/>
      <c r="S2427" s="805" t="str">
        <f>'statement of marks'!HT82</f>
        <v/>
      </c>
      <c r="T2427" s="805"/>
      <c r="U2427" s="805"/>
      <c r="V2427" s="805"/>
      <c r="W2427" s="809" t="str">
        <f>'statement of marks'!HO82</f>
        <v/>
      </c>
      <c r="X2427" s="809"/>
      <c r="Y2427" s="809"/>
      <c r="Z2427" s="810"/>
    </row>
    <row r="2428" spans="1:26" ht="15.5" customHeight="1">
      <c r="A2428" s="424"/>
      <c r="B2428" s="792" t="s">
        <v>176</v>
      </c>
      <c r="C2428" s="793"/>
      <c r="D2428" s="794"/>
      <c r="E2428" s="794"/>
      <c r="F2428" s="794"/>
      <c r="G2428" s="794"/>
      <c r="H2428" s="794"/>
      <c r="I2428" s="794"/>
      <c r="J2428" s="794"/>
      <c r="K2428" s="794"/>
      <c r="L2428" s="794"/>
      <c r="M2428" s="794"/>
      <c r="N2428" s="794"/>
      <c r="O2428" s="794"/>
      <c r="P2428" s="794"/>
      <c r="Q2428" s="794"/>
      <c r="R2428" s="794"/>
      <c r="S2428" s="794"/>
      <c r="T2428" s="794"/>
      <c r="U2428" s="794"/>
      <c r="V2428" s="794"/>
      <c r="W2428" s="794"/>
      <c r="X2428" s="794"/>
      <c r="Y2428" s="794"/>
      <c r="Z2428" s="800"/>
    </row>
    <row r="2429" spans="1:26" ht="15.5" customHeight="1">
      <c r="A2429" s="424"/>
      <c r="B2429" s="801" t="s">
        <v>161</v>
      </c>
      <c r="C2429" s="802"/>
      <c r="D2429" s="794"/>
      <c r="E2429" s="794"/>
      <c r="F2429" s="794"/>
      <c r="G2429" s="794"/>
      <c r="H2429" s="794"/>
      <c r="I2429" s="794"/>
      <c r="J2429" s="794"/>
      <c r="K2429" s="794"/>
      <c r="L2429" s="794"/>
      <c r="M2429" s="794"/>
      <c r="N2429" s="794"/>
      <c r="O2429" s="794"/>
      <c r="P2429" s="794"/>
      <c r="Q2429" s="794"/>
      <c r="R2429" s="794"/>
      <c r="S2429" s="794"/>
      <c r="T2429" s="794"/>
      <c r="U2429" s="794"/>
      <c r="V2429" s="794"/>
      <c r="W2429" s="794"/>
      <c r="X2429" s="794"/>
      <c r="Y2429" s="794"/>
      <c r="Z2429" s="800"/>
    </row>
    <row r="2430" spans="1:26" ht="15.5" customHeight="1">
      <c r="A2430" s="424"/>
      <c r="B2430" s="792" t="s">
        <v>162</v>
      </c>
      <c r="C2430" s="793"/>
      <c r="D2430" s="794"/>
      <c r="E2430" s="794"/>
      <c r="F2430" s="794"/>
      <c r="G2430" s="794"/>
      <c r="H2430" s="794"/>
      <c r="I2430" s="794"/>
      <c r="J2430" s="794"/>
      <c r="K2430" s="794"/>
      <c r="L2430" s="794"/>
      <c r="M2430" s="794"/>
      <c r="N2430" s="794"/>
      <c r="O2430" s="794"/>
      <c r="P2430" s="794"/>
      <c r="Q2430" s="794"/>
      <c r="R2430" s="794"/>
      <c r="S2430" s="795" t="s">
        <v>162</v>
      </c>
      <c r="T2430" s="795"/>
      <c r="U2430" s="795"/>
      <c r="V2430" s="795"/>
      <c r="W2430" s="796" t="s">
        <v>163</v>
      </c>
      <c r="X2430" s="796"/>
      <c r="Y2430" s="796"/>
      <c r="Z2430" s="797"/>
    </row>
    <row r="2431" spans="1:26" ht="15.5" customHeight="1">
      <c r="A2431" s="424"/>
      <c r="B2431" s="798" t="s">
        <v>163</v>
      </c>
      <c r="C2431" s="799"/>
      <c r="D2431" s="794"/>
      <c r="E2431" s="794"/>
      <c r="F2431" s="794"/>
      <c r="G2431" s="794"/>
      <c r="H2431" s="794"/>
      <c r="I2431" s="794"/>
      <c r="J2431" s="794"/>
      <c r="K2431" s="794"/>
      <c r="L2431" s="794"/>
      <c r="M2431" s="794"/>
      <c r="N2431" s="794"/>
      <c r="O2431" s="794"/>
      <c r="P2431" s="794"/>
      <c r="Q2431" s="794"/>
      <c r="R2431" s="794"/>
      <c r="S2431" s="795"/>
      <c r="T2431" s="795"/>
      <c r="U2431" s="795"/>
      <c r="V2431" s="795"/>
      <c r="W2431" s="796"/>
      <c r="X2431" s="796"/>
      <c r="Y2431" s="796"/>
      <c r="Z2431" s="797"/>
    </row>
    <row r="2432" spans="1:26" ht="15.5" customHeight="1" thickBot="1">
      <c r="A2432" s="424"/>
      <c r="B2432" s="786" t="s">
        <v>223</v>
      </c>
      <c r="C2432" s="787"/>
      <c r="D2432" s="788"/>
      <c r="E2432" s="788"/>
      <c r="F2432" s="788"/>
      <c r="G2432" s="788"/>
      <c r="H2432" s="788"/>
      <c r="I2432" s="788"/>
      <c r="J2432" s="788"/>
      <c r="K2432" s="788"/>
      <c r="L2432" s="788"/>
      <c r="M2432" s="788"/>
      <c r="N2432" s="788"/>
      <c r="O2432" s="788"/>
      <c r="P2432" s="788"/>
      <c r="Q2432" s="788"/>
      <c r="R2432" s="788"/>
      <c r="S2432" s="789" t="s">
        <v>179</v>
      </c>
      <c r="T2432" s="789"/>
      <c r="U2432" s="789"/>
      <c r="V2432" s="789"/>
      <c r="W2432" s="790" t="s">
        <v>179</v>
      </c>
      <c r="X2432" s="790"/>
      <c r="Y2432" s="790"/>
      <c r="Z2432" s="791"/>
    </row>
    <row r="2433" spans="1:26" ht="15.5" customHeight="1">
      <c r="A2433" s="424"/>
      <c r="B2433" s="839" t="s">
        <v>178</v>
      </c>
      <c r="C2433" s="840"/>
      <c r="D2433" s="840"/>
      <c r="E2433" s="840"/>
      <c r="F2433" s="840"/>
      <c r="G2433" s="840"/>
      <c r="H2433" s="840"/>
      <c r="I2433" s="840"/>
      <c r="J2433" s="840"/>
      <c r="K2433" s="840"/>
      <c r="L2433" s="840"/>
      <c r="M2433" s="840"/>
      <c r="N2433" s="840"/>
      <c r="O2433" s="840"/>
      <c r="P2433" s="840"/>
      <c r="Q2433" s="840"/>
      <c r="R2433" s="840"/>
      <c r="S2433" s="840"/>
      <c r="T2433" s="840"/>
      <c r="U2433" s="840"/>
      <c r="V2433" s="840"/>
      <c r="W2433" s="840"/>
      <c r="X2433" s="840"/>
      <c r="Y2433" s="840"/>
      <c r="Z2433" s="841"/>
    </row>
    <row r="2434" spans="1:26" ht="15.5" customHeight="1">
      <c r="A2434" s="424"/>
      <c r="B2434" s="842" t="str">
        <f>IF('statement of marks'!$A$1="","",'statement of marks'!$A$1)</f>
        <v>GOVT. HR. SEC. SCHOOL, _________________</v>
      </c>
      <c r="C2434" s="843"/>
      <c r="D2434" s="843"/>
      <c r="E2434" s="843"/>
      <c r="F2434" s="843"/>
      <c r="G2434" s="843"/>
      <c r="H2434" s="843"/>
      <c r="I2434" s="843"/>
      <c r="J2434" s="843"/>
      <c r="K2434" s="843"/>
      <c r="L2434" s="843"/>
      <c r="M2434" s="843"/>
      <c r="N2434" s="843"/>
      <c r="O2434" s="843"/>
      <c r="P2434" s="843"/>
      <c r="Q2434" s="843"/>
      <c r="R2434" s="843"/>
      <c r="S2434" s="843"/>
      <c r="T2434" s="843"/>
      <c r="U2434" s="843"/>
      <c r="V2434" s="843"/>
      <c r="W2434" s="843"/>
      <c r="X2434" s="843"/>
      <c r="Y2434" s="843"/>
      <c r="Z2434" s="844"/>
    </row>
    <row r="2435" spans="1:26" ht="15.5" customHeight="1">
      <c r="A2435" s="424"/>
      <c r="B2435" s="813" t="s">
        <v>117</v>
      </c>
      <c r="C2435" s="814"/>
      <c r="D2435" s="814" t="str">
        <f>IF('statement of marks'!$H$3="","",'statement of marks'!$H$3)</f>
        <v>2024-25</v>
      </c>
      <c r="E2435" s="814"/>
      <c r="F2435" s="814"/>
      <c r="G2435" s="814"/>
      <c r="H2435" s="814"/>
      <c r="I2435" s="814"/>
      <c r="J2435" s="814"/>
      <c r="K2435" s="814"/>
      <c r="L2435" s="814"/>
      <c r="M2435" s="814"/>
      <c r="N2435" s="814"/>
      <c r="O2435" s="814"/>
      <c r="P2435" s="814"/>
      <c r="Q2435" s="814"/>
      <c r="R2435" s="814"/>
      <c r="S2435" s="814"/>
      <c r="T2435" s="814"/>
      <c r="U2435" s="814"/>
      <c r="V2435" s="814"/>
      <c r="W2435" s="814"/>
      <c r="X2435" s="814"/>
      <c r="Y2435" s="814"/>
      <c r="Z2435" s="832"/>
    </row>
    <row r="2436" spans="1:26" ht="15.5" customHeight="1">
      <c r="A2436" s="424"/>
      <c r="B2436" s="813" t="s">
        <v>157</v>
      </c>
      <c r="C2436" s="814"/>
      <c r="D2436" s="814" t="str">
        <f>IF('statement of marks'!I83="","",'statement of marks'!I83)</f>
        <v/>
      </c>
      <c r="E2436" s="814"/>
      <c r="F2436" s="814"/>
      <c r="G2436" s="814"/>
      <c r="H2436" s="814"/>
      <c r="I2436" s="814"/>
      <c r="J2436" s="814"/>
      <c r="K2436" s="814"/>
      <c r="L2436" s="814"/>
      <c r="M2436" s="814"/>
      <c r="N2436" s="814"/>
      <c r="O2436" s="814"/>
      <c r="P2436" s="814"/>
      <c r="Q2436" s="814"/>
      <c r="R2436" s="814"/>
      <c r="S2436" s="814"/>
      <c r="T2436" s="814"/>
      <c r="U2436" s="814"/>
      <c r="V2436" s="814"/>
      <c r="W2436" s="814"/>
      <c r="X2436" s="814"/>
      <c r="Y2436" s="814"/>
      <c r="Z2436" s="832"/>
    </row>
    <row r="2437" spans="1:26" ht="15.5" customHeight="1">
      <c r="A2437" s="424"/>
      <c r="B2437" s="813" t="s">
        <v>20</v>
      </c>
      <c r="C2437" s="814"/>
      <c r="D2437" s="814" t="str">
        <f>IF('statement of marks'!J83="","",'statement of marks'!J83)</f>
        <v/>
      </c>
      <c r="E2437" s="814"/>
      <c r="F2437" s="814"/>
      <c r="G2437" s="814"/>
      <c r="H2437" s="814"/>
      <c r="I2437" s="814"/>
      <c r="J2437" s="814"/>
      <c r="K2437" s="814"/>
      <c r="L2437" s="814"/>
      <c r="M2437" s="814"/>
      <c r="N2437" s="814"/>
      <c r="O2437" s="814"/>
      <c r="P2437" s="814"/>
      <c r="Q2437" s="814"/>
      <c r="R2437" s="814"/>
      <c r="S2437" s="814"/>
      <c r="T2437" s="814"/>
      <c r="U2437" s="814"/>
      <c r="V2437" s="814"/>
      <c r="W2437" s="814"/>
      <c r="X2437" s="814"/>
      <c r="Y2437" s="814"/>
      <c r="Z2437" s="832"/>
    </row>
    <row r="2438" spans="1:26" ht="15.5" customHeight="1">
      <c r="A2438" s="424"/>
      <c r="B2438" s="813" t="s">
        <v>21</v>
      </c>
      <c r="C2438" s="814"/>
      <c r="D2438" s="814" t="str">
        <f>IF('statement of marks'!K83="","",'statement of marks'!K83)</f>
        <v/>
      </c>
      <c r="E2438" s="814"/>
      <c r="F2438" s="814"/>
      <c r="G2438" s="814"/>
      <c r="H2438" s="814"/>
      <c r="I2438" s="814"/>
      <c r="J2438" s="814"/>
      <c r="K2438" s="814"/>
      <c r="L2438" s="814"/>
      <c r="M2438" s="814"/>
      <c r="N2438" s="814"/>
      <c r="O2438" s="814"/>
      <c r="P2438" s="814"/>
      <c r="Q2438" s="814"/>
      <c r="R2438" s="814"/>
      <c r="S2438" s="814"/>
      <c r="T2438" s="814"/>
      <c r="U2438" s="814"/>
      <c r="V2438" s="814"/>
      <c r="W2438" s="814"/>
      <c r="X2438" s="814"/>
      <c r="Y2438" s="814"/>
      <c r="Z2438" s="832"/>
    </row>
    <row r="2439" spans="1:26" ht="15.5" customHeight="1">
      <c r="A2439" s="424"/>
      <c r="B2439" s="813" t="s">
        <v>158</v>
      </c>
      <c r="C2439" s="814"/>
      <c r="D2439" s="814" t="str">
        <f>IF('statement of marks'!$G$3="","",'statement of marks'!$G$3)</f>
        <v>6 A</v>
      </c>
      <c r="E2439" s="814"/>
      <c r="F2439" s="814"/>
      <c r="G2439" s="814" t="s">
        <v>159</v>
      </c>
      <c r="H2439" s="814"/>
      <c r="I2439" s="814"/>
      <c r="J2439" s="836">
        <f>IF('statement of marks'!D83="","",'statement of marks'!D83)</f>
        <v>877</v>
      </c>
      <c r="K2439" s="837"/>
      <c r="L2439" s="837"/>
      <c r="M2439" s="837"/>
      <c r="N2439" s="838"/>
      <c r="O2439" s="814" t="s">
        <v>79</v>
      </c>
      <c r="P2439" s="814"/>
      <c r="Q2439" s="814"/>
      <c r="R2439" s="814"/>
      <c r="S2439" s="814" t="str">
        <f>IF('statement of marks'!F83="","",'statement of marks'!F83)</f>
        <v/>
      </c>
      <c r="T2439" s="814"/>
      <c r="U2439" s="814"/>
      <c r="V2439" s="814"/>
      <c r="W2439" s="814" t="str">
        <f>IF('statement of marks'!$I$3="","",'statement of marks'!$I$3)</f>
        <v>SCHOOL DISE CODE</v>
      </c>
      <c r="X2439" s="814"/>
      <c r="Y2439" s="814"/>
      <c r="Z2439" s="832"/>
    </row>
    <row r="2440" spans="1:26" ht="15.5" customHeight="1">
      <c r="A2440" s="424"/>
      <c r="B2440" s="449" t="s">
        <v>171</v>
      </c>
      <c r="C2440" s="428"/>
      <c r="D2440" s="830" t="str">
        <f>IF('statement of marks'!G83="","",'statement of marks'!G83)</f>
        <v/>
      </c>
      <c r="E2440" s="830"/>
      <c r="F2440" s="830"/>
      <c r="G2440" s="831" t="str">
        <f>IF('statement of marks'!H83="","",'statement of marks'!H83)</f>
        <v/>
      </c>
      <c r="H2440" s="831"/>
      <c r="I2440" s="831"/>
      <c r="J2440" s="831"/>
      <c r="K2440" s="831"/>
      <c r="L2440" s="831"/>
      <c r="M2440" s="831"/>
      <c r="N2440" s="831"/>
      <c r="O2440" s="831"/>
      <c r="P2440" s="831"/>
      <c r="Q2440" s="831"/>
      <c r="R2440" s="831"/>
      <c r="S2440" s="831"/>
      <c r="T2440" s="831"/>
      <c r="U2440" s="831"/>
      <c r="V2440" s="831"/>
      <c r="W2440" s="814" t="str">
        <f>IF('statement of marks'!$J$3="","",'statement of marks'!$J$3)</f>
        <v>08291009401</v>
      </c>
      <c r="X2440" s="814"/>
      <c r="Y2440" s="814"/>
      <c r="Z2440" s="832"/>
    </row>
    <row r="2441" spans="1:26" ht="15.5" customHeight="1">
      <c r="A2441" s="424"/>
      <c r="B2441" s="450" t="s">
        <v>160</v>
      </c>
      <c r="C2441" s="429" t="s">
        <v>165</v>
      </c>
      <c r="D2441" s="794" t="s">
        <v>167</v>
      </c>
      <c r="E2441" s="794"/>
      <c r="F2441" s="794"/>
      <c r="G2441" s="794" t="s">
        <v>168</v>
      </c>
      <c r="H2441" s="794"/>
      <c r="I2441" s="794"/>
      <c r="J2441" s="794" t="s">
        <v>169</v>
      </c>
      <c r="K2441" s="794"/>
      <c r="L2441" s="794"/>
      <c r="M2441" s="833" t="str">
        <f>IF('statement of marks'!U$4="","",'statement of marks'!U$4)</f>
        <v>TOTAL OF ALL TESTS</v>
      </c>
      <c r="N2441" s="834" t="str">
        <f>IF('statement of marks'!V$4="","",'statement of marks'!V$4)</f>
        <v>VRUKSHAROPAN</v>
      </c>
      <c r="O2441" s="795" t="s">
        <v>170</v>
      </c>
      <c r="P2441" s="795"/>
      <c r="Q2441" s="795"/>
      <c r="R2441" s="795"/>
      <c r="S2441" s="835" t="s">
        <v>216</v>
      </c>
      <c r="T2441" s="816" t="s">
        <v>90</v>
      </c>
      <c r="U2441" s="816"/>
      <c r="V2441" s="816"/>
      <c r="W2441" s="816"/>
      <c r="X2441" s="823" t="s">
        <v>425</v>
      </c>
      <c r="Y2441" s="823"/>
      <c r="Z2441" s="824"/>
    </row>
    <row r="2442" spans="1:26" ht="15.5" customHeight="1">
      <c r="A2442" s="424"/>
      <c r="B2442" s="450"/>
      <c r="C2442" s="429"/>
      <c r="D2442" s="431" t="s">
        <v>217</v>
      </c>
      <c r="E2442" s="431" t="s">
        <v>218</v>
      </c>
      <c r="F2442" s="432" t="s">
        <v>219</v>
      </c>
      <c r="G2442" s="431" t="s">
        <v>217</v>
      </c>
      <c r="H2442" s="431" t="s">
        <v>218</v>
      </c>
      <c r="I2442" s="433" t="s">
        <v>219</v>
      </c>
      <c r="J2442" s="431" t="s">
        <v>217</v>
      </c>
      <c r="K2442" s="431" t="s">
        <v>218</v>
      </c>
      <c r="L2442" s="433" t="s">
        <v>219</v>
      </c>
      <c r="M2442" s="833"/>
      <c r="N2442" s="834"/>
      <c r="O2442" s="431" t="s">
        <v>217</v>
      </c>
      <c r="P2442" s="431" t="s">
        <v>218</v>
      </c>
      <c r="Q2442" s="434" t="s">
        <v>421</v>
      </c>
      <c r="R2442" s="433" t="s">
        <v>219</v>
      </c>
      <c r="S2442" s="835"/>
      <c r="T2442" s="431" t="s">
        <v>217</v>
      </c>
      <c r="U2442" s="431" t="s">
        <v>218</v>
      </c>
      <c r="V2442" s="434" t="s">
        <v>422</v>
      </c>
      <c r="W2442" s="433" t="s">
        <v>219</v>
      </c>
      <c r="X2442" s="435" t="s">
        <v>423</v>
      </c>
      <c r="Y2442" s="431" t="s">
        <v>220</v>
      </c>
      <c r="Z2442" s="451" t="s">
        <v>69</v>
      </c>
    </row>
    <row r="2443" spans="1:26" ht="15.5" customHeight="1">
      <c r="A2443" s="425"/>
      <c r="B2443" s="828" t="s">
        <v>166</v>
      </c>
      <c r="C2443" s="829"/>
      <c r="D2443" s="436">
        <f>IF('statement of marks'!L$6="","",'statement of marks'!L$6)</f>
        <v>5</v>
      </c>
      <c r="E2443" s="436">
        <f>IF('statement of marks'!M$6="","",'statement of marks'!M$6)</f>
        <v>5</v>
      </c>
      <c r="F2443" s="437">
        <f>IF('statement of marks'!N$6="","",'statement of marks'!N$6)</f>
        <v>10</v>
      </c>
      <c r="G2443" s="436">
        <f>IF('statement of marks'!O$6="","",'statement of marks'!O$6)</f>
        <v>5</v>
      </c>
      <c r="H2443" s="436">
        <f>IF('statement of marks'!P$6="","",'statement of marks'!P$6)</f>
        <v>5</v>
      </c>
      <c r="I2443" s="438">
        <f>IF('statement of marks'!Q$6="","",'statement of marks'!Q$6)</f>
        <v>10</v>
      </c>
      <c r="J2443" s="436">
        <f>IF('statement of marks'!R$6="","",'statement of marks'!R$6)</f>
        <v>5</v>
      </c>
      <c r="K2443" s="436">
        <f>IF('statement of marks'!S$6="","",'statement of marks'!S$6)</f>
        <v>4</v>
      </c>
      <c r="L2443" s="438">
        <f>IF('statement of marks'!T$6="","",'statement of marks'!T$6)</f>
        <v>9</v>
      </c>
      <c r="M2443" s="438">
        <f>IF('statement of marks'!U$6="","",'statement of marks'!U$6)</f>
        <v>29</v>
      </c>
      <c r="N2443" s="439">
        <f>IF('statement of marks'!V$6="","",'statement of marks'!V$6)</f>
        <v>1</v>
      </c>
      <c r="O2443" s="436">
        <f>IF('statement of marks'!W$6="","",'statement of marks'!W$6)</f>
        <v>40</v>
      </c>
      <c r="P2443" s="436">
        <f>IF('statement of marks'!X$6="","",'statement of marks'!X$6)</f>
        <v>10</v>
      </c>
      <c r="Q2443" s="436">
        <f>IF('statement of marks'!Y$6="","",'statement of marks'!Y$6)</f>
        <v>20</v>
      </c>
      <c r="R2443" s="438">
        <f>IF('statement of marks'!Z$6="","",'statement of marks'!Z$6)</f>
        <v>70</v>
      </c>
      <c r="S2443" s="440">
        <f>IF('statement of marks'!AA$6="","",'statement of marks'!AA$6)</f>
        <v>100</v>
      </c>
      <c r="T2443" s="436">
        <f>IF('statement of marks'!AB$6="","",'statement of marks'!AB$6)</f>
        <v>65</v>
      </c>
      <c r="U2443" s="436">
        <f>IF('statement of marks'!AC$6="","",'statement of marks'!AC$6)</f>
        <v>15</v>
      </c>
      <c r="V2443" s="436">
        <f>IF('statement of marks'!AD$6="","",'statement of marks'!AD$6)</f>
        <v>20</v>
      </c>
      <c r="W2443" s="438">
        <f>IF('statement of marks'!AE$6="","",'statement of marks'!AE$6)</f>
        <v>100</v>
      </c>
      <c r="X2443" s="441">
        <f>IF('statement of marks'!AF$6="","",'statement of marks'!AF$6)</f>
        <v>200</v>
      </c>
      <c r="Y2443" s="436" t="str">
        <f>IF('statement of marks'!AG$6="","",'statement of marks'!AG$6)</f>
        <v/>
      </c>
      <c r="Z2443" s="452" t="str">
        <f>IF('statement of marks'!AH$6="","",'statement of marks'!AH$6)</f>
        <v/>
      </c>
    </row>
    <row r="2444" spans="1:26" ht="15.5" customHeight="1">
      <c r="A2444" s="424"/>
      <c r="B2444" s="813" t="str">
        <f>IF('statement of marks'!$L$3="","",'statement of marks'!$L$3)</f>
        <v>HINDI</v>
      </c>
      <c r="C2444" s="814"/>
      <c r="D2444" s="430" t="str">
        <f>IF('statement of marks'!L83="","",'statement of marks'!L83)</f>
        <v/>
      </c>
      <c r="E2444" s="430" t="str">
        <f>IF('statement of marks'!M83="","",'statement of marks'!M83)</f>
        <v/>
      </c>
      <c r="F2444" s="442" t="str">
        <f>IF('statement of marks'!N83="","",'statement of marks'!N83)</f>
        <v/>
      </c>
      <c r="G2444" s="430" t="str">
        <f>IF('statement of marks'!O83="","",'statement of marks'!O83)</f>
        <v/>
      </c>
      <c r="H2444" s="430" t="str">
        <f>IF('statement of marks'!P83="","",'statement of marks'!P83)</f>
        <v/>
      </c>
      <c r="I2444" s="443" t="str">
        <f>IF('statement of marks'!Q83="","",'statement of marks'!Q83)</f>
        <v/>
      </c>
      <c r="J2444" s="430" t="str">
        <f>IF('statement of marks'!R83="","",'statement of marks'!R83)</f>
        <v/>
      </c>
      <c r="K2444" s="430" t="str">
        <f>IF('statement of marks'!S83="","",'statement of marks'!S83)</f>
        <v/>
      </c>
      <c r="L2444" s="443" t="str">
        <f>IF('statement of marks'!T83="","",'statement of marks'!T83)</f>
        <v/>
      </c>
      <c r="M2444" s="443" t="str">
        <f>IF('statement of marks'!U83="","",'statement of marks'!U83)</f>
        <v/>
      </c>
      <c r="N2444" s="444" t="str">
        <f>IF('statement of marks'!V83="","",'statement of marks'!V83)</f>
        <v/>
      </c>
      <c r="O2444" s="430" t="str">
        <f>IF('statement of marks'!W83="","",'statement of marks'!W83)</f>
        <v/>
      </c>
      <c r="P2444" s="430" t="str">
        <f>IF('statement of marks'!X83="","",'statement of marks'!X83)</f>
        <v/>
      </c>
      <c r="Q2444" s="430" t="str">
        <f>IF('statement of marks'!Y83="","",'statement of marks'!Y83)</f>
        <v/>
      </c>
      <c r="R2444" s="443" t="str">
        <f>IF('statement of marks'!Z83="","",'statement of marks'!Z83)</f>
        <v/>
      </c>
      <c r="S2444" s="445" t="str">
        <f>IF('statement of marks'!AA83="","",'statement of marks'!AA83)</f>
        <v/>
      </c>
      <c r="T2444" s="430" t="str">
        <f>IF('statement of marks'!AB83="","",'statement of marks'!AB83)</f>
        <v/>
      </c>
      <c r="U2444" s="430" t="str">
        <f>IF('statement of marks'!AC83="","",'statement of marks'!AC83)</f>
        <v/>
      </c>
      <c r="V2444" s="430" t="str">
        <f>IF('statement of marks'!AD83="","",'statement of marks'!AD83)</f>
        <v/>
      </c>
      <c r="W2444" s="443" t="str">
        <f>IF('statement of marks'!AE83="","",'statement of marks'!AE83)</f>
        <v/>
      </c>
      <c r="X2444" s="446" t="str">
        <f>IF('statement of marks'!AF83="","",'statement of marks'!AF83)</f>
        <v/>
      </c>
      <c r="Y2444" s="430" t="str">
        <f>IF('statement of marks'!AG83="","",'statement of marks'!AG83)</f>
        <v/>
      </c>
      <c r="Z2444" s="453" t="str">
        <f>IF('statement of marks'!AH83="","",'statement of marks'!AH83)</f>
        <v/>
      </c>
    </row>
    <row r="2445" spans="1:26" ht="15.5" customHeight="1">
      <c r="A2445" s="424"/>
      <c r="B2445" s="813" t="str">
        <f>IF('statement of marks'!$AK$3="","",'statement of marks'!$AK$3)</f>
        <v>ENGLISH</v>
      </c>
      <c r="C2445" s="814"/>
      <c r="D2445" s="430" t="str">
        <f>IF('statement of marks'!AK83="","",'statement of marks'!AK83)</f>
        <v/>
      </c>
      <c r="E2445" s="430" t="str">
        <f>IF('statement of marks'!AL83="","",'statement of marks'!AL83)</f>
        <v/>
      </c>
      <c r="F2445" s="442" t="str">
        <f>IF('statement of marks'!AM83="","",'statement of marks'!AM83)</f>
        <v/>
      </c>
      <c r="G2445" s="430" t="str">
        <f>IF('statement of marks'!AN83="","",'statement of marks'!AN83)</f>
        <v/>
      </c>
      <c r="H2445" s="430" t="str">
        <f>IF('statement of marks'!AO83="","",'statement of marks'!AO83)</f>
        <v/>
      </c>
      <c r="I2445" s="443" t="str">
        <f>IF('statement of marks'!AP83="","",'statement of marks'!AP83)</f>
        <v/>
      </c>
      <c r="J2445" s="430" t="str">
        <f>IF('statement of marks'!AQ83="","",'statement of marks'!AQ83)</f>
        <v/>
      </c>
      <c r="K2445" s="430" t="str">
        <f>IF('statement of marks'!AR83="","",'statement of marks'!AR83)</f>
        <v/>
      </c>
      <c r="L2445" s="443" t="str">
        <f>IF('statement of marks'!AS83="","",'statement of marks'!AS83)</f>
        <v/>
      </c>
      <c r="M2445" s="443" t="str">
        <f>IF('statement of marks'!AT83="","",'statement of marks'!AT83)</f>
        <v/>
      </c>
      <c r="N2445" s="444" t="str">
        <f>IF('statement of marks'!AU83="","",'statement of marks'!AU83)</f>
        <v/>
      </c>
      <c r="O2445" s="430" t="str">
        <f>IF('statement of marks'!AV83="","",'statement of marks'!AV83)</f>
        <v/>
      </c>
      <c r="P2445" s="430" t="str">
        <f>IF('statement of marks'!AW83="","",'statement of marks'!AW83)</f>
        <v/>
      </c>
      <c r="Q2445" s="430" t="str">
        <f>IF('statement of marks'!AX83="","",'statement of marks'!AX83)</f>
        <v/>
      </c>
      <c r="R2445" s="443" t="str">
        <f>IF('statement of marks'!AY83="","",'statement of marks'!AY83)</f>
        <v/>
      </c>
      <c r="S2445" s="445" t="str">
        <f>IF('statement of marks'!AZ83="","",'statement of marks'!AZ83)</f>
        <v/>
      </c>
      <c r="T2445" s="430" t="str">
        <f>IF('statement of marks'!BA83="","",'statement of marks'!BA83)</f>
        <v/>
      </c>
      <c r="U2445" s="430" t="str">
        <f>IF('statement of marks'!BB83="","",'statement of marks'!BB83)</f>
        <v/>
      </c>
      <c r="V2445" s="430" t="str">
        <f>IF('statement of marks'!BC83="","",'statement of marks'!BC83)</f>
        <v/>
      </c>
      <c r="W2445" s="443" t="str">
        <f>IF('statement of marks'!BD83="","",'statement of marks'!BD83)</f>
        <v/>
      </c>
      <c r="X2445" s="446" t="str">
        <f>IF('statement of marks'!BE83="","",'statement of marks'!BE83)</f>
        <v/>
      </c>
      <c r="Y2445" s="430" t="str">
        <f>IF('statement of marks'!BF83="","",'statement of marks'!BF83)</f>
        <v/>
      </c>
      <c r="Z2445" s="453" t="str">
        <f>IF('statement of marks'!BG83="","",'statement of marks'!BG83)</f>
        <v/>
      </c>
    </row>
    <row r="2446" spans="1:26" ht="15.5" customHeight="1">
      <c r="A2446" s="424"/>
      <c r="B2446" s="813" t="str">
        <f>IF('statement of marks'!BJ83="s","SANSKRIT",IF('statement of marks'!BJ83="u","URDU",IF('statement of marks'!BJ83="g","GUJRATI",IF('statement of marks'!BJ83="p","PUNJABI",IF('statement of marks'!BJ83="sd","fla/kh","THIRD LANGUAGE")))))</f>
        <v>THIRD LANGUAGE</v>
      </c>
      <c r="C2446" s="814"/>
      <c r="D2446" s="430" t="str">
        <f>IF('statement of marks'!BK83="","",'statement of marks'!BK83)</f>
        <v/>
      </c>
      <c r="E2446" s="430" t="str">
        <f>IF('statement of marks'!BL83="","",'statement of marks'!BL83)</f>
        <v/>
      </c>
      <c r="F2446" s="442" t="str">
        <f>IF('statement of marks'!BM83="","",'statement of marks'!BM83)</f>
        <v/>
      </c>
      <c r="G2446" s="430" t="str">
        <f>IF('statement of marks'!BN83="","",'statement of marks'!BN83)</f>
        <v/>
      </c>
      <c r="H2446" s="430" t="str">
        <f>IF('statement of marks'!BO83="","",'statement of marks'!BO83)</f>
        <v/>
      </c>
      <c r="I2446" s="443" t="str">
        <f>IF('statement of marks'!BP83="","",'statement of marks'!BP83)</f>
        <v/>
      </c>
      <c r="J2446" s="430" t="str">
        <f>IF('statement of marks'!BQ83="","",'statement of marks'!BQ83)</f>
        <v/>
      </c>
      <c r="K2446" s="430" t="str">
        <f>IF('statement of marks'!BR83="","",'statement of marks'!BR83)</f>
        <v/>
      </c>
      <c r="L2446" s="443" t="str">
        <f>IF('statement of marks'!BS83="","",'statement of marks'!BS83)</f>
        <v/>
      </c>
      <c r="M2446" s="443" t="str">
        <f>IF('statement of marks'!BT83="","",'statement of marks'!BT83)</f>
        <v/>
      </c>
      <c r="N2446" s="444" t="str">
        <f>IF('statement of marks'!BU83="","",'statement of marks'!BU83)</f>
        <v/>
      </c>
      <c r="O2446" s="430" t="str">
        <f>IF('statement of marks'!BV83="","",'statement of marks'!BV83)</f>
        <v/>
      </c>
      <c r="P2446" s="430" t="str">
        <f>IF('statement of marks'!BW83="","",'statement of marks'!BW83)</f>
        <v/>
      </c>
      <c r="Q2446" s="430"/>
      <c r="R2446" s="443" t="str">
        <f>IF('statement of marks'!BX83="","",'statement of marks'!BX83)</f>
        <v/>
      </c>
      <c r="S2446" s="445" t="str">
        <f>IF('statement of marks'!BY83="","",'statement of marks'!BY83)</f>
        <v/>
      </c>
      <c r="T2446" s="430" t="str">
        <f>IF('statement of marks'!BZ83="","",'statement of marks'!BZ83)</f>
        <v/>
      </c>
      <c r="U2446" s="430" t="str">
        <f>IF('statement of marks'!CA83="","",'statement of marks'!CA83)</f>
        <v/>
      </c>
      <c r="V2446" s="430"/>
      <c r="W2446" s="443" t="str">
        <f>IF('statement of marks'!CB83="","",'statement of marks'!CB83)</f>
        <v/>
      </c>
      <c r="X2446" s="446" t="str">
        <f>IF('statement of marks'!CC83="","",'statement of marks'!CC83)</f>
        <v/>
      </c>
      <c r="Y2446" s="430" t="str">
        <f>IF('statement of marks'!CD83="","",'statement of marks'!CD83)</f>
        <v/>
      </c>
      <c r="Z2446" s="453" t="str">
        <f>IF('statement of marks'!CE83="","",'statement of marks'!CE83)</f>
        <v/>
      </c>
    </row>
    <row r="2447" spans="1:26" ht="15.5" customHeight="1">
      <c r="A2447" s="424"/>
      <c r="B2447" s="813" t="str">
        <f>IF('statement of marks'!$CH$3="","",'statement of marks'!$CH$3)</f>
        <v>MATHEMATICS</v>
      </c>
      <c r="C2447" s="814"/>
      <c r="D2447" s="430" t="str">
        <f>IF('statement of marks'!CH83="","",'statement of marks'!CH83)</f>
        <v/>
      </c>
      <c r="E2447" s="430" t="str">
        <f>IF('statement of marks'!CI83="","",'statement of marks'!CI83)</f>
        <v/>
      </c>
      <c r="F2447" s="442" t="str">
        <f>IF('statement of marks'!CJ83="","",'statement of marks'!CJ83)</f>
        <v/>
      </c>
      <c r="G2447" s="430" t="str">
        <f>IF('statement of marks'!CK83="","",'statement of marks'!CK83)</f>
        <v/>
      </c>
      <c r="H2447" s="430" t="str">
        <f>IF('statement of marks'!CL83="","",'statement of marks'!CL83)</f>
        <v/>
      </c>
      <c r="I2447" s="443" t="str">
        <f>IF('statement of marks'!CM83="","",'statement of marks'!CM83)</f>
        <v/>
      </c>
      <c r="J2447" s="430" t="str">
        <f>IF('statement of marks'!CN83="","",'statement of marks'!CN83)</f>
        <v/>
      </c>
      <c r="K2447" s="430" t="str">
        <f>IF('statement of marks'!CO83="","",'statement of marks'!CO83)</f>
        <v/>
      </c>
      <c r="L2447" s="443" t="str">
        <f>IF('statement of marks'!CP83="","",'statement of marks'!CP83)</f>
        <v/>
      </c>
      <c r="M2447" s="443" t="str">
        <f>IF('statement of marks'!CQ83="","",'statement of marks'!CQ83)</f>
        <v/>
      </c>
      <c r="N2447" s="444" t="str">
        <f>IF('statement of marks'!CR83="","",'statement of marks'!CR83)</f>
        <v/>
      </c>
      <c r="O2447" s="430" t="str">
        <f>IF('statement of marks'!CS83="","",'statement of marks'!CS83)</f>
        <v/>
      </c>
      <c r="P2447" s="430" t="str">
        <f>IF('statement of marks'!CT83="","",'statement of marks'!CT83)</f>
        <v/>
      </c>
      <c r="Q2447" s="430" t="str">
        <f>IF('statement of marks'!CU83="","",'statement of marks'!CU83)</f>
        <v/>
      </c>
      <c r="R2447" s="443" t="str">
        <f>IF('statement of marks'!CV83="","",'statement of marks'!CV83)</f>
        <v/>
      </c>
      <c r="S2447" s="445" t="str">
        <f>IF('statement of marks'!CW83="","",'statement of marks'!CW83)</f>
        <v/>
      </c>
      <c r="T2447" s="430" t="str">
        <f>IF('statement of marks'!CX83="","",'statement of marks'!CX83)</f>
        <v/>
      </c>
      <c r="U2447" s="430" t="str">
        <f>IF('statement of marks'!CY83="","",'statement of marks'!CY83)</f>
        <v/>
      </c>
      <c r="V2447" s="430" t="str">
        <f>IF('statement of marks'!CZ83="","",'statement of marks'!CZ83)</f>
        <v/>
      </c>
      <c r="W2447" s="443" t="str">
        <f>IF('statement of marks'!DA83="","",'statement of marks'!DA83)</f>
        <v/>
      </c>
      <c r="X2447" s="446" t="str">
        <f>IF('statement of marks'!DB83="","",'statement of marks'!DB83)</f>
        <v/>
      </c>
      <c r="Y2447" s="430" t="str">
        <f>IF('statement of marks'!DC83="","",'statement of marks'!DC83)</f>
        <v/>
      </c>
      <c r="Z2447" s="453" t="str">
        <f>IF('statement of marks'!DD83="","",'statement of marks'!DD83)</f>
        <v/>
      </c>
    </row>
    <row r="2448" spans="1:26" ht="15.5" customHeight="1">
      <c r="A2448" s="424"/>
      <c r="B2448" s="813" t="str">
        <f>IF('statement of marks'!$DG$3="","",'statement of marks'!$DG$3)</f>
        <v>SCIENCE</v>
      </c>
      <c r="C2448" s="814"/>
      <c r="D2448" s="430" t="str">
        <f>IF('statement of marks'!DG83="","",'statement of marks'!DG83)</f>
        <v/>
      </c>
      <c r="E2448" s="430" t="str">
        <f>IF('statement of marks'!DH83="","",'statement of marks'!DH83)</f>
        <v/>
      </c>
      <c r="F2448" s="442" t="str">
        <f>IF('statement of marks'!DI83="","",'statement of marks'!DI83)</f>
        <v/>
      </c>
      <c r="G2448" s="430" t="str">
        <f>IF('statement of marks'!DJ83="","",'statement of marks'!DJ83)</f>
        <v/>
      </c>
      <c r="H2448" s="430" t="str">
        <f>IF('statement of marks'!DK83="","",'statement of marks'!DK83)</f>
        <v/>
      </c>
      <c r="I2448" s="443" t="str">
        <f>IF('statement of marks'!DL83="","",'statement of marks'!DL83)</f>
        <v/>
      </c>
      <c r="J2448" s="430" t="str">
        <f>IF('statement of marks'!DM83="","",'statement of marks'!DM83)</f>
        <v/>
      </c>
      <c r="K2448" s="430" t="str">
        <f>IF('statement of marks'!DN83="","",'statement of marks'!DN83)</f>
        <v/>
      </c>
      <c r="L2448" s="443" t="str">
        <f>IF('statement of marks'!DO83="","",'statement of marks'!DO83)</f>
        <v/>
      </c>
      <c r="M2448" s="443" t="str">
        <f>IF('statement of marks'!DP83="","",'statement of marks'!DP83)</f>
        <v/>
      </c>
      <c r="N2448" s="444" t="str">
        <f>IF('statement of marks'!DQ83="","",'statement of marks'!DQ83)</f>
        <v/>
      </c>
      <c r="O2448" s="430" t="str">
        <f>IF('statement of marks'!DR83="","",'statement of marks'!DR83)</f>
        <v/>
      </c>
      <c r="P2448" s="430" t="str">
        <f>IF('statement of marks'!DS83="","",'statement of marks'!DS83)</f>
        <v/>
      </c>
      <c r="Q2448" s="430"/>
      <c r="R2448" s="443" t="str">
        <f>IF('statement of marks'!DT83="","",'statement of marks'!DT83)</f>
        <v/>
      </c>
      <c r="S2448" s="445" t="str">
        <f>IF('statement of marks'!DU83="","",'statement of marks'!DU83)</f>
        <v/>
      </c>
      <c r="T2448" s="430" t="str">
        <f>IF('statement of marks'!DV83="","",'statement of marks'!DV83)</f>
        <v/>
      </c>
      <c r="U2448" s="430" t="str">
        <f>IF('statement of marks'!DW83="","",'statement of marks'!DW83)</f>
        <v/>
      </c>
      <c r="V2448" s="430"/>
      <c r="W2448" s="443" t="str">
        <f>IF('statement of marks'!DX83="","",'statement of marks'!DX83)</f>
        <v/>
      </c>
      <c r="X2448" s="446" t="str">
        <f>IF('statement of marks'!DY83="","",'statement of marks'!DY83)</f>
        <v/>
      </c>
      <c r="Y2448" s="430" t="str">
        <f>IF('statement of marks'!DZ83="","",'statement of marks'!DZ83)</f>
        <v/>
      </c>
      <c r="Z2448" s="453" t="str">
        <f>IF('statement of marks'!EA83="","",'statement of marks'!EA83)</f>
        <v/>
      </c>
    </row>
    <row r="2449" spans="1:26" ht="15.5" customHeight="1">
      <c r="A2449" s="424"/>
      <c r="B2449" s="813" t="str">
        <f>IF('statement of marks'!$ED$3="","",'statement of marks'!$ED$3)</f>
        <v>SOCIAL STUDIES</v>
      </c>
      <c r="C2449" s="814"/>
      <c r="D2449" s="430" t="str">
        <f>IF('statement of marks'!ED83="","",'statement of marks'!ED83)</f>
        <v/>
      </c>
      <c r="E2449" s="430" t="str">
        <f>IF('statement of marks'!EE83="","",'statement of marks'!EE83)</f>
        <v/>
      </c>
      <c r="F2449" s="442" t="str">
        <f>IF('statement of marks'!EF83="","",'statement of marks'!EF83)</f>
        <v/>
      </c>
      <c r="G2449" s="430" t="str">
        <f>IF('statement of marks'!EG83="","",'statement of marks'!EG83)</f>
        <v/>
      </c>
      <c r="H2449" s="430" t="str">
        <f>IF('statement of marks'!EH83="","",'statement of marks'!EH83)</f>
        <v/>
      </c>
      <c r="I2449" s="443" t="str">
        <f>IF('statement of marks'!EI83="","",'statement of marks'!EI83)</f>
        <v/>
      </c>
      <c r="J2449" s="430" t="str">
        <f>IF('statement of marks'!EJ83="","",'statement of marks'!EJ83)</f>
        <v/>
      </c>
      <c r="K2449" s="430" t="str">
        <f>IF('statement of marks'!EK83="","",'statement of marks'!EK83)</f>
        <v/>
      </c>
      <c r="L2449" s="443" t="str">
        <f>IF('statement of marks'!EL83="","",'statement of marks'!EL83)</f>
        <v/>
      </c>
      <c r="M2449" s="443" t="str">
        <f>IF('statement of marks'!EM83="","",'statement of marks'!EM83)</f>
        <v/>
      </c>
      <c r="N2449" s="444" t="str">
        <f>IF('statement of marks'!EN83="","",'statement of marks'!EN83)</f>
        <v/>
      </c>
      <c r="O2449" s="430" t="str">
        <f>IF('statement of marks'!EO83="","",'statement of marks'!EO83)</f>
        <v/>
      </c>
      <c r="P2449" s="430" t="str">
        <f>IF('statement of marks'!EP83="","",'statement of marks'!EP83)</f>
        <v/>
      </c>
      <c r="Q2449" s="430"/>
      <c r="R2449" s="443" t="str">
        <f>IF('statement of marks'!EQ83="","",'statement of marks'!EQ83)</f>
        <v/>
      </c>
      <c r="S2449" s="445" t="str">
        <f>IF('statement of marks'!ER83="","",'statement of marks'!ER83)</f>
        <v/>
      </c>
      <c r="T2449" s="430" t="str">
        <f>IF('statement of marks'!ES83="","",'statement of marks'!ES83)</f>
        <v/>
      </c>
      <c r="U2449" s="430" t="str">
        <f>IF('statement of marks'!ET83="","",'statement of marks'!ET83)</f>
        <v/>
      </c>
      <c r="V2449" s="430"/>
      <c r="W2449" s="443" t="str">
        <f>IF('statement of marks'!EU83="","",'statement of marks'!EU83)</f>
        <v/>
      </c>
      <c r="X2449" s="446" t="str">
        <f>IF('statement of marks'!EV83="","",'statement of marks'!EV83)</f>
        <v/>
      </c>
      <c r="Y2449" s="430" t="str">
        <f>IF('statement of marks'!EW83="","",'statement of marks'!EW83)</f>
        <v/>
      </c>
      <c r="Z2449" s="453" t="str">
        <f>IF('statement of marks'!EX83="","",'statement of marks'!EX83)</f>
        <v/>
      </c>
    </row>
    <row r="2450" spans="1:26" ht="15.5" customHeight="1">
      <c r="A2450" s="424"/>
      <c r="B2450" s="813" t="s">
        <v>172</v>
      </c>
      <c r="C2450" s="814"/>
      <c r="D2450" s="794" t="s">
        <v>167</v>
      </c>
      <c r="E2450" s="794"/>
      <c r="F2450" s="794"/>
      <c r="G2450" s="794" t="s">
        <v>168</v>
      </c>
      <c r="H2450" s="794"/>
      <c r="I2450" s="794"/>
      <c r="J2450" s="794" t="s">
        <v>169</v>
      </c>
      <c r="K2450" s="794"/>
      <c r="L2450" s="794"/>
      <c r="M2450" s="794"/>
      <c r="N2450" s="794"/>
      <c r="O2450" s="794" t="s">
        <v>177</v>
      </c>
      <c r="P2450" s="794"/>
      <c r="Q2450" s="794"/>
      <c r="R2450" s="794"/>
      <c r="S2450" s="794" t="s">
        <v>221</v>
      </c>
      <c r="T2450" s="794"/>
      <c r="U2450" s="794"/>
      <c r="V2450" s="794"/>
      <c r="W2450" s="447"/>
      <c r="X2450" s="823" t="s">
        <v>425</v>
      </c>
      <c r="Y2450" s="823"/>
      <c r="Z2450" s="824"/>
    </row>
    <row r="2451" spans="1:26" ht="15.5" customHeight="1">
      <c r="A2451" s="425"/>
      <c r="B2451" s="825" t="s">
        <v>166</v>
      </c>
      <c r="C2451" s="826"/>
      <c r="D2451" s="827">
        <f>IF('statement of marks'!FA$6="","",'statement of marks'!FA$6)</f>
        <v>20</v>
      </c>
      <c r="E2451" s="827"/>
      <c r="F2451" s="827"/>
      <c r="G2451" s="827">
        <f>IF('statement of marks'!FB$6="","",'statement of marks'!FB$6)</f>
        <v>20</v>
      </c>
      <c r="H2451" s="827"/>
      <c r="I2451" s="827"/>
      <c r="J2451" s="827">
        <f>IF('statement of marks'!FC$6="","",'statement of marks'!FC$6)</f>
        <v>20</v>
      </c>
      <c r="K2451" s="827"/>
      <c r="L2451" s="827"/>
      <c r="M2451" s="827"/>
      <c r="N2451" s="827"/>
      <c r="O2451" s="827">
        <f>IF('statement of marks'!FD$6="","",'statement of marks'!FD$6)</f>
        <v>20</v>
      </c>
      <c r="P2451" s="827"/>
      <c r="Q2451" s="827"/>
      <c r="R2451" s="827"/>
      <c r="S2451" s="827">
        <f>IF('statement of marks'!FE$6="","",'statement of marks'!FE$6)</f>
        <v>20</v>
      </c>
      <c r="T2451" s="827"/>
      <c r="U2451" s="827"/>
      <c r="V2451" s="827"/>
      <c r="W2451" s="448"/>
      <c r="X2451" s="436">
        <f>IF('statement of marks'!FF$6="","",'statement of marks'!FF$6)</f>
        <v>100</v>
      </c>
      <c r="Y2451" s="436" t="s">
        <v>220</v>
      </c>
      <c r="Z2451" s="451" t="s">
        <v>69</v>
      </c>
    </row>
    <row r="2452" spans="1:26" ht="15.5" customHeight="1">
      <c r="A2452" s="424"/>
      <c r="B2452" s="813" t="str">
        <f>IF('statement of marks'!$FA$3="","",'statement of marks'!$FA$3)</f>
        <v>WORK EXPERIENCE</v>
      </c>
      <c r="C2452" s="814"/>
      <c r="D2452" s="817" t="str">
        <f>IF('statement of marks'!FA83="","",'statement of marks'!FA83)</f>
        <v/>
      </c>
      <c r="E2452" s="817"/>
      <c r="F2452" s="817"/>
      <c r="G2452" s="817" t="str">
        <f>IF('statement of marks'!FB83="","",'statement of marks'!FB83)</f>
        <v/>
      </c>
      <c r="H2452" s="817"/>
      <c r="I2452" s="817"/>
      <c r="J2452" s="816" t="str">
        <f>IF('statement of marks'!FC83="","",'statement of marks'!FC83)</f>
        <v/>
      </c>
      <c r="K2452" s="816"/>
      <c r="L2452" s="816"/>
      <c r="M2452" s="816"/>
      <c r="N2452" s="816"/>
      <c r="O2452" s="817" t="str">
        <f>IF('statement of marks'!FD83="","",'statement of marks'!FD83)</f>
        <v/>
      </c>
      <c r="P2452" s="817"/>
      <c r="Q2452" s="817"/>
      <c r="R2452" s="817"/>
      <c r="S2452" s="817" t="str">
        <f>IF('statement of marks'!FE83="","",'statement of marks'!FE83)</f>
        <v/>
      </c>
      <c r="T2452" s="817"/>
      <c r="U2452" s="817"/>
      <c r="V2452" s="817"/>
      <c r="W2452" s="447"/>
      <c r="X2452" s="447" t="str">
        <f>IF('statement of marks'!FF83="","",'statement of marks'!FF83)</f>
        <v/>
      </c>
      <c r="Y2452" s="447" t="str">
        <f>IF('statement of marks'!FG83="","",'statement of marks'!FG83)</f>
        <v/>
      </c>
      <c r="Z2452" s="454" t="str">
        <f>IF('statement of marks'!FH83="","",'statement of marks'!FH83)</f>
        <v/>
      </c>
    </row>
    <row r="2453" spans="1:26" ht="15.5" customHeight="1">
      <c r="A2453" s="424"/>
      <c r="B2453" s="813" t="str">
        <f>IF('statement of marks'!$FK$3="","",'statement of marks'!$FK$3)</f>
        <v>ART EDUCATION</v>
      </c>
      <c r="C2453" s="814"/>
      <c r="D2453" s="817" t="str">
        <f>IF('statement of marks'!FK83="","",'statement of marks'!FK83)</f>
        <v/>
      </c>
      <c r="E2453" s="817"/>
      <c r="F2453" s="817"/>
      <c r="G2453" s="817" t="str">
        <f>IF('statement of marks'!FL83="","",'statement of marks'!FL83)</f>
        <v/>
      </c>
      <c r="H2453" s="817"/>
      <c r="I2453" s="817"/>
      <c r="J2453" s="816" t="str">
        <f>IF('statement of marks'!FM83="","",'statement of marks'!FM83)</f>
        <v/>
      </c>
      <c r="K2453" s="816"/>
      <c r="L2453" s="816"/>
      <c r="M2453" s="816"/>
      <c r="N2453" s="816"/>
      <c r="O2453" s="817" t="str">
        <f>IF('statement of marks'!FN83="","",'statement of marks'!FN83)</f>
        <v/>
      </c>
      <c r="P2453" s="817"/>
      <c r="Q2453" s="817"/>
      <c r="R2453" s="817"/>
      <c r="S2453" s="817" t="str">
        <f>IF('statement of marks'!FO83="","",'statement of marks'!FO83)</f>
        <v/>
      </c>
      <c r="T2453" s="817"/>
      <c r="U2453" s="817"/>
      <c r="V2453" s="817"/>
      <c r="W2453" s="447"/>
      <c r="X2453" s="447" t="str">
        <f>IF('statement of marks'!FP83="","",'statement of marks'!FP83)</f>
        <v/>
      </c>
      <c r="Y2453" s="447" t="str">
        <f>IF('statement of marks'!FQ83="","",'statement of marks'!FQ83)</f>
        <v/>
      </c>
      <c r="Z2453" s="454" t="str">
        <f>IF('statement of marks'!FR83="","",'statement of marks'!FR83)</f>
        <v/>
      </c>
    </row>
    <row r="2454" spans="1:26" ht="15.5" customHeight="1">
      <c r="A2454" s="424"/>
      <c r="B2454" s="813" t="str">
        <f>IF('statement of marks'!$FU$3="","",'statement of marks'!$FU$3)</f>
        <v>PHYSICIAL EDUCATION</v>
      </c>
      <c r="C2454" s="814"/>
      <c r="D2454" s="817" t="str">
        <f>IF('statement of marks'!FU83="","",'statement of marks'!FU83)</f>
        <v/>
      </c>
      <c r="E2454" s="817"/>
      <c r="F2454" s="817"/>
      <c r="G2454" s="817" t="str">
        <f>IF('statement of marks'!FV83="","",'statement of marks'!FV83)</f>
        <v/>
      </c>
      <c r="H2454" s="817"/>
      <c r="I2454" s="817"/>
      <c r="J2454" s="816" t="str">
        <f>IF('statement of marks'!FW83="","",'statement of marks'!FW83)</f>
        <v/>
      </c>
      <c r="K2454" s="816"/>
      <c r="L2454" s="816"/>
      <c r="M2454" s="816"/>
      <c r="N2454" s="816"/>
      <c r="O2454" s="817" t="str">
        <f>IF('statement of marks'!FX83="","",'statement of marks'!FX83)</f>
        <v/>
      </c>
      <c r="P2454" s="817"/>
      <c r="Q2454" s="817"/>
      <c r="R2454" s="817"/>
      <c r="S2454" s="817" t="str">
        <f>IF('statement of marks'!FY83="","",'statement of marks'!FY83)</f>
        <v/>
      </c>
      <c r="T2454" s="817"/>
      <c r="U2454" s="817"/>
      <c r="V2454" s="817"/>
      <c r="W2454" s="447"/>
      <c r="X2454" s="447" t="str">
        <f>IF('statement of marks'!FZ83="","",'statement of marks'!FZ83)</f>
        <v/>
      </c>
      <c r="Y2454" s="447" t="str">
        <f>IF('statement of marks'!GA83="","",'statement of marks'!GA83)</f>
        <v/>
      </c>
      <c r="Z2454" s="454" t="str">
        <f>IF('statement of marks'!GB83="","",'statement of marks'!GB83)</f>
        <v/>
      </c>
    </row>
    <row r="2455" spans="1:26" ht="15.5" customHeight="1">
      <c r="A2455" s="424"/>
      <c r="B2455" s="813" t="s">
        <v>173</v>
      </c>
      <c r="C2455" s="814"/>
      <c r="D2455" s="794" t="str">
        <f>details!$EF$3</f>
        <v>AUGUST</v>
      </c>
      <c r="E2455" s="794"/>
      <c r="F2455" s="794"/>
      <c r="G2455" s="794" t="str">
        <f>details!$EJ$3</f>
        <v>OCTOBER</v>
      </c>
      <c r="H2455" s="794"/>
      <c r="I2455" s="794"/>
      <c r="J2455" s="816" t="str">
        <f>details!$EN$3</f>
        <v>DECEMBER</v>
      </c>
      <c r="K2455" s="816"/>
      <c r="L2455" s="816"/>
      <c r="M2455" s="816"/>
      <c r="N2455" s="816"/>
      <c r="O2455" s="794" t="str">
        <f>details!$ER$3</f>
        <v>FEBURARY</v>
      </c>
      <c r="P2455" s="794"/>
      <c r="Q2455" s="794"/>
      <c r="R2455" s="794"/>
      <c r="S2455" s="794" t="str">
        <f>details!$EV$3</f>
        <v>GRAND TOAL</v>
      </c>
      <c r="T2455" s="794"/>
      <c r="U2455" s="794"/>
      <c r="V2455" s="794"/>
      <c r="W2455" s="811" t="s">
        <v>118</v>
      </c>
      <c r="X2455" s="811"/>
      <c r="Y2455" s="811"/>
      <c r="Z2455" s="812"/>
    </row>
    <row r="2456" spans="1:26" ht="15.5" customHeight="1">
      <c r="A2456" s="424"/>
      <c r="B2456" s="813" t="s">
        <v>175</v>
      </c>
      <c r="C2456" s="814"/>
      <c r="D2456" s="815" t="str">
        <f>IF(details!EI83="","",details!EI83)</f>
        <v/>
      </c>
      <c r="E2456" s="815"/>
      <c r="F2456" s="815"/>
      <c r="G2456" s="815" t="str">
        <f>IF(details!EM83="","",details!EM83)</f>
        <v/>
      </c>
      <c r="H2456" s="815"/>
      <c r="I2456" s="815"/>
      <c r="J2456" s="816" t="str">
        <f>IF(details!EQ83="","",details!EQ83)</f>
        <v/>
      </c>
      <c r="K2456" s="816"/>
      <c r="L2456" s="816"/>
      <c r="M2456" s="816"/>
      <c r="N2456" s="816"/>
      <c r="O2456" s="817" t="str">
        <f>IF(details!EU83="","",details!EU83)</f>
        <v/>
      </c>
      <c r="P2456" s="817"/>
      <c r="Q2456" s="817"/>
      <c r="R2456" s="817"/>
      <c r="S2456" s="815" t="str">
        <f>IF(details!EW83="","",details!EW83)</f>
        <v/>
      </c>
      <c r="T2456" s="815"/>
      <c r="U2456" s="815"/>
      <c r="V2456" s="815"/>
      <c r="W2456" s="811"/>
      <c r="X2456" s="811"/>
      <c r="Y2456" s="811"/>
      <c r="Z2456" s="812"/>
    </row>
    <row r="2457" spans="1:26" ht="15.5" customHeight="1">
      <c r="A2457" s="424"/>
      <c r="B2457" s="818" t="s">
        <v>174</v>
      </c>
      <c r="C2457" s="819"/>
      <c r="D2457" s="820">
        <f>IF(details!EH83="","",details!EH83)</f>
        <v>40</v>
      </c>
      <c r="E2457" s="820"/>
      <c r="F2457" s="820"/>
      <c r="G2457" s="820">
        <f>IF(details!EL83="","",details!EL83)</f>
        <v>60</v>
      </c>
      <c r="H2457" s="820"/>
      <c r="I2457" s="820"/>
      <c r="J2457" s="820">
        <f>IF(details!EP83="","",details!EP83)</f>
        <v>80</v>
      </c>
      <c r="K2457" s="820"/>
      <c r="L2457" s="820"/>
      <c r="M2457" s="820"/>
      <c r="N2457" s="820"/>
      <c r="O2457" s="820">
        <f>IF(details!ET83="","",details!ET83)</f>
        <v>100</v>
      </c>
      <c r="P2457" s="820"/>
      <c r="Q2457" s="820"/>
      <c r="R2457" s="820"/>
      <c r="S2457" s="820">
        <f>IF(details!EV83="","",details!EV83)</f>
        <v>110</v>
      </c>
      <c r="T2457" s="820"/>
      <c r="U2457" s="820"/>
      <c r="V2457" s="820"/>
      <c r="W2457" s="821">
        <f>'statement of marks'!$HR$108</f>
        <v>45777</v>
      </c>
      <c r="X2457" s="821"/>
      <c r="Y2457" s="821"/>
      <c r="Z2457" s="822"/>
    </row>
    <row r="2458" spans="1:26" ht="15.5" customHeight="1">
      <c r="A2458" s="426"/>
      <c r="B2458" s="803" t="s">
        <v>232</v>
      </c>
      <c r="C2458" s="804"/>
      <c r="D2458" s="805" t="s">
        <v>189</v>
      </c>
      <c r="E2458" s="805"/>
      <c r="F2458" s="805"/>
      <c r="G2458" s="805" t="s">
        <v>190</v>
      </c>
      <c r="H2458" s="805"/>
      <c r="I2458" s="805"/>
      <c r="J2458" s="805" t="s">
        <v>222</v>
      </c>
      <c r="K2458" s="805"/>
      <c r="L2458" s="805"/>
      <c r="M2458" s="805"/>
      <c r="N2458" s="805"/>
      <c r="O2458" s="805" t="s">
        <v>147</v>
      </c>
      <c r="P2458" s="805"/>
      <c r="Q2458" s="805"/>
      <c r="R2458" s="805"/>
      <c r="S2458" s="806" t="s">
        <v>195</v>
      </c>
      <c r="T2458" s="806"/>
      <c r="U2458" s="806"/>
      <c r="V2458" s="806"/>
      <c r="W2458" s="805" t="s">
        <v>230</v>
      </c>
      <c r="X2458" s="805"/>
      <c r="Y2458" s="805"/>
      <c r="Z2458" s="807"/>
    </row>
    <row r="2459" spans="1:26" ht="15.5" customHeight="1">
      <c r="A2459" s="426"/>
      <c r="B2459" s="803"/>
      <c r="C2459" s="804"/>
      <c r="D2459" s="805">
        <f>'statement of marks'!HP83</f>
        <v>1200</v>
      </c>
      <c r="E2459" s="805"/>
      <c r="F2459" s="805"/>
      <c r="G2459" s="805" t="str">
        <f>'statement of marks'!HQ83</f>
        <v/>
      </c>
      <c r="H2459" s="805"/>
      <c r="I2459" s="805"/>
      <c r="J2459" s="808" t="str">
        <f>'statement of marks'!HU83</f>
        <v/>
      </c>
      <c r="K2459" s="808"/>
      <c r="L2459" s="808"/>
      <c r="M2459" s="808"/>
      <c r="N2459" s="808"/>
      <c r="O2459" s="808" t="str">
        <f>'statement of marks'!HR83</f>
        <v/>
      </c>
      <c r="P2459" s="808"/>
      <c r="Q2459" s="808"/>
      <c r="R2459" s="808"/>
      <c r="S2459" s="805" t="str">
        <f>'statement of marks'!HT83</f>
        <v/>
      </c>
      <c r="T2459" s="805"/>
      <c r="U2459" s="805"/>
      <c r="V2459" s="805"/>
      <c r="W2459" s="809" t="str">
        <f>'statement of marks'!HO83</f>
        <v/>
      </c>
      <c r="X2459" s="809"/>
      <c r="Y2459" s="809"/>
      <c r="Z2459" s="810"/>
    </row>
    <row r="2460" spans="1:26" ht="15.5" customHeight="1">
      <c r="A2460" s="424"/>
      <c r="B2460" s="792" t="s">
        <v>176</v>
      </c>
      <c r="C2460" s="793"/>
      <c r="D2460" s="794"/>
      <c r="E2460" s="794"/>
      <c r="F2460" s="794"/>
      <c r="G2460" s="794"/>
      <c r="H2460" s="794"/>
      <c r="I2460" s="794"/>
      <c r="J2460" s="794"/>
      <c r="K2460" s="794"/>
      <c r="L2460" s="794"/>
      <c r="M2460" s="794"/>
      <c r="N2460" s="794"/>
      <c r="O2460" s="794"/>
      <c r="P2460" s="794"/>
      <c r="Q2460" s="794"/>
      <c r="R2460" s="794"/>
      <c r="S2460" s="794"/>
      <c r="T2460" s="794"/>
      <c r="U2460" s="794"/>
      <c r="V2460" s="794"/>
      <c r="W2460" s="794"/>
      <c r="X2460" s="794"/>
      <c r="Y2460" s="794"/>
      <c r="Z2460" s="800"/>
    </row>
    <row r="2461" spans="1:26" ht="15.5" customHeight="1">
      <c r="A2461" s="424"/>
      <c r="B2461" s="801" t="s">
        <v>161</v>
      </c>
      <c r="C2461" s="802"/>
      <c r="D2461" s="794"/>
      <c r="E2461" s="794"/>
      <c r="F2461" s="794"/>
      <c r="G2461" s="794"/>
      <c r="H2461" s="794"/>
      <c r="I2461" s="794"/>
      <c r="J2461" s="794"/>
      <c r="K2461" s="794"/>
      <c r="L2461" s="794"/>
      <c r="M2461" s="794"/>
      <c r="N2461" s="794"/>
      <c r="O2461" s="794"/>
      <c r="P2461" s="794"/>
      <c r="Q2461" s="794"/>
      <c r="R2461" s="794"/>
      <c r="S2461" s="794"/>
      <c r="T2461" s="794"/>
      <c r="U2461" s="794"/>
      <c r="V2461" s="794"/>
      <c r="W2461" s="794"/>
      <c r="X2461" s="794"/>
      <c r="Y2461" s="794"/>
      <c r="Z2461" s="800"/>
    </row>
    <row r="2462" spans="1:26" ht="15.5" customHeight="1">
      <c r="A2462" s="424"/>
      <c r="B2462" s="792" t="s">
        <v>162</v>
      </c>
      <c r="C2462" s="793"/>
      <c r="D2462" s="794"/>
      <c r="E2462" s="794"/>
      <c r="F2462" s="794"/>
      <c r="G2462" s="794"/>
      <c r="H2462" s="794"/>
      <c r="I2462" s="794"/>
      <c r="J2462" s="794"/>
      <c r="K2462" s="794"/>
      <c r="L2462" s="794"/>
      <c r="M2462" s="794"/>
      <c r="N2462" s="794"/>
      <c r="O2462" s="794"/>
      <c r="P2462" s="794"/>
      <c r="Q2462" s="794"/>
      <c r="R2462" s="794"/>
      <c r="S2462" s="795" t="s">
        <v>162</v>
      </c>
      <c r="T2462" s="795"/>
      <c r="U2462" s="795"/>
      <c r="V2462" s="795"/>
      <c r="W2462" s="796" t="s">
        <v>163</v>
      </c>
      <c r="X2462" s="796"/>
      <c r="Y2462" s="796"/>
      <c r="Z2462" s="797"/>
    </row>
    <row r="2463" spans="1:26" ht="15.5" customHeight="1">
      <c r="A2463" s="424"/>
      <c r="B2463" s="798" t="s">
        <v>163</v>
      </c>
      <c r="C2463" s="799"/>
      <c r="D2463" s="794"/>
      <c r="E2463" s="794"/>
      <c r="F2463" s="794"/>
      <c r="G2463" s="794"/>
      <c r="H2463" s="794"/>
      <c r="I2463" s="794"/>
      <c r="J2463" s="794"/>
      <c r="K2463" s="794"/>
      <c r="L2463" s="794"/>
      <c r="M2463" s="794"/>
      <c r="N2463" s="794"/>
      <c r="O2463" s="794"/>
      <c r="P2463" s="794"/>
      <c r="Q2463" s="794"/>
      <c r="R2463" s="794"/>
      <c r="S2463" s="795"/>
      <c r="T2463" s="795"/>
      <c r="U2463" s="795"/>
      <c r="V2463" s="795"/>
      <c r="W2463" s="796"/>
      <c r="X2463" s="796"/>
      <c r="Y2463" s="796"/>
      <c r="Z2463" s="797"/>
    </row>
    <row r="2464" spans="1:26" ht="15.5" customHeight="1" thickBot="1">
      <c r="A2464" s="424"/>
      <c r="B2464" s="786" t="s">
        <v>223</v>
      </c>
      <c r="C2464" s="787"/>
      <c r="D2464" s="788"/>
      <c r="E2464" s="788"/>
      <c r="F2464" s="788"/>
      <c r="G2464" s="788"/>
      <c r="H2464" s="788"/>
      <c r="I2464" s="788"/>
      <c r="J2464" s="788"/>
      <c r="K2464" s="788"/>
      <c r="L2464" s="788"/>
      <c r="M2464" s="788"/>
      <c r="N2464" s="788"/>
      <c r="O2464" s="788"/>
      <c r="P2464" s="788"/>
      <c r="Q2464" s="788"/>
      <c r="R2464" s="788"/>
      <c r="S2464" s="789" t="s">
        <v>179</v>
      </c>
      <c r="T2464" s="789"/>
      <c r="U2464" s="789"/>
      <c r="V2464" s="789"/>
      <c r="W2464" s="790" t="s">
        <v>179</v>
      </c>
      <c r="X2464" s="790"/>
      <c r="Y2464" s="790"/>
      <c r="Z2464" s="791"/>
    </row>
    <row r="2465" spans="1:26" ht="15.5" customHeight="1">
      <c r="A2465" s="424"/>
      <c r="B2465" s="839" t="s">
        <v>178</v>
      </c>
      <c r="C2465" s="840"/>
      <c r="D2465" s="840"/>
      <c r="E2465" s="840"/>
      <c r="F2465" s="840"/>
      <c r="G2465" s="840"/>
      <c r="H2465" s="840"/>
      <c r="I2465" s="840"/>
      <c r="J2465" s="840"/>
      <c r="K2465" s="840"/>
      <c r="L2465" s="840"/>
      <c r="M2465" s="840"/>
      <c r="N2465" s="840"/>
      <c r="O2465" s="840"/>
      <c r="P2465" s="840"/>
      <c r="Q2465" s="840"/>
      <c r="R2465" s="840"/>
      <c r="S2465" s="840"/>
      <c r="T2465" s="840"/>
      <c r="U2465" s="840"/>
      <c r="V2465" s="840"/>
      <c r="W2465" s="840"/>
      <c r="X2465" s="840"/>
      <c r="Y2465" s="840"/>
      <c r="Z2465" s="841"/>
    </row>
    <row r="2466" spans="1:26" ht="15.5" customHeight="1">
      <c r="A2466" s="424"/>
      <c r="B2466" s="842" t="str">
        <f>IF('statement of marks'!$A$1="","",'statement of marks'!$A$1)</f>
        <v>GOVT. HR. SEC. SCHOOL, _________________</v>
      </c>
      <c r="C2466" s="843"/>
      <c r="D2466" s="843"/>
      <c r="E2466" s="843"/>
      <c r="F2466" s="843"/>
      <c r="G2466" s="843"/>
      <c r="H2466" s="843"/>
      <c r="I2466" s="843"/>
      <c r="J2466" s="843"/>
      <c r="K2466" s="843"/>
      <c r="L2466" s="843"/>
      <c r="M2466" s="843"/>
      <c r="N2466" s="843"/>
      <c r="O2466" s="843"/>
      <c r="P2466" s="843"/>
      <c r="Q2466" s="843"/>
      <c r="R2466" s="843"/>
      <c r="S2466" s="843"/>
      <c r="T2466" s="843"/>
      <c r="U2466" s="843"/>
      <c r="V2466" s="843"/>
      <c r="W2466" s="843"/>
      <c r="X2466" s="843"/>
      <c r="Y2466" s="843"/>
      <c r="Z2466" s="844"/>
    </row>
    <row r="2467" spans="1:26" ht="15.5" customHeight="1">
      <c r="A2467" s="424"/>
      <c r="B2467" s="813" t="s">
        <v>117</v>
      </c>
      <c r="C2467" s="814"/>
      <c r="D2467" s="814" t="str">
        <f>IF('statement of marks'!$H$3="","",'statement of marks'!$H$3)</f>
        <v>2024-25</v>
      </c>
      <c r="E2467" s="814"/>
      <c r="F2467" s="814"/>
      <c r="G2467" s="814"/>
      <c r="H2467" s="814"/>
      <c r="I2467" s="814"/>
      <c r="J2467" s="814"/>
      <c r="K2467" s="814"/>
      <c r="L2467" s="814"/>
      <c r="M2467" s="814"/>
      <c r="N2467" s="814"/>
      <c r="O2467" s="814"/>
      <c r="P2467" s="814"/>
      <c r="Q2467" s="814"/>
      <c r="R2467" s="814"/>
      <c r="S2467" s="814"/>
      <c r="T2467" s="814"/>
      <c r="U2467" s="814"/>
      <c r="V2467" s="814"/>
      <c r="W2467" s="814"/>
      <c r="X2467" s="814"/>
      <c r="Y2467" s="814"/>
      <c r="Z2467" s="832"/>
    </row>
    <row r="2468" spans="1:26" ht="15.5" customHeight="1">
      <c r="A2468" s="424"/>
      <c r="B2468" s="813" t="s">
        <v>157</v>
      </c>
      <c r="C2468" s="814"/>
      <c r="D2468" s="814" t="str">
        <f>IF('statement of marks'!I84="","",'statement of marks'!I84)</f>
        <v/>
      </c>
      <c r="E2468" s="814"/>
      <c r="F2468" s="814"/>
      <c r="G2468" s="814"/>
      <c r="H2468" s="814"/>
      <c r="I2468" s="814"/>
      <c r="J2468" s="814"/>
      <c r="K2468" s="814"/>
      <c r="L2468" s="814"/>
      <c r="M2468" s="814"/>
      <c r="N2468" s="814"/>
      <c r="O2468" s="814"/>
      <c r="P2468" s="814"/>
      <c r="Q2468" s="814"/>
      <c r="R2468" s="814"/>
      <c r="S2468" s="814"/>
      <c r="T2468" s="814"/>
      <c r="U2468" s="814"/>
      <c r="V2468" s="814"/>
      <c r="W2468" s="814"/>
      <c r="X2468" s="814"/>
      <c r="Y2468" s="814"/>
      <c r="Z2468" s="832"/>
    </row>
    <row r="2469" spans="1:26" ht="15.5" customHeight="1">
      <c r="A2469" s="424"/>
      <c r="B2469" s="813" t="s">
        <v>20</v>
      </c>
      <c r="C2469" s="814"/>
      <c r="D2469" s="814" t="str">
        <f>IF('statement of marks'!J84="","",'statement of marks'!J84)</f>
        <v/>
      </c>
      <c r="E2469" s="814"/>
      <c r="F2469" s="814"/>
      <c r="G2469" s="814"/>
      <c r="H2469" s="814"/>
      <c r="I2469" s="814"/>
      <c r="J2469" s="814"/>
      <c r="K2469" s="814"/>
      <c r="L2469" s="814"/>
      <c r="M2469" s="814"/>
      <c r="N2469" s="814"/>
      <c r="O2469" s="814"/>
      <c r="P2469" s="814"/>
      <c r="Q2469" s="814"/>
      <c r="R2469" s="814"/>
      <c r="S2469" s="814"/>
      <c r="T2469" s="814"/>
      <c r="U2469" s="814"/>
      <c r="V2469" s="814"/>
      <c r="W2469" s="814"/>
      <c r="X2469" s="814"/>
      <c r="Y2469" s="814"/>
      <c r="Z2469" s="832"/>
    </row>
    <row r="2470" spans="1:26" ht="15.5" customHeight="1">
      <c r="A2470" s="424"/>
      <c r="B2470" s="813" t="s">
        <v>21</v>
      </c>
      <c r="C2470" s="814"/>
      <c r="D2470" s="814" t="str">
        <f>IF('statement of marks'!K84="","",'statement of marks'!K84)</f>
        <v/>
      </c>
      <c r="E2470" s="814"/>
      <c r="F2470" s="814"/>
      <c r="G2470" s="814"/>
      <c r="H2470" s="814"/>
      <c r="I2470" s="814"/>
      <c r="J2470" s="814"/>
      <c r="K2470" s="814"/>
      <c r="L2470" s="814"/>
      <c r="M2470" s="814"/>
      <c r="N2470" s="814"/>
      <c r="O2470" s="814"/>
      <c r="P2470" s="814"/>
      <c r="Q2470" s="814"/>
      <c r="R2470" s="814"/>
      <c r="S2470" s="814"/>
      <c r="T2470" s="814"/>
      <c r="U2470" s="814"/>
      <c r="V2470" s="814"/>
      <c r="W2470" s="814"/>
      <c r="X2470" s="814"/>
      <c r="Y2470" s="814"/>
      <c r="Z2470" s="832"/>
    </row>
    <row r="2471" spans="1:26" ht="15.5" customHeight="1">
      <c r="A2471" s="424"/>
      <c r="B2471" s="813" t="s">
        <v>158</v>
      </c>
      <c r="C2471" s="814"/>
      <c r="D2471" s="814" t="str">
        <f>IF('statement of marks'!$G$3="","",'statement of marks'!$G$3)</f>
        <v>6 A</v>
      </c>
      <c r="E2471" s="814"/>
      <c r="F2471" s="814"/>
      <c r="G2471" s="814" t="s">
        <v>159</v>
      </c>
      <c r="H2471" s="814"/>
      <c r="I2471" s="814"/>
      <c r="J2471" s="836">
        <f>IF('statement of marks'!D84="","",'statement of marks'!D84)</f>
        <v>878</v>
      </c>
      <c r="K2471" s="837"/>
      <c r="L2471" s="837"/>
      <c r="M2471" s="837"/>
      <c r="N2471" s="838"/>
      <c r="O2471" s="814" t="s">
        <v>79</v>
      </c>
      <c r="P2471" s="814"/>
      <c r="Q2471" s="814"/>
      <c r="R2471" s="814"/>
      <c r="S2471" s="814" t="str">
        <f>IF('statement of marks'!F84="","",'statement of marks'!F84)</f>
        <v/>
      </c>
      <c r="T2471" s="814"/>
      <c r="U2471" s="814"/>
      <c r="V2471" s="814"/>
      <c r="W2471" s="814" t="str">
        <f>IF('statement of marks'!$I$3="","",'statement of marks'!$I$3)</f>
        <v>SCHOOL DISE CODE</v>
      </c>
      <c r="X2471" s="814"/>
      <c r="Y2471" s="814"/>
      <c r="Z2471" s="832"/>
    </row>
    <row r="2472" spans="1:26" ht="15.5" customHeight="1">
      <c r="A2472" s="424"/>
      <c r="B2472" s="449" t="s">
        <v>171</v>
      </c>
      <c r="C2472" s="428"/>
      <c r="D2472" s="830" t="str">
        <f>IF('statement of marks'!G84="","",'statement of marks'!G84)</f>
        <v/>
      </c>
      <c r="E2472" s="830"/>
      <c r="F2472" s="830"/>
      <c r="G2472" s="831" t="str">
        <f>IF('statement of marks'!H84="","",'statement of marks'!H84)</f>
        <v/>
      </c>
      <c r="H2472" s="831"/>
      <c r="I2472" s="831"/>
      <c r="J2472" s="831"/>
      <c r="K2472" s="831"/>
      <c r="L2472" s="831"/>
      <c r="M2472" s="831"/>
      <c r="N2472" s="831"/>
      <c r="O2472" s="831"/>
      <c r="P2472" s="831"/>
      <c r="Q2472" s="831"/>
      <c r="R2472" s="831"/>
      <c r="S2472" s="831"/>
      <c r="T2472" s="831"/>
      <c r="U2472" s="831"/>
      <c r="V2472" s="831"/>
      <c r="W2472" s="814" t="str">
        <f>IF('statement of marks'!$J$3="","",'statement of marks'!$J$3)</f>
        <v>08291009401</v>
      </c>
      <c r="X2472" s="814"/>
      <c r="Y2472" s="814"/>
      <c r="Z2472" s="832"/>
    </row>
    <row r="2473" spans="1:26" ht="15.5" customHeight="1">
      <c r="A2473" s="424"/>
      <c r="B2473" s="450" t="s">
        <v>160</v>
      </c>
      <c r="C2473" s="429" t="s">
        <v>165</v>
      </c>
      <c r="D2473" s="794" t="s">
        <v>167</v>
      </c>
      <c r="E2473" s="794"/>
      <c r="F2473" s="794"/>
      <c r="G2473" s="794" t="s">
        <v>168</v>
      </c>
      <c r="H2473" s="794"/>
      <c r="I2473" s="794"/>
      <c r="J2473" s="794" t="s">
        <v>169</v>
      </c>
      <c r="K2473" s="794"/>
      <c r="L2473" s="794"/>
      <c r="M2473" s="833" t="str">
        <f>IF('statement of marks'!U$4="","",'statement of marks'!U$4)</f>
        <v>TOTAL OF ALL TESTS</v>
      </c>
      <c r="N2473" s="834" t="str">
        <f>IF('statement of marks'!V$4="","",'statement of marks'!V$4)</f>
        <v>VRUKSHAROPAN</v>
      </c>
      <c r="O2473" s="795" t="s">
        <v>170</v>
      </c>
      <c r="P2473" s="795"/>
      <c r="Q2473" s="795"/>
      <c r="R2473" s="795"/>
      <c r="S2473" s="835" t="s">
        <v>216</v>
      </c>
      <c r="T2473" s="816" t="s">
        <v>90</v>
      </c>
      <c r="U2473" s="816"/>
      <c r="V2473" s="816"/>
      <c r="W2473" s="816"/>
      <c r="X2473" s="823" t="s">
        <v>425</v>
      </c>
      <c r="Y2473" s="823"/>
      <c r="Z2473" s="824"/>
    </row>
    <row r="2474" spans="1:26" ht="15.5" customHeight="1">
      <c r="A2474" s="424"/>
      <c r="B2474" s="450"/>
      <c r="C2474" s="429"/>
      <c r="D2474" s="431" t="s">
        <v>217</v>
      </c>
      <c r="E2474" s="431" t="s">
        <v>218</v>
      </c>
      <c r="F2474" s="432" t="s">
        <v>219</v>
      </c>
      <c r="G2474" s="431" t="s">
        <v>217</v>
      </c>
      <c r="H2474" s="431" t="s">
        <v>218</v>
      </c>
      <c r="I2474" s="433" t="s">
        <v>219</v>
      </c>
      <c r="J2474" s="431" t="s">
        <v>217</v>
      </c>
      <c r="K2474" s="431" t="s">
        <v>218</v>
      </c>
      <c r="L2474" s="433" t="s">
        <v>219</v>
      </c>
      <c r="M2474" s="833"/>
      <c r="N2474" s="834"/>
      <c r="O2474" s="431" t="s">
        <v>217</v>
      </c>
      <c r="P2474" s="431" t="s">
        <v>218</v>
      </c>
      <c r="Q2474" s="434" t="s">
        <v>421</v>
      </c>
      <c r="R2474" s="433" t="s">
        <v>219</v>
      </c>
      <c r="S2474" s="835"/>
      <c r="T2474" s="431" t="s">
        <v>217</v>
      </c>
      <c r="U2474" s="431" t="s">
        <v>218</v>
      </c>
      <c r="V2474" s="434" t="s">
        <v>422</v>
      </c>
      <c r="W2474" s="433" t="s">
        <v>219</v>
      </c>
      <c r="X2474" s="435" t="s">
        <v>423</v>
      </c>
      <c r="Y2474" s="431" t="s">
        <v>220</v>
      </c>
      <c r="Z2474" s="451" t="s">
        <v>69</v>
      </c>
    </row>
    <row r="2475" spans="1:26" ht="15.5" customHeight="1">
      <c r="A2475" s="425"/>
      <c r="B2475" s="828" t="s">
        <v>166</v>
      </c>
      <c r="C2475" s="829"/>
      <c r="D2475" s="436">
        <f>IF('statement of marks'!L$6="","",'statement of marks'!L$6)</f>
        <v>5</v>
      </c>
      <c r="E2475" s="436">
        <f>IF('statement of marks'!M$6="","",'statement of marks'!M$6)</f>
        <v>5</v>
      </c>
      <c r="F2475" s="437">
        <f>IF('statement of marks'!N$6="","",'statement of marks'!N$6)</f>
        <v>10</v>
      </c>
      <c r="G2475" s="436">
        <f>IF('statement of marks'!O$6="","",'statement of marks'!O$6)</f>
        <v>5</v>
      </c>
      <c r="H2475" s="436">
        <f>IF('statement of marks'!P$6="","",'statement of marks'!P$6)</f>
        <v>5</v>
      </c>
      <c r="I2475" s="438">
        <f>IF('statement of marks'!Q$6="","",'statement of marks'!Q$6)</f>
        <v>10</v>
      </c>
      <c r="J2475" s="436">
        <f>IF('statement of marks'!R$6="","",'statement of marks'!R$6)</f>
        <v>5</v>
      </c>
      <c r="K2475" s="436">
        <f>IF('statement of marks'!S$6="","",'statement of marks'!S$6)</f>
        <v>4</v>
      </c>
      <c r="L2475" s="438">
        <f>IF('statement of marks'!T$6="","",'statement of marks'!T$6)</f>
        <v>9</v>
      </c>
      <c r="M2475" s="438">
        <f>IF('statement of marks'!U$6="","",'statement of marks'!U$6)</f>
        <v>29</v>
      </c>
      <c r="N2475" s="439">
        <f>IF('statement of marks'!V$6="","",'statement of marks'!V$6)</f>
        <v>1</v>
      </c>
      <c r="O2475" s="436">
        <f>IF('statement of marks'!W$6="","",'statement of marks'!W$6)</f>
        <v>40</v>
      </c>
      <c r="P2475" s="436">
        <f>IF('statement of marks'!X$6="","",'statement of marks'!X$6)</f>
        <v>10</v>
      </c>
      <c r="Q2475" s="436">
        <f>IF('statement of marks'!Y$6="","",'statement of marks'!Y$6)</f>
        <v>20</v>
      </c>
      <c r="R2475" s="438">
        <f>IF('statement of marks'!Z$6="","",'statement of marks'!Z$6)</f>
        <v>70</v>
      </c>
      <c r="S2475" s="440">
        <f>IF('statement of marks'!AA$6="","",'statement of marks'!AA$6)</f>
        <v>100</v>
      </c>
      <c r="T2475" s="436">
        <f>IF('statement of marks'!AB$6="","",'statement of marks'!AB$6)</f>
        <v>65</v>
      </c>
      <c r="U2475" s="436">
        <f>IF('statement of marks'!AC$6="","",'statement of marks'!AC$6)</f>
        <v>15</v>
      </c>
      <c r="V2475" s="436">
        <f>IF('statement of marks'!AD$6="","",'statement of marks'!AD$6)</f>
        <v>20</v>
      </c>
      <c r="W2475" s="438">
        <f>IF('statement of marks'!AE$6="","",'statement of marks'!AE$6)</f>
        <v>100</v>
      </c>
      <c r="X2475" s="441">
        <f>IF('statement of marks'!AF$6="","",'statement of marks'!AF$6)</f>
        <v>200</v>
      </c>
      <c r="Y2475" s="436" t="str">
        <f>IF('statement of marks'!AG$6="","",'statement of marks'!AG$6)</f>
        <v/>
      </c>
      <c r="Z2475" s="452" t="str">
        <f>IF('statement of marks'!AH$6="","",'statement of marks'!AH$6)</f>
        <v/>
      </c>
    </row>
    <row r="2476" spans="1:26" ht="15.5" customHeight="1">
      <c r="A2476" s="424"/>
      <c r="B2476" s="813" t="str">
        <f>IF('statement of marks'!$L$3="","",'statement of marks'!$L$3)</f>
        <v>HINDI</v>
      </c>
      <c r="C2476" s="814"/>
      <c r="D2476" s="430" t="str">
        <f>IF('statement of marks'!L84="","",'statement of marks'!L84)</f>
        <v/>
      </c>
      <c r="E2476" s="430" t="str">
        <f>IF('statement of marks'!M84="","",'statement of marks'!M84)</f>
        <v/>
      </c>
      <c r="F2476" s="442" t="str">
        <f>IF('statement of marks'!N84="","",'statement of marks'!N84)</f>
        <v/>
      </c>
      <c r="G2476" s="430" t="str">
        <f>IF('statement of marks'!O84="","",'statement of marks'!O84)</f>
        <v/>
      </c>
      <c r="H2476" s="430" t="str">
        <f>IF('statement of marks'!P84="","",'statement of marks'!P84)</f>
        <v/>
      </c>
      <c r="I2476" s="443" t="str">
        <f>IF('statement of marks'!Q84="","",'statement of marks'!Q84)</f>
        <v/>
      </c>
      <c r="J2476" s="430" t="str">
        <f>IF('statement of marks'!R84="","",'statement of marks'!R84)</f>
        <v/>
      </c>
      <c r="K2476" s="430" t="str">
        <f>IF('statement of marks'!S84="","",'statement of marks'!S84)</f>
        <v/>
      </c>
      <c r="L2476" s="443" t="str">
        <f>IF('statement of marks'!T84="","",'statement of marks'!T84)</f>
        <v/>
      </c>
      <c r="M2476" s="443" t="str">
        <f>IF('statement of marks'!U84="","",'statement of marks'!U84)</f>
        <v/>
      </c>
      <c r="N2476" s="444" t="str">
        <f>IF('statement of marks'!V84="","",'statement of marks'!V84)</f>
        <v/>
      </c>
      <c r="O2476" s="430" t="str">
        <f>IF('statement of marks'!W84="","",'statement of marks'!W84)</f>
        <v/>
      </c>
      <c r="P2476" s="430" t="str">
        <f>IF('statement of marks'!X84="","",'statement of marks'!X84)</f>
        <v/>
      </c>
      <c r="Q2476" s="430" t="str">
        <f>IF('statement of marks'!Y84="","",'statement of marks'!Y84)</f>
        <v/>
      </c>
      <c r="R2476" s="443" t="str">
        <f>IF('statement of marks'!Z84="","",'statement of marks'!Z84)</f>
        <v/>
      </c>
      <c r="S2476" s="445" t="str">
        <f>IF('statement of marks'!AA84="","",'statement of marks'!AA84)</f>
        <v/>
      </c>
      <c r="T2476" s="430" t="str">
        <f>IF('statement of marks'!AB84="","",'statement of marks'!AB84)</f>
        <v/>
      </c>
      <c r="U2476" s="430" t="str">
        <f>IF('statement of marks'!AC84="","",'statement of marks'!AC84)</f>
        <v/>
      </c>
      <c r="V2476" s="430" t="str">
        <f>IF('statement of marks'!AD84="","",'statement of marks'!AD84)</f>
        <v/>
      </c>
      <c r="W2476" s="443" t="str">
        <f>IF('statement of marks'!AE84="","",'statement of marks'!AE84)</f>
        <v/>
      </c>
      <c r="X2476" s="446" t="str">
        <f>IF('statement of marks'!AF84="","",'statement of marks'!AF84)</f>
        <v/>
      </c>
      <c r="Y2476" s="430" t="str">
        <f>IF('statement of marks'!AG84="","",'statement of marks'!AG84)</f>
        <v/>
      </c>
      <c r="Z2476" s="453" t="str">
        <f>IF('statement of marks'!AH84="","",'statement of marks'!AH84)</f>
        <v/>
      </c>
    </row>
    <row r="2477" spans="1:26" ht="15.5" customHeight="1">
      <c r="A2477" s="424"/>
      <c r="B2477" s="813" t="str">
        <f>IF('statement of marks'!$AK$3="","",'statement of marks'!$AK$3)</f>
        <v>ENGLISH</v>
      </c>
      <c r="C2477" s="814"/>
      <c r="D2477" s="430" t="str">
        <f>IF('statement of marks'!AK84="","",'statement of marks'!AK84)</f>
        <v/>
      </c>
      <c r="E2477" s="430" t="str">
        <f>IF('statement of marks'!AL84="","",'statement of marks'!AL84)</f>
        <v/>
      </c>
      <c r="F2477" s="442" t="str">
        <f>IF('statement of marks'!AM84="","",'statement of marks'!AM84)</f>
        <v/>
      </c>
      <c r="G2477" s="430" t="str">
        <f>IF('statement of marks'!AN84="","",'statement of marks'!AN84)</f>
        <v/>
      </c>
      <c r="H2477" s="430" t="str">
        <f>IF('statement of marks'!AO84="","",'statement of marks'!AO84)</f>
        <v/>
      </c>
      <c r="I2477" s="443" t="str">
        <f>IF('statement of marks'!AP84="","",'statement of marks'!AP84)</f>
        <v/>
      </c>
      <c r="J2477" s="430" t="str">
        <f>IF('statement of marks'!AQ84="","",'statement of marks'!AQ84)</f>
        <v/>
      </c>
      <c r="K2477" s="430" t="str">
        <f>IF('statement of marks'!AR84="","",'statement of marks'!AR84)</f>
        <v/>
      </c>
      <c r="L2477" s="443" t="str">
        <f>IF('statement of marks'!AS84="","",'statement of marks'!AS84)</f>
        <v/>
      </c>
      <c r="M2477" s="443" t="str">
        <f>IF('statement of marks'!AT84="","",'statement of marks'!AT84)</f>
        <v/>
      </c>
      <c r="N2477" s="444" t="str">
        <f>IF('statement of marks'!AU84="","",'statement of marks'!AU84)</f>
        <v/>
      </c>
      <c r="O2477" s="430" t="str">
        <f>IF('statement of marks'!AV84="","",'statement of marks'!AV84)</f>
        <v/>
      </c>
      <c r="P2477" s="430" t="str">
        <f>IF('statement of marks'!AW84="","",'statement of marks'!AW84)</f>
        <v/>
      </c>
      <c r="Q2477" s="430" t="str">
        <f>IF('statement of marks'!AX84="","",'statement of marks'!AX84)</f>
        <v/>
      </c>
      <c r="R2477" s="443" t="str">
        <f>IF('statement of marks'!AY84="","",'statement of marks'!AY84)</f>
        <v/>
      </c>
      <c r="S2477" s="445" t="str">
        <f>IF('statement of marks'!AZ84="","",'statement of marks'!AZ84)</f>
        <v/>
      </c>
      <c r="T2477" s="430" t="str">
        <f>IF('statement of marks'!BA84="","",'statement of marks'!BA84)</f>
        <v/>
      </c>
      <c r="U2477" s="430" t="str">
        <f>IF('statement of marks'!BB84="","",'statement of marks'!BB84)</f>
        <v/>
      </c>
      <c r="V2477" s="430" t="str">
        <f>IF('statement of marks'!BC84="","",'statement of marks'!BC84)</f>
        <v/>
      </c>
      <c r="W2477" s="443" t="str">
        <f>IF('statement of marks'!BD84="","",'statement of marks'!BD84)</f>
        <v/>
      </c>
      <c r="X2477" s="446" t="str">
        <f>IF('statement of marks'!BE84="","",'statement of marks'!BE84)</f>
        <v/>
      </c>
      <c r="Y2477" s="430" t="str">
        <f>IF('statement of marks'!BF84="","",'statement of marks'!BF84)</f>
        <v/>
      </c>
      <c r="Z2477" s="453" t="str">
        <f>IF('statement of marks'!BG84="","",'statement of marks'!BG84)</f>
        <v/>
      </c>
    </row>
    <row r="2478" spans="1:26" ht="15.5" customHeight="1">
      <c r="A2478" s="424"/>
      <c r="B2478" s="813" t="str">
        <f>IF('statement of marks'!BJ84="s","SANSKRIT",IF('statement of marks'!BJ84="u","URDU",IF('statement of marks'!BJ84="g","GUJRATI",IF('statement of marks'!BJ84="p","PUNJABI",IF('statement of marks'!BJ84="sd","fla/kh","THIRD LANGUAGE")))))</f>
        <v>THIRD LANGUAGE</v>
      </c>
      <c r="C2478" s="814"/>
      <c r="D2478" s="430" t="str">
        <f>IF('statement of marks'!BK84="","",'statement of marks'!BK84)</f>
        <v/>
      </c>
      <c r="E2478" s="430" t="str">
        <f>IF('statement of marks'!BL84="","",'statement of marks'!BL84)</f>
        <v/>
      </c>
      <c r="F2478" s="442" t="str">
        <f>IF('statement of marks'!BM84="","",'statement of marks'!BM84)</f>
        <v/>
      </c>
      <c r="G2478" s="430" t="str">
        <f>IF('statement of marks'!BN84="","",'statement of marks'!BN84)</f>
        <v/>
      </c>
      <c r="H2478" s="430" t="str">
        <f>IF('statement of marks'!BO84="","",'statement of marks'!BO84)</f>
        <v/>
      </c>
      <c r="I2478" s="443" t="str">
        <f>IF('statement of marks'!BP84="","",'statement of marks'!BP84)</f>
        <v/>
      </c>
      <c r="J2478" s="430" t="str">
        <f>IF('statement of marks'!BQ84="","",'statement of marks'!BQ84)</f>
        <v/>
      </c>
      <c r="K2478" s="430" t="str">
        <f>IF('statement of marks'!BR84="","",'statement of marks'!BR84)</f>
        <v/>
      </c>
      <c r="L2478" s="443" t="str">
        <f>IF('statement of marks'!BS84="","",'statement of marks'!BS84)</f>
        <v/>
      </c>
      <c r="M2478" s="443" t="str">
        <f>IF('statement of marks'!BT84="","",'statement of marks'!BT84)</f>
        <v/>
      </c>
      <c r="N2478" s="444" t="str">
        <f>IF('statement of marks'!BU84="","",'statement of marks'!BU84)</f>
        <v/>
      </c>
      <c r="O2478" s="430" t="str">
        <f>IF('statement of marks'!BV84="","",'statement of marks'!BV84)</f>
        <v/>
      </c>
      <c r="P2478" s="430" t="str">
        <f>IF('statement of marks'!BW84="","",'statement of marks'!BW84)</f>
        <v/>
      </c>
      <c r="Q2478" s="430"/>
      <c r="R2478" s="443" t="str">
        <f>IF('statement of marks'!BX84="","",'statement of marks'!BX84)</f>
        <v/>
      </c>
      <c r="S2478" s="445" t="str">
        <f>IF('statement of marks'!BY84="","",'statement of marks'!BY84)</f>
        <v/>
      </c>
      <c r="T2478" s="430" t="str">
        <f>IF('statement of marks'!BZ84="","",'statement of marks'!BZ84)</f>
        <v/>
      </c>
      <c r="U2478" s="430" t="str">
        <f>IF('statement of marks'!CA84="","",'statement of marks'!CA84)</f>
        <v/>
      </c>
      <c r="V2478" s="430"/>
      <c r="W2478" s="443" t="str">
        <f>IF('statement of marks'!CB84="","",'statement of marks'!CB84)</f>
        <v/>
      </c>
      <c r="X2478" s="446" t="str">
        <f>IF('statement of marks'!CC84="","",'statement of marks'!CC84)</f>
        <v/>
      </c>
      <c r="Y2478" s="430" t="str">
        <f>IF('statement of marks'!CD84="","",'statement of marks'!CD84)</f>
        <v/>
      </c>
      <c r="Z2478" s="453" t="str">
        <f>IF('statement of marks'!CE84="","",'statement of marks'!CE84)</f>
        <v/>
      </c>
    </row>
    <row r="2479" spans="1:26" ht="15.5" customHeight="1">
      <c r="A2479" s="424"/>
      <c r="B2479" s="813" t="str">
        <f>IF('statement of marks'!$CH$3="","",'statement of marks'!$CH$3)</f>
        <v>MATHEMATICS</v>
      </c>
      <c r="C2479" s="814"/>
      <c r="D2479" s="430" t="str">
        <f>IF('statement of marks'!CH84="","",'statement of marks'!CH84)</f>
        <v/>
      </c>
      <c r="E2479" s="430" t="str">
        <f>IF('statement of marks'!CI84="","",'statement of marks'!CI84)</f>
        <v/>
      </c>
      <c r="F2479" s="442" t="str">
        <f>IF('statement of marks'!CJ84="","",'statement of marks'!CJ84)</f>
        <v/>
      </c>
      <c r="G2479" s="430" t="str">
        <f>IF('statement of marks'!CK84="","",'statement of marks'!CK84)</f>
        <v/>
      </c>
      <c r="H2479" s="430" t="str">
        <f>IF('statement of marks'!CL84="","",'statement of marks'!CL84)</f>
        <v/>
      </c>
      <c r="I2479" s="443" t="str">
        <f>IF('statement of marks'!CM84="","",'statement of marks'!CM84)</f>
        <v/>
      </c>
      <c r="J2479" s="430" t="str">
        <f>IF('statement of marks'!CN84="","",'statement of marks'!CN84)</f>
        <v/>
      </c>
      <c r="K2479" s="430" t="str">
        <f>IF('statement of marks'!CO84="","",'statement of marks'!CO84)</f>
        <v/>
      </c>
      <c r="L2479" s="443" t="str">
        <f>IF('statement of marks'!CP84="","",'statement of marks'!CP84)</f>
        <v/>
      </c>
      <c r="M2479" s="443" t="str">
        <f>IF('statement of marks'!CQ84="","",'statement of marks'!CQ84)</f>
        <v/>
      </c>
      <c r="N2479" s="444" t="str">
        <f>IF('statement of marks'!CR84="","",'statement of marks'!CR84)</f>
        <v/>
      </c>
      <c r="O2479" s="430" t="str">
        <f>IF('statement of marks'!CS84="","",'statement of marks'!CS84)</f>
        <v/>
      </c>
      <c r="P2479" s="430" t="str">
        <f>IF('statement of marks'!CT84="","",'statement of marks'!CT84)</f>
        <v/>
      </c>
      <c r="Q2479" s="430" t="str">
        <f>IF('statement of marks'!CU84="","",'statement of marks'!CU84)</f>
        <v/>
      </c>
      <c r="R2479" s="443" t="str">
        <f>IF('statement of marks'!CV84="","",'statement of marks'!CV84)</f>
        <v/>
      </c>
      <c r="S2479" s="445" t="str">
        <f>IF('statement of marks'!CW84="","",'statement of marks'!CW84)</f>
        <v/>
      </c>
      <c r="T2479" s="430" t="str">
        <f>IF('statement of marks'!CX84="","",'statement of marks'!CX84)</f>
        <v/>
      </c>
      <c r="U2479" s="430" t="str">
        <f>IF('statement of marks'!CY84="","",'statement of marks'!CY84)</f>
        <v/>
      </c>
      <c r="V2479" s="430" t="str">
        <f>IF('statement of marks'!CZ84="","",'statement of marks'!CZ84)</f>
        <v/>
      </c>
      <c r="W2479" s="443" t="str">
        <f>IF('statement of marks'!DA84="","",'statement of marks'!DA84)</f>
        <v/>
      </c>
      <c r="X2479" s="446" t="str">
        <f>IF('statement of marks'!DB84="","",'statement of marks'!DB84)</f>
        <v/>
      </c>
      <c r="Y2479" s="430" t="str">
        <f>IF('statement of marks'!DC84="","",'statement of marks'!DC84)</f>
        <v/>
      </c>
      <c r="Z2479" s="453" t="str">
        <f>IF('statement of marks'!DD84="","",'statement of marks'!DD84)</f>
        <v/>
      </c>
    </row>
    <row r="2480" spans="1:26" ht="15.5" customHeight="1">
      <c r="A2480" s="424"/>
      <c r="B2480" s="813" t="str">
        <f>IF('statement of marks'!$DG$3="","",'statement of marks'!$DG$3)</f>
        <v>SCIENCE</v>
      </c>
      <c r="C2480" s="814"/>
      <c r="D2480" s="430" t="str">
        <f>IF('statement of marks'!DG84="","",'statement of marks'!DG84)</f>
        <v/>
      </c>
      <c r="E2480" s="430" t="str">
        <f>IF('statement of marks'!DH84="","",'statement of marks'!DH84)</f>
        <v/>
      </c>
      <c r="F2480" s="442" t="str">
        <f>IF('statement of marks'!DI84="","",'statement of marks'!DI84)</f>
        <v/>
      </c>
      <c r="G2480" s="430" t="str">
        <f>IF('statement of marks'!DJ84="","",'statement of marks'!DJ84)</f>
        <v/>
      </c>
      <c r="H2480" s="430" t="str">
        <f>IF('statement of marks'!DK84="","",'statement of marks'!DK84)</f>
        <v/>
      </c>
      <c r="I2480" s="443" t="str">
        <f>IF('statement of marks'!DL84="","",'statement of marks'!DL84)</f>
        <v/>
      </c>
      <c r="J2480" s="430" t="str">
        <f>IF('statement of marks'!DM84="","",'statement of marks'!DM84)</f>
        <v/>
      </c>
      <c r="K2480" s="430" t="str">
        <f>IF('statement of marks'!DN84="","",'statement of marks'!DN84)</f>
        <v/>
      </c>
      <c r="L2480" s="443" t="str">
        <f>IF('statement of marks'!DO84="","",'statement of marks'!DO84)</f>
        <v/>
      </c>
      <c r="M2480" s="443" t="str">
        <f>IF('statement of marks'!DP84="","",'statement of marks'!DP84)</f>
        <v/>
      </c>
      <c r="N2480" s="444" t="str">
        <f>IF('statement of marks'!DQ84="","",'statement of marks'!DQ84)</f>
        <v/>
      </c>
      <c r="O2480" s="430" t="str">
        <f>IF('statement of marks'!DR84="","",'statement of marks'!DR84)</f>
        <v/>
      </c>
      <c r="P2480" s="430" t="str">
        <f>IF('statement of marks'!DS84="","",'statement of marks'!DS84)</f>
        <v/>
      </c>
      <c r="Q2480" s="430"/>
      <c r="R2480" s="443" t="str">
        <f>IF('statement of marks'!DT84="","",'statement of marks'!DT84)</f>
        <v/>
      </c>
      <c r="S2480" s="445" t="str">
        <f>IF('statement of marks'!DU84="","",'statement of marks'!DU84)</f>
        <v/>
      </c>
      <c r="T2480" s="430" t="str">
        <f>IF('statement of marks'!DV84="","",'statement of marks'!DV84)</f>
        <v/>
      </c>
      <c r="U2480" s="430" t="str">
        <f>IF('statement of marks'!DW84="","",'statement of marks'!DW84)</f>
        <v/>
      </c>
      <c r="V2480" s="430"/>
      <c r="W2480" s="443" t="str">
        <f>IF('statement of marks'!DX84="","",'statement of marks'!DX84)</f>
        <v/>
      </c>
      <c r="X2480" s="446" t="str">
        <f>IF('statement of marks'!DY84="","",'statement of marks'!DY84)</f>
        <v/>
      </c>
      <c r="Y2480" s="430" t="str">
        <f>IF('statement of marks'!DZ84="","",'statement of marks'!DZ84)</f>
        <v/>
      </c>
      <c r="Z2480" s="453" t="str">
        <f>IF('statement of marks'!EA84="","",'statement of marks'!EA84)</f>
        <v/>
      </c>
    </row>
    <row r="2481" spans="1:26" ht="15.5" customHeight="1">
      <c r="A2481" s="424"/>
      <c r="B2481" s="813" t="str">
        <f>IF('statement of marks'!$ED$3="","",'statement of marks'!$ED$3)</f>
        <v>SOCIAL STUDIES</v>
      </c>
      <c r="C2481" s="814"/>
      <c r="D2481" s="430" t="str">
        <f>IF('statement of marks'!ED84="","",'statement of marks'!ED84)</f>
        <v/>
      </c>
      <c r="E2481" s="430" t="str">
        <f>IF('statement of marks'!EE84="","",'statement of marks'!EE84)</f>
        <v/>
      </c>
      <c r="F2481" s="442" t="str">
        <f>IF('statement of marks'!EF84="","",'statement of marks'!EF84)</f>
        <v/>
      </c>
      <c r="G2481" s="430" t="str">
        <f>IF('statement of marks'!EG84="","",'statement of marks'!EG84)</f>
        <v/>
      </c>
      <c r="H2481" s="430" t="str">
        <f>IF('statement of marks'!EH84="","",'statement of marks'!EH84)</f>
        <v/>
      </c>
      <c r="I2481" s="443" t="str">
        <f>IF('statement of marks'!EI84="","",'statement of marks'!EI84)</f>
        <v/>
      </c>
      <c r="J2481" s="430" t="str">
        <f>IF('statement of marks'!EJ84="","",'statement of marks'!EJ84)</f>
        <v/>
      </c>
      <c r="K2481" s="430" t="str">
        <f>IF('statement of marks'!EK84="","",'statement of marks'!EK84)</f>
        <v/>
      </c>
      <c r="L2481" s="443" t="str">
        <f>IF('statement of marks'!EL84="","",'statement of marks'!EL84)</f>
        <v/>
      </c>
      <c r="M2481" s="443" t="str">
        <f>IF('statement of marks'!EM84="","",'statement of marks'!EM84)</f>
        <v/>
      </c>
      <c r="N2481" s="444" t="str">
        <f>IF('statement of marks'!EN84="","",'statement of marks'!EN84)</f>
        <v/>
      </c>
      <c r="O2481" s="430" t="str">
        <f>IF('statement of marks'!EO84="","",'statement of marks'!EO84)</f>
        <v/>
      </c>
      <c r="P2481" s="430" t="str">
        <f>IF('statement of marks'!EP84="","",'statement of marks'!EP84)</f>
        <v/>
      </c>
      <c r="Q2481" s="430"/>
      <c r="R2481" s="443" t="str">
        <f>IF('statement of marks'!EQ84="","",'statement of marks'!EQ84)</f>
        <v/>
      </c>
      <c r="S2481" s="445" t="str">
        <f>IF('statement of marks'!ER84="","",'statement of marks'!ER84)</f>
        <v/>
      </c>
      <c r="T2481" s="430" t="str">
        <f>IF('statement of marks'!ES84="","",'statement of marks'!ES84)</f>
        <v/>
      </c>
      <c r="U2481" s="430" t="str">
        <f>IF('statement of marks'!ET84="","",'statement of marks'!ET84)</f>
        <v/>
      </c>
      <c r="V2481" s="430"/>
      <c r="W2481" s="443" t="str">
        <f>IF('statement of marks'!EU84="","",'statement of marks'!EU84)</f>
        <v/>
      </c>
      <c r="X2481" s="446" t="str">
        <f>IF('statement of marks'!EV84="","",'statement of marks'!EV84)</f>
        <v/>
      </c>
      <c r="Y2481" s="430" t="str">
        <f>IF('statement of marks'!EW84="","",'statement of marks'!EW84)</f>
        <v/>
      </c>
      <c r="Z2481" s="453" t="str">
        <f>IF('statement of marks'!EX84="","",'statement of marks'!EX84)</f>
        <v/>
      </c>
    </row>
    <row r="2482" spans="1:26" ht="15.5" customHeight="1">
      <c r="A2482" s="424"/>
      <c r="B2482" s="813" t="s">
        <v>172</v>
      </c>
      <c r="C2482" s="814"/>
      <c r="D2482" s="794" t="s">
        <v>167</v>
      </c>
      <c r="E2482" s="794"/>
      <c r="F2482" s="794"/>
      <c r="G2482" s="794" t="s">
        <v>168</v>
      </c>
      <c r="H2482" s="794"/>
      <c r="I2482" s="794"/>
      <c r="J2482" s="794" t="s">
        <v>169</v>
      </c>
      <c r="K2482" s="794"/>
      <c r="L2482" s="794"/>
      <c r="M2482" s="794"/>
      <c r="N2482" s="794"/>
      <c r="O2482" s="794" t="s">
        <v>177</v>
      </c>
      <c r="P2482" s="794"/>
      <c r="Q2482" s="794"/>
      <c r="R2482" s="794"/>
      <c r="S2482" s="794" t="s">
        <v>221</v>
      </c>
      <c r="T2482" s="794"/>
      <c r="U2482" s="794"/>
      <c r="V2482" s="794"/>
      <c r="W2482" s="447"/>
      <c r="X2482" s="823" t="s">
        <v>425</v>
      </c>
      <c r="Y2482" s="823"/>
      <c r="Z2482" s="824"/>
    </row>
    <row r="2483" spans="1:26" ht="15.5" customHeight="1">
      <c r="A2483" s="425"/>
      <c r="B2483" s="825" t="s">
        <v>166</v>
      </c>
      <c r="C2483" s="826"/>
      <c r="D2483" s="827">
        <f>IF('statement of marks'!FA$6="","",'statement of marks'!FA$6)</f>
        <v>20</v>
      </c>
      <c r="E2483" s="827"/>
      <c r="F2483" s="827"/>
      <c r="G2483" s="827">
        <f>IF('statement of marks'!FB$6="","",'statement of marks'!FB$6)</f>
        <v>20</v>
      </c>
      <c r="H2483" s="827"/>
      <c r="I2483" s="827"/>
      <c r="J2483" s="827">
        <f>IF('statement of marks'!FC$6="","",'statement of marks'!FC$6)</f>
        <v>20</v>
      </c>
      <c r="K2483" s="827"/>
      <c r="L2483" s="827"/>
      <c r="M2483" s="827"/>
      <c r="N2483" s="827"/>
      <c r="O2483" s="827">
        <f>IF('statement of marks'!FD$6="","",'statement of marks'!FD$6)</f>
        <v>20</v>
      </c>
      <c r="P2483" s="827"/>
      <c r="Q2483" s="827"/>
      <c r="R2483" s="827"/>
      <c r="S2483" s="827">
        <f>IF('statement of marks'!FE$6="","",'statement of marks'!FE$6)</f>
        <v>20</v>
      </c>
      <c r="T2483" s="827"/>
      <c r="U2483" s="827"/>
      <c r="V2483" s="827"/>
      <c r="W2483" s="448"/>
      <c r="X2483" s="436">
        <f>IF('statement of marks'!FF$6="","",'statement of marks'!FF$6)</f>
        <v>100</v>
      </c>
      <c r="Y2483" s="436" t="s">
        <v>220</v>
      </c>
      <c r="Z2483" s="451" t="s">
        <v>69</v>
      </c>
    </row>
    <row r="2484" spans="1:26" ht="15.5" customHeight="1">
      <c r="A2484" s="424"/>
      <c r="B2484" s="813" t="str">
        <f>IF('statement of marks'!$FA$3="","",'statement of marks'!$FA$3)</f>
        <v>WORK EXPERIENCE</v>
      </c>
      <c r="C2484" s="814"/>
      <c r="D2484" s="817" t="str">
        <f>IF('statement of marks'!FA84="","",'statement of marks'!FA84)</f>
        <v/>
      </c>
      <c r="E2484" s="817"/>
      <c r="F2484" s="817"/>
      <c r="G2484" s="817" t="str">
        <f>IF('statement of marks'!FB84="","",'statement of marks'!FB84)</f>
        <v/>
      </c>
      <c r="H2484" s="817"/>
      <c r="I2484" s="817"/>
      <c r="J2484" s="816" t="str">
        <f>IF('statement of marks'!FC84="","",'statement of marks'!FC84)</f>
        <v/>
      </c>
      <c r="K2484" s="816"/>
      <c r="L2484" s="816"/>
      <c r="M2484" s="816"/>
      <c r="N2484" s="816"/>
      <c r="O2484" s="817" t="str">
        <f>IF('statement of marks'!FD84="","",'statement of marks'!FD84)</f>
        <v/>
      </c>
      <c r="P2484" s="817"/>
      <c r="Q2484" s="817"/>
      <c r="R2484" s="817"/>
      <c r="S2484" s="817" t="str">
        <f>IF('statement of marks'!FE84="","",'statement of marks'!FE84)</f>
        <v/>
      </c>
      <c r="T2484" s="817"/>
      <c r="U2484" s="817"/>
      <c r="V2484" s="817"/>
      <c r="W2484" s="447"/>
      <c r="X2484" s="447" t="str">
        <f>IF('statement of marks'!FF84="","",'statement of marks'!FF84)</f>
        <v/>
      </c>
      <c r="Y2484" s="447" t="str">
        <f>IF('statement of marks'!FG84="","",'statement of marks'!FG84)</f>
        <v/>
      </c>
      <c r="Z2484" s="454" t="str">
        <f>IF('statement of marks'!FH84="","",'statement of marks'!FH84)</f>
        <v/>
      </c>
    </row>
    <row r="2485" spans="1:26" ht="15.5" customHeight="1">
      <c r="A2485" s="424"/>
      <c r="B2485" s="813" t="str">
        <f>IF('statement of marks'!$FK$3="","",'statement of marks'!$FK$3)</f>
        <v>ART EDUCATION</v>
      </c>
      <c r="C2485" s="814"/>
      <c r="D2485" s="817" t="str">
        <f>IF('statement of marks'!FK84="","",'statement of marks'!FK84)</f>
        <v/>
      </c>
      <c r="E2485" s="817"/>
      <c r="F2485" s="817"/>
      <c r="G2485" s="817" t="str">
        <f>IF('statement of marks'!FL84="","",'statement of marks'!FL84)</f>
        <v/>
      </c>
      <c r="H2485" s="817"/>
      <c r="I2485" s="817"/>
      <c r="J2485" s="816" t="str">
        <f>IF('statement of marks'!FM84="","",'statement of marks'!FM84)</f>
        <v/>
      </c>
      <c r="K2485" s="816"/>
      <c r="L2485" s="816"/>
      <c r="M2485" s="816"/>
      <c r="N2485" s="816"/>
      <c r="O2485" s="817" t="str">
        <f>IF('statement of marks'!FN84="","",'statement of marks'!FN84)</f>
        <v/>
      </c>
      <c r="P2485" s="817"/>
      <c r="Q2485" s="817"/>
      <c r="R2485" s="817"/>
      <c r="S2485" s="817" t="str">
        <f>IF('statement of marks'!FO84="","",'statement of marks'!FO84)</f>
        <v/>
      </c>
      <c r="T2485" s="817"/>
      <c r="U2485" s="817"/>
      <c r="V2485" s="817"/>
      <c r="W2485" s="447"/>
      <c r="X2485" s="447" t="str">
        <f>IF('statement of marks'!FP84="","",'statement of marks'!FP84)</f>
        <v/>
      </c>
      <c r="Y2485" s="447" t="str">
        <f>IF('statement of marks'!FQ84="","",'statement of marks'!FQ84)</f>
        <v/>
      </c>
      <c r="Z2485" s="454" t="str">
        <f>IF('statement of marks'!FR84="","",'statement of marks'!FR84)</f>
        <v/>
      </c>
    </row>
    <row r="2486" spans="1:26" ht="15.5" customHeight="1">
      <c r="A2486" s="424"/>
      <c r="B2486" s="813" t="str">
        <f>IF('statement of marks'!$FU$3="","",'statement of marks'!$FU$3)</f>
        <v>PHYSICIAL EDUCATION</v>
      </c>
      <c r="C2486" s="814"/>
      <c r="D2486" s="817" t="str">
        <f>IF('statement of marks'!FU84="","",'statement of marks'!FU84)</f>
        <v/>
      </c>
      <c r="E2486" s="817"/>
      <c r="F2486" s="817"/>
      <c r="G2486" s="817" t="str">
        <f>IF('statement of marks'!FV84="","",'statement of marks'!FV84)</f>
        <v/>
      </c>
      <c r="H2486" s="817"/>
      <c r="I2486" s="817"/>
      <c r="J2486" s="816" t="str">
        <f>IF('statement of marks'!FW84="","",'statement of marks'!FW84)</f>
        <v/>
      </c>
      <c r="K2486" s="816"/>
      <c r="L2486" s="816"/>
      <c r="M2486" s="816"/>
      <c r="N2486" s="816"/>
      <c r="O2486" s="817" t="str">
        <f>IF('statement of marks'!FX84="","",'statement of marks'!FX84)</f>
        <v/>
      </c>
      <c r="P2486" s="817"/>
      <c r="Q2486" s="817"/>
      <c r="R2486" s="817"/>
      <c r="S2486" s="817" t="str">
        <f>IF('statement of marks'!FY84="","",'statement of marks'!FY84)</f>
        <v/>
      </c>
      <c r="T2486" s="817"/>
      <c r="U2486" s="817"/>
      <c r="V2486" s="817"/>
      <c r="W2486" s="447"/>
      <c r="X2486" s="447" t="str">
        <f>IF('statement of marks'!FZ84="","",'statement of marks'!FZ84)</f>
        <v/>
      </c>
      <c r="Y2486" s="447" t="str">
        <f>IF('statement of marks'!GA84="","",'statement of marks'!GA84)</f>
        <v/>
      </c>
      <c r="Z2486" s="454" t="str">
        <f>IF('statement of marks'!GB84="","",'statement of marks'!GB84)</f>
        <v/>
      </c>
    </row>
    <row r="2487" spans="1:26" ht="15.5" customHeight="1">
      <c r="A2487" s="424"/>
      <c r="B2487" s="813" t="s">
        <v>173</v>
      </c>
      <c r="C2487" s="814"/>
      <c r="D2487" s="794" t="str">
        <f>details!$EF$3</f>
        <v>AUGUST</v>
      </c>
      <c r="E2487" s="794"/>
      <c r="F2487" s="794"/>
      <c r="G2487" s="794" t="str">
        <f>details!$EJ$3</f>
        <v>OCTOBER</v>
      </c>
      <c r="H2487" s="794"/>
      <c r="I2487" s="794"/>
      <c r="J2487" s="816" t="str">
        <f>details!$EN$3</f>
        <v>DECEMBER</v>
      </c>
      <c r="K2487" s="816"/>
      <c r="L2487" s="816"/>
      <c r="M2487" s="816"/>
      <c r="N2487" s="816"/>
      <c r="O2487" s="794" t="str">
        <f>details!$ER$3</f>
        <v>FEBURARY</v>
      </c>
      <c r="P2487" s="794"/>
      <c r="Q2487" s="794"/>
      <c r="R2487" s="794"/>
      <c r="S2487" s="794" t="str">
        <f>details!$EV$3</f>
        <v>GRAND TOAL</v>
      </c>
      <c r="T2487" s="794"/>
      <c r="U2487" s="794"/>
      <c r="V2487" s="794"/>
      <c r="W2487" s="811" t="s">
        <v>118</v>
      </c>
      <c r="X2487" s="811"/>
      <c r="Y2487" s="811"/>
      <c r="Z2487" s="812"/>
    </row>
    <row r="2488" spans="1:26" ht="15.5" customHeight="1">
      <c r="A2488" s="424"/>
      <c r="B2488" s="813" t="s">
        <v>175</v>
      </c>
      <c r="C2488" s="814"/>
      <c r="D2488" s="815" t="str">
        <f>IF(details!EI84="","",details!EI84)</f>
        <v/>
      </c>
      <c r="E2488" s="815"/>
      <c r="F2488" s="815"/>
      <c r="G2488" s="815" t="str">
        <f>IF(details!EM84="","",details!EM84)</f>
        <v/>
      </c>
      <c r="H2488" s="815"/>
      <c r="I2488" s="815"/>
      <c r="J2488" s="816" t="str">
        <f>IF(details!EQ84="","",details!EQ84)</f>
        <v/>
      </c>
      <c r="K2488" s="816"/>
      <c r="L2488" s="816"/>
      <c r="M2488" s="816"/>
      <c r="N2488" s="816"/>
      <c r="O2488" s="817" t="str">
        <f>IF(details!EU84="","",details!EU84)</f>
        <v/>
      </c>
      <c r="P2488" s="817"/>
      <c r="Q2488" s="817"/>
      <c r="R2488" s="817"/>
      <c r="S2488" s="815" t="str">
        <f>IF(details!EW84="","",details!EW84)</f>
        <v/>
      </c>
      <c r="T2488" s="815"/>
      <c r="U2488" s="815"/>
      <c r="V2488" s="815"/>
      <c r="W2488" s="811"/>
      <c r="X2488" s="811"/>
      <c r="Y2488" s="811"/>
      <c r="Z2488" s="812"/>
    </row>
    <row r="2489" spans="1:26" ht="15.5" customHeight="1">
      <c r="A2489" s="424"/>
      <c r="B2489" s="818" t="s">
        <v>174</v>
      </c>
      <c r="C2489" s="819"/>
      <c r="D2489" s="820">
        <f>IF(details!EH84="","",details!EH84)</f>
        <v>40</v>
      </c>
      <c r="E2489" s="820"/>
      <c r="F2489" s="820"/>
      <c r="G2489" s="820">
        <f>IF(details!EL84="","",details!EL84)</f>
        <v>60</v>
      </c>
      <c r="H2489" s="820"/>
      <c r="I2489" s="820"/>
      <c r="J2489" s="820">
        <f>IF(details!EP84="","",details!EP84)</f>
        <v>80</v>
      </c>
      <c r="K2489" s="820"/>
      <c r="L2489" s="820"/>
      <c r="M2489" s="820"/>
      <c r="N2489" s="820"/>
      <c r="O2489" s="820">
        <f>IF(details!ET84="","",details!ET84)</f>
        <v>100</v>
      </c>
      <c r="P2489" s="820"/>
      <c r="Q2489" s="820"/>
      <c r="R2489" s="820"/>
      <c r="S2489" s="820">
        <f>IF(details!EV84="","",details!EV84)</f>
        <v>110</v>
      </c>
      <c r="T2489" s="820"/>
      <c r="U2489" s="820"/>
      <c r="V2489" s="820"/>
      <c r="W2489" s="821">
        <f>'statement of marks'!$HR$108</f>
        <v>45777</v>
      </c>
      <c r="X2489" s="821"/>
      <c r="Y2489" s="821"/>
      <c r="Z2489" s="822"/>
    </row>
    <row r="2490" spans="1:26" ht="15.5" customHeight="1">
      <c r="A2490" s="426"/>
      <c r="B2490" s="803" t="s">
        <v>232</v>
      </c>
      <c r="C2490" s="804"/>
      <c r="D2490" s="805" t="s">
        <v>189</v>
      </c>
      <c r="E2490" s="805"/>
      <c r="F2490" s="805"/>
      <c r="G2490" s="805" t="s">
        <v>190</v>
      </c>
      <c r="H2490" s="805"/>
      <c r="I2490" s="805"/>
      <c r="J2490" s="805" t="s">
        <v>222</v>
      </c>
      <c r="K2490" s="805"/>
      <c r="L2490" s="805"/>
      <c r="M2490" s="805"/>
      <c r="N2490" s="805"/>
      <c r="O2490" s="805" t="s">
        <v>147</v>
      </c>
      <c r="P2490" s="805"/>
      <c r="Q2490" s="805"/>
      <c r="R2490" s="805"/>
      <c r="S2490" s="806" t="s">
        <v>195</v>
      </c>
      <c r="T2490" s="806"/>
      <c r="U2490" s="806"/>
      <c r="V2490" s="806"/>
      <c r="W2490" s="805" t="s">
        <v>230</v>
      </c>
      <c r="X2490" s="805"/>
      <c r="Y2490" s="805"/>
      <c r="Z2490" s="807"/>
    </row>
    <row r="2491" spans="1:26" ht="15.5" customHeight="1">
      <c r="A2491" s="426"/>
      <c r="B2491" s="803"/>
      <c r="C2491" s="804"/>
      <c r="D2491" s="805">
        <f>'statement of marks'!HP84</f>
        <v>1200</v>
      </c>
      <c r="E2491" s="805"/>
      <c r="F2491" s="805"/>
      <c r="G2491" s="805" t="str">
        <f>'statement of marks'!HQ84</f>
        <v/>
      </c>
      <c r="H2491" s="805"/>
      <c r="I2491" s="805"/>
      <c r="J2491" s="808" t="str">
        <f>'statement of marks'!HU84</f>
        <v/>
      </c>
      <c r="K2491" s="808"/>
      <c r="L2491" s="808"/>
      <c r="M2491" s="808"/>
      <c r="N2491" s="808"/>
      <c r="O2491" s="808" t="str">
        <f>'statement of marks'!HR84</f>
        <v/>
      </c>
      <c r="P2491" s="808"/>
      <c r="Q2491" s="808"/>
      <c r="R2491" s="808"/>
      <c r="S2491" s="805" t="str">
        <f>'statement of marks'!HT84</f>
        <v/>
      </c>
      <c r="T2491" s="805"/>
      <c r="U2491" s="805"/>
      <c r="V2491" s="805"/>
      <c r="W2491" s="809" t="str">
        <f>'statement of marks'!HO84</f>
        <v/>
      </c>
      <c r="X2491" s="809"/>
      <c r="Y2491" s="809"/>
      <c r="Z2491" s="810"/>
    </row>
    <row r="2492" spans="1:26" ht="15.5" customHeight="1">
      <c r="A2492" s="424"/>
      <c r="B2492" s="792" t="s">
        <v>176</v>
      </c>
      <c r="C2492" s="793"/>
      <c r="D2492" s="794"/>
      <c r="E2492" s="794"/>
      <c r="F2492" s="794"/>
      <c r="G2492" s="794"/>
      <c r="H2492" s="794"/>
      <c r="I2492" s="794"/>
      <c r="J2492" s="794"/>
      <c r="K2492" s="794"/>
      <c r="L2492" s="794"/>
      <c r="M2492" s="794"/>
      <c r="N2492" s="794"/>
      <c r="O2492" s="794"/>
      <c r="P2492" s="794"/>
      <c r="Q2492" s="794"/>
      <c r="R2492" s="794"/>
      <c r="S2492" s="794"/>
      <c r="T2492" s="794"/>
      <c r="U2492" s="794"/>
      <c r="V2492" s="794"/>
      <c r="W2492" s="794"/>
      <c r="X2492" s="794"/>
      <c r="Y2492" s="794"/>
      <c r="Z2492" s="800"/>
    </row>
    <row r="2493" spans="1:26" ht="15.5" customHeight="1">
      <c r="A2493" s="424"/>
      <c r="B2493" s="801" t="s">
        <v>161</v>
      </c>
      <c r="C2493" s="802"/>
      <c r="D2493" s="794"/>
      <c r="E2493" s="794"/>
      <c r="F2493" s="794"/>
      <c r="G2493" s="794"/>
      <c r="H2493" s="794"/>
      <c r="I2493" s="794"/>
      <c r="J2493" s="794"/>
      <c r="K2493" s="794"/>
      <c r="L2493" s="794"/>
      <c r="M2493" s="794"/>
      <c r="N2493" s="794"/>
      <c r="O2493" s="794"/>
      <c r="P2493" s="794"/>
      <c r="Q2493" s="794"/>
      <c r="R2493" s="794"/>
      <c r="S2493" s="794"/>
      <c r="T2493" s="794"/>
      <c r="U2493" s="794"/>
      <c r="V2493" s="794"/>
      <c r="W2493" s="794"/>
      <c r="X2493" s="794"/>
      <c r="Y2493" s="794"/>
      <c r="Z2493" s="800"/>
    </row>
    <row r="2494" spans="1:26" ht="15.5" customHeight="1">
      <c r="A2494" s="424"/>
      <c r="B2494" s="792" t="s">
        <v>162</v>
      </c>
      <c r="C2494" s="793"/>
      <c r="D2494" s="794"/>
      <c r="E2494" s="794"/>
      <c r="F2494" s="794"/>
      <c r="G2494" s="794"/>
      <c r="H2494" s="794"/>
      <c r="I2494" s="794"/>
      <c r="J2494" s="794"/>
      <c r="K2494" s="794"/>
      <c r="L2494" s="794"/>
      <c r="M2494" s="794"/>
      <c r="N2494" s="794"/>
      <c r="O2494" s="794"/>
      <c r="P2494" s="794"/>
      <c r="Q2494" s="794"/>
      <c r="R2494" s="794"/>
      <c r="S2494" s="795" t="s">
        <v>162</v>
      </c>
      <c r="T2494" s="795"/>
      <c r="U2494" s="795"/>
      <c r="V2494" s="795"/>
      <c r="W2494" s="796" t="s">
        <v>163</v>
      </c>
      <c r="X2494" s="796"/>
      <c r="Y2494" s="796"/>
      <c r="Z2494" s="797"/>
    </row>
    <row r="2495" spans="1:26" ht="15.5" customHeight="1">
      <c r="A2495" s="424"/>
      <c r="B2495" s="798" t="s">
        <v>163</v>
      </c>
      <c r="C2495" s="799"/>
      <c r="D2495" s="794"/>
      <c r="E2495" s="794"/>
      <c r="F2495" s="794"/>
      <c r="G2495" s="794"/>
      <c r="H2495" s="794"/>
      <c r="I2495" s="794"/>
      <c r="J2495" s="794"/>
      <c r="K2495" s="794"/>
      <c r="L2495" s="794"/>
      <c r="M2495" s="794"/>
      <c r="N2495" s="794"/>
      <c r="O2495" s="794"/>
      <c r="P2495" s="794"/>
      <c r="Q2495" s="794"/>
      <c r="R2495" s="794"/>
      <c r="S2495" s="795"/>
      <c r="T2495" s="795"/>
      <c r="U2495" s="795"/>
      <c r="V2495" s="795"/>
      <c r="W2495" s="796"/>
      <c r="X2495" s="796"/>
      <c r="Y2495" s="796"/>
      <c r="Z2495" s="797"/>
    </row>
    <row r="2496" spans="1:26" ht="15.5" customHeight="1" thickBot="1">
      <c r="A2496" s="424"/>
      <c r="B2496" s="786" t="s">
        <v>223</v>
      </c>
      <c r="C2496" s="787"/>
      <c r="D2496" s="788"/>
      <c r="E2496" s="788"/>
      <c r="F2496" s="788"/>
      <c r="G2496" s="788"/>
      <c r="H2496" s="788"/>
      <c r="I2496" s="788"/>
      <c r="J2496" s="788"/>
      <c r="K2496" s="788"/>
      <c r="L2496" s="788"/>
      <c r="M2496" s="788"/>
      <c r="N2496" s="788"/>
      <c r="O2496" s="788"/>
      <c r="P2496" s="788"/>
      <c r="Q2496" s="788"/>
      <c r="R2496" s="788"/>
      <c r="S2496" s="789" t="s">
        <v>179</v>
      </c>
      <c r="T2496" s="789"/>
      <c r="U2496" s="789"/>
      <c r="V2496" s="789"/>
      <c r="W2496" s="790" t="s">
        <v>179</v>
      </c>
      <c r="X2496" s="790"/>
      <c r="Y2496" s="790"/>
      <c r="Z2496" s="791"/>
    </row>
    <row r="2497" spans="1:26" ht="15.5" customHeight="1">
      <c r="A2497" s="424"/>
      <c r="B2497" s="839" t="s">
        <v>178</v>
      </c>
      <c r="C2497" s="840"/>
      <c r="D2497" s="840"/>
      <c r="E2497" s="840"/>
      <c r="F2497" s="840"/>
      <c r="G2497" s="840"/>
      <c r="H2497" s="840"/>
      <c r="I2497" s="840"/>
      <c r="J2497" s="840"/>
      <c r="K2497" s="840"/>
      <c r="L2497" s="840"/>
      <c r="M2497" s="840"/>
      <c r="N2497" s="840"/>
      <c r="O2497" s="840"/>
      <c r="P2497" s="840"/>
      <c r="Q2497" s="840"/>
      <c r="R2497" s="840"/>
      <c r="S2497" s="840"/>
      <c r="T2497" s="840"/>
      <c r="U2497" s="840"/>
      <c r="V2497" s="840"/>
      <c r="W2497" s="840"/>
      <c r="X2497" s="840"/>
      <c r="Y2497" s="840"/>
      <c r="Z2497" s="841"/>
    </row>
    <row r="2498" spans="1:26" ht="15.5" customHeight="1">
      <c r="A2498" s="424"/>
      <c r="B2498" s="842" t="str">
        <f>IF('statement of marks'!$A$1="","",'statement of marks'!$A$1)</f>
        <v>GOVT. HR. SEC. SCHOOL, _________________</v>
      </c>
      <c r="C2498" s="843"/>
      <c r="D2498" s="843"/>
      <c r="E2498" s="843"/>
      <c r="F2498" s="843"/>
      <c r="G2498" s="843"/>
      <c r="H2498" s="843"/>
      <c r="I2498" s="843"/>
      <c r="J2498" s="843"/>
      <c r="K2498" s="843"/>
      <c r="L2498" s="843"/>
      <c r="M2498" s="843"/>
      <c r="N2498" s="843"/>
      <c r="O2498" s="843"/>
      <c r="P2498" s="843"/>
      <c r="Q2498" s="843"/>
      <c r="R2498" s="843"/>
      <c r="S2498" s="843"/>
      <c r="T2498" s="843"/>
      <c r="U2498" s="843"/>
      <c r="V2498" s="843"/>
      <c r="W2498" s="843"/>
      <c r="X2498" s="843"/>
      <c r="Y2498" s="843"/>
      <c r="Z2498" s="844"/>
    </row>
    <row r="2499" spans="1:26" ht="15.5" customHeight="1">
      <c r="A2499" s="424"/>
      <c r="B2499" s="813" t="s">
        <v>117</v>
      </c>
      <c r="C2499" s="814"/>
      <c r="D2499" s="814" t="str">
        <f>IF('statement of marks'!$H$3="","",'statement of marks'!$H$3)</f>
        <v>2024-25</v>
      </c>
      <c r="E2499" s="814"/>
      <c r="F2499" s="814"/>
      <c r="G2499" s="814"/>
      <c r="H2499" s="814"/>
      <c r="I2499" s="814"/>
      <c r="J2499" s="814"/>
      <c r="K2499" s="814"/>
      <c r="L2499" s="814"/>
      <c r="M2499" s="814"/>
      <c r="N2499" s="814"/>
      <c r="O2499" s="814"/>
      <c r="P2499" s="814"/>
      <c r="Q2499" s="814"/>
      <c r="R2499" s="814"/>
      <c r="S2499" s="814"/>
      <c r="T2499" s="814"/>
      <c r="U2499" s="814"/>
      <c r="V2499" s="814"/>
      <c r="W2499" s="814"/>
      <c r="X2499" s="814"/>
      <c r="Y2499" s="814"/>
      <c r="Z2499" s="832"/>
    </row>
    <row r="2500" spans="1:26" ht="15.5" customHeight="1">
      <c r="A2500" s="424"/>
      <c r="B2500" s="813" t="s">
        <v>157</v>
      </c>
      <c r="C2500" s="814"/>
      <c r="D2500" s="814" t="str">
        <f>IF('statement of marks'!I85="","",'statement of marks'!I85)</f>
        <v/>
      </c>
      <c r="E2500" s="814"/>
      <c r="F2500" s="814"/>
      <c r="G2500" s="814"/>
      <c r="H2500" s="814"/>
      <c r="I2500" s="814"/>
      <c r="J2500" s="814"/>
      <c r="K2500" s="814"/>
      <c r="L2500" s="814"/>
      <c r="M2500" s="814"/>
      <c r="N2500" s="814"/>
      <c r="O2500" s="814"/>
      <c r="P2500" s="814"/>
      <c r="Q2500" s="814"/>
      <c r="R2500" s="814"/>
      <c r="S2500" s="814"/>
      <c r="T2500" s="814"/>
      <c r="U2500" s="814"/>
      <c r="V2500" s="814"/>
      <c r="W2500" s="814"/>
      <c r="X2500" s="814"/>
      <c r="Y2500" s="814"/>
      <c r="Z2500" s="832"/>
    </row>
    <row r="2501" spans="1:26" ht="15.5" customHeight="1">
      <c r="A2501" s="424"/>
      <c r="B2501" s="813" t="s">
        <v>20</v>
      </c>
      <c r="C2501" s="814"/>
      <c r="D2501" s="814" t="str">
        <f>IF('statement of marks'!J85="","",'statement of marks'!J85)</f>
        <v/>
      </c>
      <c r="E2501" s="814"/>
      <c r="F2501" s="814"/>
      <c r="G2501" s="814"/>
      <c r="H2501" s="814"/>
      <c r="I2501" s="814"/>
      <c r="J2501" s="814"/>
      <c r="K2501" s="814"/>
      <c r="L2501" s="814"/>
      <c r="M2501" s="814"/>
      <c r="N2501" s="814"/>
      <c r="O2501" s="814"/>
      <c r="P2501" s="814"/>
      <c r="Q2501" s="814"/>
      <c r="R2501" s="814"/>
      <c r="S2501" s="814"/>
      <c r="T2501" s="814"/>
      <c r="U2501" s="814"/>
      <c r="V2501" s="814"/>
      <c r="W2501" s="814"/>
      <c r="X2501" s="814"/>
      <c r="Y2501" s="814"/>
      <c r="Z2501" s="832"/>
    </row>
    <row r="2502" spans="1:26" ht="15.5" customHeight="1">
      <c r="A2502" s="424"/>
      <c r="B2502" s="813" t="s">
        <v>21</v>
      </c>
      <c r="C2502" s="814"/>
      <c r="D2502" s="814" t="str">
        <f>IF('statement of marks'!K85="","",'statement of marks'!K85)</f>
        <v/>
      </c>
      <c r="E2502" s="814"/>
      <c r="F2502" s="814"/>
      <c r="G2502" s="814"/>
      <c r="H2502" s="814"/>
      <c r="I2502" s="814"/>
      <c r="J2502" s="814"/>
      <c r="K2502" s="814"/>
      <c r="L2502" s="814"/>
      <c r="M2502" s="814"/>
      <c r="N2502" s="814"/>
      <c r="O2502" s="814"/>
      <c r="P2502" s="814"/>
      <c r="Q2502" s="814"/>
      <c r="R2502" s="814"/>
      <c r="S2502" s="814"/>
      <c r="T2502" s="814"/>
      <c r="U2502" s="814"/>
      <c r="V2502" s="814"/>
      <c r="W2502" s="814"/>
      <c r="X2502" s="814"/>
      <c r="Y2502" s="814"/>
      <c r="Z2502" s="832"/>
    </row>
    <row r="2503" spans="1:26" ht="15.5" customHeight="1">
      <c r="A2503" s="424"/>
      <c r="B2503" s="813" t="s">
        <v>158</v>
      </c>
      <c r="C2503" s="814"/>
      <c r="D2503" s="814" t="str">
        <f>IF('statement of marks'!$G$3="","",'statement of marks'!$G$3)</f>
        <v>6 A</v>
      </c>
      <c r="E2503" s="814"/>
      <c r="F2503" s="814"/>
      <c r="G2503" s="814" t="s">
        <v>159</v>
      </c>
      <c r="H2503" s="814"/>
      <c r="I2503" s="814"/>
      <c r="J2503" s="836">
        <f>IF('statement of marks'!D85="","",'statement of marks'!D85)</f>
        <v>879</v>
      </c>
      <c r="K2503" s="837"/>
      <c r="L2503" s="837"/>
      <c r="M2503" s="837"/>
      <c r="N2503" s="838"/>
      <c r="O2503" s="814" t="s">
        <v>79</v>
      </c>
      <c r="P2503" s="814"/>
      <c r="Q2503" s="814"/>
      <c r="R2503" s="814"/>
      <c r="S2503" s="814" t="str">
        <f>IF('statement of marks'!F85="","",'statement of marks'!F85)</f>
        <v/>
      </c>
      <c r="T2503" s="814"/>
      <c r="U2503" s="814"/>
      <c r="V2503" s="814"/>
      <c r="W2503" s="814" t="str">
        <f>IF('statement of marks'!$I$3="","",'statement of marks'!$I$3)</f>
        <v>SCHOOL DISE CODE</v>
      </c>
      <c r="X2503" s="814"/>
      <c r="Y2503" s="814"/>
      <c r="Z2503" s="832"/>
    </row>
    <row r="2504" spans="1:26" ht="15.5" customHeight="1">
      <c r="A2504" s="424"/>
      <c r="B2504" s="449" t="s">
        <v>171</v>
      </c>
      <c r="C2504" s="428"/>
      <c r="D2504" s="830" t="str">
        <f>IF('statement of marks'!G85="","",'statement of marks'!G85)</f>
        <v/>
      </c>
      <c r="E2504" s="830"/>
      <c r="F2504" s="830"/>
      <c r="G2504" s="831" t="str">
        <f>IF('statement of marks'!H85="","",'statement of marks'!H85)</f>
        <v/>
      </c>
      <c r="H2504" s="831"/>
      <c r="I2504" s="831"/>
      <c r="J2504" s="831"/>
      <c r="K2504" s="831"/>
      <c r="L2504" s="831"/>
      <c r="M2504" s="831"/>
      <c r="N2504" s="831"/>
      <c r="O2504" s="831"/>
      <c r="P2504" s="831"/>
      <c r="Q2504" s="831"/>
      <c r="R2504" s="831"/>
      <c r="S2504" s="831"/>
      <c r="T2504" s="831"/>
      <c r="U2504" s="831"/>
      <c r="V2504" s="831"/>
      <c r="W2504" s="814" t="str">
        <f>IF('statement of marks'!$J$3="","",'statement of marks'!$J$3)</f>
        <v>08291009401</v>
      </c>
      <c r="X2504" s="814"/>
      <c r="Y2504" s="814"/>
      <c r="Z2504" s="832"/>
    </row>
    <row r="2505" spans="1:26" ht="15.5" customHeight="1">
      <c r="A2505" s="424"/>
      <c r="B2505" s="450" t="s">
        <v>160</v>
      </c>
      <c r="C2505" s="429" t="s">
        <v>165</v>
      </c>
      <c r="D2505" s="794" t="s">
        <v>167</v>
      </c>
      <c r="E2505" s="794"/>
      <c r="F2505" s="794"/>
      <c r="G2505" s="794" t="s">
        <v>168</v>
      </c>
      <c r="H2505" s="794"/>
      <c r="I2505" s="794"/>
      <c r="J2505" s="794" t="s">
        <v>169</v>
      </c>
      <c r="K2505" s="794"/>
      <c r="L2505" s="794"/>
      <c r="M2505" s="833" t="str">
        <f>IF('statement of marks'!U$4="","",'statement of marks'!U$4)</f>
        <v>TOTAL OF ALL TESTS</v>
      </c>
      <c r="N2505" s="834" t="str">
        <f>IF('statement of marks'!V$4="","",'statement of marks'!V$4)</f>
        <v>VRUKSHAROPAN</v>
      </c>
      <c r="O2505" s="795" t="s">
        <v>170</v>
      </c>
      <c r="P2505" s="795"/>
      <c r="Q2505" s="795"/>
      <c r="R2505" s="795"/>
      <c r="S2505" s="835" t="s">
        <v>216</v>
      </c>
      <c r="T2505" s="816" t="s">
        <v>90</v>
      </c>
      <c r="U2505" s="816"/>
      <c r="V2505" s="816"/>
      <c r="W2505" s="816"/>
      <c r="X2505" s="823" t="s">
        <v>425</v>
      </c>
      <c r="Y2505" s="823"/>
      <c r="Z2505" s="824"/>
    </row>
    <row r="2506" spans="1:26" ht="15.5" customHeight="1">
      <c r="A2506" s="424"/>
      <c r="B2506" s="450"/>
      <c r="C2506" s="429"/>
      <c r="D2506" s="431" t="s">
        <v>217</v>
      </c>
      <c r="E2506" s="431" t="s">
        <v>218</v>
      </c>
      <c r="F2506" s="432" t="s">
        <v>219</v>
      </c>
      <c r="G2506" s="431" t="s">
        <v>217</v>
      </c>
      <c r="H2506" s="431" t="s">
        <v>218</v>
      </c>
      <c r="I2506" s="433" t="s">
        <v>219</v>
      </c>
      <c r="J2506" s="431" t="s">
        <v>217</v>
      </c>
      <c r="K2506" s="431" t="s">
        <v>218</v>
      </c>
      <c r="L2506" s="433" t="s">
        <v>219</v>
      </c>
      <c r="M2506" s="833"/>
      <c r="N2506" s="834"/>
      <c r="O2506" s="431" t="s">
        <v>217</v>
      </c>
      <c r="P2506" s="431" t="s">
        <v>218</v>
      </c>
      <c r="Q2506" s="434" t="s">
        <v>421</v>
      </c>
      <c r="R2506" s="433" t="s">
        <v>219</v>
      </c>
      <c r="S2506" s="835"/>
      <c r="T2506" s="431" t="s">
        <v>217</v>
      </c>
      <c r="U2506" s="431" t="s">
        <v>218</v>
      </c>
      <c r="V2506" s="434" t="s">
        <v>422</v>
      </c>
      <c r="W2506" s="433" t="s">
        <v>219</v>
      </c>
      <c r="X2506" s="435" t="s">
        <v>423</v>
      </c>
      <c r="Y2506" s="431" t="s">
        <v>220</v>
      </c>
      <c r="Z2506" s="451" t="s">
        <v>69</v>
      </c>
    </row>
    <row r="2507" spans="1:26" ht="15.5" customHeight="1">
      <c r="A2507" s="425"/>
      <c r="B2507" s="828" t="s">
        <v>166</v>
      </c>
      <c r="C2507" s="829"/>
      <c r="D2507" s="436">
        <f>IF('statement of marks'!L$6="","",'statement of marks'!L$6)</f>
        <v>5</v>
      </c>
      <c r="E2507" s="436">
        <f>IF('statement of marks'!M$6="","",'statement of marks'!M$6)</f>
        <v>5</v>
      </c>
      <c r="F2507" s="437">
        <f>IF('statement of marks'!N$6="","",'statement of marks'!N$6)</f>
        <v>10</v>
      </c>
      <c r="G2507" s="436">
        <f>IF('statement of marks'!O$6="","",'statement of marks'!O$6)</f>
        <v>5</v>
      </c>
      <c r="H2507" s="436">
        <f>IF('statement of marks'!P$6="","",'statement of marks'!P$6)</f>
        <v>5</v>
      </c>
      <c r="I2507" s="438">
        <f>IF('statement of marks'!Q$6="","",'statement of marks'!Q$6)</f>
        <v>10</v>
      </c>
      <c r="J2507" s="436">
        <f>IF('statement of marks'!R$6="","",'statement of marks'!R$6)</f>
        <v>5</v>
      </c>
      <c r="K2507" s="436">
        <f>IF('statement of marks'!S$6="","",'statement of marks'!S$6)</f>
        <v>4</v>
      </c>
      <c r="L2507" s="438">
        <f>IF('statement of marks'!T$6="","",'statement of marks'!T$6)</f>
        <v>9</v>
      </c>
      <c r="M2507" s="438">
        <f>IF('statement of marks'!U$6="","",'statement of marks'!U$6)</f>
        <v>29</v>
      </c>
      <c r="N2507" s="439">
        <f>IF('statement of marks'!V$6="","",'statement of marks'!V$6)</f>
        <v>1</v>
      </c>
      <c r="O2507" s="436">
        <f>IF('statement of marks'!W$6="","",'statement of marks'!W$6)</f>
        <v>40</v>
      </c>
      <c r="P2507" s="436">
        <f>IF('statement of marks'!X$6="","",'statement of marks'!X$6)</f>
        <v>10</v>
      </c>
      <c r="Q2507" s="436">
        <f>IF('statement of marks'!Y$6="","",'statement of marks'!Y$6)</f>
        <v>20</v>
      </c>
      <c r="R2507" s="438">
        <f>IF('statement of marks'!Z$6="","",'statement of marks'!Z$6)</f>
        <v>70</v>
      </c>
      <c r="S2507" s="440">
        <f>IF('statement of marks'!AA$6="","",'statement of marks'!AA$6)</f>
        <v>100</v>
      </c>
      <c r="T2507" s="436">
        <f>IF('statement of marks'!AB$6="","",'statement of marks'!AB$6)</f>
        <v>65</v>
      </c>
      <c r="U2507" s="436">
        <f>IF('statement of marks'!AC$6="","",'statement of marks'!AC$6)</f>
        <v>15</v>
      </c>
      <c r="V2507" s="436">
        <f>IF('statement of marks'!AD$6="","",'statement of marks'!AD$6)</f>
        <v>20</v>
      </c>
      <c r="W2507" s="438">
        <f>IF('statement of marks'!AE$6="","",'statement of marks'!AE$6)</f>
        <v>100</v>
      </c>
      <c r="X2507" s="441">
        <f>IF('statement of marks'!AF$6="","",'statement of marks'!AF$6)</f>
        <v>200</v>
      </c>
      <c r="Y2507" s="436" t="str">
        <f>IF('statement of marks'!AG$6="","",'statement of marks'!AG$6)</f>
        <v/>
      </c>
      <c r="Z2507" s="452" t="str">
        <f>IF('statement of marks'!AH$6="","",'statement of marks'!AH$6)</f>
        <v/>
      </c>
    </row>
    <row r="2508" spans="1:26" ht="15.5" customHeight="1">
      <c r="A2508" s="424"/>
      <c r="B2508" s="813" t="str">
        <f>IF('statement of marks'!$L$3="","",'statement of marks'!$L$3)</f>
        <v>HINDI</v>
      </c>
      <c r="C2508" s="814"/>
      <c r="D2508" s="430" t="str">
        <f>IF('statement of marks'!L85="","",'statement of marks'!L85)</f>
        <v/>
      </c>
      <c r="E2508" s="430" t="str">
        <f>IF('statement of marks'!M85="","",'statement of marks'!M85)</f>
        <v/>
      </c>
      <c r="F2508" s="442" t="str">
        <f>IF('statement of marks'!N85="","",'statement of marks'!N85)</f>
        <v/>
      </c>
      <c r="G2508" s="430" t="str">
        <f>IF('statement of marks'!O85="","",'statement of marks'!O85)</f>
        <v/>
      </c>
      <c r="H2508" s="430" t="str">
        <f>IF('statement of marks'!P85="","",'statement of marks'!P85)</f>
        <v/>
      </c>
      <c r="I2508" s="443" t="str">
        <f>IF('statement of marks'!Q85="","",'statement of marks'!Q85)</f>
        <v/>
      </c>
      <c r="J2508" s="430" t="str">
        <f>IF('statement of marks'!R85="","",'statement of marks'!R85)</f>
        <v/>
      </c>
      <c r="K2508" s="430" t="str">
        <f>IF('statement of marks'!S85="","",'statement of marks'!S85)</f>
        <v/>
      </c>
      <c r="L2508" s="443" t="str">
        <f>IF('statement of marks'!T85="","",'statement of marks'!T85)</f>
        <v/>
      </c>
      <c r="M2508" s="443" t="str">
        <f>IF('statement of marks'!U85="","",'statement of marks'!U85)</f>
        <v/>
      </c>
      <c r="N2508" s="444" t="str">
        <f>IF('statement of marks'!V85="","",'statement of marks'!V85)</f>
        <v/>
      </c>
      <c r="O2508" s="430" t="str">
        <f>IF('statement of marks'!W85="","",'statement of marks'!W85)</f>
        <v/>
      </c>
      <c r="P2508" s="430" t="str">
        <f>IF('statement of marks'!X85="","",'statement of marks'!X85)</f>
        <v/>
      </c>
      <c r="Q2508" s="430" t="str">
        <f>IF('statement of marks'!Y85="","",'statement of marks'!Y85)</f>
        <v/>
      </c>
      <c r="R2508" s="443" t="str">
        <f>IF('statement of marks'!Z85="","",'statement of marks'!Z85)</f>
        <v/>
      </c>
      <c r="S2508" s="445" t="str">
        <f>IF('statement of marks'!AA85="","",'statement of marks'!AA85)</f>
        <v/>
      </c>
      <c r="T2508" s="430" t="str">
        <f>IF('statement of marks'!AB85="","",'statement of marks'!AB85)</f>
        <v/>
      </c>
      <c r="U2508" s="430" t="str">
        <f>IF('statement of marks'!AC85="","",'statement of marks'!AC85)</f>
        <v/>
      </c>
      <c r="V2508" s="430" t="str">
        <f>IF('statement of marks'!AD85="","",'statement of marks'!AD85)</f>
        <v/>
      </c>
      <c r="W2508" s="443" t="str">
        <f>IF('statement of marks'!AE85="","",'statement of marks'!AE85)</f>
        <v/>
      </c>
      <c r="X2508" s="446" t="str">
        <f>IF('statement of marks'!AF85="","",'statement of marks'!AF85)</f>
        <v/>
      </c>
      <c r="Y2508" s="430" t="str">
        <f>IF('statement of marks'!AG85="","",'statement of marks'!AG85)</f>
        <v/>
      </c>
      <c r="Z2508" s="453" t="str">
        <f>IF('statement of marks'!AH85="","",'statement of marks'!AH85)</f>
        <v/>
      </c>
    </row>
    <row r="2509" spans="1:26" ht="15.5" customHeight="1">
      <c r="A2509" s="424"/>
      <c r="B2509" s="813" t="str">
        <f>IF('statement of marks'!$AK$3="","",'statement of marks'!$AK$3)</f>
        <v>ENGLISH</v>
      </c>
      <c r="C2509" s="814"/>
      <c r="D2509" s="430" t="str">
        <f>IF('statement of marks'!AK85="","",'statement of marks'!AK85)</f>
        <v/>
      </c>
      <c r="E2509" s="430" t="str">
        <f>IF('statement of marks'!AL85="","",'statement of marks'!AL85)</f>
        <v/>
      </c>
      <c r="F2509" s="442" t="str">
        <f>IF('statement of marks'!AM85="","",'statement of marks'!AM85)</f>
        <v/>
      </c>
      <c r="G2509" s="430" t="str">
        <f>IF('statement of marks'!AN85="","",'statement of marks'!AN85)</f>
        <v/>
      </c>
      <c r="H2509" s="430" t="str">
        <f>IF('statement of marks'!AO85="","",'statement of marks'!AO85)</f>
        <v/>
      </c>
      <c r="I2509" s="443" t="str">
        <f>IF('statement of marks'!AP85="","",'statement of marks'!AP85)</f>
        <v/>
      </c>
      <c r="J2509" s="430" t="str">
        <f>IF('statement of marks'!AQ85="","",'statement of marks'!AQ85)</f>
        <v/>
      </c>
      <c r="K2509" s="430" t="str">
        <f>IF('statement of marks'!AR85="","",'statement of marks'!AR85)</f>
        <v/>
      </c>
      <c r="L2509" s="443" t="str">
        <f>IF('statement of marks'!AS85="","",'statement of marks'!AS85)</f>
        <v/>
      </c>
      <c r="M2509" s="443" t="str">
        <f>IF('statement of marks'!AT85="","",'statement of marks'!AT85)</f>
        <v/>
      </c>
      <c r="N2509" s="444" t="str">
        <f>IF('statement of marks'!AU85="","",'statement of marks'!AU85)</f>
        <v/>
      </c>
      <c r="O2509" s="430" t="str">
        <f>IF('statement of marks'!AV85="","",'statement of marks'!AV85)</f>
        <v/>
      </c>
      <c r="P2509" s="430" t="str">
        <f>IF('statement of marks'!AW85="","",'statement of marks'!AW85)</f>
        <v/>
      </c>
      <c r="Q2509" s="430" t="str">
        <f>IF('statement of marks'!AX85="","",'statement of marks'!AX85)</f>
        <v/>
      </c>
      <c r="R2509" s="443" t="str">
        <f>IF('statement of marks'!AY85="","",'statement of marks'!AY85)</f>
        <v/>
      </c>
      <c r="S2509" s="445" t="str">
        <f>IF('statement of marks'!AZ85="","",'statement of marks'!AZ85)</f>
        <v/>
      </c>
      <c r="T2509" s="430" t="str">
        <f>IF('statement of marks'!BA85="","",'statement of marks'!BA85)</f>
        <v/>
      </c>
      <c r="U2509" s="430" t="str">
        <f>IF('statement of marks'!BB85="","",'statement of marks'!BB85)</f>
        <v/>
      </c>
      <c r="V2509" s="430" t="str">
        <f>IF('statement of marks'!BC85="","",'statement of marks'!BC85)</f>
        <v/>
      </c>
      <c r="W2509" s="443" t="str">
        <f>IF('statement of marks'!BD85="","",'statement of marks'!BD85)</f>
        <v/>
      </c>
      <c r="X2509" s="446" t="str">
        <f>IF('statement of marks'!BE85="","",'statement of marks'!BE85)</f>
        <v/>
      </c>
      <c r="Y2509" s="430" t="str">
        <f>IF('statement of marks'!BF85="","",'statement of marks'!BF85)</f>
        <v/>
      </c>
      <c r="Z2509" s="453" t="str">
        <f>IF('statement of marks'!BG85="","",'statement of marks'!BG85)</f>
        <v/>
      </c>
    </row>
    <row r="2510" spans="1:26" ht="15.5" customHeight="1">
      <c r="A2510" s="424"/>
      <c r="B2510" s="813" t="str">
        <f>IF('statement of marks'!BJ85="s","SANSKRIT",IF('statement of marks'!BJ85="u","URDU",IF('statement of marks'!BJ85="g","GUJRATI",IF('statement of marks'!BJ85="p","PUNJABI",IF('statement of marks'!BJ85="sd","fla/kh","THIRD LANGUAGE")))))</f>
        <v>THIRD LANGUAGE</v>
      </c>
      <c r="C2510" s="814"/>
      <c r="D2510" s="430" t="str">
        <f>IF('statement of marks'!BK85="","",'statement of marks'!BK85)</f>
        <v/>
      </c>
      <c r="E2510" s="430" t="str">
        <f>IF('statement of marks'!BL85="","",'statement of marks'!BL85)</f>
        <v/>
      </c>
      <c r="F2510" s="442" t="str">
        <f>IF('statement of marks'!BM85="","",'statement of marks'!BM85)</f>
        <v/>
      </c>
      <c r="G2510" s="430" t="str">
        <f>IF('statement of marks'!BN85="","",'statement of marks'!BN85)</f>
        <v/>
      </c>
      <c r="H2510" s="430" t="str">
        <f>IF('statement of marks'!BO85="","",'statement of marks'!BO85)</f>
        <v/>
      </c>
      <c r="I2510" s="443" t="str">
        <f>IF('statement of marks'!BP85="","",'statement of marks'!BP85)</f>
        <v/>
      </c>
      <c r="J2510" s="430" t="str">
        <f>IF('statement of marks'!BQ85="","",'statement of marks'!BQ85)</f>
        <v/>
      </c>
      <c r="K2510" s="430" t="str">
        <f>IF('statement of marks'!BR85="","",'statement of marks'!BR85)</f>
        <v/>
      </c>
      <c r="L2510" s="443" t="str">
        <f>IF('statement of marks'!BS85="","",'statement of marks'!BS85)</f>
        <v/>
      </c>
      <c r="M2510" s="443" t="str">
        <f>IF('statement of marks'!BT85="","",'statement of marks'!BT85)</f>
        <v/>
      </c>
      <c r="N2510" s="444" t="str">
        <f>IF('statement of marks'!BU85="","",'statement of marks'!BU85)</f>
        <v/>
      </c>
      <c r="O2510" s="430" t="str">
        <f>IF('statement of marks'!BV85="","",'statement of marks'!BV85)</f>
        <v/>
      </c>
      <c r="P2510" s="430" t="str">
        <f>IF('statement of marks'!BW85="","",'statement of marks'!BW85)</f>
        <v/>
      </c>
      <c r="Q2510" s="430"/>
      <c r="R2510" s="443" t="str">
        <f>IF('statement of marks'!BX85="","",'statement of marks'!BX85)</f>
        <v/>
      </c>
      <c r="S2510" s="445" t="str">
        <f>IF('statement of marks'!BY85="","",'statement of marks'!BY85)</f>
        <v/>
      </c>
      <c r="T2510" s="430" t="str">
        <f>IF('statement of marks'!BZ85="","",'statement of marks'!BZ85)</f>
        <v/>
      </c>
      <c r="U2510" s="430" t="str">
        <f>IF('statement of marks'!CA85="","",'statement of marks'!CA85)</f>
        <v/>
      </c>
      <c r="V2510" s="430"/>
      <c r="W2510" s="443" t="str">
        <f>IF('statement of marks'!CB85="","",'statement of marks'!CB85)</f>
        <v/>
      </c>
      <c r="X2510" s="446" t="str">
        <f>IF('statement of marks'!CC85="","",'statement of marks'!CC85)</f>
        <v/>
      </c>
      <c r="Y2510" s="430" t="str">
        <f>IF('statement of marks'!CD85="","",'statement of marks'!CD85)</f>
        <v/>
      </c>
      <c r="Z2510" s="453" t="str">
        <f>IF('statement of marks'!CE85="","",'statement of marks'!CE85)</f>
        <v/>
      </c>
    </row>
    <row r="2511" spans="1:26" ht="15.5" customHeight="1">
      <c r="A2511" s="424"/>
      <c r="B2511" s="813" t="str">
        <f>IF('statement of marks'!$CH$3="","",'statement of marks'!$CH$3)</f>
        <v>MATHEMATICS</v>
      </c>
      <c r="C2511" s="814"/>
      <c r="D2511" s="430" t="str">
        <f>IF('statement of marks'!CH85="","",'statement of marks'!CH85)</f>
        <v/>
      </c>
      <c r="E2511" s="430" t="str">
        <f>IF('statement of marks'!CI85="","",'statement of marks'!CI85)</f>
        <v/>
      </c>
      <c r="F2511" s="442" t="str">
        <f>IF('statement of marks'!CJ85="","",'statement of marks'!CJ85)</f>
        <v/>
      </c>
      <c r="G2511" s="430" t="str">
        <f>IF('statement of marks'!CK85="","",'statement of marks'!CK85)</f>
        <v/>
      </c>
      <c r="H2511" s="430" t="str">
        <f>IF('statement of marks'!CL85="","",'statement of marks'!CL85)</f>
        <v/>
      </c>
      <c r="I2511" s="443" t="str">
        <f>IF('statement of marks'!CM85="","",'statement of marks'!CM85)</f>
        <v/>
      </c>
      <c r="J2511" s="430" t="str">
        <f>IF('statement of marks'!CN85="","",'statement of marks'!CN85)</f>
        <v/>
      </c>
      <c r="K2511" s="430" t="str">
        <f>IF('statement of marks'!CO85="","",'statement of marks'!CO85)</f>
        <v/>
      </c>
      <c r="L2511" s="443" t="str">
        <f>IF('statement of marks'!CP85="","",'statement of marks'!CP85)</f>
        <v/>
      </c>
      <c r="M2511" s="443" t="str">
        <f>IF('statement of marks'!CQ85="","",'statement of marks'!CQ85)</f>
        <v/>
      </c>
      <c r="N2511" s="444" t="str">
        <f>IF('statement of marks'!CR85="","",'statement of marks'!CR85)</f>
        <v/>
      </c>
      <c r="O2511" s="430" t="str">
        <f>IF('statement of marks'!CS85="","",'statement of marks'!CS85)</f>
        <v/>
      </c>
      <c r="P2511" s="430" t="str">
        <f>IF('statement of marks'!CT85="","",'statement of marks'!CT85)</f>
        <v/>
      </c>
      <c r="Q2511" s="430" t="str">
        <f>IF('statement of marks'!CU85="","",'statement of marks'!CU85)</f>
        <v/>
      </c>
      <c r="R2511" s="443" t="str">
        <f>IF('statement of marks'!CV85="","",'statement of marks'!CV85)</f>
        <v/>
      </c>
      <c r="S2511" s="445" t="str">
        <f>IF('statement of marks'!CW85="","",'statement of marks'!CW85)</f>
        <v/>
      </c>
      <c r="T2511" s="430" t="str">
        <f>IF('statement of marks'!CX85="","",'statement of marks'!CX85)</f>
        <v/>
      </c>
      <c r="U2511" s="430" t="str">
        <f>IF('statement of marks'!CY85="","",'statement of marks'!CY85)</f>
        <v/>
      </c>
      <c r="V2511" s="430" t="str">
        <f>IF('statement of marks'!CZ85="","",'statement of marks'!CZ85)</f>
        <v/>
      </c>
      <c r="W2511" s="443" t="str">
        <f>IF('statement of marks'!DA85="","",'statement of marks'!DA85)</f>
        <v/>
      </c>
      <c r="X2511" s="446" t="str">
        <f>IF('statement of marks'!DB85="","",'statement of marks'!DB85)</f>
        <v/>
      </c>
      <c r="Y2511" s="430" t="str">
        <f>IF('statement of marks'!DC85="","",'statement of marks'!DC85)</f>
        <v/>
      </c>
      <c r="Z2511" s="453" t="str">
        <f>IF('statement of marks'!DD85="","",'statement of marks'!DD85)</f>
        <v/>
      </c>
    </row>
    <row r="2512" spans="1:26" ht="15.5" customHeight="1">
      <c r="A2512" s="424"/>
      <c r="B2512" s="813" t="str">
        <f>IF('statement of marks'!$DG$3="","",'statement of marks'!$DG$3)</f>
        <v>SCIENCE</v>
      </c>
      <c r="C2512" s="814"/>
      <c r="D2512" s="430" t="str">
        <f>IF('statement of marks'!DG85="","",'statement of marks'!DG85)</f>
        <v/>
      </c>
      <c r="E2512" s="430" t="str">
        <f>IF('statement of marks'!DH85="","",'statement of marks'!DH85)</f>
        <v/>
      </c>
      <c r="F2512" s="442" t="str">
        <f>IF('statement of marks'!DI85="","",'statement of marks'!DI85)</f>
        <v/>
      </c>
      <c r="G2512" s="430" t="str">
        <f>IF('statement of marks'!DJ85="","",'statement of marks'!DJ85)</f>
        <v/>
      </c>
      <c r="H2512" s="430" t="str">
        <f>IF('statement of marks'!DK85="","",'statement of marks'!DK85)</f>
        <v/>
      </c>
      <c r="I2512" s="443" t="str">
        <f>IF('statement of marks'!DL85="","",'statement of marks'!DL85)</f>
        <v/>
      </c>
      <c r="J2512" s="430" t="str">
        <f>IF('statement of marks'!DM85="","",'statement of marks'!DM85)</f>
        <v/>
      </c>
      <c r="K2512" s="430" t="str">
        <f>IF('statement of marks'!DN85="","",'statement of marks'!DN85)</f>
        <v/>
      </c>
      <c r="L2512" s="443" t="str">
        <f>IF('statement of marks'!DO85="","",'statement of marks'!DO85)</f>
        <v/>
      </c>
      <c r="M2512" s="443" t="str">
        <f>IF('statement of marks'!DP85="","",'statement of marks'!DP85)</f>
        <v/>
      </c>
      <c r="N2512" s="444" t="str">
        <f>IF('statement of marks'!DQ85="","",'statement of marks'!DQ85)</f>
        <v/>
      </c>
      <c r="O2512" s="430" t="str">
        <f>IF('statement of marks'!DR85="","",'statement of marks'!DR85)</f>
        <v/>
      </c>
      <c r="P2512" s="430" t="str">
        <f>IF('statement of marks'!DS85="","",'statement of marks'!DS85)</f>
        <v/>
      </c>
      <c r="Q2512" s="430"/>
      <c r="R2512" s="443" t="str">
        <f>IF('statement of marks'!DT85="","",'statement of marks'!DT85)</f>
        <v/>
      </c>
      <c r="S2512" s="445" t="str">
        <f>IF('statement of marks'!DU85="","",'statement of marks'!DU85)</f>
        <v/>
      </c>
      <c r="T2512" s="430" t="str">
        <f>IF('statement of marks'!DV85="","",'statement of marks'!DV85)</f>
        <v/>
      </c>
      <c r="U2512" s="430" t="str">
        <f>IF('statement of marks'!DW85="","",'statement of marks'!DW85)</f>
        <v/>
      </c>
      <c r="V2512" s="430"/>
      <c r="W2512" s="443" t="str">
        <f>IF('statement of marks'!DX85="","",'statement of marks'!DX85)</f>
        <v/>
      </c>
      <c r="X2512" s="446" t="str">
        <f>IF('statement of marks'!DY85="","",'statement of marks'!DY85)</f>
        <v/>
      </c>
      <c r="Y2512" s="430" t="str">
        <f>IF('statement of marks'!DZ85="","",'statement of marks'!DZ85)</f>
        <v/>
      </c>
      <c r="Z2512" s="453" t="str">
        <f>IF('statement of marks'!EA85="","",'statement of marks'!EA85)</f>
        <v/>
      </c>
    </row>
    <row r="2513" spans="1:26" ht="15.5" customHeight="1">
      <c r="A2513" s="424"/>
      <c r="B2513" s="813" t="str">
        <f>IF('statement of marks'!$ED$3="","",'statement of marks'!$ED$3)</f>
        <v>SOCIAL STUDIES</v>
      </c>
      <c r="C2513" s="814"/>
      <c r="D2513" s="430" t="str">
        <f>IF('statement of marks'!ED85="","",'statement of marks'!ED85)</f>
        <v/>
      </c>
      <c r="E2513" s="430" t="str">
        <f>IF('statement of marks'!EE85="","",'statement of marks'!EE85)</f>
        <v/>
      </c>
      <c r="F2513" s="442" t="str">
        <f>IF('statement of marks'!EF85="","",'statement of marks'!EF85)</f>
        <v/>
      </c>
      <c r="G2513" s="430" t="str">
        <f>IF('statement of marks'!EG85="","",'statement of marks'!EG85)</f>
        <v/>
      </c>
      <c r="H2513" s="430" t="str">
        <f>IF('statement of marks'!EH85="","",'statement of marks'!EH85)</f>
        <v/>
      </c>
      <c r="I2513" s="443" t="str">
        <f>IF('statement of marks'!EI85="","",'statement of marks'!EI85)</f>
        <v/>
      </c>
      <c r="J2513" s="430" t="str">
        <f>IF('statement of marks'!EJ85="","",'statement of marks'!EJ85)</f>
        <v/>
      </c>
      <c r="K2513" s="430" t="str">
        <f>IF('statement of marks'!EK85="","",'statement of marks'!EK85)</f>
        <v/>
      </c>
      <c r="L2513" s="443" t="str">
        <f>IF('statement of marks'!EL85="","",'statement of marks'!EL85)</f>
        <v/>
      </c>
      <c r="M2513" s="443" t="str">
        <f>IF('statement of marks'!EM85="","",'statement of marks'!EM85)</f>
        <v/>
      </c>
      <c r="N2513" s="444" t="str">
        <f>IF('statement of marks'!EN85="","",'statement of marks'!EN85)</f>
        <v/>
      </c>
      <c r="O2513" s="430" t="str">
        <f>IF('statement of marks'!EO85="","",'statement of marks'!EO85)</f>
        <v/>
      </c>
      <c r="P2513" s="430" t="str">
        <f>IF('statement of marks'!EP85="","",'statement of marks'!EP85)</f>
        <v/>
      </c>
      <c r="Q2513" s="430"/>
      <c r="R2513" s="443" t="str">
        <f>IF('statement of marks'!EQ85="","",'statement of marks'!EQ85)</f>
        <v/>
      </c>
      <c r="S2513" s="445" t="str">
        <f>IF('statement of marks'!ER85="","",'statement of marks'!ER85)</f>
        <v/>
      </c>
      <c r="T2513" s="430" t="str">
        <f>IF('statement of marks'!ES85="","",'statement of marks'!ES85)</f>
        <v/>
      </c>
      <c r="U2513" s="430" t="str">
        <f>IF('statement of marks'!ET85="","",'statement of marks'!ET85)</f>
        <v/>
      </c>
      <c r="V2513" s="430"/>
      <c r="W2513" s="443" t="str">
        <f>IF('statement of marks'!EU85="","",'statement of marks'!EU85)</f>
        <v/>
      </c>
      <c r="X2513" s="446" t="str">
        <f>IF('statement of marks'!EV85="","",'statement of marks'!EV85)</f>
        <v/>
      </c>
      <c r="Y2513" s="430" t="str">
        <f>IF('statement of marks'!EW85="","",'statement of marks'!EW85)</f>
        <v/>
      </c>
      <c r="Z2513" s="453" t="str">
        <f>IF('statement of marks'!EX85="","",'statement of marks'!EX85)</f>
        <v/>
      </c>
    </row>
    <row r="2514" spans="1:26" ht="15.5" customHeight="1">
      <c r="A2514" s="424"/>
      <c r="B2514" s="813" t="s">
        <v>172</v>
      </c>
      <c r="C2514" s="814"/>
      <c r="D2514" s="794" t="s">
        <v>167</v>
      </c>
      <c r="E2514" s="794"/>
      <c r="F2514" s="794"/>
      <c r="G2514" s="794" t="s">
        <v>168</v>
      </c>
      <c r="H2514" s="794"/>
      <c r="I2514" s="794"/>
      <c r="J2514" s="794" t="s">
        <v>169</v>
      </c>
      <c r="K2514" s="794"/>
      <c r="L2514" s="794"/>
      <c r="M2514" s="794"/>
      <c r="N2514" s="794"/>
      <c r="O2514" s="794" t="s">
        <v>177</v>
      </c>
      <c r="P2514" s="794"/>
      <c r="Q2514" s="794"/>
      <c r="R2514" s="794"/>
      <c r="S2514" s="794" t="s">
        <v>221</v>
      </c>
      <c r="T2514" s="794"/>
      <c r="U2514" s="794"/>
      <c r="V2514" s="794"/>
      <c r="W2514" s="447"/>
      <c r="X2514" s="823" t="s">
        <v>425</v>
      </c>
      <c r="Y2514" s="823"/>
      <c r="Z2514" s="824"/>
    </row>
    <row r="2515" spans="1:26" ht="15.5" customHeight="1">
      <c r="A2515" s="425"/>
      <c r="B2515" s="825" t="s">
        <v>166</v>
      </c>
      <c r="C2515" s="826"/>
      <c r="D2515" s="827">
        <f>IF('statement of marks'!FA$6="","",'statement of marks'!FA$6)</f>
        <v>20</v>
      </c>
      <c r="E2515" s="827"/>
      <c r="F2515" s="827"/>
      <c r="G2515" s="827">
        <f>IF('statement of marks'!FB$6="","",'statement of marks'!FB$6)</f>
        <v>20</v>
      </c>
      <c r="H2515" s="827"/>
      <c r="I2515" s="827"/>
      <c r="J2515" s="827">
        <f>IF('statement of marks'!FC$6="","",'statement of marks'!FC$6)</f>
        <v>20</v>
      </c>
      <c r="K2515" s="827"/>
      <c r="L2515" s="827"/>
      <c r="M2515" s="827"/>
      <c r="N2515" s="827"/>
      <c r="O2515" s="827">
        <f>IF('statement of marks'!FD$6="","",'statement of marks'!FD$6)</f>
        <v>20</v>
      </c>
      <c r="P2515" s="827"/>
      <c r="Q2515" s="827"/>
      <c r="R2515" s="827"/>
      <c r="S2515" s="827">
        <f>IF('statement of marks'!FE$6="","",'statement of marks'!FE$6)</f>
        <v>20</v>
      </c>
      <c r="T2515" s="827"/>
      <c r="U2515" s="827"/>
      <c r="V2515" s="827"/>
      <c r="W2515" s="448"/>
      <c r="X2515" s="436">
        <f>IF('statement of marks'!FF$6="","",'statement of marks'!FF$6)</f>
        <v>100</v>
      </c>
      <c r="Y2515" s="436" t="s">
        <v>220</v>
      </c>
      <c r="Z2515" s="451" t="s">
        <v>69</v>
      </c>
    </row>
    <row r="2516" spans="1:26" ht="15.5" customHeight="1">
      <c r="A2516" s="424"/>
      <c r="B2516" s="813" t="str">
        <f>IF('statement of marks'!$FA$3="","",'statement of marks'!$FA$3)</f>
        <v>WORK EXPERIENCE</v>
      </c>
      <c r="C2516" s="814"/>
      <c r="D2516" s="817" t="str">
        <f>IF('statement of marks'!FA85="","",'statement of marks'!FA85)</f>
        <v/>
      </c>
      <c r="E2516" s="817"/>
      <c r="F2516" s="817"/>
      <c r="G2516" s="817" t="str">
        <f>IF('statement of marks'!FB85="","",'statement of marks'!FB85)</f>
        <v/>
      </c>
      <c r="H2516" s="817"/>
      <c r="I2516" s="817"/>
      <c r="J2516" s="816" t="str">
        <f>IF('statement of marks'!FC85="","",'statement of marks'!FC85)</f>
        <v/>
      </c>
      <c r="K2516" s="816"/>
      <c r="L2516" s="816"/>
      <c r="M2516" s="816"/>
      <c r="N2516" s="816"/>
      <c r="O2516" s="817" t="str">
        <f>IF('statement of marks'!FD85="","",'statement of marks'!FD85)</f>
        <v/>
      </c>
      <c r="P2516" s="817"/>
      <c r="Q2516" s="817"/>
      <c r="R2516" s="817"/>
      <c r="S2516" s="817" t="str">
        <f>IF('statement of marks'!FE85="","",'statement of marks'!FE85)</f>
        <v/>
      </c>
      <c r="T2516" s="817"/>
      <c r="U2516" s="817"/>
      <c r="V2516" s="817"/>
      <c r="W2516" s="447"/>
      <c r="X2516" s="447" t="str">
        <f>IF('statement of marks'!FF85="","",'statement of marks'!FF85)</f>
        <v/>
      </c>
      <c r="Y2516" s="447" t="str">
        <f>IF('statement of marks'!FG85="","",'statement of marks'!FG85)</f>
        <v/>
      </c>
      <c r="Z2516" s="454" t="str">
        <f>IF('statement of marks'!FH85="","",'statement of marks'!FH85)</f>
        <v/>
      </c>
    </row>
    <row r="2517" spans="1:26" ht="15.5" customHeight="1">
      <c r="A2517" s="424"/>
      <c r="B2517" s="813" t="str">
        <f>IF('statement of marks'!$FK$3="","",'statement of marks'!$FK$3)</f>
        <v>ART EDUCATION</v>
      </c>
      <c r="C2517" s="814"/>
      <c r="D2517" s="817" t="str">
        <f>IF('statement of marks'!FK85="","",'statement of marks'!FK85)</f>
        <v/>
      </c>
      <c r="E2517" s="817"/>
      <c r="F2517" s="817"/>
      <c r="G2517" s="817" t="str">
        <f>IF('statement of marks'!FL85="","",'statement of marks'!FL85)</f>
        <v/>
      </c>
      <c r="H2517" s="817"/>
      <c r="I2517" s="817"/>
      <c r="J2517" s="816" t="str">
        <f>IF('statement of marks'!FM85="","",'statement of marks'!FM85)</f>
        <v/>
      </c>
      <c r="K2517" s="816"/>
      <c r="L2517" s="816"/>
      <c r="M2517" s="816"/>
      <c r="N2517" s="816"/>
      <c r="O2517" s="817" t="str">
        <f>IF('statement of marks'!FN85="","",'statement of marks'!FN85)</f>
        <v/>
      </c>
      <c r="P2517" s="817"/>
      <c r="Q2517" s="817"/>
      <c r="R2517" s="817"/>
      <c r="S2517" s="817" t="str">
        <f>IF('statement of marks'!FO85="","",'statement of marks'!FO85)</f>
        <v/>
      </c>
      <c r="T2517" s="817"/>
      <c r="U2517" s="817"/>
      <c r="V2517" s="817"/>
      <c r="W2517" s="447"/>
      <c r="X2517" s="447" t="str">
        <f>IF('statement of marks'!FP85="","",'statement of marks'!FP85)</f>
        <v/>
      </c>
      <c r="Y2517" s="447" t="str">
        <f>IF('statement of marks'!FQ85="","",'statement of marks'!FQ85)</f>
        <v/>
      </c>
      <c r="Z2517" s="454" t="str">
        <f>IF('statement of marks'!FR85="","",'statement of marks'!FR85)</f>
        <v/>
      </c>
    </row>
    <row r="2518" spans="1:26" ht="15.5" customHeight="1">
      <c r="A2518" s="424"/>
      <c r="B2518" s="813" t="str">
        <f>IF('statement of marks'!$FU$3="","",'statement of marks'!$FU$3)</f>
        <v>PHYSICIAL EDUCATION</v>
      </c>
      <c r="C2518" s="814"/>
      <c r="D2518" s="817" t="str">
        <f>IF('statement of marks'!FU85="","",'statement of marks'!FU85)</f>
        <v/>
      </c>
      <c r="E2518" s="817"/>
      <c r="F2518" s="817"/>
      <c r="G2518" s="817" t="str">
        <f>IF('statement of marks'!FV85="","",'statement of marks'!FV85)</f>
        <v/>
      </c>
      <c r="H2518" s="817"/>
      <c r="I2518" s="817"/>
      <c r="J2518" s="816" t="str">
        <f>IF('statement of marks'!FW85="","",'statement of marks'!FW85)</f>
        <v/>
      </c>
      <c r="K2518" s="816"/>
      <c r="L2518" s="816"/>
      <c r="M2518" s="816"/>
      <c r="N2518" s="816"/>
      <c r="O2518" s="817" t="str">
        <f>IF('statement of marks'!FX85="","",'statement of marks'!FX85)</f>
        <v/>
      </c>
      <c r="P2518" s="817"/>
      <c r="Q2518" s="817"/>
      <c r="R2518" s="817"/>
      <c r="S2518" s="817" t="str">
        <f>IF('statement of marks'!FY85="","",'statement of marks'!FY85)</f>
        <v/>
      </c>
      <c r="T2518" s="817"/>
      <c r="U2518" s="817"/>
      <c r="V2518" s="817"/>
      <c r="W2518" s="447"/>
      <c r="X2518" s="447" t="str">
        <f>IF('statement of marks'!FZ85="","",'statement of marks'!FZ85)</f>
        <v/>
      </c>
      <c r="Y2518" s="447" t="str">
        <f>IF('statement of marks'!GA85="","",'statement of marks'!GA85)</f>
        <v/>
      </c>
      <c r="Z2518" s="454" t="str">
        <f>IF('statement of marks'!GB85="","",'statement of marks'!GB85)</f>
        <v/>
      </c>
    </row>
    <row r="2519" spans="1:26" ht="15.5" customHeight="1">
      <c r="A2519" s="424"/>
      <c r="B2519" s="813" t="s">
        <v>173</v>
      </c>
      <c r="C2519" s="814"/>
      <c r="D2519" s="794" t="str">
        <f>details!$EF$3</f>
        <v>AUGUST</v>
      </c>
      <c r="E2519" s="794"/>
      <c r="F2519" s="794"/>
      <c r="G2519" s="794" t="str">
        <f>details!$EJ$3</f>
        <v>OCTOBER</v>
      </c>
      <c r="H2519" s="794"/>
      <c r="I2519" s="794"/>
      <c r="J2519" s="816" t="str">
        <f>details!$EN$3</f>
        <v>DECEMBER</v>
      </c>
      <c r="K2519" s="816"/>
      <c r="L2519" s="816"/>
      <c r="M2519" s="816"/>
      <c r="N2519" s="816"/>
      <c r="O2519" s="794" t="str">
        <f>details!$ER$3</f>
        <v>FEBURARY</v>
      </c>
      <c r="P2519" s="794"/>
      <c r="Q2519" s="794"/>
      <c r="R2519" s="794"/>
      <c r="S2519" s="794" t="str">
        <f>details!$EV$3</f>
        <v>GRAND TOAL</v>
      </c>
      <c r="T2519" s="794"/>
      <c r="U2519" s="794"/>
      <c r="V2519" s="794"/>
      <c r="W2519" s="811" t="s">
        <v>118</v>
      </c>
      <c r="X2519" s="811"/>
      <c r="Y2519" s="811"/>
      <c r="Z2519" s="812"/>
    </row>
    <row r="2520" spans="1:26" ht="15.5" customHeight="1">
      <c r="A2520" s="424"/>
      <c r="B2520" s="813" t="s">
        <v>175</v>
      </c>
      <c r="C2520" s="814"/>
      <c r="D2520" s="815" t="str">
        <f>IF(details!EI85="","",details!EI85)</f>
        <v/>
      </c>
      <c r="E2520" s="815"/>
      <c r="F2520" s="815"/>
      <c r="G2520" s="815" t="str">
        <f>IF(details!EM85="","",details!EM85)</f>
        <v/>
      </c>
      <c r="H2520" s="815"/>
      <c r="I2520" s="815"/>
      <c r="J2520" s="816" t="str">
        <f>IF(details!EQ85="","",details!EQ85)</f>
        <v/>
      </c>
      <c r="K2520" s="816"/>
      <c r="L2520" s="816"/>
      <c r="M2520" s="816"/>
      <c r="N2520" s="816"/>
      <c r="O2520" s="817" t="str">
        <f>IF(details!EU85="","",details!EU85)</f>
        <v/>
      </c>
      <c r="P2520" s="817"/>
      <c r="Q2520" s="817"/>
      <c r="R2520" s="817"/>
      <c r="S2520" s="815" t="str">
        <f>IF(details!EW85="","",details!EW85)</f>
        <v/>
      </c>
      <c r="T2520" s="815"/>
      <c r="U2520" s="815"/>
      <c r="V2520" s="815"/>
      <c r="W2520" s="811"/>
      <c r="X2520" s="811"/>
      <c r="Y2520" s="811"/>
      <c r="Z2520" s="812"/>
    </row>
    <row r="2521" spans="1:26" ht="15.5" customHeight="1">
      <c r="A2521" s="424"/>
      <c r="B2521" s="818" t="s">
        <v>174</v>
      </c>
      <c r="C2521" s="819"/>
      <c r="D2521" s="820">
        <f>IF(details!EH85="","",details!EH85)</f>
        <v>40</v>
      </c>
      <c r="E2521" s="820"/>
      <c r="F2521" s="820"/>
      <c r="G2521" s="820">
        <f>IF(details!EL85="","",details!EL85)</f>
        <v>60</v>
      </c>
      <c r="H2521" s="820"/>
      <c r="I2521" s="820"/>
      <c r="J2521" s="820">
        <f>IF(details!EP85="","",details!EP85)</f>
        <v>80</v>
      </c>
      <c r="K2521" s="820"/>
      <c r="L2521" s="820"/>
      <c r="M2521" s="820"/>
      <c r="N2521" s="820"/>
      <c r="O2521" s="820">
        <f>IF(details!ET85="","",details!ET85)</f>
        <v>100</v>
      </c>
      <c r="P2521" s="820"/>
      <c r="Q2521" s="820"/>
      <c r="R2521" s="820"/>
      <c r="S2521" s="820">
        <f>IF(details!EV85="","",details!EV85)</f>
        <v>110</v>
      </c>
      <c r="T2521" s="820"/>
      <c r="U2521" s="820"/>
      <c r="V2521" s="820"/>
      <c r="W2521" s="821">
        <f>'statement of marks'!$HR$108</f>
        <v>45777</v>
      </c>
      <c r="X2521" s="821"/>
      <c r="Y2521" s="821"/>
      <c r="Z2521" s="822"/>
    </row>
    <row r="2522" spans="1:26" ht="15.5" customHeight="1">
      <c r="A2522" s="426"/>
      <c r="B2522" s="803" t="s">
        <v>232</v>
      </c>
      <c r="C2522" s="804"/>
      <c r="D2522" s="805" t="s">
        <v>189</v>
      </c>
      <c r="E2522" s="805"/>
      <c r="F2522" s="805"/>
      <c r="G2522" s="805" t="s">
        <v>190</v>
      </c>
      <c r="H2522" s="805"/>
      <c r="I2522" s="805"/>
      <c r="J2522" s="805" t="s">
        <v>222</v>
      </c>
      <c r="K2522" s="805"/>
      <c r="L2522" s="805"/>
      <c r="M2522" s="805"/>
      <c r="N2522" s="805"/>
      <c r="O2522" s="805" t="s">
        <v>147</v>
      </c>
      <c r="P2522" s="805"/>
      <c r="Q2522" s="805"/>
      <c r="R2522" s="805"/>
      <c r="S2522" s="806" t="s">
        <v>195</v>
      </c>
      <c r="T2522" s="806"/>
      <c r="U2522" s="806"/>
      <c r="V2522" s="806"/>
      <c r="W2522" s="805" t="s">
        <v>230</v>
      </c>
      <c r="X2522" s="805"/>
      <c r="Y2522" s="805"/>
      <c r="Z2522" s="807"/>
    </row>
    <row r="2523" spans="1:26" ht="15.5" customHeight="1">
      <c r="A2523" s="426"/>
      <c r="B2523" s="803"/>
      <c r="C2523" s="804"/>
      <c r="D2523" s="805">
        <f>'statement of marks'!HP85</f>
        <v>1200</v>
      </c>
      <c r="E2523" s="805"/>
      <c r="F2523" s="805"/>
      <c r="G2523" s="805" t="str">
        <f>'statement of marks'!HQ85</f>
        <v/>
      </c>
      <c r="H2523" s="805"/>
      <c r="I2523" s="805"/>
      <c r="J2523" s="808" t="str">
        <f>'statement of marks'!HU85</f>
        <v/>
      </c>
      <c r="K2523" s="808"/>
      <c r="L2523" s="808"/>
      <c r="M2523" s="808"/>
      <c r="N2523" s="808"/>
      <c r="O2523" s="808" t="str">
        <f>'statement of marks'!HR85</f>
        <v/>
      </c>
      <c r="P2523" s="808"/>
      <c r="Q2523" s="808"/>
      <c r="R2523" s="808"/>
      <c r="S2523" s="805" t="str">
        <f>'statement of marks'!HT85</f>
        <v/>
      </c>
      <c r="T2523" s="805"/>
      <c r="U2523" s="805"/>
      <c r="V2523" s="805"/>
      <c r="W2523" s="809" t="str">
        <f>'statement of marks'!HO85</f>
        <v/>
      </c>
      <c r="X2523" s="809"/>
      <c r="Y2523" s="809"/>
      <c r="Z2523" s="810"/>
    </row>
    <row r="2524" spans="1:26" ht="15.5" customHeight="1">
      <c r="A2524" s="424"/>
      <c r="B2524" s="792" t="s">
        <v>176</v>
      </c>
      <c r="C2524" s="793"/>
      <c r="D2524" s="794"/>
      <c r="E2524" s="794"/>
      <c r="F2524" s="794"/>
      <c r="G2524" s="794"/>
      <c r="H2524" s="794"/>
      <c r="I2524" s="794"/>
      <c r="J2524" s="794"/>
      <c r="K2524" s="794"/>
      <c r="L2524" s="794"/>
      <c r="M2524" s="794"/>
      <c r="N2524" s="794"/>
      <c r="O2524" s="794"/>
      <c r="P2524" s="794"/>
      <c r="Q2524" s="794"/>
      <c r="R2524" s="794"/>
      <c r="S2524" s="794"/>
      <c r="T2524" s="794"/>
      <c r="U2524" s="794"/>
      <c r="V2524" s="794"/>
      <c r="W2524" s="794"/>
      <c r="X2524" s="794"/>
      <c r="Y2524" s="794"/>
      <c r="Z2524" s="800"/>
    </row>
    <row r="2525" spans="1:26" ht="15.5" customHeight="1">
      <c r="A2525" s="424"/>
      <c r="B2525" s="801" t="s">
        <v>161</v>
      </c>
      <c r="C2525" s="802"/>
      <c r="D2525" s="794"/>
      <c r="E2525" s="794"/>
      <c r="F2525" s="794"/>
      <c r="G2525" s="794"/>
      <c r="H2525" s="794"/>
      <c r="I2525" s="794"/>
      <c r="J2525" s="794"/>
      <c r="K2525" s="794"/>
      <c r="L2525" s="794"/>
      <c r="M2525" s="794"/>
      <c r="N2525" s="794"/>
      <c r="O2525" s="794"/>
      <c r="P2525" s="794"/>
      <c r="Q2525" s="794"/>
      <c r="R2525" s="794"/>
      <c r="S2525" s="794"/>
      <c r="T2525" s="794"/>
      <c r="U2525" s="794"/>
      <c r="V2525" s="794"/>
      <c r="W2525" s="794"/>
      <c r="X2525" s="794"/>
      <c r="Y2525" s="794"/>
      <c r="Z2525" s="800"/>
    </row>
    <row r="2526" spans="1:26" ht="15.5" customHeight="1">
      <c r="A2526" s="424"/>
      <c r="B2526" s="792" t="s">
        <v>162</v>
      </c>
      <c r="C2526" s="793"/>
      <c r="D2526" s="794"/>
      <c r="E2526" s="794"/>
      <c r="F2526" s="794"/>
      <c r="G2526" s="794"/>
      <c r="H2526" s="794"/>
      <c r="I2526" s="794"/>
      <c r="J2526" s="794"/>
      <c r="K2526" s="794"/>
      <c r="L2526" s="794"/>
      <c r="M2526" s="794"/>
      <c r="N2526" s="794"/>
      <c r="O2526" s="794"/>
      <c r="P2526" s="794"/>
      <c r="Q2526" s="794"/>
      <c r="R2526" s="794"/>
      <c r="S2526" s="795" t="s">
        <v>162</v>
      </c>
      <c r="T2526" s="795"/>
      <c r="U2526" s="795"/>
      <c r="V2526" s="795"/>
      <c r="W2526" s="796" t="s">
        <v>163</v>
      </c>
      <c r="X2526" s="796"/>
      <c r="Y2526" s="796"/>
      <c r="Z2526" s="797"/>
    </row>
    <row r="2527" spans="1:26" ht="15.5" customHeight="1">
      <c r="A2527" s="424"/>
      <c r="B2527" s="798" t="s">
        <v>163</v>
      </c>
      <c r="C2527" s="799"/>
      <c r="D2527" s="794"/>
      <c r="E2527" s="794"/>
      <c r="F2527" s="794"/>
      <c r="G2527" s="794"/>
      <c r="H2527" s="794"/>
      <c r="I2527" s="794"/>
      <c r="J2527" s="794"/>
      <c r="K2527" s="794"/>
      <c r="L2527" s="794"/>
      <c r="M2527" s="794"/>
      <c r="N2527" s="794"/>
      <c r="O2527" s="794"/>
      <c r="P2527" s="794"/>
      <c r="Q2527" s="794"/>
      <c r="R2527" s="794"/>
      <c r="S2527" s="795"/>
      <c r="T2527" s="795"/>
      <c r="U2527" s="795"/>
      <c r="V2527" s="795"/>
      <c r="W2527" s="796"/>
      <c r="X2527" s="796"/>
      <c r="Y2527" s="796"/>
      <c r="Z2527" s="797"/>
    </row>
    <row r="2528" spans="1:26" ht="15.5" customHeight="1" thickBot="1">
      <c r="A2528" s="424"/>
      <c r="B2528" s="786" t="s">
        <v>223</v>
      </c>
      <c r="C2528" s="787"/>
      <c r="D2528" s="788"/>
      <c r="E2528" s="788"/>
      <c r="F2528" s="788"/>
      <c r="G2528" s="788"/>
      <c r="H2528" s="788"/>
      <c r="I2528" s="788"/>
      <c r="J2528" s="788"/>
      <c r="K2528" s="788"/>
      <c r="L2528" s="788"/>
      <c r="M2528" s="788"/>
      <c r="N2528" s="788"/>
      <c r="O2528" s="788"/>
      <c r="P2528" s="788"/>
      <c r="Q2528" s="788"/>
      <c r="R2528" s="788"/>
      <c r="S2528" s="789" t="s">
        <v>179</v>
      </c>
      <c r="T2528" s="789"/>
      <c r="U2528" s="789"/>
      <c r="V2528" s="789"/>
      <c r="W2528" s="790" t="s">
        <v>179</v>
      </c>
      <c r="X2528" s="790"/>
      <c r="Y2528" s="790"/>
      <c r="Z2528" s="791"/>
    </row>
    <row r="2529" spans="1:26" ht="15.5" customHeight="1">
      <c r="A2529" s="424"/>
      <c r="B2529" s="839" t="s">
        <v>178</v>
      </c>
      <c r="C2529" s="840"/>
      <c r="D2529" s="840"/>
      <c r="E2529" s="840"/>
      <c r="F2529" s="840"/>
      <c r="G2529" s="840"/>
      <c r="H2529" s="840"/>
      <c r="I2529" s="840"/>
      <c r="J2529" s="840"/>
      <c r="K2529" s="840"/>
      <c r="L2529" s="840"/>
      <c r="M2529" s="840"/>
      <c r="N2529" s="840"/>
      <c r="O2529" s="840"/>
      <c r="P2529" s="840"/>
      <c r="Q2529" s="840"/>
      <c r="R2529" s="840"/>
      <c r="S2529" s="840"/>
      <c r="T2529" s="840"/>
      <c r="U2529" s="840"/>
      <c r="V2529" s="840"/>
      <c r="W2529" s="840"/>
      <c r="X2529" s="840"/>
      <c r="Y2529" s="840"/>
      <c r="Z2529" s="841"/>
    </row>
    <row r="2530" spans="1:26" ht="15.5" customHeight="1">
      <c r="A2530" s="424"/>
      <c r="B2530" s="842" t="str">
        <f>IF('statement of marks'!$A$1="","",'statement of marks'!$A$1)</f>
        <v>GOVT. HR. SEC. SCHOOL, _________________</v>
      </c>
      <c r="C2530" s="843"/>
      <c r="D2530" s="843"/>
      <c r="E2530" s="843"/>
      <c r="F2530" s="843"/>
      <c r="G2530" s="843"/>
      <c r="H2530" s="843"/>
      <c r="I2530" s="843"/>
      <c r="J2530" s="843"/>
      <c r="K2530" s="843"/>
      <c r="L2530" s="843"/>
      <c r="M2530" s="843"/>
      <c r="N2530" s="843"/>
      <c r="O2530" s="843"/>
      <c r="P2530" s="843"/>
      <c r="Q2530" s="843"/>
      <c r="R2530" s="843"/>
      <c r="S2530" s="843"/>
      <c r="T2530" s="843"/>
      <c r="U2530" s="843"/>
      <c r="V2530" s="843"/>
      <c r="W2530" s="843"/>
      <c r="X2530" s="843"/>
      <c r="Y2530" s="843"/>
      <c r="Z2530" s="844"/>
    </row>
    <row r="2531" spans="1:26" ht="15.5" customHeight="1">
      <c r="A2531" s="424"/>
      <c r="B2531" s="813" t="s">
        <v>117</v>
      </c>
      <c r="C2531" s="814"/>
      <c r="D2531" s="814" t="str">
        <f>IF('statement of marks'!$H$3="","",'statement of marks'!$H$3)</f>
        <v>2024-25</v>
      </c>
      <c r="E2531" s="814"/>
      <c r="F2531" s="814"/>
      <c r="G2531" s="814"/>
      <c r="H2531" s="814"/>
      <c r="I2531" s="814"/>
      <c r="J2531" s="814"/>
      <c r="K2531" s="814"/>
      <c r="L2531" s="814"/>
      <c r="M2531" s="814"/>
      <c r="N2531" s="814"/>
      <c r="O2531" s="814"/>
      <c r="P2531" s="814"/>
      <c r="Q2531" s="814"/>
      <c r="R2531" s="814"/>
      <c r="S2531" s="814"/>
      <c r="T2531" s="814"/>
      <c r="U2531" s="814"/>
      <c r="V2531" s="814"/>
      <c r="W2531" s="814"/>
      <c r="X2531" s="814"/>
      <c r="Y2531" s="814"/>
      <c r="Z2531" s="832"/>
    </row>
    <row r="2532" spans="1:26" ht="15.5" customHeight="1">
      <c r="A2532" s="424"/>
      <c r="B2532" s="813" t="s">
        <v>157</v>
      </c>
      <c r="C2532" s="814"/>
      <c r="D2532" s="814" t="str">
        <f>IF('statement of marks'!I86="","",'statement of marks'!I86)</f>
        <v/>
      </c>
      <c r="E2532" s="814"/>
      <c r="F2532" s="814"/>
      <c r="G2532" s="814"/>
      <c r="H2532" s="814"/>
      <c r="I2532" s="814"/>
      <c r="J2532" s="814"/>
      <c r="K2532" s="814"/>
      <c r="L2532" s="814"/>
      <c r="M2532" s="814"/>
      <c r="N2532" s="814"/>
      <c r="O2532" s="814"/>
      <c r="P2532" s="814"/>
      <c r="Q2532" s="814"/>
      <c r="R2532" s="814"/>
      <c r="S2532" s="814"/>
      <c r="T2532" s="814"/>
      <c r="U2532" s="814"/>
      <c r="V2532" s="814"/>
      <c r="W2532" s="814"/>
      <c r="X2532" s="814"/>
      <c r="Y2532" s="814"/>
      <c r="Z2532" s="832"/>
    </row>
    <row r="2533" spans="1:26" ht="15.5" customHeight="1">
      <c r="A2533" s="424"/>
      <c r="B2533" s="813" t="s">
        <v>20</v>
      </c>
      <c r="C2533" s="814"/>
      <c r="D2533" s="814" t="str">
        <f>IF('statement of marks'!J86="","",'statement of marks'!J86)</f>
        <v/>
      </c>
      <c r="E2533" s="814"/>
      <c r="F2533" s="814"/>
      <c r="G2533" s="814"/>
      <c r="H2533" s="814"/>
      <c r="I2533" s="814"/>
      <c r="J2533" s="814"/>
      <c r="K2533" s="814"/>
      <c r="L2533" s="814"/>
      <c r="M2533" s="814"/>
      <c r="N2533" s="814"/>
      <c r="O2533" s="814"/>
      <c r="P2533" s="814"/>
      <c r="Q2533" s="814"/>
      <c r="R2533" s="814"/>
      <c r="S2533" s="814"/>
      <c r="T2533" s="814"/>
      <c r="U2533" s="814"/>
      <c r="V2533" s="814"/>
      <c r="W2533" s="814"/>
      <c r="X2533" s="814"/>
      <c r="Y2533" s="814"/>
      <c r="Z2533" s="832"/>
    </row>
    <row r="2534" spans="1:26" ht="15.5" customHeight="1">
      <c r="A2534" s="424"/>
      <c r="B2534" s="813" t="s">
        <v>21</v>
      </c>
      <c r="C2534" s="814"/>
      <c r="D2534" s="814" t="str">
        <f>IF('statement of marks'!K86="","",'statement of marks'!K86)</f>
        <v/>
      </c>
      <c r="E2534" s="814"/>
      <c r="F2534" s="814"/>
      <c r="G2534" s="814"/>
      <c r="H2534" s="814"/>
      <c r="I2534" s="814"/>
      <c r="J2534" s="814"/>
      <c r="K2534" s="814"/>
      <c r="L2534" s="814"/>
      <c r="M2534" s="814"/>
      <c r="N2534" s="814"/>
      <c r="O2534" s="814"/>
      <c r="P2534" s="814"/>
      <c r="Q2534" s="814"/>
      <c r="R2534" s="814"/>
      <c r="S2534" s="814"/>
      <c r="T2534" s="814"/>
      <c r="U2534" s="814"/>
      <c r="V2534" s="814"/>
      <c r="W2534" s="814"/>
      <c r="X2534" s="814"/>
      <c r="Y2534" s="814"/>
      <c r="Z2534" s="832"/>
    </row>
    <row r="2535" spans="1:26" ht="15.5" customHeight="1">
      <c r="A2535" s="424"/>
      <c r="B2535" s="813" t="s">
        <v>158</v>
      </c>
      <c r="C2535" s="814"/>
      <c r="D2535" s="814" t="str">
        <f>IF('statement of marks'!$G$3="","",'statement of marks'!$G$3)</f>
        <v>6 A</v>
      </c>
      <c r="E2535" s="814"/>
      <c r="F2535" s="814"/>
      <c r="G2535" s="814" t="s">
        <v>159</v>
      </c>
      <c r="H2535" s="814"/>
      <c r="I2535" s="814"/>
      <c r="J2535" s="836">
        <f>IF('statement of marks'!D86="","",'statement of marks'!D86)</f>
        <v>880</v>
      </c>
      <c r="K2535" s="837"/>
      <c r="L2535" s="837"/>
      <c r="M2535" s="837"/>
      <c r="N2535" s="838"/>
      <c r="O2535" s="814" t="s">
        <v>79</v>
      </c>
      <c r="P2535" s="814"/>
      <c r="Q2535" s="814"/>
      <c r="R2535" s="814"/>
      <c r="S2535" s="814" t="str">
        <f>IF('statement of marks'!F86="","",'statement of marks'!F86)</f>
        <v/>
      </c>
      <c r="T2535" s="814"/>
      <c r="U2535" s="814"/>
      <c r="V2535" s="814"/>
      <c r="W2535" s="814" t="str">
        <f>IF('statement of marks'!$I$3="","",'statement of marks'!$I$3)</f>
        <v>SCHOOL DISE CODE</v>
      </c>
      <c r="X2535" s="814"/>
      <c r="Y2535" s="814"/>
      <c r="Z2535" s="832"/>
    </row>
    <row r="2536" spans="1:26" ht="15.5" customHeight="1">
      <c r="A2536" s="424"/>
      <c r="B2536" s="449" t="s">
        <v>171</v>
      </c>
      <c r="C2536" s="428"/>
      <c r="D2536" s="830" t="str">
        <f>IF('statement of marks'!G86="","",'statement of marks'!G86)</f>
        <v/>
      </c>
      <c r="E2536" s="830"/>
      <c r="F2536" s="830"/>
      <c r="G2536" s="831" t="str">
        <f>IF('statement of marks'!H86="","",'statement of marks'!H86)</f>
        <v/>
      </c>
      <c r="H2536" s="831"/>
      <c r="I2536" s="831"/>
      <c r="J2536" s="831"/>
      <c r="K2536" s="831"/>
      <c r="L2536" s="831"/>
      <c r="M2536" s="831"/>
      <c r="N2536" s="831"/>
      <c r="O2536" s="831"/>
      <c r="P2536" s="831"/>
      <c r="Q2536" s="831"/>
      <c r="R2536" s="831"/>
      <c r="S2536" s="831"/>
      <c r="T2536" s="831"/>
      <c r="U2536" s="831"/>
      <c r="V2536" s="831"/>
      <c r="W2536" s="814" t="str">
        <f>IF('statement of marks'!$J$3="","",'statement of marks'!$J$3)</f>
        <v>08291009401</v>
      </c>
      <c r="X2536" s="814"/>
      <c r="Y2536" s="814"/>
      <c r="Z2536" s="832"/>
    </row>
    <row r="2537" spans="1:26" ht="15.5" customHeight="1">
      <c r="A2537" s="424"/>
      <c r="B2537" s="450" t="s">
        <v>160</v>
      </c>
      <c r="C2537" s="429" t="s">
        <v>165</v>
      </c>
      <c r="D2537" s="794" t="s">
        <v>167</v>
      </c>
      <c r="E2537" s="794"/>
      <c r="F2537" s="794"/>
      <c r="G2537" s="794" t="s">
        <v>168</v>
      </c>
      <c r="H2537" s="794"/>
      <c r="I2537" s="794"/>
      <c r="J2537" s="794" t="s">
        <v>169</v>
      </c>
      <c r="K2537" s="794"/>
      <c r="L2537" s="794"/>
      <c r="M2537" s="833" t="str">
        <f>IF('statement of marks'!U$4="","",'statement of marks'!U$4)</f>
        <v>TOTAL OF ALL TESTS</v>
      </c>
      <c r="N2537" s="834" t="str">
        <f>IF('statement of marks'!V$4="","",'statement of marks'!V$4)</f>
        <v>VRUKSHAROPAN</v>
      </c>
      <c r="O2537" s="795" t="s">
        <v>170</v>
      </c>
      <c r="P2537" s="795"/>
      <c r="Q2537" s="795"/>
      <c r="R2537" s="795"/>
      <c r="S2537" s="835" t="s">
        <v>216</v>
      </c>
      <c r="T2537" s="816" t="s">
        <v>90</v>
      </c>
      <c r="U2537" s="816"/>
      <c r="V2537" s="816"/>
      <c r="W2537" s="816"/>
      <c r="X2537" s="823" t="s">
        <v>425</v>
      </c>
      <c r="Y2537" s="823"/>
      <c r="Z2537" s="824"/>
    </row>
    <row r="2538" spans="1:26" ht="15.5" customHeight="1">
      <c r="A2538" s="424"/>
      <c r="B2538" s="450"/>
      <c r="C2538" s="429"/>
      <c r="D2538" s="431" t="s">
        <v>217</v>
      </c>
      <c r="E2538" s="431" t="s">
        <v>218</v>
      </c>
      <c r="F2538" s="432" t="s">
        <v>219</v>
      </c>
      <c r="G2538" s="431" t="s">
        <v>217</v>
      </c>
      <c r="H2538" s="431" t="s">
        <v>218</v>
      </c>
      <c r="I2538" s="433" t="s">
        <v>219</v>
      </c>
      <c r="J2538" s="431" t="s">
        <v>217</v>
      </c>
      <c r="K2538" s="431" t="s">
        <v>218</v>
      </c>
      <c r="L2538" s="433" t="s">
        <v>219</v>
      </c>
      <c r="M2538" s="833"/>
      <c r="N2538" s="834"/>
      <c r="O2538" s="431" t="s">
        <v>217</v>
      </c>
      <c r="P2538" s="431" t="s">
        <v>218</v>
      </c>
      <c r="Q2538" s="434" t="s">
        <v>421</v>
      </c>
      <c r="R2538" s="433" t="s">
        <v>219</v>
      </c>
      <c r="S2538" s="835"/>
      <c r="T2538" s="431" t="s">
        <v>217</v>
      </c>
      <c r="U2538" s="431" t="s">
        <v>218</v>
      </c>
      <c r="V2538" s="434" t="s">
        <v>422</v>
      </c>
      <c r="W2538" s="433" t="s">
        <v>219</v>
      </c>
      <c r="X2538" s="435" t="s">
        <v>423</v>
      </c>
      <c r="Y2538" s="431" t="s">
        <v>220</v>
      </c>
      <c r="Z2538" s="451" t="s">
        <v>69</v>
      </c>
    </row>
    <row r="2539" spans="1:26" ht="15.5" customHeight="1">
      <c r="A2539" s="425"/>
      <c r="B2539" s="828" t="s">
        <v>166</v>
      </c>
      <c r="C2539" s="829"/>
      <c r="D2539" s="436">
        <f>IF('statement of marks'!L$6="","",'statement of marks'!L$6)</f>
        <v>5</v>
      </c>
      <c r="E2539" s="436">
        <f>IF('statement of marks'!M$6="","",'statement of marks'!M$6)</f>
        <v>5</v>
      </c>
      <c r="F2539" s="437">
        <f>IF('statement of marks'!N$6="","",'statement of marks'!N$6)</f>
        <v>10</v>
      </c>
      <c r="G2539" s="436">
        <f>IF('statement of marks'!O$6="","",'statement of marks'!O$6)</f>
        <v>5</v>
      </c>
      <c r="H2539" s="436">
        <f>IF('statement of marks'!P$6="","",'statement of marks'!P$6)</f>
        <v>5</v>
      </c>
      <c r="I2539" s="438">
        <f>IF('statement of marks'!Q$6="","",'statement of marks'!Q$6)</f>
        <v>10</v>
      </c>
      <c r="J2539" s="436">
        <f>IF('statement of marks'!R$6="","",'statement of marks'!R$6)</f>
        <v>5</v>
      </c>
      <c r="K2539" s="436">
        <f>IF('statement of marks'!S$6="","",'statement of marks'!S$6)</f>
        <v>4</v>
      </c>
      <c r="L2539" s="438">
        <f>IF('statement of marks'!T$6="","",'statement of marks'!T$6)</f>
        <v>9</v>
      </c>
      <c r="M2539" s="438">
        <f>IF('statement of marks'!U$6="","",'statement of marks'!U$6)</f>
        <v>29</v>
      </c>
      <c r="N2539" s="439">
        <f>IF('statement of marks'!V$6="","",'statement of marks'!V$6)</f>
        <v>1</v>
      </c>
      <c r="O2539" s="436">
        <f>IF('statement of marks'!W$6="","",'statement of marks'!W$6)</f>
        <v>40</v>
      </c>
      <c r="P2539" s="436">
        <f>IF('statement of marks'!X$6="","",'statement of marks'!X$6)</f>
        <v>10</v>
      </c>
      <c r="Q2539" s="436">
        <f>IF('statement of marks'!Y$6="","",'statement of marks'!Y$6)</f>
        <v>20</v>
      </c>
      <c r="R2539" s="438">
        <f>IF('statement of marks'!Z$6="","",'statement of marks'!Z$6)</f>
        <v>70</v>
      </c>
      <c r="S2539" s="440">
        <f>IF('statement of marks'!AA$6="","",'statement of marks'!AA$6)</f>
        <v>100</v>
      </c>
      <c r="T2539" s="436">
        <f>IF('statement of marks'!AB$6="","",'statement of marks'!AB$6)</f>
        <v>65</v>
      </c>
      <c r="U2539" s="436">
        <f>IF('statement of marks'!AC$6="","",'statement of marks'!AC$6)</f>
        <v>15</v>
      </c>
      <c r="V2539" s="436">
        <f>IF('statement of marks'!AD$6="","",'statement of marks'!AD$6)</f>
        <v>20</v>
      </c>
      <c r="W2539" s="438">
        <f>IF('statement of marks'!AE$6="","",'statement of marks'!AE$6)</f>
        <v>100</v>
      </c>
      <c r="X2539" s="441">
        <f>IF('statement of marks'!AF$6="","",'statement of marks'!AF$6)</f>
        <v>200</v>
      </c>
      <c r="Y2539" s="436" t="str">
        <f>IF('statement of marks'!AG$6="","",'statement of marks'!AG$6)</f>
        <v/>
      </c>
      <c r="Z2539" s="452" t="str">
        <f>IF('statement of marks'!AH$6="","",'statement of marks'!AH$6)</f>
        <v/>
      </c>
    </row>
    <row r="2540" spans="1:26" ht="15.5" customHeight="1">
      <c r="A2540" s="424"/>
      <c r="B2540" s="813" t="str">
        <f>IF('statement of marks'!$L$3="","",'statement of marks'!$L$3)</f>
        <v>HINDI</v>
      </c>
      <c r="C2540" s="814"/>
      <c r="D2540" s="430" t="str">
        <f>IF('statement of marks'!L86="","",'statement of marks'!L86)</f>
        <v/>
      </c>
      <c r="E2540" s="430" t="str">
        <f>IF('statement of marks'!M86="","",'statement of marks'!M86)</f>
        <v/>
      </c>
      <c r="F2540" s="442" t="str">
        <f>IF('statement of marks'!N86="","",'statement of marks'!N86)</f>
        <v/>
      </c>
      <c r="G2540" s="430" t="str">
        <f>IF('statement of marks'!O86="","",'statement of marks'!O86)</f>
        <v/>
      </c>
      <c r="H2540" s="430" t="str">
        <f>IF('statement of marks'!P86="","",'statement of marks'!P86)</f>
        <v/>
      </c>
      <c r="I2540" s="443" t="str">
        <f>IF('statement of marks'!Q86="","",'statement of marks'!Q86)</f>
        <v/>
      </c>
      <c r="J2540" s="430" t="str">
        <f>IF('statement of marks'!R86="","",'statement of marks'!R86)</f>
        <v/>
      </c>
      <c r="K2540" s="430" t="str">
        <f>IF('statement of marks'!S86="","",'statement of marks'!S86)</f>
        <v/>
      </c>
      <c r="L2540" s="443" t="str">
        <f>IF('statement of marks'!T86="","",'statement of marks'!T86)</f>
        <v/>
      </c>
      <c r="M2540" s="443" t="str">
        <f>IF('statement of marks'!U86="","",'statement of marks'!U86)</f>
        <v/>
      </c>
      <c r="N2540" s="444" t="str">
        <f>IF('statement of marks'!V86="","",'statement of marks'!V86)</f>
        <v/>
      </c>
      <c r="O2540" s="430" t="str">
        <f>IF('statement of marks'!W86="","",'statement of marks'!W86)</f>
        <v/>
      </c>
      <c r="P2540" s="430" t="str">
        <f>IF('statement of marks'!X86="","",'statement of marks'!X86)</f>
        <v/>
      </c>
      <c r="Q2540" s="430" t="str">
        <f>IF('statement of marks'!Y86="","",'statement of marks'!Y86)</f>
        <v/>
      </c>
      <c r="R2540" s="443" t="str">
        <f>IF('statement of marks'!Z86="","",'statement of marks'!Z86)</f>
        <v/>
      </c>
      <c r="S2540" s="445" t="str">
        <f>IF('statement of marks'!AA86="","",'statement of marks'!AA86)</f>
        <v/>
      </c>
      <c r="T2540" s="430" t="str">
        <f>IF('statement of marks'!AB86="","",'statement of marks'!AB86)</f>
        <v/>
      </c>
      <c r="U2540" s="430" t="str">
        <f>IF('statement of marks'!AC86="","",'statement of marks'!AC86)</f>
        <v/>
      </c>
      <c r="V2540" s="430" t="str">
        <f>IF('statement of marks'!AD86="","",'statement of marks'!AD86)</f>
        <v/>
      </c>
      <c r="W2540" s="443" t="str">
        <f>IF('statement of marks'!AE86="","",'statement of marks'!AE86)</f>
        <v/>
      </c>
      <c r="X2540" s="446" t="str">
        <f>IF('statement of marks'!AF86="","",'statement of marks'!AF86)</f>
        <v/>
      </c>
      <c r="Y2540" s="430" t="str">
        <f>IF('statement of marks'!AG86="","",'statement of marks'!AG86)</f>
        <v/>
      </c>
      <c r="Z2540" s="453" t="str">
        <f>IF('statement of marks'!AH86="","",'statement of marks'!AH86)</f>
        <v/>
      </c>
    </row>
    <row r="2541" spans="1:26" ht="15.5" customHeight="1">
      <c r="A2541" s="424"/>
      <c r="B2541" s="813" t="str">
        <f>IF('statement of marks'!$AK$3="","",'statement of marks'!$AK$3)</f>
        <v>ENGLISH</v>
      </c>
      <c r="C2541" s="814"/>
      <c r="D2541" s="430" t="str">
        <f>IF('statement of marks'!AK86="","",'statement of marks'!AK86)</f>
        <v/>
      </c>
      <c r="E2541" s="430" t="str">
        <f>IF('statement of marks'!AL86="","",'statement of marks'!AL86)</f>
        <v/>
      </c>
      <c r="F2541" s="442" t="str">
        <f>IF('statement of marks'!AM86="","",'statement of marks'!AM86)</f>
        <v/>
      </c>
      <c r="G2541" s="430" t="str">
        <f>IF('statement of marks'!AN86="","",'statement of marks'!AN86)</f>
        <v/>
      </c>
      <c r="H2541" s="430" t="str">
        <f>IF('statement of marks'!AO86="","",'statement of marks'!AO86)</f>
        <v/>
      </c>
      <c r="I2541" s="443" t="str">
        <f>IF('statement of marks'!AP86="","",'statement of marks'!AP86)</f>
        <v/>
      </c>
      <c r="J2541" s="430" t="str">
        <f>IF('statement of marks'!AQ86="","",'statement of marks'!AQ86)</f>
        <v/>
      </c>
      <c r="K2541" s="430" t="str">
        <f>IF('statement of marks'!AR86="","",'statement of marks'!AR86)</f>
        <v/>
      </c>
      <c r="L2541" s="443" t="str">
        <f>IF('statement of marks'!AS86="","",'statement of marks'!AS86)</f>
        <v/>
      </c>
      <c r="M2541" s="443" t="str">
        <f>IF('statement of marks'!AT86="","",'statement of marks'!AT86)</f>
        <v/>
      </c>
      <c r="N2541" s="444" t="str">
        <f>IF('statement of marks'!AU86="","",'statement of marks'!AU86)</f>
        <v/>
      </c>
      <c r="O2541" s="430" t="str">
        <f>IF('statement of marks'!AV86="","",'statement of marks'!AV86)</f>
        <v/>
      </c>
      <c r="P2541" s="430" t="str">
        <f>IF('statement of marks'!AW86="","",'statement of marks'!AW86)</f>
        <v/>
      </c>
      <c r="Q2541" s="430" t="str">
        <f>IF('statement of marks'!AX86="","",'statement of marks'!AX86)</f>
        <v/>
      </c>
      <c r="R2541" s="443" t="str">
        <f>IF('statement of marks'!AY86="","",'statement of marks'!AY86)</f>
        <v/>
      </c>
      <c r="S2541" s="445" t="str">
        <f>IF('statement of marks'!AZ86="","",'statement of marks'!AZ86)</f>
        <v/>
      </c>
      <c r="T2541" s="430" t="str">
        <f>IF('statement of marks'!BA86="","",'statement of marks'!BA86)</f>
        <v/>
      </c>
      <c r="U2541" s="430" t="str">
        <f>IF('statement of marks'!BB86="","",'statement of marks'!BB86)</f>
        <v/>
      </c>
      <c r="V2541" s="430" t="str">
        <f>IF('statement of marks'!BC86="","",'statement of marks'!BC86)</f>
        <v/>
      </c>
      <c r="W2541" s="443" t="str">
        <f>IF('statement of marks'!BD86="","",'statement of marks'!BD86)</f>
        <v/>
      </c>
      <c r="X2541" s="446" t="str">
        <f>IF('statement of marks'!BE86="","",'statement of marks'!BE86)</f>
        <v/>
      </c>
      <c r="Y2541" s="430" t="str">
        <f>IF('statement of marks'!BF86="","",'statement of marks'!BF86)</f>
        <v/>
      </c>
      <c r="Z2541" s="453" t="str">
        <f>IF('statement of marks'!BG86="","",'statement of marks'!BG86)</f>
        <v/>
      </c>
    </row>
    <row r="2542" spans="1:26" ht="15.5" customHeight="1">
      <c r="A2542" s="424"/>
      <c r="B2542" s="813" t="str">
        <f>IF('statement of marks'!BJ86="s","SANSKRIT",IF('statement of marks'!BJ86="u","URDU",IF('statement of marks'!BJ86="g","GUJRATI",IF('statement of marks'!BJ86="p","PUNJABI",IF('statement of marks'!BJ86="sd","fla/kh","THIRD LANGUAGE")))))</f>
        <v>THIRD LANGUAGE</v>
      </c>
      <c r="C2542" s="814"/>
      <c r="D2542" s="430" t="str">
        <f>IF('statement of marks'!BK86="","",'statement of marks'!BK86)</f>
        <v/>
      </c>
      <c r="E2542" s="430" t="str">
        <f>IF('statement of marks'!BL86="","",'statement of marks'!BL86)</f>
        <v/>
      </c>
      <c r="F2542" s="442" t="str">
        <f>IF('statement of marks'!BM86="","",'statement of marks'!BM86)</f>
        <v/>
      </c>
      <c r="G2542" s="430" t="str">
        <f>IF('statement of marks'!BN86="","",'statement of marks'!BN86)</f>
        <v/>
      </c>
      <c r="H2542" s="430" t="str">
        <f>IF('statement of marks'!BO86="","",'statement of marks'!BO86)</f>
        <v/>
      </c>
      <c r="I2542" s="443" t="str">
        <f>IF('statement of marks'!BP86="","",'statement of marks'!BP86)</f>
        <v/>
      </c>
      <c r="J2542" s="430" t="str">
        <f>IF('statement of marks'!BQ86="","",'statement of marks'!BQ86)</f>
        <v/>
      </c>
      <c r="K2542" s="430" t="str">
        <f>IF('statement of marks'!BR86="","",'statement of marks'!BR86)</f>
        <v/>
      </c>
      <c r="L2542" s="443" t="str">
        <f>IF('statement of marks'!BS86="","",'statement of marks'!BS86)</f>
        <v/>
      </c>
      <c r="M2542" s="443" t="str">
        <f>IF('statement of marks'!BT86="","",'statement of marks'!BT86)</f>
        <v/>
      </c>
      <c r="N2542" s="444" t="str">
        <f>IF('statement of marks'!BU86="","",'statement of marks'!BU86)</f>
        <v/>
      </c>
      <c r="O2542" s="430" t="str">
        <f>IF('statement of marks'!BV86="","",'statement of marks'!BV86)</f>
        <v/>
      </c>
      <c r="P2542" s="430" t="str">
        <f>IF('statement of marks'!BW86="","",'statement of marks'!BW86)</f>
        <v/>
      </c>
      <c r="Q2542" s="430"/>
      <c r="R2542" s="443" t="str">
        <f>IF('statement of marks'!BX86="","",'statement of marks'!BX86)</f>
        <v/>
      </c>
      <c r="S2542" s="445" t="str">
        <f>IF('statement of marks'!BY86="","",'statement of marks'!BY86)</f>
        <v/>
      </c>
      <c r="T2542" s="430" t="str">
        <f>IF('statement of marks'!BZ86="","",'statement of marks'!BZ86)</f>
        <v/>
      </c>
      <c r="U2542" s="430" t="str">
        <f>IF('statement of marks'!CA86="","",'statement of marks'!CA86)</f>
        <v/>
      </c>
      <c r="V2542" s="430"/>
      <c r="W2542" s="443" t="str">
        <f>IF('statement of marks'!CB86="","",'statement of marks'!CB86)</f>
        <v/>
      </c>
      <c r="X2542" s="446" t="str">
        <f>IF('statement of marks'!CC86="","",'statement of marks'!CC86)</f>
        <v/>
      </c>
      <c r="Y2542" s="430" t="str">
        <f>IF('statement of marks'!CD86="","",'statement of marks'!CD86)</f>
        <v/>
      </c>
      <c r="Z2542" s="453" t="str">
        <f>IF('statement of marks'!CE86="","",'statement of marks'!CE86)</f>
        <v/>
      </c>
    </row>
    <row r="2543" spans="1:26" ht="15.5" customHeight="1">
      <c r="A2543" s="424"/>
      <c r="B2543" s="813" t="str">
        <f>IF('statement of marks'!$CH$3="","",'statement of marks'!$CH$3)</f>
        <v>MATHEMATICS</v>
      </c>
      <c r="C2543" s="814"/>
      <c r="D2543" s="430" t="str">
        <f>IF('statement of marks'!CH86="","",'statement of marks'!CH86)</f>
        <v/>
      </c>
      <c r="E2543" s="430" t="str">
        <f>IF('statement of marks'!CI86="","",'statement of marks'!CI86)</f>
        <v/>
      </c>
      <c r="F2543" s="442" t="str">
        <f>IF('statement of marks'!CJ86="","",'statement of marks'!CJ86)</f>
        <v/>
      </c>
      <c r="G2543" s="430" t="str">
        <f>IF('statement of marks'!CK86="","",'statement of marks'!CK86)</f>
        <v/>
      </c>
      <c r="H2543" s="430" t="str">
        <f>IF('statement of marks'!CL86="","",'statement of marks'!CL86)</f>
        <v/>
      </c>
      <c r="I2543" s="443" t="str">
        <f>IF('statement of marks'!CM86="","",'statement of marks'!CM86)</f>
        <v/>
      </c>
      <c r="J2543" s="430" t="str">
        <f>IF('statement of marks'!CN86="","",'statement of marks'!CN86)</f>
        <v/>
      </c>
      <c r="K2543" s="430" t="str">
        <f>IF('statement of marks'!CO86="","",'statement of marks'!CO86)</f>
        <v/>
      </c>
      <c r="L2543" s="443" t="str">
        <f>IF('statement of marks'!CP86="","",'statement of marks'!CP86)</f>
        <v/>
      </c>
      <c r="M2543" s="443" t="str">
        <f>IF('statement of marks'!CQ86="","",'statement of marks'!CQ86)</f>
        <v/>
      </c>
      <c r="N2543" s="444" t="str">
        <f>IF('statement of marks'!CR86="","",'statement of marks'!CR86)</f>
        <v/>
      </c>
      <c r="O2543" s="430" t="str">
        <f>IF('statement of marks'!CS86="","",'statement of marks'!CS86)</f>
        <v/>
      </c>
      <c r="P2543" s="430" t="str">
        <f>IF('statement of marks'!CT86="","",'statement of marks'!CT86)</f>
        <v/>
      </c>
      <c r="Q2543" s="430" t="str">
        <f>IF('statement of marks'!CU86="","",'statement of marks'!CU86)</f>
        <v/>
      </c>
      <c r="R2543" s="443" t="str">
        <f>IF('statement of marks'!CV86="","",'statement of marks'!CV86)</f>
        <v/>
      </c>
      <c r="S2543" s="445" t="str">
        <f>IF('statement of marks'!CW86="","",'statement of marks'!CW86)</f>
        <v/>
      </c>
      <c r="T2543" s="430" t="str">
        <f>IF('statement of marks'!CX86="","",'statement of marks'!CX86)</f>
        <v/>
      </c>
      <c r="U2543" s="430" t="str">
        <f>IF('statement of marks'!CY86="","",'statement of marks'!CY86)</f>
        <v/>
      </c>
      <c r="V2543" s="430" t="str">
        <f>IF('statement of marks'!CZ86="","",'statement of marks'!CZ86)</f>
        <v/>
      </c>
      <c r="W2543" s="443" t="str">
        <f>IF('statement of marks'!DA86="","",'statement of marks'!DA86)</f>
        <v/>
      </c>
      <c r="X2543" s="446" t="str">
        <f>IF('statement of marks'!DB86="","",'statement of marks'!DB86)</f>
        <v/>
      </c>
      <c r="Y2543" s="430" t="str">
        <f>IF('statement of marks'!DC86="","",'statement of marks'!DC86)</f>
        <v/>
      </c>
      <c r="Z2543" s="453" t="str">
        <f>IF('statement of marks'!DD86="","",'statement of marks'!DD86)</f>
        <v/>
      </c>
    </row>
    <row r="2544" spans="1:26" ht="15.5" customHeight="1">
      <c r="A2544" s="424"/>
      <c r="B2544" s="813" t="str">
        <f>IF('statement of marks'!$DG$3="","",'statement of marks'!$DG$3)</f>
        <v>SCIENCE</v>
      </c>
      <c r="C2544" s="814"/>
      <c r="D2544" s="430" t="str">
        <f>IF('statement of marks'!DG86="","",'statement of marks'!DG86)</f>
        <v/>
      </c>
      <c r="E2544" s="430" t="str">
        <f>IF('statement of marks'!DH86="","",'statement of marks'!DH86)</f>
        <v/>
      </c>
      <c r="F2544" s="442" t="str">
        <f>IF('statement of marks'!DI86="","",'statement of marks'!DI86)</f>
        <v/>
      </c>
      <c r="G2544" s="430" t="str">
        <f>IF('statement of marks'!DJ86="","",'statement of marks'!DJ86)</f>
        <v/>
      </c>
      <c r="H2544" s="430" t="str">
        <f>IF('statement of marks'!DK86="","",'statement of marks'!DK86)</f>
        <v/>
      </c>
      <c r="I2544" s="443" t="str">
        <f>IF('statement of marks'!DL86="","",'statement of marks'!DL86)</f>
        <v/>
      </c>
      <c r="J2544" s="430" t="str">
        <f>IF('statement of marks'!DM86="","",'statement of marks'!DM86)</f>
        <v/>
      </c>
      <c r="K2544" s="430" t="str">
        <f>IF('statement of marks'!DN86="","",'statement of marks'!DN86)</f>
        <v/>
      </c>
      <c r="L2544" s="443" t="str">
        <f>IF('statement of marks'!DO86="","",'statement of marks'!DO86)</f>
        <v/>
      </c>
      <c r="M2544" s="443" t="str">
        <f>IF('statement of marks'!DP86="","",'statement of marks'!DP86)</f>
        <v/>
      </c>
      <c r="N2544" s="444" t="str">
        <f>IF('statement of marks'!DQ86="","",'statement of marks'!DQ86)</f>
        <v/>
      </c>
      <c r="O2544" s="430" t="str">
        <f>IF('statement of marks'!DR86="","",'statement of marks'!DR86)</f>
        <v/>
      </c>
      <c r="P2544" s="430" t="str">
        <f>IF('statement of marks'!DS86="","",'statement of marks'!DS86)</f>
        <v/>
      </c>
      <c r="Q2544" s="430"/>
      <c r="R2544" s="443" t="str">
        <f>IF('statement of marks'!DT86="","",'statement of marks'!DT86)</f>
        <v/>
      </c>
      <c r="S2544" s="445" t="str">
        <f>IF('statement of marks'!DU86="","",'statement of marks'!DU86)</f>
        <v/>
      </c>
      <c r="T2544" s="430" t="str">
        <f>IF('statement of marks'!DV86="","",'statement of marks'!DV86)</f>
        <v/>
      </c>
      <c r="U2544" s="430" t="str">
        <f>IF('statement of marks'!DW86="","",'statement of marks'!DW86)</f>
        <v/>
      </c>
      <c r="V2544" s="430"/>
      <c r="W2544" s="443" t="str">
        <f>IF('statement of marks'!DX86="","",'statement of marks'!DX86)</f>
        <v/>
      </c>
      <c r="X2544" s="446" t="str">
        <f>IF('statement of marks'!DY86="","",'statement of marks'!DY86)</f>
        <v/>
      </c>
      <c r="Y2544" s="430" t="str">
        <f>IF('statement of marks'!DZ86="","",'statement of marks'!DZ86)</f>
        <v/>
      </c>
      <c r="Z2544" s="453" t="str">
        <f>IF('statement of marks'!EA86="","",'statement of marks'!EA86)</f>
        <v/>
      </c>
    </row>
    <row r="2545" spans="1:26" ht="15.5" customHeight="1">
      <c r="A2545" s="424"/>
      <c r="B2545" s="813" t="str">
        <f>IF('statement of marks'!$ED$3="","",'statement of marks'!$ED$3)</f>
        <v>SOCIAL STUDIES</v>
      </c>
      <c r="C2545" s="814"/>
      <c r="D2545" s="430" t="str">
        <f>IF('statement of marks'!ED86="","",'statement of marks'!ED86)</f>
        <v/>
      </c>
      <c r="E2545" s="430" t="str">
        <f>IF('statement of marks'!EE86="","",'statement of marks'!EE86)</f>
        <v/>
      </c>
      <c r="F2545" s="442" t="str">
        <f>IF('statement of marks'!EF86="","",'statement of marks'!EF86)</f>
        <v/>
      </c>
      <c r="G2545" s="430" t="str">
        <f>IF('statement of marks'!EG86="","",'statement of marks'!EG86)</f>
        <v/>
      </c>
      <c r="H2545" s="430" t="str">
        <f>IF('statement of marks'!EH86="","",'statement of marks'!EH86)</f>
        <v/>
      </c>
      <c r="I2545" s="443" t="str">
        <f>IF('statement of marks'!EI86="","",'statement of marks'!EI86)</f>
        <v/>
      </c>
      <c r="J2545" s="430" t="str">
        <f>IF('statement of marks'!EJ86="","",'statement of marks'!EJ86)</f>
        <v/>
      </c>
      <c r="K2545" s="430" t="str">
        <f>IF('statement of marks'!EK86="","",'statement of marks'!EK86)</f>
        <v/>
      </c>
      <c r="L2545" s="443" t="str">
        <f>IF('statement of marks'!EL86="","",'statement of marks'!EL86)</f>
        <v/>
      </c>
      <c r="M2545" s="443" t="str">
        <f>IF('statement of marks'!EM86="","",'statement of marks'!EM86)</f>
        <v/>
      </c>
      <c r="N2545" s="444" t="str">
        <f>IF('statement of marks'!EN86="","",'statement of marks'!EN86)</f>
        <v/>
      </c>
      <c r="O2545" s="430" t="str">
        <f>IF('statement of marks'!EO86="","",'statement of marks'!EO86)</f>
        <v/>
      </c>
      <c r="P2545" s="430" t="str">
        <f>IF('statement of marks'!EP86="","",'statement of marks'!EP86)</f>
        <v/>
      </c>
      <c r="Q2545" s="430"/>
      <c r="R2545" s="443" t="str">
        <f>IF('statement of marks'!EQ86="","",'statement of marks'!EQ86)</f>
        <v/>
      </c>
      <c r="S2545" s="445" t="str">
        <f>IF('statement of marks'!ER86="","",'statement of marks'!ER86)</f>
        <v/>
      </c>
      <c r="T2545" s="430" t="str">
        <f>IF('statement of marks'!ES86="","",'statement of marks'!ES86)</f>
        <v/>
      </c>
      <c r="U2545" s="430" t="str">
        <f>IF('statement of marks'!ET86="","",'statement of marks'!ET86)</f>
        <v/>
      </c>
      <c r="V2545" s="430"/>
      <c r="W2545" s="443" t="str">
        <f>IF('statement of marks'!EU86="","",'statement of marks'!EU86)</f>
        <v/>
      </c>
      <c r="X2545" s="446" t="str">
        <f>IF('statement of marks'!EV86="","",'statement of marks'!EV86)</f>
        <v/>
      </c>
      <c r="Y2545" s="430" t="str">
        <f>IF('statement of marks'!EW86="","",'statement of marks'!EW86)</f>
        <v/>
      </c>
      <c r="Z2545" s="453" t="str">
        <f>IF('statement of marks'!EX86="","",'statement of marks'!EX86)</f>
        <v/>
      </c>
    </row>
    <row r="2546" spans="1:26" ht="15.5" customHeight="1">
      <c r="A2546" s="424"/>
      <c r="B2546" s="813" t="s">
        <v>172</v>
      </c>
      <c r="C2546" s="814"/>
      <c r="D2546" s="794" t="s">
        <v>167</v>
      </c>
      <c r="E2546" s="794"/>
      <c r="F2546" s="794"/>
      <c r="G2546" s="794" t="s">
        <v>168</v>
      </c>
      <c r="H2546" s="794"/>
      <c r="I2546" s="794"/>
      <c r="J2546" s="794" t="s">
        <v>169</v>
      </c>
      <c r="K2546" s="794"/>
      <c r="L2546" s="794"/>
      <c r="M2546" s="794"/>
      <c r="N2546" s="794"/>
      <c r="O2546" s="794" t="s">
        <v>177</v>
      </c>
      <c r="P2546" s="794"/>
      <c r="Q2546" s="794"/>
      <c r="R2546" s="794"/>
      <c r="S2546" s="794" t="s">
        <v>221</v>
      </c>
      <c r="T2546" s="794"/>
      <c r="U2546" s="794"/>
      <c r="V2546" s="794"/>
      <c r="W2546" s="447"/>
      <c r="X2546" s="823" t="s">
        <v>425</v>
      </c>
      <c r="Y2546" s="823"/>
      <c r="Z2546" s="824"/>
    </row>
    <row r="2547" spans="1:26" ht="15.5" customHeight="1">
      <c r="A2547" s="425"/>
      <c r="B2547" s="825" t="s">
        <v>166</v>
      </c>
      <c r="C2547" s="826"/>
      <c r="D2547" s="827">
        <f>IF('statement of marks'!FA$6="","",'statement of marks'!FA$6)</f>
        <v>20</v>
      </c>
      <c r="E2547" s="827"/>
      <c r="F2547" s="827"/>
      <c r="G2547" s="827">
        <f>IF('statement of marks'!FB$6="","",'statement of marks'!FB$6)</f>
        <v>20</v>
      </c>
      <c r="H2547" s="827"/>
      <c r="I2547" s="827"/>
      <c r="J2547" s="827">
        <f>IF('statement of marks'!FC$6="","",'statement of marks'!FC$6)</f>
        <v>20</v>
      </c>
      <c r="K2547" s="827"/>
      <c r="L2547" s="827"/>
      <c r="M2547" s="827"/>
      <c r="N2547" s="827"/>
      <c r="O2547" s="827">
        <f>IF('statement of marks'!FD$6="","",'statement of marks'!FD$6)</f>
        <v>20</v>
      </c>
      <c r="P2547" s="827"/>
      <c r="Q2547" s="827"/>
      <c r="R2547" s="827"/>
      <c r="S2547" s="827">
        <f>IF('statement of marks'!FE$6="","",'statement of marks'!FE$6)</f>
        <v>20</v>
      </c>
      <c r="T2547" s="827"/>
      <c r="U2547" s="827"/>
      <c r="V2547" s="827"/>
      <c r="W2547" s="448"/>
      <c r="X2547" s="436">
        <f>IF('statement of marks'!FF$6="","",'statement of marks'!FF$6)</f>
        <v>100</v>
      </c>
      <c r="Y2547" s="436" t="s">
        <v>220</v>
      </c>
      <c r="Z2547" s="451" t="s">
        <v>69</v>
      </c>
    </row>
    <row r="2548" spans="1:26" ht="15.5" customHeight="1">
      <c r="A2548" s="424"/>
      <c r="B2548" s="813" t="str">
        <f>IF('statement of marks'!$FA$3="","",'statement of marks'!$FA$3)</f>
        <v>WORK EXPERIENCE</v>
      </c>
      <c r="C2548" s="814"/>
      <c r="D2548" s="817" t="str">
        <f>IF('statement of marks'!FA86="","",'statement of marks'!FA86)</f>
        <v/>
      </c>
      <c r="E2548" s="817"/>
      <c r="F2548" s="817"/>
      <c r="G2548" s="817" t="str">
        <f>IF('statement of marks'!FB86="","",'statement of marks'!FB86)</f>
        <v/>
      </c>
      <c r="H2548" s="817"/>
      <c r="I2548" s="817"/>
      <c r="J2548" s="816" t="str">
        <f>IF('statement of marks'!FC86="","",'statement of marks'!FC86)</f>
        <v/>
      </c>
      <c r="K2548" s="816"/>
      <c r="L2548" s="816"/>
      <c r="M2548" s="816"/>
      <c r="N2548" s="816"/>
      <c r="O2548" s="817" t="str">
        <f>IF('statement of marks'!FD86="","",'statement of marks'!FD86)</f>
        <v/>
      </c>
      <c r="P2548" s="817"/>
      <c r="Q2548" s="817"/>
      <c r="R2548" s="817"/>
      <c r="S2548" s="817" t="str">
        <f>IF('statement of marks'!FE86="","",'statement of marks'!FE86)</f>
        <v/>
      </c>
      <c r="T2548" s="817"/>
      <c r="U2548" s="817"/>
      <c r="V2548" s="817"/>
      <c r="W2548" s="447"/>
      <c r="X2548" s="447" t="str">
        <f>IF('statement of marks'!FF86="","",'statement of marks'!FF86)</f>
        <v/>
      </c>
      <c r="Y2548" s="447" t="str">
        <f>IF('statement of marks'!FG86="","",'statement of marks'!FG86)</f>
        <v/>
      </c>
      <c r="Z2548" s="454" t="str">
        <f>IF('statement of marks'!FH86="","",'statement of marks'!FH86)</f>
        <v/>
      </c>
    </row>
    <row r="2549" spans="1:26" ht="15.5" customHeight="1">
      <c r="A2549" s="424"/>
      <c r="B2549" s="813" t="str">
        <f>IF('statement of marks'!$FK$3="","",'statement of marks'!$FK$3)</f>
        <v>ART EDUCATION</v>
      </c>
      <c r="C2549" s="814"/>
      <c r="D2549" s="817" t="str">
        <f>IF('statement of marks'!FK86="","",'statement of marks'!FK86)</f>
        <v/>
      </c>
      <c r="E2549" s="817"/>
      <c r="F2549" s="817"/>
      <c r="G2549" s="817" t="str">
        <f>IF('statement of marks'!FL86="","",'statement of marks'!FL86)</f>
        <v/>
      </c>
      <c r="H2549" s="817"/>
      <c r="I2549" s="817"/>
      <c r="J2549" s="816" t="str">
        <f>IF('statement of marks'!FM86="","",'statement of marks'!FM86)</f>
        <v/>
      </c>
      <c r="K2549" s="816"/>
      <c r="L2549" s="816"/>
      <c r="M2549" s="816"/>
      <c r="N2549" s="816"/>
      <c r="O2549" s="817" t="str">
        <f>IF('statement of marks'!FN86="","",'statement of marks'!FN86)</f>
        <v/>
      </c>
      <c r="P2549" s="817"/>
      <c r="Q2549" s="817"/>
      <c r="R2549" s="817"/>
      <c r="S2549" s="817" t="str">
        <f>IF('statement of marks'!FO86="","",'statement of marks'!FO86)</f>
        <v/>
      </c>
      <c r="T2549" s="817"/>
      <c r="U2549" s="817"/>
      <c r="V2549" s="817"/>
      <c r="W2549" s="447"/>
      <c r="X2549" s="447" t="str">
        <f>IF('statement of marks'!FP86="","",'statement of marks'!FP86)</f>
        <v/>
      </c>
      <c r="Y2549" s="447" t="str">
        <f>IF('statement of marks'!FQ86="","",'statement of marks'!FQ86)</f>
        <v/>
      </c>
      <c r="Z2549" s="454" t="str">
        <f>IF('statement of marks'!FR86="","",'statement of marks'!FR86)</f>
        <v/>
      </c>
    </row>
    <row r="2550" spans="1:26" ht="15.5" customHeight="1">
      <c r="A2550" s="424"/>
      <c r="B2550" s="813" t="str">
        <f>IF('statement of marks'!$FU$3="","",'statement of marks'!$FU$3)</f>
        <v>PHYSICIAL EDUCATION</v>
      </c>
      <c r="C2550" s="814"/>
      <c r="D2550" s="817" t="str">
        <f>IF('statement of marks'!FU86="","",'statement of marks'!FU86)</f>
        <v/>
      </c>
      <c r="E2550" s="817"/>
      <c r="F2550" s="817"/>
      <c r="G2550" s="817" t="str">
        <f>IF('statement of marks'!FV86="","",'statement of marks'!FV86)</f>
        <v/>
      </c>
      <c r="H2550" s="817"/>
      <c r="I2550" s="817"/>
      <c r="J2550" s="816" t="str">
        <f>IF('statement of marks'!FW86="","",'statement of marks'!FW86)</f>
        <v/>
      </c>
      <c r="K2550" s="816"/>
      <c r="L2550" s="816"/>
      <c r="M2550" s="816"/>
      <c r="N2550" s="816"/>
      <c r="O2550" s="817" t="str">
        <f>IF('statement of marks'!FX86="","",'statement of marks'!FX86)</f>
        <v/>
      </c>
      <c r="P2550" s="817"/>
      <c r="Q2550" s="817"/>
      <c r="R2550" s="817"/>
      <c r="S2550" s="817" t="str">
        <f>IF('statement of marks'!FY86="","",'statement of marks'!FY86)</f>
        <v/>
      </c>
      <c r="T2550" s="817"/>
      <c r="U2550" s="817"/>
      <c r="V2550" s="817"/>
      <c r="W2550" s="447"/>
      <c r="X2550" s="447" t="str">
        <f>IF('statement of marks'!FZ86="","",'statement of marks'!FZ86)</f>
        <v/>
      </c>
      <c r="Y2550" s="447" t="str">
        <f>IF('statement of marks'!GA86="","",'statement of marks'!GA86)</f>
        <v/>
      </c>
      <c r="Z2550" s="454" t="str">
        <f>IF('statement of marks'!GB86="","",'statement of marks'!GB86)</f>
        <v/>
      </c>
    </row>
    <row r="2551" spans="1:26" ht="15.5" customHeight="1">
      <c r="A2551" s="424"/>
      <c r="B2551" s="813" t="s">
        <v>173</v>
      </c>
      <c r="C2551" s="814"/>
      <c r="D2551" s="794" t="str">
        <f>details!$EF$3</f>
        <v>AUGUST</v>
      </c>
      <c r="E2551" s="794"/>
      <c r="F2551" s="794"/>
      <c r="G2551" s="794" t="str">
        <f>details!$EJ$3</f>
        <v>OCTOBER</v>
      </c>
      <c r="H2551" s="794"/>
      <c r="I2551" s="794"/>
      <c r="J2551" s="816" t="str">
        <f>details!$EN$3</f>
        <v>DECEMBER</v>
      </c>
      <c r="K2551" s="816"/>
      <c r="L2551" s="816"/>
      <c r="M2551" s="816"/>
      <c r="N2551" s="816"/>
      <c r="O2551" s="794" t="str">
        <f>details!$ER$3</f>
        <v>FEBURARY</v>
      </c>
      <c r="P2551" s="794"/>
      <c r="Q2551" s="794"/>
      <c r="R2551" s="794"/>
      <c r="S2551" s="794" t="str">
        <f>details!$EV$3</f>
        <v>GRAND TOAL</v>
      </c>
      <c r="T2551" s="794"/>
      <c r="U2551" s="794"/>
      <c r="V2551" s="794"/>
      <c r="W2551" s="811" t="s">
        <v>118</v>
      </c>
      <c r="X2551" s="811"/>
      <c r="Y2551" s="811"/>
      <c r="Z2551" s="812"/>
    </row>
    <row r="2552" spans="1:26" ht="15.5" customHeight="1">
      <c r="A2552" s="424"/>
      <c r="B2552" s="813" t="s">
        <v>175</v>
      </c>
      <c r="C2552" s="814"/>
      <c r="D2552" s="815" t="str">
        <f>IF(details!EI86="","",details!EI86)</f>
        <v/>
      </c>
      <c r="E2552" s="815"/>
      <c r="F2552" s="815"/>
      <c r="G2552" s="815" t="str">
        <f>IF(details!EM86="","",details!EM86)</f>
        <v/>
      </c>
      <c r="H2552" s="815"/>
      <c r="I2552" s="815"/>
      <c r="J2552" s="816" t="str">
        <f>IF(details!EQ86="","",details!EQ86)</f>
        <v/>
      </c>
      <c r="K2552" s="816"/>
      <c r="L2552" s="816"/>
      <c r="M2552" s="816"/>
      <c r="N2552" s="816"/>
      <c r="O2552" s="817" t="str">
        <f>IF(details!EU86="","",details!EU86)</f>
        <v/>
      </c>
      <c r="P2552" s="817"/>
      <c r="Q2552" s="817"/>
      <c r="R2552" s="817"/>
      <c r="S2552" s="815" t="str">
        <f>IF(details!EW86="","",details!EW86)</f>
        <v/>
      </c>
      <c r="T2552" s="815"/>
      <c r="U2552" s="815"/>
      <c r="V2552" s="815"/>
      <c r="W2552" s="811"/>
      <c r="X2552" s="811"/>
      <c r="Y2552" s="811"/>
      <c r="Z2552" s="812"/>
    </row>
    <row r="2553" spans="1:26" ht="15.5" customHeight="1">
      <c r="A2553" s="424"/>
      <c r="B2553" s="818" t="s">
        <v>174</v>
      </c>
      <c r="C2553" s="819"/>
      <c r="D2553" s="820">
        <f>IF(details!EH86="","",details!EH86)</f>
        <v>40</v>
      </c>
      <c r="E2553" s="820"/>
      <c r="F2553" s="820"/>
      <c r="G2553" s="820">
        <f>IF(details!EL86="","",details!EL86)</f>
        <v>60</v>
      </c>
      <c r="H2553" s="820"/>
      <c r="I2553" s="820"/>
      <c r="J2553" s="820">
        <f>IF(details!EP86="","",details!EP86)</f>
        <v>80</v>
      </c>
      <c r="K2553" s="820"/>
      <c r="L2553" s="820"/>
      <c r="M2553" s="820"/>
      <c r="N2553" s="820"/>
      <c r="O2553" s="820">
        <f>IF(details!ET86="","",details!ET86)</f>
        <v>100</v>
      </c>
      <c r="P2553" s="820"/>
      <c r="Q2553" s="820"/>
      <c r="R2553" s="820"/>
      <c r="S2553" s="820">
        <f>IF(details!EV86="","",details!EV86)</f>
        <v>110</v>
      </c>
      <c r="T2553" s="820"/>
      <c r="U2553" s="820"/>
      <c r="V2553" s="820"/>
      <c r="W2553" s="821">
        <f>'statement of marks'!$HR$108</f>
        <v>45777</v>
      </c>
      <c r="X2553" s="821"/>
      <c r="Y2553" s="821"/>
      <c r="Z2553" s="822"/>
    </row>
    <row r="2554" spans="1:26" ht="15.5" customHeight="1">
      <c r="A2554" s="426"/>
      <c r="B2554" s="803" t="s">
        <v>232</v>
      </c>
      <c r="C2554" s="804"/>
      <c r="D2554" s="805" t="s">
        <v>189</v>
      </c>
      <c r="E2554" s="805"/>
      <c r="F2554" s="805"/>
      <c r="G2554" s="805" t="s">
        <v>190</v>
      </c>
      <c r="H2554" s="805"/>
      <c r="I2554" s="805"/>
      <c r="J2554" s="805" t="s">
        <v>222</v>
      </c>
      <c r="K2554" s="805"/>
      <c r="L2554" s="805"/>
      <c r="M2554" s="805"/>
      <c r="N2554" s="805"/>
      <c r="O2554" s="805" t="s">
        <v>147</v>
      </c>
      <c r="P2554" s="805"/>
      <c r="Q2554" s="805"/>
      <c r="R2554" s="805"/>
      <c r="S2554" s="806" t="s">
        <v>195</v>
      </c>
      <c r="T2554" s="806"/>
      <c r="U2554" s="806"/>
      <c r="V2554" s="806"/>
      <c r="W2554" s="805" t="s">
        <v>230</v>
      </c>
      <c r="X2554" s="805"/>
      <c r="Y2554" s="805"/>
      <c r="Z2554" s="807"/>
    </row>
    <row r="2555" spans="1:26" ht="15.5" customHeight="1">
      <c r="A2555" s="426"/>
      <c r="B2555" s="803"/>
      <c r="C2555" s="804"/>
      <c r="D2555" s="805">
        <f>'statement of marks'!HP86</f>
        <v>1200</v>
      </c>
      <c r="E2555" s="805"/>
      <c r="F2555" s="805"/>
      <c r="G2555" s="805" t="str">
        <f>'statement of marks'!HQ86</f>
        <v/>
      </c>
      <c r="H2555" s="805"/>
      <c r="I2555" s="805"/>
      <c r="J2555" s="808" t="str">
        <f>'statement of marks'!HU86</f>
        <v/>
      </c>
      <c r="K2555" s="808"/>
      <c r="L2555" s="808"/>
      <c r="M2555" s="808"/>
      <c r="N2555" s="808"/>
      <c r="O2555" s="808" t="str">
        <f>'statement of marks'!HR86</f>
        <v/>
      </c>
      <c r="P2555" s="808"/>
      <c r="Q2555" s="808"/>
      <c r="R2555" s="808"/>
      <c r="S2555" s="805" t="str">
        <f>'statement of marks'!HT86</f>
        <v/>
      </c>
      <c r="T2555" s="805"/>
      <c r="U2555" s="805"/>
      <c r="V2555" s="805"/>
      <c r="W2555" s="809" t="str">
        <f>'statement of marks'!HO86</f>
        <v/>
      </c>
      <c r="X2555" s="809"/>
      <c r="Y2555" s="809"/>
      <c r="Z2555" s="810"/>
    </row>
    <row r="2556" spans="1:26" ht="15.5" customHeight="1">
      <c r="A2556" s="424"/>
      <c r="B2556" s="792" t="s">
        <v>176</v>
      </c>
      <c r="C2556" s="793"/>
      <c r="D2556" s="794"/>
      <c r="E2556" s="794"/>
      <c r="F2556" s="794"/>
      <c r="G2556" s="794"/>
      <c r="H2556" s="794"/>
      <c r="I2556" s="794"/>
      <c r="J2556" s="794"/>
      <c r="K2556" s="794"/>
      <c r="L2556" s="794"/>
      <c r="M2556" s="794"/>
      <c r="N2556" s="794"/>
      <c r="O2556" s="794"/>
      <c r="P2556" s="794"/>
      <c r="Q2556" s="794"/>
      <c r="R2556" s="794"/>
      <c r="S2556" s="794"/>
      <c r="T2556" s="794"/>
      <c r="U2556" s="794"/>
      <c r="V2556" s="794"/>
      <c r="W2556" s="794"/>
      <c r="X2556" s="794"/>
      <c r="Y2556" s="794"/>
      <c r="Z2556" s="800"/>
    </row>
    <row r="2557" spans="1:26" ht="15.5" customHeight="1">
      <c r="A2557" s="424"/>
      <c r="B2557" s="801" t="s">
        <v>161</v>
      </c>
      <c r="C2557" s="802"/>
      <c r="D2557" s="794"/>
      <c r="E2557" s="794"/>
      <c r="F2557" s="794"/>
      <c r="G2557" s="794"/>
      <c r="H2557" s="794"/>
      <c r="I2557" s="794"/>
      <c r="J2557" s="794"/>
      <c r="K2557" s="794"/>
      <c r="L2557" s="794"/>
      <c r="M2557" s="794"/>
      <c r="N2557" s="794"/>
      <c r="O2557" s="794"/>
      <c r="P2557" s="794"/>
      <c r="Q2557" s="794"/>
      <c r="R2557" s="794"/>
      <c r="S2557" s="794"/>
      <c r="T2557" s="794"/>
      <c r="U2557" s="794"/>
      <c r="V2557" s="794"/>
      <c r="W2557" s="794"/>
      <c r="X2557" s="794"/>
      <c r="Y2557" s="794"/>
      <c r="Z2557" s="800"/>
    </row>
    <row r="2558" spans="1:26" ht="15.5" customHeight="1">
      <c r="A2558" s="424"/>
      <c r="B2558" s="792" t="s">
        <v>162</v>
      </c>
      <c r="C2558" s="793"/>
      <c r="D2558" s="794"/>
      <c r="E2558" s="794"/>
      <c r="F2558" s="794"/>
      <c r="G2558" s="794"/>
      <c r="H2558" s="794"/>
      <c r="I2558" s="794"/>
      <c r="J2558" s="794"/>
      <c r="K2558" s="794"/>
      <c r="L2558" s="794"/>
      <c r="M2558" s="794"/>
      <c r="N2558" s="794"/>
      <c r="O2558" s="794"/>
      <c r="P2558" s="794"/>
      <c r="Q2558" s="794"/>
      <c r="R2558" s="794"/>
      <c r="S2558" s="795" t="s">
        <v>162</v>
      </c>
      <c r="T2558" s="795"/>
      <c r="U2558" s="795"/>
      <c r="V2558" s="795"/>
      <c r="W2558" s="796" t="s">
        <v>163</v>
      </c>
      <c r="X2558" s="796"/>
      <c r="Y2558" s="796"/>
      <c r="Z2558" s="797"/>
    </row>
    <row r="2559" spans="1:26" ht="15.5" customHeight="1">
      <c r="A2559" s="424"/>
      <c r="B2559" s="798" t="s">
        <v>163</v>
      </c>
      <c r="C2559" s="799"/>
      <c r="D2559" s="794"/>
      <c r="E2559" s="794"/>
      <c r="F2559" s="794"/>
      <c r="G2559" s="794"/>
      <c r="H2559" s="794"/>
      <c r="I2559" s="794"/>
      <c r="J2559" s="794"/>
      <c r="K2559" s="794"/>
      <c r="L2559" s="794"/>
      <c r="M2559" s="794"/>
      <c r="N2559" s="794"/>
      <c r="O2559" s="794"/>
      <c r="P2559" s="794"/>
      <c r="Q2559" s="794"/>
      <c r="R2559" s="794"/>
      <c r="S2559" s="795"/>
      <c r="T2559" s="795"/>
      <c r="U2559" s="795"/>
      <c r="V2559" s="795"/>
      <c r="W2559" s="796"/>
      <c r="X2559" s="796"/>
      <c r="Y2559" s="796"/>
      <c r="Z2559" s="797"/>
    </row>
    <row r="2560" spans="1:26" ht="15.5" customHeight="1" thickBot="1">
      <c r="A2560" s="424"/>
      <c r="B2560" s="786" t="s">
        <v>223</v>
      </c>
      <c r="C2560" s="787"/>
      <c r="D2560" s="788"/>
      <c r="E2560" s="788"/>
      <c r="F2560" s="788"/>
      <c r="G2560" s="788"/>
      <c r="H2560" s="788"/>
      <c r="I2560" s="788"/>
      <c r="J2560" s="788"/>
      <c r="K2560" s="788"/>
      <c r="L2560" s="788"/>
      <c r="M2560" s="788"/>
      <c r="N2560" s="788"/>
      <c r="O2560" s="788"/>
      <c r="P2560" s="788"/>
      <c r="Q2560" s="788"/>
      <c r="R2560" s="788"/>
      <c r="S2560" s="789" t="s">
        <v>179</v>
      </c>
      <c r="T2560" s="789"/>
      <c r="U2560" s="789"/>
      <c r="V2560" s="789"/>
      <c r="W2560" s="790" t="s">
        <v>179</v>
      </c>
      <c r="X2560" s="790"/>
      <c r="Y2560" s="790"/>
      <c r="Z2560" s="791"/>
    </row>
    <row r="2561" spans="1:26" ht="15.5" customHeight="1">
      <c r="A2561" s="424"/>
      <c r="B2561" s="839" t="s">
        <v>178</v>
      </c>
      <c r="C2561" s="840"/>
      <c r="D2561" s="840"/>
      <c r="E2561" s="840"/>
      <c r="F2561" s="840"/>
      <c r="G2561" s="840"/>
      <c r="H2561" s="840"/>
      <c r="I2561" s="840"/>
      <c r="J2561" s="840"/>
      <c r="K2561" s="840"/>
      <c r="L2561" s="840"/>
      <c r="M2561" s="840"/>
      <c r="N2561" s="840"/>
      <c r="O2561" s="840"/>
      <c r="P2561" s="840"/>
      <c r="Q2561" s="840"/>
      <c r="R2561" s="840"/>
      <c r="S2561" s="840"/>
      <c r="T2561" s="840"/>
      <c r="U2561" s="840"/>
      <c r="V2561" s="840"/>
      <c r="W2561" s="840"/>
      <c r="X2561" s="840"/>
      <c r="Y2561" s="840"/>
      <c r="Z2561" s="841"/>
    </row>
    <row r="2562" spans="1:26" ht="15.5" customHeight="1">
      <c r="A2562" s="424"/>
      <c r="B2562" s="842" t="str">
        <f>IF('statement of marks'!$A$1="","",'statement of marks'!$A$1)</f>
        <v>GOVT. HR. SEC. SCHOOL, _________________</v>
      </c>
      <c r="C2562" s="843"/>
      <c r="D2562" s="843"/>
      <c r="E2562" s="843"/>
      <c r="F2562" s="843"/>
      <c r="G2562" s="843"/>
      <c r="H2562" s="843"/>
      <c r="I2562" s="843"/>
      <c r="J2562" s="843"/>
      <c r="K2562" s="843"/>
      <c r="L2562" s="843"/>
      <c r="M2562" s="843"/>
      <c r="N2562" s="843"/>
      <c r="O2562" s="843"/>
      <c r="P2562" s="843"/>
      <c r="Q2562" s="843"/>
      <c r="R2562" s="843"/>
      <c r="S2562" s="843"/>
      <c r="T2562" s="843"/>
      <c r="U2562" s="843"/>
      <c r="V2562" s="843"/>
      <c r="W2562" s="843"/>
      <c r="X2562" s="843"/>
      <c r="Y2562" s="843"/>
      <c r="Z2562" s="844"/>
    </row>
    <row r="2563" spans="1:26" ht="15.5" customHeight="1">
      <c r="A2563" s="424"/>
      <c r="B2563" s="813" t="s">
        <v>117</v>
      </c>
      <c r="C2563" s="814"/>
      <c r="D2563" s="814" t="str">
        <f>IF('statement of marks'!$H$3="","",'statement of marks'!$H$3)</f>
        <v>2024-25</v>
      </c>
      <c r="E2563" s="814"/>
      <c r="F2563" s="814"/>
      <c r="G2563" s="814"/>
      <c r="H2563" s="814"/>
      <c r="I2563" s="814"/>
      <c r="J2563" s="814"/>
      <c r="K2563" s="814"/>
      <c r="L2563" s="814"/>
      <c r="M2563" s="814"/>
      <c r="N2563" s="814"/>
      <c r="O2563" s="814"/>
      <c r="P2563" s="814"/>
      <c r="Q2563" s="814"/>
      <c r="R2563" s="814"/>
      <c r="S2563" s="814"/>
      <c r="T2563" s="814"/>
      <c r="U2563" s="814"/>
      <c r="V2563" s="814"/>
      <c r="W2563" s="814"/>
      <c r="X2563" s="814"/>
      <c r="Y2563" s="814"/>
      <c r="Z2563" s="832"/>
    </row>
    <row r="2564" spans="1:26" ht="15.5" customHeight="1">
      <c r="A2564" s="424"/>
      <c r="B2564" s="813" t="s">
        <v>157</v>
      </c>
      <c r="C2564" s="814"/>
      <c r="D2564" s="814" t="str">
        <f>IF('statement of marks'!I87="","",'statement of marks'!I87)</f>
        <v/>
      </c>
      <c r="E2564" s="814"/>
      <c r="F2564" s="814"/>
      <c r="G2564" s="814"/>
      <c r="H2564" s="814"/>
      <c r="I2564" s="814"/>
      <c r="J2564" s="814"/>
      <c r="K2564" s="814"/>
      <c r="L2564" s="814"/>
      <c r="M2564" s="814"/>
      <c r="N2564" s="814"/>
      <c r="O2564" s="814"/>
      <c r="P2564" s="814"/>
      <c r="Q2564" s="814"/>
      <c r="R2564" s="814"/>
      <c r="S2564" s="814"/>
      <c r="T2564" s="814"/>
      <c r="U2564" s="814"/>
      <c r="V2564" s="814"/>
      <c r="W2564" s="814"/>
      <c r="X2564" s="814"/>
      <c r="Y2564" s="814"/>
      <c r="Z2564" s="832"/>
    </row>
    <row r="2565" spans="1:26" ht="15.5" customHeight="1">
      <c r="A2565" s="424"/>
      <c r="B2565" s="813" t="s">
        <v>20</v>
      </c>
      <c r="C2565" s="814"/>
      <c r="D2565" s="814" t="str">
        <f>IF('statement of marks'!J87="","",'statement of marks'!J87)</f>
        <v/>
      </c>
      <c r="E2565" s="814"/>
      <c r="F2565" s="814"/>
      <c r="G2565" s="814"/>
      <c r="H2565" s="814"/>
      <c r="I2565" s="814"/>
      <c r="J2565" s="814"/>
      <c r="K2565" s="814"/>
      <c r="L2565" s="814"/>
      <c r="M2565" s="814"/>
      <c r="N2565" s="814"/>
      <c r="O2565" s="814"/>
      <c r="P2565" s="814"/>
      <c r="Q2565" s="814"/>
      <c r="R2565" s="814"/>
      <c r="S2565" s="814"/>
      <c r="T2565" s="814"/>
      <c r="U2565" s="814"/>
      <c r="V2565" s="814"/>
      <c r="W2565" s="814"/>
      <c r="X2565" s="814"/>
      <c r="Y2565" s="814"/>
      <c r="Z2565" s="832"/>
    </row>
    <row r="2566" spans="1:26" ht="15.5" customHeight="1">
      <c r="A2566" s="424"/>
      <c r="B2566" s="813" t="s">
        <v>21</v>
      </c>
      <c r="C2566" s="814"/>
      <c r="D2566" s="814" t="str">
        <f>IF('statement of marks'!K87="","",'statement of marks'!K87)</f>
        <v/>
      </c>
      <c r="E2566" s="814"/>
      <c r="F2566" s="814"/>
      <c r="G2566" s="814"/>
      <c r="H2566" s="814"/>
      <c r="I2566" s="814"/>
      <c r="J2566" s="814"/>
      <c r="K2566" s="814"/>
      <c r="L2566" s="814"/>
      <c r="M2566" s="814"/>
      <c r="N2566" s="814"/>
      <c r="O2566" s="814"/>
      <c r="P2566" s="814"/>
      <c r="Q2566" s="814"/>
      <c r="R2566" s="814"/>
      <c r="S2566" s="814"/>
      <c r="T2566" s="814"/>
      <c r="U2566" s="814"/>
      <c r="V2566" s="814"/>
      <c r="W2566" s="814"/>
      <c r="X2566" s="814"/>
      <c r="Y2566" s="814"/>
      <c r="Z2566" s="832"/>
    </row>
    <row r="2567" spans="1:26" ht="15.5" customHeight="1">
      <c r="A2567" s="424"/>
      <c r="B2567" s="813" t="s">
        <v>158</v>
      </c>
      <c r="C2567" s="814"/>
      <c r="D2567" s="814" t="str">
        <f>IF('statement of marks'!$G$3="","",'statement of marks'!$G$3)</f>
        <v>6 A</v>
      </c>
      <c r="E2567" s="814"/>
      <c r="F2567" s="814"/>
      <c r="G2567" s="814" t="s">
        <v>159</v>
      </c>
      <c r="H2567" s="814"/>
      <c r="I2567" s="814"/>
      <c r="J2567" s="836">
        <f>IF('statement of marks'!D87="","",'statement of marks'!D87)</f>
        <v>881</v>
      </c>
      <c r="K2567" s="837"/>
      <c r="L2567" s="837"/>
      <c r="M2567" s="837"/>
      <c r="N2567" s="838"/>
      <c r="O2567" s="814" t="s">
        <v>79</v>
      </c>
      <c r="P2567" s="814"/>
      <c r="Q2567" s="814"/>
      <c r="R2567" s="814"/>
      <c r="S2567" s="814" t="str">
        <f>IF('statement of marks'!F87="","",'statement of marks'!F87)</f>
        <v/>
      </c>
      <c r="T2567" s="814"/>
      <c r="U2567" s="814"/>
      <c r="V2567" s="814"/>
      <c r="W2567" s="814" t="str">
        <f>IF('statement of marks'!$I$3="","",'statement of marks'!$I$3)</f>
        <v>SCHOOL DISE CODE</v>
      </c>
      <c r="X2567" s="814"/>
      <c r="Y2567" s="814"/>
      <c r="Z2567" s="832"/>
    </row>
    <row r="2568" spans="1:26" ht="15.5" customHeight="1">
      <c r="A2568" s="424"/>
      <c r="B2568" s="449" t="s">
        <v>171</v>
      </c>
      <c r="C2568" s="428"/>
      <c r="D2568" s="830" t="str">
        <f>IF('statement of marks'!G87="","",'statement of marks'!G87)</f>
        <v/>
      </c>
      <c r="E2568" s="830"/>
      <c r="F2568" s="830"/>
      <c r="G2568" s="831" t="str">
        <f>IF('statement of marks'!H87="","",'statement of marks'!H87)</f>
        <v/>
      </c>
      <c r="H2568" s="831"/>
      <c r="I2568" s="831"/>
      <c r="J2568" s="831"/>
      <c r="K2568" s="831"/>
      <c r="L2568" s="831"/>
      <c r="M2568" s="831"/>
      <c r="N2568" s="831"/>
      <c r="O2568" s="831"/>
      <c r="P2568" s="831"/>
      <c r="Q2568" s="831"/>
      <c r="R2568" s="831"/>
      <c r="S2568" s="831"/>
      <c r="T2568" s="831"/>
      <c r="U2568" s="831"/>
      <c r="V2568" s="831"/>
      <c r="W2568" s="814" t="str">
        <f>IF('statement of marks'!$J$3="","",'statement of marks'!$J$3)</f>
        <v>08291009401</v>
      </c>
      <c r="X2568" s="814"/>
      <c r="Y2568" s="814"/>
      <c r="Z2568" s="832"/>
    </row>
    <row r="2569" spans="1:26" ht="15.5" customHeight="1">
      <c r="A2569" s="424"/>
      <c r="B2569" s="450" t="s">
        <v>160</v>
      </c>
      <c r="C2569" s="429" t="s">
        <v>165</v>
      </c>
      <c r="D2569" s="794" t="s">
        <v>167</v>
      </c>
      <c r="E2569" s="794"/>
      <c r="F2569" s="794"/>
      <c r="G2569" s="794" t="s">
        <v>168</v>
      </c>
      <c r="H2569" s="794"/>
      <c r="I2569" s="794"/>
      <c r="J2569" s="794" t="s">
        <v>169</v>
      </c>
      <c r="K2569" s="794"/>
      <c r="L2569" s="794"/>
      <c r="M2569" s="833" t="str">
        <f>IF('statement of marks'!U$4="","",'statement of marks'!U$4)</f>
        <v>TOTAL OF ALL TESTS</v>
      </c>
      <c r="N2569" s="834" t="str">
        <f>IF('statement of marks'!V$4="","",'statement of marks'!V$4)</f>
        <v>VRUKSHAROPAN</v>
      </c>
      <c r="O2569" s="795" t="s">
        <v>170</v>
      </c>
      <c r="P2569" s="795"/>
      <c r="Q2569" s="795"/>
      <c r="R2569" s="795"/>
      <c r="S2569" s="835" t="s">
        <v>216</v>
      </c>
      <c r="T2569" s="816" t="s">
        <v>90</v>
      </c>
      <c r="U2569" s="816"/>
      <c r="V2569" s="816"/>
      <c r="W2569" s="816"/>
      <c r="X2569" s="823" t="s">
        <v>425</v>
      </c>
      <c r="Y2569" s="823"/>
      <c r="Z2569" s="824"/>
    </row>
    <row r="2570" spans="1:26" ht="15.5" customHeight="1">
      <c r="A2570" s="424"/>
      <c r="B2570" s="450"/>
      <c r="C2570" s="429"/>
      <c r="D2570" s="431" t="s">
        <v>217</v>
      </c>
      <c r="E2570" s="431" t="s">
        <v>218</v>
      </c>
      <c r="F2570" s="432" t="s">
        <v>219</v>
      </c>
      <c r="G2570" s="431" t="s">
        <v>217</v>
      </c>
      <c r="H2570" s="431" t="s">
        <v>218</v>
      </c>
      <c r="I2570" s="433" t="s">
        <v>219</v>
      </c>
      <c r="J2570" s="431" t="s">
        <v>217</v>
      </c>
      <c r="K2570" s="431" t="s">
        <v>218</v>
      </c>
      <c r="L2570" s="433" t="s">
        <v>219</v>
      </c>
      <c r="M2570" s="833"/>
      <c r="N2570" s="834"/>
      <c r="O2570" s="431" t="s">
        <v>217</v>
      </c>
      <c r="P2570" s="431" t="s">
        <v>218</v>
      </c>
      <c r="Q2570" s="434" t="s">
        <v>421</v>
      </c>
      <c r="R2570" s="433" t="s">
        <v>219</v>
      </c>
      <c r="S2570" s="835"/>
      <c r="T2570" s="431" t="s">
        <v>217</v>
      </c>
      <c r="U2570" s="431" t="s">
        <v>218</v>
      </c>
      <c r="V2570" s="434" t="s">
        <v>422</v>
      </c>
      <c r="W2570" s="433" t="s">
        <v>219</v>
      </c>
      <c r="X2570" s="435" t="s">
        <v>423</v>
      </c>
      <c r="Y2570" s="431" t="s">
        <v>220</v>
      </c>
      <c r="Z2570" s="451" t="s">
        <v>69</v>
      </c>
    </row>
    <row r="2571" spans="1:26" ht="15.5" customHeight="1">
      <c r="A2571" s="425"/>
      <c r="B2571" s="828" t="s">
        <v>166</v>
      </c>
      <c r="C2571" s="829"/>
      <c r="D2571" s="436">
        <f>IF('statement of marks'!L$6="","",'statement of marks'!L$6)</f>
        <v>5</v>
      </c>
      <c r="E2571" s="436">
        <f>IF('statement of marks'!M$6="","",'statement of marks'!M$6)</f>
        <v>5</v>
      </c>
      <c r="F2571" s="437">
        <f>IF('statement of marks'!N$6="","",'statement of marks'!N$6)</f>
        <v>10</v>
      </c>
      <c r="G2571" s="436">
        <f>IF('statement of marks'!O$6="","",'statement of marks'!O$6)</f>
        <v>5</v>
      </c>
      <c r="H2571" s="436">
        <f>IF('statement of marks'!P$6="","",'statement of marks'!P$6)</f>
        <v>5</v>
      </c>
      <c r="I2571" s="438">
        <f>IF('statement of marks'!Q$6="","",'statement of marks'!Q$6)</f>
        <v>10</v>
      </c>
      <c r="J2571" s="436">
        <f>IF('statement of marks'!R$6="","",'statement of marks'!R$6)</f>
        <v>5</v>
      </c>
      <c r="K2571" s="436">
        <f>IF('statement of marks'!S$6="","",'statement of marks'!S$6)</f>
        <v>4</v>
      </c>
      <c r="L2571" s="438">
        <f>IF('statement of marks'!T$6="","",'statement of marks'!T$6)</f>
        <v>9</v>
      </c>
      <c r="M2571" s="438">
        <f>IF('statement of marks'!U$6="","",'statement of marks'!U$6)</f>
        <v>29</v>
      </c>
      <c r="N2571" s="439">
        <f>IF('statement of marks'!V$6="","",'statement of marks'!V$6)</f>
        <v>1</v>
      </c>
      <c r="O2571" s="436">
        <f>IF('statement of marks'!W$6="","",'statement of marks'!W$6)</f>
        <v>40</v>
      </c>
      <c r="P2571" s="436">
        <f>IF('statement of marks'!X$6="","",'statement of marks'!X$6)</f>
        <v>10</v>
      </c>
      <c r="Q2571" s="436">
        <f>IF('statement of marks'!Y$6="","",'statement of marks'!Y$6)</f>
        <v>20</v>
      </c>
      <c r="R2571" s="438">
        <f>IF('statement of marks'!Z$6="","",'statement of marks'!Z$6)</f>
        <v>70</v>
      </c>
      <c r="S2571" s="440">
        <f>IF('statement of marks'!AA$6="","",'statement of marks'!AA$6)</f>
        <v>100</v>
      </c>
      <c r="T2571" s="436">
        <f>IF('statement of marks'!AB$6="","",'statement of marks'!AB$6)</f>
        <v>65</v>
      </c>
      <c r="U2571" s="436">
        <f>IF('statement of marks'!AC$6="","",'statement of marks'!AC$6)</f>
        <v>15</v>
      </c>
      <c r="V2571" s="436">
        <f>IF('statement of marks'!AD$6="","",'statement of marks'!AD$6)</f>
        <v>20</v>
      </c>
      <c r="W2571" s="438">
        <f>IF('statement of marks'!AE$6="","",'statement of marks'!AE$6)</f>
        <v>100</v>
      </c>
      <c r="X2571" s="441">
        <f>IF('statement of marks'!AF$6="","",'statement of marks'!AF$6)</f>
        <v>200</v>
      </c>
      <c r="Y2571" s="436" t="str">
        <f>IF('statement of marks'!AG$6="","",'statement of marks'!AG$6)</f>
        <v/>
      </c>
      <c r="Z2571" s="452" t="str">
        <f>IF('statement of marks'!AH$6="","",'statement of marks'!AH$6)</f>
        <v/>
      </c>
    </row>
    <row r="2572" spans="1:26" ht="15.5" customHeight="1">
      <c r="A2572" s="424"/>
      <c r="B2572" s="813" t="str">
        <f>IF('statement of marks'!$L$3="","",'statement of marks'!$L$3)</f>
        <v>HINDI</v>
      </c>
      <c r="C2572" s="814"/>
      <c r="D2572" s="430" t="str">
        <f>IF('statement of marks'!L87="","",'statement of marks'!L87)</f>
        <v/>
      </c>
      <c r="E2572" s="430" t="str">
        <f>IF('statement of marks'!M87="","",'statement of marks'!M87)</f>
        <v/>
      </c>
      <c r="F2572" s="442" t="str">
        <f>IF('statement of marks'!N87="","",'statement of marks'!N87)</f>
        <v/>
      </c>
      <c r="G2572" s="430" t="str">
        <f>IF('statement of marks'!O87="","",'statement of marks'!O87)</f>
        <v/>
      </c>
      <c r="H2572" s="430" t="str">
        <f>IF('statement of marks'!P87="","",'statement of marks'!P87)</f>
        <v/>
      </c>
      <c r="I2572" s="443" t="str">
        <f>IF('statement of marks'!Q87="","",'statement of marks'!Q87)</f>
        <v/>
      </c>
      <c r="J2572" s="430" t="str">
        <f>IF('statement of marks'!R87="","",'statement of marks'!R87)</f>
        <v/>
      </c>
      <c r="K2572" s="430" t="str">
        <f>IF('statement of marks'!S87="","",'statement of marks'!S87)</f>
        <v/>
      </c>
      <c r="L2572" s="443" t="str">
        <f>IF('statement of marks'!T87="","",'statement of marks'!T87)</f>
        <v/>
      </c>
      <c r="M2572" s="443" t="str">
        <f>IF('statement of marks'!U87="","",'statement of marks'!U87)</f>
        <v/>
      </c>
      <c r="N2572" s="444" t="str">
        <f>IF('statement of marks'!V87="","",'statement of marks'!V87)</f>
        <v/>
      </c>
      <c r="O2572" s="430" t="str">
        <f>IF('statement of marks'!W87="","",'statement of marks'!W87)</f>
        <v/>
      </c>
      <c r="P2572" s="430" t="str">
        <f>IF('statement of marks'!X87="","",'statement of marks'!X87)</f>
        <v/>
      </c>
      <c r="Q2572" s="430" t="str">
        <f>IF('statement of marks'!Y87="","",'statement of marks'!Y87)</f>
        <v/>
      </c>
      <c r="R2572" s="443" t="str">
        <f>IF('statement of marks'!Z87="","",'statement of marks'!Z87)</f>
        <v/>
      </c>
      <c r="S2572" s="445" t="str">
        <f>IF('statement of marks'!AA87="","",'statement of marks'!AA87)</f>
        <v/>
      </c>
      <c r="T2572" s="430" t="str">
        <f>IF('statement of marks'!AB87="","",'statement of marks'!AB87)</f>
        <v/>
      </c>
      <c r="U2572" s="430" t="str">
        <f>IF('statement of marks'!AC87="","",'statement of marks'!AC87)</f>
        <v/>
      </c>
      <c r="V2572" s="430" t="str">
        <f>IF('statement of marks'!AD87="","",'statement of marks'!AD87)</f>
        <v/>
      </c>
      <c r="W2572" s="443" t="str">
        <f>IF('statement of marks'!AE87="","",'statement of marks'!AE87)</f>
        <v/>
      </c>
      <c r="X2572" s="446" t="str">
        <f>IF('statement of marks'!AF87="","",'statement of marks'!AF87)</f>
        <v/>
      </c>
      <c r="Y2572" s="430" t="str">
        <f>IF('statement of marks'!AG87="","",'statement of marks'!AG87)</f>
        <v/>
      </c>
      <c r="Z2572" s="453" t="str">
        <f>IF('statement of marks'!AH87="","",'statement of marks'!AH87)</f>
        <v/>
      </c>
    </row>
    <row r="2573" spans="1:26" ht="15.5" customHeight="1">
      <c r="A2573" s="424"/>
      <c r="B2573" s="813" t="str">
        <f>IF('statement of marks'!$AK$3="","",'statement of marks'!$AK$3)</f>
        <v>ENGLISH</v>
      </c>
      <c r="C2573" s="814"/>
      <c r="D2573" s="430" t="str">
        <f>IF('statement of marks'!AK87="","",'statement of marks'!AK87)</f>
        <v/>
      </c>
      <c r="E2573" s="430" t="str">
        <f>IF('statement of marks'!AL87="","",'statement of marks'!AL87)</f>
        <v/>
      </c>
      <c r="F2573" s="442" t="str">
        <f>IF('statement of marks'!AM87="","",'statement of marks'!AM87)</f>
        <v/>
      </c>
      <c r="G2573" s="430" t="str">
        <f>IF('statement of marks'!AN87="","",'statement of marks'!AN87)</f>
        <v/>
      </c>
      <c r="H2573" s="430" t="str">
        <f>IF('statement of marks'!AO87="","",'statement of marks'!AO87)</f>
        <v/>
      </c>
      <c r="I2573" s="443" t="str">
        <f>IF('statement of marks'!AP87="","",'statement of marks'!AP87)</f>
        <v/>
      </c>
      <c r="J2573" s="430" t="str">
        <f>IF('statement of marks'!AQ87="","",'statement of marks'!AQ87)</f>
        <v/>
      </c>
      <c r="K2573" s="430" t="str">
        <f>IF('statement of marks'!AR87="","",'statement of marks'!AR87)</f>
        <v/>
      </c>
      <c r="L2573" s="443" t="str">
        <f>IF('statement of marks'!AS87="","",'statement of marks'!AS87)</f>
        <v/>
      </c>
      <c r="M2573" s="443" t="str">
        <f>IF('statement of marks'!AT87="","",'statement of marks'!AT87)</f>
        <v/>
      </c>
      <c r="N2573" s="444" t="str">
        <f>IF('statement of marks'!AU87="","",'statement of marks'!AU87)</f>
        <v/>
      </c>
      <c r="O2573" s="430" t="str">
        <f>IF('statement of marks'!AV87="","",'statement of marks'!AV87)</f>
        <v/>
      </c>
      <c r="P2573" s="430" t="str">
        <f>IF('statement of marks'!AW87="","",'statement of marks'!AW87)</f>
        <v/>
      </c>
      <c r="Q2573" s="430" t="str">
        <f>IF('statement of marks'!AX87="","",'statement of marks'!AX87)</f>
        <v/>
      </c>
      <c r="R2573" s="443" t="str">
        <f>IF('statement of marks'!AY87="","",'statement of marks'!AY87)</f>
        <v/>
      </c>
      <c r="S2573" s="445" t="str">
        <f>IF('statement of marks'!AZ87="","",'statement of marks'!AZ87)</f>
        <v/>
      </c>
      <c r="T2573" s="430" t="str">
        <f>IF('statement of marks'!BA87="","",'statement of marks'!BA87)</f>
        <v/>
      </c>
      <c r="U2573" s="430" t="str">
        <f>IF('statement of marks'!BB87="","",'statement of marks'!BB87)</f>
        <v/>
      </c>
      <c r="V2573" s="430" t="str">
        <f>IF('statement of marks'!BC87="","",'statement of marks'!BC87)</f>
        <v/>
      </c>
      <c r="W2573" s="443" t="str">
        <f>IF('statement of marks'!BD87="","",'statement of marks'!BD87)</f>
        <v/>
      </c>
      <c r="X2573" s="446" t="str">
        <f>IF('statement of marks'!BE87="","",'statement of marks'!BE87)</f>
        <v/>
      </c>
      <c r="Y2573" s="430" t="str">
        <f>IF('statement of marks'!BF87="","",'statement of marks'!BF87)</f>
        <v/>
      </c>
      <c r="Z2573" s="453" t="str">
        <f>IF('statement of marks'!BG87="","",'statement of marks'!BG87)</f>
        <v/>
      </c>
    </row>
    <row r="2574" spans="1:26" ht="15.5" customHeight="1">
      <c r="A2574" s="424"/>
      <c r="B2574" s="813" t="str">
        <f>IF('statement of marks'!BJ87="s","SANSKRIT",IF('statement of marks'!BJ87="u","URDU",IF('statement of marks'!BJ87="g","GUJRATI",IF('statement of marks'!BJ87="p","PUNJABI",IF('statement of marks'!BJ87="sd","fla/kh","THIRD LANGUAGE")))))</f>
        <v>THIRD LANGUAGE</v>
      </c>
      <c r="C2574" s="814"/>
      <c r="D2574" s="430" t="str">
        <f>IF('statement of marks'!BK87="","",'statement of marks'!BK87)</f>
        <v/>
      </c>
      <c r="E2574" s="430" t="str">
        <f>IF('statement of marks'!BL87="","",'statement of marks'!BL87)</f>
        <v/>
      </c>
      <c r="F2574" s="442" t="str">
        <f>IF('statement of marks'!BM87="","",'statement of marks'!BM87)</f>
        <v/>
      </c>
      <c r="G2574" s="430" t="str">
        <f>IF('statement of marks'!BN87="","",'statement of marks'!BN87)</f>
        <v/>
      </c>
      <c r="H2574" s="430" t="str">
        <f>IF('statement of marks'!BO87="","",'statement of marks'!BO87)</f>
        <v/>
      </c>
      <c r="I2574" s="443" t="str">
        <f>IF('statement of marks'!BP87="","",'statement of marks'!BP87)</f>
        <v/>
      </c>
      <c r="J2574" s="430" t="str">
        <f>IF('statement of marks'!BQ87="","",'statement of marks'!BQ87)</f>
        <v/>
      </c>
      <c r="K2574" s="430" t="str">
        <f>IF('statement of marks'!BR87="","",'statement of marks'!BR87)</f>
        <v/>
      </c>
      <c r="L2574" s="443" t="str">
        <f>IF('statement of marks'!BS87="","",'statement of marks'!BS87)</f>
        <v/>
      </c>
      <c r="M2574" s="443" t="str">
        <f>IF('statement of marks'!BT87="","",'statement of marks'!BT87)</f>
        <v/>
      </c>
      <c r="N2574" s="444" t="str">
        <f>IF('statement of marks'!BU87="","",'statement of marks'!BU87)</f>
        <v/>
      </c>
      <c r="O2574" s="430" t="str">
        <f>IF('statement of marks'!BV87="","",'statement of marks'!BV87)</f>
        <v/>
      </c>
      <c r="P2574" s="430" t="str">
        <f>IF('statement of marks'!BW87="","",'statement of marks'!BW87)</f>
        <v/>
      </c>
      <c r="Q2574" s="430"/>
      <c r="R2574" s="443" t="str">
        <f>IF('statement of marks'!BX87="","",'statement of marks'!BX87)</f>
        <v/>
      </c>
      <c r="S2574" s="445" t="str">
        <f>IF('statement of marks'!BY87="","",'statement of marks'!BY87)</f>
        <v/>
      </c>
      <c r="T2574" s="430" t="str">
        <f>IF('statement of marks'!BZ87="","",'statement of marks'!BZ87)</f>
        <v/>
      </c>
      <c r="U2574" s="430" t="str">
        <f>IF('statement of marks'!CA87="","",'statement of marks'!CA87)</f>
        <v/>
      </c>
      <c r="V2574" s="430"/>
      <c r="W2574" s="443" t="str">
        <f>IF('statement of marks'!CB87="","",'statement of marks'!CB87)</f>
        <v/>
      </c>
      <c r="X2574" s="446" t="str">
        <f>IF('statement of marks'!CC87="","",'statement of marks'!CC87)</f>
        <v/>
      </c>
      <c r="Y2574" s="430" t="str">
        <f>IF('statement of marks'!CD87="","",'statement of marks'!CD87)</f>
        <v/>
      </c>
      <c r="Z2574" s="453" t="str">
        <f>IF('statement of marks'!CE87="","",'statement of marks'!CE87)</f>
        <v/>
      </c>
    </row>
    <row r="2575" spans="1:26" ht="15.5" customHeight="1">
      <c r="A2575" s="424"/>
      <c r="B2575" s="813" t="str">
        <f>IF('statement of marks'!$CH$3="","",'statement of marks'!$CH$3)</f>
        <v>MATHEMATICS</v>
      </c>
      <c r="C2575" s="814"/>
      <c r="D2575" s="430" t="str">
        <f>IF('statement of marks'!CH87="","",'statement of marks'!CH87)</f>
        <v/>
      </c>
      <c r="E2575" s="430" t="str">
        <f>IF('statement of marks'!CI87="","",'statement of marks'!CI87)</f>
        <v/>
      </c>
      <c r="F2575" s="442" t="str">
        <f>IF('statement of marks'!CJ87="","",'statement of marks'!CJ87)</f>
        <v/>
      </c>
      <c r="G2575" s="430" t="str">
        <f>IF('statement of marks'!CK87="","",'statement of marks'!CK87)</f>
        <v/>
      </c>
      <c r="H2575" s="430" t="str">
        <f>IF('statement of marks'!CL87="","",'statement of marks'!CL87)</f>
        <v/>
      </c>
      <c r="I2575" s="443" t="str">
        <f>IF('statement of marks'!CM87="","",'statement of marks'!CM87)</f>
        <v/>
      </c>
      <c r="J2575" s="430" t="str">
        <f>IF('statement of marks'!CN87="","",'statement of marks'!CN87)</f>
        <v/>
      </c>
      <c r="K2575" s="430" t="str">
        <f>IF('statement of marks'!CO87="","",'statement of marks'!CO87)</f>
        <v/>
      </c>
      <c r="L2575" s="443" t="str">
        <f>IF('statement of marks'!CP87="","",'statement of marks'!CP87)</f>
        <v/>
      </c>
      <c r="M2575" s="443" t="str">
        <f>IF('statement of marks'!CQ87="","",'statement of marks'!CQ87)</f>
        <v/>
      </c>
      <c r="N2575" s="444" t="str">
        <f>IF('statement of marks'!CR87="","",'statement of marks'!CR87)</f>
        <v/>
      </c>
      <c r="O2575" s="430" t="str">
        <f>IF('statement of marks'!CS87="","",'statement of marks'!CS87)</f>
        <v/>
      </c>
      <c r="P2575" s="430" t="str">
        <f>IF('statement of marks'!CT87="","",'statement of marks'!CT87)</f>
        <v/>
      </c>
      <c r="Q2575" s="430" t="str">
        <f>IF('statement of marks'!CU87="","",'statement of marks'!CU87)</f>
        <v/>
      </c>
      <c r="R2575" s="443" t="str">
        <f>IF('statement of marks'!CV87="","",'statement of marks'!CV87)</f>
        <v/>
      </c>
      <c r="S2575" s="445" t="str">
        <f>IF('statement of marks'!CW87="","",'statement of marks'!CW87)</f>
        <v/>
      </c>
      <c r="T2575" s="430" t="str">
        <f>IF('statement of marks'!CX87="","",'statement of marks'!CX87)</f>
        <v/>
      </c>
      <c r="U2575" s="430" t="str">
        <f>IF('statement of marks'!CY87="","",'statement of marks'!CY87)</f>
        <v/>
      </c>
      <c r="V2575" s="430" t="str">
        <f>IF('statement of marks'!CZ87="","",'statement of marks'!CZ87)</f>
        <v/>
      </c>
      <c r="W2575" s="443" t="str">
        <f>IF('statement of marks'!DA87="","",'statement of marks'!DA87)</f>
        <v/>
      </c>
      <c r="X2575" s="446" t="str">
        <f>IF('statement of marks'!DB87="","",'statement of marks'!DB87)</f>
        <v/>
      </c>
      <c r="Y2575" s="430" t="str">
        <f>IF('statement of marks'!DC87="","",'statement of marks'!DC87)</f>
        <v/>
      </c>
      <c r="Z2575" s="453" t="str">
        <f>IF('statement of marks'!DD87="","",'statement of marks'!DD87)</f>
        <v/>
      </c>
    </row>
    <row r="2576" spans="1:26" ht="15.5" customHeight="1">
      <c r="A2576" s="424"/>
      <c r="B2576" s="813" t="str">
        <f>IF('statement of marks'!$DG$3="","",'statement of marks'!$DG$3)</f>
        <v>SCIENCE</v>
      </c>
      <c r="C2576" s="814"/>
      <c r="D2576" s="430" t="str">
        <f>IF('statement of marks'!DG87="","",'statement of marks'!DG87)</f>
        <v/>
      </c>
      <c r="E2576" s="430" t="str">
        <f>IF('statement of marks'!DH87="","",'statement of marks'!DH87)</f>
        <v/>
      </c>
      <c r="F2576" s="442" t="str">
        <f>IF('statement of marks'!DI87="","",'statement of marks'!DI87)</f>
        <v/>
      </c>
      <c r="G2576" s="430" t="str">
        <f>IF('statement of marks'!DJ87="","",'statement of marks'!DJ87)</f>
        <v/>
      </c>
      <c r="H2576" s="430" t="str">
        <f>IF('statement of marks'!DK87="","",'statement of marks'!DK87)</f>
        <v/>
      </c>
      <c r="I2576" s="443" t="str">
        <f>IF('statement of marks'!DL87="","",'statement of marks'!DL87)</f>
        <v/>
      </c>
      <c r="J2576" s="430" t="str">
        <f>IF('statement of marks'!DM87="","",'statement of marks'!DM87)</f>
        <v/>
      </c>
      <c r="K2576" s="430" t="str">
        <f>IF('statement of marks'!DN87="","",'statement of marks'!DN87)</f>
        <v/>
      </c>
      <c r="L2576" s="443" t="str">
        <f>IF('statement of marks'!DO87="","",'statement of marks'!DO87)</f>
        <v/>
      </c>
      <c r="M2576" s="443" t="str">
        <f>IF('statement of marks'!DP87="","",'statement of marks'!DP87)</f>
        <v/>
      </c>
      <c r="N2576" s="444" t="str">
        <f>IF('statement of marks'!DQ87="","",'statement of marks'!DQ87)</f>
        <v/>
      </c>
      <c r="O2576" s="430" t="str">
        <f>IF('statement of marks'!DR87="","",'statement of marks'!DR87)</f>
        <v/>
      </c>
      <c r="P2576" s="430" t="str">
        <f>IF('statement of marks'!DS87="","",'statement of marks'!DS87)</f>
        <v/>
      </c>
      <c r="Q2576" s="430"/>
      <c r="R2576" s="443" t="str">
        <f>IF('statement of marks'!DT87="","",'statement of marks'!DT87)</f>
        <v/>
      </c>
      <c r="S2576" s="445" t="str">
        <f>IF('statement of marks'!DU87="","",'statement of marks'!DU87)</f>
        <v/>
      </c>
      <c r="T2576" s="430" t="str">
        <f>IF('statement of marks'!DV87="","",'statement of marks'!DV87)</f>
        <v/>
      </c>
      <c r="U2576" s="430" t="str">
        <f>IF('statement of marks'!DW87="","",'statement of marks'!DW87)</f>
        <v/>
      </c>
      <c r="V2576" s="430"/>
      <c r="W2576" s="443" t="str">
        <f>IF('statement of marks'!DX87="","",'statement of marks'!DX87)</f>
        <v/>
      </c>
      <c r="X2576" s="446" t="str">
        <f>IF('statement of marks'!DY87="","",'statement of marks'!DY87)</f>
        <v/>
      </c>
      <c r="Y2576" s="430" t="str">
        <f>IF('statement of marks'!DZ87="","",'statement of marks'!DZ87)</f>
        <v/>
      </c>
      <c r="Z2576" s="453" t="str">
        <f>IF('statement of marks'!EA87="","",'statement of marks'!EA87)</f>
        <v/>
      </c>
    </row>
    <row r="2577" spans="1:26" ht="15.5" customHeight="1">
      <c r="A2577" s="424"/>
      <c r="B2577" s="813" t="str">
        <f>IF('statement of marks'!$ED$3="","",'statement of marks'!$ED$3)</f>
        <v>SOCIAL STUDIES</v>
      </c>
      <c r="C2577" s="814"/>
      <c r="D2577" s="430" t="str">
        <f>IF('statement of marks'!ED87="","",'statement of marks'!ED87)</f>
        <v/>
      </c>
      <c r="E2577" s="430" t="str">
        <f>IF('statement of marks'!EE87="","",'statement of marks'!EE87)</f>
        <v/>
      </c>
      <c r="F2577" s="442" t="str">
        <f>IF('statement of marks'!EF87="","",'statement of marks'!EF87)</f>
        <v/>
      </c>
      <c r="G2577" s="430" t="str">
        <f>IF('statement of marks'!EG87="","",'statement of marks'!EG87)</f>
        <v/>
      </c>
      <c r="H2577" s="430" t="str">
        <f>IF('statement of marks'!EH87="","",'statement of marks'!EH87)</f>
        <v/>
      </c>
      <c r="I2577" s="443" t="str">
        <f>IF('statement of marks'!EI87="","",'statement of marks'!EI87)</f>
        <v/>
      </c>
      <c r="J2577" s="430" t="str">
        <f>IF('statement of marks'!EJ87="","",'statement of marks'!EJ87)</f>
        <v/>
      </c>
      <c r="K2577" s="430" t="str">
        <f>IF('statement of marks'!EK87="","",'statement of marks'!EK87)</f>
        <v/>
      </c>
      <c r="L2577" s="443" t="str">
        <f>IF('statement of marks'!EL87="","",'statement of marks'!EL87)</f>
        <v/>
      </c>
      <c r="M2577" s="443" t="str">
        <f>IF('statement of marks'!EM87="","",'statement of marks'!EM87)</f>
        <v/>
      </c>
      <c r="N2577" s="444" t="str">
        <f>IF('statement of marks'!EN87="","",'statement of marks'!EN87)</f>
        <v/>
      </c>
      <c r="O2577" s="430" t="str">
        <f>IF('statement of marks'!EO87="","",'statement of marks'!EO87)</f>
        <v/>
      </c>
      <c r="P2577" s="430" t="str">
        <f>IF('statement of marks'!EP87="","",'statement of marks'!EP87)</f>
        <v/>
      </c>
      <c r="Q2577" s="430"/>
      <c r="R2577" s="443" t="str">
        <f>IF('statement of marks'!EQ87="","",'statement of marks'!EQ87)</f>
        <v/>
      </c>
      <c r="S2577" s="445" t="str">
        <f>IF('statement of marks'!ER87="","",'statement of marks'!ER87)</f>
        <v/>
      </c>
      <c r="T2577" s="430" t="str">
        <f>IF('statement of marks'!ES87="","",'statement of marks'!ES87)</f>
        <v/>
      </c>
      <c r="U2577" s="430" t="str">
        <f>IF('statement of marks'!ET87="","",'statement of marks'!ET87)</f>
        <v/>
      </c>
      <c r="V2577" s="430"/>
      <c r="W2577" s="443" t="str">
        <f>IF('statement of marks'!EU87="","",'statement of marks'!EU87)</f>
        <v/>
      </c>
      <c r="X2577" s="446" t="str">
        <f>IF('statement of marks'!EV87="","",'statement of marks'!EV87)</f>
        <v/>
      </c>
      <c r="Y2577" s="430" t="str">
        <f>IF('statement of marks'!EW87="","",'statement of marks'!EW87)</f>
        <v/>
      </c>
      <c r="Z2577" s="453" t="str">
        <f>IF('statement of marks'!EX87="","",'statement of marks'!EX87)</f>
        <v/>
      </c>
    </row>
    <row r="2578" spans="1:26" ht="15.5" customHeight="1">
      <c r="A2578" s="424"/>
      <c r="B2578" s="813" t="s">
        <v>172</v>
      </c>
      <c r="C2578" s="814"/>
      <c r="D2578" s="794" t="s">
        <v>167</v>
      </c>
      <c r="E2578" s="794"/>
      <c r="F2578" s="794"/>
      <c r="G2578" s="794" t="s">
        <v>168</v>
      </c>
      <c r="H2578" s="794"/>
      <c r="I2578" s="794"/>
      <c r="J2578" s="794" t="s">
        <v>169</v>
      </c>
      <c r="K2578" s="794"/>
      <c r="L2578" s="794"/>
      <c r="M2578" s="794"/>
      <c r="N2578" s="794"/>
      <c r="O2578" s="794" t="s">
        <v>177</v>
      </c>
      <c r="P2578" s="794"/>
      <c r="Q2578" s="794"/>
      <c r="R2578" s="794"/>
      <c r="S2578" s="794" t="s">
        <v>221</v>
      </c>
      <c r="T2578" s="794"/>
      <c r="U2578" s="794"/>
      <c r="V2578" s="794"/>
      <c r="W2578" s="447"/>
      <c r="X2578" s="823" t="s">
        <v>425</v>
      </c>
      <c r="Y2578" s="823"/>
      <c r="Z2578" s="824"/>
    </row>
    <row r="2579" spans="1:26" ht="15.5" customHeight="1">
      <c r="A2579" s="425"/>
      <c r="B2579" s="825" t="s">
        <v>166</v>
      </c>
      <c r="C2579" s="826"/>
      <c r="D2579" s="827">
        <f>IF('statement of marks'!FA$6="","",'statement of marks'!FA$6)</f>
        <v>20</v>
      </c>
      <c r="E2579" s="827"/>
      <c r="F2579" s="827"/>
      <c r="G2579" s="827">
        <f>IF('statement of marks'!FB$6="","",'statement of marks'!FB$6)</f>
        <v>20</v>
      </c>
      <c r="H2579" s="827"/>
      <c r="I2579" s="827"/>
      <c r="J2579" s="827">
        <f>IF('statement of marks'!FC$6="","",'statement of marks'!FC$6)</f>
        <v>20</v>
      </c>
      <c r="K2579" s="827"/>
      <c r="L2579" s="827"/>
      <c r="M2579" s="827"/>
      <c r="N2579" s="827"/>
      <c r="O2579" s="827">
        <f>IF('statement of marks'!FD$6="","",'statement of marks'!FD$6)</f>
        <v>20</v>
      </c>
      <c r="P2579" s="827"/>
      <c r="Q2579" s="827"/>
      <c r="R2579" s="827"/>
      <c r="S2579" s="827">
        <f>IF('statement of marks'!FE$6="","",'statement of marks'!FE$6)</f>
        <v>20</v>
      </c>
      <c r="T2579" s="827"/>
      <c r="U2579" s="827"/>
      <c r="V2579" s="827"/>
      <c r="W2579" s="448"/>
      <c r="X2579" s="436">
        <f>IF('statement of marks'!FF$6="","",'statement of marks'!FF$6)</f>
        <v>100</v>
      </c>
      <c r="Y2579" s="436" t="s">
        <v>220</v>
      </c>
      <c r="Z2579" s="451" t="s">
        <v>69</v>
      </c>
    </row>
    <row r="2580" spans="1:26" ht="15.5" customHeight="1">
      <c r="A2580" s="424"/>
      <c r="B2580" s="813" t="str">
        <f>IF('statement of marks'!$FA$3="","",'statement of marks'!$FA$3)</f>
        <v>WORK EXPERIENCE</v>
      </c>
      <c r="C2580" s="814"/>
      <c r="D2580" s="817" t="str">
        <f>IF('statement of marks'!FA87="","",'statement of marks'!FA87)</f>
        <v/>
      </c>
      <c r="E2580" s="817"/>
      <c r="F2580" s="817"/>
      <c r="G2580" s="817" t="str">
        <f>IF('statement of marks'!FB87="","",'statement of marks'!FB87)</f>
        <v/>
      </c>
      <c r="H2580" s="817"/>
      <c r="I2580" s="817"/>
      <c r="J2580" s="816" t="str">
        <f>IF('statement of marks'!FC87="","",'statement of marks'!FC87)</f>
        <v/>
      </c>
      <c r="K2580" s="816"/>
      <c r="L2580" s="816"/>
      <c r="M2580" s="816"/>
      <c r="N2580" s="816"/>
      <c r="O2580" s="817" t="str">
        <f>IF('statement of marks'!FD87="","",'statement of marks'!FD87)</f>
        <v/>
      </c>
      <c r="P2580" s="817"/>
      <c r="Q2580" s="817"/>
      <c r="R2580" s="817"/>
      <c r="S2580" s="817" t="str">
        <f>IF('statement of marks'!FE87="","",'statement of marks'!FE87)</f>
        <v/>
      </c>
      <c r="T2580" s="817"/>
      <c r="U2580" s="817"/>
      <c r="V2580" s="817"/>
      <c r="W2580" s="447"/>
      <c r="X2580" s="447" t="str">
        <f>IF('statement of marks'!FF87="","",'statement of marks'!FF87)</f>
        <v/>
      </c>
      <c r="Y2580" s="447" t="str">
        <f>IF('statement of marks'!FG87="","",'statement of marks'!FG87)</f>
        <v/>
      </c>
      <c r="Z2580" s="454" t="str">
        <f>IF('statement of marks'!FH87="","",'statement of marks'!FH87)</f>
        <v/>
      </c>
    </row>
    <row r="2581" spans="1:26" ht="15.5" customHeight="1">
      <c r="A2581" s="424"/>
      <c r="B2581" s="813" t="str">
        <f>IF('statement of marks'!$FK$3="","",'statement of marks'!$FK$3)</f>
        <v>ART EDUCATION</v>
      </c>
      <c r="C2581" s="814"/>
      <c r="D2581" s="817" t="str">
        <f>IF('statement of marks'!FK87="","",'statement of marks'!FK87)</f>
        <v/>
      </c>
      <c r="E2581" s="817"/>
      <c r="F2581" s="817"/>
      <c r="G2581" s="817" t="str">
        <f>IF('statement of marks'!FL87="","",'statement of marks'!FL87)</f>
        <v/>
      </c>
      <c r="H2581" s="817"/>
      <c r="I2581" s="817"/>
      <c r="J2581" s="816" t="str">
        <f>IF('statement of marks'!FM87="","",'statement of marks'!FM87)</f>
        <v/>
      </c>
      <c r="K2581" s="816"/>
      <c r="L2581" s="816"/>
      <c r="M2581" s="816"/>
      <c r="N2581" s="816"/>
      <c r="O2581" s="817" t="str">
        <f>IF('statement of marks'!FN87="","",'statement of marks'!FN87)</f>
        <v/>
      </c>
      <c r="P2581" s="817"/>
      <c r="Q2581" s="817"/>
      <c r="R2581" s="817"/>
      <c r="S2581" s="817" t="str">
        <f>IF('statement of marks'!FO87="","",'statement of marks'!FO87)</f>
        <v/>
      </c>
      <c r="T2581" s="817"/>
      <c r="U2581" s="817"/>
      <c r="V2581" s="817"/>
      <c r="W2581" s="447"/>
      <c r="X2581" s="447" t="str">
        <f>IF('statement of marks'!FP87="","",'statement of marks'!FP87)</f>
        <v/>
      </c>
      <c r="Y2581" s="447" t="str">
        <f>IF('statement of marks'!FQ87="","",'statement of marks'!FQ87)</f>
        <v/>
      </c>
      <c r="Z2581" s="454" t="str">
        <f>IF('statement of marks'!FR87="","",'statement of marks'!FR87)</f>
        <v/>
      </c>
    </row>
    <row r="2582" spans="1:26" ht="15.5" customHeight="1">
      <c r="A2582" s="424"/>
      <c r="B2582" s="813" t="str">
        <f>IF('statement of marks'!$FU$3="","",'statement of marks'!$FU$3)</f>
        <v>PHYSICIAL EDUCATION</v>
      </c>
      <c r="C2582" s="814"/>
      <c r="D2582" s="817" t="str">
        <f>IF('statement of marks'!FU87="","",'statement of marks'!FU87)</f>
        <v/>
      </c>
      <c r="E2582" s="817"/>
      <c r="F2582" s="817"/>
      <c r="G2582" s="817" t="str">
        <f>IF('statement of marks'!FV87="","",'statement of marks'!FV87)</f>
        <v/>
      </c>
      <c r="H2582" s="817"/>
      <c r="I2582" s="817"/>
      <c r="J2582" s="816" t="str">
        <f>IF('statement of marks'!FW87="","",'statement of marks'!FW87)</f>
        <v/>
      </c>
      <c r="K2582" s="816"/>
      <c r="L2582" s="816"/>
      <c r="M2582" s="816"/>
      <c r="N2582" s="816"/>
      <c r="O2582" s="817" t="str">
        <f>IF('statement of marks'!FX87="","",'statement of marks'!FX87)</f>
        <v/>
      </c>
      <c r="P2582" s="817"/>
      <c r="Q2582" s="817"/>
      <c r="R2582" s="817"/>
      <c r="S2582" s="817" t="str">
        <f>IF('statement of marks'!FY87="","",'statement of marks'!FY87)</f>
        <v/>
      </c>
      <c r="T2582" s="817"/>
      <c r="U2582" s="817"/>
      <c r="V2582" s="817"/>
      <c r="W2582" s="447"/>
      <c r="X2582" s="447" t="str">
        <f>IF('statement of marks'!FZ87="","",'statement of marks'!FZ87)</f>
        <v/>
      </c>
      <c r="Y2582" s="447" t="str">
        <f>IF('statement of marks'!GA87="","",'statement of marks'!GA87)</f>
        <v/>
      </c>
      <c r="Z2582" s="454" t="str">
        <f>IF('statement of marks'!GB87="","",'statement of marks'!GB87)</f>
        <v/>
      </c>
    </row>
    <row r="2583" spans="1:26" ht="15.5" customHeight="1">
      <c r="A2583" s="424"/>
      <c r="B2583" s="813" t="s">
        <v>173</v>
      </c>
      <c r="C2583" s="814"/>
      <c r="D2583" s="794" t="str">
        <f>details!$EF$3</f>
        <v>AUGUST</v>
      </c>
      <c r="E2583" s="794"/>
      <c r="F2583" s="794"/>
      <c r="G2583" s="794" t="str">
        <f>details!$EJ$3</f>
        <v>OCTOBER</v>
      </c>
      <c r="H2583" s="794"/>
      <c r="I2583" s="794"/>
      <c r="J2583" s="816" t="str">
        <f>details!$EN$3</f>
        <v>DECEMBER</v>
      </c>
      <c r="K2583" s="816"/>
      <c r="L2583" s="816"/>
      <c r="M2583" s="816"/>
      <c r="N2583" s="816"/>
      <c r="O2583" s="794" t="str">
        <f>details!$ER$3</f>
        <v>FEBURARY</v>
      </c>
      <c r="P2583" s="794"/>
      <c r="Q2583" s="794"/>
      <c r="R2583" s="794"/>
      <c r="S2583" s="794" t="str">
        <f>details!$EV$3</f>
        <v>GRAND TOAL</v>
      </c>
      <c r="T2583" s="794"/>
      <c r="U2583" s="794"/>
      <c r="V2583" s="794"/>
      <c r="W2583" s="811" t="s">
        <v>118</v>
      </c>
      <c r="X2583" s="811"/>
      <c r="Y2583" s="811"/>
      <c r="Z2583" s="812"/>
    </row>
    <row r="2584" spans="1:26" ht="15.5" customHeight="1">
      <c r="A2584" s="424"/>
      <c r="B2584" s="813" t="s">
        <v>175</v>
      </c>
      <c r="C2584" s="814"/>
      <c r="D2584" s="815" t="str">
        <f>IF(details!EI87="","",details!EI87)</f>
        <v/>
      </c>
      <c r="E2584" s="815"/>
      <c r="F2584" s="815"/>
      <c r="G2584" s="815" t="str">
        <f>IF(details!EM87="","",details!EM87)</f>
        <v/>
      </c>
      <c r="H2584" s="815"/>
      <c r="I2584" s="815"/>
      <c r="J2584" s="816" t="str">
        <f>IF(details!EQ87="","",details!EQ87)</f>
        <v/>
      </c>
      <c r="K2584" s="816"/>
      <c r="L2584" s="816"/>
      <c r="M2584" s="816"/>
      <c r="N2584" s="816"/>
      <c r="O2584" s="817" t="str">
        <f>IF(details!EU87="","",details!EU87)</f>
        <v/>
      </c>
      <c r="P2584" s="817"/>
      <c r="Q2584" s="817"/>
      <c r="R2584" s="817"/>
      <c r="S2584" s="815" t="str">
        <f>IF(details!EW87="","",details!EW87)</f>
        <v/>
      </c>
      <c r="T2584" s="815"/>
      <c r="U2584" s="815"/>
      <c r="V2584" s="815"/>
      <c r="W2584" s="811"/>
      <c r="X2584" s="811"/>
      <c r="Y2584" s="811"/>
      <c r="Z2584" s="812"/>
    </row>
    <row r="2585" spans="1:26" ht="15.5" customHeight="1">
      <c r="A2585" s="424"/>
      <c r="B2585" s="818" t="s">
        <v>174</v>
      </c>
      <c r="C2585" s="819"/>
      <c r="D2585" s="820">
        <f>IF(details!EH87="","",details!EH87)</f>
        <v>40</v>
      </c>
      <c r="E2585" s="820"/>
      <c r="F2585" s="820"/>
      <c r="G2585" s="820">
        <f>IF(details!EL87="","",details!EL87)</f>
        <v>60</v>
      </c>
      <c r="H2585" s="820"/>
      <c r="I2585" s="820"/>
      <c r="J2585" s="820">
        <f>IF(details!EP87="","",details!EP87)</f>
        <v>80</v>
      </c>
      <c r="K2585" s="820"/>
      <c r="L2585" s="820"/>
      <c r="M2585" s="820"/>
      <c r="N2585" s="820"/>
      <c r="O2585" s="820">
        <f>IF(details!ET87="","",details!ET87)</f>
        <v>100</v>
      </c>
      <c r="P2585" s="820"/>
      <c r="Q2585" s="820"/>
      <c r="R2585" s="820"/>
      <c r="S2585" s="820">
        <f>IF(details!EV87="","",details!EV87)</f>
        <v>110</v>
      </c>
      <c r="T2585" s="820"/>
      <c r="U2585" s="820"/>
      <c r="V2585" s="820"/>
      <c r="W2585" s="821">
        <f>'statement of marks'!$HR$108</f>
        <v>45777</v>
      </c>
      <c r="X2585" s="821"/>
      <c r="Y2585" s="821"/>
      <c r="Z2585" s="822"/>
    </row>
    <row r="2586" spans="1:26" ht="15.5" customHeight="1">
      <c r="A2586" s="426"/>
      <c r="B2586" s="803" t="s">
        <v>232</v>
      </c>
      <c r="C2586" s="804"/>
      <c r="D2586" s="805" t="s">
        <v>189</v>
      </c>
      <c r="E2586" s="805"/>
      <c r="F2586" s="805"/>
      <c r="G2586" s="805" t="s">
        <v>190</v>
      </c>
      <c r="H2586" s="805"/>
      <c r="I2586" s="805"/>
      <c r="J2586" s="805" t="s">
        <v>222</v>
      </c>
      <c r="K2586" s="805"/>
      <c r="L2586" s="805"/>
      <c r="M2586" s="805"/>
      <c r="N2586" s="805"/>
      <c r="O2586" s="805" t="s">
        <v>147</v>
      </c>
      <c r="P2586" s="805"/>
      <c r="Q2586" s="805"/>
      <c r="R2586" s="805"/>
      <c r="S2586" s="806" t="s">
        <v>195</v>
      </c>
      <c r="T2586" s="806"/>
      <c r="U2586" s="806"/>
      <c r="V2586" s="806"/>
      <c r="W2586" s="805" t="s">
        <v>230</v>
      </c>
      <c r="X2586" s="805"/>
      <c r="Y2586" s="805"/>
      <c r="Z2586" s="807"/>
    </row>
    <row r="2587" spans="1:26" ht="15.5" customHeight="1">
      <c r="A2587" s="426"/>
      <c r="B2587" s="803"/>
      <c r="C2587" s="804"/>
      <c r="D2587" s="805">
        <f>'statement of marks'!HP87</f>
        <v>1200</v>
      </c>
      <c r="E2587" s="805"/>
      <c r="F2587" s="805"/>
      <c r="G2587" s="805" t="str">
        <f>'statement of marks'!HQ87</f>
        <v/>
      </c>
      <c r="H2587" s="805"/>
      <c r="I2587" s="805"/>
      <c r="J2587" s="808" t="str">
        <f>'statement of marks'!HU87</f>
        <v/>
      </c>
      <c r="K2587" s="808"/>
      <c r="L2587" s="808"/>
      <c r="M2587" s="808"/>
      <c r="N2587" s="808"/>
      <c r="O2587" s="808" t="str">
        <f>'statement of marks'!HR87</f>
        <v/>
      </c>
      <c r="P2587" s="808"/>
      <c r="Q2587" s="808"/>
      <c r="R2587" s="808"/>
      <c r="S2587" s="805" t="str">
        <f>'statement of marks'!HT87</f>
        <v/>
      </c>
      <c r="T2587" s="805"/>
      <c r="U2587" s="805"/>
      <c r="V2587" s="805"/>
      <c r="W2587" s="809" t="str">
        <f>'statement of marks'!HO87</f>
        <v/>
      </c>
      <c r="X2587" s="809"/>
      <c r="Y2587" s="809"/>
      <c r="Z2587" s="810"/>
    </row>
    <row r="2588" spans="1:26" ht="15.5" customHeight="1">
      <c r="A2588" s="424"/>
      <c r="B2588" s="792" t="s">
        <v>176</v>
      </c>
      <c r="C2588" s="793"/>
      <c r="D2588" s="794"/>
      <c r="E2588" s="794"/>
      <c r="F2588" s="794"/>
      <c r="G2588" s="794"/>
      <c r="H2588" s="794"/>
      <c r="I2588" s="794"/>
      <c r="J2588" s="794"/>
      <c r="K2588" s="794"/>
      <c r="L2588" s="794"/>
      <c r="M2588" s="794"/>
      <c r="N2588" s="794"/>
      <c r="O2588" s="794"/>
      <c r="P2588" s="794"/>
      <c r="Q2588" s="794"/>
      <c r="R2588" s="794"/>
      <c r="S2588" s="794"/>
      <c r="T2588" s="794"/>
      <c r="U2588" s="794"/>
      <c r="V2588" s="794"/>
      <c r="W2588" s="794"/>
      <c r="X2588" s="794"/>
      <c r="Y2588" s="794"/>
      <c r="Z2588" s="800"/>
    </row>
    <row r="2589" spans="1:26" ht="15.5" customHeight="1">
      <c r="A2589" s="424"/>
      <c r="B2589" s="801" t="s">
        <v>161</v>
      </c>
      <c r="C2589" s="802"/>
      <c r="D2589" s="794"/>
      <c r="E2589" s="794"/>
      <c r="F2589" s="794"/>
      <c r="G2589" s="794"/>
      <c r="H2589" s="794"/>
      <c r="I2589" s="794"/>
      <c r="J2589" s="794"/>
      <c r="K2589" s="794"/>
      <c r="L2589" s="794"/>
      <c r="M2589" s="794"/>
      <c r="N2589" s="794"/>
      <c r="O2589" s="794"/>
      <c r="P2589" s="794"/>
      <c r="Q2589" s="794"/>
      <c r="R2589" s="794"/>
      <c r="S2589" s="794"/>
      <c r="T2589" s="794"/>
      <c r="U2589" s="794"/>
      <c r="V2589" s="794"/>
      <c r="W2589" s="794"/>
      <c r="X2589" s="794"/>
      <c r="Y2589" s="794"/>
      <c r="Z2589" s="800"/>
    </row>
    <row r="2590" spans="1:26" ht="15.5" customHeight="1">
      <c r="A2590" s="424"/>
      <c r="B2590" s="792" t="s">
        <v>162</v>
      </c>
      <c r="C2590" s="793"/>
      <c r="D2590" s="794"/>
      <c r="E2590" s="794"/>
      <c r="F2590" s="794"/>
      <c r="G2590" s="794"/>
      <c r="H2590" s="794"/>
      <c r="I2590" s="794"/>
      <c r="J2590" s="794"/>
      <c r="K2590" s="794"/>
      <c r="L2590" s="794"/>
      <c r="M2590" s="794"/>
      <c r="N2590" s="794"/>
      <c r="O2590" s="794"/>
      <c r="P2590" s="794"/>
      <c r="Q2590" s="794"/>
      <c r="R2590" s="794"/>
      <c r="S2590" s="795" t="s">
        <v>162</v>
      </c>
      <c r="T2590" s="795"/>
      <c r="U2590" s="795"/>
      <c r="V2590" s="795"/>
      <c r="W2590" s="796" t="s">
        <v>163</v>
      </c>
      <c r="X2590" s="796"/>
      <c r="Y2590" s="796"/>
      <c r="Z2590" s="797"/>
    </row>
    <row r="2591" spans="1:26" ht="15.5" customHeight="1">
      <c r="A2591" s="424"/>
      <c r="B2591" s="798" t="s">
        <v>163</v>
      </c>
      <c r="C2591" s="799"/>
      <c r="D2591" s="794"/>
      <c r="E2591" s="794"/>
      <c r="F2591" s="794"/>
      <c r="G2591" s="794"/>
      <c r="H2591" s="794"/>
      <c r="I2591" s="794"/>
      <c r="J2591" s="794"/>
      <c r="K2591" s="794"/>
      <c r="L2591" s="794"/>
      <c r="M2591" s="794"/>
      <c r="N2591" s="794"/>
      <c r="O2591" s="794"/>
      <c r="P2591" s="794"/>
      <c r="Q2591" s="794"/>
      <c r="R2591" s="794"/>
      <c r="S2591" s="795"/>
      <c r="T2591" s="795"/>
      <c r="U2591" s="795"/>
      <c r="V2591" s="795"/>
      <c r="W2591" s="796"/>
      <c r="X2591" s="796"/>
      <c r="Y2591" s="796"/>
      <c r="Z2591" s="797"/>
    </row>
    <row r="2592" spans="1:26" ht="15.5" customHeight="1" thickBot="1">
      <c r="A2592" s="424"/>
      <c r="B2592" s="786" t="s">
        <v>223</v>
      </c>
      <c r="C2592" s="787"/>
      <c r="D2592" s="788"/>
      <c r="E2592" s="788"/>
      <c r="F2592" s="788"/>
      <c r="G2592" s="788"/>
      <c r="H2592" s="788"/>
      <c r="I2592" s="788"/>
      <c r="J2592" s="788"/>
      <c r="K2592" s="788"/>
      <c r="L2592" s="788"/>
      <c r="M2592" s="788"/>
      <c r="N2592" s="788"/>
      <c r="O2592" s="788"/>
      <c r="P2592" s="788"/>
      <c r="Q2592" s="788"/>
      <c r="R2592" s="788"/>
      <c r="S2592" s="789" t="s">
        <v>179</v>
      </c>
      <c r="T2592" s="789"/>
      <c r="U2592" s="789"/>
      <c r="V2592" s="789"/>
      <c r="W2592" s="790" t="s">
        <v>179</v>
      </c>
      <c r="X2592" s="790"/>
      <c r="Y2592" s="790"/>
      <c r="Z2592" s="791"/>
    </row>
    <row r="2593" spans="1:26" ht="15.5" customHeight="1">
      <c r="A2593" s="424"/>
      <c r="B2593" s="839" t="s">
        <v>178</v>
      </c>
      <c r="C2593" s="840"/>
      <c r="D2593" s="840"/>
      <c r="E2593" s="840"/>
      <c r="F2593" s="840"/>
      <c r="G2593" s="840"/>
      <c r="H2593" s="840"/>
      <c r="I2593" s="840"/>
      <c r="J2593" s="840"/>
      <c r="K2593" s="840"/>
      <c r="L2593" s="840"/>
      <c r="M2593" s="840"/>
      <c r="N2593" s="840"/>
      <c r="O2593" s="840"/>
      <c r="P2593" s="840"/>
      <c r="Q2593" s="840"/>
      <c r="R2593" s="840"/>
      <c r="S2593" s="840"/>
      <c r="T2593" s="840"/>
      <c r="U2593" s="840"/>
      <c r="V2593" s="840"/>
      <c r="W2593" s="840"/>
      <c r="X2593" s="840"/>
      <c r="Y2593" s="840"/>
      <c r="Z2593" s="841"/>
    </row>
    <row r="2594" spans="1:26" ht="15.5" customHeight="1">
      <c r="A2594" s="424"/>
      <c r="B2594" s="842" t="str">
        <f>IF('statement of marks'!$A$1="","",'statement of marks'!$A$1)</f>
        <v>GOVT. HR. SEC. SCHOOL, _________________</v>
      </c>
      <c r="C2594" s="843"/>
      <c r="D2594" s="843"/>
      <c r="E2594" s="843"/>
      <c r="F2594" s="843"/>
      <c r="G2594" s="843"/>
      <c r="H2594" s="843"/>
      <c r="I2594" s="843"/>
      <c r="J2594" s="843"/>
      <c r="K2594" s="843"/>
      <c r="L2594" s="843"/>
      <c r="M2594" s="843"/>
      <c r="N2594" s="843"/>
      <c r="O2594" s="843"/>
      <c r="P2594" s="843"/>
      <c r="Q2594" s="843"/>
      <c r="R2594" s="843"/>
      <c r="S2594" s="843"/>
      <c r="T2594" s="843"/>
      <c r="U2594" s="843"/>
      <c r="V2594" s="843"/>
      <c r="W2594" s="843"/>
      <c r="X2594" s="843"/>
      <c r="Y2594" s="843"/>
      <c r="Z2594" s="844"/>
    </row>
    <row r="2595" spans="1:26" ht="15.5" customHeight="1">
      <c r="A2595" s="424"/>
      <c r="B2595" s="813" t="s">
        <v>117</v>
      </c>
      <c r="C2595" s="814"/>
      <c r="D2595" s="814" t="str">
        <f>IF('statement of marks'!$H$3="","",'statement of marks'!$H$3)</f>
        <v>2024-25</v>
      </c>
      <c r="E2595" s="814"/>
      <c r="F2595" s="814"/>
      <c r="G2595" s="814"/>
      <c r="H2595" s="814"/>
      <c r="I2595" s="814"/>
      <c r="J2595" s="814"/>
      <c r="K2595" s="814"/>
      <c r="L2595" s="814"/>
      <c r="M2595" s="814"/>
      <c r="N2595" s="814"/>
      <c r="O2595" s="814"/>
      <c r="P2595" s="814"/>
      <c r="Q2595" s="814"/>
      <c r="R2595" s="814"/>
      <c r="S2595" s="814"/>
      <c r="T2595" s="814"/>
      <c r="U2595" s="814"/>
      <c r="V2595" s="814"/>
      <c r="W2595" s="814"/>
      <c r="X2595" s="814"/>
      <c r="Y2595" s="814"/>
      <c r="Z2595" s="832"/>
    </row>
    <row r="2596" spans="1:26" ht="15.5" customHeight="1">
      <c r="A2596" s="424"/>
      <c r="B2596" s="813" t="s">
        <v>157</v>
      </c>
      <c r="C2596" s="814"/>
      <c r="D2596" s="814" t="str">
        <f>IF('statement of marks'!I88="","",'statement of marks'!I88)</f>
        <v/>
      </c>
      <c r="E2596" s="814"/>
      <c r="F2596" s="814"/>
      <c r="G2596" s="814"/>
      <c r="H2596" s="814"/>
      <c r="I2596" s="814"/>
      <c r="J2596" s="814"/>
      <c r="K2596" s="814"/>
      <c r="L2596" s="814"/>
      <c r="M2596" s="814"/>
      <c r="N2596" s="814"/>
      <c r="O2596" s="814"/>
      <c r="P2596" s="814"/>
      <c r="Q2596" s="814"/>
      <c r="R2596" s="814"/>
      <c r="S2596" s="814"/>
      <c r="T2596" s="814"/>
      <c r="U2596" s="814"/>
      <c r="V2596" s="814"/>
      <c r="W2596" s="814"/>
      <c r="X2596" s="814"/>
      <c r="Y2596" s="814"/>
      <c r="Z2596" s="832"/>
    </row>
    <row r="2597" spans="1:26" ht="15.5" customHeight="1">
      <c r="A2597" s="424"/>
      <c r="B2597" s="813" t="s">
        <v>20</v>
      </c>
      <c r="C2597" s="814"/>
      <c r="D2597" s="814" t="str">
        <f>IF('statement of marks'!J88="","",'statement of marks'!J88)</f>
        <v/>
      </c>
      <c r="E2597" s="814"/>
      <c r="F2597" s="814"/>
      <c r="G2597" s="814"/>
      <c r="H2597" s="814"/>
      <c r="I2597" s="814"/>
      <c r="J2597" s="814"/>
      <c r="K2597" s="814"/>
      <c r="L2597" s="814"/>
      <c r="M2597" s="814"/>
      <c r="N2597" s="814"/>
      <c r="O2597" s="814"/>
      <c r="P2597" s="814"/>
      <c r="Q2597" s="814"/>
      <c r="R2597" s="814"/>
      <c r="S2597" s="814"/>
      <c r="T2597" s="814"/>
      <c r="U2597" s="814"/>
      <c r="V2597" s="814"/>
      <c r="W2597" s="814"/>
      <c r="X2597" s="814"/>
      <c r="Y2597" s="814"/>
      <c r="Z2597" s="832"/>
    </row>
    <row r="2598" spans="1:26" ht="15.5" customHeight="1">
      <c r="A2598" s="424"/>
      <c r="B2598" s="813" t="s">
        <v>21</v>
      </c>
      <c r="C2598" s="814"/>
      <c r="D2598" s="814" t="str">
        <f>IF('statement of marks'!K88="","",'statement of marks'!K88)</f>
        <v/>
      </c>
      <c r="E2598" s="814"/>
      <c r="F2598" s="814"/>
      <c r="G2598" s="814"/>
      <c r="H2598" s="814"/>
      <c r="I2598" s="814"/>
      <c r="J2598" s="814"/>
      <c r="K2598" s="814"/>
      <c r="L2598" s="814"/>
      <c r="M2598" s="814"/>
      <c r="N2598" s="814"/>
      <c r="O2598" s="814"/>
      <c r="P2598" s="814"/>
      <c r="Q2598" s="814"/>
      <c r="R2598" s="814"/>
      <c r="S2598" s="814"/>
      <c r="T2598" s="814"/>
      <c r="U2598" s="814"/>
      <c r="V2598" s="814"/>
      <c r="W2598" s="814"/>
      <c r="X2598" s="814"/>
      <c r="Y2598" s="814"/>
      <c r="Z2598" s="832"/>
    </row>
    <row r="2599" spans="1:26" ht="15.5" customHeight="1">
      <c r="A2599" s="424"/>
      <c r="B2599" s="813" t="s">
        <v>158</v>
      </c>
      <c r="C2599" s="814"/>
      <c r="D2599" s="814" t="str">
        <f>IF('statement of marks'!$G$3="","",'statement of marks'!$G$3)</f>
        <v>6 A</v>
      </c>
      <c r="E2599" s="814"/>
      <c r="F2599" s="814"/>
      <c r="G2599" s="814" t="s">
        <v>159</v>
      </c>
      <c r="H2599" s="814"/>
      <c r="I2599" s="814"/>
      <c r="J2599" s="836">
        <f>IF('statement of marks'!D88="","",'statement of marks'!D88)</f>
        <v>882</v>
      </c>
      <c r="K2599" s="837"/>
      <c r="L2599" s="837"/>
      <c r="M2599" s="837"/>
      <c r="N2599" s="838"/>
      <c r="O2599" s="814" t="s">
        <v>79</v>
      </c>
      <c r="P2599" s="814"/>
      <c r="Q2599" s="814"/>
      <c r="R2599" s="814"/>
      <c r="S2599" s="814" t="str">
        <f>IF('statement of marks'!F88="","",'statement of marks'!F88)</f>
        <v/>
      </c>
      <c r="T2599" s="814"/>
      <c r="U2599" s="814"/>
      <c r="V2599" s="814"/>
      <c r="W2599" s="814" t="str">
        <f>IF('statement of marks'!$I$3="","",'statement of marks'!$I$3)</f>
        <v>SCHOOL DISE CODE</v>
      </c>
      <c r="X2599" s="814"/>
      <c r="Y2599" s="814"/>
      <c r="Z2599" s="832"/>
    </row>
    <row r="2600" spans="1:26" ht="15.5" customHeight="1">
      <c r="A2600" s="424"/>
      <c r="B2600" s="449" t="s">
        <v>171</v>
      </c>
      <c r="C2600" s="428"/>
      <c r="D2600" s="830" t="str">
        <f>IF('statement of marks'!G88="","",'statement of marks'!G88)</f>
        <v/>
      </c>
      <c r="E2600" s="830"/>
      <c r="F2600" s="830"/>
      <c r="G2600" s="831" t="str">
        <f>IF('statement of marks'!H88="","",'statement of marks'!H88)</f>
        <v/>
      </c>
      <c r="H2600" s="831"/>
      <c r="I2600" s="831"/>
      <c r="J2600" s="831"/>
      <c r="K2600" s="831"/>
      <c r="L2600" s="831"/>
      <c r="M2600" s="831"/>
      <c r="N2600" s="831"/>
      <c r="O2600" s="831"/>
      <c r="P2600" s="831"/>
      <c r="Q2600" s="831"/>
      <c r="R2600" s="831"/>
      <c r="S2600" s="831"/>
      <c r="T2600" s="831"/>
      <c r="U2600" s="831"/>
      <c r="V2600" s="831"/>
      <c r="W2600" s="814" t="str">
        <f>IF('statement of marks'!$J$3="","",'statement of marks'!$J$3)</f>
        <v>08291009401</v>
      </c>
      <c r="X2600" s="814"/>
      <c r="Y2600" s="814"/>
      <c r="Z2600" s="832"/>
    </row>
    <row r="2601" spans="1:26" ht="15.5" customHeight="1">
      <c r="A2601" s="424"/>
      <c r="B2601" s="450" t="s">
        <v>160</v>
      </c>
      <c r="C2601" s="429" t="s">
        <v>165</v>
      </c>
      <c r="D2601" s="794" t="s">
        <v>167</v>
      </c>
      <c r="E2601" s="794"/>
      <c r="F2601" s="794"/>
      <c r="G2601" s="794" t="s">
        <v>168</v>
      </c>
      <c r="H2601" s="794"/>
      <c r="I2601" s="794"/>
      <c r="J2601" s="794" t="s">
        <v>169</v>
      </c>
      <c r="K2601" s="794"/>
      <c r="L2601" s="794"/>
      <c r="M2601" s="833" t="str">
        <f>IF('statement of marks'!U$4="","",'statement of marks'!U$4)</f>
        <v>TOTAL OF ALL TESTS</v>
      </c>
      <c r="N2601" s="834" t="str">
        <f>IF('statement of marks'!V$4="","",'statement of marks'!V$4)</f>
        <v>VRUKSHAROPAN</v>
      </c>
      <c r="O2601" s="795" t="s">
        <v>170</v>
      </c>
      <c r="P2601" s="795"/>
      <c r="Q2601" s="795"/>
      <c r="R2601" s="795"/>
      <c r="S2601" s="835" t="s">
        <v>216</v>
      </c>
      <c r="T2601" s="816" t="s">
        <v>90</v>
      </c>
      <c r="U2601" s="816"/>
      <c r="V2601" s="816"/>
      <c r="W2601" s="816"/>
      <c r="X2601" s="823" t="s">
        <v>425</v>
      </c>
      <c r="Y2601" s="823"/>
      <c r="Z2601" s="824"/>
    </row>
    <row r="2602" spans="1:26" ht="15.5" customHeight="1">
      <c r="A2602" s="424"/>
      <c r="B2602" s="450"/>
      <c r="C2602" s="429"/>
      <c r="D2602" s="431" t="s">
        <v>217</v>
      </c>
      <c r="E2602" s="431" t="s">
        <v>218</v>
      </c>
      <c r="F2602" s="432" t="s">
        <v>219</v>
      </c>
      <c r="G2602" s="431" t="s">
        <v>217</v>
      </c>
      <c r="H2602" s="431" t="s">
        <v>218</v>
      </c>
      <c r="I2602" s="433" t="s">
        <v>219</v>
      </c>
      <c r="J2602" s="431" t="s">
        <v>217</v>
      </c>
      <c r="K2602" s="431" t="s">
        <v>218</v>
      </c>
      <c r="L2602" s="433" t="s">
        <v>219</v>
      </c>
      <c r="M2602" s="833"/>
      <c r="N2602" s="834"/>
      <c r="O2602" s="431" t="s">
        <v>217</v>
      </c>
      <c r="P2602" s="431" t="s">
        <v>218</v>
      </c>
      <c r="Q2602" s="434" t="s">
        <v>421</v>
      </c>
      <c r="R2602" s="433" t="s">
        <v>219</v>
      </c>
      <c r="S2602" s="835"/>
      <c r="T2602" s="431" t="s">
        <v>217</v>
      </c>
      <c r="U2602" s="431" t="s">
        <v>218</v>
      </c>
      <c r="V2602" s="434" t="s">
        <v>422</v>
      </c>
      <c r="W2602" s="433" t="s">
        <v>219</v>
      </c>
      <c r="X2602" s="435" t="s">
        <v>423</v>
      </c>
      <c r="Y2602" s="431" t="s">
        <v>220</v>
      </c>
      <c r="Z2602" s="451" t="s">
        <v>69</v>
      </c>
    </row>
    <row r="2603" spans="1:26" ht="15.5" customHeight="1">
      <c r="A2603" s="425"/>
      <c r="B2603" s="828" t="s">
        <v>166</v>
      </c>
      <c r="C2603" s="829"/>
      <c r="D2603" s="436">
        <f>IF('statement of marks'!L$6="","",'statement of marks'!L$6)</f>
        <v>5</v>
      </c>
      <c r="E2603" s="436">
        <f>IF('statement of marks'!M$6="","",'statement of marks'!M$6)</f>
        <v>5</v>
      </c>
      <c r="F2603" s="437">
        <f>IF('statement of marks'!N$6="","",'statement of marks'!N$6)</f>
        <v>10</v>
      </c>
      <c r="G2603" s="436">
        <f>IF('statement of marks'!O$6="","",'statement of marks'!O$6)</f>
        <v>5</v>
      </c>
      <c r="H2603" s="436">
        <f>IF('statement of marks'!P$6="","",'statement of marks'!P$6)</f>
        <v>5</v>
      </c>
      <c r="I2603" s="438">
        <f>IF('statement of marks'!Q$6="","",'statement of marks'!Q$6)</f>
        <v>10</v>
      </c>
      <c r="J2603" s="436">
        <f>IF('statement of marks'!R$6="","",'statement of marks'!R$6)</f>
        <v>5</v>
      </c>
      <c r="K2603" s="436">
        <f>IF('statement of marks'!S$6="","",'statement of marks'!S$6)</f>
        <v>4</v>
      </c>
      <c r="L2603" s="438">
        <f>IF('statement of marks'!T$6="","",'statement of marks'!T$6)</f>
        <v>9</v>
      </c>
      <c r="M2603" s="438">
        <f>IF('statement of marks'!U$6="","",'statement of marks'!U$6)</f>
        <v>29</v>
      </c>
      <c r="N2603" s="439">
        <f>IF('statement of marks'!V$6="","",'statement of marks'!V$6)</f>
        <v>1</v>
      </c>
      <c r="O2603" s="436">
        <f>IF('statement of marks'!W$6="","",'statement of marks'!W$6)</f>
        <v>40</v>
      </c>
      <c r="P2603" s="436">
        <f>IF('statement of marks'!X$6="","",'statement of marks'!X$6)</f>
        <v>10</v>
      </c>
      <c r="Q2603" s="436">
        <f>IF('statement of marks'!Y$6="","",'statement of marks'!Y$6)</f>
        <v>20</v>
      </c>
      <c r="R2603" s="438">
        <f>IF('statement of marks'!Z$6="","",'statement of marks'!Z$6)</f>
        <v>70</v>
      </c>
      <c r="S2603" s="440">
        <f>IF('statement of marks'!AA$6="","",'statement of marks'!AA$6)</f>
        <v>100</v>
      </c>
      <c r="T2603" s="436">
        <f>IF('statement of marks'!AB$6="","",'statement of marks'!AB$6)</f>
        <v>65</v>
      </c>
      <c r="U2603" s="436">
        <f>IF('statement of marks'!AC$6="","",'statement of marks'!AC$6)</f>
        <v>15</v>
      </c>
      <c r="V2603" s="436">
        <f>IF('statement of marks'!AD$6="","",'statement of marks'!AD$6)</f>
        <v>20</v>
      </c>
      <c r="W2603" s="438">
        <f>IF('statement of marks'!AE$6="","",'statement of marks'!AE$6)</f>
        <v>100</v>
      </c>
      <c r="X2603" s="441">
        <f>IF('statement of marks'!AF$6="","",'statement of marks'!AF$6)</f>
        <v>200</v>
      </c>
      <c r="Y2603" s="436" t="str">
        <f>IF('statement of marks'!AG$6="","",'statement of marks'!AG$6)</f>
        <v/>
      </c>
      <c r="Z2603" s="452" t="str">
        <f>IF('statement of marks'!AH$6="","",'statement of marks'!AH$6)</f>
        <v/>
      </c>
    </row>
    <row r="2604" spans="1:26" ht="15.5" customHeight="1">
      <c r="A2604" s="424"/>
      <c r="B2604" s="813" t="str">
        <f>IF('statement of marks'!$L$3="","",'statement of marks'!$L$3)</f>
        <v>HINDI</v>
      </c>
      <c r="C2604" s="814"/>
      <c r="D2604" s="430" t="str">
        <f>IF('statement of marks'!L88="","",'statement of marks'!L88)</f>
        <v/>
      </c>
      <c r="E2604" s="430" t="str">
        <f>IF('statement of marks'!M88="","",'statement of marks'!M88)</f>
        <v/>
      </c>
      <c r="F2604" s="442" t="str">
        <f>IF('statement of marks'!N88="","",'statement of marks'!N88)</f>
        <v/>
      </c>
      <c r="G2604" s="430" t="str">
        <f>IF('statement of marks'!O88="","",'statement of marks'!O88)</f>
        <v/>
      </c>
      <c r="H2604" s="430" t="str">
        <f>IF('statement of marks'!P88="","",'statement of marks'!P88)</f>
        <v/>
      </c>
      <c r="I2604" s="443" t="str">
        <f>IF('statement of marks'!Q88="","",'statement of marks'!Q88)</f>
        <v/>
      </c>
      <c r="J2604" s="430" t="str">
        <f>IF('statement of marks'!R88="","",'statement of marks'!R88)</f>
        <v/>
      </c>
      <c r="K2604" s="430" t="str">
        <f>IF('statement of marks'!S88="","",'statement of marks'!S88)</f>
        <v/>
      </c>
      <c r="L2604" s="443" t="str">
        <f>IF('statement of marks'!T88="","",'statement of marks'!T88)</f>
        <v/>
      </c>
      <c r="M2604" s="443" t="str">
        <f>IF('statement of marks'!U88="","",'statement of marks'!U88)</f>
        <v/>
      </c>
      <c r="N2604" s="444" t="str">
        <f>IF('statement of marks'!V88="","",'statement of marks'!V88)</f>
        <v/>
      </c>
      <c r="O2604" s="430" t="str">
        <f>IF('statement of marks'!W88="","",'statement of marks'!W88)</f>
        <v/>
      </c>
      <c r="P2604" s="430" t="str">
        <f>IF('statement of marks'!X88="","",'statement of marks'!X88)</f>
        <v/>
      </c>
      <c r="Q2604" s="430" t="str">
        <f>IF('statement of marks'!Y88="","",'statement of marks'!Y88)</f>
        <v/>
      </c>
      <c r="R2604" s="443" t="str">
        <f>IF('statement of marks'!Z88="","",'statement of marks'!Z88)</f>
        <v/>
      </c>
      <c r="S2604" s="445" t="str">
        <f>IF('statement of marks'!AA88="","",'statement of marks'!AA88)</f>
        <v/>
      </c>
      <c r="T2604" s="430" t="str">
        <f>IF('statement of marks'!AB88="","",'statement of marks'!AB88)</f>
        <v/>
      </c>
      <c r="U2604" s="430" t="str">
        <f>IF('statement of marks'!AC88="","",'statement of marks'!AC88)</f>
        <v/>
      </c>
      <c r="V2604" s="430" t="str">
        <f>IF('statement of marks'!AD88="","",'statement of marks'!AD88)</f>
        <v/>
      </c>
      <c r="W2604" s="443" t="str">
        <f>IF('statement of marks'!AE88="","",'statement of marks'!AE88)</f>
        <v/>
      </c>
      <c r="X2604" s="446" t="str">
        <f>IF('statement of marks'!AF88="","",'statement of marks'!AF88)</f>
        <v/>
      </c>
      <c r="Y2604" s="430" t="str">
        <f>IF('statement of marks'!AG88="","",'statement of marks'!AG88)</f>
        <v/>
      </c>
      <c r="Z2604" s="453" t="str">
        <f>IF('statement of marks'!AH88="","",'statement of marks'!AH88)</f>
        <v/>
      </c>
    </row>
    <row r="2605" spans="1:26" ht="15.5" customHeight="1">
      <c r="A2605" s="424"/>
      <c r="B2605" s="813" t="str">
        <f>IF('statement of marks'!$AK$3="","",'statement of marks'!$AK$3)</f>
        <v>ENGLISH</v>
      </c>
      <c r="C2605" s="814"/>
      <c r="D2605" s="430" t="str">
        <f>IF('statement of marks'!AK88="","",'statement of marks'!AK88)</f>
        <v/>
      </c>
      <c r="E2605" s="430" t="str">
        <f>IF('statement of marks'!AL88="","",'statement of marks'!AL88)</f>
        <v/>
      </c>
      <c r="F2605" s="442" t="str">
        <f>IF('statement of marks'!AM88="","",'statement of marks'!AM88)</f>
        <v/>
      </c>
      <c r="G2605" s="430" t="str">
        <f>IF('statement of marks'!AN88="","",'statement of marks'!AN88)</f>
        <v/>
      </c>
      <c r="H2605" s="430" t="str">
        <f>IF('statement of marks'!AO88="","",'statement of marks'!AO88)</f>
        <v/>
      </c>
      <c r="I2605" s="443" t="str">
        <f>IF('statement of marks'!AP88="","",'statement of marks'!AP88)</f>
        <v/>
      </c>
      <c r="J2605" s="430" t="str">
        <f>IF('statement of marks'!AQ88="","",'statement of marks'!AQ88)</f>
        <v/>
      </c>
      <c r="K2605" s="430" t="str">
        <f>IF('statement of marks'!AR88="","",'statement of marks'!AR88)</f>
        <v/>
      </c>
      <c r="L2605" s="443" t="str">
        <f>IF('statement of marks'!AS88="","",'statement of marks'!AS88)</f>
        <v/>
      </c>
      <c r="M2605" s="443" t="str">
        <f>IF('statement of marks'!AT88="","",'statement of marks'!AT88)</f>
        <v/>
      </c>
      <c r="N2605" s="444" t="str">
        <f>IF('statement of marks'!AU88="","",'statement of marks'!AU88)</f>
        <v/>
      </c>
      <c r="O2605" s="430" t="str">
        <f>IF('statement of marks'!AV88="","",'statement of marks'!AV88)</f>
        <v/>
      </c>
      <c r="P2605" s="430" t="str">
        <f>IF('statement of marks'!AW88="","",'statement of marks'!AW88)</f>
        <v/>
      </c>
      <c r="Q2605" s="430" t="str">
        <f>IF('statement of marks'!AX88="","",'statement of marks'!AX88)</f>
        <v/>
      </c>
      <c r="R2605" s="443" t="str">
        <f>IF('statement of marks'!AY88="","",'statement of marks'!AY88)</f>
        <v/>
      </c>
      <c r="S2605" s="445" t="str">
        <f>IF('statement of marks'!AZ88="","",'statement of marks'!AZ88)</f>
        <v/>
      </c>
      <c r="T2605" s="430" t="str">
        <f>IF('statement of marks'!BA88="","",'statement of marks'!BA88)</f>
        <v/>
      </c>
      <c r="U2605" s="430" t="str">
        <f>IF('statement of marks'!BB88="","",'statement of marks'!BB88)</f>
        <v/>
      </c>
      <c r="V2605" s="430" t="str">
        <f>IF('statement of marks'!BC88="","",'statement of marks'!BC88)</f>
        <v/>
      </c>
      <c r="W2605" s="443" t="str">
        <f>IF('statement of marks'!BD88="","",'statement of marks'!BD88)</f>
        <v/>
      </c>
      <c r="X2605" s="446" t="str">
        <f>IF('statement of marks'!BE88="","",'statement of marks'!BE88)</f>
        <v/>
      </c>
      <c r="Y2605" s="430" t="str">
        <f>IF('statement of marks'!BF88="","",'statement of marks'!BF88)</f>
        <v/>
      </c>
      <c r="Z2605" s="453" t="str">
        <f>IF('statement of marks'!BG88="","",'statement of marks'!BG88)</f>
        <v/>
      </c>
    </row>
    <row r="2606" spans="1:26" ht="15.5" customHeight="1">
      <c r="A2606" s="424"/>
      <c r="B2606" s="813" t="str">
        <f>IF('statement of marks'!BJ88="s","SANSKRIT",IF('statement of marks'!BJ88="u","URDU",IF('statement of marks'!BJ88="g","GUJRATI",IF('statement of marks'!BJ88="p","PUNJABI",IF('statement of marks'!BJ88="sd","fla/kh","THIRD LANGUAGE")))))</f>
        <v>THIRD LANGUAGE</v>
      </c>
      <c r="C2606" s="814"/>
      <c r="D2606" s="430" t="str">
        <f>IF('statement of marks'!BK88="","",'statement of marks'!BK88)</f>
        <v/>
      </c>
      <c r="E2606" s="430" t="str">
        <f>IF('statement of marks'!BL88="","",'statement of marks'!BL88)</f>
        <v/>
      </c>
      <c r="F2606" s="442" t="str">
        <f>IF('statement of marks'!BM88="","",'statement of marks'!BM88)</f>
        <v/>
      </c>
      <c r="G2606" s="430" t="str">
        <f>IF('statement of marks'!BN88="","",'statement of marks'!BN88)</f>
        <v/>
      </c>
      <c r="H2606" s="430" t="str">
        <f>IF('statement of marks'!BO88="","",'statement of marks'!BO88)</f>
        <v/>
      </c>
      <c r="I2606" s="443" t="str">
        <f>IF('statement of marks'!BP88="","",'statement of marks'!BP88)</f>
        <v/>
      </c>
      <c r="J2606" s="430" t="str">
        <f>IF('statement of marks'!BQ88="","",'statement of marks'!BQ88)</f>
        <v/>
      </c>
      <c r="K2606" s="430" t="str">
        <f>IF('statement of marks'!BR88="","",'statement of marks'!BR88)</f>
        <v/>
      </c>
      <c r="L2606" s="443" t="str">
        <f>IF('statement of marks'!BS88="","",'statement of marks'!BS88)</f>
        <v/>
      </c>
      <c r="M2606" s="443" t="str">
        <f>IF('statement of marks'!BT88="","",'statement of marks'!BT88)</f>
        <v/>
      </c>
      <c r="N2606" s="444" t="str">
        <f>IF('statement of marks'!BU88="","",'statement of marks'!BU88)</f>
        <v/>
      </c>
      <c r="O2606" s="430" t="str">
        <f>IF('statement of marks'!BV88="","",'statement of marks'!BV88)</f>
        <v/>
      </c>
      <c r="P2606" s="430" t="str">
        <f>IF('statement of marks'!BW88="","",'statement of marks'!BW88)</f>
        <v/>
      </c>
      <c r="Q2606" s="430"/>
      <c r="R2606" s="443" t="str">
        <f>IF('statement of marks'!BX88="","",'statement of marks'!BX88)</f>
        <v/>
      </c>
      <c r="S2606" s="445" t="str">
        <f>IF('statement of marks'!BY88="","",'statement of marks'!BY88)</f>
        <v/>
      </c>
      <c r="T2606" s="430" t="str">
        <f>IF('statement of marks'!BZ88="","",'statement of marks'!BZ88)</f>
        <v/>
      </c>
      <c r="U2606" s="430" t="str">
        <f>IF('statement of marks'!CA88="","",'statement of marks'!CA88)</f>
        <v/>
      </c>
      <c r="V2606" s="430"/>
      <c r="W2606" s="443" t="str">
        <f>IF('statement of marks'!CB88="","",'statement of marks'!CB88)</f>
        <v/>
      </c>
      <c r="X2606" s="446" t="str">
        <f>IF('statement of marks'!CC88="","",'statement of marks'!CC88)</f>
        <v/>
      </c>
      <c r="Y2606" s="430" t="str">
        <f>IF('statement of marks'!CD88="","",'statement of marks'!CD88)</f>
        <v/>
      </c>
      <c r="Z2606" s="453" t="str">
        <f>IF('statement of marks'!CE88="","",'statement of marks'!CE88)</f>
        <v/>
      </c>
    </row>
    <row r="2607" spans="1:26" ht="15.5" customHeight="1">
      <c r="A2607" s="424"/>
      <c r="B2607" s="813" t="str">
        <f>IF('statement of marks'!$CH$3="","",'statement of marks'!$CH$3)</f>
        <v>MATHEMATICS</v>
      </c>
      <c r="C2607" s="814"/>
      <c r="D2607" s="430" t="str">
        <f>IF('statement of marks'!CH88="","",'statement of marks'!CH88)</f>
        <v/>
      </c>
      <c r="E2607" s="430" t="str">
        <f>IF('statement of marks'!CI88="","",'statement of marks'!CI88)</f>
        <v/>
      </c>
      <c r="F2607" s="442" t="str">
        <f>IF('statement of marks'!CJ88="","",'statement of marks'!CJ88)</f>
        <v/>
      </c>
      <c r="G2607" s="430" t="str">
        <f>IF('statement of marks'!CK88="","",'statement of marks'!CK88)</f>
        <v/>
      </c>
      <c r="H2607" s="430" t="str">
        <f>IF('statement of marks'!CL88="","",'statement of marks'!CL88)</f>
        <v/>
      </c>
      <c r="I2607" s="443" t="str">
        <f>IF('statement of marks'!CM88="","",'statement of marks'!CM88)</f>
        <v/>
      </c>
      <c r="J2607" s="430" t="str">
        <f>IF('statement of marks'!CN88="","",'statement of marks'!CN88)</f>
        <v/>
      </c>
      <c r="K2607" s="430" t="str">
        <f>IF('statement of marks'!CO88="","",'statement of marks'!CO88)</f>
        <v/>
      </c>
      <c r="L2607" s="443" t="str">
        <f>IF('statement of marks'!CP88="","",'statement of marks'!CP88)</f>
        <v/>
      </c>
      <c r="M2607" s="443" t="str">
        <f>IF('statement of marks'!CQ88="","",'statement of marks'!CQ88)</f>
        <v/>
      </c>
      <c r="N2607" s="444" t="str">
        <f>IF('statement of marks'!CR88="","",'statement of marks'!CR88)</f>
        <v/>
      </c>
      <c r="O2607" s="430" t="str">
        <f>IF('statement of marks'!CS88="","",'statement of marks'!CS88)</f>
        <v/>
      </c>
      <c r="P2607" s="430" t="str">
        <f>IF('statement of marks'!CT88="","",'statement of marks'!CT88)</f>
        <v/>
      </c>
      <c r="Q2607" s="430" t="str">
        <f>IF('statement of marks'!CU88="","",'statement of marks'!CU88)</f>
        <v/>
      </c>
      <c r="R2607" s="443" t="str">
        <f>IF('statement of marks'!CV88="","",'statement of marks'!CV88)</f>
        <v/>
      </c>
      <c r="S2607" s="445" t="str">
        <f>IF('statement of marks'!CW88="","",'statement of marks'!CW88)</f>
        <v/>
      </c>
      <c r="T2607" s="430" t="str">
        <f>IF('statement of marks'!CX88="","",'statement of marks'!CX88)</f>
        <v/>
      </c>
      <c r="U2607" s="430" t="str">
        <f>IF('statement of marks'!CY88="","",'statement of marks'!CY88)</f>
        <v/>
      </c>
      <c r="V2607" s="430" t="str">
        <f>IF('statement of marks'!CZ88="","",'statement of marks'!CZ88)</f>
        <v/>
      </c>
      <c r="W2607" s="443" t="str">
        <f>IF('statement of marks'!DA88="","",'statement of marks'!DA88)</f>
        <v/>
      </c>
      <c r="X2607" s="446" t="str">
        <f>IF('statement of marks'!DB88="","",'statement of marks'!DB88)</f>
        <v/>
      </c>
      <c r="Y2607" s="430" t="str">
        <f>IF('statement of marks'!DC88="","",'statement of marks'!DC88)</f>
        <v/>
      </c>
      <c r="Z2607" s="453" t="str">
        <f>IF('statement of marks'!DD88="","",'statement of marks'!DD88)</f>
        <v/>
      </c>
    </row>
    <row r="2608" spans="1:26" ht="15.5" customHeight="1">
      <c r="A2608" s="424"/>
      <c r="B2608" s="813" t="str">
        <f>IF('statement of marks'!$DG$3="","",'statement of marks'!$DG$3)</f>
        <v>SCIENCE</v>
      </c>
      <c r="C2608" s="814"/>
      <c r="D2608" s="430" t="str">
        <f>IF('statement of marks'!DG88="","",'statement of marks'!DG88)</f>
        <v/>
      </c>
      <c r="E2608" s="430" t="str">
        <f>IF('statement of marks'!DH88="","",'statement of marks'!DH88)</f>
        <v/>
      </c>
      <c r="F2608" s="442" t="str">
        <f>IF('statement of marks'!DI88="","",'statement of marks'!DI88)</f>
        <v/>
      </c>
      <c r="G2608" s="430" t="str">
        <f>IF('statement of marks'!DJ88="","",'statement of marks'!DJ88)</f>
        <v/>
      </c>
      <c r="H2608" s="430" t="str">
        <f>IF('statement of marks'!DK88="","",'statement of marks'!DK88)</f>
        <v/>
      </c>
      <c r="I2608" s="443" t="str">
        <f>IF('statement of marks'!DL88="","",'statement of marks'!DL88)</f>
        <v/>
      </c>
      <c r="J2608" s="430" t="str">
        <f>IF('statement of marks'!DM88="","",'statement of marks'!DM88)</f>
        <v/>
      </c>
      <c r="K2608" s="430" t="str">
        <f>IF('statement of marks'!DN88="","",'statement of marks'!DN88)</f>
        <v/>
      </c>
      <c r="L2608" s="443" t="str">
        <f>IF('statement of marks'!DO88="","",'statement of marks'!DO88)</f>
        <v/>
      </c>
      <c r="M2608" s="443" t="str">
        <f>IF('statement of marks'!DP88="","",'statement of marks'!DP88)</f>
        <v/>
      </c>
      <c r="N2608" s="444" t="str">
        <f>IF('statement of marks'!DQ88="","",'statement of marks'!DQ88)</f>
        <v/>
      </c>
      <c r="O2608" s="430" t="str">
        <f>IF('statement of marks'!DR88="","",'statement of marks'!DR88)</f>
        <v/>
      </c>
      <c r="P2608" s="430" t="str">
        <f>IF('statement of marks'!DS88="","",'statement of marks'!DS88)</f>
        <v/>
      </c>
      <c r="Q2608" s="430"/>
      <c r="R2608" s="443" t="str">
        <f>IF('statement of marks'!DT88="","",'statement of marks'!DT88)</f>
        <v/>
      </c>
      <c r="S2608" s="445" t="str">
        <f>IF('statement of marks'!DU88="","",'statement of marks'!DU88)</f>
        <v/>
      </c>
      <c r="T2608" s="430" t="str">
        <f>IF('statement of marks'!DV88="","",'statement of marks'!DV88)</f>
        <v/>
      </c>
      <c r="U2608" s="430" t="str">
        <f>IF('statement of marks'!DW88="","",'statement of marks'!DW88)</f>
        <v/>
      </c>
      <c r="V2608" s="430"/>
      <c r="W2608" s="443" t="str">
        <f>IF('statement of marks'!DX88="","",'statement of marks'!DX88)</f>
        <v/>
      </c>
      <c r="X2608" s="446" t="str">
        <f>IF('statement of marks'!DY88="","",'statement of marks'!DY88)</f>
        <v/>
      </c>
      <c r="Y2608" s="430" t="str">
        <f>IF('statement of marks'!DZ88="","",'statement of marks'!DZ88)</f>
        <v/>
      </c>
      <c r="Z2608" s="453" t="str">
        <f>IF('statement of marks'!EA88="","",'statement of marks'!EA88)</f>
        <v/>
      </c>
    </row>
    <row r="2609" spans="1:26" ht="15.5" customHeight="1">
      <c r="A2609" s="424"/>
      <c r="B2609" s="813" t="str">
        <f>IF('statement of marks'!$ED$3="","",'statement of marks'!$ED$3)</f>
        <v>SOCIAL STUDIES</v>
      </c>
      <c r="C2609" s="814"/>
      <c r="D2609" s="430" t="str">
        <f>IF('statement of marks'!ED88="","",'statement of marks'!ED88)</f>
        <v/>
      </c>
      <c r="E2609" s="430" t="str">
        <f>IF('statement of marks'!EE88="","",'statement of marks'!EE88)</f>
        <v/>
      </c>
      <c r="F2609" s="442" t="str">
        <f>IF('statement of marks'!EF88="","",'statement of marks'!EF88)</f>
        <v/>
      </c>
      <c r="G2609" s="430" t="str">
        <f>IF('statement of marks'!EG88="","",'statement of marks'!EG88)</f>
        <v/>
      </c>
      <c r="H2609" s="430" t="str">
        <f>IF('statement of marks'!EH88="","",'statement of marks'!EH88)</f>
        <v/>
      </c>
      <c r="I2609" s="443" t="str">
        <f>IF('statement of marks'!EI88="","",'statement of marks'!EI88)</f>
        <v/>
      </c>
      <c r="J2609" s="430" t="str">
        <f>IF('statement of marks'!EJ88="","",'statement of marks'!EJ88)</f>
        <v/>
      </c>
      <c r="K2609" s="430" t="str">
        <f>IF('statement of marks'!EK88="","",'statement of marks'!EK88)</f>
        <v/>
      </c>
      <c r="L2609" s="443" t="str">
        <f>IF('statement of marks'!EL88="","",'statement of marks'!EL88)</f>
        <v/>
      </c>
      <c r="M2609" s="443" t="str">
        <f>IF('statement of marks'!EM88="","",'statement of marks'!EM88)</f>
        <v/>
      </c>
      <c r="N2609" s="444" t="str">
        <f>IF('statement of marks'!EN88="","",'statement of marks'!EN88)</f>
        <v/>
      </c>
      <c r="O2609" s="430" t="str">
        <f>IF('statement of marks'!EO88="","",'statement of marks'!EO88)</f>
        <v/>
      </c>
      <c r="P2609" s="430" t="str">
        <f>IF('statement of marks'!EP88="","",'statement of marks'!EP88)</f>
        <v/>
      </c>
      <c r="Q2609" s="430"/>
      <c r="R2609" s="443" t="str">
        <f>IF('statement of marks'!EQ88="","",'statement of marks'!EQ88)</f>
        <v/>
      </c>
      <c r="S2609" s="445" t="str">
        <f>IF('statement of marks'!ER88="","",'statement of marks'!ER88)</f>
        <v/>
      </c>
      <c r="T2609" s="430" t="str">
        <f>IF('statement of marks'!ES88="","",'statement of marks'!ES88)</f>
        <v/>
      </c>
      <c r="U2609" s="430" t="str">
        <f>IF('statement of marks'!ET88="","",'statement of marks'!ET88)</f>
        <v/>
      </c>
      <c r="V2609" s="430"/>
      <c r="W2609" s="443" t="str">
        <f>IF('statement of marks'!EU88="","",'statement of marks'!EU88)</f>
        <v/>
      </c>
      <c r="X2609" s="446" t="str">
        <f>IF('statement of marks'!EV88="","",'statement of marks'!EV88)</f>
        <v/>
      </c>
      <c r="Y2609" s="430" t="str">
        <f>IF('statement of marks'!EW88="","",'statement of marks'!EW88)</f>
        <v/>
      </c>
      <c r="Z2609" s="453" t="str">
        <f>IF('statement of marks'!EX88="","",'statement of marks'!EX88)</f>
        <v/>
      </c>
    </row>
    <row r="2610" spans="1:26" ht="15.5" customHeight="1">
      <c r="A2610" s="424"/>
      <c r="B2610" s="813" t="s">
        <v>172</v>
      </c>
      <c r="C2610" s="814"/>
      <c r="D2610" s="794" t="s">
        <v>167</v>
      </c>
      <c r="E2610" s="794"/>
      <c r="F2610" s="794"/>
      <c r="G2610" s="794" t="s">
        <v>168</v>
      </c>
      <c r="H2610" s="794"/>
      <c r="I2610" s="794"/>
      <c r="J2610" s="794" t="s">
        <v>169</v>
      </c>
      <c r="K2610" s="794"/>
      <c r="L2610" s="794"/>
      <c r="M2610" s="794"/>
      <c r="N2610" s="794"/>
      <c r="O2610" s="794" t="s">
        <v>177</v>
      </c>
      <c r="P2610" s="794"/>
      <c r="Q2610" s="794"/>
      <c r="R2610" s="794"/>
      <c r="S2610" s="794" t="s">
        <v>221</v>
      </c>
      <c r="T2610" s="794"/>
      <c r="U2610" s="794"/>
      <c r="V2610" s="794"/>
      <c r="W2610" s="447"/>
      <c r="X2610" s="823" t="s">
        <v>425</v>
      </c>
      <c r="Y2610" s="823"/>
      <c r="Z2610" s="824"/>
    </row>
    <row r="2611" spans="1:26" ht="15.5" customHeight="1">
      <c r="A2611" s="425"/>
      <c r="B2611" s="825" t="s">
        <v>166</v>
      </c>
      <c r="C2611" s="826"/>
      <c r="D2611" s="827">
        <f>IF('statement of marks'!FA$6="","",'statement of marks'!FA$6)</f>
        <v>20</v>
      </c>
      <c r="E2611" s="827"/>
      <c r="F2611" s="827"/>
      <c r="G2611" s="827">
        <f>IF('statement of marks'!FB$6="","",'statement of marks'!FB$6)</f>
        <v>20</v>
      </c>
      <c r="H2611" s="827"/>
      <c r="I2611" s="827"/>
      <c r="J2611" s="827">
        <f>IF('statement of marks'!FC$6="","",'statement of marks'!FC$6)</f>
        <v>20</v>
      </c>
      <c r="K2611" s="827"/>
      <c r="L2611" s="827"/>
      <c r="M2611" s="827"/>
      <c r="N2611" s="827"/>
      <c r="O2611" s="827">
        <f>IF('statement of marks'!FD$6="","",'statement of marks'!FD$6)</f>
        <v>20</v>
      </c>
      <c r="P2611" s="827"/>
      <c r="Q2611" s="827"/>
      <c r="R2611" s="827"/>
      <c r="S2611" s="827">
        <f>IF('statement of marks'!FE$6="","",'statement of marks'!FE$6)</f>
        <v>20</v>
      </c>
      <c r="T2611" s="827"/>
      <c r="U2611" s="827"/>
      <c r="V2611" s="827"/>
      <c r="W2611" s="448"/>
      <c r="X2611" s="436">
        <f>IF('statement of marks'!FF$6="","",'statement of marks'!FF$6)</f>
        <v>100</v>
      </c>
      <c r="Y2611" s="436" t="s">
        <v>220</v>
      </c>
      <c r="Z2611" s="451" t="s">
        <v>69</v>
      </c>
    </row>
    <row r="2612" spans="1:26" ht="15.5" customHeight="1">
      <c r="A2612" s="424"/>
      <c r="B2612" s="813" t="str">
        <f>IF('statement of marks'!$FA$3="","",'statement of marks'!$FA$3)</f>
        <v>WORK EXPERIENCE</v>
      </c>
      <c r="C2612" s="814"/>
      <c r="D2612" s="817" t="str">
        <f>IF('statement of marks'!FA88="","",'statement of marks'!FA88)</f>
        <v/>
      </c>
      <c r="E2612" s="817"/>
      <c r="F2612" s="817"/>
      <c r="G2612" s="817" t="str">
        <f>IF('statement of marks'!FB88="","",'statement of marks'!FB88)</f>
        <v/>
      </c>
      <c r="H2612" s="817"/>
      <c r="I2612" s="817"/>
      <c r="J2612" s="816" t="str">
        <f>IF('statement of marks'!FC88="","",'statement of marks'!FC88)</f>
        <v/>
      </c>
      <c r="K2612" s="816"/>
      <c r="L2612" s="816"/>
      <c r="M2612" s="816"/>
      <c r="N2612" s="816"/>
      <c r="O2612" s="817" t="str">
        <f>IF('statement of marks'!FD88="","",'statement of marks'!FD88)</f>
        <v/>
      </c>
      <c r="P2612" s="817"/>
      <c r="Q2612" s="817"/>
      <c r="R2612" s="817"/>
      <c r="S2612" s="817" t="str">
        <f>IF('statement of marks'!FE88="","",'statement of marks'!FE88)</f>
        <v/>
      </c>
      <c r="T2612" s="817"/>
      <c r="U2612" s="817"/>
      <c r="V2612" s="817"/>
      <c r="W2612" s="447"/>
      <c r="X2612" s="447" t="str">
        <f>IF('statement of marks'!FF88="","",'statement of marks'!FF88)</f>
        <v/>
      </c>
      <c r="Y2612" s="447" t="str">
        <f>IF('statement of marks'!FG88="","",'statement of marks'!FG88)</f>
        <v/>
      </c>
      <c r="Z2612" s="454" t="str">
        <f>IF('statement of marks'!FH88="","",'statement of marks'!FH88)</f>
        <v/>
      </c>
    </row>
    <row r="2613" spans="1:26" ht="15.5" customHeight="1">
      <c r="A2613" s="424"/>
      <c r="B2613" s="813" t="str">
        <f>IF('statement of marks'!$FK$3="","",'statement of marks'!$FK$3)</f>
        <v>ART EDUCATION</v>
      </c>
      <c r="C2613" s="814"/>
      <c r="D2613" s="817" t="str">
        <f>IF('statement of marks'!FK88="","",'statement of marks'!FK88)</f>
        <v/>
      </c>
      <c r="E2613" s="817"/>
      <c r="F2613" s="817"/>
      <c r="G2613" s="817" t="str">
        <f>IF('statement of marks'!FL88="","",'statement of marks'!FL88)</f>
        <v/>
      </c>
      <c r="H2613" s="817"/>
      <c r="I2613" s="817"/>
      <c r="J2613" s="816" t="str">
        <f>IF('statement of marks'!FM88="","",'statement of marks'!FM88)</f>
        <v/>
      </c>
      <c r="K2613" s="816"/>
      <c r="L2613" s="816"/>
      <c r="M2613" s="816"/>
      <c r="N2613" s="816"/>
      <c r="O2613" s="817" t="str">
        <f>IF('statement of marks'!FN88="","",'statement of marks'!FN88)</f>
        <v/>
      </c>
      <c r="P2613" s="817"/>
      <c r="Q2613" s="817"/>
      <c r="R2613" s="817"/>
      <c r="S2613" s="817" t="str">
        <f>IF('statement of marks'!FO88="","",'statement of marks'!FO88)</f>
        <v/>
      </c>
      <c r="T2613" s="817"/>
      <c r="U2613" s="817"/>
      <c r="V2613" s="817"/>
      <c r="W2613" s="447"/>
      <c r="X2613" s="447" t="str">
        <f>IF('statement of marks'!FP88="","",'statement of marks'!FP88)</f>
        <v/>
      </c>
      <c r="Y2613" s="447" t="str">
        <f>IF('statement of marks'!FQ88="","",'statement of marks'!FQ88)</f>
        <v/>
      </c>
      <c r="Z2613" s="454" t="str">
        <f>IF('statement of marks'!FR88="","",'statement of marks'!FR88)</f>
        <v/>
      </c>
    </row>
    <row r="2614" spans="1:26" ht="15.5" customHeight="1">
      <c r="A2614" s="424"/>
      <c r="B2614" s="813" t="str">
        <f>IF('statement of marks'!$FU$3="","",'statement of marks'!$FU$3)</f>
        <v>PHYSICIAL EDUCATION</v>
      </c>
      <c r="C2614" s="814"/>
      <c r="D2614" s="817" t="str">
        <f>IF('statement of marks'!FU88="","",'statement of marks'!FU88)</f>
        <v/>
      </c>
      <c r="E2614" s="817"/>
      <c r="F2614" s="817"/>
      <c r="G2614" s="817" t="str">
        <f>IF('statement of marks'!FV88="","",'statement of marks'!FV88)</f>
        <v/>
      </c>
      <c r="H2614" s="817"/>
      <c r="I2614" s="817"/>
      <c r="J2614" s="816" t="str">
        <f>IF('statement of marks'!FW88="","",'statement of marks'!FW88)</f>
        <v/>
      </c>
      <c r="K2614" s="816"/>
      <c r="L2614" s="816"/>
      <c r="M2614" s="816"/>
      <c r="N2614" s="816"/>
      <c r="O2614" s="817" t="str">
        <f>IF('statement of marks'!FX88="","",'statement of marks'!FX88)</f>
        <v/>
      </c>
      <c r="P2614" s="817"/>
      <c r="Q2614" s="817"/>
      <c r="R2614" s="817"/>
      <c r="S2614" s="817" t="str">
        <f>IF('statement of marks'!FY88="","",'statement of marks'!FY88)</f>
        <v/>
      </c>
      <c r="T2614" s="817"/>
      <c r="U2614" s="817"/>
      <c r="V2614" s="817"/>
      <c r="W2614" s="447"/>
      <c r="X2614" s="447" t="str">
        <f>IF('statement of marks'!FZ88="","",'statement of marks'!FZ88)</f>
        <v/>
      </c>
      <c r="Y2614" s="447" t="str">
        <f>IF('statement of marks'!GA88="","",'statement of marks'!GA88)</f>
        <v/>
      </c>
      <c r="Z2614" s="454" t="str">
        <f>IF('statement of marks'!GB88="","",'statement of marks'!GB88)</f>
        <v/>
      </c>
    </row>
    <row r="2615" spans="1:26" ht="15.5" customHeight="1">
      <c r="A2615" s="424"/>
      <c r="B2615" s="813" t="s">
        <v>173</v>
      </c>
      <c r="C2615" s="814"/>
      <c r="D2615" s="794" t="str">
        <f>details!$EF$3</f>
        <v>AUGUST</v>
      </c>
      <c r="E2615" s="794"/>
      <c r="F2615" s="794"/>
      <c r="G2615" s="794" t="str">
        <f>details!$EJ$3</f>
        <v>OCTOBER</v>
      </c>
      <c r="H2615" s="794"/>
      <c r="I2615" s="794"/>
      <c r="J2615" s="816" t="str">
        <f>details!$EN$3</f>
        <v>DECEMBER</v>
      </c>
      <c r="K2615" s="816"/>
      <c r="L2615" s="816"/>
      <c r="M2615" s="816"/>
      <c r="N2615" s="816"/>
      <c r="O2615" s="794" t="str">
        <f>details!$ER$3</f>
        <v>FEBURARY</v>
      </c>
      <c r="P2615" s="794"/>
      <c r="Q2615" s="794"/>
      <c r="R2615" s="794"/>
      <c r="S2615" s="794" t="str">
        <f>details!$EV$3</f>
        <v>GRAND TOAL</v>
      </c>
      <c r="T2615" s="794"/>
      <c r="U2615" s="794"/>
      <c r="V2615" s="794"/>
      <c r="W2615" s="811" t="s">
        <v>118</v>
      </c>
      <c r="X2615" s="811"/>
      <c r="Y2615" s="811"/>
      <c r="Z2615" s="812"/>
    </row>
    <row r="2616" spans="1:26" ht="15.5" customHeight="1">
      <c r="A2616" s="424"/>
      <c r="B2616" s="813" t="s">
        <v>175</v>
      </c>
      <c r="C2616" s="814"/>
      <c r="D2616" s="815" t="str">
        <f>IF(details!EI88="","",details!EI88)</f>
        <v/>
      </c>
      <c r="E2616" s="815"/>
      <c r="F2616" s="815"/>
      <c r="G2616" s="815" t="str">
        <f>IF(details!EM88="","",details!EM88)</f>
        <v/>
      </c>
      <c r="H2616" s="815"/>
      <c r="I2616" s="815"/>
      <c r="J2616" s="816" t="str">
        <f>IF(details!EQ88="","",details!EQ88)</f>
        <v/>
      </c>
      <c r="K2616" s="816"/>
      <c r="L2616" s="816"/>
      <c r="M2616" s="816"/>
      <c r="N2616" s="816"/>
      <c r="O2616" s="817" t="str">
        <f>IF(details!EU88="","",details!EU88)</f>
        <v/>
      </c>
      <c r="P2616" s="817"/>
      <c r="Q2616" s="817"/>
      <c r="R2616" s="817"/>
      <c r="S2616" s="815" t="str">
        <f>IF(details!EW88="","",details!EW88)</f>
        <v/>
      </c>
      <c r="T2616" s="815"/>
      <c r="U2616" s="815"/>
      <c r="V2616" s="815"/>
      <c r="W2616" s="811"/>
      <c r="X2616" s="811"/>
      <c r="Y2616" s="811"/>
      <c r="Z2616" s="812"/>
    </row>
    <row r="2617" spans="1:26" ht="15.5" customHeight="1">
      <c r="A2617" s="424"/>
      <c r="B2617" s="818" t="s">
        <v>174</v>
      </c>
      <c r="C2617" s="819"/>
      <c r="D2617" s="820">
        <f>IF(details!EH88="","",details!EH88)</f>
        <v>40</v>
      </c>
      <c r="E2617" s="820"/>
      <c r="F2617" s="820"/>
      <c r="G2617" s="820">
        <f>IF(details!EL88="","",details!EL88)</f>
        <v>60</v>
      </c>
      <c r="H2617" s="820"/>
      <c r="I2617" s="820"/>
      <c r="J2617" s="820">
        <f>IF(details!EP88="","",details!EP88)</f>
        <v>80</v>
      </c>
      <c r="K2617" s="820"/>
      <c r="L2617" s="820"/>
      <c r="M2617" s="820"/>
      <c r="N2617" s="820"/>
      <c r="O2617" s="820">
        <f>IF(details!ET88="","",details!ET88)</f>
        <v>100</v>
      </c>
      <c r="P2617" s="820"/>
      <c r="Q2617" s="820"/>
      <c r="R2617" s="820"/>
      <c r="S2617" s="820">
        <f>IF(details!EV88="","",details!EV88)</f>
        <v>110</v>
      </c>
      <c r="T2617" s="820"/>
      <c r="U2617" s="820"/>
      <c r="V2617" s="820"/>
      <c r="W2617" s="821">
        <f>'statement of marks'!$HR$108</f>
        <v>45777</v>
      </c>
      <c r="X2617" s="821"/>
      <c r="Y2617" s="821"/>
      <c r="Z2617" s="822"/>
    </row>
    <row r="2618" spans="1:26" ht="15.5" customHeight="1">
      <c r="A2618" s="426"/>
      <c r="B2618" s="803" t="s">
        <v>232</v>
      </c>
      <c r="C2618" s="804"/>
      <c r="D2618" s="805" t="s">
        <v>189</v>
      </c>
      <c r="E2618" s="805"/>
      <c r="F2618" s="805"/>
      <c r="G2618" s="805" t="s">
        <v>190</v>
      </c>
      <c r="H2618" s="805"/>
      <c r="I2618" s="805"/>
      <c r="J2618" s="805" t="s">
        <v>222</v>
      </c>
      <c r="K2618" s="805"/>
      <c r="L2618" s="805"/>
      <c r="M2618" s="805"/>
      <c r="N2618" s="805"/>
      <c r="O2618" s="805" t="s">
        <v>147</v>
      </c>
      <c r="P2618" s="805"/>
      <c r="Q2618" s="805"/>
      <c r="R2618" s="805"/>
      <c r="S2618" s="806" t="s">
        <v>195</v>
      </c>
      <c r="T2618" s="806"/>
      <c r="U2618" s="806"/>
      <c r="V2618" s="806"/>
      <c r="W2618" s="805" t="s">
        <v>230</v>
      </c>
      <c r="X2618" s="805"/>
      <c r="Y2618" s="805"/>
      <c r="Z2618" s="807"/>
    </row>
    <row r="2619" spans="1:26" ht="15.5" customHeight="1">
      <c r="A2619" s="426"/>
      <c r="B2619" s="803"/>
      <c r="C2619" s="804"/>
      <c r="D2619" s="805">
        <f>'statement of marks'!HP88</f>
        <v>1200</v>
      </c>
      <c r="E2619" s="805"/>
      <c r="F2619" s="805"/>
      <c r="G2619" s="805" t="str">
        <f>'statement of marks'!HQ88</f>
        <v/>
      </c>
      <c r="H2619" s="805"/>
      <c r="I2619" s="805"/>
      <c r="J2619" s="808" t="str">
        <f>'statement of marks'!HU88</f>
        <v/>
      </c>
      <c r="K2619" s="808"/>
      <c r="L2619" s="808"/>
      <c r="M2619" s="808"/>
      <c r="N2619" s="808"/>
      <c r="O2619" s="808" t="str">
        <f>'statement of marks'!HR88</f>
        <v/>
      </c>
      <c r="P2619" s="808"/>
      <c r="Q2619" s="808"/>
      <c r="R2619" s="808"/>
      <c r="S2619" s="805" t="str">
        <f>'statement of marks'!HT88</f>
        <v/>
      </c>
      <c r="T2619" s="805"/>
      <c r="U2619" s="805"/>
      <c r="V2619" s="805"/>
      <c r="W2619" s="809" t="str">
        <f>'statement of marks'!HO88</f>
        <v/>
      </c>
      <c r="X2619" s="809"/>
      <c r="Y2619" s="809"/>
      <c r="Z2619" s="810"/>
    </row>
    <row r="2620" spans="1:26" ht="15.5" customHeight="1">
      <c r="A2620" s="424"/>
      <c r="B2620" s="792" t="s">
        <v>176</v>
      </c>
      <c r="C2620" s="793"/>
      <c r="D2620" s="794"/>
      <c r="E2620" s="794"/>
      <c r="F2620" s="794"/>
      <c r="G2620" s="794"/>
      <c r="H2620" s="794"/>
      <c r="I2620" s="794"/>
      <c r="J2620" s="794"/>
      <c r="K2620" s="794"/>
      <c r="L2620" s="794"/>
      <c r="M2620" s="794"/>
      <c r="N2620" s="794"/>
      <c r="O2620" s="794"/>
      <c r="P2620" s="794"/>
      <c r="Q2620" s="794"/>
      <c r="R2620" s="794"/>
      <c r="S2620" s="794"/>
      <c r="T2620" s="794"/>
      <c r="U2620" s="794"/>
      <c r="V2620" s="794"/>
      <c r="W2620" s="794"/>
      <c r="X2620" s="794"/>
      <c r="Y2620" s="794"/>
      <c r="Z2620" s="800"/>
    </row>
    <row r="2621" spans="1:26" ht="15.5" customHeight="1">
      <c r="A2621" s="424"/>
      <c r="B2621" s="801" t="s">
        <v>161</v>
      </c>
      <c r="C2621" s="802"/>
      <c r="D2621" s="794"/>
      <c r="E2621" s="794"/>
      <c r="F2621" s="794"/>
      <c r="G2621" s="794"/>
      <c r="H2621" s="794"/>
      <c r="I2621" s="794"/>
      <c r="J2621" s="794"/>
      <c r="K2621" s="794"/>
      <c r="L2621" s="794"/>
      <c r="M2621" s="794"/>
      <c r="N2621" s="794"/>
      <c r="O2621" s="794"/>
      <c r="P2621" s="794"/>
      <c r="Q2621" s="794"/>
      <c r="R2621" s="794"/>
      <c r="S2621" s="794"/>
      <c r="T2621" s="794"/>
      <c r="U2621" s="794"/>
      <c r="V2621" s="794"/>
      <c r="W2621" s="794"/>
      <c r="X2621" s="794"/>
      <c r="Y2621" s="794"/>
      <c r="Z2621" s="800"/>
    </row>
    <row r="2622" spans="1:26" ht="15.5" customHeight="1">
      <c r="A2622" s="424"/>
      <c r="B2622" s="792" t="s">
        <v>162</v>
      </c>
      <c r="C2622" s="793"/>
      <c r="D2622" s="794"/>
      <c r="E2622" s="794"/>
      <c r="F2622" s="794"/>
      <c r="G2622" s="794"/>
      <c r="H2622" s="794"/>
      <c r="I2622" s="794"/>
      <c r="J2622" s="794"/>
      <c r="K2622" s="794"/>
      <c r="L2622" s="794"/>
      <c r="M2622" s="794"/>
      <c r="N2622" s="794"/>
      <c r="O2622" s="794"/>
      <c r="P2622" s="794"/>
      <c r="Q2622" s="794"/>
      <c r="R2622" s="794"/>
      <c r="S2622" s="795" t="s">
        <v>162</v>
      </c>
      <c r="T2622" s="795"/>
      <c r="U2622" s="795"/>
      <c r="V2622" s="795"/>
      <c r="W2622" s="796" t="s">
        <v>163</v>
      </c>
      <c r="X2622" s="796"/>
      <c r="Y2622" s="796"/>
      <c r="Z2622" s="797"/>
    </row>
    <row r="2623" spans="1:26" ht="15.5" customHeight="1">
      <c r="A2623" s="424"/>
      <c r="B2623" s="798" t="s">
        <v>163</v>
      </c>
      <c r="C2623" s="799"/>
      <c r="D2623" s="794"/>
      <c r="E2623" s="794"/>
      <c r="F2623" s="794"/>
      <c r="G2623" s="794"/>
      <c r="H2623" s="794"/>
      <c r="I2623" s="794"/>
      <c r="J2623" s="794"/>
      <c r="K2623" s="794"/>
      <c r="L2623" s="794"/>
      <c r="M2623" s="794"/>
      <c r="N2623" s="794"/>
      <c r="O2623" s="794"/>
      <c r="P2623" s="794"/>
      <c r="Q2623" s="794"/>
      <c r="R2623" s="794"/>
      <c r="S2623" s="795"/>
      <c r="T2623" s="795"/>
      <c r="U2623" s="795"/>
      <c r="V2623" s="795"/>
      <c r="W2623" s="796"/>
      <c r="X2623" s="796"/>
      <c r="Y2623" s="796"/>
      <c r="Z2623" s="797"/>
    </row>
    <row r="2624" spans="1:26" ht="15.5" customHeight="1" thickBot="1">
      <c r="A2624" s="424"/>
      <c r="B2624" s="786" t="s">
        <v>223</v>
      </c>
      <c r="C2624" s="787"/>
      <c r="D2624" s="788"/>
      <c r="E2624" s="788"/>
      <c r="F2624" s="788"/>
      <c r="G2624" s="788"/>
      <c r="H2624" s="788"/>
      <c r="I2624" s="788"/>
      <c r="J2624" s="788"/>
      <c r="K2624" s="788"/>
      <c r="L2624" s="788"/>
      <c r="M2624" s="788"/>
      <c r="N2624" s="788"/>
      <c r="O2624" s="788"/>
      <c r="P2624" s="788"/>
      <c r="Q2624" s="788"/>
      <c r="R2624" s="788"/>
      <c r="S2624" s="789" t="s">
        <v>179</v>
      </c>
      <c r="T2624" s="789"/>
      <c r="U2624" s="789"/>
      <c r="V2624" s="789"/>
      <c r="W2624" s="790" t="s">
        <v>179</v>
      </c>
      <c r="X2624" s="790"/>
      <c r="Y2624" s="790"/>
      <c r="Z2624" s="791"/>
    </row>
    <row r="2625" spans="1:26" ht="15.5" customHeight="1">
      <c r="A2625" s="424"/>
      <c r="B2625" s="839" t="s">
        <v>178</v>
      </c>
      <c r="C2625" s="840"/>
      <c r="D2625" s="840"/>
      <c r="E2625" s="840"/>
      <c r="F2625" s="840"/>
      <c r="G2625" s="840"/>
      <c r="H2625" s="840"/>
      <c r="I2625" s="840"/>
      <c r="J2625" s="840"/>
      <c r="K2625" s="840"/>
      <c r="L2625" s="840"/>
      <c r="M2625" s="840"/>
      <c r="N2625" s="840"/>
      <c r="O2625" s="840"/>
      <c r="P2625" s="840"/>
      <c r="Q2625" s="840"/>
      <c r="R2625" s="840"/>
      <c r="S2625" s="840"/>
      <c r="T2625" s="840"/>
      <c r="U2625" s="840"/>
      <c r="V2625" s="840"/>
      <c r="W2625" s="840"/>
      <c r="X2625" s="840"/>
      <c r="Y2625" s="840"/>
      <c r="Z2625" s="841"/>
    </row>
    <row r="2626" spans="1:26" ht="15.5" customHeight="1">
      <c r="A2626" s="424"/>
      <c r="B2626" s="842" t="str">
        <f>IF('statement of marks'!$A$1="","",'statement of marks'!$A$1)</f>
        <v>GOVT. HR. SEC. SCHOOL, _________________</v>
      </c>
      <c r="C2626" s="843"/>
      <c r="D2626" s="843"/>
      <c r="E2626" s="843"/>
      <c r="F2626" s="843"/>
      <c r="G2626" s="843"/>
      <c r="H2626" s="843"/>
      <c r="I2626" s="843"/>
      <c r="J2626" s="843"/>
      <c r="K2626" s="843"/>
      <c r="L2626" s="843"/>
      <c r="M2626" s="843"/>
      <c r="N2626" s="843"/>
      <c r="O2626" s="843"/>
      <c r="P2626" s="843"/>
      <c r="Q2626" s="843"/>
      <c r="R2626" s="843"/>
      <c r="S2626" s="843"/>
      <c r="T2626" s="843"/>
      <c r="U2626" s="843"/>
      <c r="V2626" s="843"/>
      <c r="W2626" s="843"/>
      <c r="X2626" s="843"/>
      <c r="Y2626" s="843"/>
      <c r="Z2626" s="844"/>
    </row>
    <row r="2627" spans="1:26" ht="15.5" customHeight="1">
      <c r="A2627" s="424"/>
      <c r="B2627" s="813" t="s">
        <v>117</v>
      </c>
      <c r="C2627" s="814"/>
      <c r="D2627" s="814" t="str">
        <f>IF('statement of marks'!$H$3="","",'statement of marks'!$H$3)</f>
        <v>2024-25</v>
      </c>
      <c r="E2627" s="814"/>
      <c r="F2627" s="814"/>
      <c r="G2627" s="814"/>
      <c r="H2627" s="814"/>
      <c r="I2627" s="814"/>
      <c r="J2627" s="814"/>
      <c r="K2627" s="814"/>
      <c r="L2627" s="814"/>
      <c r="M2627" s="814"/>
      <c r="N2627" s="814"/>
      <c r="O2627" s="814"/>
      <c r="P2627" s="814"/>
      <c r="Q2627" s="814"/>
      <c r="R2627" s="814"/>
      <c r="S2627" s="814"/>
      <c r="T2627" s="814"/>
      <c r="U2627" s="814"/>
      <c r="V2627" s="814"/>
      <c r="W2627" s="814"/>
      <c r="X2627" s="814"/>
      <c r="Y2627" s="814"/>
      <c r="Z2627" s="832"/>
    </row>
    <row r="2628" spans="1:26" ht="15.5" customHeight="1">
      <c r="A2628" s="424"/>
      <c r="B2628" s="813" t="s">
        <v>157</v>
      </c>
      <c r="C2628" s="814"/>
      <c r="D2628" s="814" t="str">
        <f>IF('statement of marks'!I89="","",'statement of marks'!I89)</f>
        <v/>
      </c>
      <c r="E2628" s="814"/>
      <c r="F2628" s="814"/>
      <c r="G2628" s="814"/>
      <c r="H2628" s="814"/>
      <c r="I2628" s="814"/>
      <c r="J2628" s="814"/>
      <c r="K2628" s="814"/>
      <c r="L2628" s="814"/>
      <c r="M2628" s="814"/>
      <c r="N2628" s="814"/>
      <c r="O2628" s="814"/>
      <c r="P2628" s="814"/>
      <c r="Q2628" s="814"/>
      <c r="R2628" s="814"/>
      <c r="S2628" s="814"/>
      <c r="T2628" s="814"/>
      <c r="U2628" s="814"/>
      <c r="V2628" s="814"/>
      <c r="W2628" s="814"/>
      <c r="X2628" s="814"/>
      <c r="Y2628" s="814"/>
      <c r="Z2628" s="832"/>
    </row>
    <row r="2629" spans="1:26" ht="15.5" customHeight="1">
      <c r="A2629" s="424"/>
      <c r="B2629" s="813" t="s">
        <v>20</v>
      </c>
      <c r="C2629" s="814"/>
      <c r="D2629" s="814" t="str">
        <f>IF('statement of marks'!J89="","",'statement of marks'!J89)</f>
        <v/>
      </c>
      <c r="E2629" s="814"/>
      <c r="F2629" s="814"/>
      <c r="G2629" s="814"/>
      <c r="H2629" s="814"/>
      <c r="I2629" s="814"/>
      <c r="J2629" s="814"/>
      <c r="K2629" s="814"/>
      <c r="L2629" s="814"/>
      <c r="M2629" s="814"/>
      <c r="N2629" s="814"/>
      <c r="O2629" s="814"/>
      <c r="P2629" s="814"/>
      <c r="Q2629" s="814"/>
      <c r="R2629" s="814"/>
      <c r="S2629" s="814"/>
      <c r="T2629" s="814"/>
      <c r="U2629" s="814"/>
      <c r="V2629" s="814"/>
      <c r="W2629" s="814"/>
      <c r="X2629" s="814"/>
      <c r="Y2629" s="814"/>
      <c r="Z2629" s="832"/>
    </row>
    <row r="2630" spans="1:26" ht="15.5" customHeight="1">
      <c r="A2630" s="424"/>
      <c r="B2630" s="813" t="s">
        <v>21</v>
      </c>
      <c r="C2630" s="814"/>
      <c r="D2630" s="814" t="str">
        <f>IF('statement of marks'!K89="","",'statement of marks'!K89)</f>
        <v/>
      </c>
      <c r="E2630" s="814"/>
      <c r="F2630" s="814"/>
      <c r="G2630" s="814"/>
      <c r="H2630" s="814"/>
      <c r="I2630" s="814"/>
      <c r="J2630" s="814"/>
      <c r="K2630" s="814"/>
      <c r="L2630" s="814"/>
      <c r="M2630" s="814"/>
      <c r="N2630" s="814"/>
      <c r="O2630" s="814"/>
      <c r="P2630" s="814"/>
      <c r="Q2630" s="814"/>
      <c r="R2630" s="814"/>
      <c r="S2630" s="814"/>
      <c r="T2630" s="814"/>
      <c r="U2630" s="814"/>
      <c r="V2630" s="814"/>
      <c r="W2630" s="814"/>
      <c r="X2630" s="814"/>
      <c r="Y2630" s="814"/>
      <c r="Z2630" s="832"/>
    </row>
    <row r="2631" spans="1:26" ht="15.5" customHeight="1">
      <c r="A2631" s="424"/>
      <c r="B2631" s="813" t="s">
        <v>158</v>
      </c>
      <c r="C2631" s="814"/>
      <c r="D2631" s="814" t="str">
        <f>IF('statement of marks'!$G$3="","",'statement of marks'!$G$3)</f>
        <v>6 A</v>
      </c>
      <c r="E2631" s="814"/>
      <c r="F2631" s="814"/>
      <c r="G2631" s="814" t="s">
        <v>159</v>
      </c>
      <c r="H2631" s="814"/>
      <c r="I2631" s="814"/>
      <c r="J2631" s="836">
        <f>IF('statement of marks'!D89="","",'statement of marks'!D89)</f>
        <v>883</v>
      </c>
      <c r="K2631" s="837"/>
      <c r="L2631" s="837"/>
      <c r="M2631" s="837"/>
      <c r="N2631" s="838"/>
      <c r="O2631" s="814" t="s">
        <v>79</v>
      </c>
      <c r="P2631" s="814"/>
      <c r="Q2631" s="814"/>
      <c r="R2631" s="814"/>
      <c r="S2631" s="814" t="str">
        <f>IF('statement of marks'!F89="","",'statement of marks'!F89)</f>
        <v/>
      </c>
      <c r="T2631" s="814"/>
      <c r="U2631" s="814"/>
      <c r="V2631" s="814"/>
      <c r="W2631" s="814" t="str">
        <f>IF('statement of marks'!$I$3="","",'statement of marks'!$I$3)</f>
        <v>SCHOOL DISE CODE</v>
      </c>
      <c r="X2631" s="814"/>
      <c r="Y2631" s="814"/>
      <c r="Z2631" s="832"/>
    </row>
    <row r="2632" spans="1:26" ht="15.5" customHeight="1">
      <c r="A2632" s="424"/>
      <c r="B2632" s="449" t="s">
        <v>171</v>
      </c>
      <c r="C2632" s="428"/>
      <c r="D2632" s="830" t="str">
        <f>IF('statement of marks'!G89="","",'statement of marks'!G89)</f>
        <v/>
      </c>
      <c r="E2632" s="830"/>
      <c r="F2632" s="830"/>
      <c r="G2632" s="831" t="str">
        <f>IF('statement of marks'!H89="","",'statement of marks'!H89)</f>
        <v/>
      </c>
      <c r="H2632" s="831"/>
      <c r="I2632" s="831"/>
      <c r="J2632" s="831"/>
      <c r="K2632" s="831"/>
      <c r="L2632" s="831"/>
      <c r="M2632" s="831"/>
      <c r="N2632" s="831"/>
      <c r="O2632" s="831"/>
      <c r="P2632" s="831"/>
      <c r="Q2632" s="831"/>
      <c r="R2632" s="831"/>
      <c r="S2632" s="831"/>
      <c r="T2632" s="831"/>
      <c r="U2632" s="831"/>
      <c r="V2632" s="831"/>
      <c r="W2632" s="814" t="str">
        <f>IF('statement of marks'!$J$3="","",'statement of marks'!$J$3)</f>
        <v>08291009401</v>
      </c>
      <c r="X2632" s="814"/>
      <c r="Y2632" s="814"/>
      <c r="Z2632" s="832"/>
    </row>
    <row r="2633" spans="1:26" ht="15.5" customHeight="1">
      <c r="A2633" s="424"/>
      <c r="B2633" s="450" t="s">
        <v>160</v>
      </c>
      <c r="C2633" s="429" t="s">
        <v>165</v>
      </c>
      <c r="D2633" s="794" t="s">
        <v>167</v>
      </c>
      <c r="E2633" s="794"/>
      <c r="F2633" s="794"/>
      <c r="G2633" s="794" t="s">
        <v>168</v>
      </c>
      <c r="H2633" s="794"/>
      <c r="I2633" s="794"/>
      <c r="J2633" s="794" t="s">
        <v>169</v>
      </c>
      <c r="K2633" s="794"/>
      <c r="L2633" s="794"/>
      <c r="M2633" s="833" t="str">
        <f>IF('statement of marks'!U$4="","",'statement of marks'!U$4)</f>
        <v>TOTAL OF ALL TESTS</v>
      </c>
      <c r="N2633" s="834" t="str">
        <f>IF('statement of marks'!V$4="","",'statement of marks'!V$4)</f>
        <v>VRUKSHAROPAN</v>
      </c>
      <c r="O2633" s="795" t="s">
        <v>170</v>
      </c>
      <c r="P2633" s="795"/>
      <c r="Q2633" s="795"/>
      <c r="R2633" s="795"/>
      <c r="S2633" s="835" t="s">
        <v>216</v>
      </c>
      <c r="T2633" s="816" t="s">
        <v>90</v>
      </c>
      <c r="U2633" s="816"/>
      <c r="V2633" s="816"/>
      <c r="W2633" s="816"/>
      <c r="X2633" s="823" t="s">
        <v>425</v>
      </c>
      <c r="Y2633" s="823"/>
      <c r="Z2633" s="824"/>
    </row>
    <row r="2634" spans="1:26" ht="15.5" customHeight="1">
      <c r="A2634" s="424"/>
      <c r="B2634" s="450"/>
      <c r="C2634" s="429"/>
      <c r="D2634" s="431" t="s">
        <v>217</v>
      </c>
      <c r="E2634" s="431" t="s">
        <v>218</v>
      </c>
      <c r="F2634" s="432" t="s">
        <v>219</v>
      </c>
      <c r="G2634" s="431" t="s">
        <v>217</v>
      </c>
      <c r="H2634" s="431" t="s">
        <v>218</v>
      </c>
      <c r="I2634" s="433" t="s">
        <v>219</v>
      </c>
      <c r="J2634" s="431" t="s">
        <v>217</v>
      </c>
      <c r="K2634" s="431" t="s">
        <v>218</v>
      </c>
      <c r="L2634" s="433" t="s">
        <v>219</v>
      </c>
      <c r="M2634" s="833"/>
      <c r="N2634" s="834"/>
      <c r="O2634" s="431" t="s">
        <v>217</v>
      </c>
      <c r="P2634" s="431" t="s">
        <v>218</v>
      </c>
      <c r="Q2634" s="434" t="s">
        <v>421</v>
      </c>
      <c r="R2634" s="433" t="s">
        <v>219</v>
      </c>
      <c r="S2634" s="835"/>
      <c r="T2634" s="431" t="s">
        <v>217</v>
      </c>
      <c r="U2634" s="431" t="s">
        <v>218</v>
      </c>
      <c r="V2634" s="434" t="s">
        <v>422</v>
      </c>
      <c r="W2634" s="433" t="s">
        <v>219</v>
      </c>
      <c r="X2634" s="435" t="s">
        <v>423</v>
      </c>
      <c r="Y2634" s="431" t="s">
        <v>220</v>
      </c>
      <c r="Z2634" s="451" t="s">
        <v>69</v>
      </c>
    </row>
    <row r="2635" spans="1:26" ht="15.5" customHeight="1">
      <c r="A2635" s="425"/>
      <c r="B2635" s="828" t="s">
        <v>166</v>
      </c>
      <c r="C2635" s="829"/>
      <c r="D2635" s="436">
        <f>IF('statement of marks'!L$6="","",'statement of marks'!L$6)</f>
        <v>5</v>
      </c>
      <c r="E2635" s="436">
        <f>IF('statement of marks'!M$6="","",'statement of marks'!M$6)</f>
        <v>5</v>
      </c>
      <c r="F2635" s="437">
        <f>IF('statement of marks'!N$6="","",'statement of marks'!N$6)</f>
        <v>10</v>
      </c>
      <c r="G2635" s="436">
        <f>IF('statement of marks'!O$6="","",'statement of marks'!O$6)</f>
        <v>5</v>
      </c>
      <c r="H2635" s="436">
        <f>IF('statement of marks'!P$6="","",'statement of marks'!P$6)</f>
        <v>5</v>
      </c>
      <c r="I2635" s="438">
        <f>IF('statement of marks'!Q$6="","",'statement of marks'!Q$6)</f>
        <v>10</v>
      </c>
      <c r="J2635" s="436">
        <f>IF('statement of marks'!R$6="","",'statement of marks'!R$6)</f>
        <v>5</v>
      </c>
      <c r="K2635" s="436">
        <f>IF('statement of marks'!S$6="","",'statement of marks'!S$6)</f>
        <v>4</v>
      </c>
      <c r="L2635" s="438">
        <f>IF('statement of marks'!T$6="","",'statement of marks'!T$6)</f>
        <v>9</v>
      </c>
      <c r="M2635" s="438">
        <f>IF('statement of marks'!U$6="","",'statement of marks'!U$6)</f>
        <v>29</v>
      </c>
      <c r="N2635" s="439">
        <f>IF('statement of marks'!V$6="","",'statement of marks'!V$6)</f>
        <v>1</v>
      </c>
      <c r="O2635" s="436">
        <f>IF('statement of marks'!W$6="","",'statement of marks'!W$6)</f>
        <v>40</v>
      </c>
      <c r="P2635" s="436">
        <f>IF('statement of marks'!X$6="","",'statement of marks'!X$6)</f>
        <v>10</v>
      </c>
      <c r="Q2635" s="436">
        <f>IF('statement of marks'!Y$6="","",'statement of marks'!Y$6)</f>
        <v>20</v>
      </c>
      <c r="R2635" s="438">
        <f>IF('statement of marks'!Z$6="","",'statement of marks'!Z$6)</f>
        <v>70</v>
      </c>
      <c r="S2635" s="440">
        <f>IF('statement of marks'!AA$6="","",'statement of marks'!AA$6)</f>
        <v>100</v>
      </c>
      <c r="T2635" s="436">
        <f>IF('statement of marks'!AB$6="","",'statement of marks'!AB$6)</f>
        <v>65</v>
      </c>
      <c r="U2635" s="436">
        <f>IF('statement of marks'!AC$6="","",'statement of marks'!AC$6)</f>
        <v>15</v>
      </c>
      <c r="V2635" s="436">
        <f>IF('statement of marks'!AD$6="","",'statement of marks'!AD$6)</f>
        <v>20</v>
      </c>
      <c r="W2635" s="438">
        <f>IF('statement of marks'!AE$6="","",'statement of marks'!AE$6)</f>
        <v>100</v>
      </c>
      <c r="X2635" s="441">
        <f>IF('statement of marks'!AF$6="","",'statement of marks'!AF$6)</f>
        <v>200</v>
      </c>
      <c r="Y2635" s="436" t="str">
        <f>IF('statement of marks'!AG$6="","",'statement of marks'!AG$6)</f>
        <v/>
      </c>
      <c r="Z2635" s="452" t="str">
        <f>IF('statement of marks'!AH$6="","",'statement of marks'!AH$6)</f>
        <v/>
      </c>
    </row>
    <row r="2636" spans="1:26" ht="15.5" customHeight="1">
      <c r="A2636" s="424"/>
      <c r="B2636" s="813" t="str">
        <f>IF('statement of marks'!$L$3="","",'statement of marks'!$L$3)</f>
        <v>HINDI</v>
      </c>
      <c r="C2636" s="814"/>
      <c r="D2636" s="430" t="str">
        <f>IF('statement of marks'!L89="","",'statement of marks'!L89)</f>
        <v/>
      </c>
      <c r="E2636" s="430" t="str">
        <f>IF('statement of marks'!M89="","",'statement of marks'!M89)</f>
        <v/>
      </c>
      <c r="F2636" s="442" t="str">
        <f>IF('statement of marks'!N89="","",'statement of marks'!N89)</f>
        <v/>
      </c>
      <c r="G2636" s="430" t="str">
        <f>IF('statement of marks'!O89="","",'statement of marks'!O89)</f>
        <v/>
      </c>
      <c r="H2636" s="430" t="str">
        <f>IF('statement of marks'!P89="","",'statement of marks'!P89)</f>
        <v/>
      </c>
      <c r="I2636" s="443" t="str">
        <f>IF('statement of marks'!Q89="","",'statement of marks'!Q89)</f>
        <v/>
      </c>
      <c r="J2636" s="430" t="str">
        <f>IF('statement of marks'!R89="","",'statement of marks'!R89)</f>
        <v/>
      </c>
      <c r="K2636" s="430" t="str">
        <f>IF('statement of marks'!S89="","",'statement of marks'!S89)</f>
        <v/>
      </c>
      <c r="L2636" s="443" t="str">
        <f>IF('statement of marks'!T89="","",'statement of marks'!T89)</f>
        <v/>
      </c>
      <c r="M2636" s="443" t="str">
        <f>IF('statement of marks'!U89="","",'statement of marks'!U89)</f>
        <v/>
      </c>
      <c r="N2636" s="444" t="str">
        <f>IF('statement of marks'!V89="","",'statement of marks'!V89)</f>
        <v/>
      </c>
      <c r="O2636" s="430" t="str">
        <f>IF('statement of marks'!W89="","",'statement of marks'!W89)</f>
        <v/>
      </c>
      <c r="P2636" s="430" t="str">
        <f>IF('statement of marks'!X89="","",'statement of marks'!X89)</f>
        <v/>
      </c>
      <c r="Q2636" s="430" t="str">
        <f>IF('statement of marks'!Y89="","",'statement of marks'!Y89)</f>
        <v/>
      </c>
      <c r="R2636" s="443" t="str">
        <f>IF('statement of marks'!Z89="","",'statement of marks'!Z89)</f>
        <v/>
      </c>
      <c r="S2636" s="445" t="str">
        <f>IF('statement of marks'!AA89="","",'statement of marks'!AA89)</f>
        <v/>
      </c>
      <c r="T2636" s="430" t="str">
        <f>IF('statement of marks'!AB89="","",'statement of marks'!AB89)</f>
        <v/>
      </c>
      <c r="U2636" s="430" t="str">
        <f>IF('statement of marks'!AC89="","",'statement of marks'!AC89)</f>
        <v/>
      </c>
      <c r="V2636" s="430" t="str">
        <f>IF('statement of marks'!AD89="","",'statement of marks'!AD89)</f>
        <v/>
      </c>
      <c r="W2636" s="443" t="str">
        <f>IF('statement of marks'!AE89="","",'statement of marks'!AE89)</f>
        <v/>
      </c>
      <c r="X2636" s="446" t="str">
        <f>IF('statement of marks'!AF89="","",'statement of marks'!AF89)</f>
        <v/>
      </c>
      <c r="Y2636" s="430" t="str">
        <f>IF('statement of marks'!AG89="","",'statement of marks'!AG89)</f>
        <v/>
      </c>
      <c r="Z2636" s="453" t="str">
        <f>IF('statement of marks'!AH89="","",'statement of marks'!AH89)</f>
        <v/>
      </c>
    </row>
    <row r="2637" spans="1:26" ht="15.5" customHeight="1">
      <c r="A2637" s="424"/>
      <c r="B2637" s="813" t="str">
        <f>IF('statement of marks'!$AK$3="","",'statement of marks'!$AK$3)</f>
        <v>ENGLISH</v>
      </c>
      <c r="C2637" s="814"/>
      <c r="D2637" s="430" t="str">
        <f>IF('statement of marks'!AK89="","",'statement of marks'!AK89)</f>
        <v/>
      </c>
      <c r="E2637" s="430" t="str">
        <f>IF('statement of marks'!AL89="","",'statement of marks'!AL89)</f>
        <v/>
      </c>
      <c r="F2637" s="442" t="str">
        <f>IF('statement of marks'!AM89="","",'statement of marks'!AM89)</f>
        <v/>
      </c>
      <c r="G2637" s="430" t="str">
        <f>IF('statement of marks'!AN89="","",'statement of marks'!AN89)</f>
        <v/>
      </c>
      <c r="H2637" s="430" t="str">
        <f>IF('statement of marks'!AO89="","",'statement of marks'!AO89)</f>
        <v/>
      </c>
      <c r="I2637" s="443" t="str">
        <f>IF('statement of marks'!AP89="","",'statement of marks'!AP89)</f>
        <v/>
      </c>
      <c r="J2637" s="430" t="str">
        <f>IF('statement of marks'!AQ89="","",'statement of marks'!AQ89)</f>
        <v/>
      </c>
      <c r="K2637" s="430" t="str">
        <f>IF('statement of marks'!AR89="","",'statement of marks'!AR89)</f>
        <v/>
      </c>
      <c r="L2637" s="443" t="str">
        <f>IF('statement of marks'!AS89="","",'statement of marks'!AS89)</f>
        <v/>
      </c>
      <c r="M2637" s="443" t="str">
        <f>IF('statement of marks'!AT89="","",'statement of marks'!AT89)</f>
        <v/>
      </c>
      <c r="N2637" s="444" t="str">
        <f>IF('statement of marks'!AU89="","",'statement of marks'!AU89)</f>
        <v/>
      </c>
      <c r="O2637" s="430" t="str">
        <f>IF('statement of marks'!AV89="","",'statement of marks'!AV89)</f>
        <v/>
      </c>
      <c r="P2637" s="430" t="str">
        <f>IF('statement of marks'!AW89="","",'statement of marks'!AW89)</f>
        <v/>
      </c>
      <c r="Q2637" s="430" t="str">
        <f>IF('statement of marks'!AX89="","",'statement of marks'!AX89)</f>
        <v/>
      </c>
      <c r="R2637" s="443" t="str">
        <f>IF('statement of marks'!AY89="","",'statement of marks'!AY89)</f>
        <v/>
      </c>
      <c r="S2637" s="445" t="str">
        <f>IF('statement of marks'!AZ89="","",'statement of marks'!AZ89)</f>
        <v/>
      </c>
      <c r="T2637" s="430" t="str">
        <f>IF('statement of marks'!BA89="","",'statement of marks'!BA89)</f>
        <v/>
      </c>
      <c r="U2637" s="430" t="str">
        <f>IF('statement of marks'!BB89="","",'statement of marks'!BB89)</f>
        <v/>
      </c>
      <c r="V2637" s="430" t="str">
        <f>IF('statement of marks'!BC89="","",'statement of marks'!BC89)</f>
        <v/>
      </c>
      <c r="W2637" s="443" t="str">
        <f>IF('statement of marks'!BD89="","",'statement of marks'!BD89)</f>
        <v/>
      </c>
      <c r="X2637" s="446" t="str">
        <f>IF('statement of marks'!BE89="","",'statement of marks'!BE89)</f>
        <v/>
      </c>
      <c r="Y2637" s="430" t="str">
        <f>IF('statement of marks'!BF89="","",'statement of marks'!BF89)</f>
        <v/>
      </c>
      <c r="Z2637" s="453" t="str">
        <f>IF('statement of marks'!BG89="","",'statement of marks'!BG89)</f>
        <v/>
      </c>
    </row>
    <row r="2638" spans="1:26" ht="15.5" customHeight="1">
      <c r="A2638" s="424"/>
      <c r="B2638" s="813" t="str">
        <f>IF('statement of marks'!BJ89="s","SANSKRIT",IF('statement of marks'!BJ89="u","URDU",IF('statement of marks'!BJ89="g","GUJRATI",IF('statement of marks'!BJ89="p","PUNJABI",IF('statement of marks'!BJ89="sd","fla/kh","THIRD LANGUAGE")))))</f>
        <v>THIRD LANGUAGE</v>
      </c>
      <c r="C2638" s="814"/>
      <c r="D2638" s="430" t="str">
        <f>IF('statement of marks'!BK89="","",'statement of marks'!BK89)</f>
        <v/>
      </c>
      <c r="E2638" s="430" t="str">
        <f>IF('statement of marks'!BL89="","",'statement of marks'!BL89)</f>
        <v/>
      </c>
      <c r="F2638" s="442" t="str">
        <f>IF('statement of marks'!BM89="","",'statement of marks'!BM89)</f>
        <v/>
      </c>
      <c r="G2638" s="430" t="str">
        <f>IF('statement of marks'!BN89="","",'statement of marks'!BN89)</f>
        <v/>
      </c>
      <c r="H2638" s="430" t="str">
        <f>IF('statement of marks'!BO89="","",'statement of marks'!BO89)</f>
        <v/>
      </c>
      <c r="I2638" s="443" t="str">
        <f>IF('statement of marks'!BP89="","",'statement of marks'!BP89)</f>
        <v/>
      </c>
      <c r="J2638" s="430" t="str">
        <f>IF('statement of marks'!BQ89="","",'statement of marks'!BQ89)</f>
        <v/>
      </c>
      <c r="K2638" s="430" t="str">
        <f>IF('statement of marks'!BR89="","",'statement of marks'!BR89)</f>
        <v/>
      </c>
      <c r="L2638" s="443" t="str">
        <f>IF('statement of marks'!BS89="","",'statement of marks'!BS89)</f>
        <v/>
      </c>
      <c r="M2638" s="443" t="str">
        <f>IF('statement of marks'!BT89="","",'statement of marks'!BT89)</f>
        <v/>
      </c>
      <c r="N2638" s="444" t="str">
        <f>IF('statement of marks'!BU89="","",'statement of marks'!BU89)</f>
        <v/>
      </c>
      <c r="O2638" s="430" t="str">
        <f>IF('statement of marks'!BV89="","",'statement of marks'!BV89)</f>
        <v/>
      </c>
      <c r="P2638" s="430" t="str">
        <f>IF('statement of marks'!BW89="","",'statement of marks'!BW89)</f>
        <v/>
      </c>
      <c r="Q2638" s="430"/>
      <c r="R2638" s="443" t="str">
        <f>IF('statement of marks'!BX89="","",'statement of marks'!BX89)</f>
        <v/>
      </c>
      <c r="S2638" s="445" t="str">
        <f>IF('statement of marks'!BY89="","",'statement of marks'!BY89)</f>
        <v/>
      </c>
      <c r="T2638" s="430" t="str">
        <f>IF('statement of marks'!BZ89="","",'statement of marks'!BZ89)</f>
        <v/>
      </c>
      <c r="U2638" s="430" t="str">
        <f>IF('statement of marks'!CA89="","",'statement of marks'!CA89)</f>
        <v/>
      </c>
      <c r="V2638" s="430"/>
      <c r="W2638" s="443" t="str">
        <f>IF('statement of marks'!CB89="","",'statement of marks'!CB89)</f>
        <v/>
      </c>
      <c r="X2638" s="446" t="str">
        <f>IF('statement of marks'!CC89="","",'statement of marks'!CC89)</f>
        <v/>
      </c>
      <c r="Y2638" s="430" t="str">
        <f>IF('statement of marks'!CD89="","",'statement of marks'!CD89)</f>
        <v/>
      </c>
      <c r="Z2638" s="453" t="str">
        <f>IF('statement of marks'!CE89="","",'statement of marks'!CE89)</f>
        <v/>
      </c>
    </row>
    <row r="2639" spans="1:26" ht="15.5" customHeight="1">
      <c r="A2639" s="424"/>
      <c r="B2639" s="813" t="str">
        <f>IF('statement of marks'!$CH$3="","",'statement of marks'!$CH$3)</f>
        <v>MATHEMATICS</v>
      </c>
      <c r="C2639" s="814"/>
      <c r="D2639" s="430" t="str">
        <f>IF('statement of marks'!CH89="","",'statement of marks'!CH89)</f>
        <v/>
      </c>
      <c r="E2639" s="430" t="str">
        <f>IF('statement of marks'!CI89="","",'statement of marks'!CI89)</f>
        <v/>
      </c>
      <c r="F2639" s="442" t="str">
        <f>IF('statement of marks'!CJ89="","",'statement of marks'!CJ89)</f>
        <v/>
      </c>
      <c r="G2639" s="430" t="str">
        <f>IF('statement of marks'!CK89="","",'statement of marks'!CK89)</f>
        <v/>
      </c>
      <c r="H2639" s="430" t="str">
        <f>IF('statement of marks'!CL89="","",'statement of marks'!CL89)</f>
        <v/>
      </c>
      <c r="I2639" s="443" t="str">
        <f>IF('statement of marks'!CM89="","",'statement of marks'!CM89)</f>
        <v/>
      </c>
      <c r="J2639" s="430" t="str">
        <f>IF('statement of marks'!CN89="","",'statement of marks'!CN89)</f>
        <v/>
      </c>
      <c r="K2639" s="430" t="str">
        <f>IF('statement of marks'!CO89="","",'statement of marks'!CO89)</f>
        <v/>
      </c>
      <c r="L2639" s="443" t="str">
        <f>IF('statement of marks'!CP89="","",'statement of marks'!CP89)</f>
        <v/>
      </c>
      <c r="M2639" s="443" t="str">
        <f>IF('statement of marks'!CQ89="","",'statement of marks'!CQ89)</f>
        <v/>
      </c>
      <c r="N2639" s="444" t="str">
        <f>IF('statement of marks'!CR89="","",'statement of marks'!CR89)</f>
        <v/>
      </c>
      <c r="O2639" s="430" t="str">
        <f>IF('statement of marks'!CS89="","",'statement of marks'!CS89)</f>
        <v/>
      </c>
      <c r="P2639" s="430" t="str">
        <f>IF('statement of marks'!CT89="","",'statement of marks'!CT89)</f>
        <v/>
      </c>
      <c r="Q2639" s="430" t="str">
        <f>IF('statement of marks'!CU89="","",'statement of marks'!CU89)</f>
        <v/>
      </c>
      <c r="R2639" s="443" t="str">
        <f>IF('statement of marks'!CV89="","",'statement of marks'!CV89)</f>
        <v/>
      </c>
      <c r="S2639" s="445" t="str">
        <f>IF('statement of marks'!CW89="","",'statement of marks'!CW89)</f>
        <v/>
      </c>
      <c r="T2639" s="430" t="str">
        <f>IF('statement of marks'!CX89="","",'statement of marks'!CX89)</f>
        <v/>
      </c>
      <c r="U2639" s="430" t="str">
        <f>IF('statement of marks'!CY89="","",'statement of marks'!CY89)</f>
        <v/>
      </c>
      <c r="V2639" s="430" t="str">
        <f>IF('statement of marks'!CZ89="","",'statement of marks'!CZ89)</f>
        <v/>
      </c>
      <c r="W2639" s="443" t="str">
        <f>IF('statement of marks'!DA89="","",'statement of marks'!DA89)</f>
        <v/>
      </c>
      <c r="X2639" s="446" t="str">
        <f>IF('statement of marks'!DB89="","",'statement of marks'!DB89)</f>
        <v/>
      </c>
      <c r="Y2639" s="430" t="str">
        <f>IF('statement of marks'!DC89="","",'statement of marks'!DC89)</f>
        <v/>
      </c>
      <c r="Z2639" s="453" t="str">
        <f>IF('statement of marks'!DD89="","",'statement of marks'!DD89)</f>
        <v/>
      </c>
    </row>
    <row r="2640" spans="1:26" ht="15.5" customHeight="1">
      <c r="A2640" s="424"/>
      <c r="B2640" s="813" t="str">
        <f>IF('statement of marks'!$DG$3="","",'statement of marks'!$DG$3)</f>
        <v>SCIENCE</v>
      </c>
      <c r="C2640" s="814"/>
      <c r="D2640" s="430" t="str">
        <f>IF('statement of marks'!DG89="","",'statement of marks'!DG89)</f>
        <v/>
      </c>
      <c r="E2640" s="430" t="str">
        <f>IF('statement of marks'!DH89="","",'statement of marks'!DH89)</f>
        <v/>
      </c>
      <c r="F2640" s="442" t="str">
        <f>IF('statement of marks'!DI89="","",'statement of marks'!DI89)</f>
        <v/>
      </c>
      <c r="G2640" s="430" t="str">
        <f>IF('statement of marks'!DJ89="","",'statement of marks'!DJ89)</f>
        <v/>
      </c>
      <c r="H2640" s="430" t="str">
        <f>IF('statement of marks'!DK89="","",'statement of marks'!DK89)</f>
        <v/>
      </c>
      <c r="I2640" s="443" t="str">
        <f>IF('statement of marks'!DL89="","",'statement of marks'!DL89)</f>
        <v/>
      </c>
      <c r="J2640" s="430" t="str">
        <f>IF('statement of marks'!DM89="","",'statement of marks'!DM89)</f>
        <v/>
      </c>
      <c r="K2640" s="430" t="str">
        <f>IF('statement of marks'!DN89="","",'statement of marks'!DN89)</f>
        <v/>
      </c>
      <c r="L2640" s="443" t="str">
        <f>IF('statement of marks'!DO89="","",'statement of marks'!DO89)</f>
        <v/>
      </c>
      <c r="M2640" s="443" t="str">
        <f>IF('statement of marks'!DP89="","",'statement of marks'!DP89)</f>
        <v/>
      </c>
      <c r="N2640" s="444" t="str">
        <f>IF('statement of marks'!DQ89="","",'statement of marks'!DQ89)</f>
        <v/>
      </c>
      <c r="O2640" s="430" t="str">
        <f>IF('statement of marks'!DR89="","",'statement of marks'!DR89)</f>
        <v/>
      </c>
      <c r="P2640" s="430" t="str">
        <f>IF('statement of marks'!DS89="","",'statement of marks'!DS89)</f>
        <v/>
      </c>
      <c r="Q2640" s="430"/>
      <c r="R2640" s="443" t="str">
        <f>IF('statement of marks'!DT89="","",'statement of marks'!DT89)</f>
        <v/>
      </c>
      <c r="S2640" s="445" t="str">
        <f>IF('statement of marks'!DU89="","",'statement of marks'!DU89)</f>
        <v/>
      </c>
      <c r="T2640" s="430" t="str">
        <f>IF('statement of marks'!DV89="","",'statement of marks'!DV89)</f>
        <v/>
      </c>
      <c r="U2640" s="430" t="str">
        <f>IF('statement of marks'!DW89="","",'statement of marks'!DW89)</f>
        <v/>
      </c>
      <c r="V2640" s="430"/>
      <c r="W2640" s="443" t="str">
        <f>IF('statement of marks'!DX89="","",'statement of marks'!DX89)</f>
        <v/>
      </c>
      <c r="X2640" s="446" t="str">
        <f>IF('statement of marks'!DY89="","",'statement of marks'!DY89)</f>
        <v/>
      </c>
      <c r="Y2640" s="430" t="str">
        <f>IF('statement of marks'!DZ89="","",'statement of marks'!DZ89)</f>
        <v/>
      </c>
      <c r="Z2640" s="453" t="str">
        <f>IF('statement of marks'!EA89="","",'statement of marks'!EA89)</f>
        <v/>
      </c>
    </row>
    <row r="2641" spans="1:26" ht="15.5" customHeight="1">
      <c r="A2641" s="424"/>
      <c r="B2641" s="813" t="str">
        <f>IF('statement of marks'!$ED$3="","",'statement of marks'!$ED$3)</f>
        <v>SOCIAL STUDIES</v>
      </c>
      <c r="C2641" s="814"/>
      <c r="D2641" s="430" t="str">
        <f>IF('statement of marks'!ED89="","",'statement of marks'!ED89)</f>
        <v/>
      </c>
      <c r="E2641" s="430" t="str">
        <f>IF('statement of marks'!EE89="","",'statement of marks'!EE89)</f>
        <v/>
      </c>
      <c r="F2641" s="442" t="str">
        <f>IF('statement of marks'!EF89="","",'statement of marks'!EF89)</f>
        <v/>
      </c>
      <c r="G2641" s="430" t="str">
        <f>IF('statement of marks'!EG89="","",'statement of marks'!EG89)</f>
        <v/>
      </c>
      <c r="H2641" s="430" t="str">
        <f>IF('statement of marks'!EH89="","",'statement of marks'!EH89)</f>
        <v/>
      </c>
      <c r="I2641" s="443" t="str">
        <f>IF('statement of marks'!EI89="","",'statement of marks'!EI89)</f>
        <v/>
      </c>
      <c r="J2641" s="430" t="str">
        <f>IF('statement of marks'!EJ89="","",'statement of marks'!EJ89)</f>
        <v/>
      </c>
      <c r="K2641" s="430" t="str">
        <f>IF('statement of marks'!EK89="","",'statement of marks'!EK89)</f>
        <v/>
      </c>
      <c r="L2641" s="443" t="str">
        <f>IF('statement of marks'!EL89="","",'statement of marks'!EL89)</f>
        <v/>
      </c>
      <c r="M2641" s="443" t="str">
        <f>IF('statement of marks'!EM89="","",'statement of marks'!EM89)</f>
        <v/>
      </c>
      <c r="N2641" s="444" t="str">
        <f>IF('statement of marks'!EN89="","",'statement of marks'!EN89)</f>
        <v/>
      </c>
      <c r="O2641" s="430" t="str">
        <f>IF('statement of marks'!EO89="","",'statement of marks'!EO89)</f>
        <v/>
      </c>
      <c r="P2641" s="430" t="str">
        <f>IF('statement of marks'!EP89="","",'statement of marks'!EP89)</f>
        <v/>
      </c>
      <c r="Q2641" s="430"/>
      <c r="R2641" s="443" t="str">
        <f>IF('statement of marks'!EQ89="","",'statement of marks'!EQ89)</f>
        <v/>
      </c>
      <c r="S2641" s="445" t="str">
        <f>IF('statement of marks'!ER89="","",'statement of marks'!ER89)</f>
        <v/>
      </c>
      <c r="T2641" s="430" t="str">
        <f>IF('statement of marks'!ES89="","",'statement of marks'!ES89)</f>
        <v/>
      </c>
      <c r="U2641" s="430" t="str">
        <f>IF('statement of marks'!ET89="","",'statement of marks'!ET89)</f>
        <v/>
      </c>
      <c r="V2641" s="430"/>
      <c r="W2641" s="443" t="str">
        <f>IF('statement of marks'!EU89="","",'statement of marks'!EU89)</f>
        <v/>
      </c>
      <c r="X2641" s="446" t="str">
        <f>IF('statement of marks'!EV89="","",'statement of marks'!EV89)</f>
        <v/>
      </c>
      <c r="Y2641" s="430" t="str">
        <f>IF('statement of marks'!EW89="","",'statement of marks'!EW89)</f>
        <v/>
      </c>
      <c r="Z2641" s="453" t="str">
        <f>IF('statement of marks'!EX89="","",'statement of marks'!EX89)</f>
        <v/>
      </c>
    </row>
    <row r="2642" spans="1:26" ht="15.5" customHeight="1">
      <c r="A2642" s="424"/>
      <c r="B2642" s="813" t="s">
        <v>172</v>
      </c>
      <c r="C2642" s="814"/>
      <c r="D2642" s="794" t="s">
        <v>167</v>
      </c>
      <c r="E2642" s="794"/>
      <c r="F2642" s="794"/>
      <c r="G2642" s="794" t="s">
        <v>168</v>
      </c>
      <c r="H2642" s="794"/>
      <c r="I2642" s="794"/>
      <c r="J2642" s="794" t="s">
        <v>169</v>
      </c>
      <c r="K2642" s="794"/>
      <c r="L2642" s="794"/>
      <c r="M2642" s="794"/>
      <c r="N2642" s="794"/>
      <c r="O2642" s="794" t="s">
        <v>177</v>
      </c>
      <c r="P2642" s="794"/>
      <c r="Q2642" s="794"/>
      <c r="R2642" s="794"/>
      <c r="S2642" s="794" t="s">
        <v>221</v>
      </c>
      <c r="T2642" s="794"/>
      <c r="U2642" s="794"/>
      <c r="V2642" s="794"/>
      <c r="W2642" s="447"/>
      <c r="X2642" s="823" t="s">
        <v>425</v>
      </c>
      <c r="Y2642" s="823"/>
      <c r="Z2642" s="824"/>
    </row>
    <row r="2643" spans="1:26" ht="15.5" customHeight="1">
      <c r="A2643" s="425"/>
      <c r="B2643" s="825" t="s">
        <v>166</v>
      </c>
      <c r="C2643" s="826"/>
      <c r="D2643" s="827">
        <f>IF('statement of marks'!FA$6="","",'statement of marks'!FA$6)</f>
        <v>20</v>
      </c>
      <c r="E2643" s="827"/>
      <c r="F2643" s="827"/>
      <c r="G2643" s="827">
        <f>IF('statement of marks'!FB$6="","",'statement of marks'!FB$6)</f>
        <v>20</v>
      </c>
      <c r="H2643" s="827"/>
      <c r="I2643" s="827"/>
      <c r="J2643" s="827">
        <f>IF('statement of marks'!FC$6="","",'statement of marks'!FC$6)</f>
        <v>20</v>
      </c>
      <c r="K2643" s="827"/>
      <c r="L2643" s="827"/>
      <c r="M2643" s="827"/>
      <c r="N2643" s="827"/>
      <c r="O2643" s="827">
        <f>IF('statement of marks'!FD$6="","",'statement of marks'!FD$6)</f>
        <v>20</v>
      </c>
      <c r="P2643" s="827"/>
      <c r="Q2643" s="827"/>
      <c r="R2643" s="827"/>
      <c r="S2643" s="827">
        <f>IF('statement of marks'!FE$6="","",'statement of marks'!FE$6)</f>
        <v>20</v>
      </c>
      <c r="T2643" s="827"/>
      <c r="U2643" s="827"/>
      <c r="V2643" s="827"/>
      <c r="W2643" s="448"/>
      <c r="X2643" s="436">
        <f>IF('statement of marks'!FF$6="","",'statement of marks'!FF$6)</f>
        <v>100</v>
      </c>
      <c r="Y2643" s="436" t="s">
        <v>220</v>
      </c>
      <c r="Z2643" s="451" t="s">
        <v>69</v>
      </c>
    </row>
    <row r="2644" spans="1:26" ht="15.5" customHeight="1">
      <c r="A2644" s="424"/>
      <c r="B2644" s="813" t="str">
        <f>IF('statement of marks'!$FA$3="","",'statement of marks'!$FA$3)</f>
        <v>WORK EXPERIENCE</v>
      </c>
      <c r="C2644" s="814"/>
      <c r="D2644" s="817" t="str">
        <f>IF('statement of marks'!FA89="","",'statement of marks'!FA89)</f>
        <v/>
      </c>
      <c r="E2644" s="817"/>
      <c r="F2644" s="817"/>
      <c r="G2644" s="817" t="str">
        <f>IF('statement of marks'!FB89="","",'statement of marks'!FB89)</f>
        <v/>
      </c>
      <c r="H2644" s="817"/>
      <c r="I2644" s="817"/>
      <c r="J2644" s="816" t="str">
        <f>IF('statement of marks'!FC89="","",'statement of marks'!FC89)</f>
        <v/>
      </c>
      <c r="K2644" s="816"/>
      <c r="L2644" s="816"/>
      <c r="M2644" s="816"/>
      <c r="N2644" s="816"/>
      <c r="O2644" s="817" t="str">
        <f>IF('statement of marks'!FD89="","",'statement of marks'!FD89)</f>
        <v/>
      </c>
      <c r="P2644" s="817"/>
      <c r="Q2644" s="817"/>
      <c r="R2644" s="817"/>
      <c r="S2644" s="817" t="str">
        <f>IF('statement of marks'!FE89="","",'statement of marks'!FE89)</f>
        <v/>
      </c>
      <c r="T2644" s="817"/>
      <c r="U2644" s="817"/>
      <c r="V2644" s="817"/>
      <c r="W2644" s="447"/>
      <c r="X2644" s="447" t="str">
        <f>IF('statement of marks'!FF89="","",'statement of marks'!FF89)</f>
        <v/>
      </c>
      <c r="Y2644" s="447" t="str">
        <f>IF('statement of marks'!FG89="","",'statement of marks'!FG89)</f>
        <v/>
      </c>
      <c r="Z2644" s="454" t="str">
        <f>IF('statement of marks'!FH89="","",'statement of marks'!FH89)</f>
        <v/>
      </c>
    </row>
    <row r="2645" spans="1:26" ht="15.5" customHeight="1">
      <c r="A2645" s="424"/>
      <c r="B2645" s="813" t="str">
        <f>IF('statement of marks'!$FK$3="","",'statement of marks'!$FK$3)</f>
        <v>ART EDUCATION</v>
      </c>
      <c r="C2645" s="814"/>
      <c r="D2645" s="817" t="str">
        <f>IF('statement of marks'!FK89="","",'statement of marks'!FK89)</f>
        <v/>
      </c>
      <c r="E2645" s="817"/>
      <c r="F2645" s="817"/>
      <c r="G2645" s="817" t="str">
        <f>IF('statement of marks'!FL89="","",'statement of marks'!FL89)</f>
        <v/>
      </c>
      <c r="H2645" s="817"/>
      <c r="I2645" s="817"/>
      <c r="J2645" s="816" t="str">
        <f>IF('statement of marks'!FM89="","",'statement of marks'!FM89)</f>
        <v/>
      </c>
      <c r="K2645" s="816"/>
      <c r="L2645" s="816"/>
      <c r="M2645" s="816"/>
      <c r="N2645" s="816"/>
      <c r="O2645" s="817" t="str">
        <f>IF('statement of marks'!FN89="","",'statement of marks'!FN89)</f>
        <v/>
      </c>
      <c r="P2645" s="817"/>
      <c r="Q2645" s="817"/>
      <c r="R2645" s="817"/>
      <c r="S2645" s="817" t="str">
        <f>IF('statement of marks'!FO89="","",'statement of marks'!FO89)</f>
        <v/>
      </c>
      <c r="T2645" s="817"/>
      <c r="U2645" s="817"/>
      <c r="V2645" s="817"/>
      <c r="W2645" s="447"/>
      <c r="X2645" s="447" t="str">
        <f>IF('statement of marks'!FP89="","",'statement of marks'!FP89)</f>
        <v/>
      </c>
      <c r="Y2645" s="447" t="str">
        <f>IF('statement of marks'!FQ89="","",'statement of marks'!FQ89)</f>
        <v/>
      </c>
      <c r="Z2645" s="454" t="str">
        <f>IF('statement of marks'!FR89="","",'statement of marks'!FR89)</f>
        <v/>
      </c>
    </row>
    <row r="2646" spans="1:26" ht="15.5" customHeight="1">
      <c r="A2646" s="424"/>
      <c r="B2646" s="813" t="str">
        <f>IF('statement of marks'!$FU$3="","",'statement of marks'!$FU$3)</f>
        <v>PHYSICIAL EDUCATION</v>
      </c>
      <c r="C2646" s="814"/>
      <c r="D2646" s="817" t="str">
        <f>IF('statement of marks'!FU89="","",'statement of marks'!FU89)</f>
        <v/>
      </c>
      <c r="E2646" s="817"/>
      <c r="F2646" s="817"/>
      <c r="G2646" s="817" t="str">
        <f>IF('statement of marks'!FV89="","",'statement of marks'!FV89)</f>
        <v/>
      </c>
      <c r="H2646" s="817"/>
      <c r="I2646" s="817"/>
      <c r="J2646" s="816" t="str">
        <f>IF('statement of marks'!FW89="","",'statement of marks'!FW89)</f>
        <v/>
      </c>
      <c r="K2646" s="816"/>
      <c r="L2646" s="816"/>
      <c r="M2646" s="816"/>
      <c r="N2646" s="816"/>
      <c r="O2646" s="817" t="str">
        <f>IF('statement of marks'!FX89="","",'statement of marks'!FX89)</f>
        <v/>
      </c>
      <c r="P2646" s="817"/>
      <c r="Q2646" s="817"/>
      <c r="R2646" s="817"/>
      <c r="S2646" s="817" t="str">
        <f>IF('statement of marks'!FY89="","",'statement of marks'!FY89)</f>
        <v/>
      </c>
      <c r="T2646" s="817"/>
      <c r="U2646" s="817"/>
      <c r="V2646" s="817"/>
      <c r="W2646" s="447"/>
      <c r="X2646" s="447" t="str">
        <f>IF('statement of marks'!FZ89="","",'statement of marks'!FZ89)</f>
        <v/>
      </c>
      <c r="Y2646" s="447" t="str">
        <f>IF('statement of marks'!GA89="","",'statement of marks'!GA89)</f>
        <v/>
      </c>
      <c r="Z2646" s="454" t="str">
        <f>IF('statement of marks'!GB89="","",'statement of marks'!GB89)</f>
        <v/>
      </c>
    </row>
    <row r="2647" spans="1:26" ht="15.5" customHeight="1">
      <c r="A2647" s="424"/>
      <c r="B2647" s="813" t="s">
        <v>173</v>
      </c>
      <c r="C2647" s="814"/>
      <c r="D2647" s="794" t="str">
        <f>details!$EF$3</f>
        <v>AUGUST</v>
      </c>
      <c r="E2647" s="794"/>
      <c r="F2647" s="794"/>
      <c r="G2647" s="794" t="str">
        <f>details!$EJ$3</f>
        <v>OCTOBER</v>
      </c>
      <c r="H2647" s="794"/>
      <c r="I2647" s="794"/>
      <c r="J2647" s="816" t="str">
        <f>details!$EN$3</f>
        <v>DECEMBER</v>
      </c>
      <c r="K2647" s="816"/>
      <c r="L2647" s="816"/>
      <c r="M2647" s="816"/>
      <c r="N2647" s="816"/>
      <c r="O2647" s="794" t="str">
        <f>details!$ER$3</f>
        <v>FEBURARY</v>
      </c>
      <c r="P2647" s="794"/>
      <c r="Q2647" s="794"/>
      <c r="R2647" s="794"/>
      <c r="S2647" s="794" t="str">
        <f>details!$EV$3</f>
        <v>GRAND TOAL</v>
      </c>
      <c r="T2647" s="794"/>
      <c r="U2647" s="794"/>
      <c r="V2647" s="794"/>
      <c r="W2647" s="811" t="s">
        <v>118</v>
      </c>
      <c r="X2647" s="811"/>
      <c r="Y2647" s="811"/>
      <c r="Z2647" s="812"/>
    </row>
    <row r="2648" spans="1:26" ht="15.5" customHeight="1">
      <c r="A2648" s="424"/>
      <c r="B2648" s="813" t="s">
        <v>175</v>
      </c>
      <c r="C2648" s="814"/>
      <c r="D2648" s="815" t="str">
        <f>IF(details!EI89="","",details!EI89)</f>
        <v/>
      </c>
      <c r="E2648" s="815"/>
      <c r="F2648" s="815"/>
      <c r="G2648" s="815" t="str">
        <f>IF(details!EM89="","",details!EM89)</f>
        <v/>
      </c>
      <c r="H2648" s="815"/>
      <c r="I2648" s="815"/>
      <c r="J2648" s="816" t="str">
        <f>IF(details!EQ89="","",details!EQ89)</f>
        <v/>
      </c>
      <c r="K2648" s="816"/>
      <c r="L2648" s="816"/>
      <c r="M2648" s="816"/>
      <c r="N2648" s="816"/>
      <c r="O2648" s="817" t="str">
        <f>IF(details!EU89="","",details!EU89)</f>
        <v/>
      </c>
      <c r="P2648" s="817"/>
      <c r="Q2648" s="817"/>
      <c r="R2648" s="817"/>
      <c r="S2648" s="815" t="str">
        <f>IF(details!EW89="","",details!EW89)</f>
        <v/>
      </c>
      <c r="T2648" s="815"/>
      <c r="U2648" s="815"/>
      <c r="V2648" s="815"/>
      <c r="W2648" s="811"/>
      <c r="X2648" s="811"/>
      <c r="Y2648" s="811"/>
      <c r="Z2648" s="812"/>
    </row>
    <row r="2649" spans="1:26" ht="15.5" customHeight="1">
      <c r="A2649" s="424"/>
      <c r="B2649" s="818" t="s">
        <v>174</v>
      </c>
      <c r="C2649" s="819"/>
      <c r="D2649" s="820">
        <f>IF(details!EH89="","",details!EH89)</f>
        <v>40</v>
      </c>
      <c r="E2649" s="820"/>
      <c r="F2649" s="820"/>
      <c r="G2649" s="820">
        <f>IF(details!EL89="","",details!EL89)</f>
        <v>60</v>
      </c>
      <c r="H2649" s="820"/>
      <c r="I2649" s="820"/>
      <c r="J2649" s="820">
        <f>IF(details!EP89="","",details!EP89)</f>
        <v>80</v>
      </c>
      <c r="K2649" s="820"/>
      <c r="L2649" s="820"/>
      <c r="M2649" s="820"/>
      <c r="N2649" s="820"/>
      <c r="O2649" s="820">
        <f>IF(details!ET89="","",details!ET89)</f>
        <v>100</v>
      </c>
      <c r="P2649" s="820"/>
      <c r="Q2649" s="820"/>
      <c r="R2649" s="820"/>
      <c r="S2649" s="820">
        <f>IF(details!EV89="","",details!EV89)</f>
        <v>110</v>
      </c>
      <c r="T2649" s="820"/>
      <c r="U2649" s="820"/>
      <c r="V2649" s="820"/>
      <c r="W2649" s="821">
        <f>'statement of marks'!$HR$108</f>
        <v>45777</v>
      </c>
      <c r="X2649" s="821"/>
      <c r="Y2649" s="821"/>
      <c r="Z2649" s="822"/>
    </row>
    <row r="2650" spans="1:26" ht="15.5" customHeight="1">
      <c r="A2650" s="426"/>
      <c r="B2650" s="803" t="s">
        <v>232</v>
      </c>
      <c r="C2650" s="804"/>
      <c r="D2650" s="805" t="s">
        <v>189</v>
      </c>
      <c r="E2650" s="805"/>
      <c r="F2650" s="805"/>
      <c r="G2650" s="805" t="s">
        <v>190</v>
      </c>
      <c r="H2650" s="805"/>
      <c r="I2650" s="805"/>
      <c r="J2650" s="805" t="s">
        <v>222</v>
      </c>
      <c r="K2650" s="805"/>
      <c r="L2650" s="805"/>
      <c r="M2650" s="805"/>
      <c r="N2650" s="805"/>
      <c r="O2650" s="805" t="s">
        <v>147</v>
      </c>
      <c r="P2650" s="805"/>
      <c r="Q2650" s="805"/>
      <c r="R2650" s="805"/>
      <c r="S2650" s="806" t="s">
        <v>195</v>
      </c>
      <c r="T2650" s="806"/>
      <c r="U2650" s="806"/>
      <c r="V2650" s="806"/>
      <c r="W2650" s="805" t="s">
        <v>230</v>
      </c>
      <c r="X2650" s="805"/>
      <c r="Y2650" s="805"/>
      <c r="Z2650" s="807"/>
    </row>
    <row r="2651" spans="1:26" ht="15.5" customHeight="1">
      <c r="A2651" s="426"/>
      <c r="B2651" s="803"/>
      <c r="C2651" s="804"/>
      <c r="D2651" s="805">
        <f>'statement of marks'!HP89</f>
        <v>1200</v>
      </c>
      <c r="E2651" s="805"/>
      <c r="F2651" s="805"/>
      <c r="G2651" s="805" t="str">
        <f>'statement of marks'!HQ89</f>
        <v/>
      </c>
      <c r="H2651" s="805"/>
      <c r="I2651" s="805"/>
      <c r="J2651" s="808" t="str">
        <f>'statement of marks'!HU89</f>
        <v/>
      </c>
      <c r="K2651" s="808"/>
      <c r="L2651" s="808"/>
      <c r="M2651" s="808"/>
      <c r="N2651" s="808"/>
      <c r="O2651" s="808" t="str">
        <f>'statement of marks'!HR89</f>
        <v/>
      </c>
      <c r="P2651" s="808"/>
      <c r="Q2651" s="808"/>
      <c r="R2651" s="808"/>
      <c r="S2651" s="805" t="str">
        <f>'statement of marks'!HT89</f>
        <v/>
      </c>
      <c r="T2651" s="805"/>
      <c r="U2651" s="805"/>
      <c r="V2651" s="805"/>
      <c r="W2651" s="809" t="str">
        <f>'statement of marks'!HO89</f>
        <v/>
      </c>
      <c r="X2651" s="809"/>
      <c r="Y2651" s="809"/>
      <c r="Z2651" s="810"/>
    </row>
    <row r="2652" spans="1:26" ht="15.5" customHeight="1">
      <c r="A2652" s="424"/>
      <c r="B2652" s="792" t="s">
        <v>176</v>
      </c>
      <c r="C2652" s="793"/>
      <c r="D2652" s="794"/>
      <c r="E2652" s="794"/>
      <c r="F2652" s="794"/>
      <c r="G2652" s="794"/>
      <c r="H2652" s="794"/>
      <c r="I2652" s="794"/>
      <c r="J2652" s="794"/>
      <c r="K2652" s="794"/>
      <c r="L2652" s="794"/>
      <c r="M2652" s="794"/>
      <c r="N2652" s="794"/>
      <c r="O2652" s="794"/>
      <c r="P2652" s="794"/>
      <c r="Q2652" s="794"/>
      <c r="R2652" s="794"/>
      <c r="S2652" s="794"/>
      <c r="T2652" s="794"/>
      <c r="U2652" s="794"/>
      <c r="V2652" s="794"/>
      <c r="W2652" s="794"/>
      <c r="X2652" s="794"/>
      <c r="Y2652" s="794"/>
      <c r="Z2652" s="800"/>
    </row>
    <row r="2653" spans="1:26" ht="15.5" customHeight="1">
      <c r="A2653" s="424"/>
      <c r="B2653" s="801" t="s">
        <v>161</v>
      </c>
      <c r="C2653" s="802"/>
      <c r="D2653" s="794"/>
      <c r="E2653" s="794"/>
      <c r="F2653" s="794"/>
      <c r="G2653" s="794"/>
      <c r="H2653" s="794"/>
      <c r="I2653" s="794"/>
      <c r="J2653" s="794"/>
      <c r="K2653" s="794"/>
      <c r="L2653" s="794"/>
      <c r="M2653" s="794"/>
      <c r="N2653" s="794"/>
      <c r="O2653" s="794"/>
      <c r="P2653" s="794"/>
      <c r="Q2653" s="794"/>
      <c r="R2653" s="794"/>
      <c r="S2653" s="794"/>
      <c r="T2653" s="794"/>
      <c r="U2653" s="794"/>
      <c r="V2653" s="794"/>
      <c r="W2653" s="794"/>
      <c r="X2653" s="794"/>
      <c r="Y2653" s="794"/>
      <c r="Z2653" s="800"/>
    </row>
    <row r="2654" spans="1:26" ht="15.5" customHeight="1">
      <c r="A2654" s="424"/>
      <c r="B2654" s="792" t="s">
        <v>162</v>
      </c>
      <c r="C2654" s="793"/>
      <c r="D2654" s="794"/>
      <c r="E2654" s="794"/>
      <c r="F2654" s="794"/>
      <c r="G2654" s="794"/>
      <c r="H2654" s="794"/>
      <c r="I2654" s="794"/>
      <c r="J2654" s="794"/>
      <c r="K2654" s="794"/>
      <c r="L2654" s="794"/>
      <c r="M2654" s="794"/>
      <c r="N2654" s="794"/>
      <c r="O2654" s="794"/>
      <c r="P2654" s="794"/>
      <c r="Q2654" s="794"/>
      <c r="R2654" s="794"/>
      <c r="S2654" s="795" t="s">
        <v>162</v>
      </c>
      <c r="T2654" s="795"/>
      <c r="U2654" s="795"/>
      <c r="V2654" s="795"/>
      <c r="W2654" s="796" t="s">
        <v>163</v>
      </c>
      <c r="X2654" s="796"/>
      <c r="Y2654" s="796"/>
      <c r="Z2654" s="797"/>
    </row>
    <row r="2655" spans="1:26" ht="15.5" customHeight="1">
      <c r="A2655" s="424"/>
      <c r="B2655" s="798" t="s">
        <v>163</v>
      </c>
      <c r="C2655" s="799"/>
      <c r="D2655" s="794"/>
      <c r="E2655" s="794"/>
      <c r="F2655" s="794"/>
      <c r="G2655" s="794"/>
      <c r="H2655" s="794"/>
      <c r="I2655" s="794"/>
      <c r="J2655" s="794"/>
      <c r="K2655" s="794"/>
      <c r="L2655" s="794"/>
      <c r="M2655" s="794"/>
      <c r="N2655" s="794"/>
      <c r="O2655" s="794"/>
      <c r="P2655" s="794"/>
      <c r="Q2655" s="794"/>
      <c r="R2655" s="794"/>
      <c r="S2655" s="795"/>
      <c r="T2655" s="795"/>
      <c r="U2655" s="795"/>
      <c r="V2655" s="795"/>
      <c r="W2655" s="796"/>
      <c r="X2655" s="796"/>
      <c r="Y2655" s="796"/>
      <c r="Z2655" s="797"/>
    </row>
    <row r="2656" spans="1:26" ht="15.5" customHeight="1" thickBot="1">
      <c r="A2656" s="424"/>
      <c r="B2656" s="786" t="s">
        <v>223</v>
      </c>
      <c r="C2656" s="787"/>
      <c r="D2656" s="788"/>
      <c r="E2656" s="788"/>
      <c r="F2656" s="788"/>
      <c r="G2656" s="788"/>
      <c r="H2656" s="788"/>
      <c r="I2656" s="788"/>
      <c r="J2656" s="788"/>
      <c r="K2656" s="788"/>
      <c r="L2656" s="788"/>
      <c r="M2656" s="788"/>
      <c r="N2656" s="788"/>
      <c r="O2656" s="788"/>
      <c r="P2656" s="788"/>
      <c r="Q2656" s="788"/>
      <c r="R2656" s="788"/>
      <c r="S2656" s="789" t="s">
        <v>179</v>
      </c>
      <c r="T2656" s="789"/>
      <c r="U2656" s="789"/>
      <c r="V2656" s="789"/>
      <c r="W2656" s="790" t="s">
        <v>179</v>
      </c>
      <c r="X2656" s="790"/>
      <c r="Y2656" s="790"/>
      <c r="Z2656" s="791"/>
    </row>
    <row r="2657" spans="1:26" ht="15.5" customHeight="1">
      <c r="A2657" s="424"/>
      <c r="B2657" s="839" t="s">
        <v>178</v>
      </c>
      <c r="C2657" s="840"/>
      <c r="D2657" s="840"/>
      <c r="E2657" s="840"/>
      <c r="F2657" s="840"/>
      <c r="G2657" s="840"/>
      <c r="H2657" s="840"/>
      <c r="I2657" s="840"/>
      <c r="J2657" s="840"/>
      <c r="K2657" s="840"/>
      <c r="L2657" s="840"/>
      <c r="M2657" s="840"/>
      <c r="N2657" s="840"/>
      <c r="O2657" s="840"/>
      <c r="P2657" s="840"/>
      <c r="Q2657" s="840"/>
      <c r="R2657" s="840"/>
      <c r="S2657" s="840"/>
      <c r="T2657" s="840"/>
      <c r="U2657" s="840"/>
      <c r="V2657" s="840"/>
      <c r="W2657" s="840"/>
      <c r="X2657" s="840"/>
      <c r="Y2657" s="840"/>
      <c r="Z2657" s="841"/>
    </row>
    <row r="2658" spans="1:26" ht="15.5" customHeight="1">
      <c r="A2658" s="424"/>
      <c r="B2658" s="842" t="str">
        <f>IF('statement of marks'!$A$1="","",'statement of marks'!$A$1)</f>
        <v>GOVT. HR. SEC. SCHOOL, _________________</v>
      </c>
      <c r="C2658" s="843"/>
      <c r="D2658" s="843"/>
      <c r="E2658" s="843"/>
      <c r="F2658" s="843"/>
      <c r="G2658" s="843"/>
      <c r="H2658" s="843"/>
      <c r="I2658" s="843"/>
      <c r="J2658" s="843"/>
      <c r="K2658" s="843"/>
      <c r="L2658" s="843"/>
      <c r="M2658" s="843"/>
      <c r="N2658" s="843"/>
      <c r="O2658" s="843"/>
      <c r="P2658" s="843"/>
      <c r="Q2658" s="843"/>
      <c r="R2658" s="843"/>
      <c r="S2658" s="843"/>
      <c r="T2658" s="843"/>
      <c r="U2658" s="843"/>
      <c r="V2658" s="843"/>
      <c r="W2658" s="843"/>
      <c r="X2658" s="843"/>
      <c r="Y2658" s="843"/>
      <c r="Z2658" s="844"/>
    </row>
    <row r="2659" spans="1:26" ht="15.5" customHeight="1">
      <c r="A2659" s="424"/>
      <c r="B2659" s="813" t="s">
        <v>117</v>
      </c>
      <c r="C2659" s="814"/>
      <c r="D2659" s="814" t="str">
        <f>IF('statement of marks'!$H$3="","",'statement of marks'!$H$3)</f>
        <v>2024-25</v>
      </c>
      <c r="E2659" s="814"/>
      <c r="F2659" s="814"/>
      <c r="G2659" s="814"/>
      <c r="H2659" s="814"/>
      <c r="I2659" s="814"/>
      <c r="J2659" s="814"/>
      <c r="K2659" s="814"/>
      <c r="L2659" s="814"/>
      <c r="M2659" s="814"/>
      <c r="N2659" s="814"/>
      <c r="O2659" s="814"/>
      <c r="P2659" s="814"/>
      <c r="Q2659" s="814"/>
      <c r="R2659" s="814"/>
      <c r="S2659" s="814"/>
      <c r="T2659" s="814"/>
      <c r="U2659" s="814"/>
      <c r="V2659" s="814"/>
      <c r="W2659" s="814"/>
      <c r="X2659" s="814"/>
      <c r="Y2659" s="814"/>
      <c r="Z2659" s="832"/>
    </row>
    <row r="2660" spans="1:26" ht="15.5" customHeight="1">
      <c r="A2660" s="424"/>
      <c r="B2660" s="813" t="s">
        <v>157</v>
      </c>
      <c r="C2660" s="814"/>
      <c r="D2660" s="814" t="str">
        <f>IF('statement of marks'!I90="","",'statement of marks'!I90)</f>
        <v/>
      </c>
      <c r="E2660" s="814"/>
      <c r="F2660" s="814"/>
      <c r="G2660" s="814"/>
      <c r="H2660" s="814"/>
      <c r="I2660" s="814"/>
      <c r="J2660" s="814"/>
      <c r="K2660" s="814"/>
      <c r="L2660" s="814"/>
      <c r="M2660" s="814"/>
      <c r="N2660" s="814"/>
      <c r="O2660" s="814"/>
      <c r="P2660" s="814"/>
      <c r="Q2660" s="814"/>
      <c r="R2660" s="814"/>
      <c r="S2660" s="814"/>
      <c r="T2660" s="814"/>
      <c r="U2660" s="814"/>
      <c r="V2660" s="814"/>
      <c r="W2660" s="814"/>
      <c r="X2660" s="814"/>
      <c r="Y2660" s="814"/>
      <c r="Z2660" s="832"/>
    </row>
    <row r="2661" spans="1:26" ht="15.5" customHeight="1">
      <c r="A2661" s="424"/>
      <c r="B2661" s="813" t="s">
        <v>20</v>
      </c>
      <c r="C2661" s="814"/>
      <c r="D2661" s="814" t="str">
        <f>IF('statement of marks'!J90="","",'statement of marks'!J90)</f>
        <v/>
      </c>
      <c r="E2661" s="814"/>
      <c r="F2661" s="814"/>
      <c r="G2661" s="814"/>
      <c r="H2661" s="814"/>
      <c r="I2661" s="814"/>
      <c r="J2661" s="814"/>
      <c r="K2661" s="814"/>
      <c r="L2661" s="814"/>
      <c r="M2661" s="814"/>
      <c r="N2661" s="814"/>
      <c r="O2661" s="814"/>
      <c r="P2661" s="814"/>
      <c r="Q2661" s="814"/>
      <c r="R2661" s="814"/>
      <c r="S2661" s="814"/>
      <c r="T2661" s="814"/>
      <c r="U2661" s="814"/>
      <c r="V2661" s="814"/>
      <c r="W2661" s="814"/>
      <c r="X2661" s="814"/>
      <c r="Y2661" s="814"/>
      <c r="Z2661" s="832"/>
    </row>
    <row r="2662" spans="1:26" ht="15.5" customHeight="1">
      <c r="A2662" s="424"/>
      <c r="B2662" s="813" t="s">
        <v>21</v>
      </c>
      <c r="C2662" s="814"/>
      <c r="D2662" s="814" t="str">
        <f>IF('statement of marks'!K90="","",'statement of marks'!K90)</f>
        <v/>
      </c>
      <c r="E2662" s="814"/>
      <c r="F2662" s="814"/>
      <c r="G2662" s="814"/>
      <c r="H2662" s="814"/>
      <c r="I2662" s="814"/>
      <c r="J2662" s="814"/>
      <c r="K2662" s="814"/>
      <c r="L2662" s="814"/>
      <c r="M2662" s="814"/>
      <c r="N2662" s="814"/>
      <c r="O2662" s="814"/>
      <c r="P2662" s="814"/>
      <c r="Q2662" s="814"/>
      <c r="R2662" s="814"/>
      <c r="S2662" s="814"/>
      <c r="T2662" s="814"/>
      <c r="U2662" s="814"/>
      <c r="V2662" s="814"/>
      <c r="W2662" s="814"/>
      <c r="X2662" s="814"/>
      <c r="Y2662" s="814"/>
      <c r="Z2662" s="832"/>
    </row>
    <row r="2663" spans="1:26" ht="15.5" customHeight="1">
      <c r="A2663" s="424"/>
      <c r="B2663" s="813" t="s">
        <v>158</v>
      </c>
      <c r="C2663" s="814"/>
      <c r="D2663" s="814" t="str">
        <f>IF('statement of marks'!$G$3="","",'statement of marks'!$G$3)</f>
        <v>6 A</v>
      </c>
      <c r="E2663" s="814"/>
      <c r="F2663" s="814"/>
      <c r="G2663" s="814" t="s">
        <v>159</v>
      </c>
      <c r="H2663" s="814"/>
      <c r="I2663" s="814"/>
      <c r="J2663" s="836">
        <f>IF('statement of marks'!D90="","",'statement of marks'!D90)</f>
        <v>884</v>
      </c>
      <c r="K2663" s="837"/>
      <c r="L2663" s="837"/>
      <c r="M2663" s="837"/>
      <c r="N2663" s="838"/>
      <c r="O2663" s="814" t="s">
        <v>79</v>
      </c>
      <c r="P2663" s="814"/>
      <c r="Q2663" s="814"/>
      <c r="R2663" s="814"/>
      <c r="S2663" s="814" t="str">
        <f>IF('statement of marks'!F90="","",'statement of marks'!F90)</f>
        <v/>
      </c>
      <c r="T2663" s="814"/>
      <c r="U2663" s="814"/>
      <c r="V2663" s="814"/>
      <c r="W2663" s="814" t="str">
        <f>IF('statement of marks'!$I$3="","",'statement of marks'!$I$3)</f>
        <v>SCHOOL DISE CODE</v>
      </c>
      <c r="X2663" s="814"/>
      <c r="Y2663" s="814"/>
      <c r="Z2663" s="832"/>
    </row>
    <row r="2664" spans="1:26" ht="15.5" customHeight="1">
      <c r="A2664" s="424"/>
      <c r="B2664" s="449" t="s">
        <v>171</v>
      </c>
      <c r="C2664" s="428"/>
      <c r="D2664" s="830" t="str">
        <f>IF('statement of marks'!G90="","",'statement of marks'!G90)</f>
        <v/>
      </c>
      <c r="E2664" s="830"/>
      <c r="F2664" s="830"/>
      <c r="G2664" s="831" t="str">
        <f>IF('statement of marks'!H90="","",'statement of marks'!H90)</f>
        <v/>
      </c>
      <c r="H2664" s="831"/>
      <c r="I2664" s="831"/>
      <c r="J2664" s="831"/>
      <c r="K2664" s="831"/>
      <c r="L2664" s="831"/>
      <c r="M2664" s="831"/>
      <c r="N2664" s="831"/>
      <c r="O2664" s="831"/>
      <c r="P2664" s="831"/>
      <c r="Q2664" s="831"/>
      <c r="R2664" s="831"/>
      <c r="S2664" s="831"/>
      <c r="T2664" s="831"/>
      <c r="U2664" s="831"/>
      <c r="V2664" s="831"/>
      <c r="W2664" s="814" t="str">
        <f>IF('statement of marks'!$J$3="","",'statement of marks'!$J$3)</f>
        <v>08291009401</v>
      </c>
      <c r="X2664" s="814"/>
      <c r="Y2664" s="814"/>
      <c r="Z2664" s="832"/>
    </row>
    <row r="2665" spans="1:26" ht="15.5" customHeight="1">
      <c r="A2665" s="424"/>
      <c r="B2665" s="450" t="s">
        <v>160</v>
      </c>
      <c r="C2665" s="429" t="s">
        <v>165</v>
      </c>
      <c r="D2665" s="794" t="s">
        <v>167</v>
      </c>
      <c r="E2665" s="794"/>
      <c r="F2665" s="794"/>
      <c r="G2665" s="794" t="s">
        <v>168</v>
      </c>
      <c r="H2665" s="794"/>
      <c r="I2665" s="794"/>
      <c r="J2665" s="794" t="s">
        <v>169</v>
      </c>
      <c r="K2665" s="794"/>
      <c r="L2665" s="794"/>
      <c r="M2665" s="833" t="str">
        <f>IF('statement of marks'!U$4="","",'statement of marks'!U$4)</f>
        <v>TOTAL OF ALL TESTS</v>
      </c>
      <c r="N2665" s="834" t="str">
        <f>IF('statement of marks'!V$4="","",'statement of marks'!V$4)</f>
        <v>VRUKSHAROPAN</v>
      </c>
      <c r="O2665" s="795" t="s">
        <v>170</v>
      </c>
      <c r="P2665" s="795"/>
      <c r="Q2665" s="795"/>
      <c r="R2665" s="795"/>
      <c r="S2665" s="835" t="s">
        <v>216</v>
      </c>
      <c r="T2665" s="816" t="s">
        <v>90</v>
      </c>
      <c r="U2665" s="816"/>
      <c r="V2665" s="816"/>
      <c r="W2665" s="816"/>
      <c r="X2665" s="823" t="s">
        <v>425</v>
      </c>
      <c r="Y2665" s="823"/>
      <c r="Z2665" s="824"/>
    </row>
    <row r="2666" spans="1:26" ht="15.5" customHeight="1">
      <c r="A2666" s="424"/>
      <c r="B2666" s="450"/>
      <c r="C2666" s="429"/>
      <c r="D2666" s="431" t="s">
        <v>217</v>
      </c>
      <c r="E2666" s="431" t="s">
        <v>218</v>
      </c>
      <c r="F2666" s="432" t="s">
        <v>219</v>
      </c>
      <c r="G2666" s="431" t="s">
        <v>217</v>
      </c>
      <c r="H2666" s="431" t="s">
        <v>218</v>
      </c>
      <c r="I2666" s="433" t="s">
        <v>219</v>
      </c>
      <c r="J2666" s="431" t="s">
        <v>217</v>
      </c>
      <c r="K2666" s="431" t="s">
        <v>218</v>
      </c>
      <c r="L2666" s="433" t="s">
        <v>219</v>
      </c>
      <c r="M2666" s="833"/>
      <c r="N2666" s="834"/>
      <c r="O2666" s="431" t="s">
        <v>217</v>
      </c>
      <c r="P2666" s="431" t="s">
        <v>218</v>
      </c>
      <c r="Q2666" s="434" t="s">
        <v>421</v>
      </c>
      <c r="R2666" s="433" t="s">
        <v>219</v>
      </c>
      <c r="S2666" s="835"/>
      <c r="T2666" s="431" t="s">
        <v>217</v>
      </c>
      <c r="U2666" s="431" t="s">
        <v>218</v>
      </c>
      <c r="V2666" s="434" t="s">
        <v>422</v>
      </c>
      <c r="W2666" s="433" t="s">
        <v>219</v>
      </c>
      <c r="X2666" s="435" t="s">
        <v>423</v>
      </c>
      <c r="Y2666" s="431" t="s">
        <v>220</v>
      </c>
      <c r="Z2666" s="451" t="s">
        <v>69</v>
      </c>
    </row>
    <row r="2667" spans="1:26" ht="15.5" customHeight="1">
      <c r="A2667" s="425"/>
      <c r="B2667" s="828" t="s">
        <v>166</v>
      </c>
      <c r="C2667" s="829"/>
      <c r="D2667" s="436">
        <f>IF('statement of marks'!L$6="","",'statement of marks'!L$6)</f>
        <v>5</v>
      </c>
      <c r="E2667" s="436">
        <f>IF('statement of marks'!M$6="","",'statement of marks'!M$6)</f>
        <v>5</v>
      </c>
      <c r="F2667" s="437">
        <f>IF('statement of marks'!N$6="","",'statement of marks'!N$6)</f>
        <v>10</v>
      </c>
      <c r="G2667" s="436">
        <f>IF('statement of marks'!O$6="","",'statement of marks'!O$6)</f>
        <v>5</v>
      </c>
      <c r="H2667" s="436">
        <f>IF('statement of marks'!P$6="","",'statement of marks'!P$6)</f>
        <v>5</v>
      </c>
      <c r="I2667" s="438">
        <f>IF('statement of marks'!Q$6="","",'statement of marks'!Q$6)</f>
        <v>10</v>
      </c>
      <c r="J2667" s="436">
        <f>IF('statement of marks'!R$6="","",'statement of marks'!R$6)</f>
        <v>5</v>
      </c>
      <c r="K2667" s="436">
        <f>IF('statement of marks'!S$6="","",'statement of marks'!S$6)</f>
        <v>4</v>
      </c>
      <c r="L2667" s="438">
        <f>IF('statement of marks'!T$6="","",'statement of marks'!T$6)</f>
        <v>9</v>
      </c>
      <c r="M2667" s="438">
        <f>IF('statement of marks'!U$6="","",'statement of marks'!U$6)</f>
        <v>29</v>
      </c>
      <c r="N2667" s="439">
        <f>IF('statement of marks'!V$6="","",'statement of marks'!V$6)</f>
        <v>1</v>
      </c>
      <c r="O2667" s="436">
        <f>IF('statement of marks'!W$6="","",'statement of marks'!W$6)</f>
        <v>40</v>
      </c>
      <c r="P2667" s="436">
        <f>IF('statement of marks'!X$6="","",'statement of marks'!X$6)</f>
        <v>10</v>
      </c>
      <c r="Q2667" s="436">
        <f>IF('statement of marks'!Y$6="","",'statement of marks'!Y$6)</f>
        <v>20</v>
      </c>
      <c r="R2667" s="438">
        <f>IF('statement of marks'!Z$6="","",'statement of marks'!Z$6)</f>
        <v>70</v>
      </c>
      <c r="S2667" s="440">
        <f>IF('statement of marks'!AA$6="","",'statement of marks'!AA$6)</f>
        <v>100</v>
      </c>
      <c r="T2667" s="436">
        <f>IF('statement of marks'!AB$6="","",'statement of marks'!AB$6)</f>
        <v>65</v>
      </c>
      <c r="U2667" s="436">
        <f>IF('statement of marks'!AC$6="","",'statement of marks'!AC$6)</f>
        <v>15</v>
      </c>
      <c r="V2667" s="436">
        <f>IF('statement of marks'!AD$6="","",'statement of marks'!AD$6)</f>
        <v>20</v>
      </c>
      <c r="W2667" s="438">
        <f>IF('statement of marks'!AE$6="","",'statement of marks'!AE$6)</f>
        <v>100</v>
      </c>
      <c r="X2667" s="441">
        <f>IF('statement of marks'!AF$6="","",'statement of marks'!AF$6)</f>
        <v>200</v>
      </c>
      <c r="Y2667" s="436" t="str">
        <f>IF('statement of marks'!AG$6="","",'statement of marks'!AG$6)</f>
        <v/>
      </c>
      <c r="Z2667" s="452" t="str">
        <f>IF('statement of marks'!AH$6="","",'statement of marks'!AH$6)</f>
        <v/>
      </c>
    </row>
    <row r="2668" spans="1:26" ht="15.5" customHeight="1">
      <c r="A2668" s="424"/>
      <c r="B2668" s="813" t="str">
        <f>IF('statement of marks'!$L$3="","",'statement of marks'!$L$3)</f>
        <v>HINDI</v>
      </c>
      <c r="C2668" s="814"/>
      <c r="D2668" s="430" t="str">
        <f>IF('statement of marks'!L90="","",'statement of marks'!L90)</f>
        <v/>
      </c>
      <c r="E2668" s="430" t="str">
        <f>IF('statement of marks'!M90="","",'statement of marks'!M90)</f>
        <v/>
      </c>
      <c r="F2668" s="442" t="str">
        <f>IF('statement of marks'!N90="","",'statement of marks'!N90)</f>
        <v/>
      </c>
      <c r="G2668" s="430" t="str">
        <f>IF('statement of marks'!O90="","",'statement of marks'!O90)</f>
        <v/>
      </c>
      <c r="H2668" s="430" t="str">
        <f>IF('statement of marks'!P90="","",'statement of marks'!P90)</f>
        <v/>
      </c>
      <c r="I2668" s="443" t="str">
        <f>IF('statement of marks'!Q90="","",'statement of marks'!Q90)</f>
        <v/>
      </c>
      <c r="J2668" s="430" t="str">
        <f>IF('statement of marks'!R90="","",'statement of marks'!R90)</f>
        <v/>
      </c>
      <c r="K2668" s="430" t="str">
        <f>IF('statement of marks'!S90="","",'statement of marks'!S90)</f>
        <v/>
      </c>
      <c r="L2668" s="443" t="str">
        <f>IF('statement of marks'!T90="","",'statement of marks'!T90)</f>
        <v/>
      </c>
      <c r="M2668" s="443" t="str">
        <f>IF('statement of marks'!U90="","",'statement of marks'!U90)</f>
        <v/>
      </c>
      <c r="N2668" s="444" t="str">
        <f>IF('statement of marks'!V90="","",'statement of marks'!V90)</f>
        <v/>
      </c>
      <c r="O2668" s="430" t="str">
        <f>IF('statement of marks'!W90="","",'statement of marks'!W90)</f>
        <v/>
      </c>
      <c r="P2668" s="430" t="str">
        <f>IF('statement of marks'!X90="","",'statement of marks'!X90)</f>
        <v/>
      </c>
      <c r="Q2668" s="430" t="str">
        <f>IF('statement of marks'!Y90="","",'statement of marks'!Y90)</f>
        <v/>
      </c>
      <c r="R2668" s="443" t="str">
        <f>IF('statement of marks'!Z90="","",'statement of marks'!Z90)</f>
        <v/>
      </c>
      <c r="S2668" s="445" t="str">
        <f>IF('statement of marks'!AA90="","",'statement of marks'!AA90)</f>
        <v/>
      </c>
      <c r="T2668" s="430" t="str">
        <f>IF('statement of marks'!AB90="","",'statement of marks'!AB90)</f>
        <v/>
      </c>
      <c r="U2668" s="430" t="str">
        <f>IF('statement of marks'!AC90="","",'statement of marks'!AC90)</f>
        <v/>
      </c>
      <c r="V2668" s="430" t="str">
        <f>IF('statement of marks'!AD90="","",'statement of marks'!AD90)</f>
        <v/>
      </c>
      <c r="W2668" s="443" t="str">
        <f>IF('statement of marks'!AE90="","",'statement of marks'!AE90)</f>
        <v/>
      </c>
      <c r="X2668" s="446" t="str">
        <f>IF('statement of marks'!AF90="","",'statement of marks'!AF90)</f>
        <v/>
      </c>
      <c r="Y2668" s="430" t="str">
        <f>IF('statement of marks'!AG90="","",'statement of marks'!AG90)</f>
        <v/>
      </c>
      <c r="Z2668" s="453" t="str">
        <f>IF('statement of marks'!AH90="","",'statement of marks'!AH90)</f>
        <v/>
      </c>
    </row>
    <row r="2669" spans="1:26" ht="15.5" customHeight="1">
      <c r="A2669" s="424"/>
      <c r="B2669" s="813" t="str">
        <f>IF('statement of marks'!$AK$3="","",'statement of marks'!$AK$3)</f>
        <v>ENGLISH</v>
      </c>
      <c r="C2669" s="814"/>
      <c r="D2669" s="430" t="str">
        <f>IF('statement of marks'!AK90="","",'statement of marks'!AK90)</f>
        <v/>
      </c>
      <c r="E2669" s="430" t="str">
        <f>IF('statement of marks'!AL90="","",'statement of marks'!AL90)</f>
        <v/>
      </c>
      <c r="F2669" s="442" t="str">
        <f>IF('statement of marks'!AM90="","",'statement of marks'!AM90)</f>
        <v/>
      </c>
      <c r="G2669" s="430" t="str">
        <f>IF('statement of marks'!AN90="","",'statement of marks'!AN90)</f>
        <v/>
      </c>
      <c r="H2669" s="430" t="str">
        <f>IF('statement of marks'!AO90="","",'statement of marks'!AO90)</f>
        <v/>
      </c>
      <c r="I2669" s="443" t="str">
        <f>IF('statement of marks'!AP90="","",'statement of marks'!AP90)</f>
        <v/>
      </c>
      <c r="J2669" s="430" t="str">
        <f>IF('statement of marks'!AQ90="","",'statement of marks'!AQ90)</f>
        <v/>
      </c>
      <c r="K2669" s="430" t="str">
        <f>IF('statement of marks'!AR90="","",'statement of marks'!AR90)</f>
        <v/>
      </c>
      <c r="L2669" s="443" t="str">
        <f>IF('statement of marks'!AS90="","",'statement of marks'!AS90)</f>
        <v/>
      </c>
      <c r="M2669" s="443" t="str">
        <f>IF('statement of marks'!AT90="","",'statement of marks'!AT90)</f>
        <v/>
      </c>
      <c r="N2669" s="444" t="str">
        <f>IF('statement of marks'!AU90="","",'statement of marks'!AU90)</f>
        <v/>
      </c>
      <c r="O2669" s="430" t="str">
        <f>IF('statement of marks'!AV90="","",'statement of marks'!AV90)</f>
        <v/>
      </c>
      <c r="P2669" s="430" t="str">
        <f>IF('statement of marks'!AW90="","",'statement of marks'!AW90)</f>
        <v/>
      </c>
      <c r="Q2669" s="430" t="str">
        <f>IF('statement of marks'!AX90="","",'statement of marks'!AX90)</f>
        <v/>
      </c>
      <c r="R2669" s="443" t="str">
        <f>IF('statement of marks'!AY90="","",'statement of marks'!AY90)</f>
        <v/>
      </c>
      <c r="S2669" s="445" t="str">
        <f>IF('statement of marks'!AZ90="","",'statement of marks'!AZ90)</f>
        <v/>
      </c>
      <c r="T2669" s="430" t="str">
        <f>IF('statement of marks'!BA90="","",'statement of marks'!BA90)</f>
        <v/>
      </c>
      <c r="U2669" s="430" t="str">
        <f>IF('statement of marks'!BB90="","",'statement of marks'!BB90)</f>
        <v/>
      </c>
      <c r="V2669" s="430" t="str">
        <f>IF('statement of marks'!BC90="","",'statement of marks'!BC90)</f>
        <v/>
      </c>
      <c r="W2669" s="443" t="str">
        <f>IF('statement of marks'!BD90="","",'statement of marks'!BD90)</f>
        <v/>
      </c>
      <c r="X2669" s="446" t="str">
        <f>IF('statement of marks'!BE90="","",'statement of marks'!BE90)</f>
        <v/>
      </c>
      <c r="Y2669" s="430" t="str">
        <f>IF('statement of marks'!BF90="","",'statement of marks'!BF90)</f>
        <v/>
      </c>
      <c r="Z2669" s="453" t="str">
        <f>IF('statement of marks'!BG90="","",'statement of marks'!BG90)</f>
        <v/>
      </c>
    </row>
    <row r="2670" spans="1:26" ht="15.5" customHeight="1">
      <c r="A2670" s="424"/>
      <c r="B2670" s="813" t="str">
        <f>IF('statement of marks'!BJ90="s","SANSKRIT",IF('statement of marks'!BJ90="u","URDU",IF('statement of marks'!BJ90="g","GUJRATI",IF('statement of marks'!BJ90="p","PUNJABI",IF('statement of marks'!BJ90="sd","fla/kh","THIRD LANGUAGE")))))</f>
        <v>THIRD LANGUAGE</v>
      </c>
      <c r="C2670" s="814"/>
      <c r="D2670" s="430" t="str">
        <f>IF('statement of marks'!BK90="","",'statement of marks'!BK90)</f>
        <v/>
      </c>
      <c r="E2670" s="430" t="str">
        <f>IF('statement of marks'!BL90="","",'statement of marks'!BL90)</f>
        <v/>
      </c>
      <c r="F2670" s="442" t="str">
        <f>IF('statement of marks'!BM90="","",'statement of marks'!BM90)</f>
        <v/>
      </c>
      <c r="G2670" s="430" t="str">
        <f>IF('statement of marks'!BN90="","",'statement of marks'!BN90)</f>
        <v/>
      </c>
      <c r="H2670" s="430" t="str">
        <f>IF('statement of marks'!BO90="","",'statement of marks'!BO90)</f>
        <v/>
      </c>
      <c r="I2670" s="443" t="str">
        <f>IF('statement of marks'!BP90="","",'statement of marks'!BP90)</f>
        <v/>
      </c>
      <c r="J2670" s="430" t="str">
        <f>IF('statement of marks'!BQ90="","",'statement of marks'!BQ90)</f>
        <v/>
      </c>
      <c r="K2670" s="430" t="str">
        <f>IF('statement of marks'!BR90="","",'statement of marks'!BR90)</f>
        <v/>
      </c>
      <c r="L2670" s="443" t="str">
        <f>IF('statement of marks'!BS90="","",'statement of marks'!BS90)</f>
        <v/>
      </c>
      <c r="M2670" s="443" t="str">
        <f>IF('statement of marks'!BT90="","",'statement of marks'!BT90)</f>
        <v/>
      </c>
      <c r="N2670" s="444" t="str">
        <f>IF('statement of marks'!BU90="","",'statement of marks'!BU90)</f>
        <v/>
      </c>
      <c r="O2670" s="430" t="str">
        <f>IF('statement of marks'!BV90="","",'statement of marks'!BV90)</f>
        <v/>
      </c>
      <c r="P2670" s="430" t="str">
        <f>IF('statement of marks'!BW90="","",'statement of marks'!BW90)</f>
        <v/>
      </c>
      <c r="Q2670" s="430"/>
      <c r="R2670" s="443" t="str">
        <f>IF('statement of marks'!BX90="","",'statement of marks'!BX90)</f>
        <v/>
      </c>
      <c r="S2670" s="445" t="str">
        <f>IF('statement of marks'!BY90="","",'statement of marks'!BY90)</f>
        <v/>
      </c>
      <c r="T2670" s="430" t="str">
        <f>IF('statement of marks'!BZ90="","",'statement of marks'!BZ90)</f>
        <v/>
      </c>
      <c r="U2670" s="430" t="str">
        <f>IF('statement of marks'!CA90="","",'statement of marks'!CA90)</f>
        <v/>
      </c>
      <c r="V2670" s="430"/>
      <c r="W2670" s="443" t="str">
        <f>IF('statement of marks'!CB90="","",'statement of marks'!CB90)</f>
        <v/>
      </c>
      <c r="X2670" s="446" t="str">
        <f>IF('statement of marks'!CC90="","",'statement of marks'!CC90)</f>
        <v/>
      </c>
      <c r="Y2670" s="430" t="str">
        <f>IF('statement of marks'!CD90="","",'statement of marks'!CD90)</f>
        <v/>
      </c>
      <c r="Z2670" s="453" t="str">
        <f>IF('statement of marks'!CE90="","",'statement of marks'!CE90)</f>
        <v/>
      </c>
    </row>
    <row r="2671" spans="1:26" ht="15.5" customHeight="1">
      <c r="A2671" s="424"/>
      <c r="B2671" s="813" t="str">
        <f>IF('statement of marks'!$CH$3="","",'statement of marks'!$CH$3)</f>
        <v>MATHEMATICS</v>
      </c>
      <c r="C2671" s="814"/>
      <c r="D2671" s="430" t="str">
        <f>IF('statement of marks'!CH90="","",'statement of marks'!CH90)</f>
        <v/>
      </c>
      <c r="E2671" s="430" t="str">
        <f>IF('statement of marks'!CI90="","",'statement of marks'!CI90)</f>
        <v/>
      </c>
      <c r="F2671" s="442" t="str">
        <f>IF('statement of marks'!CJ90="","",'statement of marks'!CJ90)</f>
        <v/>
      </c>
      <c r="G2671" s="430" t="str">
        <f>IF('statement of marks'!CK90="","",'statement of marks'!CK90)</f>
        <v/>
      </c>
      <c r="H2671" s="430" t="str">
        <f>IF('statement of marks'!CL90="","",'statement of marks'!CL90)</f>
        <v/>
      </c>
      <c r="I2671" s="443" t="str">
        <f>IF('statement of marks'!CM90="","",'statement of marks'!CM90)</f>
        <v/>
      </c>
      <c r="J2671" s="430" t="str">
        <f>IF('statement of marks'!CN90="","",'statement of marks'!CN90)</f>
        <v/>
      </c>
      <c r="K2671" s="430" t="str">
        <f>IF('statement of marks'!CO90="","",'statement of marks'!CO90)</f>
        <v/>
      </c>
      <c r="L2671" s="443" t="str">
        <f>IF('statement of marks'!CP90="","",'statement of marks'!CP90)</f>
        <v/>
      </c>
      <c r="M2671" s="443" t="str">
        <f>IF('statement of marks'!CQ90="","",'statement of marks'!CQ90)</f>
        <v/>
      </c>
      <c r="N2671" s="444" t="str">
        <f>IF('statement of marks'!CR90="","",'statement of marks'!CR90)</f>
        <v/>
      </c>
      <c r="O2671" s="430" t="str">
        <f>IF('statement of marks'!CS90="","",'statement of marks'!CS90)</f>
        <v/>
      </c>
      <c r="P2671" s="430" t="str">
        <f>IF('statement of marks'!CT90="","",'statement of marks'!CT90)</f>
        <v/>
      </c>
      <c r="Q2671" s="430" t="str">
        <f>IF('statement of marks'!CU90="","",'statement of marks'!CU90)</f>
        <v/>
      </c>
      <c r="R2671" s="443" t="str">
        <f>IF('statement of marks'!CV90="","",'statement of marks'!CV90)</f>
        <v/>
      </c>
      <c r="S2671" s="445" t="str">
        <f>IF('statement of marks'!CW90="","",'statement of marks'!CW90)</f>
        <v/>
      </c>
      <c r="T2671" s="430" t="str">
        <f>IF('statement of marks'!CX90="","",'statement of marks'!CX90)</f>
        <v/>
      </c>
      <c r="U2671" s="430" t="str">
        <f>IF('statement of marks'!CY90="","",'statement of marks'!CY90)</f>
        <v/>
      </c>
      <c r="V2671" s="430" t="str">
        <f>IF('statement of marks'!CZ90="","",'statement of marks'!CZ90)</f>
        <v/>
      </c>
      <c r="W2671" s="443" t="str">
        <f>IF('statement of marks'!DA90="","",'statement of marks'!DA90)</f>
        <v/>
      </c>
      <c r="X2671" s="446" t="str">
        <f>IF('statement of marks'!DB90="","",'statement of marks'!DB90)</f>
        <v/>
      </c>
      <c r="Y2671" s="430" t="str">
        <f>IF('statement of marks'!DC90="","",'statement of marks'!DC90)</f>
        <v/>
      </c>
      <c r="Z2671" s="453" t="str">
        <f>IF('statement of marks'!DD90="","",'statement of marks'!DD90)</f>
        <v/>
      </c>
    </row>
    <row r="2672" spans="1:26" ht="15.5" customHeight="1">
      <c r="A2672" s="424"/>
      <c r="B2672" s="813" t="str">
        <f>IF('statement of marks'!$DG$3="","",'statement of marks'!$DG$3)</f>
        <v>SCIENCE</v>
      </c>
      <c r="C2672" s="814"/>
      <c r="D2672" s="430" t="str">
        <f>IF('statement of marks'!DG90="","",'statement of marks'!DG90)</f>
        <v/>
      </c>
      <c r="E2672" s="430" t="str">
        <f>IF('statement of marks'!DH90="","",'statement of marks'!DH90)</f>
        <v/>
      </c>
      <c r="F2672" s="442" t="str">
        <f>IF('statement of marks'!DI90="","",'statement of marks'!DI90)</f>
        <v/>
      </c>
      <c r="G2672" s="430" t="str">
        <f>IF('statement of marks'!DJ90="","",'statement of marks'!DJ90)</f>
        <v/>
      </c>
      <c r="H2672" s="430" t="str">
        <f>IF('statement of marks'!DK90="","",'statement of marks'!DK90)</f>
        <v/>
      </c>
      <c r="I2672" s="443" t="str">
        <f>IF('statement of marks'!DL90="","",'statement of marks'!DL90)</f>
        <v/>
      </c>
      <c r="J2672" s="430" t="str">
        <f>IF('statement of marks'!DM90="","",'statement of marks'!DM90)</f>
        <v/>
      </c>
      <c r="K2672" s="430" t="str">
        <f>IF('statement of marks'!DN90="","",'statement of marks'!DN90)</f>
        <v/>
      </c>
      <c r="L2672" s="443" t="str">
        <f>IF('statement of marks'!DO90="","",'statement of marks'!DO90)</f>
        <v/>
      </c>
      <c r="M2672" s="443" t="str">
        <f>IF('statement of marks'!DP90="","",'statement of marks'!DP90)</f>
        <v/>
      </c>
      <c r="N2672" s="444" t="str">
        <f>IF('statement of marks'!DQ90="","",'statement of marks'!DQ90)</f>
        <v/>
      </c>
      <c r="O2672" s="430" t="str">
        <f>IF('statement of marks'!DR90="","",'statement of marks'!DR90)</f>
        <v/>
      </c>
      <c r="P2672" s="430" t="str">
        <f>IF('statement of marks'!DS90="","",'statement of marks'!DS90)</f>
        <v/>
      </c>
      <c r="Q2672" s="430"/>
      <c r="R2672" s="443" t="str">
        <f>IF('statement of marks'!DT90="","",'statement of marks'!DT90)</f>
        <v/>
      </c>
      <c r="S2672" s="445" t="str">
        <f>IF('statement of marks'!DU90="","",'statement of marks'!DU90)</f>
        <v/>
      </c>
      <c r="T2672" s="430" t="str">
        <f>IF('statement of marks'!DV90="","",'statement of marks'!DV90)</f>
        <v/>
      </c>
      <c r="U2672" s="430" t="str">
        <f>IF('statement of marks'!DW90="","",'statement of marks'!DW90)</f>
        <v/>
      </c>
      <c r="V2672" s="430"/>
      <c r="W2672" s="443" t="str">
        <f>IF('statement of marks'!DX90="","",'statement of marks'!DX90)</f>
        <v/>
      </c>
      <c r="X2672" s="446" t="str">
        <f>IF('statement of marks'!DY90="","",'statement of marks'!DY90)</f>
        <v/>
      </c>
      <c r="Y2672" s="430" t="str">
        <f>IF('statement of marks'!DZ90="","",'statement of marks'!DZ90)</f>
        <v/>
      </c>
      <c r="Z2672" s="453" t="str">
        <f>IF('statement of marks'!EA90="","",'statement of marks'!EA90)</f>
        <v/>
      </c>
    </row>
    <row r="2673" spans="1:26" ht="15.5" customHeight="1">
      <c r="A2673" s="424"/>
      <c r="B2673" s="813" t="str">
        <f>IF('statement of marks'!$ED$3="","",'statement of marks'!$ED$3)</f>
        <v>SOCIAL STUDIES</v>
      </c>
      <c r="C2673" s="814"/>
      <c r="D2673" s="430" t="str">
        <f>IF('statement of marks'!ED90="","",'statement of marks'!ED90)</f>
        <v/>
      </c>
      <c r="E2673" s="430" t="str">
        <f>IF('statement of marks'!EE90="","",'statement of marks'!EE90)</f>
        <v/>
      </c>
      <c r="F2673" s="442" t="str">
        <f>IF('statement of marks'!EF90="","",'statement of marks'!EF90)</f>
        <v/>
      </c>
      <c r="G2673" s="430" t="str">
        <f>IF('statement of marks'!EG90="","",'statement of marks'!EG90)</f>
        <v/>
      </c>
      <c r="H2673" s="430" t="str">
        <f>IF('statement of marks'!EH90="","",'statement of marks'!EH90)</f>
        <v/>
      </c>
      <c r="I2673" s="443" t="str">
        <f>IF('statement of marks'!EI90="","",'statement of marks'!EI90)</f>
        <v/>
      </c>
      <c r="J2673" s="430" t="str">
        <f>IF('statement of marks'!EJ90="","",'statement of marks'!EJ90)</f>
        <v/>
      </c>
      <c r="K2673" s="430" t="str">
        <f>IF('statement of marks'!EK90="","",'statement of marks'!EK90)</f>
        <v/>
      </c>
      <c r="L2673" s="443" t="str">
        <f>IF('statement of marks'!EL90="","",'statement of marks'!EL90)</f>
        <v/>
      </c>
      <c r="M2673" s="443" t="str">
        <f>IF('statement of marks'!EM90="","",'statement of marks'!EM90)</f>
        <v/>
      </c>
      <c r="N2673" s="444" t="str">
        <f>IF('statement of marks'!EN90="","",'statement of marks'!EN90)</f>
        <v/>
      </c>
      <c r="O2673" s="430" t="str">
        <f>IF('statement of marks'!EO90="","",'statement of marks'!EO90)</f>
        <v/>
      </c>
      <c r="P2673" s="430" t="str">
        <f>IF('statement of marks'!EP90="","",'statement of marks'!EP90)</f>
        <v/>
      </c>
      <c r="Q2673" s="430"/>
      <c r="R2673" s="443" t="str">
        <f>IF('statement of marks'!EQ90="","",'statement of marks'!EQ90)</f>
        <v/>
      </c>
      <c r="S2673" s="445" t="str">
        <f>IF('statement of marks'!ER90="","",'statement of marks'!ER90)</f>
        <v/>
      </c>
      <c r="T2673" s="430" t="str">
        <f>IF('statement of marks'!ES90="","",'statement of marks'!ES90)</f>
        <v/>
      </c>
      <c r="U2673" s="430" t="str">
        <f>IF('statement of marks'!ET90="","",'statement of marks'!ET90)</f>
        <v/>
      </c>
      <c r="V2673" s="430"/>
      <c r="W2673" s="443" t="str">
        <f>IF('statement of marks'!EU90="","",'statement of marks'!EU90)</f>
        <v/>
      </c>
      <c r="X2673" s="446" t="str">
        <f>IF('statement of marks'!EV90="","",'statement of marks'!EV90)</f>
        <v/>
      </c>
      <c r="Y2673" s="430" t="str">
        <f>IF('statement of marks'!EW90="","",'statement of marks'!EW90)</f>
        <v/>
      </c>
      <c r="Z2673" s="453" t="str">
        <f>IF('statement of marks'!EX90="","",'statement of marks'!EX90)</f>
        <v/>
      </c>
    </row>
    <row r="2674" spans="1:26" ht="15.5" customHeight="1">
      <c r="A2674" s="424"/>
      <c r="B2674" s="813" t="s">
        <v>172</v>
      </c>
      <c r="C2674" s="814"/>
      <c r="D2674" s="794" t="s">
        <v>167</v>
      </c>
      <c r="E2674" s="794"/>
      <c r="F2674" s="794"/>
      <c r="G2674" s="794" t="s">
        <v>168</v>
      </c>
      <c r="H2674" s="794"/>
      <c r="I2674" s="794"/>
      <c r="J2674" s="794" t="s">
        <v>169</v>
      </c>
      <c r="K2674" s="794"/>
      <c r="L2674" s="794"/>
      <c r="M2674" s="794"/>
      <c r="N2674" s="794"/>
      <c r="O2674" s="794" t="s">
        <v>177</v>
      </c>
      <c r="P2674" s="794"/>
      <c r="Q2674" s="794"/>
      <c r="R2674" s="794"/>
      <c r="S2674" s="794" t="s">
        <v>221</v>
      </c>
      <c r="T2674" s="794"/>
      <c r="U2674" s="794"/>
      <c r="V2674" s="794"/>
      <c r="W2674" s="447"/>
      <c r="X2674" s="823" t="s">
        <v>425</v>
      </c>
      <c r="Y2674" s="823"/>
      <c r="Z2674" s="824"/>
    </row>
    <row r="2675" spans="1:26" ht="15.5" customHeight="1">
      <c r="A2675" s="425"/>
      <c r="B2675" s="825" t="s">
        <v>166</v>
      </c>
      <c r="C2675" s="826"/>
      <c r="D2675" s="827">
        <f>IF('statement of marks'!FA$6="","",'statement of marks'!FA$6)</f>
        <v>20</v>
      </c>
      <c r="E2675" s="827"/>
      <c r="F2675" s="827"/>
      <c r="G2675" s="827">
        <f>IF('statement of marks'!FB$6="","",'statement of marks'!FB$6)</f>
        <v>20</v>
      </c>
      <c r="H2675" s="827"/>
      <c r="I2675" s="827"/>
      <c r="J2675" s="827">
        <f>IF('statement of marks'!FC$6="","",'statement of marks'!FC$6)</f>
        <v>20</v>
      </c>
      <c r="K2675" s="827"/>
      <c r="L2675" s="827"/>
      <c r="M2675" s="827"/>
      <c r="N2675" s="827"/>
      <c r="O2675" s="827">
        <f>IF('statement of marks'!FD$6="","",'statement of marks'!FD$6)</f>
        <v>20</v>
      </c>
      <c r="P2675" s="827"/>
      <c r="Q2675" s="827"/>
      <c r="R2675" s="827"/>
      <c r="S2675" s="827">
        <f>IF('statement of marks'!FE$6="","",'statement of marks'!FE$6)</f>
        <v>20</v>
      </c>
      <c r="T2675" s="827"/>
      <c r="U2675" s="827"/>
      <c r="V2675" s="827"/>
      <c r="W2675" s="448"/>
      <c r="X2675" s="436">
        <f>IF('statement of marks'!FF$6="","",'statement of marks'!FF$6)</f>
        <v>100</v>
      </c>
      <c r="Y2675" s="436" t="s">
        <v>220</v>
      </c>
      <c r="Z2675" s="451" t="s">
        <v>69</v>
      </c>
    </row>
    <row r="2676" spans="1:26" ht="15.5" customHeight="1">
      <c r="A2676" s="424"/>
      <c r="B2676" s="813" t="str">
        <f>IF('statement of marks'!$FA$3="","",'statement of marks'!$FA$3)</f>
        <v>WORK EXPERIENCE</v>
      </c>
      <c r="C2676" s="814"/>
      <c r="D2676" s="817" t="str">
        <f>IF('statement of marks'!FA90="","",'statement of marks'!FA90)</f>
        <v/>
      </c>
      <c r="E2676" s="817"/>
      <c r="F2676" s="817"/>
      <c r="G2676" s="817" t="str">
        <f>IF('statement of marks'!FB90="","",'statement of marks'!FB90)</f>
        <v/>
      </c>
      <c r="H2676" s="817"/>
      <c r="I2676" s="817"/>
      <c r="J2676" s="816" t="str">
        <f>IF('statement of marks'!FC90="","",'statement of marks'!FC90)</f>
        <v/>
      </c>
      <c r="K2676" s="816"/>
      <c r="L2676" s="816"/>
      <c r="M2676" s="816"/>
      <c r="N2676" s="816"/>
      <c r="O2676" s="817" t="str">
        <f>IF('statement of marks'!FD90="","",'statement of marks'!FD90)</f>
        <v/>
      </c>
      <c r="P2676" s="817"/>
      <c r="Q2676" s="817"/>
      <c r="R2676" s="817"/>
      <c r="S2676" s="817" t="str">
        <f>IF('statement of marks'!FE90="","",'statement of marks'!FE90)</f>
        <v/>
      </c>
      <c r="T2676" s="817"/>
      <c r="U2676" s="817"/>
      <c r="V2676" s="817"/>
      <c r="W2676" s="447"/>
      <c r="X2676" s="447" t="str">
        <f>IF('statement of marks'!FF90="","",'statement of marks'!FF90)</f>
        <v/>
      </c>
      <c r="Y2676" s="447" t="str">
        <f>IF('statement of marks'!FG90="","",'statement of marks'!FG90)</f>
        <v/>
      </c>
      <c r="Z2676" s="454" t="str">
        <f>IF('statement of marks'!FH90="","",'statement of marks'!FH90)</f>
        <v/>
      </c>
    </row>
    <row r="2677" spans="1:26" ht="15.5" customHeight="1">
      <c r="A2677" s="424"/>
      <c r="B2677" s="813" t="str">
        <f>IF('statement of marks'!$FK$3="","",'statement of marks'!$FK$3)</f>
        <v>ART EDUCATION</v>
      </c>
      <c r="C2677" s="814"/>
      <c r="D2677" s="817" t="str">
        <f>IF('statement of marks'!FK90="","",'statement of marks'!FK90)</f>
        <v/>
      </c>
      <c r="E2677" s="817"/>
      <c r="F2677" s="817"/>
      <c r="G2677" s="817" t="str">
        <f>IF('statement of marks'!FL90="","",'statement of marks'!FL90)</f>
        <v/>
      </c>
      <c r="H2677" s="817"/>
      <c r="I2677" s="817"/>
      <c r="J2677" s="816" t="str">
        <f>IF('statement of marks'!FM90="","",'statement of marks'!FM90)</f>
        <v/>
      </c>
      <c r="K2677" s="816"/>
      <c r="L2677" s="816"/>
      <c r="M2677" s="816"/>
      <c r="N2677" s="816"/>
      <c r="O2677" s="817" t="str">
        <f>IF('statement of marks'!FN90="","",'statement of marks'!FN90)</f>
        <v/>
      </c>
      <c r="P2677" s="817"/>
      <c r="Q2677" s="817"/>
      <c r="R2677" s="817"/>
      <c r="S2677" s="817" t="str">
        <f>IF('statement of marks'!FO90="","",'statement of marks'!FO90)</f>
        <v/>
      </c>
      <c r="T2677" s="817"/>
      <c r="U2677" s="817"/>
      <c r="V2677" s="817"/>
      <c r="W2677" s="447"/>
      <c r="X2677" s="447" t="str">
        <f>IF('statement of marks'!FP90="","",'statement of marks'!FP90)</f>
        <v/>
      </c>
      <c r="Y2677" s="447" t="str">
        <f>IF('statement of marks'!FQ90="","",'statement of marks'!FQ90)</f>
        <v/>
      </c>
      <c r="Z2677" s="454" t="str">
        <f>IF('statement of marks'!FR90="","",'statement of marks'!FR90)</f>
        <v/>
      </c>
    </row>
    <row r="2678" spans="1:26" ht="15.5" customHeight="1">
      <c r="A2678" s="424"/>
      <c r="B2678" s="813" t="str">
        <f>IF('statement of marks'!$FU$3="","",'statement of marks'!$FU$3)</f>
        <v>PHYSICIAL EDUCATION</v>
      </c>
      <c r="C2678" s="814"/>
      <c r="D2678" s="817" t="str">
        <f>IF('statement of marks'!FU90="","",'statement of marks'!FU90)</f>
        <v/>
      </c>
      <c r="E2678" s="817"/>
      <c r="F2678" s="817"/>
      <c r="G2678" s="817" t="str">
        <f>IF('statement of marks'!FV90="","",'statement of marks'!FV90)</f>
        <v/>
      </c>
      <c r="H2678" s="817"/>
      <c r="I2678" s="817"/>
      <c r="J2678" s="816" t="str">
        <f>IF('statement of marks'!FW90="","",'statement of marks'!FW90)</f>
        <v/>
      </c>
      <c r="K2678" s="816"/>
      <c r="L2678" s="816"/>
      <c r="M2678" s="816"/>
      <c r="N2678" s="816"/>
      <c r="O2678" s="817" t="str">
        <f>IF('statement of marks'!FX90="","",'statement of marks'!FX90)</f>
        <v/>
      </c>
      <c r="P2678" s="817"/>
      <c r="Q2678" s="817"/>
      <c r="R2678" s="817"/>
      <c r="S2678" s="817" t="str">
        <f>IF('statement of marks'!FY90="","",'statement of marks'!FY90)</f>
        <v/>
      </c>
      <c r="T2678" s="817"/>
      <c r="U2678" s="817"/>
      <c r="V2678" s="817"/>
      <c r="W2678" s="447"/>
      <c r="X2678" s="447" t="str">
        <f>IF('statement of marks'!FZ90="","",'statement of marks'!FZ90)</f>
        <v/>
      </c>
      <c r="Y2678" s="447" t="str">
        <f>IF('statement of marks'!GA90="","",'statement of marks'!GA90)</f>
        <v/>
      </c>
      <c r="Z2678" s="454" t="str">
        <f>IF('statement of marks'!GB90="","",'statement of marks'!GB90)</f>
        <v/>
      </c>
    </row>
    <row r="2679" spans="1:26" ht="15.5" customHeight="1">
      <c r="A2679" s="424"/>
      <c r="B2679" s="813" t="s">
        <v>173</v>
      </c>
      <c r="C2679" s="814"/>
      <c r="D2679" s="794" t="str">
        <f>details!$EF$3</f>
        <v>AUGUST</v>
      </c>
      <c r="E2679" s="794"/>
      <c r="F2679" s="794"/>
      <c r="G2679" s="794" t="str">
        <f>details!$EJ$3</f>
        <v>OCTOBER</v>
      </c>
      <c r="H2679" s="794"/>
      <c r="I2679" s="794"/>
      <c r="J2679" s="816" t="str">
        <f>details!$EN$3</f>
        <v>DECEMBER</v>
      </c>
      <c r="K2679" s="816"/>
      <c r="L2679" s="816"/>
      <c r="M2679" s="816"/>
      <c r="N2679" s="816"/>
      <c r="O2679" s="794" t="str">
        <f>details!$ER$3</f>
        <v>FEBURARY</v>
      </c>
      <c r="P2679" s="794"/>
      <c r="Q2679" s="794"/>
      <c r="R2679" s="794"/>
      <c r="S2679" s="794" t="str">
        <f>details!$EV$3</f>
        <v>GRAND TOAL</v>
      </c>
      <c r="T2679" s="794"/>
      <c r="U2679" s="794"/>
      <c r="V2679" s="794"/>
      <c r="W2679" s="811" t="s">
        <v>118</v>
      </c>
      <c r="X2679" s="811"/>
      <c r="Y2679" s="811"/>
      <c r="Z2679" s="812"/>
    </row>
    <row r="2680" spans="1:26" ht="15.5" customHeight="1">
      <c r="A2680" s="424"/>
      <c r="B2680" s="813" t="s">
        <v>175</v>
      </c>
      <c r="C2680" s="814"/>
      <c r="D2680" s="815" t="str">
        <f>IF(details!EI90="","",details!EI90)</f>
        <v/>
      </c>
      <c r="E2680" s="815"/>
      <c r="F2680" s="815"/>
      <c r="G2680" s="815" t="str">
        <f>IF(details!EM90="","",details!EM90)</f>
        <v/>
      </c>
      <c r="H2680" s="815"/>
      <c r="I2680" s="815"/>
      <c r="J2680" s="816" t="str">
        <f>IF(details!EQ90="","",details!EQ90)</f>
        <v/>
      </c>
      <c r="K2680" s="816"/>
      <c r="L2680" s="816"/>
      <c r="M2680" s="816"/>
      <c r="N2680" s="816"/>
      <c r="O2680" s="817" t="str">
        <f>IF(details!EU90="","",details!EU90)</f>
        <v/>
      </c>
      <c r="P2680" s="817"/>
      <c r="Q2680" s="817"/>
      <c r="R2680" s="817"/>
      <c r="S2680" s="815" t="str">
        <f>IF(details!EW90="","",details!EW90)</f>
        <v/>
      </c>
      <c r="T2680" s="815"/>
      <c r="U2680" s="815"/>
      <c r="V2680" s="815"/>
      <c r="W2680" s="811"/>
      <c r="X2680" s="811"/>
      <c r="Y2680" s="811"/>
      <c r="Z2680" s="812"/>
    </row>
    <row r="2681" spans="1:26" ht="15.5" customHeight="1">
      <c r="A2681" s="424"/>
      <c r="B2681" s="818" t="s">
        <v>174</v>
      </c>
      <c r="C2681" s="819"/>
      <c r="D2681" s="820">
        <f>IF(details!EH90="","",details!EH90)</f>
        <v>40</v>
      </c>
      <c r="E2681" s="820"/>
      <c r="F2681" s="820"/>
      <c r="G2681" s="820">
        <f>IF(details!EL90="","",details!EL90)</f>
        <v>60</v>
      </c>
      <c r="H2681" s="820"/>
      <c r="I2681" s="820"/>
      <c r="J2681" s="820">
        <f>IF(details!EP90="","",details!EP90)</f>
        <v>80</v>
      </c>
      <c r="K2681" s="820"/>
      <c r="L2681" s="820"/>
      <c r="M2681" s="820"/>
      <c r="N2681" s="820"/>
      <c r="O2681" s="820">
        <f>IF(details!ET90="","",details!ET90)</f>
        <v>100</v>
      </c>
      <c r="P2681" s="820"/>
      <c r="Q2681" s="820"/>
      <c r="R2681" s="820"/>
      <c r="S2681" s="820">
        <f>IF(details!EV90="","",details!EV90)</f>
        <v>110</v>
      </c>
      <c r="T2681" s="820"/>
      <c r="U2681" s="820"/>
      <c r="V2681" s="820"/>
      <c r="W2681" s="821">
        <f>'statement of marks'!$HR$108</f>
        <v>45777</v>
      </c>
      <c r="X2681" s="821"/>
      <c r="Y2681" s="821"/>
      <c r="Z2681" s="822"/>
    </row>
    <row r="2682" spans="1:26" ht="15.5" customHeight="1">
      <c r="A2682" s="426"/>
      <c r="B2682" s="803" t="s">
        <v>232</v>
      </c>
      <c r="C2682" s="804"/>
      <c r="D2682" s="805" t="s">
        <v>189</v>
      </c>
      <c r="E2682" s="805"/>
      <c r="F2682" s="805"/>
      <c r="G2682" s="805" t="s">
        <v>190</v>
      </c>
      <c r="H2682" s="805"/>
      <c r="I2682" s="805"/>
      <c r="J2682" s="805" t="s">
        <v>222</v>
      </c>
      <c r="K2682" s="805"/>
      <c r="L2682" s="805"/>
      <c r="M2682" s="805"/>
      <c r="N2682" s="805"/>
      <c r="O2682" s="805" t="s">
        <v>147</v>
      </c>
      <c r="P2682" s="805"/>
      <c r="Q2682" s="805"/>
      <c r="R2682" s="805"/>
      <c r="S2682" s="806" t="s">
        <v>195</v>
      </c>
      <c r="T2682" s="806"/>
      <c r="U2682" s="806"/>
      <c r="V2682" s="806"/>
      <c r="W2682" s="805" t="s">
        <v>230</v>
      </c>
      <c r="X2682" s="805"/>
      <c r="Y2682" s="805"/>
      <c r="Z2682" s="807"/>
    </row>
    <row r="2683" spans="1:26" ht="15.5" customHeight="1">
      <c r="A2683" s="426"/>
      <c r="B2683" s="803"/>
      <c r="C2683" s="804"/>
      <c r="D2683" s="805">
        <f>'statement of marks'!HP90</f>
        <v>1200</v>
      </c>
      <c r="E2683" s="805"/>
      <c r="F2683" s="805"/>
      <c r="G2683" s="805" t="str">
        <f>'statement of marks'!HQ90</f>
        <v/>
      </c>
      <c r="H2683" s="805"/>
      <c r="I2683" s="805"/>
      <c r="J2683" s="808" t="str">
        <f>'statement of marks'!HU90</f>
        <v/>
      </c>
      <c r="K2683" s="808"/>
      <c r="L2683" s="808"/>
      <c r="M2683" s="808"/>
      <c r="N2683" s="808"/>
      <c r="O2683" s="808" t="str">
        <f>'statement of marks'!HR90</f>
        <v/>
      </c>
      <c r="P2683" s="808"/>
      <c r="Q2683" s="808"/>
      <c r="R2683" s="808"/>
      <c r="S2683" s="805" t="str">
        <f>'statement of marks'!HT90</f>
        <v/>
      </c>
      <c r="T2683" s="805"/>
      <c r="U2683" s="805"/>
      <c r="V2683" s="805"/>
      <c r="W2683" s="809" t="str">
        <f>'statement of marks'!HO90</f>
        <v/>
      </c>
      <c r="X2683" s="809"/>
      <c r="Y2683" s="809"/>
      <c r="Z2683" s="810"/>
    </row>
    <row r="2684" spans="1:26" ht="15.5" customHeight="1">
      <c r="A2684" s="424"/>
      <c r="B2684" s="792" t="s">
        <v>176</v>
      </c>
      <c r="C2684" s="793"/>
      <c r="D2684" s="794"/>
      <c r="E2684" s="794"/>
      <c r="F2684" s="794"/>
      <c r="G2684" s="794"/>
      <c r="H2684" s="794"/>
      <c r="I2684" s="794"/>
      <c r="J2684" s="794"/>
      <c r="K2684" s="794"/>
      <c r="L2684" s="794"/>
      <c r="M2684" s="794"/>
      <c r="N2684" s="794"/>
      <c r="O2684" s="794"/>
      <c r="P2684" s="794"/>
      <c r="Q2684" s="794"/>
      <c r="R2684" s="794"/>
      <c r="S2684" s="794"/>
      <c r="T2684" s="794"/>
      <c r="U2684" s="794"/>
      <c r="V2684" s="794"/>
      <c r="W2684" s="794"/>
      <c r="X2684" s="794"/>
      <c r="Y2684" s="794"/>
      <c r="Z2684" s="800"/>
    </row>
    <row r="2685" spans="1:26" ht="15.5" customHeight="1">
      <c r="A2685" s="424"/>
      <c r="B2685" s="801" t="s">
        <v>161</v>
      </c>
      <c r="C2685" s="802"/>
      <c r="D2685" s="794"/>
      <c r="E2685" s="794"/>
      <c r="F2685" s="794"/>
      <c r="G2685" s="794"/>
      <c r="H2685" s="794"/>
      <c r="I2685" s="794"/>
      <c r="J2685" s="794"/>
      <c r="K2685" s="794"/>
      <c r="L2685" s="794"/>
      <c r="M2685" s="794"/>
      <c r="N2685" s="794"/>
      <c r="O2685" s="794"/>
      <c r="P2685" s="794"/>
      <c r="Q2685" s="794"/>
      <c r="R2685" s="794"/>
      <c r="S2685" s="794"/>
      <c r="T2685" s="794"/>
      <c r="U2685" s="794"/>
      <c r="V2685" s="794"/>
      <c r="W2685" s="794"/>
      <c r="X2685" s="794"/>
      <c r="Y2685" s="794"/>
      <c r="Z2685" s="800"/>
    </row>
    <row r="2686" spans="1:26" ht="15.5" customHeight="1">
      <c r="A2686" s="424"/>
      <c r="B2686" s="792" t="s">
        <v>162</v>
      </c>
      <c r="C2686" s="793"/>
      <c r="D2686" s="794"/>
      <c r="E2686" s="794"/>
      <c r="F2686" s="794"/>
      <c r="G2686" s="794"/>
      <c r="H2686" s="794"/>
      <c r="I2686" s="794"/>
      <c r="J2686" s="794"/>
      <c r="K2686" s="794"/>
      <c r="L2686" s="794"/>
      <c r="M2686" s="794"/>
      <c r="N2686" s="794"/>
      <c r="O2686" s="794"/>
      <c r="P2686" s="794"/>
      <c r="Q2686" s="794"/>
      <c r="R2686" s="794"/>
      <c r="S2686" s="795" t="s">
        <v>162</v>
      </c>
      <c r="T2686" s="795"/>
      <c r="U2686" s="795"/>
      <c r="V2686" s="795"/>
      <c r="W2686" s="796" t="s">
        <v>163</v>
      </c>
      <c r="X2686" s="796"/>
      <c r="Y2686" s="796"/>
      <c r="Z2686" s="797"/>
    </row>
    <row r="2687" spans="1:26" ht="15.5" customHeight="1">
      <c r="A2687" s="424"/>
      <c r="B2687" s="798" t="s">
        <v>163</v>
      </c>
      <c r="C2687" s="799"/>
      <c r="D2687" s="794"/>
      <c r="E2687" s="794"/>
      <c r="F2687" s="794"/>
      <c r="G2687" s="794"/>
      <c r="H2687" s="794"/>
      <c r="I2687" s="794"/>
      <c r="J2687" s="794"/>
      <c r="K2687" s="794"/>
      <c r="L2687" s="794"/>
      <c r="M2687" s="794"/>
      <c r="N2687" s="794"/>
      <c r="O2687" s="794"/>
      <c r="P2687" s="794"/>
      <c r="Q2687" s="794"/>
      <c r="R2687" s="794"/>
      <c r="S2687" s="795"/>
      <c r="T2687" s="795"/>
      <c r="U2687" s="795"/>
      <c r="V2687" s="795"/>
      <c r="W2687" s="796"/>
      <c r="X2687" s="796"/>
      <c r="Y2687" s="796"/>
      <c r="Z2687" s="797"/>
    </row>
    <row r="2688" spans="1:26" ht="15.5" customHeight="1" thickBot="1">
      <c r="A2688" s="424"/>
      <c r="B2688" s="786" t="s">
        <v>223</v>
      </c>
      <c r="C2688" s="787"/>
      <c r="D2688" s="788"/>
      <c r="E2688" s="788"/>
      <c r="F2688" s="788"/>
      <c r="G2688" s="788"/>
      <c r="H2688" s="788"/>
      <c r="I2688" s="788"/>
      <c r="J2688" s="788"/>
      <c r="K2688" s="788"/>
      <c r="L2688" s="788"/>
      <c r="M2688" s="788"/>
      <c r="N2688" s="788"/>
      <c r="O2688" s="788"/>
      <c r="P2688" s="788"/>
      <c r="Q2688" s="788"/>
      <c r="R2688" s="788"/>
      <c r="S2688" s="789" t="s">
        <v>179</v>
      </c>
      <c r="T2688" s="789"/>
      <c r="U2688" s="789"/>
      <c r="V2688" s="789"/>
      <c r="W2688" s="790" t="s">
        <v>179</v>
      </c>
      <c r="X2688" s="790"/>
      <c r="Y2688" s="790"/>
      <c r="Z2688" s="791"/>
    </row>
    <row r="2689" spans="1:26" ht="15.5" customHeight="1">
      <c r="A2689" s="424"/>
      <c r="B2689" s="839" t="s">
        <v>178</v>
      </c>
      <c r="C2689" s="840"/>
      <c r="D2689" s="840"/>
      <c r="E2689" s="840"/>
      <c r="F2689" s="840"/>
      <c r="G2689" s="840"/>
      <c r="H2689" s="840"/>
      <c r="I2689" s="840"/>
      <c r="J2689" s="840"/>
      <c r="K2689" s="840"/>
      <c r="L2689" s="840"/>
      <c r="M2689" s="840"/>
      <c r="N2689" s="840"/>
      <c r="O2689" s="840"/>
      <c r="P2689" s="840"/>
      <c r="Q2689" s="840"/>
      <c r="R2689" s="840"/>
      <c r="S2689" s="840"/>
      <c r="T2689" s="840"/>
      <c r="U2689" s="840"/>
      <c r="V2689" s="840"/>
      <c r="W2689" s="840"/>
      <c r="X2689" s="840"/>
      <c r="Y2689" s="840"/>
      <c r="Z2689" s="841"/>
    </row>
    <row r="2690" spans="1:26" ht="15.5" customHeight="1">
      <c r="A2690" s="424"/>
      <c r="B2690" s="842" t="str">
        <f>IF('statement of marks'!$A$1="","",'statement of marks'!$A$1)</f>
        <v>GOVT. HR. SEC. SCHOOL, _________________</v>
      </c>
      <c r="C2690" s="843"/>
      <c r="D2690" s="843"/>
      <c r="E2690" s="843"/>
      <c r="F2690" s="843"/>
      <c r="G2690" s="843"/>
      <c r="H2690" s="843"/>
      <c r="I2690" s="843"/>
      <c r="J2690" s="843"/>
      <c r="K2690" s="843"/>
      <c r="L2690" s="843"/>
      <c r="M2690" s="843"/>
      <c r="N2690" s="843"/>
      <c r="O2690" s="843"/>
      <c r="P2690" s="843"/>
      <c r="Q2690" s="843"/>
      <c r="R2690" s="843"/>
      <c r="S2690" s="843"/>
      <c r="T2690" s="843"/>
      <c r="U2690" s="843"/>
      <c r="V2690" s="843"/>
      <c r="W2690" s="843"/>
      <c r="X2690" s="843"/>
      <c r="Y2690" s="843"/>
      <c r="Z2690" s="844"/>
    </row>
    <row r="2691" spans="1:26" ht="15.5" customHeight="1">
      <c r="A2691" s="424"/>
      <c r="B2691" s="813" t="s">
        <v>117</v>
      </c>
      <c r="C2691" s="814"/>
      <c r="D2691" s="814" t="str">
        <f>IF('statement of marks'!$H$3="","",'statement of marks'!$H$3)</f>
        <v>2024-25</v>
      </c>
      <c r="E2691" s="814"/>
      <c r="F2691" s="814"/>
      <c r="G2691" s="814"/>
      <c r="H2691" s="814"/>
      <c r="I2691" s="814"/>
      <c r="J2691" s="814"/>
      <c r="K2691" s="814"/>
      <c r="L2691" s="814"/>
      <c r="M2691" s="814"/>
      <c r="N2691" s="814"/>
      <c r="O2691" s="814"/>
      <c r="P2691" s="814"/>
      <c r="Q2691" s="814"/>
      <c r="R2691" s="814"/>
      <c r="S2691" s="814"/>
      <c r="T2691" s="814"/>
      <c r="U2691" s="814"/>
      <c r="V2691" s="814"/>
      <c r="W2691" s="814"/>
      <c r="X2691" s="814"/>
      <c r="Y2691" s="814"/>
      <c r="Z2691" s="832"/>
    </row>
    <row r="2692" spans="1:26" ht="15.5" customHeight="1">
      <c r="A2692" s="424"/>
      <c r="B2692" s="813" t="s">
        <v>157</v>
      </c>
      <c r="C2692" s="814"/>
      <c r="D2692" s="814" t="str">
        <f>IF('statement of marks'!I91="","",'statement of marks'!I91)</f>
        <v/>
      </c>
      <c r="E2692" s="814"/>
      <c r="F2692" s="814"/>
      <c r="G2692" s="814"/>
      <c r="H2692" s="814"/>
      <c r="I2692" s="814"/>
      <c r="J2692" s="814"/>
      <c r="K2692" s="814"/>
      <c r="L2692" s="814"/>
      <c r="M2692" s="814"/>
      <c r="N2692" s="814"/>
      <c r="O2692" s="814"/>
      <c r="P2692" s="814"/>
      <c r="Q2692" s="814"/>
      <c r="R2692" s="814"/>
      <c r="S2692" s="814"/>
      <c r="T2692" s="814"/>
      <c r="U2692" s="814"/>
      <c r="V2692" s="814"/>
      <c r="W2692" s="814"/>
      <c r="X2692" s="814"/>
      <c r="Y2692" s="814"/>
      <c r="Z2692" s="832"/>
    </row>
    <row r="2693" spans="1:26" ht="15.5" customHeight="1">
      <c r="A2693" s="424"/>
      <c r="B2693" s="813" t="s">
        <v>20</v>
      </c>
      <c r="C2693" s="814"/>
      <c r="D2693" s="814" t="str">
        <f>IF('statement of marks'!J91="","",'statement of marks'!J91)</f>
        <v/>
      </c>
      <c r="E2693" s="814"/>
      <c r="F2693" s="814"/>
      <c r="G2693" s="814"/>
      <c r="H2693" s="814"/>
      <c r="I2693" s="814"/>
      <c r="J2693" s="814"/>
      <c r="K2693" s="814"/>
      <c r="L2693" s="814"/>
      <c r="M2693" s="814"/>
      <c r="N2693" s="814"/>
      <c r="O2693" s="814"/>
      <c r="P2693" s="814"/>
      <c r="Q2693" s="814"/>
      <c r="R2693" s="814"/>
      <c r="S2693" s="814"/>
      <c r="T2693" s="814"/>
      <c r="U2693" s="814"/>
      <c r="V2693" s="814"/>
      <c r="W2693" s="814"/>
      <c r="X2693" s="814"/>
      <c r="Y2693" s="814"/>
      <c r="Z2693" s="832"/>
    </row>
    <row r="2694" spans="1:26" ht="15.5" customHeight="1">
      <c r="A2694" s="424"/>
      <c r="B2694" s="813" t="s">
        <v>21</v>
      </c>
      <c r="C2694" s="814"/>
      <c r="D2694" s="814" t="str">
        <f>IF('statement of marks'!K91="","",'statement of marks'!K91)</f>
        <v/>
      </c>
      <c r="E2694" s="814"/>
      <c r="F2694" s="814"/>
      <c r="G2694" s="814"/>
      <c r="H2694" s="814"/>
      <c r="I2694" s="814"/>
      <c r="J2694" s="814"/>
      <c r="K2694" s="814"/>
      <c r="L2694" s="814"/>
      <c r="M2694" s="814"/>
      <c r="N2694" s="814"/>
      <c r="O2694" s="814"/>
      <c r="P2694" s="814"/>
      <c r="Q2694" s="814"/>
      <c r="R2694" s="814"/>
      <c r="S2694" s="814"/>
      <c r="T2694" s="814"/>
      <c r="U2694" s="814"/>
      <c r="V2694" s="814"/>
      <c r="W2694" s="814"/>
      <c r="X2694" s="814"/>
      <c r="Y2694" s="814"/>
      <c r="Z2694" s="832"/>
    </row>
    <row r="2695" spans="1:26" ht="15.5" customHeight="1">
      <c r="A2695" s="424"/>
      <c r="B2695" s="813" t="s">
        <v>158</v>
      </c>
      <c r="C2695" s="814"/>
      <c r="D2695" s="814" t="str">
        <f>IF('statement of marks'!$G$3="","",'statement of marks'!$G$3)</f>
        <v>6 A</v>
      </c>
      <c r="E2695" s="814"/>
      <c r="F2695" s="814"/>
      <c r="G2695" s="814" t="s">
        <v>159</v>
      </c>
      <c r="H2695" s="814"/>
      <c r="I2695" s="814"/>
      <c r="J2695" s="836">
        <f>IF('statement of marks'!D91="","",'statement of marks'!D91)</f>
        <v>885</v>
      </c>
      <c r="K2695" s="837"/>
      <c r="L2695" s="837"/>
      <c r="M2695" s="837"/>
      <c r="N2695" s="838"/>
      <c r="O2695" s="814" t="s">
        <v>79</v>
      </c>
      <c r="P2695" s="814"/>
      <c r="Q2695" s="814"/>
      <c r="R2695" s="814"/>
      <c r="S2695" s="814" t="str">
        <f>IF('statement of marks'!F91="","",'statement of marks'!F91)</f>
        <v/>
      </c>
      <c r="T2695" s="814"/>
      <c r="U2695" s="814"/>
      <c r="V2695" s="814"/>
      <c r="W2695" s="814" t="str">
        <f>IF('statement of marks'!$I$3="","",'statement of marks'!$I$3)</f>
        <v>SCHOOL DISE CODE</v>
      </c>
      <c r="X2695" s="814"/>
      <c r="Y2695" s="814"/>
      <c r="Z2695" s="832"/>
    </row>
    <row r="2696" spans="1:26" ht="15.5" customHeight="1">
      <c r="A2696" s="424"/>
      <c r="B2696" s="449" t="s">
        <v>171</v>
      </c>
      <c r="C2696" s="428"/>
      <c r="D2696" s="830" t="str">
        <f>IF('statement of marks'!G91="","",'statement of marks'!G91)</f>
        <v/>
      </c>
      <c r="E2696" s="830"/>
      <c r="F2696" s="830"/>
      <c r="G2696" s="831" t="str">
        <f>IF('statement of marks'!H91="","",'statement of marks'!H91)</f>
        <v/>
      </c>
      <c r="H2696" s="831"/>
      <c r="I2696" s="831"/>
      <c r="J2696" s="831"/>
      <c r="K2696" s="831"/>
      <c r="L2696" s="831"/>
      <c r="M2696" s="831"/>
      <c r="N2696" s="831"/>
      <c r="O2696" s="831"/>
      <c r="P2696" s="831"/>
      <c r="Q2696" s="831"/>
      <c r="R2696" s="831"/>
      <c r="S2696" s="831"/>
      <c r="T2696" s="831"/>
      <c r="U2696" s="831"/>
      <c r="V2696" s="831"/>
      <c r="W2696" s="814" t="str">
        <f>IF('statement of marks'!$J$3="","",'statement of marks'!$J$3)</f>
        <v>08291009401</v>
      </c>
      <c r="X2696" s="814"/>
      <c r="Y2696" s="814"/>
      <c r="Z2696" s="832"/>
    </row>
    <row r="2697" spans="1:26" ht="15.5" customHeight="1">
      <c r="A2697" s="424"/>
      <c r="B2697" s="450" t="s">
        <v>160</v>
      </c>
      <c r="C2697" s="429" t="s">
        <v>165</v>
      </c>
      <c r="D2697" s="794" t="s">
        <v>167</v>
      </c>
      <c r="E2697" s="794"/>
      <c r="F2697" s="794"/>
      <c r="G2697" s="794" t="s">
        <v>168</v>
      </c>
      <c r="H2697" s="794"/>
      <c r="I2697" s="794"/>
      <c r="J2697" s="794" t="s">
        <v>169</v>
      </c>
      <c r="K2697" s="794"/>
      <c r="L2697" s="794"/>
      <c r="M2697" s="833" t="str">
        <f>IF('statement of marks'!U$4="","",'statement of marks'!U$4)</f>
        <v>TOTAL OF ALL TESTS</v>
      </c>
      <c r="N2697" s="834" t="str">
        <f>IF('statement of marks'!V$4="","",'statement of marks'!V$4)</f>
        <v>VRUKSHAROPAN</v>
      </c>
      <c r="O2697" s="795" t="s">
        <v>170</v>
      </c>
      <c r="P2697" s="795"/>
      <c r="Q2697" s="795"/>
      <c r="R2697" s="795"/>
      <c r="S2697" s="835" t="s">
        <v>216</v>
      </c>
      <c r="T2697" s="816" t="s">
        <v>90</v>
      </c>
      <c r="U2697" s="816"/>
      <c r="V2697" s="816"/>
      <c r="W2697" s="816"/>
      <c r="X2697" s="823" t="s">
        <v>425</v>
      </c>
      <c r="Y2697" s="823"/>
      <c r="Z2697" s="824"/>
    </row>
    <row r="2698" spans="1:26" ht="15.5" customHeight="1">
      <c r="A2698" s="424"/>
      <c r="B2698" s="450"/>
      <c r="C2698" s="429"/>
      <c r="D2698" s="431" t="s">
        <v>217</v>
      </c>
      <c r="E2698" s="431" t="s">
        <v>218</v>
      </c>
      <c r="F2698" s="432" t="s">
        <v>219</v>
      </c>
      <c r="G2698" s="431" t="s">
        <v>217</v>
      </c>
      <c r="H2698" s="431" t="s">
        <v>218</v>
      </c>
      <c r="I2698" s="433" t="s">
        <v>219</v>
      </c>
      <c r="J2698" s="431" t="s">
        <v>217</v>
      </c>
      <c r="K2698" s="431" t="s">
        <v>218</v>
      </c>
      <c r="L2698" s="433" t="s">
        <v>219</v>
      </c>
      <c r="M2698" s="833"/>
      <c r="N2698" s="834"/>
      <c r="O2698" s="431" t="s">
        <v>217</v>
      </c>
      <c r="P2698" s="431" t="s">
        <v>218</v>
      </c>
      <c r="Q2698" s="434" t="s">
        <v>421</v>
      </c>
      <c r="R2698" s="433" t="s">
        <v>219</v>
      </c>
      <c r="S2698" s="835"/>
      <c r="T2698" s="431" t="s">
        <v>217</v>
      </c>
      <c r="U2698" s="431" t="s">
        <v>218</v>
      </c>
      <c r="V2698" s="434" t="s">
        <v>422</v>
      </c>
      <c r="W2698" s="433" t="s">
        <v>219</v>
      </c>
      <c r="X2698" s="435" t="s">
        <v>423</v>
      </c>
      <c r="Y2698" s="431" t="s">
        <v>220</v>
      </c>
      <c r="Z2698" s="451" t="s">
        <v>69</v>
      </c>
    </row>
    <row r="2699" spans="1:26" ht="15.5" customHeight="1">
      <c r="A2699" s="425"/>
      <c r="B2699" s="828" t="s">
        <v>166</v>
      </c>
      <c r="C2699" s="829"/>
      <c r="D2699" s="436">
        <f>IF('statement of marks'!L$6="","",'statement of marks'!L$6)</f>
        <v>5</v>
      </c>
      <c r="E2699" s="436">
        <f>IF('statement of marks'!M$6="","",'statement of marks'!M$6)</f>
        <v>5</v>
      </c>
      <c r="F2699" s="437">
        <f>IF('statement of marks'!N$6="","",'statement of marks'!N$6)</f>
        <v>10</v>
      </c>
      <c r="G2699" s="436">
        <f>IF('statement of marks'!O$6="","",'statement of marks'!O$6)</f>
        <v>5</v>
      </c>
      <c r="H2699" s="436">
        <f>IF('statement of marks'!P$6="","",'statement of marks'!P$6)</f>
        <v>5</v>
      </c>
      <c r="I2699" s="438">
        <f>IF('statement of marks'!Q$6="","",'statement of marks'!Q$6)</f>
        <v>10</v>
      </c>
      <c r="J2699" s="436">
        <f>IF('statement of marks'!R$6="","",'statement of marks'!R$6)</f>
        <v>5</v>
      </c>
      <c r="K2699" s="436">
        <f>IF('statement of marks'!S$6="","",'statement of marks'!S$6)</f>
        <v>4</v>
      </c>
      <c r="L2699" s="438">
        <f>IF('statement of marks'!T$6="","",'statement of marks'!T$6)</f>
        <v>9</v>
      </c>
      <c r="M2699" s="438">
        <f>IF('statement of marks'!U$6="","",'statement of marks'!U$6)</f>
        <v>29</v>
      </c>
      <c r="N2699" s="439">
        <f>IF('statement of marks'!V$6="","",'statement of marks'!V$6)</f>
        <v>1</v>
      </c>
      <c r="O2699" s="436">
        <f>IF('statement of marks'!W$6="","",'statement of marks'!W$6)</f>
        <v>40</v>
      </c>
      <c r="P2699" s="436">
        <f>IF('statement of marks'!X$6="","",'statement of marks'!X$6)</f>
        <v>10</v>
      </c>
      <c r="Q2699" s="436">
        <f>IF('statement of marks'!Y$6="","",'statement of marks'!Y$6)</f>
        <v>20</v>
      </c>
      <c r="R2699" s="438">
        <f>IF('statement of marks'!Z$6="","",'statement of marks'!Z$6)</f>
        <v>70</v>
      </c>
      <c r="S2699" s="440">
        <f>IF('statement of marks'!AA$6="","",'statement of marks'!AA$6)</f>
        <v>100</v>
      </c>
      <c r="T2699" s="436">
        <f>IF('statement of marks'!AB$6="","",'statement of marks'!AB$6)</f>
        <v>65</v>
      </c>
      <c r="U2699" s="436">
        <f>IF('statement of marks'!AC$6="","",'statement of marks'!AC$6)</f>
        <v>15</v>
      </c>
      <c r="V2699" s="436">
        <f>IF('statement of marks'!AD$6="","",'statement of marks'!AD$6)</f>
        <v>20</v>
      </c>
      <c r="W2699" s="438">
        <f>IF('statement of marks'!AE$6="","",'statement of marks'!AE$6)</f>
        <v>100</v>
      </c>
      <c r="X2699" s="441">
        <f>IF('statement of marks'!AF$6="","",'statement of marks'!AF$6)</f>
        <v>200</v>
      </c>
      <c r="Y2699" s="436" t="str">
        <f>IF('statement of marks'!AG$6="","",'statement of marks'!AG$6)</f>
        <v/>
      </c>
      <c r="Z2699" s="452" t="str">
        <f>IF('statement of marks'!AH$6="","",'statement of marks'!AH$6)</f>
        <v/>
      </c>
    </row>
    <row r="2700" spans="1:26" ht="15.5" customHeight="1">
      <c r="A2700" s="424"/>
      <c r="B2700" s="813" t="str">
        <f>IF('statement of marks'!$L$3="","",'statement of marks'!$L$3)</f>
        <v>HINDI</v>
      </c>
      <c r="C2700" s="814"/>
      <c r="D2700" s="430" t="str">
        <f>IF('statement of marks'!L91="","",'statement of marks'!L91)</f>
        <v/>
      </c>
      <c r="E2700" s="430" t="str">
        <f>IF('statement of marks'!M91="","",'statement of marks'!M91)</f>
        <v/>
      </c>
      <c r="F2700" s="442" t="str">
        <f>IF('statement of marks'!N91="","",'statement of marks'!N91)</f>
        <v/>
      </c>
      <c r="G2700" s="430" t="str">
        <f>IF('statement of marks'!O91="","",'statement of marks'!O91)</f>
        <v/>
      </c>
      <c r="H2700" s="430" t="str">
        <f>IF('statement of marks'!P91="","",'statement of marks'!P91)</f>
        <v/>
      </c>
      <c r="I2700" s="443" t="str">
        <f>IF('statement of marks'!Q91="","",'statement of marks'!Q91)</f>
        <v/>
      </c>
      <c r="J2700" s="430" t="str">
        <f>IF('statement of marks'!R91="","",'statement of marks'!R91)</f>
        <v/>
      </c>
      <c r="K2700" s="430" t="str">
        <f>IF('statement of marks'!S91="","",'statement of marks'!S91)</f>
        <v/>
      </c>
      <c r="L2700" s="443" t="str">
        <f>IF('statement of marks'!T91="","",'statement of marks'!T91)</f>
        <v/>
      </c>
      <c r="M2700" s="443" t="str">
        <f>IF('statement of marks'!U91="","",'statement of marks'!U91)</f>
        <v/>
      </c>
      <c r="N2700" s="444" t="str">
        <f>IF('statement of marks'!V91="","",'statement of marks'!V91)</f>
        <v/>
      </c>
      <c r="O2700" s="430" t="str">
        <f>IF('statement of marks'!W91="","",'statement of marks'!W91)</f>
        <v/>
      </c>
      <c r="P2700" s="430" t="str">
        <f>IF('statement of marks'!X91="","",'statement of marks'!X91)</f>
        <v/>
      </c>
      <c r="Q2700" s="430" t="str">
        <f>IF('statement of marks'!Y91="","",'statement of marks'!Y91)</f>
        <v/>
      </c>
      <c r="R2700" s="443" t="str">
        <f>IF('statement of marks'!Z91="","",'statement of marks'!Z91)</f>
        <v/>
      </c>
      <c r="S2700" s="445" t="str">
        <f>IF('statement of marks'!AA91="","",'statement of marks'!AA91)</f>
        <v/>
      </c>
      <c r="T2700" s="430" t="str">
        <f>IF('statement of marks'!AB91="","",'statement of marks'!AB91)</f>
        <v/>
      </c>
      <c r="U2700" s="430" t="str">
        <f>IF('statement of marks'!AC91="","",'statement of marks'!AC91)</f>
        <v/>
      </c>
      <c r="V2700" s="430" t="str">
        <f>IF('statement of marks'!AD91="","",'statement of marks'!AD91)</f>
        <v/>
      </c>
      <c r="W2700" s="443" t="str">
        <f>IF('statement of marks'!AE91="","",'statement of marks'!AE91)</f>
        <v/>
      </c>
      <c r="X2700" s="446" t="str">
        <f>IF('statement of marks'!AF91="","",'statement of marks'!AF91)</f>
        <v/>
      </c>
      <c r="Y2700" s="430" t="str">
        <f>IF('statement of marks'!AG91="","",'statement of marks'!AG91)</f>
        <v/>
      </c>
      <c r="Z2700" s="453" t="str">
        <f>IF('statement of marks'!AH91="","",'statement of marks'!AH91)</f>
        <v/>
      </c>
    </row>
    <row r="2701" spans="1:26" ht="15.5" customHeight="1">
      <c r="A2701" s="424"/>
      <c r="B2701" s="813" t="str">
        <f>IF('statement of marks'!$AK$3="","",'statement of marks'!$AK$3)</f>
        <v>ENGLISH</v>
      </c>
      <c r="C2701" s="814"/>
      <c r="D2701" s="430" t="str">
        <f>IF('statement of marks'!AK91="","",'statement of marks'!AK91)</f>
        <v/>
      </c>
      <c r="E2701" s="430" t="str">
        <f>IF('statement of marks'!AL91="","",'statement of marks'!AL91)</f>
        <v/>
      </c>
      <c r="F2701" s="442" t="str">
        <f>IF('statement of marks'!AM91="","",'statement of marks'!AM91)</f>
        <v/>
      </c>
      <c r="G2701" s="430" t="str">
        <f>IF('statement of marks'!AN91="","",'statement of marks'!AN91)</f>
        <v/>
      </c>
      <c r="H2701" s="430" t="str">
        <f>IF('statement of marks'!AO91="","",'statement of marks'!AO91)</f>
        <v/>
      </c>
      <c r="I2701" s="443" t="str">
        <f>IF('statement of marks'!AP91="","",'statement of marks'!AP91)</f>
        <v/>
      </c>
      <c r="J2701" s="430" t="str">
        <f>IF('statement of marks'!AQ91="","",'statement of marks'!AQ91)</f>
        <v/>
      </c>
      <c r="K2701" s="430" t="str">
        <f>IF('statement of marks'!AR91="","",'statement of marks'!AR91)</f>
        <v/>
      </c>
      <c r="L2701" s="443" t="str">
        <f>IF('statement of marks'!AS91="","",'statement of marks'!AS91)</f>
        <v/>
      </c>
      <c r="M2701" s="443" t="str">
        <f>IF('statement of marks'!AT91="","",'statement of marks'!AT91)</f>
        <v/>
      </c>
      <c r="N2701" s="444" t="str">
        <f>IF('statement of marks'!AU91="","",'statement of marks'!AU91)</f>
        <v/>
      </c>
      <c r="O2701" s="430" t="str">
        <f>IF('statement of marks'!AV91="","",'statement of marks'!AV91)</f>
        <v/>
      </c>
      <c r="P2701" s="430" t="str">
        <f>IF('statement of marks'!AW91="","",'statement of marks'!AW91)</f>
        <v/>
      </c>
      <c r="Q2701" s="430" t="str">
        <f>IF('statement of marks'!AX91="","",'statement of marks'!AX91)</f>
        <v/>
      </c>
      <c r="R2701" s="443" t="str">
        <f>IF('statement of marks'!AY91="","",'statement of marks'!AY91)</f>
        <v/>
      </c>
      <c r="S2701" s="445" t="str">
        <f>IF('statement of marks'!AZ91="","",'statement of marks'!AZ91)</f>
        <v/>
      </c>
      <c r="T2701" s="430" t="str">
        <f>IF('statement of marks'!BA91="","",'statement of marks'!BA91)</f>
        <v/>
      </c>
      <c r="U2701" s="430" t="str">
        <f>IF('statement of marks'!BB91="","",'statement of marks'!BB91)</f>
        <v/>
      </c>
      <c r="V2701" s="430" t="str">
        <f>IF('statement of marks'!BC91="","",'statement of marks'!BC91)</f>
        <v/>
      </c>
      <c r="W2701" s="443" t="str">
        <f>IF('statement of marks'!BD91="","",'statement of marks'!BD91)</f>
        <v/>
      </c>
      <c r="X2701" s="446" t="str">
        <f>IF('statement of marks'!BE91="","",'statement of marks'!BE91)</f>
        <v/>
      </c>
      <c r="Y2701" s="430" t="str">
        <f>IF('statement of marks'!BF91="","",'statement of marks'!BF91)</f>
        <v/>
      </c>
      <c r="Z2701" s="453" t="str">
        <f>IF('statement of marks'!BG91="","",'statement of marks'!BG91)</f>
        <v/>
      </c>
    </row>
    <row r="2702" spans="1:26" ht="15.5" customHeight="1">
      <c r="A2702" s="424"/>
      <c r="B2702" s="813" t="str">
        <f>IF('statement of marks'!BJ91="s","SANSKRIT",IF('statement of marks'!BJ91="u","URDU",IF('statement of marks'!BJ91="g","GUJRATI",IF('statement of marks'!BJ91="p","PUNJABI",IF('statement of marks'!BJ91="sd","fla/kh","THIRD LANGUAGE")))))</f>
        <v>THIRD LANGUAGE</v>
      </c>
      <c r="C2702" s="814"/>
      <c r="D2702" s="430" t="str">
        <f>IF('statement of marks'!BK91="","",'statement of marks'!BK91)</f>
        <v/>
      </c>
      <c r="E2702" s="430" t="str">
        <f>IF('statement of marks'!BL91="","",'statement of marks'!BL91)</f>
        <v/>
      </c>
      <c r="F2702" s="442" t="str">
        <f>IF('statement of marks'!BM91="","",'statement of marks'!BM91)</f>
        <v/>
      </c>
      <c r="G2702" s="430" t="str">
        <f>IF('statement of marks'!BN91="","",'statement of marks'!BN91)</f>
        <v/>
      </c>
      <c r="H2702" s="430" t="str">
        <f>IF('statement of marks'!BO91="","",'statement of marks'!BO91)</f>
        <v/>
      </c>
      <c r="I2702" s="443" t="str">
        <f>IF('statement of marks'!BP91="","",'statement of marks'!BP91)</f>
        <v/>
      </c>
      <c r="J2702" s="430" t="str">
        <f>IF('statement of marks'!BQ91="","",'statement of marks'!BQ91)</f>
        <v/>
      </c>
      <c r="K2702" s="430" t="str">
        <f>IF('statement of marks'!BR91="","",'statement of marks'!BR91)</f>
        <v/>
      </c>
      <c r="L2702" s="443" t="str">
        <f>IF('statement of marks'!BS91="","",'statement of marks'!BS91)</f>
        <v/>
      </c>
      <c r="M2702" s="443" t="str">
        <f>IF('statement of marks'!BT91="","",'statement of marks'!BT91)</f>
        <v/>
      </c>
      <c r="N2702" s="444" t="str">
        <f>IF('statement of marks'!BU91="","",'statement of marks'!BU91)</f>
        <v/>
      </c>
      <c r="O2702" s="430" t="str">
        <f>IF('statement of marks'!BV91="","",'statement of marks'!BV91)</f>
        <v/>
      </c>
      <c r="P2702" s="430" t="str">
        <f>IF('statement of marks'!BW91="","",'statement of marks'!BW91)</f>
        <v/>
      </c>
      <c r="Q2702" s="430"/>
      <c r="R2702" s="443" t="str">
        <f>IF('statement of marks'!BX91="","",'statement of marks'!BX91)</f>
        <v/>
      </c>
      <c r="S2702" s="445" t="str">
        <f>IF('statement of marks'!BY91="","",'statement of marks'!BY91)</f>
        <v/>
      </c>
      <c r="T2702" s="430" t="str">
        <f>IF('statement of marks'!BZ91="","",'statement of marks'!BZ91)</f>
        <v/>
      </c>
      <c r="U2702" s="430" t="str">
        <f>IF('statement of marks'!CA91="","",'statement of marks'!CA91)</f>
        <v/>
      </c>
      <c r="V2702" s="430"/>
      <c r="W2702" s="443" t="str">
        <f>IF('statement of marks'!CB91="","",'statement of marks'!CB91)</f>
        <v/>
      </c>
      <c r="X2702" s="446" t="str">
        <f>IF('statement of marks'!CC91="","",'statement of marks'!CC91)</f>
        <v/>
      </c>
      <c r="Y2702" s="430" t="str">
        <f>IF('statement of marks'!CD91="","",'statement of marks'!CD91)</f>
        <v/>
      </c>
      <c r="Z2702" s="453" t="str">
        <f>IF('statement of marks'!CE91="","",'statement of marks'!CE91)</f>
        <v/>
      </c>
    </row>
    <row r="2703" spans="1:26" ht="15.5" customHeight="1">
      <c r="A2703" s="424"/>
      <c r="B2703" s="813" t="str">
        <f>IF('statement of marks'!$CH$3="","",'statement of marks'!$CH$3)</f>
        <v>MATHEMATICS</v>
      </c>
      <c r="C2703" s="814"/>
      <c r="D2703" s="430" t="str">
        <f>IF('statement of marks'!CH91="","",'statement of marks'!CH91)</f>
        <v/>
      </c>
      <c r="E2703" s="430" t="str">
        <f>IF('statement of marks'!CI91="","",'statement of marks'!CI91)</f>
        <v/>
      </c>
      <c r="F2703" s="442" t="str">
        <f>IF('statement of marks'!CJ91="","",'statement of marks'!CJ91)</f>
        <v/>
      </c>
      <c r="G2703" s="430" t="str">
        <f>IF('statement of marks'!CK91="","",'statement of marks'!CK91)</f>
        <v/>
      </c>
      <c r="H2703" s="430" t="str">
        <f>IF('statement of marks'!CL91="","",'statement of marks'!CL91)</f>
        <v/>
      </c>
      <c r="I2703" s="443" t="str">
        <f>IF('statement of marks'!CM91="","",'statement of marks'!CM91)</f>
        <v/>
      </c>
      <c r="J2703" s="430" t="str">
        <f>IF('statement of marks'!CN91="","",'statement of marks'!CN91)</f>
        <v/>
      </c>
      <c r="K2703" s="430" t="str">
        <f>IF('statement of marks'!CO91="","",'statement of marks'!CO91)</f>
        <v/>
      </c>
      <c r="L2703" s="443" t="str">
        <f>IF('statement of marks'!CP91="","",'statement of marks'!CP91)</f>
        <v/>
      </c>
      <c r="M2703" s="443" t="str">
        <f>IF('statement of marks'!CQ91="","",'statement of marks'!CQ91)</f>
        <v/>
      </c>
      <c r="N2703" s="444" t="str">
        <f>IF('statement of marks'!CR91="","",'statement of marks'!CR91)</f>
        <v/>
      </c>
      <c r="O2703" s="430" t="str">
        <f>IF('statement of marks'!CS91="","",'statement of marks'!CS91)</f>
        <v/>
      </c>
      <c r="P2703" s="430" t="str">
        <f>IF('statement of marks'!CT91="","",'statement of marks'!CT91)</f>
        <v/>
      </c>
      <c r="Q2703" s="430" t="str">
        <f>IF('statement of marks'!CU91="","",'statement of marks'!CU91)</f>
        <v/>
      </c>
      <c r="R2703" s="443" t="str">
        <f>IF('statement of marks'!CV91="","",'statement of marks'!CV91)</f>
        <v/>
      </c>
      <c r="S2703" s="445" t="str">
        <f>IF('statement of marks'!CW91="","",'statement of marks'!CW91)</f>
        <v/>
      </c>
      <c r="T2703" s="430" t="str">
        <f>IF('statement of marks'!CX91="","",'statement of marks'!CX91)</f>
        <v/>
      </c>
      <c r="U2703" s="430" t="str">
        <f>IF('statement of marks'!CY91="","",'statement of marks'!CY91)</f>
        <v/>
      </c>
      <c r="V2703" s="430" t="str">
        <f>IF('statement of marks'!CZ91="","",'statement of marks'!CZ91)</f>
        <v/>
      </c>
      <c r="W2703" s="443" t="str">
        <f>IF('statement of marks'!DA91="","",'statement of marks'!DA91)</f>
        <v/>
      </c>
      <c r="X2703" s="446" t="str">
        <f>IF('statement of marks'!DB91="","",'statement of marks'!DB91)</f>
        <v/>
      </c>
      <c r="Y2703" s="430" t="str">
        <f>IF('statement of marks'!DC91="","",'statement of marks'!DC91)</f>
        <v/>
      </c>
      <c r="Z2703" s="453" t="str">
        <f>IF('statement of marks'!DD91="","",'statement of marks'!DD91)</f>
        <v/>
      </c>
    </row>
    <row r="2704" spans="1:26" ht="15.5" customHeight="1">
      <c r="A2704" s="424"/>
      <c r="B2704" s="813" t="str">
        <f>IF('statement of marks'!$DG$3="","",'statement of marks'!$DG$3)</f>
        <v>SCIENCE</v>
      </c>
      <c r="C2704" s="814"/>
      <c r="D2704" s="430" t="str">
        <f>IF('statement of marks'!DG91="","",'statement of marks'!DG91)</f>
        <v/>
      </c>
      <c r="E2704" s="430" t="str">
        <f>IF('statement of marks'!DH91="","",'statement of marks'!DH91)</f>
        <v/>
      </c>
      <c r="F2704" s="442" t="str">
        <f>IF('statement of marks'!DI91="","",'statement of marks'!DI91)</f>
        <v/>
      </c>
      <c r="G2704" s="430" t="str">
        <f>IF('statement of marks'!DJ91="","",'statement of marks'!DJ91)</f>
        <v/>
      </c>
      <c r="H2704" s="430" t="str">
        <f>IF('statement of marks'!DK91="","",'statement of marks'!DK91)</f>
        <v/>
      </c>
      <c r="I2704" s="443" t="str">
        <f>IF('statement of marks'!DL91="","",'statement of marks'!DL91)</f>
        <v/>
      </c>
      <c r="J2704" s="430" t="str">
        <f>IF('statement of marks'!DM91="","",'statement of marks'!DM91)</f>
        <v/>
      </c>
      <c r="K2704" s="430" t="str">
        <f>IF('statement of marks'!DN91="","",'statement of marks'!DN91)</f>
        <v/>
      </c>
      <c r="L2704" s="443" t="str">
        <f>IF('statement of marks'!DO91="","",'statement of marks'!DO91)</f>
        <v/>
      </c>
      <c r="M2704" s="443" t="str">
        <f>IF('statement of marks'!DP91="","",'statement of marks'!DP91)</f>
        <v/>
      </c>
      <c r="N2704" s="444" t="str">
        <f>IF('statement of marks'!DQ91="","",'statement of marks'!DQ91)</f>
        <v/>
      </c>
      <c r="O2704" s="430" t="str">
        <f>IF('statement of marks'!DR91="","",'statement of marks'!DR91)</f>
        <v/>
      </c>
      <c r="P2704" s="430" t="str">
        <f>IF('statement of marks'!DS91="","",'statement of marks'!DS91)</f>
        <v/>
      </c>
      <c r="Q2704" s="430"/>
      <c r="R2704" s="443" t="str">
        <f>IF('statement of marks'!DT91="","",'statement of marks'!DT91)</f>
        <v/>
      </c>
      <c r="S2704" s="445" t="str">
        <f>IF('statement of marks'!DU91="","",'statement of marks'!DU91)</f>
        <v/>
      </c>
      <c r="T2704" s="430" t="str">
        <f>IF('statement of marks'!DV91="","",'statement of marks'!DV91)</f>
        <v/>
      </c>
      <c r="U2704" s="430" t="str">
        <f>IF('statement of marks'!DW91="","",'statement of marks'!DW91)</f>
        <v/>
      </c>
      <c r="V2704" s="430"/>
      <c r="W2704" s="443" t="str">
        <f>IF('statement of marks'!DX91="","",'statement of marks'!DX91)</f>
        <v/>
      </c>
      <c r="X2704" s="446" t="str">
        <f>IF('statement of marks'!DY91="","",'statement of marks'!DY91)</f>
        <v/>
      </c>
      <c r="Y2704" s="430" t="str">
        <f>IF('statement of marks'!DZ91="","",'statement of marks'!DZ91)</f>
        <v/>
      </c>
      <c r="Z2704" s="453" t="str">
        <f>IF('statement of marks'!EA91="","",'statement of marks'!EA91)</f>
        <v/>
      </c>
    </row>
    <row r="2705" spans="1:26" ht="15.5" customHeight="1">
      <c r="A2705" s="424"/>
      <c r="B2705" s="813" t="str">
        <f>IF('statement of marks'!$ED$3="","",'statement of marks'!$ED$3)</f>
        <v>SOCIAL STUDIES</v>
      </c>
      <c r="C2705" s="814"/>
      <c r="D2705" s="430" t="str">
        <f>IF('statement of marks'!ED91="","",'statement of marks'!ED91)</f>
        <v/>
      </c>
      <c r="E2705" s="430" t="str">
        <f>IF('statement of marks'!EE91="","",'statement of marks'!EE91)</f>
        <v/>
      </c>
      <c r="F2705" s="442" t="str">
        <f>IF('statement of marks'!EF91="","",'statement of marks'!EF91)</f>
        <v/>
      </c>
      <c r="G2705" s="430" t="str">
        <f>IF('statement of marks'!EG91="","",'statement of marks'!EG91)</f>
        <v/>
      </c>
      <c r="H2705" s="430" t="str">
        <f>IF('statement of marks'!EH91="","",'statement of marks'!EH91)</f>
        <v/>
      </c>
      <c r="I2705" s="443" t="str">
        <f>IF('statement of marks'!EI91="","",'statement of marks'!EI91)</f>
        <v/>
      </c>
      <c r="J2705" s="430" t="str">
        <f>IF('statement of marks'!EJ91="","",'statement of marks'!EJ91)</f>
        <v/>
      </c>
      <c r="K2705" s="430" t="str">
        <f>IF('statement of marks'!EK91="","",'statement of marks'!EK91)</f>
        <v/>
      </c>
      <c r="L2705" s="443" t="str">
        <f>IF('statement of marks'!EL91="","",'statement of marks'!EL91)</f>
        <v/>
      </c>
      <c r="M2705" s="443" t="str">
        <f>IF('statement of marks'!EM91="","",'statement of marks'!EM91)</f>
        <v/>
      </c>
      <c r="N2705" s="444" t="str">
        <f>IF('statement of marks'!EN91="","",'statement of marks'!EN91)</f>
        <v/>
      </c>
      <c r="O2705" s="430" t="str">
        <f>IF('statement of marks'!EO91="","",'statement of marks'!EO91)</f>
        <v/>
      </c>
      <c r="P2705" s="430" t="str">
        <f>IF('statement of marks'!EP91="","",'statement of marks'!EP91)</f>
        <v/>
      </c>
      <c r="Q2705" s="430"/>
      <c r="R2705" s="443" t="str">
        <f>IF('statement of marks'!EQ91="","",'statement of marks'!EQ91)</f>
        <v/>
      </c>
      <c r="S2705" s="445" t="str">
        <f>IF('statement of marks'!ER91="","",'statement of marks'!ER91)</f>
        <v/>
      </c>
      <c r="T2705" s="430" t="str">
        <f>IF('statement of marks'!ES91="","",'statement of marks'!ES91)</f>
        <v/>
      </c>
      <c r="U2705" s="430" t="str">
        <f>IF('statement of marks'!ET91="","",'statement of marks'!ET91)</f>
        <v/>
      </c>
      <c r="V2705" s="430"/>
      <c r="W2705" s="443" t="str">
        <f>IF('statement of marks'!EU91="","",'statement of marks'!EU91)</f>
        <v/>
      </c>
      <c r="X2705" s="446" t="str">
        <f>IF('statement of marks'!EV91="","",'statement of marks'!EV91)</f>
        <v/>
      </c>
      <c r="Y2705" s="430" t="str">
        <f>IF('statement of marks'!EW91="","",'statement of marks'!EW91)</f>
        <v/>
      </c>
      <c r="Z2705" s="453" t="str">
        <f>IF('statement of marks'!EX91="","",'statement of marks'!EX91)</f>
        <v/>
      </c>
    </row>
    <row r="2706" spans="1:26" ht="15.5" customHeight="1">
      <c r="A2706" s="424"/>
      <c r="B2706" s="813" t="s">
        <v>172</v>
      </c>
      <c r="C2706" s="814"/>
      <c r="D2706" s="794" t="s">
        <v>167</v>
      </c>
      <c r="E2706" s="794"/>
      <c r="F2706" s="794"/>
      <c r="G2706" s="794" t="s">
        <v>168</v>
      </c>
      <c r="H2706" s="794"/>
      <c r="I2706" s="794"/>
      <c r="J2706" s="794" t="s">
        <v>169</v>
      </c>
      <c r="K2706" s="794"/>
      <c r="L2706" s="794"/>
      <c r="M2706" s="794"/>
      <c r="N2706" s="794"/>
      <c r="O2706" s="794" t="s">
        <v>177</v>
      </c>
      <c r="P2706" s="794"/>
      <c r="Q2706" s="794"/>
      <c r="R2706" s="794"/>
      <c r="S2706" s="794" t="s">
        <v>221</v>
      </c>
      <c r="T2706" s="794"/>
      <c r="U2706" s="794"/>
      <c r="V2706" s="794"/>
      <c r="W2706" s="447"/>
      <c r="X2706" s="823" t="s">
        <v>425</v>
      </c>
      <c r="Y2706" s="823"/>
      <c r="Z2706" s="824"/>
    </row>
    <row r="2707" spans="1:26" ht="15.5" customHeight="1">
      <c r="A2707" s="425"/>
      <c r="B2707" s="825" t="s">
        <v>166</v>
      </c>
      <c r="C2707" s="826"/>
      <c r="D2707" s="827">
        <f>IF('statement of marks'!FA$6="","",'statement of marks'!FA$6)</f>
        <v>20</v>
      </c>
      <c r="E2707" s="827"/>
      <c r="F2707" s="827"/>
      <c r="G2707" s="827">
        <f>IF('statement of marks'!FB$6="","",'statement of marks'!FB$6)</f>
        <v>20</v>
      </c>
      <c r="H2707" s="827"/>
      <c r="I2707" s="827"/>
      <c r="J2707" s="827">
        <f>IF('statement of marks'!FC$6="","",'statement of marks'!FC$6)</f>
        <v>20</v>
      </c>
      <c r="K2707" s="827"/>
      <c r="L2707" s="827"/>
      <c r="M2707" s="827"/>
      <c r="N2707" s="827"/>
      <c r="O2707" s="827">
        <f>IF('statement of marks'!FD$6="","",'statement of marks'!FD$6)</f>
        <v>20</v>
      </c>
      <c r="P2707" s="827"/>
      <c r="Q2707" s="827"/>
      <c r="R2707" s="827"/>
      <c r="S2707" s="827">
        <f>IF('statement of marks'!FE$6="","",'statement of marks'!FE$6)</f>
        <v>20</v>
      </c>
      <c r="T2707" s="827"/>
      <c r="U2707" s="827"/>
      <c r="V2707" s="827"/>
      <c r="W2707" s="448"/>
      <c r="X2707" s="436">
        <f>IF('statement of marks'!FF$6="","",'statement of marks'!FF$6)</f>
        <v>100</v>
      </c>
      <c r="Y2707" s="436" t="s">
        <v>220</v>
      </c>
      <c r="Z2707" s="451" t="s">
        <v>69</v>
      </c>
    </row>
    <row r="2708" spans="1:26" ht="15.5" customHeight="1">
      <c r="A2708" s="424"/>
      <c r="B2708" s="813" t="str">
        <f>IF('statement of marks'!$FA$3="","",'statement of marks'!$FA$3)</f>
        <v>WORK EXPERIENCE</v>
      </c>
      <c r="C2708" s="814"/>
      <c r="D2708" s="817" t="str">
        <f>IF('statement of marks'!FA91="","",'statement of marks'!FA91)</f>
        <v/>
      </c>
      <c r="E2708" s="817"/>
      <c r="F2708" s="817"/>
      <c r="G2708" s="817" t="str">
        <f>IF('statement of marks'!FB91="","",'statement of marks'!FB91)</f>
        <v/>
      </c>
      <c r="H2708" s="817"/>
      <c r="I2708" s="817"/>
      <c r="J2708" s="816" t="str">
        <f>IF('statement of marks'!FC91="","",'statement of marks'!FC91)</f>
        <v/>
      </c>
      <c r="K2708" s="816"/>
      <c r="L2708" s="816"/>
      <c r="M2708" s="816"/>
      <c r="N2708" s="816"/>
      <c r="O2708" s="817" t="str">
        <f>IF('statement of marks'!FD91="","",'statement of marks'!FD91)</f>
        <v/>
      </c>
      <c r="P2708" s="817"/>
      <c r="Q2708" s="817"/>
      <c r="R2708" s="817"/>
      <c r="S2708" s="817" t="str">
        <f>IF('statement of marks'!FE91="","",'statement of marks'!FE91)</f>
        <v/>
      </c>
      <c r="T2708" s="817"/>
      <c r="U2708" s="817"/>
      <c r="V2708" s="817"/>
      <c r="W2708" s="447"/>
      <c r="X2708" s="447" t="str">
        <f>IF('statement of marks'!FF91="","",'statement of marks'!FF91)</f>
        <v/>
      </c>
      <c r="Y2708" s="447" t="str">
        <f>IF('statement of marks'!FG91="","",'statement of marks'!FG91)</f>
        <v/>
      </c>
      <c r="Z2708" s="454" t="str">
        <f>IF('statement of marks'!FH91="","",'statement of marks'!FH91)</f>
        <v/>
      </c>
    </row>
    <row r="2709" spans="1:26" ht="15.5" customHeight="1">
      <c r="A2709" s="424"/>
      <c r="B2709" s="813" t="str">
        <f>IF('statement of marks'!$FK$3="","",'statement of marks'!$FK$3)</f>
        <v>ART EDUCATION</v>
      </c>
      <c r="C2709" s="814"/>
      <c r="D2709" s="817" t="str">
        <f>IF('statement of marks'!FK91="","",'statement of marks'!FK91)</f>
        <v/>
      </c>
      <c r="E2709" s="817"/>
      <c r="F2709" s="817"/>
      <c r="G2709" s="817" t="str">
        <f>IF('statement of marks'!FL91="","",'statement of marks'!FL91)</f>
        <v/>
      </c>
      <c r="H2709" s="817"/>
      <c r="I2709" s="817"/>
      <c r="J2709" s="816" t="str">
        <f>IF('statement of marks'!FM91="","",'statement of marks'!FM91)</f>
        <v/>
      </c>
      <c r="K2709" s="816"/>
      <c r="L2709" s="816"/>
      <c r="M2709" s="816"/>
      <c r="N2709" s="816"/>
      <c r="O2709" s="817" t="str">
        <f>IF('statement of marks'!FN91="","",'statement of marks'!FN91)</f>
        <v/>
      </c>
      <c r="P2709" s="817"/>
      <c r="Q2709" s="817"/>
      <c r="R2709" s="817"/>
      <c r="S2709" s="817" t="str">
        <f>IF('statement of marks'!FO91="","",'statement of marks'!FO91)</f>
        <v/>
      </c>
      <c r="T2709" s="817"/>
      <c r="U2709" s="817"/>
      <c r="V2709" s="817"/>
      <c r="W2709" s="447"/>
      <c r="X2709" s="447" t="str">
        <f>IF('statement of marks'!FP91="","",'statement of marks'!FP91)</f>
        <v/>
      </c>
      <c r="Y2709" s="447" t="str">
        <f>IF('statement of marks'!FQ91="","",'statement of marks'!FQ91)</f>
        <v/>
      </c>
      <c r="Z2709" s="454" t="str">
        <f>IF('statement of marks'!FR91="","",'statement of marks'!FR91)</f>
        <v/>
      </c>
    </row>
    <row r="2710" spans="1:26" ht="15.5" customHeight="1">
      <c r="A2710" s="424"/>
      <c r="B2710" s="813" t="str">
        <f>IF('statement of marks'!$FU$3="","",'statement of marks'!$FU$3)</f>
        <v>PHYSICIAL EDUCATION</v>
      </c>
      <c r="C2710" s="814"/>
      <c r="D2710" s="817" t="str">
        <f>IF('statement of marks'!FU91="","",'statement of marks'!FU91)</f>
        <v/>
      </c>
      <c r="E2710" s="817"/>
      <c r="F2710" s="817"/>
      <c r="G2710" s="817" t="str">
        <f>IF('statement of marks'!FV91="","",'statement of marks'!FV91)</f>
        <v/>
      </c>
      <c r="H2710" s="817"/>
      <c r="I2710" s="817"/>
      <c r="J2710" s="816" t="str">
        <f>IF('statement of marks'!FW91="","",'statement of marks'!FW91)</f>
        <v/>
      </c>
      <c r="K2710" s="816"/>
      <c r="L2710" s="816"/>
      <c r="M2710" s="816"/>
      <c r="N2710" s="816"/>
      <c r="O2710" s="817" t="str">
        <f>IF('statement of marks'!FX91="","",'statement of marks'!FX91)</f>
        <v/>
      </c>
      <c r="P2710" s="817"/>
      <c r="Q2710" s="817"/>
      <c r="R2710" s="817"/>
      <c r="S2710" s="817" t="str">
        <f>IF('statement of marks'!FY91="","",'statement of marks'!FY91)</f>
        <v/>
      </c>
      <c r="T2710" s="817"/>
      <c r="U2710" s="817"/>
      <c r="V2710" s="817"/>
      <c r="W2710" s="447"/>
      <c r="X2710" s="447" t="str">
        <f>IF('statement of marks'!FZ91="","",'statement of marks'!FZ91)</f>
        <v/>
      </c>
      <c r="Y2710" s="447" t="str">
        <f>IF('statement of marks'!GA91="","",'statement of marks'!GA91)</f>
        <v/>
      </c>
      <c r="Z2710" s="454" t="str">
        <f>IF('statement of marks'!GB91="","",'statement of marks'!GB91)</f>
        <v/>
      </c>
    </row>
    <row r="2711" spans="1:26" ht="15.5" customHeight="1">
      <c r="A2711" s="424"/>
      <c r="B2711" s="813" t="s">
        <v>173</v>
      </c>
      <c r="C2711" s="814"/>
      <c r="D2711" s="794" t="str">
        <f>details!$EF$3</f>
        <v>AUGUST</v>
      </c>
      <c r="E2711" s="794"/>
      <c r="F2711" s="794"/>
      <c r="G2711" s="794" t="str">
        <f>details!$EJ$3</f>
        <v>OCTOBER</v>
      </c>
      <c r="H2711" s="794"/>
      <c r="I2711" s="794"/>
      <c r="J2711" s="816" t="str">
        <f>details!$EN$3</f>
        <v>DECEMBER</v>
      </c>
      <c r="K2711" s="816"/>
      <c r="L2711" s="816"/>
      <c r="M2711" s="816"/>
      <c r="N2711" s="816"/>
      <c r="O2711" s="794" t="str">
        <f>details!$ER$3</f>
        <v>FEBURARY</v>
      </c>
      <c r="P2711" s="794"/>
      <c r="Q2711" s="794"/>
      <c r="R2711" s="794"/>
      <c r="S2711" s="794" t="str">
        <f>details!$EV$3</f>
        <v>GRAND TOAL</v>
      </c>
      <c r="T2711" s="794"/>
      <c r="U2711" s="794"/>
      <c r="V2711" s="794"/>
      <c r="W2711" s="811" t="s">
        <v>118</v>
      </c>
      <c r="X2711" s="811"/>
      <c r="Y2711" s="811"/>
      <c r="Z2711" s="812"/>
    </row>
    <row r="2712" spans="1:26" ht="15.5" customHeight="1">
      <c r="A2712" s="424"/>
      <c r="B2712" s="813" t="s">
        <v>175</v>
      </c>
      <c r="C2712" s="814"/>
      <c r="D2712" s="815" t="str">
        <f>IF(details!EI91="","",details!EI91)</f>
        <v/>
      </c>
      <c r="E2712" s="815"/>
      <c r="F2712" s="815"/>
      <c r="G2712" s="815" t="str">
        <f>IF(details!EM91="","",details!EM91)</f>
        <v/>
      </c>
      <c r="H2712" s="815"/>
      <c r="I2712" s="815"/>
      <c r="J2712" s="816" t="str">
        <f>IF(details!EQ91="","",details!EQ91)</f>
        <v/>
      </c>
      <c r="K2712" s="816"/>
      <c r="L2712" s="816"/>
      <c r="M2712" s="816"/>
      <c r="N2712" s="816"/>
      <c r="O2712" s="817" t="str">
        <f>IF(details!EU91="","",details!EU91)</f>
        <v/>
      </c>
      <c r="P2712" s="817"/>
      <c r="Q2712" s="817"/>
      <c r="R2712" s="817"/>
      <c r="S2712" s="815" t="str">
        <f>IF(details!EW91="","",details!EW91)</f>
        <v/>
      </c>
      <c r="T2712" s="815"/>
      <c r="U2712" s="815"/>
      <c r="V2712" s="815"/>
      <c r="W2712" s="811"/>
      <c r="X2712" s="811"/>
      <c r="Y2712" s="811"/>
      <c r="Z2712" s="812"/>
    </row>
    <row r="2713" spans="1:26" ht="15.5" customHeight="1">
      <c r="A2713" s="424"/>
      <c r="B2713" s="818" t="s">
        <v>174</v>
      </c>
      <c r="C2713" s="819"/>
      <c r="D2713" s="820">
        <f>IF(details!EH91="","",details!EH91)</f>
        <v>40</v>
      </c>
      <c r="E2713" s="820"/>
      <c r="F2713" s="820"/>
      <c r="G2713" s="820">
        <f>IF(details!EL91="","",details!EL91)</f>
        <v>60</v>
      </c>
      <c r="H2713" s="820"/>
      <c r="I2713" s="820"/>
      <c r="J2713" s="820">
        <f>IF(details!EP91="","",details!EP91)</f>
        <v>80</v>
      </c>
      <c r="K2713" s="820"/>
      <c r="L2713" s="820"/>
      <c r="M2713" s="820"/>
      <c r="N2713" s="820"/>
      <c r="O2713" s="820">
        <f>IF(details!ET91="","",details!ET91)</f>
        <v>100</v>
      </c>
      <c r="P2713" s="820"/>
      <c r="Q2713" s="820"/>
      <c r="R2713" s="820"/>
      <c r="S2713" s="820">
        <f>IF(details!EV91="","",details!EV91)</f>
        <v>110</v>
      </c>
      <c r="T2713" s="820"/>
      <c r="U2713" s="820"/>
      <c r="V2713" s="820"/>
      <c r="W2713" s="821">
        <f>'statement of marks'!$HR$108</f>
        <v>45777</v>
      </c>
      <c r="X2713" s="821"/>
      <c r="Y2713" s="821"/>
      <c r="Z2713" s="822"/>
    </row>
    <row r="2714" spans="1:26" ht="15.5" customHeight="1">
      <c r="A2714" s="426"/>
      <c r="B2714" s="803" t="s">
        <v>232</v>
      </c>
      <c r="C2714" s="804"/>
      <c r="D2714" s="805" t="s">
        <v>189</v>
      </c>
      <c r="E2714" s="805"/>
      <c r="F2714" s="805"/>
      <c r="G2714" s="805" t="s">
        <v>190</v>
      </c>
      <c r="H2714" s="805"/>
      <c r="I2714" s="805"/>
      <c r="J2714" s="805" t="s">
        <v>222</v>
      </c>
      <c r="K2714" s="805"/>
      <c r="L2714" s="805"/>
      <c r="M2714" s="805"/>
      <c r="N2714" s="805"/>
      <c r="O2714" s="805" t="s">
        <v>147</v>
      </c>
      <c r="P2714" s="805"/>
      <c r="Q2714" s="805"/>
      <c r="R2714" s="805"/>
      <c r="S2714" s="806" t="s">
        <v>195</v>
      </c>
      <c r="T2714" s="806"/>
      <c r="U2714" s="806"/>
      <c r="V2714" s="806"/>
      <c r="W2714" s="805" t="s">
        <v>230</v>
      </c>
      <c r="X2714" s="805"/>
      <c r="Y2714" s="805"/>
      <c r="Z2714" s="807"/>
    </row>
    <row r="2715" spans="1:26" ht="15.5" customHeight="1">
      <c r="A2715" s="426"/>
      <c r="B2715" s="803"/>
      <c r="C2715" s="804"/>
      <c r="D2715" s="805">
        <f>'statement of marks'!HP91</f>
        <v>1200</v>
      </c>
      <c r="E2715" s="805"/>
      <c r="F2715" s="805"/>
      <c r="G2715" s="805" t="str">
        <f>'statement of marks'!HQ91</f>
        <v/>
      </c>
      <c r="H2715" s="805"/>
      <c r="I2715" s="805"/>
      <c r="J2715" s="808" t="str">
        <f>'statement of marks'!HU91</f>
        <v/>
      </c>
      <c r="K2715" s="808"/>
      <c r="L2715" s="808"/>
      <c r="M2715" s="808"/>
      <c r="N2715" s="808"/>
      <c r="O2715" s="808" t="str">
        <f>'statement of marks'!HR91</f>
        <v/>
      </c>
      <c r="P2715" s="808"/>
      <c r="Q2715" s="808"/>
      <c r="R2715" s="808"/>
      <c r="S2715" s="805" t="str">
        <f>'statement of marks'!HT91</f>
        <v/>
      </c>
      <c r="T2715" s="805"/>
      <c r="U2715" s="805"/>
      <c r="V2715" s="805"/>
      <c r="W2715" s="809" t="str">
        <f>'statement of marks'!HO91</f>
        <v/>
      </c>
      <c r="X2715" s="809"/>
      <c r="Y2715" s="809"/>
      <c r="Z2715" s="810"/>
    </row>
    <row r="2716" spans="1:26" ht="15.5" customHeight="1">
      <c r="A2716" s="424"/>
      <c r="B2716" s="792" t="s">
        <v>176</v>
      </c>
      <c r="C2716" s="793"/>
      <c r="D2716" s="794"/>
      <c r="E2716" s="794"/>
      <c r="F2716" s="794"/>
      <c r="G2716" s="794"/>
      <c r="H2716" s="794"/>
      <c r="I2716" s="794"/>
      <c r="J2716" s="794"/>
      <c r="K2716" s="794"/>
      <c r="L2716" s="794"/>
      <c r="M2716" s="794"/>
      <c r="N2716" s="794"/>
      <c r="O2716" s="794"/>
      <c r="P2716" s="794"/>
      <c r="Q2716" s="794"/>
      <c r="R2716" s="794"/>
      <c r="S2716" s="794"/>
      <c r="T2716" s="794"/>
      <c r="U2716" s="794"/>
      <c r="V2716" s="794"/>
      <c r="W2716" s="794"/>
      <c r="X2716" s="794"/>
      <c r="Y2716" s="794"/>
      <c r="Z2716" s="800"/>
    </row>
    <row r="2717" spans="1:26" ht="15.5" customHeight="1">
      <c r="A2717" s="424"/>
      <c r="B2717" s="801" t="s">
        <v>161</v>
      </c>
      <c r="C2717" s="802"/>
      <c r="D2717" s="794"/>
      <c r="E2717" s="794"/>
      <c r="F2717" s="794"/>
      <c r="G2717" s="794"/>
      <c r="H2717" s="794"/>
      <c r="I2717" s="794"/>
      <c r="J2717" s="794"/>
      <c r="K2717" s="794"/>
      <c r="L2717" s="794"/>
      <c r="M2717" s="794"/>
      <c r="N2717" s="794"/>
      <c r="O2717" s="794"/>
      <c r="P2717" s="794"/>
      <c r="Q2717" s="794"/>
      <c r="R2717" s="794"/>
      <c r="S2717" s="794"/>
      <c r="T2717" s="794"/>
      <c r="U2717" s="794"/>
      <c r="V2717" s="794"/>
      <c r="W2717" s="794"/>
      <c r="X2717" s="794"/>
      <c r="Y2717" s="794"/>
      <c r="Z2717" s="800"/>
    </row>
    <row r="2718" spans="1:26" ht="15.5" customHeight="1">
      <c r="A2718" s="424"/>
      <c r="B2718" s="792" t="s">
        <v>162</v>
      </c>
      <c r="C2718" s="793"/>
      <c r="D2718" s="794"/>
      <c r="E2718" s="794"/>
      <c r="F2718" s="794"/>
      <c r="G2718" s="794"/>
      <c r="H2718" s="794"/>
      <c r="I2718" s="794"/>
      <c r="J2718" s="794"/>
      <c r="K2718" s="794"/>
      <c r="L2718" s="794"/>
      <c r="M2718" s="794"/>
      <c r="N2718" s="794"/>
      <c r="O2718" s="794"/>
      <c r="P2718" s="794"/>
      <c r="Q2718" s="794"/>
      <c r="R2718" s="794"/>
      <c r="S2718" s="795" t="s">
        <v>162</v>
      </c>
      <c r="T2718" s="795"/>
      <c r="U2718" s="795"/>
      <c r="V2718" s="795"/>
      <c r="W2718" s="796" t="s">
        <v>163</v>
      </c>
      <c r="X2718" s="796"/>
      <c r="Y2718" s="796"/>
      <c r="Z2718" s="797"/>
    </row>
    <row r="2719" spans="1:26" ht="15.5" customHeight="1">
      <c r="A2719" s="424"/>
      <c r="B2719" s="798" t="s">
        <v>163</v>
      </c>
      <c r="C2719" s="799"/>
      <c r="D2719" s="794"/>
      <c r="E2719" s="794"/>
      <c r="F2719" s="794"/>
      <c r="G2719" s="794"/>
      <c r="H2719" s="794"/>
      <c r="I2719" s="794"/>
      <c r="J2719" s="794"/>
      <c r="K2719" s="794"/>
      <c r="L2719" s="794"/>
      <c r="M2719" s="794"/>
      <c r="N2719" s="794"/>
      <c r="O2719" s="794"/>
      <c r="P2719" s="794"/>
      <c r="Q2719" s="794"/>
      <c r="R2719" s="794"/>
      <c r="S2719" s="795"/>
      <c r="T2719" s="795"/>
      <c r="U2719" s="795"/>
      <c r="V2719" s="795"/>
      <c r="W2719" s="796"/>
      <c r="X2719" s="796"/>
      <c r="Y2719" s="796"/>
      <c r="Z2719" s="797"/>
    </row>
    <row r="2720" spans="1:26" ht="15.5" customHeight="1" thickBot="1">
      <c r="A2720" s="424"/>
      <c r="B2720" s="786" t="s">
        <v>223</v>
      </c>
      <c r="C2720" s="787"/>
      <c r="D2720" s="788"/>
      <c r="E2720" s="788"/>
      <c r="F2720" s="788"/>
      <c r="G2720" s="788"/>
      <c r="H2720" s="788"/>
      <c r="I2720" s="788"/>
      <c r="J2720" s="788"/>
      <c r="K2720" s="788"/>
      <c r="L2720" s="788"/>
      <c r="M2720" s="788"/>
      <c r="N2720" s="788"/>
      <c r="O2720" s="788"/>
      <c r="P2720" s="788"/>
      <c r="Q2720" s="788"/>
      <c r="R2720" s="788"/>
      <c r="S2720" s="789" t="s">
        <v>179</v>
      </c>
      <c r="T2720" s="789"/>
      <c r="U2720" s="789"/>
      <c r="V2720" s="789"/>
      <c r="W2720" s="790" t="s">
        <v>179</v>
      </c>
      <c r="X2720" s="790"/>
      <c r="Y2720" s="790"/>
      <c r="Z2720" s="791"/>
    </row>
    <row r="2721" spans="1:26" ht="15.5" customHeight="1">
      <c r="A2721" s="424"/>
      <c r="B2721" s="839" t="s">
        <v>178</v>
      </c>
      <c r="C2721" s="840"/>
      <c r="D2721" s="840"/>
      <c r="E2721" s="840"/>
      <c r="F2721" s="840"/>
      <c r="G2721" s="840"/>
      <c r="H2721" s="840"/>
      <c r="I2721" s="840"/>
      <c r="J2721" s="840"/>
      <c r="K2721" s="840"/>
      <c r="L2721" s="840"/>
      <c r="M2721" s="840"/>
      <c r="N2721" s="840"/>
      <c r="O2721" s="840"/>
      <c r="P2721" s="840"/>
      <c r="Q2721" s="840"/>
      <c r="R2721" s="840"/>
      <c r="S2721" s="840"/>
      <c r="T2721" s="840"/>
      <c r="U2721" s="840"/>
      <c r="V2721" s="840"/>
      <c r="W2721" s="840"/>
      <c r="X2721" s="840"/>
      <c r="Y2721" s="840"/>
      <c r="Z2721" s="841"/>
    </row>
    <row r="2722" spans="1:26" ht="15.5" customHeight="1">
      <c r="A2722" s="424"/>
      <c r="B2722" s="842" t="str">
        <f>IF('statement of marks'!$A$1="","",'statement of marks'!$A$1)</f>
        <v>GOVT. HR. SEC. SCHOOL, _________________</v>
      </c>
      <c r="C2722" s="843"/>
      <c r="D2722" s="843"/>
      <c r="E2722" s="843"/>
      <c r="F2722" s="843"/>
      <c r="G2722" s="843"/>
      <c r="H2722" s="843"/>
      <c r="I2722" s="843"/>
      <c r="J2722" s="843"/>
      <c r="K2722" s="843"/>
      <c r="L2722" s="843"/>
      <c r="M2722" s="843"/>
      <c r="N2722" s="843"/>
      <c r="O2722" s="843"/>
      <c r="P2722" s="843"/>
      <c r="Q2722" s="843"/>
      <c r="R2722" s="843"/>
      <c r="S2722" s="843"/>
      <c r="T2722" s="843"/>
      <c r="U2722" s="843"/>
      <c r="V2722" s="843"/>
      <c r="W2722" s="843"/>
      <c r="X2722" s="843"/>
      <c r="Y2722" s="843"/>
      <c r="Z2722" s="844"/>
    </row>
    <row r="2723" spans="1:26" ht="15.5" customHeight="1">
      <c r="A2723" s="424"/>
      <c r="B2723" s="813" t="s">
        <v>117</v>
      </c>
      <c r="C2723" s="814"/>
      <c r="D2723" s="814" t="str">
        <f>IF('statement of marks'!$H$3="","",'statement of marks'!$H$3)</f>
        <v>2024-25</v>
      </c>
      <c r="E2723" s="814"/>
      <c r="F2723" s="814"/>
      <c r="G2723" s="814"/>
      <c r="H2723" s="814"/>
      <c r="I2723" s="814"/>
      <c r="J2723" s="814"/>
      <c r="K2723" s="814"/>
      <c r="L2723" s="814"/>
      <c r="M2723" s="814"/>
      <c r="N2723" s="814"/>
      <c r="O2723" s="814"/>
      <c r="P2723" s="814"/>
      <c r="Q2723" s="814"/>
      <c r="R2723" s="814"/>
      <c r="S2723" s="814"/>
      <c r="T2723" s="814"/>
      <c r="U2723" s="814"/>
      <c r="V2723" s="814"/>
      <c r="W2723" s="814"/>
      <c r="X2723" s="814"/>
      <c r="Y2723" s="814"/>
      <c r="Z2723" s="832"/>
    </row>
    <row r="2724" spans="1:26" ht="15.5" customHeight="1">
      <c r="A2724" s="424"/>
      <c r="B2724" s="813" t="s">
        <v>157</v>
      </c>
      <c r="C2724" s="814"/>
      <c r="D2724" s="814" t="str">
        <f>IF('statement of marks'!I92="","",'statement of marks'!I92)</f>
        <v/>
      </c>
      <c r="E2724" s="814"/>
      <c r="F2724" s="814"/>
      <c r="G2724" s="814"/>
      <c r="H2724" s="814"/>
      <c r="I2724" s="814"/>
      <c r="J2724" s="814"/>
      <c r="K2724" s="814"/>
      <c r="L2724" s="814"/>
      <c r="M2724" s="814"/>
      <c r="N2724" s="814"/>
      <c r="O2724" s="814"/>
      <c r="P2724" s="814"/>
      <c r="Q2724" s="814"/>
      <c r="R2724" s="814"/>
      <c r="S2724" s="814"/>
      <c r="T2724" s="814"/>
      <c r="U2724" s="814"/>
      <c r="V2724" s="814"/>
      <c r="W2724" s="814"/>
      <c r="X2724" s="814"/>
      <c r="Y2724" s="814"/>
      <c r="Z2724" s="832"/>
    </row>
    <row r="2725" spans="1:26" ht="15.5" customHeight="1">
      <c r="A2725" s="424"/>
      <c r="B2725" s="813" t="s">
        <v>20</v>
      </c>
      <c r="C2725" s="814"/>
      <c r="D2725" s="814" t="str">
        <f>IF('statement of marks'!J92="","",'statement of marks'!J92)</f>
        <v/>
      </c>
      <c r="E2725" s="814"/>
      <c r="F2725" s="814"/>
      <c r="G2725" s="814"/>
      <c r="H2725" s="814"/>
      <c r="I2725" s="814"/>
      <c r="J2725" s="814"/>
      <c r="K2725" s="814"/>
      <c r="L2725" s="814"/>
      <c r="M2725" s="814"/>
      <c r="N2725" s="814"/>
      <c r="O2725" s="814"/>
      <c r="P2725" s="814"/>
      <c r="Q2725" s="814"/>
      <c r="R2725" s="814"/>
      <c r="S2725" s="814"/>
      <c r="T2725" s="814"/>
      <c r="U2725" s="814"/>
      <c r="V2725" s="814"/>
      <c r="W2725" s="814"/>
      <c r="X2725" s="814"/>
      <c r="Y2725" s="814"/>
      <c r="Z2725" s="832"/>
    </row>
    <row r="2726" spans="1:26" ht="15.5" customHeight="1">
      <c r="A2726" s="424"/>
      <c r="B2726" s="813" t="s">
        <v>21</v>
      </c>
      <c r="C2726" s="814"/>
      <c r="D2726" s="814" t="str">
        <f>IF('statement of marks'!K92="","",'statement of marks'!K92)</f>
        <v/>
      </c>
      <c r="E2726" s="814"/>
      <c r="F2726" s="814"/>
      <c r="G2726" s="814"/>
      <c r="H2726" s="814"/>
      <c r="I2726" s="814"/>
      <c r="J2726" s="814"/>
      <c r="K2726" s="814"/>
      <c r="L2726" s="814"/>
      <c r="M2726" s="814"/>
      <c r="N2726" s="814"/>
      <c r="O2726" s="814"/>
      <c r="P2726" s="814"/>
      <c r="Q2726" s="814"/>
      <c r="R2726" s="814"/>
      <c r="S2726" s="814"/>
      <c r="T2726" s="814"/>
      <c r="U2726" s="814"/>
      <c r="V2726" s="814"/>
      <c r="W2726" s="814"/>
      <c r="X2726" s="814"/>
      <c r="Y2726" s="814"/>
      <c r="Z2726" s="832"/>
    </row>
    <row r="2727" spans="1:26" ht="15.5" customHeight="1">
      <c r="A2727" s="424"/>
      <c r="B2727" s="813" t="s">
        <v>158</v>
      </c>
      <c r="C2727" s="814"/>
      <c r="D2727" s="814" t="str">
        <f>IF('statement of marks'!$G$3="","",'statement of marks'!$G$3)</f>
        <v>6 A</v>
      </c>
      <c r="E2727" s="814"/>
      <c r="F2727" s="814"/>
      <c r="G2727" s="814" t="s">
        <v>159</v>
      </c>
      <c r="H2727" s="814"/>
      <c r="I2727" s="814"/>
      <c r="J2727" s="836">
        <f>IF('statement of marks'!D92="","",'statement of marks'!D92)</f>
        <v>886</v>
      </c>
      <c r="K2727" s="837"/>
      <c r="L2727" s="837"/>
      <c r="M2727" s="837"/>
      <c r="N2727" s="838"/>
      <c r="O2727" s="814" t="s">
        <v>79</v>
      </c>
      <c r="P2727" s="814"/>
      <c r="Q2727" s="814"/>
      <c r="R2727" s="814"/>
      <c r="S2727" s="814" t="str">
        <f>IF('statement of marks'!F92="","",'statement of marks'!F92)</f>
        <v/>
      </c>
      <c r="T2727" s="814"/>
      <c r="U2727" s="814"/>
      <c r="V2727" s="814"/>
      <c r="W2727" s="814" t="str">
        <f>IF('statement of marks'!$I$3="","",'statement of marks'!$I$3)</f>
        <v>SCHOOL DISE CODE</v>
      </c>
      <c r="X2727" s="814"/>
      <c r="Y2727" s="814"/>
      <c r="Z2727" s="832"/>
    </row>
    <row r="2728" spans="1:26" ht="15.5" customHeight="1">
      <c r="A2728" s="424"/>
      <c r="B2728" s="449" t="s">
        <v>171</v>
      </c>
      <c r="C2728" s="428"/>
      <c r="D2728" s="830" t="str">
        <f>IF('statement of marks'!G92="","",'statement of marks'!G92)</f>
        <v/>
      </c>
      <c r="E2728" s="830"/>
      <c r="F2728" s="830"/>
      <c r="G2728" s="831" t="str">
        <f>IF('statement of marks'!H92="","",'statement of marks'!H92)</f>
        <v/>
      </c>
      <c r="H2728" s="831"/>
      <c r="I2728" s="831"/>
      <c r="J2728" s="831"/>
      <c r="K2728" s="831"/>
      <c r="L2728" s="831"/>
      <c r="M2728" s="831"/>
      <c r="N2728" s="831"/>
      <c r="O2728" s="831"/>
      <c r="P2728" s="831"/>
      <c r="Q2728" s="831"/>
      <c r="R2728" s="831"/>
      <c r="S2728" s="831"/>
      <c r="T2728" s="831"/>
      <c r="U2728" s="831"/>
      <c r="V2728" s="831"/>
      <c r="W2728" s="814" t="str">
        <f>IF('statement of marks'!$J$3="","",'statement of marks'!$J$3)</f>
        <v>08291009401</v>
      </c>
      <c r="X2728" s="814"/>
      <c r="Y2728" s="814"/>
      <c r="Z2728" s="832"/>
    </row>
    <row r="2729" spans="1:26" ht="15.5" customHeight="1">
      <c r="A2729" s="424"/>
      <c r="B2729" s="450" t="s">
        <v>160</v>
      </c>
      <c r="C2729" s="429" t="s">
        <v>165</v>
      </c>
      <c r="D2729" s="794" t="s">
        <v>167</v>
      </c>
      <c r="E2729" s="794"/>
      <c r="F2729" s="794"/>
      <c r="G2729" s="794" t="s">
        <v>168</v>
      </c>
      <c r="H2729" s="794"/>
      <c r="I2729" s="794"/>
      <c r="J2729" s="794" t="s">
        <v>169</v>
      </c>
      <c r="K2729" s="794"/>
      <c r="L2729" s="794"/>
      <c r="M2729" s="833" t="str">
        <f>IF('statement of marks'!U$4="","",'statement of marks'!U$4)</f>
        <v>TOTAL OF ALL TESTS</v>
      </c>
      <c r="N2729" s="834" t="str">
        <f>IF('statement of marks'!V$4="","",'statement of marks'!V$4)</f>
        <v>VRUKSHAROPAN</v>
      </c>
      <c r="O2729" s="795" t="s">
        <v>170</v>
      </c>
      <c r="P2729" s="795"/>
      <c r="Q2729" s="795"/>
      <c r="R2729" s="795"/>
      <c r="S2729" s="835" t="s">
        <v>216</v>
      </c>
      <c r="T2729" s="816" t="s">
        <v>90</v>
      </c>
      <c r="U2729" s="816"/>
      <c r="V2729" s="816"/>
      <c r="W2729" s="816"/>
      <c r="X2729" s="823" t="s">
        <v>425</v>
      </c>
      <c r="Y2729" s="823"/>
      <c r="Z2729" s="824"/>
    </row>
    <row r="2730" spans="1:26" ht="15.5" customHeight="1">
      <c r="A2730" s="424"/>
      <c r="B2730" s="450"/>
      <c r="C2730" s="429"/>
      <c r="D2730" s="431" t="s">
        <v>217</v>
      </c>
      <c r="E2730" s="431" t="s">
        <v>218</v>
      </c>
      <c r="F2730" s="432" t="s">
        <v>219</v>
      </c>
      <c r="G2730" s="431" t="s">
        <v>217</v>
      </c>
      <c r="H2730" s="431" t="s">
        <v>218</v>
      </c>
      <c r="I2730" s="433" t="s">
        <v>219</v>
      </c>
      <c r="J2730" s="431" t="s">
        <v>217</v>
      </c>
      <c r="K2730" s="431" t="s">
        <v>218</v>
      </c>
      <c r="L2730" s="433" t="s">
        <v>219</v>
      </c>
      <c r="M2730" s="833"/>
      <c r="N2730" s="834"/>
      <c r="O2730" s="431" t="s">
        <v>217</v>
      </c>
      <c r="P2730" s="431" t="s">
        <v>218</v>
      </c>
      <c r="Q2730" s="434" t="s">
        <v>421</v>
      </c>
      <c r="R2730" s="433" t="s">
        <v>219</v>
      </c>
      <c r="S2730" s="835"/>
      <c r="T2730" s="431" t="s">
        <v>217</v>
      </c>
      <c r="U2730" s="431" t="s">
        <v>218</v>
      </c>
      <c r="V2730" s="434" t="s">
        <v>422</v>
      </c>
      <c r="W2730" s="433" t="s">
        <v>219</v>
      </c>
      <c r="X2730" s="435" t="s">
        <v>423</v>
      </c>
      <c r="Y2730" s="431" t="s">
        <v>220</v>
      </c>
      <c r="Z2730" s="451" t="s">
        <v>69</v>
      </c>
    </row>
    <row r="2731" spans="1:26" ht="15.5" customHeight="1">
      <c r="A2731" s="425"/>
      <c r="B2731" s="828" t="s">
        <v>166</v>
      </c>
      <c r="C2731" s="829"/>
      <c r="D2731" s="436">
        <f>IF('statement of marks'!L$6="","",'statement of marks'!L$6)</f>
        <v>5</v>
      </c>
      <c r="E2731" s="436">
        <f>IF('statement of marks'!M$6="","",'statement of marks'!M$6)</f>
        <v>5</v>
      </c>
      <c r="F2731" s="437">
        <f>IF('statement of marks'!N$6="","",'statement of marks'!N$6)</f>
        <v>10</v>
      </c>
      <c r="G2731" s="436">
        <f>IF('statement of marks'!O$6="","",'statement of marks'!O$6)</f>
        <v>5</v>
      </c>
      <c r="H2731" s="436">
        <f>IF('statement of marks'!P$6="","",'statement of marks'!P$6)</f>
        <v>5</v>
      </c>
      <c r="I2731" s="438">
        <f>IF('statement of marks'!Q$6="","",'statement of marks'!Q$6)</f>
        <v>10</v>
      </c>
      <c r="J2731" s="436">
        <f>IF('statement of marks'!R$6="","",'statement of marks'!R$6)</f>
        <v>5</v>
      </c>
      <c r="K2731" s="436">
        <f>IF('statement of marks'!S$6="","",'statement of marks'!S$6)</f>
        <v>4</v>
      </c>
      <c r="L2731" s="438">
        <f>IF('statement of marks'!T$6="","",'statement of marks'!T$6)</f>
        <v>9</v>
      </c>
      <c r="M2731" s="438">
        <f>IF('statement of marks'!U$6="","",'statement of marks'!U$6)</f>
        <v>29</v>
      </c>
      <c r="N2731" s="439">
        <f>IF('statement of marks'!V$6="","",'statement of marks'!V$6)</f>
        <v>1</v>
      </c>
      <c r="O2731" s="436">
        <f>IF('statement of marks'!W$6="","",'statement of marks'!W$6)</f>
        <v>40</v>
      </c>
      <c r="P2731" s="436">
        <f>IF('statement of marks'!X$6="","",'statement of marks'!X$6)</f>
        <v>10</v>
      </c>
      <c r="Q2731" s="436">
        <f>IF('statement of marks'!Y$6="","",'statement of marks'!Y$6)</f>
        <v>20</v>
      </c>
      <c r="R2731" s="438">
        <f>IF('statement of marks'!Z$6="","",'statement of marks'!Z$6)</f>
        <v>70</v>
      </c>
      <c r="S2731" s="440">
        <f>IF('statement of marks'!AA$6="","",'statement of marks'!AA$6)</f>
        <v>100</v>
      </c>
      <c r="T2731" s="436">
        <f>IF('statement of marks'!AB$6="","",'statement of marks'!AB$6)</f>
        <v>65</v>
      </c>
      <c r="U2731" s="436">
        <f>IF('statement of marks'!AC$6="","",'statement of marks'!AC$6)</f>
        <v>15</v>
      </c>
      <c r="V2731" s="436">
        <f>IF('statement of marks'!AD$6="","",'statement of marks'!AD$6)</f>
        <v>20</v>
      </c>
      <c r="W2731" s="438">
        <f>IF('statement of marks'!AE$6="","",'statement of marks'!AE$6)</f>
        <v>100</v>
      </c>
      <c r="X2731" s="441">
        <f>IF('statement of marks'!AF$6="","",'statement of marks'!AF$6)</f>
        <v>200</v>
      </c>
      <c r="Y2731" s="436" t="str">
        <f>IF('statement of marks'!AG$6="","",'statement of marks'!AG$6)</f>
        <v/>
      </c>
      <c r="Z2731" s="452" t="str">
        <f>IF('statement of marks'!AH$6="","",'statement of marks'!AH$6)</f>
        <v/>
      </c>
    </row>
    <row r="2732" spans="1:26" ht="15.5" customHeight="1">
      <c r="A2732" s="424"/>
      <c r="B2732" s="813" t="str">
        <f>IF('statement of marks'!$L$3="","",'statement of marks'!$L$3)</f>
        <v>HINDI</v>
      </c>
      <c r="C2732" s="814"/>
      <c r="D2732" s="430" t="str">
        <f>IF('statement of marks'!L92="","",'statement of marks'!L92)</f>
        <v/>
      </c>
      <c r="E2732" s="430" t="str">
        <f>IF('statement of marks'!M92="","",'statement of marks'!M92)</f>
        <v/>
      </c>
      <c r="F2732" s="442" t="str">
        <f>IF('statement of marks'!N92="","",'statement of marks'!N92)</f>
        <v/>
      </c>
      <c r="G2732" s="430" t="str">
        <f>IF('statement of marks'!O92="","",'statement of marks'!O92)</f>
        <v/>
      </c>
      <c r="H2732" s="430" t="str">
        <f>IF('statement of marks'!P92="","",'statement of marks'!P92)</f>
        <v/>
      </c>
      <c r="I2732" s="443" t="str">
        <f>IF('statement of marks'!Q92="","",'statement of marks'!Q92)</f>
        <v/>
      </c>
      <c r="J2732" s="430" t="str">
        <f>IF('statement of marks'!R92="","",'statement of marks'!R92)</f>
        <v/>
      </c>
      <c r="K2732" s="430" t="str">
        <f>IF('statement of marks'!S92="","",'statement of marks'!S92)</f>
        <v/>
      </c>
      <c r="L2732" s="443" t="str">
        <f>IF('statement of marks'!T92="","",'statement of marks'!T92)</f>
        <v/>
      </c>
      <c r="M2732" s="443" t="str">
        <f>IF('statement of marks'!U92="","",'statement of marks'!U92)</f>
        <v/>
      </c>
      <c r="N2732" s="444" t="str">
        <f>IF('statement of marks'!V92="","",'statement of marks'!V92)</f>
        <v/>
      </c>
      <c r="O2732" s="430" t="str">
        <f>IF('statement of marks'!W92="","",'statement of marks'!W92)</f>
        <v/>
      </c>
      <c r="P2732" s="430" t="str">
        <f>IF('statement of marks'!X92="","",'statement of marks'!X92)</f>
        <v/>
      </c>
      <c r="Q2732" s="430" t="str">
        <f>IF('statement of marks'!Y92="","",'statement of marks'!Y92)</f>
        <v/>
      </c>
      <c r="R2732" s="443" t="str">
        <f>IF('statement of marks'!Z92="","",'statement of marks'!Z92)</f>
        <v/>
      </c>
      <c r="S2732" s="445" t="str">
        <f>IF('statement of marks'!AA92="","",'statement of marks'!AA92)</f>
        <v/>
      </c>
      <c r="T2732" s="430" t="str">
        <f>IF('statement of marks'!AB92="","",'statement of marks'!AB92)</f>
        <v/>
      </c>
      <c r="U2732" s="430" t="str">
        <f>IF('statement of marks'!AC92="","",'statement of marks'!AC92)</f>
        <v/>
      </c>
      <c r="V2732" s="430" t="str">
        <f>IF('statement of marks'!AD92="","",'statement of marks'!AD92)</f>
        <v/>
      </c>
      <c r="W2732" s="443" t="str">
        <f>IF('statement of marks'!AE92="","",'statement of marks'!AE92)</f>
        <v/>
      </c>
      <c r="X2732" s="446" t="str">
        <f>IF('statement of marks'!AF92="","",'statement of marks'!AF92)</f>
        <v/>
      </c>
      <c r="Y2732" s="430" t="str">
        <f>IF('statement of marks'!AG92="","",'statement of marks'!AG92)</f>
        <v/>
      </c>
      <c r="Z2732" s="453" t="str">
        <f>IF('statement of marks'!AH92="","",'statement of marks'!AH92)</f>
        <v/>
      </c>
    </row>
    <row r="2733" spans="1:26" ht="15.5" customHeight="1">
      <c r="A2733" s="424"/>
      <c r="B2733" s="813" t="str">
        <f>IF('statement of marks'!$AK$3="","",'statement of marks'!$AK$3)</f>
        <v>ENGLISH</v>
      </c>
      <c r="C2733" s="814"/>
      <c r="D2733" s="430" t="str">
        <f>IF('statement of marks'!AK92="","",'statement of marks'!AK92)</f>
        <v/>
      </c>
      <c r="E2733" s="430" t="str">
        <f>IF('statement of marks'!AL92="","",'statement of marks'!AL92)</f>
        <v/>
      </c>
      <c r="F2733" s="442" t="str">
        <f>IF('statement of marks'!AM92="","",'statement of marks'!AM92)</f>
        <v/>
      </c>
      <c r="G2733" s="430" t="str">
        <f>IF('statement of marks'!AN92="","",'statement of marks'!AN92)</f>
        <v/>
      </c>
      <c r="H2733" s="430" t="str">
        <f>IF('statement of marks'!AO92="","",'statement of marks'!AO92)</f>
        <v/>
      </c>
      <c r="I2733" s="443" t="str">
        <f>IF('statement of marks'!AP92="","",'statement of marks'!AP92)</f>
        <v/>
      </c>
      <c r="J2733" s="430" t="str">
        <f>IF('statement of marks'!AQ92="","",'statement of marks'!AQ92)</f>
        <v/>
      </c>
      <c r="K2733" s="430" t="str">
        <f>IF('statement of marks'!AR92="","",'statement of marks'!AR92)</f>
        <v/>
      </c>
      <c r="L2733" s="443" t="str">
        <f>IF('statement of marks'!AS92="","",'statement of marks'!AS92)</f>
        <v/>
      </c>
      <c r="M2733" s="443" t="str">
        <f>IF('statement of marks'!AT92="","",'statement of marks'!AT92)</f>
        <v/>
      </c>
      <c r="N2733" s="444" t="str">
        <f>IF('statement of marks'!AU92="","",'statement of marks'!AU92)</f>
        <v/>
      </c>
      <c r="O2733" s="430" t="str">
        <f>IF('statement of marks'!AV92="","",'statement of marks'!AV92)</f>
        <v/>
      </c>
      <c r="P2733" s="430" t="str">
        <f>IF('statement of marks'!AW92="","",'statement of marks'!AW92)</f>
        <v/>
      </c>
      <c r="Q2733" s="430" t="str">
        <f>IF('statement of marks'!AX92="","",'statement of marks'!AX92)</f>
        <v/>
      </c>
      <c r="R2733" s="443" t="str">
        <f>IF('statement of marks'!AY92="","",'statement of marks'!AY92)</f>
        <v/>
      </c>
      <c r="S2733" s="445" t="str">
        <f>IF('statement of marks'!AZ92="","",'statement of marks'!AZ92)</f>
        <v/>
      </c>
      <c r="T2733" s="430" t="str">
        <f>IF('statement of marks'!BA92="","",'statement of marks'!BA92)</f>
        <v/>
      </c>
      <c r="U2733" s="430" t="str">
        <f>IF('statement of marks'!BB92="","",'statement of marks'!BB92)</f>
        <v/>
      </c>
      <c r="V2733" s="430" t="str">
        <f>IF('statement of marks'!BC92="","",'statement of marks'!BC92)</f>
        <v/>
      </c>
      <c r="W2733" s="443" t="str">
        <f>IF('statement of marks'!BD92="","",'statement of marks'!BD92)</f>
        <v/>
      </c>
      <c r="X2733" s="446" t="str">
        <f>IF('statement of marks'!BE92="","",'statement of marks'!BE92)</f>
        <v/>
      </c>
      <c r="Y2733" s="430" t="str">
        <f>IF('statement of marks'!BF92="","",'statement of marks'!BF92)</f>
        <v/>
      </c>
      <c r="Z2733" s="453" t="str">
        <f>IF('statement of marks'!BG92="","",'statement of marks'!BG92)</f>
        <v/>
      </c>
    </row>
    <row r="2734" spans="1:26" ht="15.5" customHeight="1">
      <c r="A2734" s="424"/>
      <c r="B2734" s="813" t="str">
        <f>IF('statement of marks'!BJ92="s","SANSKRIT",IF('statement of marks'!BJ92="u","URDU",IF('statement of marks'!BJ92="g","GUJRATI",IF('statement of marks'!BJ92="p","PUNJABI",IF('statement of marks'!BJ92="sd","fla/kh","THIRD LANGUAGE")))))</f>
        <v>THIRD LANGUAGE</v>
      </c>
      <c r="C2734" s="814"/>
      <c r="D2734" s="430" t="str">
        <f>IF('statement of marks'!BK92="","",'statement of marks'!BK92)</f>
        <v/>
      </c>
      <c r="E2734" s="430" t="str">
        <f>IF('statement of marks'!BL92="","",'statement of marks'!BL92)</f>
        <v/>
      </c>
      <c r="F2734" s="442" t="str">
        <f>IF('statement of marks'!BM92="","",'statement of marks'!BM92)</f>
        <v/>
      </c>
      <c r="G2734" s="430" t="str">
        <f>IF('statement of marks'!BN92="","",'statement of marks'!BN92)</f>
        <v/>
      </c>
      <c r="H2734" s="430" t="str">
        <f>IF('statement of marks'!BO92="","",'statement of marks'!BO92)</f>
        <v/>
      </c>
      <c r="I2734" s="443" t="str">
        <f>IF('statement of marks'!BP92="","",'statement of marks'!BP92)</f>
        <v/>
      </c>
      <c r="J2734" s="430" t="str">
        <f>IF('statement of marks'!BQ92="","",'statement of marks'!BQ92)</f>
        <v/>
      </c>
      <c r="K2734" s="430" t="str">
        <f>IF('statement of marks'!BR92="","",'statement of marks'!BR92)</f>
        <v/>
      </c>
      <c r="L2734" s="443" t="str">
        <f>IF('statement of marks'!BS92="","",'statement of marks'!BS92)</f>
        <v/>
      </c>
      <c r="M2734" s="443" t="str">
        <f>IF('statement of marks'!BT92="","",'statement of marks'!BT92)</f>
        <v/>
      </c>
      <c r="N2734" s="444" t="str">
        <f>IF('statement of marks'!BU92="","",'statement of marks'!BU92)</f>
        <v/>
      </c>
      <c r="O2734" s="430" t="str">
        <f>IF('statement of marks'!BV92="","",'statement of marks'!BV92)</f>
        <v/>
      </c>
      <c r="P2734" s="430" t="str">
        <f>IF('statement of marks'!BW92="","",'statement of marks'!BW92)</f>
        <v/>
      </c>
      <c r="Q2734" s="430"/>
      <c r="R2734" s="443" t="str">
        <f>IF('statement of marks'!BX92="","",'statement of marks'!BX92)</f>
        <v/>
      </c>
      <c r="S2734" s="445" t="str">
        <f>IF('statement of marks'!BY92="","",'statement of marks'!BY92)</f>
        <v/>
      </c>
      <c r="T2734" s="430" t="str">
        <f>IF('statement of marks'!BZ92="","",'statement of marks'!BZ92)</f>
        <v/>
      </c>
      <c r="U2734" s="430" t="str">
        <f>IF('statement of marks'!CA92="","",'statement of marks'!CA92)</f>
        <v/>
      </c>
      <c r="V2734" s="430"/>
      <c r="W2734" s="443" t="str">
        <f>IF('statement of marks'!CB92="","",'statement of marks'!CB92)</f>
        <v/>
      </c>
      <c r="X2734" s="446" t="str">
        <f>IF('statement of marks'!CC92="","",'statement of marks'!CC92)</f>
        <v/>
      </c>
      <c r="Y2734" s="430" t="str">
        <f>IF('statement of marks'!CD92="","",'statement of marks'!CD92)</f>
        <v/>
      </c>
      <c r="Z2734" s="453" t="str">
        <f>IF('statement of marks'!CE92="","",'statement of marks'!CE92)</f>
        <v/>
      </c>
    </row>
    <row r="2735" spans="1:26" ht="15.5" customHeight="1">
      <c r="A2735" s="424"/>
      <c r="B2735" s="813" t="str">
        <f>IF('statement of marks'!$CH$3="","",'statement of marks'!$CH$3)</f>
        <v>MATHEMATICS</v>
      </c>
      <c r="C2735" s="814"/>
      <c r="D2735" s="430" t="str">
        <f>IF('statement of marks'!CH92="","",'statement of marks'!CH92)</f>
        <v/>
      </c>
      <c r="E2735" s="430" t="str">
        <f>IF('statement of marks'!CI92="","",'statement of marks'!CI92)</f>
        <v/>
      </c>
      <c r="F2735" s="442" t="str">
        <f>IF('statement of marks'!CJ92="","",'statement of marks'!CJ92)</f>
        <v/>
      </c>
      <c r="G2735" s="430" t="str">
        <f>IF('statement of marks'!CK92="","",'statement of marks'!CK92)</f>
        <v/>
      </c>
      <c r="H2735" s="430" t="str">
        <f>IF('statement of marks'!CL92="","",'statement of marks'!CL92)</f>
        <v/>
      </c>
      <c r="I2735" s="443" t="str">
        <f>IF('statement of marks'!CM92="","",'statement of marks'!CM92)</f>
        <v/>
      </c>
      <c r="J2735" s="430" t="str">
        <f>IF('statement of marks'!CN92="","",'statement of marks'!CN92)</f>
        <v/>
      </c>
      <c r="K2735" s="430" t="str">
        <f>IF('statement of marks'!CO92="","",'statement of marks'!CO92)</f>
        <v/>
      </c>
      <c r="L2735" s="443" t="str">
        <f>IF('statement of marks'!CP92="","",'statement of marks'!CP92)</f>
        <v/>
      </c>
      <c r="M2735" s="443" t="str">
        <f>IF('statement of marks'!CQ92="","",'statement of marks'!CQ92)</f>
        <v/>
      </c>
      <c r="N2735" s="444" t="str">
        <f>IF('statement of marks'!CR92="","",'statement of marks'!CR92)</f>
        <v/>
      </c>
      <c r="O2735" s="430" t="str">
        <f>IF('statement of marks'!CS92="","",'statement of marks'!CS92)</f>
        <v/>
      </c>
      <c r="P2735" s="430" t="str">
        <f>IF('statement of marks'!CT92="","",'statement of marks'!CT92)</f>
        <v/>
      </c>
      <c r="Q2735" s="430" t="str">
        <f>IF('statement of marks'!CU92="","",'statement of marks'!CU92)</f>
        <v/>
      </c>
      <c r="R2735" s="443" t="str">
        <f>IF('statement of marks'!CV92="","",'statement of marks'!CV92)</f>
        <v/>
      </c>
      <c r="S2735" s="445" t="str">
        <f>IF('statement of marks'!CW92="","",'statement of marks'!CW92)</f>
        <v/>
      </c>
      <c r="T2735" s="430" t="str">
        <f>IF('statement of marks'!CX92="","",'statement of marks'!CX92)</f>
        <v/>
      </c>
      <c r="U2735" s="430" t="str">
        <f>IF('statement of marks'!CY92="","",'statement of marks'!CY92)</f>
        <v/>
      </c>
      <c r="V2735" s="430" t="str">
        <f>IF('statement of marks'!CZ92="","",'statement of marks'!CZ92)</f>
        <v/>
      </c>
      <c r="W2735" s="443" t="str">
        <f>IF('statement of marks'!DA92="","",'statement of marks'!DA92)</f>
        <v/>
      </c>
      <c r="X2735" s="446" t="str">
        <f>IF('statement of marks'!DB92="","",'statement of marks'!DB92)</f>
        <v/>
      </c>
      <c r="Y2735" s="430" t="str">
        <f>IF('statement of marks'!DC92="","",'statement of marks'!DC92)</f>
        <v/>
      </c>
      <c r="Z2735" s="453" t="str">
        <f>IF('statement of marks'!DD92="","",'statement of marks'!DD92)</f>
        <v/>
      </c>
    </row>
    <row r="2736" spans="1:26" ht="15.5" customHeight="1">
      <c r="A2736" s="424"/>
      <c r="B2736" s="813" t="str">
        <f>IF('statement of marks'!$DG$3="","",'statement of marks'!$DG$3)</f>
        <v>SCIENCE</v>
      </c>
      <c r="C2736" s="814"/>
      <c r="D2736" s="430" t="str">
        <f>IF('statement of marks'!DG92="","",'statement of marks'!DG92)</f>
        <v/>
      </c>
      <c r="E2736" s="430" t="str">
        <f>IF('statement of marks'!DH92="","",'statement of marks'!DH92)</f>
        <v/>
      </c>
      <c r="F2736" s="442" t="str">
        <f>IF('statement of marks'!DI92="","",'statement of marks'!DI92)</f>
        <v/>
      </c>
      <c r="G2736" s="430" t="str">
        <f>IF('statement of marks'!DJ92="","",'statement of marks'!DJ92)</f>
        <v/>
      </c>
      <c r="H2736" s="430" t="str">
        <f>IF('statement of marks'!DK92="","",'statement of marks'!DK92)</f>
        <v/>
      </c>
      <c r="I2736" s="443" t="str">
        <f>IF('statement of marks'!DL92="","",'statement of marks'!DL92)</f>
        <v/>
      </c>
      <c r="J2736" s="430" t="str">
        <f>IF('statement of marks'!DM92="","",'statement of marks'!DM92)</f>
        <v/>
      </c>
      <c r="K2736" s="430" t="str">
        <f>IF('statement of marks'!DN92="","",'statement of marks'!DN92)</f>
        <v/>
      </c>
      <c r="L2736" s="443" t="str">
        <f>IF('statement of marks'!DO92="","",'statement of marks'!DO92)</f>
        <v/>
      </c>
      <c r="M2736" s="443" t="str">
        <f>IF('statement of marks'!DP92="","",'statement of marks'!DP92)</f>
        <v/>
      </c>
      <c r="N2736" s="444" t="str">
        <f>IF('statement of marks'!DQ92="","",'statement of marks'!DQ92)</f>
        <v/>
      </c>
      <c r="O2736" s="430" t="str">
        <f>IF('statement of marks'!DR92="","",'statement of marks'!DR92)</f>
        <v/>
      </c>
      <c r="P2736" s="430" t="str">
        <f>IF('statement of marks'!DS92="","",'statement of marks'!DS92)</f>
        <v/>
      </c>
      <c r="Q2736" s="430"/>
      <c r="R2736" s="443" t="str">
        <f>IF('statement of marks'!DT92="","",'statement of marks'!DT92)</f>
        <v/>
      </c>
      <c r="S2736" s="445" t="str">
        <f>IF('statement of marks'!DU92="","",'statement of marks'!DU92)</f>
        <v/>
      </c>
      <c r="T2736" s="430" t="str">
        <f>IF('statement of marks'!DV92="","",'statement of marks'!DV92)</f>
        <v/>
      </c>
      <c r="U2736" s="430" t="str">
        <f>IF('statement of marks'!DW92="","",'statement of marks'!DW92)</f>
        <v/>
      </c>
      <c r="V2736" s="430"/>
      <c r="W2736" s="443" t="str">
        <f>IF('statement of marks'!DX92="","",'statement of marks'!DX92)</f>
        <v/>
      </c>
      <c r="X2736" s="446" t="str">
        <f>IF('statement of marks'!DY92="","",'statement of marks'!DY92)</f>
        <v/>
      </c>
      <c r="Y2736" s="430" t="str">
        <f>IF('statement of marks'!DZ92="","",'statement of marks'!DZ92)</f>
        <v/>
      </c>
      <c r="Z2736" s="453" t="str">
        <f>IF('statement of marks'!EA92="","",'statement of marks'!EA92)</f>
        <v/>
      </c>
    </row>
    <row r="2737" spans="1:26" ht="15.5" customHeight="1">
      <c r="A2737" s="424"/>
      <c r="B2737" s="813" t="str">
        <f>IF('statement of marks'!$ED$3="","",'statement of marks'!$ED$3)</f>
        <v>SOCIAL STUDIES</v>
      </c>
      <c r="C2737" s="814"/>
      <c r="D2737" s="430" t="str">
        <f>IF('statement of marks'!ED92="","",'statement of marks'!ED92)</f>
        <v/>
      </c>
      <c r="E2737" s="430" t="str">
        <f>IF('statement of marks'!EE92="","",'statement of marks'!EE92)</f>
        <v/>
      </c>
      <c r="F2737" s="442" t="str">
        <f>IF('statement of marks'!EF92="","",'statement of marks'!EF92)</f>
        <v/>
      </c>
      <c r="G2737" s="430" t="str">
        <f>IF('statement of marks'!EG92="","",'statement of marks'!EG92)</f>
        <v/>
      </c>
      <c r="H2737" s="430" t="str">
        <f>IF('statement of marks'!EH92="","",'statement of marks'!EH92)</f>
        <v/>
      </c>
      <c r="I2737" s="443" t="str">
        <f>IF('statement of marks'!EI92="","",'statement of marks'!EI92)</f>
        <v/>
      </c>
      <c r="J2737" s="430" t="str">
        <f>IF('statement of marks'!EJ92="","",'statement of marks'!EJ92)</f>
        <v/>
      </c>
      <c r="K2737" s="430" t="str">
        <f>IF('statement of marks'!EK92="","",'statement of marks'!EK92)</f>
        <v/>
      </c>
      <c r="L2737" s="443" t="str">
        <f>IF('statement of marks'!EL92="","",'statement of marks'!EL92)</f>
        <v/>
      </c>
      <c r="M2737" s="443" t="str">
        <f>IF('statement of marks'!EM92="","",'statement of marks'!EM92)</f>
        <v/>
      </c>
      <c r="N2737" s="444" t="str">
        <f>IF('statement of marks'!EN92="","",'statement of marks'!EN92)</f>
        <v/>
      </c>
      <c r="O2737" s="430" t="str">
        <f>IF('statement of marks'!EO92="","",'statement of marks'!EO92)</f>
        <v/>
      </c>
      <c r="P2737" s="430" t="str">
        <f>IF('statement of marks'!EP92="","",'statement of marks'!EP92)</f>
        <v/>
      </c>
      <c r="Q2737" s="430"/>
      <c r="R2737" s="443" t="str">
        <f>IF('statement of marks'!EQ92="","",'statement of marks'!EQ92)</f>
        <v/>
      </c>
      <c r="S2737" s="445" t="str">
        <f>IF('statement of marks'!ER92="","",'statement of marks'!ER92)</f>
        <v/>
      </c>
      <c r="T2737" s="430" t="str">
        <f>IF('statement of marks'!ES92="","",'statement of marks'!ES92)</f>
        <v/>
      </c>
      <c r="U2737" s="430" t="str">
        <f>IF('statement of marks'!ET92="","",'statement of marks'!ET92)</f>
        <v/>
      </c>
      <c r="V2737" s="430"/>
      <c r="W2737" s="443" t="str">
        <f>IF('statement of marks'!EU92="","",'statement of marks'!EU92)</f>
        <v/>
      </c>
      <c r="X2737" s="446" t="str">
        <f>IF('statement of marks'!EV92="","",'statement of marks'!EV92)</f>
        <v/>
      </c>
      <c r="Y2737" s="430" t="str">
        <f>IF('statement of marks'!EW92="","",'statement of marks'!EW92)</f>
        <v/>
      </c>
      <c r="Z2737" s="453" t="str">
        <f>IF('statement of marks'!EX92="","",'statement of marks'!EX92)</f>
        <v/>
      </c>
    </row>
    <row r="2738" spans="1:26" ht="15.5" customHeight="1">
      <c r="A2738" s="424"/>
      <c r="B2738" s="813" t="s">
        <v>172</v>
      </c>
      <c r="C2738" s="814"/>
      <c r="D2738" s="794" t="s">
        <v>167</v>
      </c>
      <c r="E2738" s="794"/>
      <c r="F2738" s="794"/>
      <c r="G2738" s="794" t="s">
        <v>168</v>
      </c>
      <c r="H2738" s="794"/>
      <c r="I2738" s="794"/>
      <c r="J2738" s="794" t="s">
        <v>169</v>
      </c>
      <c r="K2738" s="794"/>
      <c r="L2738" s="794"/>
      <c r="M2738" s="794"/>
      <c r="N2738" s="794"/>
      <c r="O2738" s="794" t="s">
        <v>177</v>
      </c>
      <c r="P2738" s="794"/>
      <c r="Q2738" s="794"/>
      <c r="R2738" s="794"/>
      <c r="S2738" s="794" t="s">
        <v>221</v>
      </c>
      <c r="T2738" s="794"/>
      <c r="U2738" s="794"/>
      <c r="V2738" s="794"/>
      <c r="W2738" s="447"/>
      <c r="X2738" s="823" t="s">
        <v>425</v>
      </c>
      <c r="Y2738" s="823"/>
      <c r="Z2738" s="824"/>
    </row>
    <row r="2739" spans="1:26" ht="15.5" customHeight="1">
      <c r="A2739" s="425"/>
      <c r="B2739" s="825" t="s">
        <v>166</v>
      </c>
      <c r="C2739" s="826"/>
      <c r="D2739" s="827">
        <f>IF('statement of marks'!FA$6="","",'statement of marks'!FA$6)</f>
        <v>20</v>
      </c>
      <c r="E2739" s="827"/>
      <c r="F2739" s="827"/>
      <c r="G2739" s="827">
        <f>IF('statement of marks'!FB$6="","",'statement of marks'!FB$6)</f>
        <v>20</v>
      </c>
      <c r="H2739" s="827"/>
      <c r="I2739" s="827"/>
      <c r="J2739" s="827">
        <f>IF('statement of marks'!FC$6="","",'statement of marks'!FC$6)</f>
        <v>20</v>
      </c>
      <c r="K2739" s="827"/>
      <c r="L2739" s="827"/>
      <c r="M2739" s="827"/>
      <c r="N2739" s="827"/>
      <c r="O2739" s="827">
        <f>IF('statement of marks'!FD$6="","",'statement of marks'!FD$6)</f>
        <v>20</v>
      </c>
      <c r="P2739" s="827"/>
      <c r="Q2739" s="827"/>
      <c r="R2739" s="827"/>
      <c r="S2739" s="827">
        <f>IF('statement of marks'!FE$6="","",'statement of marks'!FE$6)</f>
        <v>20</v>
      </c>
      <c r="T2739" s="827"/>
      <c r="U2739" s="827"/>
      <c r="V2739" s="827"/>
      <c r="W2739" s="448"/>
      <c r="X2739" s="436">
        <f>IF('statement of marks'!FF$6="","",'statement of marks'!FF$6)</f>
        <v>100</v>
      </c>
      <c r="Y2739" s="436" t="s">
        <v>220</v>
      </c>
      <c r="Z2739" s="451" t="s">
        <v>69</v>
      </c>
    </row>
    <row r="2740" spans="1:26" ht="15.5" customHeight="1">
      <c r="A2740" s="424"/>
      <c r="B2740" s="813" t="str">
        <f>IF('statement of marks'!$FA$3="","",'statement of marks'!$FA$3)</f>
        <v>WORK EXPERIENCE</v>
      </c>
      <c r="C2740" s="814"/>
      <c r="D2740" s="817" t="str">
        <f>IF('statement of marks'!FA92="","",'statement of marks'!FA92)</f>
        <v/>
      </c>
      <c r="E2740" s="817"/>
      <c r="F2740" s="817"/>
      <c r="G2740" s="817" t="str">
        <f>IF('statement of marks'!FB92="","",'statement of marks'!FB92)</f>
        <v/>
      </c>
      <c r="H2740" s="817"/>
      <c r="I2740" s="817"/>
      <c r="J2740" s="816" t="str">
        <f>IF('statement of marks'!FC92="","",'statement of marks'!FC92)</f>
        <v/>
      </c>
      <c r="K2740" s="816"/>
      <c r="L2740" s="816"/>
      <c r="M2740" s="816"/>
      <c r="N2740" s="816"/>
      <c r="O2740" s="817" t="str">
        <f>IF('statement of marks'!FD92="","",'statement of marks'!FD92)</f>
        <v/>
      </c>
      <c r="P2740" s="817"/>
      <c r="Q2740" s="817"/>
      <c r="R2740" s="817"/>
      <c r="S2740" s="817" t="str">
        <f>IF('statement of marks'!FE92="","",'statement of marks'!FE92)</f>
        <v/>
      </c>
      <c r="T2740" s="817"/>
      <c r="U2740" s="817"/>
      <c r="V2740" s="817"/>
      <c r="W2740" s="447"/>
      <c r="X2740" s="447" t="str">
        <f>IF('statement of marks'!FF92="","",'statement of marks'!FF92)</f>
        <v/>
      </c>
      <c r="Y2740" s="447" t="str">
        <f>IF('statement of marks'!FG92="","",'statement of marks'!FG92)</f>
        <v/>
      </c>
      <c r="Z2740" s="454" t="str">
        <f>IF('statement of marks'!FH92="","",'statement of marks'!FH92)</f>
        <v/>
      </c>
    </row>
    <row r="2741" spans="1:26" ht="15.5" customHeight="1">
      <c r="A2741" s="424"/>
      <c r="B2741" s="813" t="str">
        <f>IF('statement of marks'!$FK$3="","",'statement of marks'!$FK$3)</f>
        <v>ART EDUCATION</v>
      </c>
      <c r="C2741" s="814"/>
      <c r="D2741" s="817" t="str">
        <f>IF('statement of marks'!FK92="","",'statement of marks'!FK92)</f>
        <v/>
      </c>
      <c r="E2741" s="817"/>
      <c r="F2741" s="817"/>
      <c r="G2741" s="817" t="str">
        <f>IF('statement of marks'!FL92="","",'statement of marks'!FL92)</f>
        <v/>
      </c>
      <c r="H2741" s="817"/>
      <c r="I2741" s="817"/>
      <c r="J2741" s="816" t="str">
        <f>IF('statement of marks'!FM92="","",'statement of marks'!FM92)</f>
        <v/>
      </c>
      <c r="K2741" s="816"/>
      <c r="L2741" s="816"/>
      <c r="M2741" s="816"/>
      <c r="N2741" s="816"/>
      <c r="O2741" s="817" t="str">
        <f>IF('statement of marks'!FN92="","",'statement of marks'!FN92)</f>
        <v/>
      </c>
      <c r="P2741" s="817"/>
      <c r="Q2741" s="817"/>
      <c r="R2741" s="817"/>
      <c r="S2741" s="817" t="str">
        <f>IF('statement of marks'!FO92="","",'statement of marks'!FO92)</f>
        <v/>
      </c>
      <c r="T2741" s="817"/>
      <c r="U2741" s="817"/>
      <c r="V2741" s="817"/>
      <c r="W2741" s="447"/>
      <c r="X2741" s="447" t="str">
        <f>IF('statement of marks'!FP92="","",'statement of marks'!FP92)</f>
        <v/>
      </c>
      <c r="Y2741" s="447" t="str">
        <f>IF('statement of marks'!FQ92="","",'statement of marks'!FQ92)</f>
        <v/>
      </c>
      <c r="Z2741" s="454" t="str">
        <f>IF('statement of marks'!FR92="","",'statement of marks'!FR92)</f>
        <v/>
      </c>
    </row>
    <row r="2742" spans="1:26" ht="15.5" customHeight="1">
      <c r="A2742" s="424"/>
      <c r="B2742" s="813" t="str">
        <f>IF('statement of marks'!$FU$3="","",'statement of marks'!$FU$3)</f>
        <v>PHYSICIAL EDUCATION</v>
      </c>
      <c r="C2742" s="814"/>
      <c r="D2742" s="817" t="str">
        <f>IF('statement of marks'!FU92="","",'statement of marks'!FU92)</f>
        <v/>
      </c>
      <c r="E2742" s="817"/>
      <c r="F2742" s="817"/>
      <c r="G2742" s="817" t="str">
        <f>IF('statement of marks'!FV92="","",'statement of marks'!FV92)</f>
        <v/>
      </c>
      <c r="H2742" s="817"/>
      <c r="I2742" s="817"/>
      <c r="J2742" s="816" t="str">
        <f>IF('statement of marks'!FW92="","",'statement of marks'!FW92)</f>
        <v/>
      </c>
      <c r="K2742" s="816"/>
      <c r="L2742" s="816"/>
      <c r="M2742" s="816"/>
      <c r="N2742" s="816"/>
      <c r="O2742" s="817" t="str">
        <f>IF('statement of marks'!FX92="","",'statement of marks'!FX92)</f>
        <v/>
      </c>
      <c r="P2742" s="817"/>
      <c r="Q2742" s="817"/>
      <c r="R2742" s="817"/>
      <c r="S2742" s="817" t="str">
        <f>IF('statement of marks'!FY92="","",'statement of marks'!FY92)</f>
        <v/>
      </c>
      <c r="T2742" s="817"/>
      <c r="U2742" s="817"/>
      <c r="V2742" s="817"/>
      <c r="W2742" s="447"/>
      <c r="X2742" s="447" t="str">
        <f>IF('statement of marks'!FZ92="","",'statement of marks'!FZ92)</f>
        <v/>
      </c>
      <c r="Y2742" s="447" t="str">
        <f>IF('statement of marks'!GA92="","",'statement of marks'!GA92)</f>
        <v/>
      </c>
      <c r="Z2742" s="454" t="str">
        <f>IF('statement of marks'!GB92="","",'statement of marks'!GB92)</f>
        <v/>
      </c>
    </row>
    <row r="2743" spans="1:26" ht="15.5" customHeight="1">
      <c r="A2743" s="424"/>
      <c r="B2743" s="813" t="s">
        <v>173</v>
      </c>
      <c r="C2743" s="814"/>
      <c r="D2743" s="794" t="str">
        <f>details!$EF$3</f>
        <v>AUGUST</v>
      </c>
      <c r="E2743" s="794"/>
      <c r="F2743" s="794"/>
      <c r="G2743" s="794" t="str">
        <f>details!$EJ$3</f>
        <v>OCTOBER</v>
      </c>
      <c r="H2743" s="794"/>
      <c r="I2743" s="794"/>
      <c r="J2743" s="816" t="str">
        <f>details!$EN$3</f>
        <v>DECEMBER</v>
      </c>
      <c r="K2743" s="816"/>
      <c r="L2743" s="816"/>
      <c r="M2743" s="816"/>
      <c r="N2743" s="816"/>
      <c r="O2743" s="794" t="str">
        <f>details!$ER$3</f>
        <v>FEBURARY</v>
      </c>
      <c r="P2743" s="794"/>
      <c r="Q2743" s="794"/>
      <c r="R2743" s="794"/>
      <c r="S2743" s="794" t="str">
        <f>details!$EV$3</f>
        <v>GRAND TOAL</v>
      </c>
      <c r="T2743" s="794"/>
      <c r="U2743" s="794"/>
      <c r="V2743" s="794"/>
      <c r="W2743" s="811" t="s">
        <v>118</v>
      </c>
      <c r="X2743" s="811"/>
      <c r="Y2743" s="811"/>
      <c r="Z2743" s="812"/>
    </row>
    <row r="2744" spans="1:26" ht="15.5" customHeight="1">
      <c r="A2744" s="424"/>
      <c r="B2744" s="813" t="s">
        <v>175</v>
      </c>
      <c r="C2744" s="814"/>
      <c r="D2744" s="815" t="str">
        <f>IF(details!EI92="","",details!EI92)</f>
        <v/>
      </c>
      <c r="E2744" s="815"/>
      <c r="F2744" s="815"/>
      <c r="G2744" s="815" t="str">
        <f>IF(details!EM92="","",details!EM92)</f>
        <v/>
      </c>
      <c r="H2744" s="815"/>
      <c r="I2744" s="815"/>
      <c r="J2744" s="816" t="str">
        <f>IF(details!EQ92="","",details!EQ92)</f>
        <v/>
      </c>
      <c r="K2744" s="816"/>
      <c r="L2744" s="816"/>
      <c r="M2744" s="816"/>
      <c r="N2744" s="816"/>
      <c r="O2744" s="817" t="str">
        <f>IF(details!EU92="","",details!EU92)</f>
        <v/>
      </c>
      <c r="P2744" s="817"/>
      <c r="Q2744" s="817"/>
      <c r="R2744" s="817"/>
      <c r="S2744" s="815" t="str">
        <f>IF(details!EW92="","",details!EW92)</f>
        <v/>
      </c>
      <c r="T2744" s="815"/>
      <c r="U2744" s="815"/>
      <c r="V2744" s="815"/>
      <c r="W2744" s="811"/>
      <c r="X2744" s="811"/>
      <c r="Y2744" s="811"/>
      <c r="Z2744" s="812"/>
    </row>
    <row r="2745" spans="1:26" ht="15.5" customHeight="1">
      <c r="A2745" s="424"/>
      <c r="B2745" s="818" t="s">
        <v>174</v>
      </c>
      <c r="C2745" s="819"/>
      <c r="D2745" s="820">
        <f>IF(details!EH92="","",details!EH92)</f>
        <v>40</v>
      </c>
      <c r="E2745" s="820"/>
      <c r="F2745" s="820"/>
      <c r="G2745" s="820">
        <f>IF(details!EL92="","",details!EL92)</f>
        <v>60</v>
      </c>
      <c r="H2745" s="820"/>
      <c r="I2745" s="820"/>
      <c r="J2745" s="820">
        <f>IF(details!EP92="","",details!EP92)</f>
        <v>80</v>
      </c>
      <c r="K2745" s="820"/>
      <c r="L2745" s="820"/>
      <c r="M2745" s="820"/>
      <c r="N2745" s="820"/>
      <c r="O2745" s="820">
        <f>IF(details!ET92="","",details!ET92)</f>
        <v>100</v>
      </c>
      <c r="P2745" s="820"/>
      <c r="Q2745" s="820"/>
      <c r="R2745" s="820"/>
      <c r="S2745" s="820">
        <f>IF(details!EV92="","",details!EV92)</f>
        <v>110</v>
      </c>
      <c r="T2745" s="820"/>
      <c r="U2745" s="820"/>
      <c r="V2745" s="820"/>
      <c r="W2745" s="821">
        <f>'statement of marks'!$HR$108</f>
        <v>45777</v>
      </c>
      <c r="X2745" s="821"/>
      <c r="Y2745" s="821"/>
      <c r="Z2745" s="822"/>
    </row>
    <row r="2746" spans="1:26" ht="15.5" customHeight="1">
      <c r="A2746" s="426"/>
      <c r="B2746" s="803" t="s">
        <v>232</v>
      </c>
      <c r="C2746" s="804"/>
      <c r="D2746" s="805" t="s">
        <v>189</v>
      </c>
      <c r="E2746" s="805"/>
      <c r="F2746" s="805"/>
      <c r="G2746" s="805" t="s">
        <v>190</v>
      </c>
      <c r="H2746" s="805"/>
      <c r="I2746" s="805"/>
      <c r="J2746" s="805" t="s">
        <v>222</v>
      </c>
      <c r="K2746" s="805"/>
      <c r="L2746" s="805"/>
      <c r="M2746" s="805"/>
      <c r="N2746" s="805"/>
      <c r="O2746" s="805" t="s">
        <v>147</v>
      </c>
      <c r="P2746" s="805"/>
      <c r="Q2746" s="805"/>
      <c r="R2746" s="805"/>
      <c r="S2746" s="806" t="s">
        <v>195</v>
      </c>
      <c r="T2746" s="806"/>
      <c r="U2746" s="806"/>
      <c r="V2746" s="806"/>
      <c r="W2746" s="805" t="s">
        <v>230</v>
      </c>
      <c r="X2746" s="805"/>
      <c r="Y2746" s="805"/>
      <c r="Z2746" s="807"/>
    </row>
    <row r="2747" spans="1:26" ht="15.5" customHeight="1">
      <c r="A2747" s="426"/>
      <c r="B2747" s="803"/>
      <c r="C2747" s="804"/>
      <c r="D2747" s="805">
        <f>'statement of marks'!HP92</f>
        <v>1200</v>
      </c>
      <c r="E2747" s="805"/>
      <c r="F2747" s="805"/>
      <c r="G2747" s="805" t="str">
        <f>'statement of marks'!HQ92</f>
        <v/>
      </c>
      <c r="H2747" s="805"/>
      <c r="I2747" s="805"/>
      <c r="J2747" s="808" t="str">
        <f>'statement of marks'!HU92</f>
        <v/>
      </c>
      <c r="K2747" s="808"/>
      <c r="L2747" s="808"/>
      <c r="M2747" s="808"/>
      <c r="N2747" s="808"/>
      <c r="O2747" s="808" t="str">
        <f>'statement of marks'!HR92</f>
        <v/>
      </c>
      <c r="P2747" s="808"/>
      <c r="Q2747" s="808"/>
      <c r="R2747" s="808"/>
      <c r="S2747" s="805" t="str">
        <f>'statement of marks'!HT92</f>
        <v/>
      </c>
      <c r="T2747" s="805"/>
      <c r="U2747" s="805"/>
      <c r="V2747" s="805"/>
      <c r="W2747" s="809" t="str">
        <f>'statement of marks'!HO92</f>
        <v/>
      </c>
      <c r="X2747" s="809"/>
      <c r="Y2747" s="809"/>
      <c r="Z2747" s="810"/>
    </row>
    <row r="2748" spans="1:26" ht="15.5" customHeight="1">
      <c r="A2748" s="424"/>
      <c r="B2748" s="792" t="s">
        <v>176</v>
      </c>
      <c r="C2748" s="793"/>
      <c r="D2748" s="794"/>
      <c r="E2748" s="794"/>
      <c r="F2748" s="794"/>
      <c r="G2748" s="794"/>
      <c r="H2748" s="794"/>
      <c r="I2748" s="794"/>
      <c r="J2748" s="794"/>
      <c r="K2748" s="794"/>
      <c r="L2748" s="794"/>
      <c r="M2748" s="794"/>
      <c r="N2748" s="794"/>
      <c r="O2748" s="794"/>
      <c r="P2748" s="794"/>
      <c r="Q2748" s="794"/>
      <c r="R2748" s="794"/>
      <c r="S2748" s="794"/>
      <c r="T2748" s="794"/>
      <c r="U2748" s="794"/>
      <c r="V2748" s="794"/>
      <c r="W2748" s="794"/>
      <c r="X2748" s="794"/>
      <c r="Y2748" s="794"/>
      <c r="Z2748" s="800"/>
    </row>
    <row r="2749" spans="1:26" ht="15.5" customHeight="1">
      <c r="A2749" s="424"/>
      <c r="B2749" s="801" t="s">
        <v>161</v>
      </c>
      <c r="C2749" s="802"/>
      <c r="D2749" s="794"/>
      <c r="E2749" s="794"/>
      <c r="F2749" s="794"/>
      <c r="G2749" s="794"/>
      <c r="H2749" s="794"/>
      <c r="I2749" s="794"/>
      <c r="J2749" s="794"/>
      <c r="K2749" s="794"/>
      <c r="L2749" s="794"/>
      <c r="M2749" s="794"/>
      <c r="N2749" s="794"/>
      <c r="O2749" s="794"/>
      <c r="P2749" s="794"/>
      <c r="Q2749" s="794"/>
      <c r="R2749" s="794"/>
      <c r="S2749" s="794"/>
      <c r="T2749" s="794"/>
      <c r="U2749" s="794"/>
      <c r="V2749" s="794"/>
      <c r="W2749" s="794"/>
      <c r="X2749" s="794"/>
      <c r="Y2749" s="794"/>
      <c r="Z2749" s="800"/>
    </row>
    <row r="2750" spans="1:26" ht="15.5" customHeight="1">
      <c r="A2750" s="424"/>
      <c r="B2750" s="792" t="s">
        <v>162</v>
      </c>
      <c r="C2750" s="793"/>
      <c r="D2750" s="794"/>
      <c r="E2750" s="794"/>
      <c r="F2750" s="794"/>
      <c r="G2750" s="794"/>
      <c r="H2750" s="794"/>
      <c r="I2750" s="794"/>
      <c r="J2750" s="794"/>
      <c r="K2750" s="794"/>
      <c r="L2750" s="794"/>
      <c r="M2750" s="794"/>
      <c r="N2750" s="794"/>
      <c r="O2750" s="794"/>
      <c r="P2750" s="794"/>
      <c r="Q2750" s="794"/>
      <c r="R2750" s="794"/>
      <c r="S2750" s="795" t="s">
        <v>162</v>
      </c>
      <c r="T2750" s="795"/>
      <c r="U2750" s="795"/>
      <c r="V2750" s="795"/>
      <c r="W2750" s="796" t="s">
        <v>163</v>
      </c>
      <c r="X2750" s="796"/>
      <c r="Y2750" s="796"/>
      <c r="Z2750" s="797"/>
    </row>
    <row r="2751" spans="1:26" ht="15.5" customHeight="1">
      <c r="A2751" s="424"/>
      <c r="B2751" s="798" t="s">
        <v>163</v>
      </c>
      <c r="C2751" s="799"/>
      <c r="D2751" s="794"/>
      <c r="E2751" s="794"/>
      <c r="F2751" s="794"/>
      <c r="G2751" s="794"/>
      <c r="H2751" s="794"/>
      <c r="I2751" s="794"/>
      <c r="J2751" s="794"/>
      <c r="K2751" s="794"/>
      <c r="L2751" s="794"/>
      <c r="M2751" s="794"/>
      <c r="N2751" s="794"/>
      <c r="O2751" s="794"/>
      <c r="P2751" s="794"/>
      <c r="Q2751" s="794"/>
      <c r="R2751" s="794"/>
      <c r="S2751" s="795"/>
      <c r="T2751" s="795"/>
      <c r="U2751" s="795"/>
      <c r="V2751" s="795"/>
      <c r="W2751" s="796"/>
      <c r="X2751" s="796"/>
      <c r="Y2751" s="796"/>
      <c r="Z2751" s="797"/>
    </row>
    <row r="2752" spans="1:26" ht="15.5" customHeight="1" thickBot="1">
      <c r="A2752" s="424"/>
      <c r="B2752" s="786" t="s">
        <v>223</v>
      </c>
      <c r="C2752" s="787"/>
      <c r="D2752" s="788"/>
      <c r="E2752" s="788"/>
      <c r="F2752" s="788"/>
      <c r="G2752" s="788"/>
      <c r="H2752" s="788"/>
      <c r="I2752" s="788"/>
      <c r="J2752" s="788"/>
      <c r="K2752" s="788"/>
      <c r="L2752" s="788"/>
      <c r="M2752" s="788"/>
      <c r="N2752" s="788"/>
      <c r="O2752" s="788"/>
      <c r="P2752" s="788"/>
      <c r="Q2752" s="788"/>
      <c r="R2752" s="788"/>
      <c r="S2752" s="789" t="s">
        <v>179</v>
      </c>
      <c r="T2752" s="789"/>
      <c r="U2752" s="789"/>
      <c r="V2752" s="789"/>
      <c r="W2752" s="790" t="s">
        <v>179</v>
      </c>
      <c r="X2752" s="790"/>
      <c r="Y2752" s="790"/>
      <c r="Z2752" s="791"/>
    </row>
    <row r="2753" spans="1:26" ht="15.5" customHeight="1">
      <c r="A2753" s="424"/>
      <c r="B2753" s="839" t="s">
        <v>178</v>
      </c>
      <c r="C2753" s="840"/>
      <c r="D2753" s="840"/>
      <c r="E2753" s="840"/>
      <c r="F2753" s="840"/>
      <c r="G2753" s="840"/>
      <c r="H2753" s="840"/>
      <c r="I2753" s="840"/>
      <c r="J2753" s="840"/>
      <c r="K2753" s="840"/>
      <c r="L2753" s="840"/>
      <c r="M2753" s="840"/>
      <c r="N2753" s="840"/>
      <c r="O2753" s="840"/>
      <c r="P2753" s="840"/>
      <c r="Q2753" s="840"/>
      <c r="R2753" s="840"/>
      <c r="S2753" s="840"/>
      <c r="T2753" s="840"/>
      <c r="U2753" s="840"/>
      <c r="V2753" s="840"/>
      <c r="W2753" s="840"/>
      <c r="X2753" s="840"/>
      <c r="Y2753" s="840"/>
      <c r="Z2753" s="841"/>
    </row>
    <row r="2754" spans="1:26" ht="15.5" customHeight="1">
      <c r="A2754" s="424"/>
      <c r="B2754" s="842" t="str">
        <f>IF('statement of marks'!$A$1="","",'statement of marks'!$A$1)</f>
        <v>GOVT. HR. SEC. SCHOOL, _________________</v>
      </c>
      <c r="C2754" s="843"/>
      <c r="D2754" s="843"/>
      <c r="E2754" s="843"/>
      <c r="F2754" s="843"/>
      <c r="G2754" s="843"/>
      <c r="H2754" s="843"/>
      <c r="I2754" s="843"/>
      <c r="J2754" s="843"/>
      <c r="K2754" s="843"/>
      <c r="L2754" s="843"/>
      <c r="M2754" s="843"/>
      <c r="N2754" s="843"/>
      <c r="O2754" s="843"/>
      <c r="P2754" s="843"/>
      <c r="Q2754" s="843"/>
      <c r="R2754" s="843"/>
      <c r="S2754" s="843"/>
      <c r="T2754" s="843"/>
      <c r="U2754" s="843"/>
      <c r="V2754" s="843"/>
      <c r="W2754" s="843"/>
      <c r="X2754" s="843"/>
      <c r="Y2754" s="843"/>
      <c r="Z2754" s="844"/>
    </row>
    <row r="2755" spans="1:26" ht="15.5" customHeight="1">
      <c r="A2755" s="424"/>
      <c r="B2755" s="813" t="s">
        <v>117</v>
      </c>
      <c r="C2755" s="814"/>
      <c r="D2755" s="814" t="str">
        <f>IF('statement of marks'!$H$3="","",'statement of marks'!$H$3)</f>
        <v>2024-25</v>
      </c>
      <c r="E2755" s="814"/>
      <c r="F2755" s="814"/>
      <c r="G2755" s="814"/>
      <c r="H2755" s="814"/>
      <c r="I2755" s="814"/>
      <c r="J2755" s="814"/>
      <c r="K2755" s="814"/>
      <c r="L2755" s="814"/>
      <c r="M2755" s="814"/>
      <c r="N2755" s="814"/>
      <c r="O2755" s="814"/>
      <c r="P2755" s="814"/>
      <c r="Q2755" s="814"/>
      <c r="R2755" s="814"/>
      <c r="S2755" s="814"/>
      <c r="T2755" s="814"/>
      <c r="U2755" s="814"/>
      <c r="V2755" s="814"/>
      <c r="W2755" s="814"/>
      <c r="X2755" s="814"/>
      <c r="Y2755" s="814"/>
      <c r="Z2755" s="832"/>
    </row>
    <row r="2756" spans="1:26" ht="15.5" customHeight="1">
      <c r="A2756" s="424"/>
      <c r="B2756" s="813" t="s">
        <v>157</v>
      </c>
      <c r="C2756" s="814"/>
      <c r="D2756" s="814" t="str">
        <f>IF('statement of marks'!I93="","",'statement of marks'!I93)</f>
        <v/>
      </c>
      <c r="E2756" s="814"/>
      <c r="F2756" s="814"/>
      <c r="G2756" s="814"/>
      <c r="H2756" s="814"/>
      <c r="I2756" s="814"/>
      <c r="J2756" s="814"/>
      <c r="K2756" s="814"/>
      <c r="L2756" s="814"/>
      <c r="M2756" s="814"/>
      <c r="N2756" s="814"/>
      <c r="O2756" s="814"/>
      <c r="P2756" s="814"/>
      <c r="Q2756" s="814"/>
      <c r="R2756" s="814"/>
      <c r="S2756" s="814"/>
      <c r="T2756" s="814"/>
      <c r="U2756" s="814"/>
      <c r="V2756" s="814"/>
      <c r="W2756" s="814"/>
      <c r="X2756" s="814"/>
      <c r="Y2756" s="814"/>
      <c r="Z2756" s="832"/>
    </row>
    <row r="2757" spans="1:26" ht="15.5" customHeight="1">
      <c r="A2757" s="424"/>
      <c r="B2757" s="813" t="s">
        <v>20</v>
      </c>
      <c r="C2757" s="814"/>
      <c r="D2757" s="814" t="str">
        <f>IF('statement of marks'!J93="","",'statement of marks'!J93)</f>
        <v/>
      </c>
      <c r="E2757" s="814"/>
      <c r="F2757" s="814"/>
      <c r="G2757" s="814"/>
      <c r="H2757" s="814"/>
      <c r="I2757" s="814"/>
      <c r="J2757" s="814"/>
      <c r="K2757" s="814"/>
      <c r="L2757" s="814"/>
      <c r="M2757" s="814"/>
      <c r="N2757" s="814"/>
      <c r="O2757" s="814"/>
      <c r="P2757" s="814"/>
      <c r="Q2757" s="814"/>
      <c r="R2757" s="814"/>
      <c r="S2757" s="814"/>
      <c r="T2757" s="814"/>
      <c r="U2757" s="814"/>
      <c r="V2757" s="814"/>
      <c r="W2757" s="814"/>
      <c r="X2757" s="814"/>
      <c r="Y2757" s="814"/>
      <c r="Z2757" s="832"/>
    </row>
    <row r="2758" spans="1:26" ht="15.5" customHeight="1">
      <c r="A2758" s="424"/>
      <c r="B2758" s="813" t="s">
        <v>21</v>
      </c>
      <c r="C2758" s="814"/>
      <c r="D2758" s="814" t="str">
        <f>IF('statement of marks'!K93="","",'statement of marks'!K93)</f>
        <v/>
      </c>
      <c r="E2758" s="814"/>
      <c r="F2758" s="814"/>
      <c r="G2758" s="814"/>
      <c r="H2758" s="814"/>
      <c r="I2758" s="814"/>
      <c r="J2758" s="814"/>
      <c r="K2758" s="814"/>
      <c r="L2758" s="814"/>
      <c r="M2758" s="814"/>
      <c r="N2758" s="814"/>
      <c r="O2758" s="814"/>
      <c r="P2758" s="814"/>
      <c r="Q2758" s="814"/>
      <c r="R2758" s="814"/>
      <c r="S2758" s="814"/>
      <c r="T2758" s="814"/>
      <c r="U2758" s="814"/>
      <c r="V2758" s="814"/>
      <c r="W2758" s="814"/>
      <c r="X2758" s="814"/>
      <c r="Y2758" s="814"/>
      <c r="Z2758" s="832"/>
    </row>
    <row r="2759" spans="1:26" ht="15.5" customHeight="1">
      <c r="A2759" s="424"/>
      <c r="B2759" s="813" t="s">
        <v>158</v>
      </c>
      <c r="C2759" s="814"/>
      <c r="D2759" s="814" t="str">
        <f>IF('statement of marks'!$G$3="","",'statement of marks'!$G$3)</f>
        <v>6 A</v>
      </c>
      <c r="E2759" s="814"/>
      <c r="F2759" s="814"/>
      <c r="G2759" s="814" t="s">
        <v>159</v>
      </c>
      <c r="H2759" s="814"/>
      <c r="I2759" s="814"/>
      <c r="J2759" s="836">
        <f>IF('statement of marks'!D93="","",'statement of marks'!D93)</f>
        <v>887</v>
      </c>
      <c r="K2759" s="837"/>
      <c r="L2759" s="837"/>
      <c r="M2759" s="837"/>
      <c r="N2759" s="838"/>
      <c r="O2759" s="814" t="s">
        <v>79</v>
      </c>
      <c r="P2759" s="814"/>
      <c r="Q2759" s="814"/>
      <c r="R2759" s="814"/>
      <c r="S2759" s="814" t="str">
        <f>IF('statement of marks'!F93="","",'statement of marks'!F93)</f>
        <v/>
      </c>
      <c r="T2759" s="814"/>
      <c r="U2759" s="814"/>
      <c r="V2759" s="814"/>
      <c r="W2759" s="814" t="str">
        <f>IF('statement of marks'!$I$3="","",'statement of marks'!$I$3)</f>
        <v>SCHOOL DISE CODE</v>
      </c>
      <c r="X2759" s="814"/>
      <c r="Y2759" s="814"/>
      <c r="Z2759" s="832"/>
    </row>
    <row r="2760" spans="1:26" ht="15.5" customHeight="1">
      <c r="A2760" s="424"/>
      <c r="B2760" s="449" t="s">
        <v>171</v>
      </c>
      <c r="C2760" s="428"/>
      <c r="D2760" s="830" t="str">
        <f>IF('statement of marks'!G93="","",'statement of marks'!G93)</f>
        <v/>
      </c>
      <c r="E2760" s="830"/>
      <c r="F2760" s="830"/>
      <c r="G2760" s="831" t="str">
        <f>IF('statement of marks'!H93="","",'statement of marks'!H93)</f>
        <v/>
      </c>
      <c r="H2760" s="831"/>
      <c r="I2760" s="831"/>
      <c r="J2760" s="831"/>
      <c r="K2760" s="831"/>
      <c r="L2760" s="831"/>
      <c r="M2760" s="831"/>
      <c r="N2760" s="831"/>
      <c r="O2760" s="831"/>
      <c r="P2760" s="831"/>
      <c r="Q2760" s="831"/>
      <c r="R2760" s="831"/>
      <c r="S2760" s="831"/>
      <c r="T2760" s="831"/>
      <c r="U2760" s="831"/>
      <c r="V2760" s="831"/>
      <c r="W2760" s="814" t="str">
        <f>IF('statement of marks'!$J$3="","",'statement of marks'!$J$3)</f>
        <v>08291009401</v>
      </c>
      <c r="X2760" s="814"/>
      <c r="Y2760" s="814"/>
      <c r="Z2760" s="832"/>
    </row>
    <row r="2761" spans="1:26" ht="15.5" customHeight="1">
      <c r="A2761" s="424"/>
      <c r="B2761" s="450" t="s">
        <v>160</v>
      </c>
      <c r="C2761" s="429" t="s">
        <v>165</v>
      </c>
      <c r="D2761" s="794" t="s">
        <v>167</v>
      </c>
      <c r="E2761" s="794"/>
      <c r="F2761" s="794"/>
      <c r="G2761" s="794" t="s">
        <v>168</v>
      </c>
      <c r="H2761" s="794"/>
      <c r="I2761" s="794"/>
      <c r="J2761" s="794" t="s">
        <v>169</v>
      </c>
      <c r="K2761" s="794"/>
      <c r="L2761" s="794"/>
      <c r="M2761" s="833" t="str">
        <f>IF('statement of marks'!U$4="","",'statement of marks'!U$4)</f>
        <v>TOTAL OF ALL TESTS</v>
      </c>
      <c r="N2761" s="834" t="str">
        <f>IF('statement of marks'!V$4="","",'statement of marks'!V$4)</f>
        <v>VRUKSHAROPAN</v>
      </c>
      <c r="O2761" s="795" t="s">
        <v>170</v>
      </c>
      <c r="P2761" s="795"/>
      <c r="Q2761" s="795"/>
      <c r="R2761" s="795"/>
      <c r="S2761" s="835" t="s">
        <v>216</v>
      </c>
      <c r="T2761" s="816" t="s">
        <v>90</v>
      </c>
      <c r="U2761" s="816"/>
      <c r="V2761" s="816"/>
      <c r="W2761" s="816"/>
      <c r="X2761" s="823" t="s">
        <v>425</v>
      </c>
      <c r="Y2761" s="823"/>
      <c r="Z2761" s="824"/>
    </row>
    <row r="2762" spans="1:26" ht="15.5" customHeight="1">
      <c r="A2762" s="424"/>
      <c r="B2762" s="450"/>
      <c r="C2762" s="429"/>
      <c r="D2762" s="431" t="s">
        <v>217</v>
      </c>
      <c r="E2762" s="431" t="s">
        <v>218</v>
      </c>
      <c r="F2762" s="432" t="s">
        <v>219</v>
      </c>
      <c r="G2762" s="431" t="s">
        <v>217</v>
      </c>
      <c r="H2762" s="431" t="s">
        <v>218</v>
      </c>
      <c r="I2762" s="433" t="s">
        <v>219</v>
      </c>
      <c r="J2762" s="431" t="s">
        <v>217</v>
      </c>
      <c r="K2762" s="431" t="s">
        <v>218</v>
      </c>
      <c r="L2762" s="433" t="s">
        <v>219</v>
      </c>
      <c r="M2762" s="833"/>
      <c r="N2762" s="834"/>
      <c r="O2762" s="431" t="s">
        <v>217</v>
      </c>
      <c r="P2762" s="431" t="s">
        <v>218</v>
      </c>
      <c r="Q2762" s="434" t="s">
        <v>421</v>
      </c>
      <c r="R2762" s="433" t="s">
        <v>219</v>
      </c>
      <c r="S2762" s="835"/>
      <c r="T2762" s="431" t="s">
        <v>217</v>
      </c>
      <c r="U2762" s="431" t="s">
        <v>218</v>
      </c>
      <c r="V2762" s="434" t="s">
        <v>422</v>
      </c>
      <c r="W2762" s="433" t="s">
        <v>219</v>
      </c>
      <c r="X2762" s="435" t="s">
        <v>423</v>
      </c>
      <c r="Y2762" s="431" t="s">
        <v>220</v>
      </c>
      <c r="Z2762" s="451" t="s">
        <v>69</v>
      </c>
    </row>
    <row r="2763" spans="1:26" ht="15.5" customHeight="1">
      <c r="A2763" s="425"/>
      <c r="B2763" s="828" t="s">
        <v>166</v>
      </c>
      <c r="C2763" s="829"/>
      <c r="D2763" s="436">
        <f>IF('statement of marks'!L$6="","",'statement of marks'!L$6)</f>
        <v>5</v>
      </c>
      <c r="E2763" s="436">
        <f>IF('statement of marks'!M$6="","",'statement of marks'!M$6)</f>
        <v>5</v>
      </c>
      <c r="F2763" s="437">
        <f>IF('statement of marks'!N$6="","",'statement of marks'!N$6)</f>
        <v>10</v>
      </c>
      <c r="G2763" s="436">
        <f>IF('statement of marks'!O$6="","",'statement of marks'!O$6)</f>
        <v>5</v>
      </c>
      <c r="H2763" s="436">
        <f>IF('statement of marks'!P$6="","",'statement of marks'!P$6)</f>
        <v>5</v>
      </c>
      <c r="I2763" s="438">
        <f>IF('statement of marks'!Q$6="","",'statement of marks'!Q$6)</f>
        <v>10</v>
      </c>
      <c r="J2763" s="436">
        <f>IF('statement of marks'!R$6="","",'statement of marks'!R$6)</f>
        <v>5</v>
      </c>
      <c r="K2763" s="436">
        <f>IF('statement of marks'!S$6="","",'statement of marks'!S$6)</f>
        <v>4</v>
      </c>
      <c r="L2763" s="438">
        <f>IF('statement of marks'!T$6="","",'statement of marks'!T$6)</f>
        <v>9</v>
      </c>
      <c r="M2763" s="438">
        <f>IF('statement of marks'!U$6="","",'statement of marks'!U$6)</f>
        <v>29</v>
      </c>
      <c r="N2763" s="439">
        <f>IF('statement of marks'!V$6="","",'statement of marks'!V$6)</f>
        <v>1</v>
      </c>
      <c r="O2763" s="436">
        <f>IF('statement of marks'!W$6="","",'statement of marks'!W$6)</f>
        <v>40</v>
      </c>
      <c r="P2763" s="436">
        <f>IF('statement of marks'!X$6="","",'statement of marks'!X$6)</f>
        <v>10</v>
      </c>
      <c r="Q2763" s="436">
        <f>IF('statement of marks'!Y$6="","",'statement of marks'!Y$6)</f>
        <v>20</v>
      </c>
      <c r="R2763" s="438">
        <f>IF('statement of marks'!Z$6="","",'statement of marks'!Z$6)</f>
        <v>70</v>
      </c>
      <c r="S2763" s="440">
        <f>IF('statement of marks'!AA$6="","",'statement of marks'!AA$6)</f>
        <v>100</v>
      </c>
      <c r="T2763" s="436">
        <f>IF('statement of marks'!AB$6="","",'statement of marks'!AB$6)</f>
        <v>65</v>
      </c>
      <c r="U2763" s="436">
        <f>IF('statement of marks'!AC$6="","",'statement of marks'!AC$6)</f>
        <v>15</v>
      </c>
      <c r="V2763" s="436">
        <f>IF('statement of marks'!AD$6="","",'statement of marks'!AD$6)</f>
        <v>20</v>
      </c>
      <c r="W2763" s="438">
        <f>IF('statement of marks'!AE$6="","",'statement of marks'!AE$6)</f>
        <v>100</v>
      </c>
      <c r="X2763" s="441">
        <f>IF('statement of marks'!AF$6="","",'statement of marks'!AF$6)</f>
        <v>200</v>
      </c>
      <c r="Y2763" s="436" t="str">
        <f>IF('statement of marks'!AG$6="","",'statement of marks'!AG$6)</f>
        <v/>
      </c>
      <c r="Z2763" s="452" t="str">
        <f>IF('statement of marks'!AH$6="","",'statement of marks'!AH$6)</f>
        <v/>
      </c>
    </row>
    <row r="2764" spans="1:26" ht="15.5" customHeight="1">
      <c r="A2764" s="424"/>
      <c r="B2764" s="813" t="str">
        <f>IF('statement of marks'!$L$3="","",'statement of marks'!$L$3)</f>
        <v>HINDI</v>
      </c>
      <c r="C2764" s="814"/>
      <c r="D2764" s="430" t="str">
        <f>IF('statement of marks'!L93="","",'statement of marks'!L93)</f>
        <v/>
      </c>
      <c r="E2764" s="430" t="str">
        <f>IF('statement of marks'!M93="","",'statement of marks'!M93)</f>
        <v/>
      </c>
      <c r="F2764" s="442" t="str">
        <f>IF('statement of marks'!N93="","",'statement of marks'!N93)</f>
        <v/>
      </c>
      <c r="G2764" s="430" t="str">
        <f>IF('statement of marks'!O93="","",'statement of marks'!O93)</f>
        <v/>
      </c>
      <c r="H2764" s="430" t="str">
        <f>IF('statement of marks'!P93="","",'statement of marks'!P93)</f>
        <v/>
      </c>
      <c r="I2764" s="443" t="str">
        <f>IF('statement of marks'!Q93="","",'statement of marks'!Q93)</f>
        <v/>
      </c>
      <c r="J2764" s="430" t="str">
        <f>IF('statement of marks'!R93="","",'statement of marks'!R93)</f>
        <v/>
      </c>
      <c r="K2764" s="430" t="str">
        <f>IF('statement of marks'!S93="","",'statement of marks'!S93)</f>
        <v/>
      </c>
      <c r="L2764" s="443" t="str">
        <f>IF('statement of marks'!T93="","",'statement of marks'!T93)</f>
        <v/>
      </c>
      <c r="M2764" s="443" t="str">
        <f>IF('statement of marks'!U93="","",'statement of marks'!U93)</f>
        <v/>
      </c>
      <c r="N2764" s="444" t="str">
        <f>IF('statement of marks'!V93="","",'statement of marks'!V93)</f>
        <v/>
      </c>
      <c r="O2764" s="430" t="str">
        <f>IF('statement of marks'!W93="","",'statement of marks'!W93)</f>
        <v/>
      </c>
      <c r="P2764" s="430" t="str">
        <f>IF('statement of marks'!X93="","",'statement of marks'!X93)</f>
        <v/>
      </c>
      <c r="Q2764" s="430" t="str">
        <f>IF('statement of marks'!Y93="","",'statement of marks'!Y93)</f>
        <v/>
      </c>
      <c r="R2764" s="443" t="str">
        <f>IF('statement of marks'!Z93="","",'statement of marks'!Z93)</f>
        <v/>
      </c>
      <c r="S2764" s="445" t="str">
        <f>IF('statement of marks'!AA93="","",'statement of marks'!AA93)</f>
        <v/>
      </c>
      <c r="T2764" s="430" t="str">
        <f>IF('statement of marks'!AB93="","",'statement of marks'!AB93)</f>
        <v/>
      </c>
      <c r="U2764" s="430" t="str">
        <f>IF('statement of marks'!AC93="","",'statement of marks'!AC93)</f>
        <v/>
      </c>
      <c r="V2764" s="430" t="str">
        <f>IF('statement of marks'!AD93="","",'statement of marks'!AD93)</f>
        <v/>
      </c>
      <c r="W2764" s="443" t="str">
        <f>IF('statement of marks'!AE93="","",'statement of marks'!AE93)</f>
        <v/>
      </c>
      <c r="X2764" s="446" t="str">
        <f>IF('statement of marks'!AF93="","",'statement of marks'!AF93)</f>
        <v/>
      </c>
      <c r="Y2764" s="430" t="str">
        <f>IF('statement of marks'!AG93="","",'statement of marks'!AG93)</f>
        <v/>
      </c>
      <c r="Z2764" s="453" t="str">
        <f>IF('statement of marks'!AH93="","",'statement of marks'!AH93)</f>
        <v/>
      </c>
    </row>
    <row r="2765" spans="1:26" ht="15.5" customHeight="1">
      <c r="A2765" s="424"/>
      <c r="B2765" s="813" t="str">
        <f>IF('statement of marks'!$AK$3="","",'statement of marks'!$AK$3)</f>
        <v>ENGLISH</v>
      </c>
      <c r="C2765" s="814"/>
      <c r="D2765" s="430" t="str">
        <f>IF('statement of marks'!AK93="","",'statement of marks'!AK93)</f>
        <v/>
      </c>
      <c r="E2765" s="430" t="str">
        <f>IF('statement of marks'!AL93="","",'statement of marks'!AL93)</f>
        <v/>
      </c>
      <c r="F2765" s="442" t="str">
        <f>IF('statement of marks'!AM93="","",'statement of marks'!AM93)</f>
        <v/>
      </c>
      <c r="G2765" s="430" t="str">
        <f>IF('statement of marks'!AN93="","",'statement of marks'!AN93)</f>
        <v/>
      </c>
      <c r="H2765" s="430" t="str">
        <f>IF('statement of marks'!AO93="","",'statement of marks'!AO93)</f>
        <v/>
      </c>
      <c r="I2765" s="443" t="str">
        <f>IF('statement of marks'!AP93="","",'statement of marks'!AP93)</f>
        <v/>
      </c>
      <c r="J2765" s="430" t="str">
        <f>IF('statement of marks'!AQ93="","",'statement of marks'!AQ93)</f>
        <v/>
      </c>
      <c r="K2765" s="430" t="str">
        <f>IF('statement of marks'!AR93="","",'statement of marks'!AR93)</f>
        <v/>
      </c>
      <c r="L2765" s="443" t="str">
        <f>IF('statement of marks'!AS93="","",'statement of marks'!AS93)</f>
        <v/>
      </c>
      <c r="M2765" s="443" t="str">
        <f>IF('statement of marks'!AT93="","",'statement of marks'!AT93)</f>
        <v/>
      </c>
      <c r="N2765" s="444" t="str">
        <f>IF('statement of marks'!AU93="","",'statement of marks'!AU93)</f>
        <v/>
      </c>
      <c r="O2765" s="430" t="str">
        <f>IF('statement of marks'!AV93="","",'statement of marks'!AV93)</f>
        <v/>
      </c>
      <c r="P2765" s="430" t="str">
        <f>IF('statement of marks'!AW93="","",'statement of marks'!AW93)</f>
        <v/>
      </c>
      <c r="Q2765" s="430" t="str">
        <f>IF('statement of marks'!AX93="","",'statement of marks'!AX93)</f>
        <v/>
      </c>
      <c r="R2765" s="443" t="str">
        <f>IF('statement of marks'!AY93="","",'statement of marks'!AY93)</f>
        <v/>
      </c>
      <c r="S2765" s="445" t="str">
        <f>IF('statement of marks'!AZ93="","",'statement of marks'!AZ93)</f>
        <v/>
      </c>
      <c r="T2765" s="430" t="str">
        <f>IF('statement of marks'!BA93="","",'statement of marks'!BA93)</f>
        <v/>
      </c>
      <c r="U2765" s="430" t="str">
        <f>IF('statement of marks'!BB93="","",'statement of marks'!BB93)</f>
        <v/>
      </c>
      <c r="V2765" s="430" t="str">
        <f>IF('statement of marks'!BC93="","",'statement of marks'!BC93)</f>
        <v/>
      </c>
      <c r="W2765" s="443" t="str">
        <f>IF('statement of marks'!BD93="","",'statement of marks'!BD93)</f>
        <v/>
      </c>
      <c r="X2765" s="446" t="str">
        <f>IF('statement of marks'!BE93="","",'statement of marks'!BE93)</f>
        <v/>
      </c>
      <c r="Y2765" s="430" t="str">
        <f>IF('statement of marks'!BF93="","",'statement of marks'!BF93)</f>
        <v/>
      </c>
      <c r="Z2765" s="453" t="str">
        <f>IF('statement of marks'!BG93="","",'statement of marks'!BG93)</f>
        <v/>
      </c>
    </row>
    <row r="2766" spans="1:26" ht="15.5" customHeight="1">
      <c r="A2766" s="424"/>
      <c r="B2766" s="813" t="str">
        <f>IF('statement of marks'!BJ93="s","SANSKRIT",IF('statement of marks'!BJ93="u","URDU",IF('statement of marks'!BJ93="g","GUJRATI",IF('statement of marks'!BJ93="p","PUNJABI",IF('statement of marks'!BJ93="sd","fla/kh","THIRD LANGUAGE")))))</f>
        <v>THIRD LANGUAGE</v>
      </c>
      <c r="C2766" s="814"/>
      <c r="D2766" s="430" t="str">
        <f>IF('statement of marks'!BK93="","",'statement of marks'!BK93)</f>
        <v/>
      </c>
      <c r="E2766" s="430" t="str">
        <f>IF('statement of marks'!BL93="","",'statement of marks'!BL93)</f>
        <v/>
      </c>
      <c r="F2766" s="442" t="str">
        <f>IF('statement of marks'!BM93="","",'statement of marks'!BM93)</f>
        <v/>
      </c>
      <c r="G2766" s="430" t="str">
        <f>IF('statement of marks'!BN93="","",'statement of marks'!BN93)</f>
        <v/>
      </c>
      <c r="H2766" s="430" t="str">
        <f>IF('statement of marks'!BO93="","",'statement of marks'!BO93)</f>
        <v/>
      </c>
      <c r="I2766" s="443" t="str">
        <f>IF('statement of marks'!BP93="","",'statement of marks'!BP93)</f>
        <v/>
      </c>
      <c r="J2766" s="430" t="str">
        <f>IF('statement of marks'!BQ93="","",'statement of marks'!BQ93)</f>
        <v/>
      </c>
      <c r="K2766" s="430" t="str">
        <f>IF('statement of marks'!BR93="","",'statement of marks'!BR93)</f>
        <v/>
      </c>
      <c r="L2766" s="443" t="str">
        <f>IF('statement of marks'!BS93="","",'statement of marks'!BS93)</f>
        <v/>
      </c>
      <c r="M2766" s="443" t="str">
        <f>IF('statement of marks'!BT93="","",'statement of marks'!BT93)</f>
        <v/>
      </c>
      <c r="N2766" s="444" t="str">
        <f>IF('statement of marks'!BU93="","",'statement of marks'!BU93)</f>
        <v/>
      </c>
      <c r="O2766" s="430" t="str">
        <f>IF('statement of marks'!BV93="","",'statement of marks'!BV93)</f>
        <v/>
      </c>
      <c r="P2766" s="430" t="str">
        <f>IF('statement of marks'!BW93="","",'statement of marks'!BW93)</f>
        <v/>
      </c>
      <c r="Q2766" s="430"/>
      <c r="R2766" s="443" t="str">
        <f>IF('statement of marks'!BX93="","",'statement of marks'!BX93)</f>
        <v/>
      </c>
      <c r="S2766" s="445" t="str">
        <f>IF('statement of marks'!BY93="","",'statement of marks'!BY93)</f>
        <v/>
      </c>
      <c r="T2766" s="430" t="str">
        <f>IF('statement of marks'!BZ93="","",'statement of marks'!BZ93)</f>
        <v/>
      </c>
      <c r="U2766" s="430" t="str">
        <f>IF('statement of marks'!CA93="","",'statement of marks'!CA93)</f>
        <v/>
      </c>
      <c r="V2766" s="430"/>
      <c r="W2766" s="443" t="str">
        <f>IF('statement of marks'!CB93="","",'statement of marks'!CB93)</f>
        <v/>
      </c>
      <c r="X2766" s="446" t="str">
        <f>IF('statement of marks'!CC93="","",'statement of marks'!CC93)</f>
        <v/>
      </c>
      <c r="Y2766" s="430" t="str">
        <f>IF('statement of marks'!CD93="","",'statement of marks'!CD93)</f>
        <v/>
      </c>
      <c r="Z2766" s="453" t="str">
        <f>IF('statement of marks'!CE93="","",'statement of marks'!CE93)</f>
        <v/>
      </c>
    </row>
    <row r="2767" spans="1:26" ht="15.5" customHeight="1">
      <c r="A2767" s="424"/>
      <c r="B2767" s="813" t="str">
        <f>IF('statement of marks'!$CH$3="","",'statement of marks'!$CH$3)</f>
        <v>MATHEMATICS</v>
      </c>
      <c r="C2767" s="814"/>
      <c r="D2767" s="430" t="str">
        <f>IF('statement of marks'!CH93="","",'statement of marks'!CH93)</f>
        <v/>
      </c>
      <c r="E2767" s="430" t="str">
        <f>IF('statement of marks'!CI93="","",'statement of marks'!CI93)</f>
        <v/>
      </c>
      <c r="F2767" s="442" t="str">
        <f>IF('statement of marks'!CJ93="","",'statement of marks'!CJ93)</f>
        <v/>
      </c>
      <c r="G2767" s="430" t="str">
        <f>IF('statement of marks'!CK93="","",'statement of marks'!CK93)</f>
        <v/>
      </c>
      <c r="H2767" s="430" t="str">
        <f>IF('statement of marks'!CL93="","",'statement of marks'!CL93)</f>
        <v/>
      </c>
      <c r="I2767" s="443" t="str">
        <f>IF('statement of marks'!CM93="","",'statement of marks'!CM93)</f>
        <v/>
      </c>
      <c r="J2767" s="430" t="str">
        <f>IF('statement of marks'!CN93="","",'statement of marks'!CN93)</f>
        <v/>
      </c>
      <c r="K2767" s="430" t="str">
        <f>IF('statement of marks'!CO93="","",'statement of marks'!CO93)</f>
        <v/>
      </c>
      <c r="L2767" s="443" t="str">
        <f>IF('statement of marks'!CP93="","",'statement of marks'!CP93)</f>
        <v/>
      </c>
      <c r="M2767" s="443" t="str">
        <f>IF('statement of marks'!CQ93="","",'statement of marks'!CQ93)</f>
        <v/>
      </c>
      <c r="N2767" s="444" t="str">
        <f>IF('statement of marks'!CR93="","",'statement of marks'!CR93)</f>
        <v/>
      </c>
      <c r="O2767" s="430" t="str">
        <f>IF('statement of marks'!CS93="","",'statement of marks'!CS93)</f>
        <v/>
      </c>
      <c r="P2767" s="430" t="str">
        <f>IF('statement of marks'!CT93="","",'statement of marks'!CT93)</f>
        <v/>
      </c>
      <c r="Q2767" s="430" t="str">
        <f>IF('statement of marks'!CU93="","",'statement of marks'!CU93)</f>
        <v/>
      </c>
      <c r="R2767" s="443" t="str">
        <f>IF('statement of marks'!CV93="","",'statement of marks'!CV93)</f>
        <v/>
      </c>
      <c r="S2767" s="445" t="str">
        <f>IF('statement of marks'!CW93="","",'statement of marks'!CW93)</f>
        <v/>
      </c>
      <c r="T2767" s="430" t="str">
        <f>IF('statement of marks'!CX93="","",'statement of marks'!CX93)</f>
        <v/>
      </c>
      <c r="U2767" s="430" t="str">
        <f>IF('statement of marks'!CY93="","",'statement of marks'!CY93)</f>
        <v/>
      </c>
      <c r="V2767" s="430" t="str">
        <f>IF('statement of marks'!CZ93="","",'statement of marks'!CZ93)</f>
        <v/>
      </c>
      <c r="W2767" s="443" t="str">
        <f>IF('statement of marks'!DA93="","",'statement of marks'!DA93)</f>
        <v/>
      </c>
      <c r="X2767" s="446" t="str">
        <f>IF('statement of marks'!DB93="","",'statement of marks'!DB93)</f>
        <v/>
      </c>
      <c r="Y2767" s="430" t="str">
        <f>IF('statement of marks'!DC93="","",'statement of marks'!DC93)</f>
        <v/>
      </c>
      <c r="Z2767" s="453" t="str">
        <f>IF('statement of marks'!DD93="","",'statement of marks'!DD93)</f>
        <v/>
      </c>
    </row>
    <row r="2768" spans="1:26" ht="15.5" customHeight="1">
      <c r="A2768" s="424"/>
      <c r="B2768" s="813" t="str">
        <f>IF('statement of marks'!$DG$3="","",'statement of marks'!$DG$3)</f>
        <v>SCIENCE</v>
      </c>
      <c r="C2768" s="814"/>
      <c r="D2768" s="430" t="str">
        <f>IF('statement of marks'!DG93="","",'statement of marks'!DG93)</f>
        <v/>
      </c>
      <c r="E2768" s="430" t="str">
        <f>IF('statement of marks'!DH93="","",'statement of marks'!DH93)</f>
        <v/>
      </c>
      <c r="F2768" s="442" t="str">
        <f>IF('statement of marks'!DI93="","",'statement of marks'!DI93)</f>
        <v/>
      </c>
      <c r="G2768" s="430" t="str">
        <f>IF('statement of marks'!DJ93="","",'statement of marks'!DJ93)</f>
        <v/>
      </c>
      <c r="H2768" s="430" t="str">
        <f>IF('statement of marks'!DK93="","",'statement of marks'!DK93)</f>
        <v/>
      </c>
      <c r="I2768" s="443" t="str">
        <f>IF('statement of marks'!DL93="","",'statement of marks'!DL93)</f>
        <v/>
      </c>
      <c r="J2768" s="430" t="str">
        <f>IF('statement of marks'!DM93="","",'statement of marks'!DM93)</f>
        <v/>
      </c>
      <c r="K2768" s="430" t="str">
        <f>IF('statement of marks'!DN93="","",'statement of marks'!DN93)</f>
        <v/>
      </c>
      <c r="L2768" s="443" t="str">
        <f>IF('statement of marks'!DO93="","",'statement of marks'!DO93)</f>
        <v/>
      </c>
      <c r="M2768" s="443" t="str">
        <f>IF('statement of marks'!DP93="","",'statement of marks'!DP93)</f>
        <v/>
      </c>
      <c r="N2768" s="444" t="str">
        <f>IF('statement of marks'!DQ93="","",'statement of marks'!DQ93)</f>
        <v/>
      </c>
      <c r="O2768" s="430" t="str">
        <f>IF('statement of marks'!DR93="","",'statement of marks'!DR93)</f>
        <v/>
      </c>
      <c r="P2768" s="430" t="str">
        <f>IF('statement of marks'!DS93="","",'statement of marks'!DS93)</f>
        <v/>
      </c>
      <c r="Q2768" s="430"/>
      <c r="R2768" s="443" t="str">
        <f>IF('statement of marks'!DT93="","",'statement of marks'!DT93)</f>
        <v/>
      </c>
      <c r="S2768" s="445" t="str">
        <f>IF('statement of marks'!DU93="","",'statement of marks'!DU93)</f>
        <v/>
      </c>
      <c r="T2768" s="430" t="str">
        <f>IF('statement of marks'!DV93="","",'statement of marks'!DV93)</f>
        <v/>
      </c>
      <c r="U2768" s="430" t="str">
        <f>IF('statement of marks'!DW93="","",'statement of marks'!DW93)</f>
        <v/>
      </c>
      <c r="V2768" s="430"/>
      <c r="W2768" s="443" t="str">
        <f>IF('statement of marks'!DX93="","",'statement of marks'!DX93)</f>
        <v/>
      </c>
      <c r="X2768" s="446" t="str">
        <f>IF('statement of marks'!DY93="","",'statement of marks'!DY93)</f>
        <v/>
      </c>
      <c r="Y2768" s="430" t="str">
        <f>IF('statement of marks'!DZ93="","",'statement of marks'!DZ93)</f>
        <v/>
      </c>
      <c r="Z2768" s="453" t="str">
        <f>IF('statement of marks'!EA93="","",'statement of marks'!EA93)</f>
        <v/>
      </c>
    </row>
    <row r="2769" spans="1:26" ht="15.5" customHeight="1">
      <c r="A2769" s="424"/>
      <c r="B2769" s="813" t="str">
        <f>IF('statement of marks'!$ED$3="","",'statement of marks'!$ED$3)</f>
        <v>SOCIAL STUDIES</v>
      </c>
      <c r="C2769" s="814"/>
      <c r="D2769" s="430" t="str">
        <f>IF('statement of marks'!ED93="","",'statement of marks'!ED93)</f>
        <v/>
      </c>
      <c r="E2769" s="430" t="str">
        <f>IF('statement of marks'!EE93="","",'statement of marks'!EE93)</f>
        <v/>
      </c>
      <c r="F2769" s="442" t="str">
        <f>IF('statement of marks'!EF93="","",'statement of marks'!EF93)</f>
        <v/>
      </c>
      <c r="G2769" s="430" t="str">
        <f>IF('statement of marks'!EG93="","",'statement of marks'!EG93)</f>
        <v/>
      </c>
      <c r="H2769" s="430" t="str">
        <f>IF('statement of marks'!EH93="","",'statement of marks'!EH93)</f>
        <v/>
      </c>
      <c r="I2769" s="443" t="str">
        <f>IF('statement of marks'!EI93="","",'statement of marks'!EI93)</f>
        <v/>
      </c>
      <c r="J2769" s="430" t="str">
        <f>IF('statement of marks'!EJ93="","",'statement of marks'!EJ93)</f>
        <v/>
      </c>
      <c r="K2769" s="430" t="str">
        <f>IF('statement of marks'!EK93="","",'statement of marks'!EK93)</f>
        <v/>
      </c>
      <c r="L2769" s="443" t="str">
        <f>IF('statement of marks'!EL93="","",'statement of marks'!EL93)</f>
        <v/>
      </c>
      <c r="M2769" s="443" t="str">
        <f>IF('statement of marks'!EM93="","",'statement of marks'!EM93)</f>
        <v/>
      </c>
      <c r="N2769" s="444" t="str">
        <f>IF('statement of marks'!EN93="","",'statement of marks'!EN93)</f>
        <v/>
      </c>
      <c r="O2769" s="430" t="str">
        <f>IF('statement of marks'!EO93="","",'statement of marks'!EO93)</f>
        <v/>
      </c>
      <c r="P2769" s="430" t="str">
        <f>IF('statement of marks'!EP93="","",'statement of marks'!EP93)</f>
        <v/>
      </c>
      <c r="Q2769" s="430"/>
      <c r="R2769" s="443" t="str">
        <f>IF('statement of marks'!EQ93="","",'statement of marks'!EQ93)</f>
        <v/>
      </c>
      <c r="S2769" s="445" t="str">
        <f>IF('statement of marks'!ER93="","",'statement of marks'!ER93)</f>
        <v/>
      </c>
      <c r="T2769" s="430" t="str">
        <f>IF('statement of marks'!ES93="","",'statement of marks'!ES93)</f>
        <v/>
      </c>
      <c r="U2769" s="430" t="str">
        <f>IF('statement of marks'!ET93="","",'statement of marks'!ET93)</f>
        <v/>
      </c>
      <c r="V2769" s="430"/>
      <c r="W2769" s="443" t="str">
        <f>IF('statement of marks'!EU93="","",'statement of marks'!EU93)</f>
        <v/>
      </c>
      <c r="X2769" s="446" t="str">
        <f>IF('statement of marks'!EV93="","",'statement of marks'!EV93)</f>
        <v/>
      </c>
      <c r="Y2769" s="430" t="str">
        <f>IF('statement of marks'!EW93="","",'statement of marks'!EW93)</f>
        <v/>
      </c>
      <c r="Z2769" s="453" t="str">
        <f>IF('statement of marks'!EX93="","",'statement of marks'!EX93)</f>
        <v/>
      </c>
    </row>
    <row r="2770" spans="1:26" ht="15.5" customHeight="1">
      <c r="A2770" s="424"/>
      <c r="B2770" s="813" t="s">
        <v>172</v>
      </c>
      <c r="C2770" s="814"/>
      <c r="D2770" s="794" t="s">
        <v>167</v>
      </c>
      <c r="E2770" s="794"/>
      <c r="F2770" s="794"/>
      <c r="G2770" s="794" t="s">
        <v>168</v>
      </c>
      <c r="H2770" s="794"/>
      <c r="I2770" s="794"/>
      <c r="J2770" s="794" t="s">
        <v>169</v>
      </c>
      <c r="K2770" s="794"/>
      <c r="L2770" s="794"/>
      <c r="M2770" s="794"/>
      <c r="N2770" s="794"/>
      <c r="O2770" s="794" t="s">
        <v>177</v>
      </c>
      <c r="P2770" s="794"/>
      <c r="Q2770" s="794"/>
      <c r="R2770" s="794"/>
      <c r="S2770" s="794" t="s">
        <v>221</v>
      </c>
      <c r="T2770" s="794"/>
      <c r="U2770" s="794"/>
      <c r="V2770" s="794"/>
      <c r="W2770" s="447"/>
      <c r="X2770" s="823" t="s">
        <v>425</v>
      </c>
      <c r="Y2770" s="823"/>
      <c r="Z2770" s="824"/>
    </row>
    <row r="2771" spans="1:26" ht="15.5" customHeight="1">
      <c r="A2771" s="425"/>
      <c r="B2771" s="825" t="s">
        <v>166</v>
      </c>
      <c r="C2771" s="826"/>
      <c r="D2771" s="827">
        <f>IF('statement of marks'!FA$6="","",'statement of marks'!FA$6)</f>
        <v>20</v>
      </c>
      <c r="E2771" s="827"/>
      <c r="F2771" s="827"/>
      <c r="G2771" s="827">
        <f>IF('statement of marks'!FB$6="","",'statement of marks'!FB$6)</f>
        <v>20</v>
      </c>
      <c r="H2771" s="827"/>
      <c r="I2771" s="827"/>
      <c r="J2771" s="827">
        <f>IF('statement of marks'!FC$6="","",'statement of marks'!FC$6)</f>
        <v>20</v>
      </c>
      <c r="K2771" s="827"/>
      <c r="L2771" s="827"/>
      <c r="M2771" s="827"/>
      <c r="N2771" s="827"/>
      <c r="O2771" s="827">
        <f>IF('statement of marks'!FD$6="","",'statement of marks'!FD$6)</f>
        <v>20</v>
      </c>
      <c r="P2771" s="827"/>
      <c r="Q2771" s="827"/>
      <c r="R2771" s="827"/>
      <c r="S2771" s="827">
        <f>IF('statement of marks'!FE$6="","",'statement of marks'!FE$6)</f>
        <v>20</v>
      </c>
      <c r="T2771" s="827"/>
      <c r="U2771" s="827"/>
      <c r="V2771" s="827"/>
      <c r="W2771" s="448"/>
      <c r="X2771" s="436">
        <f>IF('statement of marks'!FF$6="","",'statement of marks'!FF$6)</f>
        <v>100</v>
      </c>
      <c r="Y2771" s="436" t="s">
        <v>220</v>
      </c>
      <c r="Z2771" s="451" t="s">
        <v>69</v>
      </c>
    </row>
    <row r="2772" spans="1:26" ht="15.5" customHeight="1">
      <c r="A2772" s="424"/>
      <c r="B2772" s="813" t="str">
        <f>IF('statement of marks'!$FA$3="","",'statement of marks'!$FA$3)</f>
        <v>WORK EXPERIENCE</v>
      </c>
      <c r="C2772" s="814"/>
      <c r="D2772" s="817" t="str">
        <f>IF('statement of marks'!FA93="","",'statement of marks'!FA93)</f>
        <v/>
      </c>
      <c r="E2772" s="817"/>
      <c r="F2772" s="817"/>
      <c r="G2772" s="817" t="str">
        <f>IF('statement of marks'!FB93="","",'statement of marks'!FB93)</f>
        <v/>
      </c>
      <c r="H2772" s="817"/>
      <c r="I2772" s="817"/>
      <c r="J2772" s="816" t="str">
        <f>IF('statement of marks'!FC93="","",'statement of marks'!FC93)</f>
        <v/>
      </c>
      <c r="K2772" s="816"/>
      <c r="L2772" s="816"/>
      <c r="M2772" s="816"/>
      <c r="N2772" s="816"/>
      <c r="O2772" s="817" t="str">
        <f>IF('statement of marks'!FD93="","",'statement of marks'!FD93)</f>
        <v/>
      </c>
      <c r="P2772" s="817"/>
      <c r="Q2772" s="817"/>
      <c r="R2772" s="817"/>
      <c r="S2772" s="817" t="str">
        <f>IF('statement of marks'!FE93="","",'statement of marks'!FE93)</f>
        <v/>
      </c>
      <c r="T2772" s="817"/>
      <c r="U2772" s="817"/>
      <c r="V2772" s="817"/>
      <c r="W2772" s="447"/>
      <c r="X2772" s="447" t="str">
        <f>IF('statement of marks'!FF93="","",'statement of marks'!FF93)</f>
        <v/>
      </c>
      <c r="Y2772" s="447" t="str">
        <f>IF('statement of marks'!FG93="","",'statement of marks'!FG93)</f>
        <v/>
      </c>
      <c r="Z2772" s="454" t="str">
        <f>IF('statement of marks'!FH93="","",'statement of marks'!FH93)</f>
        <v/>
      </c>
    </row>
    <row r="2773" spans="1:26" ht="15.5" customHeight="1">
      <c r="A2773" s="424"/>
      <c r="B2773" s="813" t="str">
        <f>IF('statement of marks'!$FK$3="","",'statement of marks'!$FK$3)</f>
        <v>ART EDUCATION</v>
      </c>
      <c r="C2773" s="814"/>
      <c r="D2773" s="817" t="str">
        <f>IF('statement of marks'!FK93="","",'statement of marks'!FK93)</f>
        <v/>
      </c>
      <c r="E2773" s="817"/>
      <c r="F2773" s="817"/>
      <c r="G2773" s="817" t="str">
        <f>IF('statement of marks'!FL93="","",'statement of marks'!FL93)</f>
        <v/>
      </c>
      <c r="H2773" s="817"/>
      <c r="I2773" s="817"/>
      <c r="J2773" s="816" t="str">
        <f>IF('statement of marks'!FM93="","",'statement of marks'!FM93)</f>
        <v/>
      </c>
      <c r="K2773" s="816"/>
      <c r="L2773" s="816"/>
      <c r="M2773" s="816"/>
      <c r="N2773" s="816"/>
      <c r="O2773" s="817" t="str">
        <f>IF('statement of marks'!FN93="","",'statement of marks'!FN93)</f>
        <v/>
      </c>
      <c r="P2773" s="817"/>
      <c r="Q2773" s="817"/>
      <c r="R2773" s="817"/>
      <c r="S2773" s="817" t="str">
        <f>IF('statement of marks'!FO93="","",'statement of marks'!FO93)</f>
        <v/>
      </c>
      <c r="T2773" s="817"/>
      <c r="U2773" s="817"/>
      <c r="V2773" s="817"/>
      <c r="W2773" s="447"/>
      <c r="X2773" s="447" t="str">
        <f>IF('statement of marks'!FP93="","",'statement of marks'!FP93)</f>
        <v/>
      </c>
      <c r="Y2773" s="447" t="str">
        <f>IF('statement of marks'!FQ93="","",'statement of marks'!FQ93)</f>
        <v/>
      </c>
      <c r="Z2773" s="454" t="str">
        <f>IF('statement of marks'!FR93="","",'statement of marks'!FR93)</f>
        <v/>
      </c>
    </row>
    <row r="2774" spans="1:26" ht="15.5" customHeight="1">
      <c r="A2774" s="424"/>
      <c r="B2774" s="813" t="str">
        <f>IF('statement of marks'!$FU$3="","",'statement of marks'!$FU$3)</f>
        <v>PHYSICIAL EDUCATION</v>
      </c>
      <c r="C2774" s="814"/>
      <c r="D2774" s="817" t="str">
        <f>IF('statement of marks'!FU93="","",'statement of marks'!FU93)</f>
        <v/>
      </c>
      <c r="E2774" s="817"/>
      <c r="F2774" s="817"/>
      <c r="G2774" s="817" t="str">
        <f>IF('statement of marks'!FV93="","",'statement of marks'!FV93)</f>
        <v/>
      </c>
      <c r="H2774" s="817"/>
      <c r="I2774" s="817"/>
      <c r="J2774" s="816" t="str">
        <f>IF('statement of marks'!FW93="","",'statement of marks'!FW93)</f>
        <v/>
      </c>
      <c r="K2774" s="816"/>
      <c r="L2774" s="816"/>
      <c r="M2774" s="816"/>
      <c r="N2774" s="816"/>
      <c r="O2774" s="817" t="str">
        <f>IF('statement of marks'!FX93="","",'statement of marks'!FX93)</f>
        <v/>
      </c>
      <c r="P2774" s="817"/>
      <c r="Q2774" s="817"/>
      <c r="R2774" s="817"/>
      <c r="S2774" s="817" t="str">
        <f>IF('statement of marks'!FY93="","",'statement of marks'!FY93)</f>
        <v/>
      </c>
      <c r="T2774" s="817"/>
      <c r="U2774" s="817"/>
      <c r="V2774" s="817"/>
      <c r="W2774" s="447"/>
      <c r="X2774" s="447" t="str">
        <f>IF('statement of marks'!FZ93="","",'statement of marks'!FZ93)</f>
        <v/>
      </c>
      <c r="Y2774" s="447" t="str">
        <f>IF('statement of marks'!GA93="","",'statement of marks'!GA93)</f>
        <v/>
      </c>
      <c r="Z2774" s="454" t="str">
        <f>IF('statement of marks'!GB93="","",'statement of marks'!GB93)</f>
        <v/>
      </c>
    </row>
    <row r="2775" spans="1:26" ht="15.5" customHeight="1">
      <c r="A2775" s="424"/>
      <c r="B2775" s="813" t="s">
        <v>173</v>
      </c>
      <c r="C2775" s="814"/>
      <c r="D2775" s="794" t="str">
        <f>details!$EF$3</f>
        <v>AUGUST</v>
      </c>
      <c r="E2775" s="794"/>
      <c r="F2775" s="794"/>
      <c r="G2775" s="794" t="str">
        <f>details!$EJ$3</f>
        <v>OCTOBER</v>
      </c>
      <c r="H2775" s="794"/>
      <c r="I2775" s="794"/>
      <c r="J2775" s="816" t="str">
        <f>details!$EN$3</f>
        <v>DECEMBER</v>
      </c>
      <c r="K2775" s="816"/>
      <c r="L2775" s="816"/>
      <c r="M2775" s="816"/>
      <c r="N2775" s="816"/>
      <c r="O2775" s="794" t="str">
        <f>details!$ER$3</f>
        <v>FEBURARY</v>
      </c>
      <c r="P2775" s="794"/>
      <c r="Q2775" s="794"/>
      <c r="R2775" s="794"/>
      <c r="S2775" s="794" t="str">
        <f>details!$EV$3</f>
        <v>GRAND TOAL</v>
      </c>
      <c r="T2775" s="794"/>
      <c r="U2775" s="794"/>
      <c r="V2775" s="794"/>
      <c r="W2775" s="811" t="s">
        <v>118</v>
      </c>
      <c r="X2775" s="811"/>
      <c r="Y2775" s="811"/>
      <c r="Z2775" s="812"/>
    </row>
    <row r="2776" spans="1:26" ht="15.5" customHeight="1">
      <c r="A2776" s="424"/>
      <c r="B2776" s="813" t="s">
        <v>175</v>
      </c>
      <c r="C2776" s="814"/>
      <c r="D2776" s="815" t="str">
        <f>IF(details!EI93="","",details!EI93)</f>
        <v/>
      </c>
      <c r="E2776" s="815"/>
      <c r="F2776" s="815"/>
      <c r="G2776" s="815" t="str">
        <f>IF(details!EM93="","",details!EM93)</f>
        <v/>
      </c>
      <c r="H2776" s="815"/>
      <c r="I2776" s="815"/>
      <c r="J2776" s="816" t="str">
        <f>IF(details!EQ93="","",details!EQ93)</f>
        <v/>
      </c>
      <c r="K2776" s="816"/>
      <c r="L2776" s="816"/>
      <c r="M2776" s="816"/>
      <c r="N2776" s="816"/>
      <c r="O2776" s="817" t="str">
        <f>IF(details!EU93="","",details!EU93)</f>
        <v/>
      </c>
      <c r="P2776" s="817"/>
      <c r="Q2776" s="817"/>
      <c r="R2776" s="817"/>
      <c r="S2776" s="815" t="str">
        <f>IF(details!EW93="","",details!EW93)</f>
        <v/>
      </c>
      <c r="T2776" s="815"/>
      <c r="U2776" s="815"/>
      <c r="V2776" s="815"/>
      <c r="W2776" s="811"/>
      <c r="X2776" s="811"/>
      <c r="Y2776" s="811"/>
      <c r="Z2776" s="812"/>
    </row>
    <row r="2777" spans="1:26" ht="15.5" customHeight="1">
      <c r="A2777" s="424"/>
      <c r="B2777" s="818" t="s">
        <v>174</v>
      </c>
      <c r="C2777" s="819"/>
      <c r="D2777" s="820">
        <f>IF(details!EH93="","",details!EH93)</f>
        <v>40</v>
      </c>
      <c r="E2777" s="820"/>
      <c r="F2777" s="820"/>
      <c r="G2777" s="820">
        <f>IF(details!EL93="","",details!EL93)</f>
        <v>60</v>
      </c>
      <c r="H2777" s="820"/>
      <c r="I2777" s="820"/>
      <c r="J2777" s="820">
        <f>IF(details!EP93="","",details!EP93)</f>
        <v>80</v>
      </c>
      <c r="K2777" s="820"/>
      <c r="L2777" s="820"/>
      <c r="M2777" s="820"/>
      <c r="N2777" s="820"/>
      <c r="O2777" s="820">
        <f>IF(details!ET93="","",details!ET93)</f>
        <v>100</v>
      </c>
      <c r="P2777" s="820"/>
      <c r="Q2777" s="820"/>
      <c r="R2777" s="820"/>
      <c r="S2777" s="820">
        <f>IF(details!EV93="","",details!EV93)</f>
        <v>110</v>
      </c>
      <c r="T2777" s="820"/>
      <c r="U2777" s="820"/>
      <c r="V2777" s="820"/>
      <c r="W2777" s="821">
        <f>'statement of marks'!$HR$108</f>
        <v>45777</v>
      </c>
      <c r="X2777" s="821"/>
      <c r="Y2777" s="821"/>
      <c r="Z2777" s="822"/>
    </row>
    <row r="2778" spans="1:26" ht="15.5" customHeight="1">
      <c r="A2778" s="426"/>
      <c r="B2778" s="803" t="s">
        <v>232</v>
      </c>
      <c r="C2778" s="804"/>
      <c r="D2778" s="805" t="s">
        <v>189</v>
      </c>
      <c r="E2778" s="805"/>
      <c r="F2778" s="805"/>
      <c r="G2778" s="805" t="s">
        <v>190</v>
      </c>
      <c r="H2778" s="805"/>
      <c r="I2778" s="805"/>
      <c r="J2778" s="805" t="s">
        <v>222</v>
      </c>
      <c r="K2778" s="805"/>
      <c r="L2778" s="805"/>
      <c r="M2778" s="805"/>
      <c r="N2778" s="805"/>
      <c r="O2778" s="805" t="s">
        <v>147</v>
      </c>
      <c r="P2778" s="805"/>
      <c r="Q2778" s="805"/>
      <c r="R2778" s="805"/>
      <c r="S2778" s="806" t="s">
        <v>195</v>
      </c>
      <c r="T2778" s="806"/>
      <c r="U2778" s="806"/>
      <c r="V2778" s="806"/>
      <c r="W2778" s="805" t="s">
        <v>230</v>
      </c>
      <c r="X2778" s="805"/>
      <c r="Y2778" s="805"/>
      <c r="Z2778" s="807"/>
    </row>
    <row r="2779" spans="1:26" ht="15.5" customHeight="1">
      <c r="A2779" s="426"/>
      <c r="B2779" s="803"/>
      <c r="C2779" s="804"/>
      <c r="D2779" s="805">
        <f>'statement of marks'!HP93</f>
        <v>1200</v>
      </c>
      <c r="E2779" s="805"/>
      <c r="F2779" s="805"/>
      <c r="G2779" s="805" t="str">
        <f>'statement of marks'!HQ93</f>
        <v/>
      </c>
      <c r="H2779" s="805"/>
      <c r="I2779" s="805"/>
      <c r="J2779" s="808" t="str">
        <f>'statement of marks'!HU93</f>
        <v/>
      </c>
      <c r="K2779" s="808"/>
      <c r="L2779" s="808"/>
      <c r="M2779" s="808"/>
      <c r="N2779" s="808"/>
      <c r="O2779" s="808" t="str">
        <f>'statement of marks'!HR93</f>
        <v/>
      </c>
      <c r="P2779" s="808"/>
      <c r="Q2779" s="808"/>
      <c r="R2779" s="808"/>
      <c r="S2779" s="805" t="str">
        <f>'statement of marks'!HT93</f>
        <v/>
      </c>
      <c r="T2779" s="805"/>
      <c r="U2779" s="805"/>
      <c r="V2779" s="805"/>
      <c r="W2779" s="809" t="str">
        <f>'statement of marks'!HO93</f>
        <v/>
      </c>
      <c r="X2779" s="809"/>
      <c r="Y2779" s="809"/>
      <c r="Z2779" s="810"/>
    </row>
    <row r="2780" spans="1:26" ht="15.5" customHeight="1">
      <c r="A2780" s="424"/>
      <c r="B2780" s="792" t="s">
        <v>176</v>
      </c>
      <c r="C2780" s="793"/>
      <c r="D2780" s="794"/>
      <c r="E2780" s="794"/>
      <c r="F2780" s="794"/>
      <c r="G2780" s="794"/>
      <c r="H2780" s="794"/>
      <c r="I2780" s="794"/>
      <c r="J2780" s="794"/>
      <c r="K2780" s="794"/>
      <c r="L2780" s="794"/>
      <c r="M2780" s="794"/>
      <c r="N2780" s="794"/>
      <c r="O2780" s="794"/>
      <c r="P2780" s="794"/>
      <c r="Q2780" s="794"/>
      <c r="R2780" s="794"/>
      <c r="S2780" s="794"/>
      <c r="T2780" s="794"/>
      <c r="U2780" s="794"/>
      <c r="V2780" s="794"/>
      <c r="W2780" s="794"/>
      <c r="X2780" s="794"/>
      <c r="Y2780" s="794"/>
      <c r="Z2780" s="800"/>
    </row>
    <row r="2781" spans="1:26" ht="15.5" customHeight="1">
      <c r="A2781" s="424"/>
      <c r="B2781" s="801" t="s">
        <v>161</v>
      </c>
      <c r="C2781" s="802"/>
      <c r="D2781" s="794"/>
      <c r="E2781" s="794"/>
      <c r="F2781" s="794"/>
      <c r="G2781" s="794"/>
      <c r="H2781" s="794"/>
      <c r="I2781" s="794"/>
      <c r="J2781" s="794"/>
      <c r="K2781" s="794"/>
      <c r="L2781" s="794"/>
      <c r="M2781" s="794"/>
      <c r="N2781" s="794"/>
      <c r="O2781" s="794"/>
      <c r="P2781" s="794"/>
      <c r="Q2781" s="794"/>
      <c r="R2781" s="794"/>
      <c r="S2781" s="794"/>
      <c r="T2781" s="794"/>
      <c r="U2781" s="794"/>
      <c r="V2781" s="794"/>
      <c r="W2781" s="794"/>
      <c r="X2781" s="794"/>
      <c r="Y2781" s="794"/>
      <c r="Z2781" s="800"/>
    </row>
    <row r="2782" spans="1:26" ht="15.5" customHeight="1">
      <c r="A2782" s="424"/>
      <c r="B2782" s="792" t="s">
        <v>162</v>
      </c>
      <c r="C2782" s="793"/>
      <c r="D2782" s="794"/>
      <c r="E2782" s="794"/>
      <c r="F2782" s="794"/>
      <c r="G2782" s="794"/>
      <c r="H2782" s="794"/>
      <c r="I2782" s="794"/>
      <c r="J2782" s="794"/>
      <c r="K2782" s="794"/>
      <c r="L2782" s="794"/>
      <c r="M2782" s="794"/>
      <c r="N2782" s="794"/>
      <c r="O2782" s="794"/>
      <c r="P2782" s="794"/>
      <c r="Q2782" s="794"/>
      <c r="R2782" s="794"/>
      <c r="S2782" s="795" t="s">
        <v>162</v>
      </c>
      <c r="T2782" s="795"/>
      <c r="U2782" s="795"/>
      <c r="V2782" s="795"/>
      <c r="W2782" s="796" t="s">
        <v>163</v>
      </c>
      <c r="X2782" s="796"/>
      <c r="Y2782" s="796"/>
      <c r="Z2782" s="797"/>
    </row>
    <row r="2783" spans="1:26" ht="15.5" customHeight="1">
      <c r="A2783" s="424"/>
      <c r="B2783" s="798" t="s">
        <v>163</v>
      </c>
      <c r="C2783" s="799"/>
      <c r="D2783" s="794"/>
      <c r="E2783" s="794"/>
      <c r="F2783" s="794"/>
      <c r="G2783" s="794"/>
      <c r="H2783" s="794"/>
      <c r="I2783" s="794"/>
      <c r="J2783" s="794"/>
      <c r="K2783" s="794"/>
      <c r="L2783" s="794"/>
      <c r="M2783" s="794"/>
      <c r="N2783" s="794"/>
      <c r="O2783" s="794"/>
      <c r="P2783" s="794"/>
      <c r="Q2783" s="794"/>
      <c r="R2783" s="794"/>
      <c r="S2783" s="795"/>
      <c r="T2783" s="795"/>
      <c r="U2783" s="795"/>
      <c r="V2783" s="795"/>
      <c r="W2783" s="796"/>
      <c r="X2783" s="796"/>
      <c r="Y2783" s="796"/>
      <c r="Z2783" s="797"/>
    </row>
    <row r="2784" spans="1:26" ht="15.5" customHeight="1" thickBot="1">
      <c r="A2784" s="424"/>
      <c r="B2784" s="786" t="s">
        <v>223</v>
      </c>
      <c r="C2784" s="787"/>
      <c r="D2784" s="788"/>
      <c r="E2784" s="788"/>
      <c r="F2784" s="788"/>
      <c r="G2784" s="788"/>
      <c r="H2784" s="788"/>
      <c r="I2784" s="788"/>
      <c r="J2784" s="788"/>
      <c r="K2784" s="788"/>
      <c r="L2784" s="788"/>
      <c r="M2784" s="788"/>
      <c r="N2784" s="788"/>
      <c r="O2784" s="788"/>
      <c r="P2784" s="788"/>
      <c r="Q2784" s="788"/>
      <c r="R2784" s="788"/>
      <c r="S2784" s="789" t="s">
        <v>179</v>
      </c>
      <c r="T2784" s="789"/>
      <c r="U2784" s="789"/>
      <c r="V2784" s="789"/>
      <c r="W2784" s="790" t="s">
        <v>179</v>
      </c>
      <c r="X2784" s="790"/>
      <c r="Y2784" s="790"/>
      <c r="Z2784" s="791"/>
    </row>
    <row r="2785" spans="1:26" ht="15.5" customHeight="1">
      <c r="A2785" s="424"/>
      <c r="B2785" s="839" t="s">
        <v>178</v>
      </c>
      <c r="C2785" s="840"/>
      <c r="D2785" s="840"/>
      <c r="E2785" s="840"/>
      <c r="F2785" s="840"/>
      <c r="G2785" s="840"/>
      <c r="H2785" s="840"/>
      <c r="I2785" s="840"/>
      <c r="J2785" s="840"/>
      <c r="K2785" s="840"/>
      <c r="L2785" s="840"/>
      <c r="M2785" s="840"/>
      <c r="N2785" s="840"/>
      <c r="O2785" s="840"/>
      <c r="P2785" s="840"/>
      <c r="Q2785" s="840"/>
      <c r="R2785" s="840"/>
      <c r="S2785" s="840"/>
      <c r="T2785" s="840"/>
      <c r="U2785" s="840"/>
      <c r="V2785" s="840"/>
      <c r="W2785" s="840"/>
      <c r="X2785" s="840"/>
      <c r="Y2785" s="840"/>
      <c r="Z2785" s="841"/>
    </row>
    <row r="2786" spans="1:26" ht="15.5" customHeight="1">
      <c r="A2786" s="424"/>
      <c r="B2786" s="842" t="str">
        <f>IF('statement of marks'!$A$1="","",'statement of marks'!$A$1)</f>
        <v>GOVT. HR. SEC. SCHOOL, _________________</v>
      </c>
      <c r="C2786" s="843"/>
      <c r="D2786" s="843"/>
      <c r="E2786" s="843"/>
      <c r="F2786" s="843"/>
      <c r="G2786" s="843"/>
      <c r="H2786" s="843"/>
      <c r="I2786" s="843"/>
      <c r="J2786" s="843"/>
      <c r="K2786" s="843"/>
      <c r="L2786" s="843"/>
      <c r="M2786" s="843"/>
      <c r="N2786" s="843"/>
      <c r="O2786" s="843"/>
      <c r="P2786" s="843"/>
      <c r="Q2786" s="843"/>
      <c r="R2786" s="843"/>
      <c r="S2786" s="843"/>
      <c r="T2786" s="843"/>
      <c r="U2786" s="843"/>
      <c r="V2786" s="843"/>
      <c r="W2786" s="843"/>
      <c r="X2786" s="843"/>
      <c r="Y2786" s="843"/>
      <c r="Z2786" s="844"/>
    </row>
    <row r="2787" spans="1:26" ht="15.5" customHeight="1">
      <c r="A2787" s="424"/>
      <c r="B2787" s="813" t="s">
        <v>117</v>
      </c>
      <c r="C2787" s="814"/>
      <c r="D2787" s="814" t="str">
        <f>IF('statement of marks'!$H$3="","",'statement of marks'!$H$3)</f>
        <v>2024-25</v>
      </c>
      <c r="E2787" s="814"/>
      <c r="F2787" s="814"/>
      <c r="G2787" s="814"/>
      <c r="H2787" s="814"/>
      <c r="I2787" s="814"/>
      <c r="J2787" s="814"/>
      <c r="K2787" s="814"/>
      <c r="L2787" s="814"/>
      <c r="M2787" s="814"/>
      <c r="N2787" s="814"/>
      <c r="O2787" s="814"/>
      <c r="P2787" s="814"/>
      <c r="Q2787" s="814"/>
      <c r="R2787" s="814"/>
      <c r="S2787" s="814"/>
      <c r="T2787" s="814"/>
      <c r="U2787" s="814"/>
      <c r="V2787" s="814"/>
      <c r="W2787" s="814"/>
      <c r="X2787" s="814"/>
      <c r="Y2787" s="814"/>
      <c r="Z2787" s="832"/>
    </row>
    <row r="2788" spans="1:26" ht="15.5" customHeight="1">
      <c r="A2788" s="424"/>
      <c r="B2788" s="813" t="s">
        <v>157</v>
      </c>
      <c r="C2788" s="814"/>
      <c r="D2788" s="814" t="str">
        <f>IF('statement of marks'!I94="","",'statement of marks'!I94)</f>
        <v/>
      </c>
      <c r="E2788" s="814"/>
      <c r="F2788" s="814"/>
      <c r="G2788" s="814"/>
      <c r="H2788" s="814"/>
      <c r="I2788" s="814"/>
      <c r="J2788" s="814"/>
      <c r="K2788" s="814"/>
      <c r="L2788" s="814"/>
      <c r="M2788" s="814"/>
      <c r="N2788" s="814"/>
      <c r="O2788" s="814"/>
      <c r="P2788" s="814"/>
      <c r="Q2788" s="814"/>
      <c r="R2788" s="814"/>
      <c r="S2788" s="814"/>
      <c r="T2788" s="814"/>
      <c r="U2788" s="814"/>
      <c r="V2788" s="814"/>
      <c r="W2788" s="814"/>
      <c r="X2788" s="814"/>
      <c r="Y2788" s="814"/>
      <c r="Z2788" s="832"/>
    </row>
    <row r="2789" spans="1:26" ht="15.5" customHeight="1">
      <c r="A2789" s="424"/>
      <c r="B2789" s="813" t="s">
        <v>20</v>
      </c>
      <c r="C2789" s="814"/>
      <c r="D2789" s="814" t="str">
        <f>IF('statement of marks'!J94="","",'statement of marks'!J94)</f>
        <v/>
      </c>
      <c r="E2789" s="814"/>
      <c r="F2789" s="814"/>
      <c r="G2789" s="814"/>
      <c r="H2789" s="814"/>
      <c r="I2789" s="814"/>
      <c r="J2789" s="814"/>
      <c r="K2789" s="814"/>
      <c r="L2789" s="814"/>
      <c r="M2789" s="814"/>
      <c r="N2789" s="814"/>
      <c r="O2789" s="814"/>
      <c r="P2789" s="814"/>
      <c r="Q2789" s="814"/>
      <c r="R2789" s="814"/>
      <c r="S2789" s="814"/>
      <c r="T2789" s="814"/>
      <c r="U2789" s="814"/>
      <c r="V2789" s="814"/>
      <c r="W2789" s="814"/>
      <c r="X2789" s="814"/>
      <c r="Y2789" s="814"/>
      <c r="Z2789" s="832"/>
    </row>
    <row r="2790" spans="1:26" ht="15.5" customHeight="1">
      <c r="A2790" s="424"/>
      <c r="B2790" s="813" t="s">
        <v>21</v>
      </c>
      <c r="C2790" s="814"/>
      <c r="D2790" s="814" t="str">
        <f>IF('statement of marks'!K94="","",'statement of marks'!K94)</f>
        <v/>
      </c>
      <c r="E2790" s="814"/>
      <c r="F2790" s="814"/>
      <c r="G2790" s="814"/>
      <c r="H2790" s="814"/>
      <c r="I2790" s="814"/>
      <c r="J2790" s="814"/>
      <c r="K2790" s="814"/>
      <c r="L2790" s="814"/>
      <c r="M2790" s="814"/>
      <c r="N2790" s="814"/>
      <c r="O2790" s="814"/>
      <c r="P2790" s="814"/>
      <c r="Q2790" s="814"/>
      <c r="R2790" s="814"/>
      <c r="S2790" s="814"/>
      <c r="T2790" s="814"/>
      <c r="U2790" s="814"/>
      <c r="V2790" s="814"/>
      <c r="W2790" s="814"/>
      <c r="X2790" s="814"/>
      <c r="Y2790" s="814"/>
      <c r="Z2790" s="832"/>
    </row>
    <row r="2791" spans="1:26" ht="15.5" customHeight="1">
      <c r="A2791" s="424"/>
      <c r="B2791" s="813" t="s">
        <v>158</v>
      </c>
      <c r="C2791" s="814"/>
      <c r="D2791" s="814" t="str">
        <f>IF('statement of marks'!$G$3="","",'statement of marks'!$G$3)</f>
        <v>6 A</v>
      </c>
      <c r="E2791" s="814"/>
      <c r="F2791" s="814"/>
      <c r="G2791" s="814" t="s">
        <v>159</v>
      </c>
      <c r="H2791" s="814"/>
      <c r="I2791" s="814"/>
      <c r="J2791" s="836">
        <f>IF('statement of marks'!D94="","",'statement of marks'!D94)</f>
        <v>888</v>
      </c>
      <c r="K2791" s="837"/>
      <c r="L2791" s="837"/>
      <c r="M2791" s="837"/>
      <c r="N2791" s="838"/>
      <c r="O2791" s="814" t="s">
        <v>79</v>
      </c>
      <c r="P2791" s="814"/>
      <c r="Q2791" s="814"/>
      <c r="R2791" s="814"/>
      <c r="S2791" s="814" t="str">
        <f>IF('statement of marks'!F94="","",'statement of marks'!F94)</f>
        <v/>
      </c>
      <c r="T2791" s="814"/>
      <c r="U2791" s="814"/>
      <c r="V2791" s="814"/>
      <c r="W2791" s="814" t="str">
        <f>IF('statement of marks'!$I$3="","",'statement of marks'!$I$3)</f>
        <v>SCHOOL DISE CODE</v>
      </c>
      <c r="X2791" s="814"/>
      <c r="Y2791" s="814"/>
      <c r="Z2791" s="832"/>
    </row>
    <row r="2792" spans="1:26" ht="15.5" customHeight="1">
      <c r="A2792" s="424"/>
      <c r="B2792" s="449" t="s">
        <v>171</v>
      </c>
      <c r="C2792" s="428"/>
      <c r="D2792" s="830" t="str">
        <f>IF('statement of marks'!G94="","",'statement of marks'!G94)</f>
        <v/>
      </c>
      <c r="E2792" s="830"/>
      <c r="F2792" s="830"/>
      <c r="G2792" s="831" t="str">
        <f>IF('statement of marks'!H94="","",'statement of marks'!H94)</f>
        <v/>
      </c>
      <c r="H2792" s="831"/>
      <c r="I2792" s="831"/>
      <c r="J2792" s="831"/>
      <c r="K2792" s="831"/>
      <c r="L2792" s="831"/>
      <c r="M2792" s="831"/>
      <c r="N2792" s="831"/>
      <c r="O2792" s="831"/>
      <c r="P2792" s="831"/>
      <c r="Q2792" s="831"/>
      <c r="R2792" s="831"/>
      <c r="S2792" s="831"/>
      <c r="T2792" s="831"/>
      <c r="U2792" s="831"/>
      <c r="V2792" s="831"/>
      <c r="W2792" s="814" t="str">
        <f>IF('statement of marks'!$J$3="","",'statement of marks'!$J$3)</f>
        <v>08291009401</v>
      </c>
      <c r="X2792" s="814"/>
      <c r="Y2792" s="814"/>
      <c r="Z2792" s="832"/>
    </row>
    <row r="2793" spans="1:26" ht="15.5" customHeight="1">
      <c r="A2793" s="424"/>
      <c r="B2793" s="450" t="s">
        <v>160</v>
      </c>
      <c r="C2793" s="429" t="s">
        <v>165</v>
      </c>
      <c r="D2793" s="794" t="s">
        <v>167</v>
      </c>
      <c r="E2793" s="794"/>
      <c r="F2793" s="794"/>
      <c r="G2793" s="794" t="s">
        <v>168</v>
      </c>
      <c r="H2793" s="794"/>
      <c r="I2793" s="794"/>
      <c r="J2793" s="794" t="s">
        <v>169</v>
      </c>
      <c r="K2793" s="794"/>
      <c r="L2793" s="794"/>
      <c r="M2793" s="833" t="str">
        <f>IF('statement of marks'!U$4="","",'statement of marks'!U$4)</f>
        <v>TOTAL OF ALL TESTS</v>
      </c>
      <c r="N2793" s="834" t="str">
        <f>IF('statement of marks'!V$4="","",'statement of marks'!V$4)</f>
        <v>VRUKSHAROPAN</v>
      </c>
      <c r="O2793" s="795" t="s">
        <v>170</v>
      </c>
      <c r="P2793" s="795"/>
      <c r="Q2793" s="795"/>
      <c r="R2793" s="795"/>
      <c r="S2793" s="835" t="s">
        <v>216</v>
      </c>
      <c r="T2793" s="816" t="s">
        <v>90</v>
      </c>
      <c r="U2793" s="816"/>
      <c r="V2793" s="816"/>
      <c r="W2793" s="816"/>
      <c r="X2793" s="823" t="s">
        <v>425</v>
      </c>
      <c r="Y2793" s="823"/>
      <c r="Z2793" s="824"/>
    </row>
    <row r="2794" spans="1:26" ht="15.5" customHeight="1">
      <c r="A2794" s="424"/>
      <c r="B2794" s="450"/>
      <c r="C2794" s="429"/>
      <c r="D2794" s="431" t="s">
        <v>217</v>
      </c>
      <c r="E2794" s="431" t="s">
        <v>218</v>
      </c>
      <c r="F2794" s="432" t="s">
        <v>219</v>
      </c>
      <c r="G2794" s="431" t="s">
        <v>217</v>
      </c>
      <c r="H2794" s="431" t="s">
        <v>218</v>
      </c>
      <c r="I2794" s="433" t="s">
        <v>219</v>
      </c>
      <c r="J2794" s="431" t="s">
        <v>217</v>
      </c>
      <c r="K2794" s="431" t="s">
        <v>218</v>
      </c>
      <c r="L2794" s="433" t="s">
        <v>219</v>
      </c>
      <c r="M2794" s="833"/>
      <c r="N2794" s="834"/>
      <c r="O2794" s="431" t="s">
        <v>217</v>
      </c>
      <c r="P2794" s="431" t="s">
        <v>218</v>
      </c>
      <c r="Q2794" s="434" t="s">
        <v>421</v>
      </c>
      <c r="R2794" s="433" t="s">
        <v>219</v>
      </c>
      <c r="S2794" s="835"/>
      <c r="T2794" s="431" t="s">
        <v>217</v>
      </c>
      <c r="U2794" s="431" t="s">
        <v>218</v>
      </c>
      <c r="V2794" s="434" t="s">
        <v>422</v>
      </c>
      <c r="W2794" s="433" t="s">
        <v>219</v>
      </c>
      <c r="X2794" s="435" t="s">
        <v>423</v>
      </c>
      <c r="Y2794" s="431" t="s">
        <v>220</v>
      </c>
      <c r="Z2794" s="451" t="s">
        <v>69</v>
      </c>
    </row>
    <row r="2795" spans="1:26" ht="15.5" customHeight="1">
      <c r="A2795" s="425"/>
      <c r="B2795" s="828" t="s">
        <v>166</v>
      </c>
      <c r="C2795" s="829"/>
      <c r="D2795" s="436">
        <f>IF('statement of marks'!L$6="","",'statement of marks'!L$6)</f>
        <v>5</v>
      </c>
      <c r="E2795" s="436">
        <f>IF('statement of marks'!M$6="","",'statement of marks'!M$6)</f>
        <v>5</v>
      </c>
      <c r="F2795" s="437">
        <f>IF('statement of marks'!N$6="","",'statement of marks'!N$6)</f>
        <v>10</v>
      </c>
      <c r="G2795" s="436">
        <f>IF('statement of marks'!O$6="","",'statement of marks'!O$6)</f>
        <v>5</v>
      </c>
      <c r="H2795" s="436">
        <f>IF('statement of marks'!P$6="","",'statement of marks'!P$6)</f>
        <v>5</v>
      </c>
      <c r="I2795" s="438">
        <f>IF('statement of marks'!Q$6="","",'statement of marks'!Q$6)</f>
        <v>10</v>
      </c>
      <c r="J2795" s="436">
        <f>IF('statement of marks'!R$6="","",'statement of marks'!R$6)</f>
        <v>5</v>
      </c>
      <c r="K2795" s="436">
        <f>IF('statement of marks'!S$6="","",'statement of marks'!S$6)</f>
        <v>4</v>
      </c>
      <c r="L2795" s="438">
        <f>IF('statement of marks'!T$6="","",'statement of marks'!T$6)</f>
        <v>9</v>
      </c>
      <c r="M2795" s="438">
        <f>IF('statement of marks'!U$6="","",'statement of marks'!U$6)</f>
        <v>29</v>
      </c>
      <c r="N2795" s="439">
        <f>IF('statement of marks'!V$6="","",'statement of marks'!V$6)</f>
        <v>1</v>
      </c>
      <c r="O2795" s="436">
        <f>IF('statement of marks'!W$6="","",'statement of marks'!W$6)</f>
        <v>40</v>
      </c>
      <c r="P2795" s="436">
        <f>IF('statement of marks'!X$6="","",'statement of marks'!X$6)</f>
        <v>10</v>
      </c>
      <c r="Q2795" s="436">
        <f>IF('statement of marks'!Y$6="","",'statement of marks'!Y$6)</f>
        <v>20</v>
      </c>
      <c r="R2795" s="438">
        <f>IF('statement of marks'!Z$6="","",'statement of marks'!Z$6)</f>
        <v>70</v>
      </c>
      <c r="S2795" s="440">
        <f>IF('statement of marks'!AA$6="","",'statement of marks'!AA$6)</f>
        <v>100</v>
      </c>
      <c r="T2795" s="436">
        <f>IF('statement of marks'!AB$6="","",'statement of marks'!AB$6)</f>
        <v>65</v>
      </c>
      <c r="U2795" s="436">
        <f>IF('statement of marks'!AC$6="","",'statement of marks'!AC$6)</f>
        <v>15</v>
      </c>
      <c r="V2795" s="436">
        <f>IF('statement of marks'!AD$6="","",'statement of marks'!AD$6)</f>
        <v>20</v>
      </c>
      <c r="W2795" s="438">
        <f>IF('statement of marks'!AE$6="","",'statement of marks'!AE$6)</f>
        <v>100</v>
      </c>
      <c r="X2795" s="441">
        <f>IF('statement of marks'!AF$6="","",'statement of marks'!AF$6)</f>
        <v>200</v>
      </c>
      <c r="Y2795" s="436" t="str">
        <f>IF('statement of marks'!AG$6="","",'statement of marks'!AG$6)</f>
        <v/>
      </c>
      <c r="Z2795" s="452" t="str">
        <f>IF('statement of marks'!AH$6="","",'statement of marks'!AH$6)</f>
        <v/>
      </c>
    </row>
    <row r="2796" spans="1:26" ht="15.5" customHeight="1">
      <c r="A2796" s="424"/>
      <c r="B2796" s="813" t="str">
        <f>IF('statement of marks'!$L$3="","",'statement of marks'!$L$3)</f>
        <v>HINDI</v>
      </c>
      <c r="C2796" s="814"/>
      <c r="D2796" s="430" t="str">
        <f>IF('statement of marks'!L94="","",'statement of marks'!L94)</f>
        <v/>
      </c>
      <c r="E2796" s="430" t="str">
        <f>IF('statement of marks'!M94="","",'statement of marks'!M94)</f>
        <v/>
      </c>
      <c r="F2796" s="442" t="str">
        <f>IF('statement of marks'!N94="","",'statement of marks'!N94)</f>
        <v/>
      </c>
      <c r="G2796" s="430" t="str">
        <f>IF('statement of marks'!O94="","",'statement of marks'!O94)</f>
        <v/>
      </c>
      <c r="H2796" s="430" t="str">
        <f>IF('statement of marks'!P94="","",'statement of marks'!P94)</f>
        <v/>
      </c>
      <c r="I2796" s="443" t="str">
        <f>IF('statement of marks'!Q94="","",'statement of marks'!Q94)</f>
        <v/>
      </c>
      <c r="J2796" s="430" t="str">
        <f>IF('statement of marks'!R94="","",'statement of marks'!R94)</f>
        <v/>
      </c>
      <c r="K2796" s="430" t="str">
        <f>IF('statement of marks'!S94="","",'statement of marks'!S94)</f>
        <v/>
      </c>
      <c r="L2796" s="443" t="str">
        <f>IF('statement of marks'!T94="","",'statement of marks'!T94)</f>
        <v/>
      </c>
      <c r="M2796" s="443" t="str">
        <f>IF('statement of marks'!U94="","",'statement of marks'!U94)</f>
        <v/>
      </c>
      <c r="N2796" s="444" t="str">
        <f>IF('statement of marks'!V94="","",'statement of marks'!V94)</f>
        <v/>
      </c>
      <c r="O2796" s="430" t="str">
        <f>IF('statement of marks'!W94="","",'statement of marks'!W94)</f>
        <v/>
      </c>
      <c r="P2796" s="430" t="str">
        <f>IF('statement of marks'!X94="","",'statement of marks'!X94)</f>
        <v/>
      </c>
      <c r="Q2796" s="430" t="str">
        <f>IF('statement of marks'!Y94="","",'statement of marks'!Y94)</f>
        <v/>
      </c>
      <c r="R2796" s="443" t="str">
        <f>IF('statement of marks'!Z94="","",'statement of marks'!Z94)</f>
        <v/>
      </c>
      <c r="S2796" s="445" t="str">
        <f>IF('statement of marks'!AA94="","",'statement of marks'!AA94)</f>
        <v/>
      </c>
      <c r="T2796" s="430" t="str">
        <f>IF('statement of marks'!AB94="","",'statement of marks'!AB94)</f>
        <v/>
      </c>
      <c r="U2796" s="430" t="str">
        <f>IF('statement of marks'!AC94="","",'statement of marks'!AC94)</f>
        <v/>
      </c>
      <c r="V2796" s="430" t="str">
        <f>IF('statement of marks'!AD94="","",'statement of marks'!AD94)</f>
        <v/>
      </c>
      <c r="W2796" s="443" t="str">
        <f>IF('statement of marks'!AE94="","",'statement of marks'!AE94)</f>
        <v/>
      </c>
      <c r="X2796" s="446" t="str">
        <f>IF('statement of marks'!AF94="","",'statement of marks'!AF94)</f>
        <v/>
      </c>
      <c r="Y2796" s="430" t="str">
        <f>IF('statement of marks'!AG94="","",'statement of marks'!AG94)</f>
        <v/>
      </c>
      <c r="Z2796" s="453" t="str">
        <f>IF('statement of marks'!AH94="","",'statement of marks'!AH94)</f>
        <v/>
      </c>
    </row>
    <row r="2797" spans="1:26" ht="15.5" customHeight="1">
      <c r="A2797" s="424"/>
      <c r="B2797" s="813" t="str">
        <f>IF('statement of marks'!$AK$3="","",'statement of marks'!$AK$3)</f>
        <v>ENGLISH</v>
      </c>
      <c r="C2797" s="814"/>
      <c r="D2797" s="430" t="str">
        <f>IF('statement of marks'!AK94="","",'statement of marks'!AK94)</f>
        <v/>
      </c>
      <c r="E2797" s="430" t="str">
        <f>IF('statement of marks'!AL94="","",'statement of marks'!AL94)</f>
        <v/>
      </c>
      <c r="F2797" s="442" t="str">
        <f>IF('statement of marks'!AM94="","",'statement of marks'!AM94)</f>
        <v/>
      </c>
      <c r="G2797" s="430" t="str">
        <f>IF('statement of marks'!AN94="","",'statement of marks'!AN94)</f>
        <v/>
      </c>
      <c r="H2797" s="430" t="str">
        <f>IF('statement of marks'!AO94="","",'statement of marks'!AO94)</f>
        <v/>
      </c>
      <c r="I2797" s="443" t="str">
        <f>IF('statement of marks'!AP94="","",'statement of marks'!AP94)</f>
        <v/>
      </c>
      <c r="J2797" s="430" t="str">
        <f>IF('statement of marks'!AQ94="","",'statement of marks'!AQ94)</f>
        <v/>
      </c>
      <c r="K2797" s="430" t="str">
        <f>IF('statement of marks'!AR94="","",'statement of marks'!AR94)</f>
        <v/>
      </c>
      <c r="L2797" s="443" t="str">
        <f>IF('statement of marks'!AS94="","",'statement of marks'!AS94)</f>
        <v/>
      </c>
      <c r="M2797" s="443" t="str">
        <f>IF('statement of marks'!AT94="","",'statement of marks'!AT94)</f>
        <v/>
      </c>
      <c r="N2797" s="444" t="str">
        <f>IF('statement of marks'!AU94="","",'statement of marks'!AU94)</f>
        <v/>
      </c>
      <c r="O2797" s="430" t="str">
        <f>IF('statement of marks'!AV94="","",'statement of marks'!AV94)</f>
        <v/>
      </c>
      <c r="P2797" s="430" t="str">
        <f>IF('statement of marks'!AW94="","",'statement of marks'!AW94)</f>
        <v/>
      </c>
      <c r="Q2797" s="430" t="str">
        <f>IF('statement of marks'!AX94="","",'statement of marks'!AX94)</f>
        <v/>
      </c>
      <c r="R2797" s="443" t="str">
        <f>IF('statement of marks'!AY94="","",'statement of marks'!AY94)</f>
        <v/>
      </c>
      <c r="S2797" s="445" t="str">
        <f>IF('statement of marks'!AZ94="","",'statement of marks'!AZ94)</f>
        <v/>
      </c>
      <c r="T2797" s="430" t="str">
        <f>IF('statement of marks'!BA94="","",'statement of marks'!BA94)</f>
        <v/>
      </c>
      <c r="U2797" s="430" t="str">
        <f>IF('statement of marks'!BB94="","",'statement of marks'!BB94)</f>
        <v/>
      </c>
      <c r="V2797" s="430" t="str">
        <f>IF('statement of marks'!BC94="","",'statement of marks'!BC94)</f>
        <v/>
      </c>
      <c r="W2797" s="443" t="str">
        <f>IF('statement of marks'!BD94="","",'statement of marks'!BD94)</f>
        <v/>
      </c>
      <c r="X2797" s="446" t="str">
        <f>IF('statement of marks'!BE94="","",'statement of marks'!BE94)</f>
        <v/>
      </c>
      <c r="Y2797" s="430" t="str">
        <f>IF('statement of marks'!BF94="","",'statement of marks'!BF94)</f>
        <v/>
      </c>
      <c r="Z2797" s="453" t="str">
        <f>IF('statement of marks'!BG94="","",'statement of marks'!BG94)</f>
        <v/>
      </c>
    </row>
    <row r="2798" spans="1:26" ht="15.5" customHeight="1">
      <c r="A2798" s="424"/>
      <c r="B2798" s="813" t="str">
        <f>IF('statement of marks'!BJ94="s","SANSKRIT",IF('statement of marks'!BJ94="u","URDU",IF('statement of marks'!BJ94="g","GUJRATI",IF('statement of marks'!BJ94="p","PUNJABI",IF('statement of marks'!BJ94="sd","fla/kh","THIRD LANGUAGE")))))</f>
        <v>THIRD LANGUAGE</v>
      </c>
      <c r="C2798" s="814"/>
      <c r="D2798" s="430" t="str">
        <f>IF('statement of marks'!BK94="","",'statement of marks'!BK94)</f>
        <v/>
      </c>
      <c r="E2798" s="430" t="str">
        <f>IF('statement of marks'!BL94="","",'statement of marks'!BL94)</f>
        <v/>
      </c>
      <c r="F2798" s="442" t="str">
        <f>IF('statement of marks'!BM94="","",'statement of marks'!BM94)</f>
        <v/>
      </c>
      <c r="G2798" s="430" t="str">
        <f>IF('statement of marks'!BN94="","",'statement of marks'!BN94)</f>
        <v/>
      </c>
      <c r="H2798" s="430" t="str">
        <f>IF('statement of marks'!BO94="","",'statement of marks'!BO94)</f>
        <v/>
      </c>
      <c r="I2798" s="443" t="str">
        <f>IF('statement of marks'!BP94="","",'statement of marks'!BP94)</f>
        <v/>
      </c>
      <c r="J2798" s="430" t="str">
        <f>IF('statement of marks'!BQ94="","",'statement of marks'!BQ94)</f>
        <v/>
      </c>
      <c r="K2798" s="430" t="str">
        <f>IF('statement of marks'!BR94="","",'statement of marks'!BR94)</f>
        <v/>
      </c>
      <c r="L2798" s="443" t="str">
        <f>IF('statement of marks'!BS94="","",'statement of marks'!BS94)</f>
        <v/>
      </c>
      <c r="M2798" s="443" t="str">
        <f>IF('statement of marks'!BT94="","",'statement of marks'!BT94)</f>
        <v/>
      </c>
      <c r="N2798" s="444" t="str">
        <f>IF('statement of marks'!BU94="","",'statement of marks'!BU94)</f>
        <v/>
      </c>
      <c r="O2798" s="430" t="str">
        <f>IF('statement of marks'!BV94="","",'statement of marks'!BV94)</f>
        <v/>
      </c>
      <c r="P2798" s="430" t="str">
        <f>IF('statement of marks'!BW94="","",'statement of marks'!BW94)</f>
        <v/>
      </c>
      <c r="Q2798" s="430"/>
      <c r="R2798" s="443" t="str">
        <f>IF('statement of marks'!BX94="","",'statement of marks'!BX94)</f>
        <v/>
      </c>
      <c r="S2798" s="445" t="str">
        <f>IF('statement of marks'!BY94="","",'statement of marks'!BY94)</f>
        <v/>
      </c>
      <c r="T2798" s="430" t="str">
        <f>IF('statement of marks'!BZ94="","",'statement of marks'!BZ94)</f>
        <v/>
      </c>
      <c r="U2798" s="430" t="str">
        <f>IF('statement of marks'!CA94="","",'statement of marks'!CA94)</f>
        <v/>
      </c>
      <c r="V2798" s="430"/>
      <c r="W2798" s="443" t="str">
        <f>IF('statement of marks'!CB94="","",'statement of marks'!CB94)</f>
        <v/>
      </c>
      <c r="X2798" s="446" t="str">
        <f>IF('statement of marks'!CC94="","",'statement of marks'!CC94)</f>
        <v/>
      </c>
      <c r="Y2798" s="430" t="str">
        <f>IF('statement of marks'!CD94="","",'statement of marks'!CD94)</f>
        <v/>
      </c>
      <c r="Z2798" s="453" t="str">
        <f>IF('statement of marks'!CE94="","",'statement of marks'!CE94)</f>
        <v/>
      </c>
    </row>
    <row r="2799" spans="1:26" ht="15.5" customHeight="1">
      <c r="A2799" s="424"/>
      <c r="B2799" s="813" t="str">
        <f>IF('statement of marks'!$CH$3="","",'statement of marks'!$CH$3)</f>
        <v>MATHEMATICS</v>
      </c>
      <c r="C2799" s="814"/>
      <c r="D2799" s="430" t="str">
        <f>IF('statement of marks'!CH94="","",'statement of marks'!CH94)</f>
        <v/>
      </c>
      <c r="E2799" s="430" t="str">
        <f>IF('statement of marks'!CI94="","",'statement of marks'!CI94)</f>
        <v/>
      </c>
      <c r="F2799" s="442" t="str">
        <f>IF('statement of marks'!CJ94="","",'statement of marks'!CJ94)</f>
        <v/>
      </c>
      <c r="G2799" s="430" t="str">
        <f>IF('statement of marks'!CK94="","",'statement of marks'!CK94)</f>
        <v/>
      </c>
      <c r="H2799" s="430" t="str">
        <f>IF('statement of marks'!CL94="","",'statement of marks'!CL94)</f>
        <v/>
      </c>
      <c r="I2799" s="443" t="str">
        <f>IF('statement of marks'!CM94="","",'statement of marks'!CM94)</f>
        <v/>
      </c>
      <c r="J2799" s="430" t="str">
        <f>IF('statement of marks'!CN94="","",'statement of marks'!CN94)</f>
        <v/>
      </c>
      <c r="K2799" s="430" t="str">
        <f>IF('statement of marks'!CO94="","",'statement of marks'!CO94)</f>
        <v/>
      </c>
      <c r="L2799" s="443" t="str">
        <f>IF('statement of marks'!CP94="","",'statement of marks'!CP94)</f>
        <v/>
      </c>
      <c r="M2799" s="443" t="str">
        <f>IF('statement of marks'!CQ94="","",'statement of marks'!CQ94)</f>
        <v/>
      </c>
      <c r="N2799" s="444" t="str">
        <f>IF('statement of marks'!CR94="","",'statement of marks'!CR94)</f>
        <v/>
      </c>
      <c r="O2799" s="430" t="str">
        <f>IF('statement of marks'!CS94="","",'statement of marks'!CS94)</f>
        <v/>
      </c>
      <c r="P2799" s="430" t="str">
        <f>IF('statement of marks'!CT94="","",'statement of marks'!CT94)</f>
        <v/>
      </c>
      <c r="Q2799" s="430" t="str">
        <f>IF('statement of marks'!CU94="","",'statement of marks'!CU94)</f>
        <v/>
      </c>
      <c r="R2799" s="443" t="str">
        <f>IF('statement of marks'!CV94="","",'statement of marks'!CV94)</f>
        <v/>
      </c>
      <c r="S2799" s="445" t="str">
        <f>IF('statement of marks'!CW94="","",'statement of marks'!CW94)</f>
        <v/>
      </c>
      <c r="T2799" s="430" t="str">
        <f>IF('statement of marks'!CX94="","",'statement of marks'!CX94)</f>
        <v/>
      </c>
      <c r="U2799" s="430" t="str">
        <f>IF('statement of marks'!CY94="","",'statement of marks'!CY94)</f>
        <v/>
      </c>
      <c r="V2799" s="430" t="str">
        <f>IF('statement of marks'!CZ94="","",'statement of marks'!CZ94)</f>
        <v/>
      </c>
      <c r="W2799" s="443" t="str">
        <f>IF('statement of marks'!DA94="","",'statement of marks'!DA94)</f>
        <v/>
      </c>
      <c r="X2799" s="446" t="str">
        <f>IF('statement of marks'!DB94="","",'statement of marks'!DB94)</f>
        <v/>
      </c>
      <c r="Y2799" s="430" t="str">
        <f>IF('statement of marks'!DC94="","",'statement of marks'!DC94)</f>
        <v/>
      </c>
      <c r="Z2799" s="453" t="str">
        <f>IF('statement of marks'!DD94="","",'statement of marks'!DD94)</f>
        <v/>
      </c>
    </row>
    <row r="2800" spans="1:26" ht="15.5" customHeight="1">
      <c r="A2800" s="424"/>
      <c r="B2800" s="813" t="str">
        <f>IF('statement of marks'!$DG$3="","",'statement of marks'!$DG$3)</f>
        <v>SCIENCE</v>
      </c>
      <c r="C2800" s="814"/>
      <c r="D2800" s="430" t="str">
        <f>IF('statement of marks'!DG94="","",'statement of marks'!DG94)</f>
        <v/>
      </c>
      <c r="E2800" s="430" t="str">
        <f>IF('statement of marks'!DH94="","",'statement of marks'!DH94)</f>
        <v/>
      </c>
      <c r="F2800" s="442" t="str">
        <f>IF('statement of marks'!DI94="","",'statement of marks'!DI94)</f>
        <v/>
      </c>
      <c r="G2800" s="430" t="str">
        <f>IF('statement of marks'!DJ94="","",'statement of marks'!DJ94)</f>
        <v/>
      </c>
      <c r="H2800" s="430" t="str">
        <f>IF('statement of marks'!DK94="","",'statement of marks'!DK94)</f>
        <v/>
      </c>
      <c r="I2800" s="443" t="str">
        <f>IF('statement of marks'!DL94="","",'statement of marks'!DL94)</f>
        <v/>
      </c>
      <c r="J2800" s="430" t="str">
        <f>IF('statement of marks'!DM94="","",'statement of marks'!DM94)</f>
        <v/>
      </c>
      <c r="K2800" s="430" t="str">
        <f>IF('statement of marks'!DN94="","",'statement of marks'!DN94)</f>
        <v/>
      </c>
      <c r="L2800" s="443" t="str">
        <f>IF('statement of marks'!DO94="","",'statement of marks'!DO94)</f>
        <v/>
      </c>
      <c r="M2800" s="443" t="str">
        <f>IF('statement of marks'!DP94="","",'statement of marks'!DP94)</f>
        <v/>
      </c>
      <c r="N2800" s="444" t="str">
        <f>IF('statement of marks'!DQ94="","",'statement of marks'!DQ94)</f>
        <v/>
      </c>
      <c r="O2800" s="430" t="str">
        <f>IF('statement of marks'!DR94="","",'statement of marks'!DR94)</f>
        <v/>
      </c>
      <c r="P2800" s="430" t="str">
        <f>IF('statement of marks'!DS94="","",'statement of marks'!DS94)</f>
        <v/>
      </c>
      <c r="Q2800" s="430"/>
      <c r="R2800" s="443" t="str">
        <f>IF('statement of marks'!DT94="","",'statement of marks'!DT94)</f>
        <v/>
      </c>
      <c r="S2800" s="445" t="str">
        <f>IF('statement of marks'!DU94="","",'statement of marks'!DU94)</f>
        <v/>
      </c>
      <c r="T2800" s="430" t="str">
        <f>IF('statement of marks'!DV94="","",'statement of marks'!DV94)</f>
        <v/>
      </c>
      <c r="U2800" s="430" t="str">
        <f>IF('statement of marks'!DW94="","",'statement of marks'!DW94)</f>
        <v/>
      </c>
      <c r="V2800" s="430"/>
      <c r="W2800" s="443" t="str">
        <f>IF('statement of marks'!DX94="","",'statement of marks'!DX94)</f>
        <v/>
      </c>
      <c r="X2800" s="446" t="str">
        <f>IF('statement of marks'!DY94="","",'statement of marks'!DY94)</f>
        <v/>
      </c>
      <c r="Y2800" s="430" t="str">
        <f>IF('statement of marks'!DZ94="","",'statement of marks'!DZ94)</f>
        <v/>
      </c>
      <c r="Z2800" s="453" t="str">
        <f>IF('statement of marks'!EA94="","",'statement of marks'!EA94)</f>
        <v/>
      </c>
    </row>
    <row r="2801" spans="1:26" ht="15.5" customHeight="1">
      <c r="A2801" s="424"/>
      <c r="B2801" s="813" t="str">
        <f>IF('statement of marks'!$ED$3="","",'statement of marks'!$ED$3)</f>
        <v>SOCIAL STUDIES</v>
      </c>
      <c r="C2801" s="814"/>
      <c r="D2801" s="430" t="str">
        <f>IF('statement of marks'!ED94="","",'statement of marks'!ED94)</f>
        <v/>
      </c>
      <c r="E2801" s="430" t="str">
        <f>IF('statement of marks'!EE94="","",'statement of marks'!EE94)</f>
        <v/>
      </c>
      <c r="F2801" s="442" t="str">
        <f>IF('statement of marks'!EF94="","",'statement of marks'!EF94)</f>
        <v/>
      </c>
      <c r="G2801" s="430" t="str">
        <f>IF('statement of marks'!EG94="","",'statement of marks'!EG94)</f>
        <v/>
      </c>
      <c r="H2801" s="430" t="str">
        <f>IF('statement of marks'!EH94="","",'statement of marks'!EH94)</f>
        <v/>
      </c>
      <c r="I2801" s="443" t="str">
        <f>IF('statement of marks'!EI94="","",'statement of marks'!EI94)</f>
        <v/>
      </c>
      <c r="J2801" s="430" t="str">
        <f>IF('statement of marks'!EJ94="","",'statement of marks'!EJ94)</f>
        <v/>
      </c>
      <c r="K2801" s="430" t="str">
        <f>IF('statement of marks'!EK94="","",'statement of marks'!EK94)</f>
        <v/>
      </c>
      <c r="L2801" s="443" t="str">
        <f>IF('statement of marks'!EL94="","",'statement of marks'!EL94)</f>
        <v/>
      </c>
      <c r="M2801" s="443" t="str">
        <f>IF('statement of marks'!EM94="","",'statement of marks'!EM94)</f>
        <v/>
      </c>
      <c r="N2801" s="444" t="str">
        <f>IF('statement of marks'!EN94="","",'statement of marks'!EN94)</f>
        <v/>
      </c>
      <c r="O2801" s="430" t="str">
        <f>IF('statement of marks'!EO94="","",'statement of marks'!EO94)</f>
        <v/>
      </c>
      <c r="P2801" s="430" t="str">
        <f>IF('statement of marks'!EP94="","",'statement of marks'!EP94)</f>
        <v/>
      </c>
      <c r="Q2801" s="430"/>
      <c r="R2801" s="443" t="str">
        <f>IF('statement of marks'!EQ94="","",'statement of marks'!EQ94)</f>
        <v/>
      </c>
      <c r="S2801" s="445" t="str">
        <f>IF('statement of marks'!ER94="","",'statement of marks'!ER94)</f>
        <v/>
      </c>
      <c r="T2801" s="430" t="str">
        <f>IF('statement of marks'!ES94="","",'statement of marks'!ES94)</f>
        <v/>
      </c>
      <c r="U2801" s="430" t="str">
        <f>IF('statement of marks'!ET94="","",'statement of marks'!ET94)</f>
        <v/>
      </c>
      <c r="V2801" s="430"/>
      <c r="W2801" s="443" t="str">
        <f>IF('statement of marks'!EU94="","",'statement of marks'!EU94)</f>
        <v/>
      </c>
      <c r="X2801" s="446" t="str">
        <f>IF('statement of marks'!EV94="","",'statement of marks'!EV94)</f>
        <v/>
      </c>
      <c r="Y2801" s="430" t="str">
        <f>IF('statement of marks'!EW94="","",'statement of marks'!EW94)</f>
        <v/>
      </c>
      <c r="Z2801" s="453" t="str">
        <f>IF('statement of marks'!EX94="","",'statement of marks'!EX94)</f>
        <v/>
      </c>
    </row>
    <row r="2802" spans="1:26" ht="15.5" customHeight="1">
      <c r="A2802" s="424"/>
      <c r="B2802" s="813" t="s">
        <v>172</v>
      </c>
      <c r="C2802" s="814"/>
      <c r="D2802" s="794" t="s">
        <v>167</v>
      </c>
      <c r="E2802" s="794"/>
      <c r="F2802" s="794"/>
      <c r="G2802" s="794" t="s">
        <v>168</v>
      </c>
      <c r="H2802" s="794"/>
      <c r="I2802" s="794"/>
      <c r="J2802" s="794" t="s">
        <v>169</v>
      </c>
      <c r="K2802" s="794"/>
      <c r="L2802" s="794"/>
      <c r="M2802" s="794"/>
      <c r="N2802" s="794"/>
      <c r="O2802" s="794" t="s">
        <v>177</v>
      </c>
      <c r="P2802" s="794"/>
      <c r="Q2802" s="794"/>
      <c r="R2802" s="794"/>
      <c r="S2802" s="794" t="s">
        <v>221</v>
      </c>
      <c r="T2802" s="794"/>
      <c r="U2802" s="794"/>
      <c r="V2802" s="794"/>
      <c r="W2802" s="447"/>
      <c r="X2802" s="823" t="s">
        <v>425</v>
      </c>
      <c r="Y2802" s="823"/>
      <c r="Z2802" s="824"/>
    </row>
    <row r="2803" spans="1:26" ht="15.5" customHeight="1">
      <c r="A2803" s="425"/>
      <c r="B2803" s="825" t="s">
        <v>166</v>
      </c>
      <c r="C2803" s="826"/>
      <c r="D2803" s="827">
        <f>IF('statement of marks'!FA$6="","",'statement of marks'!FA$6)</f>
        <v>20</v>
      </c>
      <c r="E2803" s="827"/>
      <c r="F2803" s="827"/>
      <c r="G2803" s="827">
        <f>IF('statement of marks'!FB$6="","",'statement of marks'!FB$6)</f>
        <v>20</v>
      </c>
      <c r="H2803" s="827"/>
      <c r="I2803" s="827"/>
      <c r="J2803" s="827">
        <f>IF('statement of marks'!FC$6="","",'statement of marks'!FC$6)</f>
        <v>20</v>
      </c>
      <c r="K2803" s="827"/>
      <c r="L2803" s="827"/>
      <c r="M2803" s="827"/>
      <c r="N2803" s="827"/>
      <c r="O2803" s="827">
        <f>IF('statement of marks'!FD$6="","",'statement of marks'!FD$6)</f>
        <v>20</v>
      </c>
      <c r="P2803" s="827"/>
      <c r="Q2803" s="827"/>
      <c r="R2803" s="827"/>
      <c r="S2803" s="827">
        <f>IF('statement of marks'!FE$6="","",'statement of marks'!FE$6)</f>
        <v>20</v>
      </c>
      <c r="T2803" s="827"/>
      <c r="U2803" s="827"/>
      <c r="V2803" s="827"/>
      <c r="W2803" s="448"/>
      <c r="X2803" s="436">
        <f>IF('statement of marks'!FF$6="","",'statement of marks'!FF$6)</f>
        <v>100</v>
      </c>
      <c r="Y2803" s="436" t="s">
        <v>220</v>
      </c>
      <c r="Z2803" s="451" t="s">
        <v>69</v>
      </c>
    </row>
    <row r="2804" spans="1:26" ht="15.5" customHeight="1">
      <c r="A2804" s="424"/>
      <c r="B2804" s="813" t="str">
        <f>IF('statement of marks'!$FA$3="","",'statement of marks'!$FA$3)</f>
        <v>WORK EXPERIENCE</v>
      </c>
      <c r="C2804" s="814"/>
      <c r="D2804" s="817" t="str">
        <f>IF('statement of marks'!FA94="","",'statement of marks'!FA94)</f>
        <v/>
      </c>
      <c r="E2804" s="817"/>
      <c r="F2804" s="817"/>
      <c r="G2804" s="817" t="str">
        <f>IF('statement of marks'!FB94="","",'statement of marks'!FB94)</f>
        <v/>
      </c>
      <c r="H2804" s="817"/>
      <c r="I2804" s="817"/>
      <c r="J2804" s="816" t="str">
        <f>IF('statement of marks'!FC94="","",'statement of marks'!FC94)</f>
        <v/>
      </c>
      <c r="K2804" s="816"/>
      <c r="L2804" s="816"/>
      <c r="M2804" s="816"/>
      <c r="N2804" s="816"/>
      <c r="O2804" s="817" t="str">
        <f>IF('statement of marks'!FD94="","",'statement of marks'!FD94)</f>
        <v/>
      </c>
      <c r="P2804" s="817"/>
      <c r="Q2804" s="817"/>
      <c r="R2804" s="817"/>
      <c r="S2804" s="817" t="str">
        <f>IF('statement of marks'!FE94="","",'statement of marks'!FE94)</f>
        <v/>
      </c>
      <c r="T2804" s="817"/>
      <c r="U2804" s="817"/>
      <c r="V2804" s="817"/>
      <c r="W2804" s="447"/>
      <c r="X2804" s="447" t="str">
        <f>IF('statement of marks'!FF94="","",'statement of marks'!FF94)</f>
        <v/>
      </c>
      <c r="Y2804" s="447" t="str">
        <f>IF('statement of marks'!FG94="","",'statement of marks'!FG94)</f>
        <v/>
      </c>
      <c r="Z2804" s="454" t="str">
        <f>IF('statement of marks'!FH94="","",'statement of marks'!FH94)</f>
        <v/>
      </c>
    </row>
    <row r="2805" spans="1:26" ht="15.5" customHeight="1">
      <c r="A2805" s="424"/>
      <c r="B2805" s="813" t="str">
        <f>IF('statement of marks'!$FK$3="","",'statement of marks'!$FK$3)</f>
        <v>ART EDUCATION</v>
      </c>
      <c r="C2805" s="814"/>
      <c r="D2805" s="817" t="str">
        <f>IF('statement of marks'!FK94="","",'statement of marks'!FK94)</f>
        <v/>
      </c>
      <c r="E2805" s="817"/>
      <c r="F2805" s="817"/>
      <c r="G2805" s="817" t="str">
        <f>IF('statement of marks'!FL94="","",'statement of marks'!FL94)</f>
        <v/>
      </c>
      <c r="H2805" s="817"/>
      <c r="I2805" s="817"/>
      <c r="J2805" s="816" t="str">
        <f>IF('statement of marks'!FM94="","",'statement of marks'!FM94)</f>
        <v/>
      </c>
      <c r="K2805" s="816"/>
      <c r="L2805" s="816"/>
      <c r="M2805" s="816"/>
      <c r="N2805" s="816"/>
      <c r="O2805" s="817" t="str">
        <f>IF('statement of marks'!FN94="","",'statement of marks'!FN94)</f>
        <v/>
      </c>
      <c r="P2805" s="817"/>
      <c r="Q2805" s="817"/>
      <c r="R2805" s="817"/>
      <c r="S2805" s="817" t="str">
        <f>IF('statement of marks'!FO94="","",'statement of marks'!FO94)</f>
        <v/>
      </c>
      <c r="T2805" s="817"/>
      <c r="U2805" s="817"/>
      <c r="V2805" s="817"/>
      <c r="W2805" s="447"/>
      <c r="X2805" s="447" t="str">
        <f>IF('statement of marks'!FP94="","",'statement of marks'!FP94)</f>
        <v/>
      </c>
      <c r="Y2805" s="447" t="str">
        <f>IF('statement of marks'!FQ94="","",'statement of marks'!FQ94)</f>
        <v/>
      </c>
      <c r="Z2805" s="454" t="str">
        <f>IF('statement of marks'!FR94="","",'statement of marks'!FR94)</f>
        <v/>
      </c>
    </row>
    <row r="2806" spans="1:26" ht="15.5" customHeight="1">
      <c r="A2806" s="424"/>
      <c r="B2806" s="813" t="str">
        <f>IF('statement of marks'!$FU$3="","",'statement of marks'!$FU$3)</f>
        <v>PHYSICIAL EDUCATION</v>
      </c>
      <c r="C2806" s="814"/>
      <c r="D2806" s="817" t="str">
        <f>IF('statement of marks'!FU94="","",'statement of marks'!FU94)</f>
        <v/>
      </c>
      <c r="E2806" s="817"/>
      <c r="F2806" s="817"/>
      <c r="G2806" s="817" t="str">
        <f>IF('statement of marks'!FV94="","",'statement of marks'!FV94)</f>
        <v/>
      </c>
      <c r="H2806" s="817"/>
      <c r="I2806" s="817"/>
      <c r="J2806" s="816" t="str">
        <f>IF('statement of marks'!FW94="","",'statement of marks'!FW94)</f>
        <v/>
      </c>
      <c r="K2806" s="816"/>
      <c r="L2806" s="816"/>
      <c r="M2806" s="816"/>
      <c r="N2806" s="816"/>
      <c r="O2806" s="817" t="str">
        <f>IF('statement of marks'!FX94="","",'statement of marks'!FX94)</f>
        <v/>
      </c>
      <c r="P2806" s="817"/>
      <c r="Q2806" s="817"/>
      <c r="R2806" s="817"/>
      <c r="S2806" s="817" t="str">
        <f>IF('statement of marks'!FY94="","",'statement of marks'!FY94)</f>
        <v/>
      </c>
      <c r="T2806" s="817"/>
      <c r="U2806" s="817"/>
      <c r="V2806" s="817"/>
      <c r="W2806" s="447"/>
      <c r="X2806" s="447" t="str">
        <f>IF('statement of marks'!FZ94="","",'statement of marks'!FZ94)</f>
        <v/>
      </c>
      <c r="Y2806" s="447" t="str">
        <f>IF('statement of marks'!GA94="","",'statement of marks'!GA94)</f>
        <v/>
      </c>
      <c r="Z2806" s="454" t="str">
        <f>IF('statement of marks'!GB94="","",'statement of marks'!GB94)</f>
        <v/>
      </c>
    </row>
    <row r="2807" spans="1:26" ht="15.5" customHeight="1">
      <c r="A2807" s="424"/>
      <c r="B2807" s="813" t="s">
        <v>173</v>
      </c>
      <c r="C2807" s="814"/>
      <c r="D2807" s="794" t="str">
        <f>details!$EF$3</f>
        <v>AUGUST</v>
      </c>
      <c r="E2807" s="794"/>
      <c r="F2807" s="794"/>
      <c r="G2807" s="794" t="str">
        <f>details!$EJ$3</f>
        <v>OCTOBER</v>
      </c>
      <c r="H2807" s="794"/>
      <c r="I2807" s="794"/>
      <c r="J2807" s="816" t="str">
        <f>details!$EN$3</f>
        <v>DECEMBER</v>
      </c>
      <c r="K2807" s="816"/>
      <c r="L2807" s="816"/>
      <c r="M2807" s="816"/>
      <c r="N2807" s="816"/>
      <c r="O2807" s="794" t="str">
        <f>details!$ER$3</f>
        <v>FEBURARY</v>
      </c>
      <c r="P2807" s="794"/>
      <c r="Q2807" s="794"/>
      <c r="R2807" s="794"/>
      <c r="S2807" s="794" t="str">
        <f>details!$EV$3</f>
        <v>GRAND TOAL</v>
      </c>
      <c r="T2807" s="794"/>
      <c r="U2807" s="794"/>
      <c r="V2807" s="794"/>
      <c r="W2807" s="811" t="s">
        <v>118</v>
      </c>
      <c r="X2807" s="811"/>
      <c r="Y2807" s="811"/>
      <c r="Z2807" s="812"/>
    </row>
    <row r="2808" spans="1:26" ht="15.5" customHeight="1">
      <c r="A2808" s="424"/>
      <c r="B2808" s="813" t="s">
        <v>175</v>
      </c>
      <c r="C2808" s="814"/>
      <c r="D2808" s="815" t="str">
        <f>IF(details!EI94="","",details!EI94)</f>
        <v/>
      </c>
      <c r="E2808" s="815"/>
      <c r="F2808" s="815"/>
      <c r="G2808" s="815" t="str">
        <f>IF(details!EM94="","",details!EM94)</f>
        <v/>
      </c>
      <c r="H2808" s="815"/>
      <c r="I2808" s="815"/>
      <c r="J2808" s="816" t="str">
        <f>IF(details!EQ94="","",details!EQ94)</f>
        <v/>
      </c>
      <c r="K2808" s="816"/>
      <c r="L2808" s="816"/>
      <c r="M2808" s="816"/>
      <c r="N2808" s="816"/>
      <c r="O2808" s="817" t="str">
        <f>IF(details!EU94="","",details!EU94)</f>
        <v/>
      </c>
      <c r="P2808" s="817"/>
      <c r="Q2808" s="817"/>
      <c r="R2808" s="817"/>
      <c r="S2808" s="815" t="str">
        <f>IF(details!EW94="","",details!EW94)</f>
        <v/>
      </c>
      <c r="T2808" s="815"/>
      <c r="U2808" s="815"/>
      <c r="V2808" s="815"/>
      <c r="W2808" s="811"/>
      <c r="X2808" s="811"/>
      <c r="Y2808" s="811"/>
      <c r="Z2808" s="812"/>
    </row>
    <row r="2809" spans="1:26" ht="15.5" customHeight="1">
      <c r="A2809" s="424"/>
      <c r="B2809" s="818" t="s">
        <v>174</v>
      </c>
      <c r="C2809" s="819"/>
      <c r="D2809" s="820">
        <f>IF(details!EH94="","",details!EH94)</f>
        <v>40</v>
      </c>
      <c r="E2809" s="820"/>
      <c r="F2809" s="820"/>
      <c r="G2809" s="820">
        <f>IF(details!EL94="","",details!EL94)</f>
        <v>60</v>
      </c>
      <c r="H2809" s="820"/>
      <c r="I2809" s="820"/>
      <c r="J2809" s="820">
        <f>IF(details!EP94="","",details!EP94)</f>
        <v>80</v>
      </c>
      <c r="K2809" s="820"/>
      <c r="L2809" s="820"/>
      <c r="M2809" s="820"/>
      <c r="N2809" s="820"/>
      <c r="O2809" s="820">
        <f>IF(details!ET94="","",details!ET94)</f>
        <v>100</v>
      </c>
      <c r="P2809" s="820"/>
      <c r="Q2809" s="820"/>
      <c r="R2809" s="820"/>
      <c r="S2809" s="820">
        <f>IF(details!EV94="","",details!EV94)</f>
        <v>110</v>
      </c>
      <c r="T2809" s="820"/>
      <c r="U2809" s="820"/>
      <c r="V2809" s="820"/>
      <c r="W2809" s="821">
        <f>'statement of marks'!$HR$108</f>
        <v>45777</v>
      </c>
      <c r="X2809" s="821"/>
      <c r="Y2809" s="821"/>
      <c r="Z2809" s="822"/>
    </row>
    <row r="2810" spans="1:26" ht="15.5" customHeight="1">
      <c r="A2810" s="426"/>
      <c r="B2810" s="803" t="s">
        <v>232</v>
      </c>
      <c r="C2810" s="804"/>
      <c r="D2810" s="805" t="s">
        <v>189</v>
      </c>
      <c r="E2810" s="805"/>
      <c r="F2810" s="805"/>
      <c r="G2810" s="805" t="s">
        <v>190</v>
      </c>
      <c r="H2810" s="805"/>
      <c r="I2810" s="805"/>
      <c r="J2810" s="805" t="s">
        <v>222</v>
      </c>
      <c r="K2810" s="805"/>
      <c r="L2810" s="805"/>
      <c r="M2810" s="805"/>
      <c r="N2810" s="805"/>
      <c r="O2810" s="805" t="s">
        <v>147</v>
      </c>
      <c r="P2810" s="805"/>
      <c r="Q2810" s="805"/>
      <c r="R2810" s="805"/>
      <c r="S2810" s="806" t="s">
        <v>195</v>
      </c>
      <c r="T2810" s="806"/>
      <c r="U2810" s="806"/>
      <c r="V2810" s="806"/>
      <c r="W2810" s="805" t="s">
        <v>230</v>
      </c>
      <c r="X2810" s="805"/>
      <c r="Y2810" s="805"/>
      <c r="Z2810" s="807"/>
    </row>
    <row r="2811" spans="1:26" ht="15.5" customHeight="1">
      <c r="A2811" s="426"/>
      <c r="B2811" s="803"/>
      <c r="C2811" s="804"/>
      <c r="D2811" s="805">
        <f>'statement of marks'!HP94</f>
        <v>1200</v>
      </c>
      <c r="E2811" s="805"/>
      <c r="F2811" s="805"/>
      <c r="G2811" s="805" t="str">
        <f>'statement of marks'!HQ94</f>
        <v/>
      </c>
      <c r="H2811" s="805"/>
      <c r="I2811" s="805"/>
      <c r="J2811" s="808" t="str">
        <f>'statement of marks'!HU94</f>
        <v/>
      </c>
      <c r="K2811" s="808"/>
      <c r="L2811" s="808"/>
      <c r="M2811" s="808"/>
      <c r="N2811" s="808"/>
      <c r="O2811" s="808" t="str">
        <f>'statement of marks'!HR94</f>
        <v/>
      </c>
      <c r="P2811" s="808"/>
      <c r="Q2811" s="808"/>
      <c r="R2811" s="808"/>
      <c r="S2811" s="805" t="str">
        <f>'statement of marks'!HT94</f>
        <v/>
      </c>
      <c r="T2811" s="805"/>
      <c r="U2811" s="805"/>
      <c r="V2811" s="805"/>
      <c r="W2811" s="809" t="str">
        <f>'statement of marks'!HO94</f>
        <v/>
      </c>
      <c r="X2811" s="809"/>
      <c r="Y2811" s="809"/>
      <c r="Z2811" s="810"/>
    </row>
    <row r="2812" spans="1:26" ht="15.5" customHeight="1">
      <c r="A2812" s="424"/>
      <c r="B2812" s="792" t="s">
        <v>176</v>
      </c>
      <c r="C2812" s="793"/>
      <c r="D2812" s="794"/>
      <c r="E2812" s="794"/>
      <c r="F2812" s="794"/>
      <c r="G2812" s="794"/>
      <c r="H2812" s="794"/>
      <c r="I2812" s="794"/>
      <c r="J2812" s="794"/>
      <c r="K2812" s="794"/>
      <c r="L2812" s="794"/>
      <c r="M2812" s="794"/>
      <c r="N2812" s="794"/>
      <c r="O2812" s="794"/>
      <c r="P2812" s="794"/>
      <c r="Q2812" s="794"/>
      <c r="R2812" s="794"/>
      <c r="S2812" s="794"/>
      <c r="T2812" s="794"/>
      <c r="U2812" s="794"/>
      <c r="V2812" s="794"/>
      <c r="W2812" s="794"/>
      <c r="X2812" s="794"/>
      <c r="Y2812" s="794"/>
      <c r="Z2812" s="800"/>
    </row>
    <row r="2813" spans="1:26" ht="15.5" customHeight="1">
      <c r="A2813" s="424"/>
      <c r="B2813" s="801" t="s">
        <v>161</v>
      </c>
      <c r="C2813" s="802"/>
      <c r="D2813" s="794"/>
      <c r="E2813" s="794"/>
      <c r="F2813" s="794"/>
      <c r="G2813" s="794"/>
      <c r="H2813" s="794"/>
      <c r="I2813" s="794"/>
      <c r="J2813" s="794"/>
      <c r="K2813" s="794"/>
      <c r="L2813" s="794"/>
      <c r="M2813" s="794"/>
      <c r="N2813" s="794"/>
      <c r="O2813" s="794"/>
      <c r="P2813" s="794"/>
      <c r="Q2813" s="794"/>
      <c r="R2813" s="794"/>
      <c r="S2813" s="794"/>
      <c r="T2813" s="794"/>
      <c r="U2813" s="794"/>
      <c r="V2813" s="794"/>
      <c r="W2813" s="794"/>
      <c r="X2813" s="794"/>
      <c r="Y2813" s="794"/>
      <c r="Z2813" s="800"/>
    </row>
    <row r="2814" spans="1:26" ht="15.5" customHeight="1">
      <c r="A2814" s="424"/>
      <c r="B2814" s="792" t="s">
        <v>162</v>
      </c>
      <c r="C2814" s="793"/>
      <c r="D2814" s="794"/>
      <c r="E2814" s="794"/>
      <c r="F2814" s="794"/>
      <c r="G2814" s="794"/>
      <c r="H2814" s="794"/>
      <c r="I2814" s="794"/>
      <c r="J2814" s="794"/>
      <c r="K2814" s="794"/>
      <c r="L2814" s="794"/>
      <c r="M2814" s="794"/>
      <c r="N2814" s="794"/>
      <c r="O2814" s="794"/>
      <c r="P2814" s="794"/>
      <c r="Q2814" s="794"/>
      <c r="R2814" s="794"/>
      <c r="S2814" s="795" t="s">
        <v>162</v>
      </c>
      <c r="T2814" s="795"/>
      <c r="U2814" s="795"/>
      <c r="V2814" s="795"/>
      <c r="W2814" s="796" t="s">
        <v>163</v>
      </c>
      <c r="X2814" s="796"/>
      <c r="Y2814" s="796"/>
      <c r="Z2814" s="797"/>
    </row>
    <row r="2815" spans="1:26" ht="15.5" customHeight="1">
      <c r="A2815" s="424"/>
      <c r="B2815" s="798" t="s">
        <v>163</v>
      </c>
      <c r="C2815" s="799"/>
      <c r="D2815" s="794"/>
      <c r="E2815" s="794"/>
      <c r="F2815" s="794"/>
      <c r="G2815" s="794"/>
      <c r="H2815" s="794"/>
      <c r="I2815" s="794"/>
      <c r="J2815" s="794"/>
      <c r="K2815" s="794"/>
      <c r="L2815" s="794"/>
      <c r="M2815" s="794"/>
      <c r="N2815" s="794"/>
      <c r="O2815" s="794"/>
      <c r="P2815" s="794"/>
      <c r="Q2815" s="794"/>
      <c r="R2815" s="794"/>
      <c r="S2815" s="795"/>
      <c r="T2815" s="795"/>
      <c r="U2815" s="795"/>
      <c r="V2815" s="795"/>
      <c r="W2815" s="796"/>
      <c r="X2815" s="796"/>
      <c r="Y2815" s="796"/>
      <c r="Z2815" s="797"/>
    </row>
    <row r="2816" spans="1:26" ht="15.5" customHeight="1" thickBot="1">
      <c r="A2816" s="424"/>
      <c r="B2816" s="786" t="s">
        <v>223</v>
      </c>
      <c r="C2816" s="787"/>
      <c r="D2816" s="788"/>
      <c r="E2816" s="788"/>
      <c r="F2816" s="788"/>
      <c r="G2816" s="788"/>
      <c r="H2816" s="788"/>
      <c r="I2816" s="788"/>
      <c r="J2816" s="788"/>
      <c r="K2816" s="788"/>
      <c r="L2816" s="788"/>
      <c r="M2816" s="788"/>
      <c r="N2816" s="788"/>
      <c r="O2816" s="788"/>
      <c r="P2816" s="788"/>
      <c r="Q2816" s="788"/>
      <c r="R2816" s="788"/>
      <c r="S2816" s="789" t="s">
        <v>179</v>
      </c>
      <c r="T2816" s="789"/>
      <c r="U2816" s="789"/>
      <c r="V2816" s="789"/>
      <c r="W2816" s="790" t="s">
        <v>179</v>
      </c>
      <c r="X2816" s="790"/>
      <c r="Y2816" s="790"/>
      <c r="Z2816" s="791"/>
    </row>
    <row r="2817" spans="1:26" ht="15.5" customHeight="1">
      <c r="A2817" s="424"/>
      <c r="B2817" s="839" t="s">
        <v>178</v>
      </c>
      <c r="C2817" s="840"/>
      <c r="D2817" s="840"/>
      <c r="E2817" s="840"/>
      <c r="F2817" s="840"/>
      <c r="G2817" s="840"/>
      <c r="H2817" s="840"/>
      <c r="I2817" s="840"/>
      <c r="J2817" s="840"/>
      <c r="K2817" s="840"/>
      <c r="L2817" s="840"/>
      <c r="M2817" s="840"/>
      <c r="N2817" s="840"/>
      <c r="O2817" s="840"/>
      <c r="P2817" s="840"/>
      <c r="Q2817" s="840"/>
      <c r="R2817" s="840"/>
      <c r="S2817" s="840"/>
      <c r="T2817" s="840"/>
      <c r="U2817" s="840"/>
      <c r="V2817" s="840"/>
      <c r="W2817" s="840"/>
      <c r="X2817" s="840"/>
      <c r="Y2817" s="840"/>
      <c r="Z2817" s="841"/>
    </row>
    <row r="2818" spans="1:26" ht="15.5" customHeight="1">
      <c r="A2818" s="424"/>
      <c r="B2818" s="842" t="str">
        <f>IF('statement of marks'!$A$1="","",'statement of marks'!$A$1)</f>
        <v>GOVT. HR. SEC. SCHOOL, _________________</v>
      </c>
      <c r="C2818" s="843"/>
      <c r="D2818" s="843"/>
      <c r="E2818" s="843"/>
      <c r="F2818" s="843"/>
      <c r="G2818" s="843"/>
      <c r="H2818" s="843"/>
      <c r="I2818" s="843"/>
      <c r="J2818" s="843"/>
      <c r="K2818" s="843"/>
      <c r="L2818" s="843"/>
      <c r="M2818" s="843"/>
      <c r="N2818" s="843"/>
      <c r="O2818" s="843"/>
      <c r="P2818" s="843"/>
      <c r="Q2818" s="843"/>
      <c r="R2818" s="843"/>
      <c r="S2818" s="843"/>
      <c r="T2818" s="843"/>
      <c r="U2818" s="843"/>
      <c r="V2818" s="843"/>
      <c r="W2818" s="843"/>
      <c r="X2818" s="843"/>
      <c r="Y2818" s="843"/>
      <c r="Z2818" s="844"/>
    </row>
    <row r="2819" spans="1:26" ht="15.5" customHeight="1">
      <c r="A2819" s="424"/>
      <c r="B2819" s="813" t="s">
        <v>117</v>
      </c>
      <c r="C2819" s="814"/>
      <c r="D2819" s="814" t="str">
        <f>IF('statement of marks'!$H$3="","",'statement of marks'!$H$3)</f>
        <v>2024-25</v>
      </c>
      <c r="E2819" s="814"/>
      <c r="F2819" s="814"/>
      <c r="G2819" s="814"/>
      <c r="H2819" s="814"/>
      <c r="I2819" s="814"/>
      <c r="J2819" s="814"/>
      <c r="K2819" s="814"/>
      <c r="L2819" s="814"/>
      <c r="M2819" s="814"/>
      <c r="N2819" s="814"/>
      <c r="O2819" s="814"/>
      <c r="P2819" s="814"/>
      <c r="Q2819" s="814"/>
      <c r="R2819" s="814"/>
      <c r="S2819" s="814"/>
      <c r="T2819" s="814"/>
      <c r="U2819" s="814"/>
      <c r="V2819" s="814"/>
      <c r="W2819" s="814"/>
      <c r="X2819" s="814"/>
      <c r="Y2819" s="814"/>
      <c r="Z2819" s="832"/>
    </row>
    <row r="2820" spans="1:26" ht="15.5" customHeight="1">
      <c r="A2820" s="424"/>
      <c r="B2820" s="813" t="s">
        <v>157</v>
      </c>
      <c r="C2820" s="814"/>
      <c r="D2820" s="814" t="str">
        <f>IF('statement of marks'!I95="","",'statement of marks'!I95)</f>
        <v/>
      </c>
      <c r="E2820" s="814"/>
      <c r="F2820" s="814"/>
      <c r="G2820" s="814"/>
      <c r="H2820" s="814"/>
      <c r="I2820" s="814"/>
      <c r="J2820" s="814"/>
      <c r="K2820" s="814"/>
      <c r="L2820" s="814"/>
      <c r="M2820" s="814"/>
      <c r="N2820" s="814"/>
      <c r="O2820" s="814"/>
      <c r="P2820" s="814"/>
      <c r="Q2820" s="814"/>
      <c r="R2820" s="814"/>
      <c r="S2820" s="814"/>
      <c r="T2820" s="814"/>
      <c r="U2820" s="814"/>
      <c r="V2820" s="814"/>
      <c r="W2820" s="814"/>
      <c r="X2820" s="814"/>
      <c r="Y2820" s="814"/>
      <c r="Z2820" s="832"/>
    </row>
    <row r="2821" spans="1:26" ht="15.5" customHeight="1">
      <c r="A2821" s="424"/>
      <c r="B2821" s="813" t="s">
        <v>20</v>
      </c>
      <c r="C2821" s="814"/>
      <c r="D2821" s="814" t="str">
        <f>IF('statement of marks'!J95="","",'statement of marks'!J95)</f>
        <v/>
      </c>
      <c r="E2821" s="814"/>
      <c r="F2821" s="814"/>
      <c r="G2821" s="814"/>
      <c r="H2821" s="814"/>
      <c r="I2821" s="814"/>
      <c r="J2821" s="814"/>
      <c r="K2821" s="814"/>
      <c r="L2821" s="814"/>
      <c r="M2821" s="814"/>
      <c r="N2821" s="814"/>
      <c r="O2821" s="814"/>
      <c r="P2821" s="814"/>
      <c r="Q2821" s="814"/>
      <c r="R2821" s="814"/>
      <c r="S2821" s="814"/>
      <c r="T2821" s="814"/>
      <c r="U2821" s="814"/>
      <c r="V2821" s="814"/>
      <c r="W2821" s="814"/>
      <c r="X2821" s="814"/>
      <c r="Y2821" s="814"/>
      <c r="Z2821" s="832"/>
    </row>
    <row r="2822" spans="1:26" ht="15.5" customHeight="1">
      <c r="A2822" s="424"/>
      <c r="B2822" s="813" t="s">
        <v>21</v>
      </c>
      <c r="C2822" s="814"/>
      <c r="D2822" s="814" t="str">
        <f>IF('statement of marks'!K95="","",'statement of marks'!K95)</f>
        <v/>
      </c>
      <c r="E2822" s="814"/>
      <c r="F2822" s="814"/>
      <c r="G2822" s="814"/>
      <c r="H2822" s="814"/>
      <c r="I2822" s="814"/>
      <c r="J2822" s="814"/>
      <c r="K2822" s="814"/>
      <c r="L2822" s="814"/>
      <c r="M2822" s="814"/>
      <c r="N2822" s="814"/>
      <c r="O2822" s="814"/>
      <c r="P2822" s="814"/>
      <c r="Q2822" s="814"/>
      <c r="R2822" s="814"/>
      <c r="S2822" s="814"/>
      <c r="T2822" s="814"/>
      <c r="U2822" s="814"/>
      <c r="V2822" s="814"/>
      <c r="W2822" s="814"/>
      <c r="X2822" s="814"/>
      <c r="Y2822" s="814"/>
      <c r="Z2822" s="832"/>
    </row>
    <row r="2823" spans="1:26" ht="15.5" customHeight="1">
      <c r="A2823" s="424"/>
      <c r="B2823" s="813" t="s">
        <v>158</v>
      </c>
      <c r="C2823" s="814"/>
      <c r="D2823" s="814" t="str">
        <f>IF('statement of marks'!$G$3="","",'statement of marks'!$G$3)</f>
        <v>6 A</v>
      </c>
      <c r="E2823" s="814"/>
      <c r="F2823" s="814"/>
      <c r="G2823" s="814" t="s">
        <v>159</v>
      </c>
      <c r="H2823" s="814"/>
      <c r="I2823" s="814"/>
      <c r="J2823" s="836">
        <f>IF('statement of marks'!D95="","",'statement of marks'!D95)</f>
        <v>889</v>
      </c>
      <c r="K2823" s="837"/>
      <c r="L2823" s="837"/>
      <c r="M2823" s="837"/>
      <c r="N2823" s="838"/>
      <c r="O2823" s="814" t="s">
        <v>79</v>
      </c>
      <c r="P2823" s="814"/>
      <c r="Q2823" s="814"/>
      <c r="R2823" s="814"/>
      <c r="S2823" s="814" t="str">
        <f>IF('statement of marks'!F95="","",'statement of marks'!F95)</f>
        <v/>
      </c>
      <c r="T2823" s="814"/>
      <c r="U2823" s="814"/>
      <c r="V2823" s="814"/>
      <c r="W2823" s="814" t="str">
        <f>IF('statement of marks'!$I$3="","",'statement of marks'!$I$3)</f>
        <v>SCHOOL DISE CODE</v>
      </c>
      <c r="X2823" s="814"/>
      <c r="Y2823" s="814"/>
      <c r="Z2823" s="832"/>
    </row>
    <row r="2824" spans="1:26" ht="15.5" customHeight="1">
      <c r="A2824" s="424"/>
      <c r="B2824" s="449" t="s">
        <v>171</v>
      </c>
      <c r="C2824" s="428"/>
      <c r="D2824" s="830" t="str">
        <f>IF('statement of marks'!G95="","",'statement of marks'!G95)</f>
        <v/>
      </c>
      <c r="E2824" s="830"/>
      <c r="F2824" s="830"/>
      <c r="G2824" s="831" t="str">
        <f>IF('statement of marks'!H95="","",'statement of marks'!H95)</f>
        <v/>
      </c>
      <c r="H2824" s="831"/>
      <c r="I2824" s="831"/>
      <c r="J2824" s="831"/>
      <c r="K2824" s="831"/>
      <c r="L2824" s="831"/>
      <c r="M2824" s="831"/>
      <c r="N2824" s="831"/>
      <c r="O2824" s="831"/>
      <c r="P2824" s="831"/>
      <c r="Q2824" s="831"/>
      <c r="R2824" s="831"/>
      <c r="S2824" s="831"/>
      <c r="T2824" s="831"/>
      <c r="U2824" s="831"/>
      <c r="V2824" s="831"/>
      <c r="W2824" s="814" t="str">
        <f>IF('statement of marks'!$J$3="","",'statement of marks'!$J$3)</f>
        <v>08291009401</v>
      </c>
      <c r="X2824" s="814"/>
      <c r="Y2824" s="814"/>
      <c r="Z2824" s="832"/>
    </row>
    <row r="2825" spans="1:26" ht="15.5" customHeight="1">
      <c r="A2825" s="424"/>
      <c r="B2825" s="450" t="s">
        <v>160</v>
      </c>
      <c r="C2825" s="429" t="s">
        <v>165</v>
      </c>
      <c r="D2825" s="794" t="s">
        <v>167</v>
      </c>
      <c r="E2825" s="794"/>
      <c r="F2825" s="794"/>
      <c r="G2825" s="794" t="s">
        <v>168</v>
      </c>
      <c r="H2825" s="794"/>
      <c r="I2825" s="794"/>
      <c r="J2825" s="794" t="s">
        <v>169</v>
      </c>
      <c r="K2825" s="794"/>
      <c r="L2825" s="794"/>
      <c r="M2825" s="833" t="str">
        <f>IF('statement of marks'!U$4="","",'statement of marks'!U$4)</f>
        <v>TOTAL OF ALL TESTS</v>
      </c>
      <c r="N2825" s="834" t="str">
        <f>IF('statement of marks'!V$4="","",'statement of marks'!V$4)</f>
        <v>VRUKSHAROPAN</v>
      </c>
      <c r="O2825" s="795" t="s">
        <v>170</v>
      </c>
      <c r="P2825" s="795"/>
      <c r="Q2825" s="795"/>
      <c r="R2825" s="795"/>
      <c r="S2825" s="835" t="s">
        <v>216</v>
      </c>
      <c r="T2825" s="816" t="s">
        <v>90</v>
      </c>
      <c r="U2825" s="816"/>
      <c r="V2825" s="816"/>
      <c r="W2825" s="816"/>
      <c r="X2825" s="823" t="s">
        <v>425</v>
      </c>
      <c r="Y2825" s="823"/>
      <c r="Z2825" s="824"/>
    </row>
    <row r="2826" spans="1:26" ht="15.5" customHeight="1">
      <c r="A2826" s="424"/>
      <c r="B2826" s="450"/>
      <c r="C2826" s="429"/>
      <c r="D2826" s="431" t="s">
        <v>217</v>
      </c>
      <c r="E2826" s="431" t="s">
        <v>218</v>
      </c>
      <c r="F2826" s="432" t="s">
        <v>219</v>
      </c>
      <c r="G2826" s="431" t="s">
        <v>217</v>
      </c>
      <c r="H2826" s="431" t="s">
        <v>218</v>
      </c>
      <c r="I2826" s="433" t="s">
        <v>219</v>
      </c>
      <c r="J2826" s="431" t="s">
        <v>217</v>
      </c>
      <c r="K2826" s="431" t="s">
        <v>218</v>
      </c>
      <c r="L2826" s="433" t="s">
        <v>219</v>
      </c>
      <c r="M2826" s="833"/>
      <c r="N2826" s="834"/>
      <c r="O2826" s="431" t="s">
        <v>217</v>
      </c>
      <c r="P2826" s="431" t="s">
        <v>218</v>
      </c>
      <c r="Q2826" s="434" t="s">
        <v>421</v>
      </c>
      <c r="R2826" s="433" t="s">
        <v>219</v>
      </c>
      <c r="S2826" s="835"/>
      <c r="T2826" s="431" t="s">
        <v>217</v>
      </c>
      <c r="U2826" s="431" t="s">
        <v>218</v>
      </c>
      <c r="V2826" s="434" t="s">
        <v>422</v>
      </c>
      <c r="W2826" s="433" t="s">
        <v>219</v>
      </c>
      <c r="X2826" s="435" t="s">
        <v>423</v>
      </c>
      <c r="Y2826" s="431" t="s">
        <v>220</v>
      </c>
      <c r="Z2826" s="451" t="s">
        <v>69</v>
      </c>
    </row>
    <row r="2827" spans="1:26" ht="15.5" customHeight="1">
      <c r="A2827" s="425"/>
      <c r="B2827" s="828" t="s">
        <v>166</v>
      </c>
      <c r="C2827" s="829"/>
      <c r="D2827" s="436">
        <f>IF('statement of marks'!L$6="","",'statement of marks'!L$6)</f>
        <v>5</v>
      </c>
      <c r="E2827" s="436">
        <f>IF('statement of marks'!M$6="","",'statement of marks'!M$6)</f>
        <v>5</v>
      </c>
      <c r="F2827" s="437">
        <f>IF('statement of marks'!N$6="","",'statement of marks'!N$6)</f>
        <v>10</v>
      </c>
      <c r="G2827" s="436">
        <f>IF('statement of marks'!O$6="","",'statement of marks'!O$6)</f>
        <v>5</v>
      </c>
      <c r="H2827" s="436">
        <f>IF('statement of marks'!P$6="","",'statement of marks'!P$6)</f>
        <v>5</v>
      </c>
      <c r="I2827" s="438">
        <f>IF('statement of marks'!Q$6="","",'statement of marks'!Q$6)</f>
        <v>10</v>
      </c>
      <c r="J2827" s="436">
        <f>IF('statement of marks'!R$6="","",'statement of marks'!R$6)</f>
        <v>5</v>
      </c>
      <c r="K2827" s="436">
        <f>IF('statement of marks'!S$6="","",'statement of marks'!S$6)</f>
        <v>4</v>
      </c>
      <c r="L2827" s="438">
        <f>IF('statement of marks'!T$6="","",'statement of marks'!T$6)</f>
        <v>9</v>
      </c>
      <c r="M2827" s="438">
        <f>IF('statement of marks'!U$6="","",'statement of marks'!U$6)</f>
        <v>29</v>
      </c>
      <c r="N2827" s="439">
        <f>IF('statement of marks'!V$6="","",'statement of marks'!V$6)</f>
        <v>1</v>
      </c>
      <c r="O2827" s="436">
        <f>IF('statement of marks'!W$6="","",'statement of marks'!W$6)</f>
        <v>40</v>
      </c>
      <c r="P2827" s="436">
        <f>IF('statement of marks'!X$6="","",'statement of marks'!X$6)</f>
        <v>10</v>
      </c>
      <c r="Q2827" s="436">
        <f>IF('statement of marks'!Y$6="","",'statement of marks'!Y$6)</f>
        <v>20</v>
      </c>
      <c r="R2827" s="438">
        <f>IF('statement of marks'!Z$6="","",'statement of marks'!Z$6)</f>
        <v>70</v>
      </c>
      <c r="S2827" s="440">
        <f>IF('statement of marks'!AA$6="","",'statement of marks'!AA$6)</f>
        <v>100</v>
      </c>
      <c r="T2827" s="436">
        <f>IF('statement of marks'!AB$6="","",'statement of marks'!AB$6)</f>
        <v>65</v>
      </c>
      <c r="U2827" s="436">
        <f>IF('statement of marks'!AC$6="","",'statement of marks'!AC$6)</f>
        <v>15</v>
      </c>
      <c r="V2827" s="436">
        <f>IF('statement of marks'!AD$6="","",'statement of marks'!AD$6)</f>
        <v>20</v>
      </c>
      <c r="W2827" s="438">
        <f>IF('statement of marks'!AE$6="","",'statement of marks'!AE$6)</f>
        <v>100</v>
      </c>
      <c r="X2827" s="441">
        <f>IF('statement of marks'!AF$6="","",'statement of marks'!AF$6)</f>
        <v>200</v>
      </c>
      <c r="Y2827" s="436" t="str">
        <f>IF('statement of marks'!AG$6="","",'statement of marks'!AG$6)</f>
        <v/>
      </c>
      <c r="Z2827" s="452" t="str">
        <f>IF('statement of marks'!AH$6="","",'statement of marks'!AH$6)</f>
        <v/>
      </c>
    </row>
    <row r="2828" spans="1:26" ht="15.5" customHeight="1">
      <c r="A2828" s="424"/>
      <c r="B2828" s="813" t="str">
        <f>IF('statement of marks'!$L$3="","",'statement of marks'!$L$3)</f>
        <v>HINDI</v>
      </c>
      <c r="C2828" s="814"/>
      <c r="D2828" s="430" t="str">
        <f>IF('statement of marks'!L95="","",'statement of marks'!L95)</f>
        <v/>
      </c>
      <c r="E2828" s="430" t="str">
        <f>IF('statement of marks'!M95="","",'statement of marks'!M95)</f>
        <v/>
      </c>
      <c r="F2828" s="442" t="str">
        <f>IF('statement of marks'!N95="","",'statement of marks'!N95)</f>
        <v/>
      </c>
      <c r="G2828" s="430" t="str">
        <f>IF('statement of marks'!O95="","",'statement of marks'!O95)</f>
        <v/>
      </c>
      <c r="H2828" s="430" t="str">
        <f>IF('statement of marks'!P95="","",'statement of marks'!P95)</f>
        <v/>
      </c>
      <c r="I2828" s="443" t="str">
        <f>IF('statement of marks'!Q95="","",'statement of marks'!Q95)</f>
        <v/>
      </c>
      <c r="J2828" s="430" t="str">
        <f>IF('statement of marks'!R95="","",'statement of marks'!R95)</f>
        <v/>
      </c>
      <c r="K2828" s="430" t="str">
        <f>IF('statement of marks'!S95="","",'statement of marks'!S95)</f>
        <v/>
      </c>
      <c r="L2828" s="443" t="str">
        <f>IF('statement of marks'!T95="","",'statement of marks'!T95)</f>
        <v/>
      </c>
      <c r="M2828" s="443" t="str">
        <f>IF('statement of marks'!U95="","",'statement of marks'!U95)</f>
        <v/>
      </c>
      <c r="N2828" s="444" t="str">
        <f>IF('statement of marks'!V95="","",'statement of marks'!V95)</f>
        <v/>
      </c>
      <c r="O2828" s="430" t="str">
        <f>IF('statement of marks'!W95="","",'statement of marks'!W95)</f>
        <v/>
      </c>
      <c r="P2828" s="430" t="str">
        <f>IF('statement of marks'!X95="","",'statement of marks'!X95)</f>
        <v/>
      </c>
      <c r="Q2828" s="430" t="str">
        <f>IF('statement of marks'!Y95="","",'statement of marks'!Y95)</f>
        <v/>
      </c>
      <c r="R2828" s="443" t="str">
        <f>IF('statement of marks'!Z95="","",'statement of marks'!Z95)</f>
        <v/>
      </c>
      <c r="S2828" s="445" t="str">
        <f>IF('statement of marks'!AA95="","",'statement of marks'!AA95)</f>
        <v/>
      </c>
      <c r="T2828" s="430" t="str">
        <f>IF('statement of marks'!AB95="","",'statement of marks'!AB95)</f>
        <v/>
      </c>
      <c r="U2828" s="430" t="str">
        <f>IF('statement of marks'!AC95="","",'statement of marks'!AC95)</f>
        <v/>
      </c>
      <c r="V2828" s="430" t="str">
        <f>IF('statement of marks'!AD95="","",'statement of marks'!AD95)</f>
        <v/>
      </c>
      <c r="W2828" s="443" t="str">
        <f>IF('statement of marks'!AE95="","",'statement of marks'!AE95)</f>
        <v/>
      </c>
      <c r="X2828" s="446" t="str">
        <f>IF('statement of marks'!AF95="","",'statement of marks'!AF95)</f>
        <v/>
      </c>
      <c r="Y2828" s="430" t="str">
        <f>IF('statement of marks'!AG95="","",'statement of marks'!AG95)</f>
        <v/>
      </c>
      <c r="Z2828" s="453" t="str">
        <f>IF('statement of marks'!AH95="","",'statement of marks'!AH95)</f>
        <v/>
      </c>
    </row>
    <row r="2829" spans="1:26" ht="15.5" customHeight="1">
      <c r="A2829" s="424"/>
      <c r="B2829" s="813" t="str">
        <f>IF('statement of marks'!$AK$3="","",'statement of marks'!$AK$3)</f>
        <v>ENGLISH</v>
      </c>
      <c r="C2829" s="814"/>
      <c r="D2829" s="430" t="str">
        <f>IF('statement of marks'!AK95="","",'statement of marks'!AK95)</f>
        <v/>
      </c>
      <c r="E2829" s="430" t="str">
        <f>IF('statement of marks'!AL95="","",'statement of marks'!AL95)</f>
        <v/>
      </c>
      <c r="F2829" s="442" t="str">
        <f>IF('statement of marks'!AM95="","",'statement of marks'!AM95)</f>
        <v/>
      </c>
      <c r="G2829" s="430" t="str">
        <f>IF('statement of marks'!AN95="","",'statement of marks'!AN95)</f>
        <v/>
      </c>
      <c r="H2829" s="430" t="str">
        <f>IF('statement of marks'!AO95="","",'statement of marks'!AO95)</f>
        <v/>
      </c>
      <c r="I2829" s="443" t="str">
        <f>IF('statement of marks'!AP95="","",'statement of marks'!AP95)</f>
        <v/>
      </c>
      <c r="J2829" s="430" t="str">
        <f>IF('statement of marks'!AQ95="","",'statement of marks'!AQ95)</f>
        <v/>
      </c>
      <c r="K2829" s="430" t="str">
        <f>IF('statement of marks'!AR95="","",'statement of marks'!AR95)</f>
        <v/>
      </c>
      <c r="L2829" s="443" t="str">
        <f>IF('statement of marks'!AS95="","",'statement of marks'!AS95)</f>
        <v/>
      </c>
      <c r="M2829" s="443" t="str">
        <f>IF('statement of marks'!AT95="","",'statement of marks'!AT95)</f>
        <v/>
      </c>
      <c r="N2829" s="444" t="str">
        <f>IF('statement of marks'!AU95="","",'statement of marks'!AU95)</f>
        <v/>
      </c>
      <c r="O2829" s="430" t="str">
        <f>IF('statement of marks'!AV95="","",'statement of marks'!AV95)</f>
        <v/>
      </c>
      <c r="P2829" s="430" t="str">
        <f>IF('statement of marks'!AW95="","",'statement of marks'!AW95)</f>
        <v/>
      </c>
      <c r="Q2829" s="430" t="str">
        <f>IF('statement of marks'!AX95="","",'statement of marks'!AX95)</f>
        <v/>
      </c>
      <c r="R2829" s="443" t="str">
        <f>IF('statement of marks'!AY95="","",'statement of marks'!AY95)</f>
        <v/>
      </c>
      <c r="S2829" s="445" t="str">
        <f>IF('statement of marks'!AZ95="","",'statement of marks'!AZ95)</f>
        <v/>
      </c>
      <c r="T2829" s="430" t="str">
        <f>IF('statement of marks'!BA95="","",'statement of marks'!BA95)</f>
        <v/>
      </c>
      <c r="U2829" s="430" t="str">
        <f>IF('statement of marks'!BB95="","",'statement of marks'!BB95)</f>
        <v/>
      </c>
      <c r="V2829" s="430" t="str">
        <f>IF('statement of marks'!BC95="","",'statement of marks'!BC95)</f>
        <v/>
      </c>
      <c r="W2829" s="443" t="str">
        <f>IF('statement of marks'!BD95="","",'statement of marks'!BD95)</f>
        <v/>
      </c>
      <c r="X2829" s="446" t="str">
        <f>IF('statement of marks'!BE95="","",'statement of marks'!BE95)</f>
        <v/>
      </c>
      <c r="Y2829" s="430" t="str">
        <f>IF('statement of marks'!BF95="","",'statement of marks'!BF95)</f>
        <v/>
      </c>
      <c r="Z2829" s="453" t="str">
        <f>IF('statement of marks'!BG95="","",'statement of marks'!BG95)</f>
        <v/>
      </c>
    </row>
    <row r="2830" spans="1:26" ht="15.5" customHeight="1">
      <c r="A2830" s="424"/>
      <c r="B2830" s="813" t="str">
        <f>IF('statement of marks'!BJ95="s","SANSKRIT",IF('statement of marks'!BJ95="u","URDU",IF('statement of marks'!BJ95="g","GUJRATI",IF('statement of marks'!BJ95="p","PUNJABI",IF('statement of marks'!BJ95="sd","fla/kh","THIRD LANGUAGE")))))</f>
        <v>THIRD LANGUAGE</v>
      </c>
      <c r="C2830" s="814"/>
      <c r="D2830" s="430" t="str">
        <f>IF('statement of marks'!BK95="","",'statement of marks'!BK95)</f>
        <v/>
      </c>
      <c r="E2830" s="430" t="str">
        <f>IF('statement of marks'!BL95="","",'statement of marks'!BL95)</f>
        <v/>
      </c>
      <c r="F2830" s="442" t="str">
        <f>IF('statement of marks'!BM95="","",'statement of marks'!BM95)</f>
        <v/>
      </c>
      <c r="G2830" s="430" t="str">
        <f>IF('statement of marks'!BN95="","",'statement of marks'!BN95)</f>
        <v/>
      </c>
      <c r="H2830" s="430" t="str">
        <f>IF('statement of marks'!BO95="","",'statement of marks'!BO95)</f>
        <v/>
      </c>
      <c r="I2830" s="443" t="str">
        <f>IF('statement of marks'!BP95="","",'statement of marks'!BP95)</f>
        <v/>
      </c>
      <c r="J2830" s="430" t="str">
        <f>IF('statement of marks'!BQ95="","",'statement of marks'!BQ95)</f>
        <v/>
      </c>
      <c r="K2830" s="430" t="str">
        <f>IF('statement of marks'!BR95="","",'statement of marks'!BR95)</f>
        <v/>
      </c>
      <c r="L2830" s="443" t="str">
        <f>IF('statement of marks'!BS95="","",'statement of marks'!BS95)</f>
        <v/>
      </c>
      <c r="M2830" s="443" t="str">
        <f>IF('statement of marks'!BT95="","",'statement of marks'!BT95)</f>
        <v/>
      </c>
      <c r="N2830" s="444" t="str">
        <f>IF('statement of marks'!BU95="","",'statement of marks'!BU95)</f>
        <v/>
      </c>
      <c r="O2830" s="430" t="str">
        <f>IF('statement of marks'!BV95="","",'statement of marks'!BV95)</f>
        <v/>
      </c>
      <c r="P2830" s="430" t="str">
        <f>IF('statement of marks'!BW95="","",'statement of marks'!BW95)</f>
        <v/>
      </c>
      <c r="Q2830" s="430"/>
      <c r="R2830" s="443" t="str">
        <f>IF('statement of marks'!BX95="","",'statement of marks'!BX95)</f>
        <v/>
      </c>
      <c r="S2830" s="445" t="str">
        <f>IF('statement of marks'!BY95="","",'statement of marks'!BY95)</f>
        <v/>
      </c>
      <c r="T2830" s="430" t="str">
        <f>IF('statement of marks'!BZ95="","",'statement of marks'!BZ95)</f>
        <v/>
      </c>
      <c r="U2830" s="430" t="str">
        <f>IF('statement of marks'!CA95="","",'statement of marks'!CA95)</f>
        <v/>
      </c>
      <c r="V2830" s="430"/>
      <c r="W2830" s="443" t="str">
        <f>IF('statement of marks'!CB95="","",'statement of marks'!CB95)</f>
        <v/>
      </c>
      <c r="X2830" s="446" t="str">
        <f>IF('statement of marks'!CC95="","",'statement of marks'!CC95)</f>
        <v/>
      </c>
      <c r="Y2830" s="430" t="str">
        <f>IF('statement of marks'!CD95="","",'statement of marks'!CD95)</f>
        <v/>
      </c>
      <c r="Z2830" s="453" t="str">
        <f>IF('statement of marks'!CE95="","",'statement of marks'!CE95)</f>
        <v/>
      </c>
    </row>
    <row r="2831" spans="1:26" ht="15.5" customHeight="1">
      <c r="A2831" s="424"/>
      <c r="B2831" s="813" t="str">
        <f>IF('statement of marks'!$CH$3="","",'statement of marks'!$CH$3)</f>
        <v>MATHEMATICS</v>
      </c>
      <c r="C2831" s="814"/>
      <c r="D2831" s="430" t="str">
        <f>IF('statement of marks'!CH95="","",'statement of marks'!CH95)</f>
        <v/>
      </c>
      <c r="E2831" s="430" t="str">
        <f>IF('statement of marks'!CI95="","",'statement of marks'!CI95)</f>
        <v/>
      </c>
      <c r="F2831" s="442" t="str">
        <f>IF('statement of marks'!CJ95="","",'statement of marks'!CJ95)</f>
        <v/>
      </c>
      <c r="G2831" s="430" t="str">
        <f>IF('statement of marks'!CK95="","",'statement of marks'!CK95)</f>
        <v/>
      </c>
      <c r="H2831" s="430" t="str">
        <f>IF('statement of marks'!CL95="","",'statement of marks'!CL95)</f>
        <v/>
      </c>
      <c r="I2831" s="443" t="str">
        <f>IF('statement of marks'!CM95="","",'statement of marks'!CM95)</f>
        <v/>
      </c>
      <c r="J2831" s="430" t="str">
        <f>IF('statement of marks'!CN95="","",'statement of marks'!CN95)</f>
        <v/>
      </c>
      <c r="K2831" s="430" t="str">
        <f>IF('statement of marks'!CO95="","",'statement of marks'!CO95)</f>
        <v/>
      </c>
      <c r="L2831" s="443" t="str">
        <f>IF('statement of marks'!CP95="","",'statement of marks'!CP95)</f>
        <v/>
      </c>
      <c r="M2831" s="443" t="str">
        <f>IF('statement of marks'!CQ95="","",'statement of marks'!CQ95)</f>
        <v/>
      </c>
      <c r="N2831" s="444" t="str">
        <f>IF('statement of marks'!CR95="","",'statement of marks'!CR95)</f>
        <v/>
      </c>
      <c r="O2831" s="430" t="str">
        <f>IF('statement of marks'!CS95="","",'statement of marks'!CS95)</f>
        <v/>
      </c>
      <c r="P2831" s="430" t="str">
        <f>IF('statement of marks'!CT95="","",'statement of marks'!CT95)</f>
        <v/>
      </c>
      <c r="Q2831" s="430" t="str">
        <f>IF('statement of marks'!CU95="","",'statement of marks'!CU95)</f>
        <v/>
      </c>
      <c r="R2831" s="443" t="str">
        <f>IF('statement of marks'!CV95="","",'statement of marks'!CV95)</f>
        <v/>
      </c>
      <c r="S2831" s="445" t="str">
        <f>IF('statement of marks'!CW95="","",'statement of marks'!CW95)</f>
        <v/>
      </c>
      <c r="T2831" s="430" t="str">
        <f>IF('statement of marks'!CX95="","",'statement of marks'!CX95)</f>
        <v/>
      </c>
      <c r="U2831" s="430" t="str">
        <f>IF('statement of marks'!CY95="","",'statement of marks'!CY95)</f>
        <v/>
      </c>
      <c r="V2831" s="430" t="str">
        <f>IF('statement of marks'!CZ95="","",'statement of marks'!CZ95)</f>
        <v/>
      </c>
      <c r="W2831" s="443" t="str">
        <f>IF('statement of marks'!DA95="","",'statement of marks'!DA95)</f>
        <v/>
      </c>
      <c r="X2831" s="446" t="str">
        <f>IF('statement of marks'!DB95="","",'statement of marks'!DB95)</f>
        <v/>
      </c>
      <c r="Y2831" s="430" t="str">
        <f>IF('statement of marks'!DC95="","",'statement of marks'!DC95)</f>
        <v/>
      </c>
      <c r="Z2831" s="453" t="str">
        <f>IF('statement of marks'!DD95="","",'statement of marks'!DD95)</f>
        <v/>
      </c>
    </row>
    <row r="2832" spans="1:26" ht="15.5" customHeight="1">
      <c r="A2832" s="424"/>
      <c r="B2832" s="813" t="str">
        <f>IF('statement of marks'!$DG$3="","",'statement of marks'!$DG$3)</f>
        <v>SCIENCE</v>
      </c>
      <c r="C2832" s="814"/>
      <c r="D2832" s="430" t="str">
        <f>IF('statement of marks'!DG95="","",'statement of marks'!DG95)</f>
        <v/>
      </c>
      <c r="E2832" s="430" t="str">
        <f>IF('statement of marks'!DH95="","",'statement of marks'!DH95)</f>
        <v/>
      </c>
      <c r="F2832" s="442" t="str">
        <f>IF('statement of marks'!DI95="","",'statement of marks'!DI95)</f>
        <v/>
      </c>
      <c r="G2832" s="430" t="str">
        <f>IF('statement of marks'!DJ95="","",'statement of marks'!DJ95)</f>
        <v/>
      </c>
      <c r="H2832" s="430" t="str">
        <f>IF('statement of marks'!DK95="","",'statement of marks'!DK95)</f>
        <v/>
      </c>
      <c r="I2832" s="443" t="str">
        <f>IF('statement of marks'!DL95="","",'statement of marks'!DL95)</f>
        <v/>
      </c>
      <c r="J2832" s="430" t="str">
        <f>IF('statement of marks'!DM95="","",'statement of marks'!DM95)</f>
        <v/>
      </c>
      <c r="K2832" s="430" t="str">
        <f>IF('statement of marks'!DN95="","",'statement of marks'!DN95)</f>
        <v/>
      </c>
      <c r="L2832" s="443" t="str">
        <f>IF('statement of marks'!DO95="","",'statement of marks'!DO95)</f>
        <v/>
      </c>
      <c r="M2832" s="443" t="str">
        <f>IF('statement of marks'!DP95="","",'statement of marks'!DP95)</f>
        <v/>
      </c>
      <c r="N2832" s="444" t="str">
        <f>IF('statement of marks'!DQ95="","",'statement of marks'!DQ95)</f>
        <v/>
      </c>
      <c r="O2832" s="430" t="str">
        <f>IF('statement of marks'!DR95="","",'statement of marks'!DR95)</f>
        <v/>
      </c>
      <c r="P2832" s="430" t="str">
        <f>IF('statement of marks'!DS95="","",'statement of marks'!DS95)</f>
        <v/>
      </c>
      <c r="Q2832" s="430"/>
      <c r="R2832" s="443" t="str">
        <f>IF('statement of marks'!DT95="","",'statement of marks'!DT95)</f>
        <v/>
      </c>
      <c r="S2832" s="445" t="str">
        <f>IF('statement of marks'!DU95="","",'statement of marks'!DU95)</f>
        <v/>
      </c>
      <c r="T2832" s="430" t="str">
        <f>IF('statement of marks'!DV95="","",'statement of marks'!DV95)</f>
        <v/>
      </c>
      <c r="U2832" s="430" t="str">
        <f>IF('statement of marks'!DW95="","",'statement of marks'!DW95)</f>
        <v/>
      </c>
      <c r="V2832" s="430"/>
      <c r="W2832" s="443" t="str">
        <f>IF('statement of marks'!DX95="","",'statement of marks'!DX95)</f>
        <v/>
      </c>
      <c r="X2832" s="446" t="str">
        <f>IF('statement of marks'!DY95="","",'statement of marks'!DY95)</f>
        <v/>
      </c>
      <c r="Y2832" s="430" t="str">
        <f>IF('statement of marks'!DZ95="","",'statement of marks'!DZ95)</f>
        <v/>
      </c>
      <c r="Z2832" s="453" t="str">
        <f>IF('statement of marks'!EA95="","",'statement of marks'!EA95)</f>
        <v/>
      </c>
    </row>
    <row r="2833" spans="1:26" ht="15.5" customHeight="1">
      <c r="A2833" s="424"/>
      <c r="B2833" s="813" t="str">
        <f>IF('statement of marks'!$ED$3="","",'statement of marks'!$ED$3)</f>
        <v>SOCIAL STUDIES</v>
      </c>
      <c r="C2833" s="814"/>
      <c r="D2833" s="430" t="str">
        <f>IF('statement of marks'!ED95="","",'statement of marks'!ED95)</f>
        <v/>
      </c>
      <c r="E2833" s="430" t="str">
        <f>IF('statement of marks'!EE95="","",'statement of marks'!EE95)</f>
        <v/>
      </c>
      <c r="F2833" s="442" t="str">
        <f>IF('statement of marks'!EF95="","",'statement of marks'!EF95)</f>
        <v/>
      </c>
      <c r="G2833" s="430" t="str">
        <f>IF('statement of marks'!EG95="","",'statement of marks'!EG95)</f>
        <v/>
      </c>
      <c r="H2833" s="430" t="str">
        <f>IF('statement of marks'!EH95="","",'statement of marks'!EH95)</f>
        <v/>
      </c>
      <c r="I2833" s="443" t="str">
        <f>IF('statement of marks'!EI95="","",'statement of marks'!EI95)</f>
        <v/>
      </c>
      <c r="J2833" s="430" t="str">
        <f>IF('statement of marks'!EJ95="","",'statement of marks'!EJ95)</f>
        <v/>
      </c>
      <c r="K2833" s="430" t="str">
        <f>IF('statement of marks'!EK95="","",'statement of marks'!EK95)</f>
        <v/>
      </c>
      <c r="L2833" s="443" t="str">
        <f>IF('statement of marks'!EL95="","",'statement of marks'!EL95)</f>
        <v/>
      </c>
      <c r="M2833" s="443" t="str">
        <f>IF('statement of marks'!EM95="","",'statement of marks'!EM95)</f>
        <v/>
      </c>
      <c r="N2833" s="444" t="str">
        <f>IF('statement of marks'!EN95="","",'statement of marks'!EN95)</f>
        <v/>
      </c>
      <c r="O2833" s="430" t="str">
        <f>IF('statement of marks'!EO95="","",'statement of marks'!EO95)</f>
        <v/>
      </c>
      <c r="P2833" s="430" t="str">
        <f>IF('statement of marks'!EP95="","",'statement of marks'!EP95)</f>
        <v/>
      </c>
      <c r="Q2833" s="430"/>
      <c r="R2833" s="443" t="str">
        <f>IF('statement of marks'!EQ95="","",'statement of marks'!EQ95)</f>
        <v/>
      </c>
      <c r="S2833" s="445" t="str">
        <f>IF('statement of marks'!ER95="","",'statement of marks'!ER95)</f>
        <v/>
      </c>
      <c r="T2833" s="430" t="str">
        <f>IF('statement of marks'!ES95="","",'statement of marks'!ES95)</f>
        <v/>
      </c>
      <c r="U2833" s="430" t="str">
        <f>IF('statement of marks'!ET95="","",'statement of marks'!ET95)</f>
        <v/>
      </c>
      <c r="V2833" s="430"/>
      <c r="W2833" s="443" t="str">
        <f>IF('statement of marks'!EU95="","",'statement of marks'!EU95)</f>
        <v/>
      </c>
      <c r="X2833" s="446" t="str">
        <f>IF('statement of marks'!EV95="","",'statement of marks'!EV95)</f>
        <v/>
      </c>
      <c r="Y2833" s="430" t="str">
        <f>IF('statement of marks'!EW95="","",'statement of marks'!EW95)</f>
        <v/>
      </c>
      <c r="Z2833" s="453" t="str">
        <f>IF('statement of marks'!EX95="","",'statement of marks'!EX95)</f>
        <v/>
      </c>
    </row>
    <row r="2834" spans="1:26" ht="15.5" customHeight="1">
      <c r="A2834" s="424"/>
      <c r="B2834" s="813" t="s">
        <v>172</v>
      </c>
      <c r="C2834" s="814"/>
      <c r="D2834" s="794" t="s">
        <v>167</v>
      </c>
      <c r="E2834" s="794"/>
      <c r="F2834" s="794"/>
      <c r="G2834" s="794" t="s">
        <v>168</v>
      </c>
      <c r="H2834" s="794"/>
      <c r="I2834" s="794"/>
      <c r="J2834" s="794" t="s">
        <v>169</v>
      </c>
      <c r="K2834" s="794"/>
      <c r="L2834" s="794"/>
      <c r="M2834" s="794"/>
      <c r="N2834" s="794"/>
      <c r="O2834" s="794" t="s">
        <v>177</v>
      </c>
      <c r="P2834" s="794"/>
      <c r="Q2834" s="794"/>
      <c r="R2834" s="794"/>
      <c r="S2834" s="794" t="s">
        <v>221</v>
      </c>
      <c r="T2834" s="794"/>
      <c r="U2834" s="794"/>
      <c r="V2834" s="794"/>
      <c r="W2834" s="447"/>
      <c r="X2834" s="823" t="s">
        <v>425</v>
      </c>
      <c r="Y2834" s="823"/>
      <c r="Z2834" s="824"/>
    </row>
    <row r="2835" spans="1:26" ht="15.5" customHeight="1">
      <c r="A2835" s="425"/>
      <c r="B2835" s="825" t="s">
        <v>166</v>
      </c>
      <c r="C2835" s="826"/>
      <c r="D2835" s="827">
        <f>IF('statement of marks'!FA$6="","",'statement of marks'!FA$6)</f>
        <v>20</v>
      </c>
      <c r="E2835" s="827"/>
      <c r="F2835" s="827"/>
      <c r="G2835" s="827">
        <f>IF('statement of marks'!FB$6="","",'statement of marks'!FB$6)</f>
        <v>20</v>
      </c>
      <c r="H2835" s="827"/>
      <c r="I2835" s="827"/>
      <c r="J2835" s="827">
        <f>IF('statement of marks'!FC$6="","",'statement of marks'!FC$6)</f>
        <v>20</v>
      </c>
      <c r="K2835" s="827"/>
      <c r="L2835" s="827"/>
      <c r="M2835" s="827"/>
      <c r="N2835" s="827"/>
      <c r="O2835" s="827">
        <f>IF('statement of marks'!FD$6="","",'statement of marks'!FD$6)</f>
        <v>20</v>
      </c>
      <c r="P2835" s="827"/>
      <c r="Q2835" s="827"/>
      <c r="R2835" s="827"/>
      <c r="S2835" s="827">
        <f>IF('statement of marks'!FE$6="","",'statement of marks'!FE$6)</f>
        <v>20</v>
      </c>
      <c r="T2835" s="827"/>
      <c r="U2835" s="827"/>
      <c r="V2835" s="827"/>
      <c r="W2835" s="448"/>
      <c r="X2835" s="436">
        <f>IF('statement of marks'!FF$6="","",'statement of marks'!FF$6)</f>
        <v>100</v>
      </c>
      <c r="Y2835" s="436" t="s">
        <v>220</v>
      </c>
      <c r="Z2835" s="451" t="s">
        <v>69</v>
      </c>
    </row>
    <row r="2836" spans="1:26" ht="15.5" customHeight="1">
      <c r="A2836" s="424"/>
      <c r="B2836" s="813" t="str">
        <f>IF('statement of marks'!$FA$3="","",'statement of marks'!$FA$3)</f>
        <v>WORK EXPERIENCE</v>
      </c>
      <c r="C2836" s="814"/>
      <c r="D2836" s="817" t="str">
        <f>IF('statement of marks'!FA95="","",'statement of marks'!FA95)</f>
        <v/>
      </c>
      <c r="E2836" s="817"/>
      <c r="F2836" s="817"/>
      <c r="G2836" s="817" t="str">
        <f>IF('statement of marks'!FB95="","",'statement of marks'!FB95)</f>
        <v/>
      </c>
      <c r="H2836" s="817"/>
      <c r="I2836" s="817"/>
      <c r="J2836" s="816" t="str">
        <f>IF('statement of marks'!FC95="","",'statement of marks'!FC95)</f>
        <v/>
      </c>
      <c r="K2836" s="816"/>
      <c r="L2836" s="816"/>
      <c r="M2836" s="816"/>
      <c r="N2836" s="816"/>
      <c r="O2836" s="817" t="str">
        <f>IF('statement of marks'!FD95="","",'statement of marks'!FD95)</f>
        <v/>
      </c>
      <c r="P2836" s="817"/>
      <c r="Q2836" s="817"/>
      <c r="R2836" s="817"/>
      <c r="S2836" s="817" t="str">
        <f>IF('statement of marks'!FE95="","",'statement of marks'!FE95)</f>
        <v/>
      </c>
      <c r="T2836" s="817"/>
      <c r="U2836" s="817"/>
      <c r="V2836" s="817"/>
      <c r="W2836" s="447"/>
      <c r="X2836" s="447" t="str">
        <f>IF('statement of marks'!FF95="","",'statement of marks'!FF95)</f>
        <v/>
      </c>
      <c r="Y2836" s="447" t="str">
        <f>IF('statement of marks'!FG95="","",'statement of marks'!FG95)</f>
        <v/>
      </c>
      <c r="Z2836" s="454" t="str">
        <f>IF('statement of marks'!FH95="","",'statement of marks'!FH95)</f>
        <v/>
      </c>
    </row>
    <row r="2837" spans="1:26" ht="15.5" customHeight="1">
      <c r="A2837" s="424"/>
      <c r="B2837" s="813" t="str">
        <f>IF('statement of marks'!$FK$3="","",'statement of marks'!$FK$3)</f>
        <v>ART EDUCATION</v>
      </c>
      <c r="C2837" s="814"/>
      <c r="D2837" s="817" t="str">
        <f>IF('statement of marks'!FK95="","",'statement of marks'!FK95)</f>
        <v/>
      </c>
      <c r="E2837" s="817"/>
      <c r="F2837" s="817"/>
      <c r="G2837" s="817" t="str">
        <f>IF('statement of marks'!FL95="","",'statement of marks'!FL95)</f>
        <v/>
      </c>
      <c r="H2837" s="817"/>
      <c r="I2837" s="817"/>
      <c r="J2837" s="816" t="str">
        <f>IF('statement of marks'!FM95="","",'statement of marks'!FM95)</f>
        <v/>
      </c>
      <c r="K2837" s="816"/>
      <c r="L2837" s="816"/>
      <c r="M2837" s="816"/>
      <c r="N2837" s="816"/>
      <c r="O2837" s="817" t="str">
        <f>IF('statement of marks'!FN95="","",'statement of marks'!FN95)</f>
        <v/>
      </c>
      <c r="P2837" s="817"/>
      <c r="Q2837" s="817"/>
      <c r="R2837" s="817"/>
      <c r="S2837" s="817" t="str">
        <f>IF('statement of marks'!FO95="","",'statement of marks'!FO95)</f>
        <v/>
      </c>
      <c r="T2837" s="817"/>
      <c r="U2837" s="817"/>
      <c r="V2837" s="817"/>
      <c r="W2837" s="447"/>
      <c r="X2837" s="447" t="str">
        <f>IF('statement of marks'!FP95="","",'statement of marks'!FP95)</f>
        <v/>
      </c>
      <c r="Y2837" s="447" t="str">
        <f>IF('statement of marks'!FQ95="","",'statement of marks'!FQ95)</f>
        <v/>
      </c>
      <c r="Z2837" s="454" t="str">
        <f>IF('statement of marks'!FR95="","",'statement of marks'!FR95)</f>
        <v/>
      </c>
    </row>
    <row r="2838" spans="1:26" ht="15.5" customHeight="1">
      <c r="A2838" s="424"/>
      <c r="B2838" s="813" t="str">
        <f>IF('statement of marks'!$FU$3="","",'statement of marks'!$FU$3)</f>
        <v>PHYSICIAL EDUCATION</v>
      </c>
      <c r="C2838" s="814"/>
      <c r="D2838" s="817" t="str">
        <f>IF('statement of marks'!FU95="","",'statement of marks'!FU95)</f>
        <v/>
      </c>
      <c r="E2838" s="817"/>
      <c r="F2838" s="817"/>
      <c r="G2838" s="817" t="str">
        <f>IF('statement of marks'!FV95="","",'statement of marks'!FV95)</f>
        <v/>
      </c>
      <c r="H2838" s="817"/>
      <c r="I2838" s="817"/>
      <c r="J2838" s="816" t="str">
        <f>IF('statement of marks'!FW95="","",'statement of marks'!FW95)</f>
        <v/>
      </c>
      <c r="K2838" s="816"/>
      <c r="L2838" s="816"/>
      <c r="M2838" s="816"/>
      <c r="N2838" s="816"/>
      <c r="O2838" s="817" t="str">
        <f>IF('statement of marks'!FX95="","",'statement of marks'!FX95)</f>
        <v/>
      </c>
      <c r="P2838" s="817"/>
      <c r="Q2838" s="817"/>
      <c r="R2838" s="817"/>
      <c r="S2838" s="817" t="str">
        <f>IF('statement of marks'!FY95="","",'statement of marks'!FY95)</f>
        <v/>
      </c>
      <c r="T2838" s="817"/>
      <c r="U2838" s="817"/>
      <c r="V2838" s="817"/>
      <c r="W2838" s="447"/>
      <c r="X2838" s="447" t="str">
        <f>IF('statement of marks'!FZ95="","",'statement of marks'!FZ95)</f>
        <v/>
      </c>
      <c r="Y2838" s="447" t="str">
        <f>IF('statement of marks'!GA95="","",'statement of marks'!GA95)</f>
        <v/>
      </c>
      <c r="Z2838" s="454" t="str">
        <f>IF('statement of marks'!GB95="","",'statement of marks'!GB95)</f>
        <v/>
      </c>
    </row>
    <row r="2839" spans="1:26" ht="15.5" customHeight="1">
      <c r="A2839" s="424"/>
      <c r="B2839" s="813" t="s">
        <v>173</v>
      </c>
      <c r="C2839" s="814"/>
      <c r="D2839" s="794" t="str">
        <f>details!$EF$3</f>
        <v>AUGUST</v>
      </c>
      <c r="E2839" s="794"/>
      <c r="F2839" s="794"/>
      <c r="G2839" s="794" t="str">
        <f>details!$EJ$3</f>
        <v>OCTOBER</v>
      </c>
      <c r="H2839" s="794"/>
      <c r="I2839" s="794"/>
      <c r="J2839" s="816" t="str">
        <f>details!$EN$3</f>
        <v>DECEMBER</v>
      </c>
      <c r="K2839" s="816"/>
      <c r="L2839" s="816"/>
      <c r="M2839" s="816"/>
      <c r="N2839" s="816"/>
      <c r="O2839" s="794" t="str">
        <f>details!$ER$3</f>
        <v>FEBURARY</v>
      </c>
      <c r="P2839" s="794"/>
      <c r="Q2839" s="794"/>
      <c r="R2839" s="794"/>
      <c r="S2839" s="794" t="str">
        <f>details!$EV$3</f>
        <v>GRAND TOAL</v>
      </c>
      <c r="T2839" s="794"/>
      <c r="U2839" s="794"/>
      <c r="V2839" s="794"/>
      <c r="W2839" s="811" t="s">
        <v>118</v>
      </c>
      <c r="X2839" s="811"/>
      <c r="Y2839" s="811"/>
      <c r="Z2839" s="812"/>
    </row>
    <row r="2840" spans="1:26" ht="15.5" customHeight="1">
      <c r="A2840" s="424"/>
      <c r="B2840" s="813" t="s">
        <v>175</v>
      </c>
      <c r="C2840" s="814"/>
      <c r="D2840" s="815" t="str">
        <f>IF(details!EI95="","",details!EI95)</f>
        <v/>
      </c>
      <c r="E2840" s="815"/>
      <c r="F2840" s="815"/>
      <c r="G2840" s="815" t="str">
        <f>IF(details!EM95="","",details!EM95)</f>
        <v/>
      </c>
      <c r="H2840" s="815"/>
      <c r="I2840" s="815"/>
      <c r="J2840" s="816" t="str">
        <f>IF(details!EQ95="","",details!EQ95)</f>
        <v/>
      </c>
      <c r="K2840" s="816"/>
      <c r="L2840" s="816"/>
      <c r="M2840" s="816"/>
      <c r="N2840" s="816"/>
      <c r="O2840" s="817" t="str">
        <f>IF(details!EU95="","",details!EU95)</f>
        <v/>
      </c>
      <c r="P2840" s="817"/>
      <c r="Q2840" s="817"/>
      <c r="R2840" s="817"/>
      <c r="S2840" s="815" t="str">
        <f>IF(details!EW95="","",details!EW95)</f>
        <v/>
      </c>
      <c r="T2840" s="815"/>
      <c r="U2840" s="815"/>
      <c r="V2840" s="815"/>
      <c r="W2840" s="811"/>
      <c r="X2840" s="811"/>
      <c r="Y2840" s="811"/>
      <c r="Z2840" s="812"/>
    </row>
    <row r="2841" spans="1:26" ht="15.5" customHeight="1">
      <c r="A2841" s="424"/>
      <c r="B2841" s="818" t="s">
        <v>174</v>
      </c>
      <c r="C2841" s="819"/>
      <c r="D2841" s="820">
        <f>IF(details!EH95="","",details!EH95)</f>
        <v>40</v>
      </c>
      <c r="E2841" s="820"/>
      <c r="F2841" s="820"/>
      <c r="G2841" s="820">
        <f>IF(details!EL95="","",details!EL95)</f>
        <v>60</v>
      </c>
      <c r="H2841" s="820"/>
      <c r="I2841" s="820"/>
      <c r="J2841" s="820">
        <f>IF(details!EP95="","",details!EP95)</f>
        <v>80</v>
      </c>
      <c r="K2841" s="820"/>
      <c r="L2841" s="820"/>
      <c r="M2841" s="820"/>
      <c r="N2841" s="820"/>
      <c r="O2841" s="820">
        <f>IF(details!ET95="","",details!ET95)</f>
        <v>100</v>
      </c>
      <c r="P2841" s="820"/>
      <c r="Q2841" s="820"/>
      <c r="R2841" s="820"/>
      <c r="S2841" s="820">
        <f>IF(details!EV95="","",details!EV95)</f>
        <v>110</v>
      </c>
      <c r="T2841" s="820"/>
      <c r="U2841" s="820"/>
      <c r="V2841" s="820"/>
      <c r="W2841" s="821">
        <f>'statement of marks'!$HR$108</f>
        <v>45777</v>
      </c>
      <c r="X2841" s="821"/>
      <c r="Y2841" s="821"/>
      <c r="Z2841" s="822"/>
    </row>
    <row r="2842" spans="1:26" ht="15.5" customHeight="1">
      <c r="A2842" s="426"/>
      <c r="B2842" s="803" t="s">
        <v>232</v>
      </c>
      <c r="C2842" s="804"/>
      <c r="D2842" s="805" t="s">
        <v>189</v>
      </c>
      <c r="E2842" s="805"/>
      <c r="F2842" s="805"/>
      <c r="G2842" s="805" t="s">
        <v>190</v>
      </c>
      <c r="H2842" s="805"/>
      <c r="I2842" s="805"/>
      <c r="J2842" s="805" t="s">
        <v>222</v>
      </c>
      <c r="K2842" s="805"/>
      <c r="L2842" s="805"/>
      <c r="M2842" s="805"/>
      <c r="N2842" s="805"/>
      <c r="O2842" s="805" t="s">
        <v>147</v>
      </c>
      <c r="P2842" s="805"/>
      <c r="Q2842" s="805"/>
      <c r="R2842" s="805"/>
      <c r="S2842" s="806" t="s">
        <v>195</v>
      </c>
      <c r="T2842" s="806"/>
      <c r="U2842" s="806"/>
      <c r="V2842" s="806"/>
      <c r="W2842" s="805" t="s">
        <v>230</v>
      </c>
      <c r="X2842" s="805"/>
      <c r="Y2842" s="805"/>
      <c r="Z2842" s="807"/>
    </row>
    <row r="2843" spans="1:26" ht="15.5" customHeight="1">
      <c r="A2843" s="426"/>
      <c r="B2843" s="803"/>
      <c r="C2843" s="804"/>
      <c r="D2843" s="805">
        <f>'statement of marks'!HP95</f>
        <v>1200</v>
      </c>
      <c r="E2843" s="805"/>
      <c r="F2843" s="805"/>
      <c r="G2843" s="805" t="str">
        <f>'statement of marks'!HQ95</f>
        <v/>
      </c>
      <c r="H2843" s="805"/>
      <c r="I2843" s="805"/>
      <c r="J2843" s="808" t="str">
        <f>'statement of marks'!HU95</f>
        <v/>
      </c>
      <c r="K2843" s="808"/>
      <c r="L2843" s="808"/>
      <c r="M2843" s="808"/>
      <c r="N2843" s="808"/>
      <c r="O2843" s="808" t="str">
        <f>'statement of marks'!HR95</f>
        <v/>
      </c>
      <c r="P2843" s="808"/>
      <c r="Q2843" s="808"/>
      <c r="R2843" s="808"/>
      <c r="S2843" s="805" t="str">
        <f>'statement of marks'!HT95</f>
        <v/>
      </c>
      <c r="T2843" s="805"/>
      <c r="U2843" s="805"/>
      <c r="V2843" s="805"/>
      <c r="W2843" s="809" t="str">
        <f>'statement of marks'!HO95</f>
        <v/>
      </c>
      <c r="X2843" s="809"/>
      <c r="Y2843" s="809"/>
      <c r="Z2843" s="810"/>
    </row>
    <row r="2844" spans="1:26" ht="15.5" customHeight="1">
      <c r="A2844" s="424"/>
      <c r="B2844" s="792" t="s">
        <v>176</v>
      </c>
      <c r="C2844" s="793"/>
      <c r="D2844" s="794"/>
      <c r="E2844" s="794"/>
      <c r="F2844" s="794"/>
      <c r="G2844" s="794"/>
      <c r="H2844" s="794"/>
      <c r="I2844" s="794"/>
      <c r="J2844" s="794"/>
      <c r="K2844" s="794"/>
      <c r="L2844" s="794"/>
      <c r="M2844" s="794"/>
      <c r="N2844" s="794"/>
      <c r="O2844" s="794"/>
      <c r="P2844" s="794"/>
      <c r="Q2844" s="794"/>
      <c r="R2844" s="794"/>
      <c r="S2844" s="794"/>
      <c r="T2844" s="794"/>
      <c r="U2844" s="794"/>
      <c r="V2844" s="794"/>
      <c r="W2844" s="794"/>
      <c r="X2844" s="794"/>
      <c r="Y2844" s="794"/>
      <c r="Z2844" s="800"/>
    </row>
    <row r="2845" spans="1:26" ht="15.5" customHeight="1">
      <c r="A2845" s="424"/>
      <c r="B2845" s="801" t="s">
        <v>161</v>
      </c>
      <c r="C2845" s="802"/>
      <c r="D2845" s="794"/>
      <c r="E2845" s="794"/>
      <c r="F2845" s="794"/>
      <c r="G2845" s="794"/>
      <c r="H2845" s="794"/>
      <c r="I2845" s="794"/>
      <c r="J2845" s="794"/>
      <c r="K2845" s="794"/>
      <c r="L2845" s="794"/>
      <c r="M2845" s="794"/>
      <c r="N2845" s="794"/>
      <c r="O2845" s="794"/>
      <c r="P2845" s="794"/>
      <c r="Q2845" s="794"/>
      <c r="R2845" s="794"/>
      <c r="S2845" s="794"/>
      <c r="T2845" s="794"/>
      <c r="U2845" s="794"/>
      <c r="V2845" s="794"/>
      <c r="W2845" s="794"/>
      <c r="X2845" s="794"/>
      <c r="Y2845" s="794"/>
      <c r="Z2845" s="800"/>
    </row>
    <row r="2846" spans="1:26" ht="15.5" customHeight="1">
      <c r="A2846" s="424"/>
      <c r="B2846" s="792" t="s">
        <v>162</v>
      </c>
      <c r="C2846" s="793"/>
      <c r="D2846" s="794"/>
      <c r="E2846" s="794"/>
      <c r="F2846" s="794"/>
      <c r="G2846" s="794"/>
      <c r="H2846" s="794"/>
      <c r="I2846" s="794"/>
      <c r="J2846" s="794"/>
      <c r="K2846" s="794"/>
      <c r="L2846" s="794"/>
      <c r="M2846" s="794"/>
      <c r="N2846" s="794"/>
      <c r="O2846" s="794"/>
      <c r="P2846" s="794"/>
      <c r="Q2846" s="794"/>
      <c r="R2846" s="794"/>
      <c r="S2846" s="795" t="s">
        <v>162</v>
      </c>
      <c r="T2846" s="795"/>
      <c r="U2846" s="795"/>
      <c r="V2846" s="795"/>
      <c r="W2846" s="796" t="s">
        <v>163</v>
      </c>
      <c r="X2846" s="796"/>
      <c r="Y2846" s="796"/>
      <c r="Z2846" s="797"/>
    </row>
    <row r="2847" spans="1:26" ht="15.5" customHeight="1">
      <c r="A2847" s="424"/>
      <c r="B2847" s="798" t="s">
        <v>163</v>
      </c>
      <c r="C2847" s="799"/>
      <c r="D2847" s="794"/>
      <c r="E2847" s="794"/>
      <c r="F2847" s="794"/>
      <c r="G2847" s="794"/>
      <c r="H2847" s="794"/>
      <c r="I2847" s="794"/>
      <c r="J2847" s="794"/>
      <c r="K2847" s="794"/>
      <c r="L2847" s="794"/>
      <c r="M2847" s="794"/>
      <c r="N2847" s="794"/>
      <c r="O2847" s="794"/>
      <c r="P2847" s="794"/>
      <c r="Q2847" s="794"/>
      <c r="R2847" s="794"/>
      <c r="S2847" s="795"/>
      <c r="T2847" s="795"/>
      <c r="U2847" s="795"/>
      <c r="V2847" s="795"/>
      <c r="W2847" s="796"/>
      <c r="X2847" s="796"/>
      <c r="Y2847" s="796"/>
      <c r="Z2847" s="797"/>
    </row>
    <row r="2848" spans="1:26" ht="15.5" customHeight="1" thickBot="1">
      <c r="A2848" s="424"/>
      <c r="B2848" s="786" t="s">
        <v>223</v>
      </c>
      <c r="C2848" s="787"/>
      <c r="D2848" s="788"/>
      <c r="E2848" s="788"/>
      <c r="F2848" s="788"/>
      <c r="G2848" s="788"/>
      <c r="H2848" s="788"/>
      <c r="I2848" s="788"/>
      <c r="J2848" s="788"/>
      <c r="K2848" s="788"/>
      <c r="L2848" s="788"/>
      <c r="M2848" s="788"/>
      <c r="N2848" s="788"/>
      <c r="O2848" s="788"/>
      <c r="P2848" s="788"/>
      <c r="Q2848" s="788"/>
      <c r="R2848" s="788"/>
      <c r="S2848" s="789" t="s">
        <v>179</v>
      </c>
      <c r="T2848" s="789"/>
      <c r="U2848" s="789"/>
      <c r="V2848" s="789"/>
      <c r="W2848" s="790" t="s">
        <v>179</v>
      </c>
      <c r="X2848" s="790"/>
      <c r="Y2848" s="790"/>
      <c r="Z2848" s="791"/>
    </row>
    <row r="2849" spans="1:26" ht="15.5" customHeight="1">
      <c r="A2849" s="424"/>
      <c r="B2849" s="839" t="s">
        <v>178</v>
      </c>
      <c r="C2849" s="840"/>
      <c r="D2849" s="840"/>
      <c r="E2849" s="840"/>
      <c r="F2849" s="840"/>
      <c r="G2849" s="840"/>
      <c r="H2849" s="840"/>
      <c r="I2849" s="840"/>
      <c r="J2849" s="840"/>
      <c r="K2849" s="840"/>
      <c r="L2849" s="840"/>
      <c r="M2849" s="840"/>
      <c r="N2849" s="840"/>
      <c r="O2849" s="840"/>
      <c r="P2849" s="840"/>
      <c r="Q2849" s="840"/>
      <c r="R2849" s="840"/>
      <c r="S2849" s="840"/>
      <c r="T2849" s="840"/>
      <c r="U2849" s="840"/>
      <c r="V2849" s="840"/>
      <c r="W2849" s="840"/>
      <c r="X2849" s="840"/>
      <c r="Y2849" s="840"/>
      <c r="Z2849" s="841"/>
    </row>
    <row r="2850" spans="1:26" ht="15.5" customHeight="1">
      <c r="A2850" s="424"/>
      <c r="B2850" s="842" t="str">
        <f>IF('statement of marks'!$A$1="","",'statement of marks'!$A$1)</f>
        <v>GOVT. HR. SEC. SCHOOL, _________________</v>
      </c>
      <c r="C2850" s="843"/>
      <c r="D2850" s="843"/>
      <c r="E2850" s="843"/>
      <c r="F2850" s="843"/>
      <c r="G2850" s="843"/>
      <c r="H2850" s="843"/>
      <c r="I2850" s="843"/>
      <c r="J2850" s="843"/>
      <c r="K2850" s="843"/>
      <c r="L2850" s="843"/>
      <c r="M2850" s="843"/>
      <c r="N2850" s="843"/>
      <c r="O2850" s="843"/>
      <c r="P2850" s="843"/>
      <c r="Q2850" s="843"/>
      <c r="R2850" s="843"/>
      <c r="S2850" s="843"/>
      <c r="T2850" s="843"/>
      <c r="U2850" s="843"/>
      <c r="V2850" s="843"/>
      <c r="W2850" s="843"/>
      <c r="X2850" s="843"/>
      <c r="Y2850" s="843"/>
      <c r="Z2850" s="844"/>
    </row>
    <row r="2851" spans="1:26" ht="15.5" customHeight="1">
      <c r="A2851" s="424"/>
      <c r="B2851" s="813" t="s">
        <v>117</v>
      </c>
      <c r="C2851" s="814"/>
      <c r="D2851" s="814" t="str">
        <f>IF('statement of marks'!$H$3="","",'statement of marks'!$H$3)</f>
        <v>2024-25</v>
      </c>
      <c r="E2851" s="814"/>
      <c r="F2851" s="814"/>
      <c r="G2851" s="814"/>
      <c r="H2851" s="814"/>
      <c r="I2851" s="814"/>
      <c r="J2851" s="814"/>
      <c r="K2851" s="814"/>
      <c r="L2851" s="814"/>
      <c r="M2851" s="814"/>
      <c r="N2851" s="814"/>
      <c r="O2851" s="814"/>
      <c r="P2851" s="814"/>
      <c r="Q2851" s="814"/>
      <c r="R2851" s="814"/>
      <c r="S2851" s="814"/>
      <c r="T2851" s="814"/>
      <c r="U2851" s="814"/>
      <c r="V2851" s="814"/>
      <c r="W2851" s="814"/>
      <c r="X2851" s="814"/>
      <c r="Y2851" s="814"/>
      <c r="Z2851" s="832"/>
    </row>
    <row r="2852" spans="1:26" ht="15.5" customHeight="1">
      <c r="A2852" s="424"/>
      <c r="B2852" s="813" t="s">
        <v>157</v>
      </c>
      <c r="C2852" s="814"/>
      <c r="D2852" s="814" t="str">
        <f>IF('statement of marks'!I96="","",'statement of marks'!I96)</f>
        <v/>
      </c>
      <c r="E2852" s="814"/>
      <c r="F2852" s="814"/>
      <c r="G2852" s="814"/>
      <c r="H2852" s="814"/>
      <c r="I2852" s="814"/>
      <c r="J2852" s="814"/>
      <c r="K2852" s="814"/>
      <c r="L2852" s="814"/>
      <c r="M2852" s="814"/>
      <c r="N2852" s="814"/>
      <c r="O2852" s="814"/>
      <c r="P2852" s="814"/>
      <c r="Q2852" s="814"/>
      <c r="R2852" s="814"/>
      <c r="S2852" s="814"/>
      <c r="T2852" s="814"/>
      <c r="U2852" s="814"/>
      <c r="V2852" s="814"/>
      <c r="W2852" s="814"/>
      <c r="X2852" s="814"/>
      <c r="Y2852" s="814"/>
      <c r="Z2852" s="832"/>
    </row>
    <row r="2853" spans="1:26" ht="15.5" customHeight="1">
      <c r="A2853" s="424"/>
      <c r="B2853" s="813" t="s">
        <v>20</v>
      </c>
      <c r="C2853" s="814"/>
      <c r="D2853" s="814" t="str">
        <f>IF('statement of marks'!J96="","",'statement of marks'!J96)</f>
        <v/>
      </c>
      <c r="E2853" s="814"/>
      <c r="F2853" s="814"/>
      <c r="G2853" s="814"/>
      <c r="H2853" s="814"/>
      <c r="I2853" s="814"/>
      <c r="J2853" s="814"/>
      <c r="K2853" s="814"/>
      <c r="L2853" s="814"/>
      <c r="M2853" s="814"/>
      <c r="N2853" s="814"/>
      <c r="O2853" s="814"/>
      <c r="P2853" s="814"/>
      <c r="Q2853" s="814"/>
      <c r="R2853" s="814"/>
      <c r="S2853" s="814"/>
      <c r="T2853" s="814"/>
      <c r="U2853" s="814"/>
      <c r="V2853" s="814"/>
      <c r="W2853" s="814"/>
      <c r="X2853" s="814"/>
      <c r="Y2853" s="814"/>
      <c r="Z2853" s="832"/>
    </row>
    <row r="2854" spans="1:26" ht="15.5" customHeight="1">
      <c r="A2854" s="424"/>
      <c r="B2854" s="813" t="s">
        <v>21</v>
      </c>
      <c r="C2854" s="814"/>
      <c r="D2854" s="814" t="str">
        <f>IF('statement of marks'!K96="","",'statement of marks'!K96)</f>
        <v/>
      </c>
      <c r="E2854" s="814"/>
      <c r="F2854" s="814"/>
      <c r="G2854" s="814"/>
      <c r="H2854" s="814"/>
      <c r="I2854" s="814"/>
      <c r="J2854" s="814"/>
      <c r="K2854" s="814"/>
      <c r="L2854" s="814"/>
      <c r="M2854" s="814"/>
      <c r="N2854" s="814"/>
      <c r="O2854" s="814"/>
      <c r="P2854" s="814"/>
      <c r="Q2854" s="814"/>
      <c r="R2854" s="814"/>
      <c r="S2854" s="814"/>
      <c r="T2854" s="814"/>
      <c r="U2854" s="814"/>
      <c r="V2854" s="814"/>
      <c r="W2854" s="814"/>
      <c r="X2854" s="814"/>
      <c r="Y2854" s="814"/>
      <c r="Z2854" s="832"/>
    </row>
    <row r="2855" spans="1:26" ht="15.5" customHeight="1">
      <c r="A2855" s="424"/>
      <c r="B2855" s="813" t="s">
        <v>158</v>
      </c>
      <c r="C2855" s="814"/>
      <c r="D2855" s="814" t="str">
        <f>IF('statement of marks'!$G$3="","",'statement of marks'!$G$3)</f>
        <v>6 A</v>
      </c>
      <c r="E2855" s="814"/>
      <c r="F2855" s="814"/>
      <c r="G2855" s="814" t="s">
        <v>159</v>
      </c>
      <c r="H2855" s="814"/>
      <c r="I2855" s="814"/>
      <c r="J2855" s="836">
        <f>IF('statement of marks'!D96="","",'statement of marks'!D96)</f>
        <v>890</v>
      </c>
      <c r="K2855" s="837"/>
      <c r="L2855" s="837"/>
      <c r="M2855" s="837"/>
      <c r="N2855" s="838"/>
      <c r="O2855" s="814" t="s">
        <v>79</v>
      </c>
      <c r="P2855" s="814"/>
      <c r="Q2855" s="814"/>
      <c r="R2855" s="814"/>
      <c r="S2855" s="814" t="str">
        <f>IF('statement of marks'!F96="","",'statement of marks'!F96)</f>
        <v/>
      </c>
      <c r="T2855" s="814"/>
      <c r="U2855" s="814"/>
      <c r="V2855" s="814"/>
      <c r="W2855" s="814" t="str">
        <f>IF('statement of marks'!$I$3="","",'statement of marks'!$I$3)</f>
        <v>SCHOOL DISE CODE</v>
      </c>
      <c r="X2855" s="814"/>
      <c r="Y2855" s="814"/>
      <c r="Z2855" s="832"/>
    </row>
    <row r="2856" spans="1:26" ht="15.5" customHeight="1">
      <c r="A2856" s="424"/>
      <c r="B2856" s="449" t="s">
        <v>171</v>
      </c>
      <c r="C2856" s="428"/>
      <c r="D2856" s="830" t="str">
        <f>IF('statement of marks'!G96="","",'statement of marks'!G96)</f>
        <v/>
      </c>
      <c r="E2856" s="830"/>
      <c r="F2856" s="830"/>
      <c r="G2856" s="831" t="str">
        <f>IF('statement of marks'!H96="","",'statement of marks'!H96)</f>
        <v/>
      </c>
      <c r="H2856" s="831"/>
      <c r="I2856" s="831"/>
      <c r="J2856" s="831"/>
      <c r="K2856" s="831"/>
      <c r="L2856" s="831"/>
      <c r="M2856" s="831"/>
      <c r="N2856" s="831"/>
      <c r="O2856" s="831"/>
      <c r="P2856" s="831"/>
      <c r="Q2856" s="831"/>
      <c r="R2856" s="831"/>
      <c r="S2856" s="831"/>
      <c r="T2856" s="831"/>
      <c r="U2856" s="831"/>
      <c r="V2856" s="831"/>
      <c r="W2856" s="814" t="str">
        <f>IF('statement of marks'!$J$3="","",'statement of marks'!$J$3)</f>
        <v>08291009401</v>
      </c>
      <c r="X2856" s="814"/>
      <c r="Y2856" s="814"/>
      <c r="Z2856" s="832"/>
    </row>
    <row r="2857" spans="1:26" ht="15.5" customHeight="1">
      <c r="A2857" s="424"/>
      <c r="B2857" s="450" t="s">
        <v>160</v>
      </c>
      <c r="C2857" s="429" t="s">
        <v>165</v>
      </c>
      <c r="D2857" s="794" t="s">
        <v>167</v>
      </c>
      <c r="E2857" s="794"/>
      <c r="F2857" s="794"/>
      <c r="G2857" s="794" t="s">
        <v>168</v>
      </c>
      <c r="H2857" s="794"/>
      <c r="I2857" s="794"/>
      <c r="J2857" s="794" t="s">
        <v>169</v>
      </c>
      <c r="K2857" s="794"/>
      <c r="L2857" s="794"/>
      <c r="M2857" s="833" t="str">
        <f>IF('statement of marks'!U$4="","",'statement of marks'!U$4)</f>
        <v>TOTAL OF ALL TESTS</v>
      </c>
      <c r="N2857" s="834" t="str">
        <f>IF('statement of marks'!V$4="","",'statement of marks'!V$4)</f>
        <v>VRUKSHAROPAN</v>
      </c>
      <c r="O2857" s="795" t="s">
        <v>170</v>
      </c>
      <c r="P2857" s="795"/>
      <c r="Q2857" s="795"/>
      <c r="R2857" s="795"/>
      <c r="S2857" s="835" t="s">
        <v>216</v>
      </c>
      <c r="T2857" s="816" t="s">
        <v>90</v>
      </c>
      <c r="U2857" s="816"/>
      <c r="V2857" s="816"/>
      <c r="W2857" s="816"/>
      <c r="X2857" s="823" t="s">
        <v>425</v>
      </c>
      <c r="Y2857" s="823"/>
      <c r="Z2857" s="824"/>
    </row>
    <row r="2858" spans="1:26" ht="15.5" customHeight="1">
      <c r="A2858" s="424"/>
      <c r="B2858" s="450"/>
      <c r="C2858" s="429"/>
      <c r="D2858" s="431" t="s">
        <v>217</v>
      </c>
      <c r="E2858" s="431" t="s">
        <v>218</v>
      </c>
      <c r="F2858" s="432" t="s">
        <v>219</v>
      </c>
      <c r="G2858" s="431" t="s">
        <v>217</v>
      </c>
      <c r="H2858" s="431" t="s">
        <v>218</v>
      </c>
      <c r="I2858" s="433" t="s">
        <v>219</v>
      </c>
      <c r="J2858" s="431" t="s">
        <v>217</v>
      </c>
      <c r="K2858" s="431" t="s">
        <v>218</v>
      </c>
      <c r="L2858" s="433" t="s">
        <v>219</v>
      </c>
      <c r="M2858" s="833"/>
      <c r="N2858" s="834"/>
      <c r="O2858" s="431" t="s">
        <v>217</v>
      </c>
      <c r="P2858" s="431" t="s">
        <v>218</v>
      </c>
      <c r="Q2858" s="434" t="s">
        <v>421</v>
      </c>
      <c r="R2858" s="433" t="s">
        <v>219</v>
      </c>
      <c r="S2858" s="835"/>
      <c r="T2858" s="431" t="s">
        <v>217</v>
      </c>
      <c r="U2858" s="431" t="s">
        <v>218</v>
      </c>
      <c r="V2858" s="434" t="s">
        <v>422</v>
      </c>
      <c r="W2858" s="433" t="s">
        <v>219</v>
      </c>
      <c r="X2858" s="435" t="s">
        <v>423</v>
      </c>
      <c r="Y2858" s="431" t="s">
        <v>220</v>
      </c>
      <c r="Z2858" s="451" t="s">
        <v>69</v>
      </c>
    </row>
    <row r="2859" spans="1:26" ht="15.5" customHeight="1">
      <c r="A2859" s="425"/>
      <c r="B2859" s="828" t="s">
        <v>166</v>
      </c>
      <c r="C2859" s="829"/>
      <c r="D2859" s="436">
        <f>IF('statement of marks'!L$6="","",'statement of marks'!L$6)</f>
        <v>5</v>
      </c>
      <c r="E2859" s="436">
        <f>IF('statement of marks'!M$6="","",'statement of marks'!M$6)</f>
        <v>5</v>
      </c>
      <c r="F2859" s="437">
        <f>IF('statement of marks'!N$6="","",'statement of marks'!N$6)</f>
        <v>10</v>
      </c>
      <c r="G2859" s="436">
        <f>IF('statement of marks'!O$6="","",'statement of marks'!O$6)</f>
        <v>5</v>
      </c>
      <c r="H2859" s="436">
        <f>IF('statement of marks'!P$6="","",'statement of marks'!P$6)</f>
        <v>5</v>
      </c>
      <c r="I2859" s="438">
        <f>IF('statement of marks'!Q$6="","",'statement of marks'!Q$6)</f>
        <v>10</v>
      </c>
      <c r="J2859" s="436">
        <f>IF('statement of marks'!R$6="","",'statement of marks'!R$6)</f>
        <v>5</v>
      </c>
      <c r="K2859" s="436">
        <f>IF('statement of marks'!S$6="","",'statement of marks'!S$6)</f>
        <v>4</v>
      </c>
      <c r="L2859" s="438">
        <f>IF('statement of marks'!T$6="","",'statement of marks'!T$6)</f>
        <v>9</v>
      </c>
      <c r="M2859" s="438">
        <f>IF('statement of marks'!U$6="","",'statement of marks'!U$6)</f>
        <v>29</v>
      </c>
      <c r="N2859" s="439">
        <f>IF('statement of marks'!V$6="","",'statement of marks'!V$6)</f>
        <v>1</v>
      </c>
      <c r="O2859" s="436">
        <f>IF('statement of marks'!W$6="","",'statement of marks'!W$6)</f>
        <v>40</v>
      </c>
      <c r="P2859" s="436">
        <f>IF('statement of marks'!X$6="","",'statement of marks'!X$6)</f>
        <v>10</v>
      </c>
      <c r="Q2859" s="436">
        <f>IF('statement of marks'!Y$6="","",'statement of marks'!Y$6)</f>
        <v>20</v>
      </c>
      <c r="R2859" s="438">
        <f>IF('statement of marks'!Z$6="","",'statement of marks'!Z$6)</f>
        <v>70</v>
      </c>
      <c r="S2859" s="440">
        <f>IF('statement of marks'!AA$6="","",'statement of marks'!AA$6)</f>
        <v>100</v>
      </c>
      <c r="T2859" s="436">
        <f>IF('statement of marks'!AB$6="","",'statement of marks'!AB$6)</f>
        <v>65</v>
      </c>
      <c r="U2859" s="436">
        <f>IF('statement of marks'!AC$6="","",'statement of marks'!AC$6)</f>
        <v>15</v>
      </c>
      <c r="V2859" s="436">
        <f>IF('statement of marks'!AD$6="","",'statement of marks'!AD$6)</f>
        <v>20</v>
      </c>
      <c r="W2859" s="438">
        <f>IF('statement of marks'!AE$6="","",'statement of marks'!AE$6)</f>
        <v>100</v>
      </c>
      <c r="X2859" s="441">
        <f>IF('statement of marks'!AF$6="","",'statement of marks'!AF$6)</f>
        <v>200</v>
      </c>
      <c r="Y2859" s="436" t="str">
        <f>IF('statement of marks'!AG$6="","",'statement of marks'!AG$6)</f>
        <v/>
      </c>
      <c r="Z2859" s="452" t="str">
        <f>IF('statement of marks'!AH$6="","",'statement of marks'!AH$6)</f>
        <v/>
      </c>
    </row>
    <row r="2860" spans="1:26" ht="15.5" customHeight="1">
      <c r="A2860" s="424"/>
      <c r="B2860" s="813" t="str">
        <f>IF('statement of marks'!$L$3="","",'statement of marks'!$L$3)</f>
        <v>HINDI</v>
      </c>
      <c r="C2860" s="814"/>
      <c r="D2860" s="430" t="str">
        <f>IF('statement of marks'!L96="","",'statement of marks'!L96)</f>
        <v/>
      </c>
      <c r="E2860" s="430" t="str">
        <f>IF('statement of marks'!M96="","",'statement of marks'!M96)</f>
        <v/>
      </c>
      <c r="F2860" s="442" t="str">
        <f>IF('statement of marks'!N96="","",'statement of marks'!N96)</f>
        <v/>
      </c>
      <c r="G2860" s="430" t="str">
        <f>IF('statement of marks'!O96="","",'statement of marks'!O96)</f>
        <v/>
      </c>
      <c r="H2860" s="430" t="str">
        <f>IF('statement of marks'!P96="","",'statement of marks'!P96)</f>
        <v/>
      </c>
      <c r="I2860" s="443" t="str">
        <f>IF('statement of marks'!Q96="","",'statement of marks'!Q96)</f>
        <v/>
      </c>
      <c r="J2860" s="430" t="str">
        <f>IF('statement of marks'!R96="","",'statement of marks'!R96)</f>
        <v/>
      </c>
      <c r="K2860" s="430" t="str">
        <f>IF('statement of marks'!S96="","",'statement of marks'!S96)</f>
        <v/>
      </c>
      <c r="L2860" s="443" t="str">
        <f>IF('statement of marks'!T96="","",'statement of marks'!T96)</f>
        <v/>
      </c>
      <c r="M2860" s="443" t="str">
        <f>IF('statement of marks'!U96="","",'statement of marks'!U96)</f>
        <v/>
      </c>
      <c r="N2860" s="444" t="str">
        <f>IF('statement of marks'!V96="","",'statement of marks'!V96)</f>
        <v/>
      </c>
      <c r="O2860" s="430" t="str">
        <f>IF('statement of marks'!W96="","",'statement of marks'!W96)</f>
        <v/>
      </c>
      <c r="P2860" s="430" t="str">
        <f>IF('statement of marks'!X96="","",'statement of marks'!X96)</f>
        <v/>
      </c>
      <c r="Q2860" s="430" t="str">
        <f>IF('statement of marks'!Y96="","",'statement of marks'!Y96)</f>
        <v/>
      </c>
      <c r="R2860" s="443" t="str">
        <f>IF('statement of marks'!Z96="","",'statement of marks'!Z96)</f>
        <v/>
      </c>
      <c r="S2860" s="445" t="str">
        <f>IF('statement of marks'!AA96="","",'statement of marks'!AA96)</f>
        <v/>
      </c>
      <c r="T2860" s="430" t="str">
        <f>IF('statement of marks'!AB96="","",'statement of marks'!AB96)</f>
        <v/>
      </c>
      <c r="U2860" s="430" t="str">
        <f>IF('statement of marks'!AC96="","",'statement of marks'!AC96)</f>
        <v/>
      </c>
      <c r="V2860" s="430" t="str">
        <f>IF('statement of marks'!AD96="","",'statement of marks'!AD96)</f>
        <v/>
      </c>
      <c r="W2860" s="443" t="str">
        <f>IF('statement of marks'!AE96="","",'statement of marks'!AE96)</f>
        <v/>
      </c>
      <c r="X2860" s="446" t="str">
        <f>IF('statement of marks'!AF96="","",'statement of marks'!AF96)</f>
        <v/>
      </c>
      <c r="Y2860" s="430" t="str">
        <f>IF('statement of marks'!AG96="","",'statement of marks'!AG96)</f>
        <v/>
      </c>
      <c r="Z2860" s="453" t="str">
        <f>IF('statement of marks'!AH96="","",'statement of marks'!AH96)</f>
        <v/>
      </c>
    </row>
    <row r="2861" spans="1:26" ht="15.5" customHeight="1">
      <c r="A2861" s="424"/>
      <c r="B2861" s="813" t="str">
        <f>IF('statement of marks'!$AK$3="","",'statement of marks'!$AK$3)</f>
        <v>ENGLISH</v>
      </c>
      <c r="C2861" s="814"/>
      <c r="D2861" s="430" t="str">
        <f>IF('statement of marks'!AK96="","",'statement of marks'!AK96)</f>
        <v/>
      </c>
      <c r="E2861" s="430" t="str">
        <f>IF('statement of marks'!AL96="","",'statement of marks'!AL96)</f>
        <v/>
      </c>
      <c r="F2861" s="442" t="str">
        <f>IF('statement of marks'!AM96="","",'statement of marks'!AM96)</f>
        <v/>
      </c>
      <c r="G2861" s="430" t="str">
        <f>IF('statement of marks'!AN96="","",'statement of marks'!AN96)</f>
        <v/>
      </c>
      <c r="H2861" s="430" t="str">
        <f>IF('statement of marks'!AO96="","",'statement of marks'!AO96)</f>
        <v/>
      </c>
      <c r="I2861" s="443" t="str">
        <f>IF('statement of marks'!AP96="","",'statement of marks'!AP96)</f>
        <v/>
      </c>
      <c r="J2861" s="430" t="str">
        <f>IF('statement of marks'!AQ96="","",'statement of marks'!AQ96)</f>
        <v/>
      </c>
      <c r="K2861" s="430" t="str">
        <f>IF('statement of marks'!AR96="","",'statement of marks'!AR96)</f>
        <v/>
      </c>
      <c r="L2861" s="443" t="str">
        <f>IF('statement of marks'!AS96="","",'statement of marks'!AS96)</f>
        <v/>
      </c>
      <c r="M2861" s="443" t="str">
        <f>IF('statement of marks'!AT96="","",'statement of marks'!AT96)</f>
        <v/>
      </c>
      <c r="N2861" s="444" t="str">
        <f>IF('statement of marks'!AU96="","",'statement of marks'!AU96)</f>
        <v/>
      </c>
      <c r="O2861" s="430" t="str">
        <f>IF('statement of marks'!AV96="","",'statement of marks'!AV96)</f>
        <v/>
      </c>
      <c r="P2861" s="430" t="str">
        <f>IF('statement of marks'!AW96="","",'statement of marks'!AW96)</f>
        <v/>
      </c>
      <c r="Q2861" s="430" t="str">
        <f>IF('statement of marks'!AX96="","",'statement of marks'!AX96)</f>
        <v/>
      </c>
      <c r="R2861" s="443" t="str">
        <f>IF('statement of marks'!AY96="","",'statement of marks'!AY96)</f>
        <v/>
      </c>
      <c r="S2861" s="445" t="str">
        <f>IF('statement of marks'!AZ96="","",'statement of marks'!AZ96)</f>
        <v/>
      </c>
      <c r="T2861" s="430" t="str">
        <f>IF('statement of marks'!BA96="","",'statement of marks'!BA96)</f>
        <v/>
      </c>
      <c r="U2861" s="430" t="str">
        <f>IF('statement of marks'!BB96="","",'statement of marks'!BB96)</f>
        <v/>
      </c>
      <c r="V2861" s="430" t="str">
        <f>IF('statement of marks'!BC96="","",'statement of marks'!BC96)</f>
        <v/>
      </c>
      <c r="W2861" s="443" t="str">
        <f>IF('statement of marks'!BD96="","",'statement of marks'!BD96)</f>
        <v/>
      </c>
      <c r="X2861" s="446" t="str">
        <f>IF('statement of marks'!BE96="","",'statement of marks'!BE96)</f>
        <v/>
      </c>
      <c r="Y2861" s="430" t="str">
        <f>IF('statement of marks'!BF96="","",'statement of marks'!BF96)</f>
        <v/>
      </c>
      <c r="Z2861" s="453" t="str">
        <f>IF('statement of marks'!BG96="","",'statement of marks'!BG96)</f>
        <v/>
      </c>
    </row>
    <row r="2862" spans="1:26" ht="15.5" customHeight="1">
      <c r="A2862" s="424"/>
      <c r="B2862" s="813" t="str">
        <f>IF('statement of marks'!BJ96="s","SANSKRIT",IF('statement of marks'!BJ96="u","URDU",IF('statement of marks'!BJ96="g","GUJRATI",IF('statement of marks'!BJ96="p","PUNJABI",IF('statement of marks'!BJ96="sd","fla/kh","THIRD LANGUAGE")))))</f>
        <v>THIRD LANGUAGE</v>
      </c>
      <c r="C2862" s="814"/>
      <c r="D2862" s="430" t="str">
        <f>IF('statement of marks'!BK96="","",'statement of marks'!BK96)</f>
        <v/>
      </c>
      <c r="E2862" s="430" t="str">
        <f>IF('statement of marks'!BL96="","",'statement of marks'!BL96)</f>
        <v/>
      </c>
      <c r="F2862" s="442" t="str">
        <f>IF('statement of marks'!BM96="","",'statement of marks'!BM96)</f>
        <v/>
      </c>
      <c r="G2862" s="430" t="str">
        <f>IF('statement of marks'!BN96="","",'statement of marks'!BN96)</f>
        <v/>
      </c>
      <c r="H2862" s="430" t="str">
        <f>IF('statement of marks'!BO96="","",'statement of marks'!BO96)</f>
        <v/>
      </c>
      <c r="I2862" s="443" t="str">
        <f>IF('statement of marks'!BP96="","",'statement of marks'!BP96)</f>
        <v/>
      </c>
      <c r="J2862" s="430" t="str">
        <f>IF('statement of marks'!BQ96="","",'statement of marks'!BQ96)</f>
        <v/>
      </c>
      <c r="K2862" s="430" t="str">
        <f>IF('statement of marks'!BR96="","",'statement of marks'!BR96)</f>
        <v/>
      </c>
      <c r="L2862" s="443" t="str">
        <f>IF('statement of marks'!BS96="","",'statement of marks'!BS96)</f>
        <v/>
      </c>
      <c r="M2862" s="443" t="str">
        <f>IF('statement of marks'!BT96="","",'statement of marks'!BT96)</f>
        <v/>
      </c>
      <c r="N2862" s="444" t="str">
        <f>IF('statement of marks'!BU96="","",'statement of marks'!BU96)</f>
        <v/>
      </c>
      <c r="O2862" s="430" t="str">
        <f>IF('statement of marks'!BV96="","",'statement of marks'!BV96)</f>
        <v/>
      </c>
      <c r="P2862" s="430" t="str">
        <f>IF('statement of marks'!BW96="","",'statement of marks'!BW96)</f>
        <v/>
      </c>
      <c r="Q2862" s="430"/>
      <c r="R2862" s="443" t="str">
        <f>IF('statement of marks'!BX96="","",'statement of marks'!BX96)</f>
        <v/>
      </c>
      <c r="S2862" s="445" t="str">
        <f>IF('statement of marks'!BY96="","",'statement of marks'!BY96)</f>
        <v/>
      </c>
      <c r="T2862" s="430" t="str">
        <f>IF('statement of marks'!BZ96="","",'statement of marks'!BZ96)</f>
        <v/>
      </c>
      <c r="U2862" s="430" t="str">
        <f>IF('statement of marks'!CA96="","",'statement of marks'!CA96)</f>
        <v/>
      </c>
      <c r="V2862" s="430"/>
      <c r="W2862" s="443" t="str">
        <f>IF('statement of marks'!CB96="","",'statement of marks'!CB96)</f>
        <v/>
      </c>
      <c r="X2862" s="446" t="str">
        <f>IF('statement of marks'!CC96="","",'statement of marks'!CC96)</f>
        <v/>
      </c>
      <c r="Y2862" s="430" t="str">
        <f>IF('statement of marks'!CD96="","",'statement of marks'!CD96)</f>
        <v/>
      </c>
      <c r="Z2862" s="453" t="str">
        <f>IF('statement of marks'!CE96="","",'statement of marks'!CE96)</f>
        <v/>
      </c>
    </row>
    <row r="2863" spans="1:26" ht="15.5" customHeight="1">
      <c r="A2863" s="424"/>
      <c r="B2863" s="813" t="str">
        <f>IF('statement of marks'!$CH$3="","",'statement of marks'!$CH$3)</f>
        <v>MATHEMATICS</v>
      </c>
      <c r="C2863" s="814"/>
      <c r="D2863" s="430" t="str">
        <f>IF('statement of marks'!CH96="","",'statement of marks'!CH96)</f>
        <v/>
      </c>
      <c r="E2863" s="430" t="str">
        <f>IF('statement of marks'!CI96="","",'statement of marks'!CI96)</f>
        <v/>
      </c>
      <c r="F2863" s="442" t="str">
        <f>IF('statement of marks'!CJ96="","",'statement of marks'!CJ96)</f>
        <v/>
      </c>
      <c r="G2863" s="430" t="str">
        <f>IF('statement of marks'!CK96="","",'statement of marks'!CK96)</f>
        <v/>
      </c>
      <c r="H2863" s="430" t="str">
        <f>IF('statement of marks'!CL96="","",'statement of marks'!CL96)</f>
        <v/>
      </c>
      <c r="I2863" s="443" t="str">
        <f>IF('statement of marks'!CM96="","",'statement of marks'!CM96)</f>
        <v/>
      </c>
      <c r="J2863" s="430" t="str">
        <f>IF('statement of marks'!CN96="","",'statement of marks'!CN96)</f>
        <v/>
      </c>
      <c r="K2863" s="430" t="str">
        <f>IF('statement of marks'!CO96="","",'statement of marks'!CO96)</f>
        <v/>
      </c>
      <c r="L2863" s="443" t="str">
        <f>IF('statement of marks'!CP96="","",'statement of marks'!CP96)</f>
        <v/>
      </c>
      <c r="M2863" s="443" t="str">
        <f>IF('statement of marks'!CQ96="","",'statement of marks'!CQ96)</f>
        <v/>
      </c>
      <c r="N2863" s="444" t="str">
        <f>IF('statement of marks'!CR96="","",'statement of marks'!CR96)</f>
        <v/>
      </c>
      <c r="O2863" s="430" t="str">
        <f>IF('statement of marks'!CS96="","",'statement of marks'!CS96)</f>
        <v/>
      </c>
      <c r="P2863" s="430" t="str">
        <f>IF('statement of marks'!CT96="","",'statement of marks'!CT96)</f>
        <v/>
      </c>
      <c r="Q2863" s="430" t="str">
        <f>IF('statement of marks'!CU96="","",'statement of marks'!CU96)</f>
        <v/>
      </c>
      <c r="R2863" s="443" t="str">
        <f>IF('statement of marks'!CV96="","",'statement of marks'!CV96)</f>
        <v/>
      </c>
      <c r="S2863" s="445" t="str">
        <f>IF('statement of marks'!CW96="","",'statement of marks'!CW96)</f>
        <v/>
      </c>
      <c r="T2863" s="430" t="str">
        <f>IF('statement of marks'!CX96="","",'statement of marks'!CX96)</f>
        <v/>
      </c>
      <c r="U2863" s="430" t="str">
        <f>IF('statement of marks'!CY96="","",'statement of marks'!CY96)</f>
        <v/>
      </c>
      <c r="V2863" s="430" t="str">
        <f>IF('statement of marks'!CZ96="","",'statement of marks'!CZ96)</f>
        <v/>
      </c>
      <c r="W2863" s="443" t="str">
        <f>IF('statement of marks'!DA96="","",'statement of marks'!DA96)</f>
        <v/>
      </c>
      <c r="X2863" s="446" t="str">
        <f>IF('statement of marks'!DB96="","",'statement of marks'!DB96)</f>
        <v/>
      </c>
      <c r="Y2863" s="430" t="str">
        <f>IF('statement of marks'!DC96="","",'statement of marks'!DC96)</f>
        <v/>
      </c>
      <c r="Z2863" s="453" t="str">
        <f>IF('statement of marks'!DD96="","",'statement of marks'!DD96)</f>
        <v/>
      </c>
    </row>
    <row r="2864" spans="1:26" ht="15.5" customHeight="1">
      <c r="A2864" s="424"/>
      <c r="B2864" s="813" t="str">
        <f>IF('statement of marks'!$DG$3="","",'statement of marks'!$DG$3)</f>
        <v>SCIENCE</v>
      </c>
      <c r="C2864" s="814"/>
      <c r="D2864" s="430" t="str">
        <f>IF('statement of marks'!DG96="","",'statement of marks'!DG96)</f>
        <v/>
      </c>
      <c r="E2864" s="430" t="str">
        <f>IF('statement of marks'!DH96="","",'statement of marks'!DH96)</f>
        <v/>
      </c>
      <c r="F2864" s="442" t="str">
        <f>IF('statement of marks'!DI96="","",'statement of marks'!DI96)</f>
        <v/>
      </c>
      <c r="G2864" s="430" t="str">
        <f>IF('statement of marks'!DJ96="","",'statement of marks'!DJ96)</f>
        <v/>
      </c>
      <c r="H2864" s="430" t="str">
        <f>IF('statement of marks'!DK96="","",'statement of marks'!DK96)</f>
        <v/>
      </c>
      <c r="I2864" s="443" t="str">
        <f>IF('statement of marks'!DL96="","",'statement of marks'!DL96)</f>
        <v/>
      </c>
      <c r="J2864" s="430" t="str">
        <f>IF('statement of marks'!DM96="","",'statement of marks'!DM96)</f>
        <v/>
      </c>
      <c r="K2864" s="430" t="str">
        <f>IF('statement of marks'!DN96="","",'statement of marks'!DN96)</f>
        <v/>
      </c>
      <c r="L2864" s="443" t="str">
        <f>IF('statement of marks'!DO96="","",'statement of marks'!DO96)</f>
        <v/>
      </c>
      <c r="M2864" s="443" t="str">
        <f>IF('statement of marks'!DP96="","",'statement of marks'!DP96)</f>
        <v/>
      </c>
      <c r="N2864" s="444" t="str">
        <f>IF('statement of marks'!DQ96="","",'statement of marks'!DQ96)</f>
        <v/>
      </c>
      <c r="O2864" s="430" t="str">
        <f>IF('statement of marks'!DR96="","",'statement of marks'!DR96)</f>
        <v/>
      </c>
      <c r="P2864" s="430" t="str">
        <f>IF('statement of marks'!DS96="","",'statement of marks'!DS96)</f>
        <v/>
      </c>
      <c r="Q2864" s="430"/>
      <c r="R2864" s="443" t="str">
        <f>IF('statement of marks'!DT96="","",'statement of marks'!DT96)</f>
        <v/>
      </c>
      <c r="S2864" s="445" t="str">
        <f>IF('statement of marks'!DU96="","",'statement of marks'!DU96)</f>
        <v/>
      </c>
      <c r="T2864" s="430" t="str">
        <f>IF('statement of marks'!DV96="","",'statement of marks'!DV96)</f>
        <v/>
      </c>
      <c r="U2864" s="430" t="str">
        <f>IF('statement of marks'!DW96="","",'statement of marks'!DW96)</f>
        <v/>
      </c>
      <c r="V2864" s="430"/>
      <c r="W2864" s="443" t="str">
        <f>IF('statement of marks'!DX96="","",'statement of marks'!DX96)</f>
        <v/>
      </c>
      <c r="X2864" s="446" t="str">
        <f>IF('statement of marks'!DY96="","",'statement of marks'!DY96)</f>
        <v/>
      </c>
      <c r="Y2864" s="430" t="str">
        <f>IF('statement of marks'!DZ96="","",'statement of marks'!DZ96)</f>
        <v/>
      </c>
      <c r="Z2864" s="453" t="str">
        <f>IF('statement of marks'!EA96="","",'statement of marks'!EA96)</f>
        <v/>
      </c>
    </row>
    <row r="2865" spans="1:26" ht="15.5" customHeight="1">
      <c r="A2865" s="424"/>
      <c r="B2865" s="813" t="str">
        <f>IF('statement of marks'!$ED$3="","",'statement of marks'!$ED$3)</f>
        <v>SOCIAL STUDIES</v>
      </c>
      <c r="C2865" s="814"/>
      <c r="D2865" s="430" t="str">
        <f>IF('statement of marks'!ED96="","",'statement of marks'!ED96)</f>
        <v/>
      </c>
      <c r="E2865" s="430" t="str">
        <f>IF('statement of marks'!EE96="","",'statement of marks'!EE96)</f>
        <v/>
      </c>
      <c r="F2865" s="442" t="str">
        <f>IF('statement of marks'!EF96="","",'statement of marks'!EF96)</f>
        <v/>
      </c>
      <c r="G2865" s="430" t="str">
        <f>IF('statement of marks'!EG96="","",'statement of marks'!EG96)</f>
        <v/>
      </c>
      <c r="H2865" s="430" t="str">
        <f>IF('statement of marks'!EH96="","",'statement of marks'!EH96)</f>
        <v/>
      </c>
      <c r="I2865" s="443" t="str">
        <f>IF('statement of marks'!EI96="","",'statement of marks'!EI96)</f>
        <v/>
      </c>
      <c r="J2865" s="430" t="str">
        <f>IF('statement of marks'!EJ96="","",'statement of marks'!EJ96)</f>
        <v/>
      </c>
      <c r="K2865" s="430" t="str">
        <f>IF('statement of marks'!EK96="","",'statement of marks'!EK96)</f>
        <v/>
      </c>
      <c r="L2865" s="443" t="str">
        <f>IF('statement of marks'!EL96="","",'statement of marks'!EL96)</f>
        <v/>
      </c>
      <c r="M2865" s="443" t="str">
        <f>IF('statement of marks'!EM96="","",'statement of marks'!EM96)</f>
        <v/>
      </c>
      <c r="N2865" s="444" t="str">
        <f>IF('statement of marks'!EN96="","",'statement of marks'!EN96)</f>
        <v/>
      </c>
      <c r="O2865" s="430" t="str">
        <f>IF('statement of marks'!EO96="","",'statement of marks'!EO96)</f>
        <v/>
      </c>
      <c r="P2865" s="430" t="str">
        <f>IF('statement of marks'!EP96="","",'statement of marks'!EP96)</f>
        <v/>
      </c>
      <c r="Q2865" s="430"/>
      <c r="R2865" s="443" t="str">
        <f>IF('statement of marks'!EQ96="","",'statement of marks'!EQ96)</f>
        <v/>
      </c>
      <c r="S2865" s="445" t="str">
        <f>IF('statement of marks'!ER96="","",'statement of marks'!ER96)</f>
        <v/>
      </c>
      <c r="T2865" s="430" t="str">
        <f>IF('statement of marks'!ES96="","",'statement of marks'!ES96)</f>
        <v/>
      </c>
      <c r="U2865" s="430" t="str">
        <f>IF('statement of marks'!ET96="","",'statement of marks'!ET96)</f>
        <v/>
      </c>
      <c r="V2865" s="430"/>
      <c r="W2865" s="443" t="str">
        <f>IF('statement of marks'!EU96="","",'statement of marks'!EU96)</f>
        <v/>
      </c>
      <c r="X2865" s="446" t="str">
        <f>IF('statement of marks'!EV96="","",'statement of marks'!EV96)</f>
        <v/>
      </c>
      <c r="Y2865" s="430" t="str">
        <f>IF('statement of marks'!EW96="","",'statement of marks'!EW96)</f>
        <v/>
      </c>
      <c r="Z2865" s="453" t="str">
        <f>IF('statement of marks'!EX96="","",'statement of marks'!EX96)</f>
        <v/>
      </c>
    </row>
    <row r="2866" spans="1:26" ht="15.5" customHeight="1">
      <c r="A2866" s="424"/>
      <c r="B2866" s="813" t="s">
        <v>172</v>
      </c>
      <c r="C2866" s="814"/>
      <c r="D2866" s="794" t="s">
        <v>167</v>
      </c>
      <c r="E2866" s="794"/>
      <c r="F2866" s="794"/>
      <c r="G2866" s="794" t="s">
        <v>168</v>
      </c>
      <c r="H2866" s="794"/>
      <c r="I2866" s="794"/>
      <c r="J2866" s="794" t="s">
        <v>169</v>
      </c>
      <c r="K2866" s="794"/>
      <c r="L2866" s="794"/>
      <c r="M2866" s="794"/>
      <c r="N2866" s="794"/>
      <c r="O2866" s="794" t="s">
        <v>177</v>
      </c>
      <c r="P2866" s="794"/>
      <c r="Q2866" s="794"/>
      <c r="R2866" s="794"/>
      <c r="S2866" s="794" t="s">
        <v>221</v>
      </c>
      <c r="T2866" s="794"/>
      <c r="U2866" s="794"/>
      <c r="V2866" s="794"/>
      <c r="W2866" s="447"/>
      <c r="X2866" s="823" t="s">
        <v>425</v>
      </c>
      <c r="Y2866" s="823"/>
      <c r="Z2866" s="824"/>
    </row>
    <row r="2867" spans="1:26" ht="15.5" customHeight="1">
      <c r="A2867" s="425"/>
      <c r="B2867" s="825" t="s">
        <v>166</v>
      </c>
      <c r="C2867" s="826"/>
      <c r="D2867" s="827">
        <f>IF('statement of marks'!FA$6="","",'statement of marks'!FA$6)</f>
        <v>20</v>
      </c>
      <c r="E2867" s="827"/>
      <c r="F2867" s="827"/>
      <c r="G2867" s="827">
        <f>IF('statement of marks'!FB$6="","",'statement of marks'!FB$6)</f>
        <v>20</v>
      </c>
      <c r="H2867" s="827"/>
      <c r="I2867" s="827"/>
      <c r="J2867" s="827">
        <f>IF('statement of marks'!FC$6="","",'statement of marks'!FC$6)</f>
        <v>20</v>
      </c>
      <c r="K2867" s="827"/>
      <c r="L2867" s="827"/>
      <c r="M2867" s="827"/>
      <c r="N2867" s="827"/>
      <c r="O2867" s="827">
        <f>IF('statement of marks'!FD$6="","",'statement of marks'!FD$6)</f>
        <v>20</v>
      </c>
      <c r="P2867" s="827"/>
      <c r="Q2867" s="827"/>
      <c r="R2867" s="827"/>
      <c r="S2867" s="827">
        <f>IF('statement of marks'!FE$6="","",'statement of marks'!FE$6)</f>
        <v>20</v>
      </c>
      <c r="T2867" s="827"/>
      <c r="U2867" s="827"/>
      <c r="V2867" s="827"/>
      <c r="W2867" s="448"/>
      <c r="X2867" s="436">
        <f>IF('statement of marks'!FF$6="","",'statement of marks'!FF$6)</f>
        <v>100</v>
      </c>
      <c r="Y2867" s="436" t="s">
        <v>220</v>
      </c>
      <c r="Z2867" s="451" t="s">
        <v>69</v>
      </c>
    </row>
    <row r="2868" spans="1:26" ht="15.5" customHeight="1">
      <c r="A2868" s="424"/>
      <c r="B2868" s="813" t="str">
        <f>IF('statement of marks'!$FA$3="","",'statement of marks'!$FA$3)</f>
        <v>WORK EXPERIENCE</v>
      </c>
      <c r="C2868" s="814"/>
      <c r="D2868" s="817" t="str">
        <f>IF('statement of marks'!FA96="","",'statement of marks'!FA96)</f>
        <v/>
      </c>
      <c r="E2868" s="817"/>
      <c r="F2868" s="817"/>
      <c r="G2868" s="817" t="str">
        <f>IF('statement of marks'!FB96="","",'statement of marks'!FB96)</f>
        <v/>
      </c>
      <c r="H2868" s="817"/>
      <c r="I2868" s="817"/>
      <c r="J2868" s="816" t="str">
        <f>IF('statement of marks'!FC96="","",'statement of marks'!FC96)</f>
        <v/>
      </c>
      <c r="K2868" s="816"/>
      <c r="L2868" s="816"/>
      <c r="M2868" s="816"/>
      <c r="N2868" s="816"/>
      <c r="O2868" s="817" t="str">
        <f>IF('statement of marks'!FD96="","",'statement of marks'!FD96)</f>
        <v/>
      </c>
      <c r="P2868" s="817"/>
      <c r="Q2868" s="817"/>
      <c r="R2868" s="817"/>
      <c r="S2868" s="817" t="str">
        <f>IF('statement of marks'!FE96="","",'statement of marks'!FE96)</f>
        <v/>
      </c>
      <c r="T2868" s="817"/>
      <c r="U2868" s="817"/>
      <c r="V2868" s="817"/>
      <c r="W2868" s="447"/>
      <c r="X2868" s="447" t="str">
        <f>IF('statement of marks'!FF96="","",'statement of marks'!FF96)</f>
        <v/>
      </c>
      <c r="Y2868" s="447" t="str">
        <f>IF('statement of marks'!FG96="","",'statement of marks'!FG96)</f>
        <v/>
      </c>
      <c r="Z2868" s="454" t="str">
        <f>IF('statement of marks'!FH96="","",'statement of marks'!FH96)</f>
        <v/>
      </c>
    </row>
    <row r="2869" spans="1:26" ht="15.5" customHeight="1">
      <c r="A2869" s="424"/>
      <c r="B2869" s="813" t="str">
        <f>IF('statement of marks'!$FK$3="","",'statement of marks'!$FK$3)</f>
        <v>ART EDUCATION</v>
      </c>
      <c r="C2869" s="814"/>
      <c r="D2869" s="817" t="str">
        <f>IF('statement of marks'!FK96="","",'statement of marks'!FK96)</f>
        <v/>
      </c>
      <c r="E2869" s="817"/>
      <c r="F2869" s="817"/>
      <c r="G2869" s="817" t="str">
        <f>IF('statement of marks'!FL96="","",'statement of marks'!FL96)</f>
        <v/>
      </c>
      <c r="H2869" s="817"/>
      <c r="I2869" s="817"/>
      <c r="J2869" s="816" t="str">
        <f>IF('statement of marks'!FM96="","",'statement of marks'!FM96)</f>
        <v/>
      </c>
      <c r="K2869" s="816"/>
      <c r="L2869" s="816"/>
      <c r="M2869" s="816"/>
      <c r="N2869" s="816"/>
      <c r="O2869" s="817" t="str">
        <f>IF('statement of marks'!FN96="","",'statement of marks'!FN96)</f>
        <v/>
      </c>
      <c r="P2869" s="817"/>
      <c r="Q2869" s="817"/>
      <c r="R2869" s="817"/>
      <c r="S2869" s="817" t="str">
        <f>IF('statement of marks'!FO96="","",'statement of marks'!FO96)</f>
        <v/>
      </c>
      <c r="T2869" s="817"/>
      <c r="U2869" s="817"/>
      <c r="V2869" s="817"/>
      <c r="W2869" s="447"/>
      <c r="X2869" s="447" t="str">
        <f>IF('statement of marks'!FP96="","",'statement of marks'!FP96)</f>
        <v/>
      </c>
      <c r="Y2869" s="447" t="str">
        <f>IF('statement of marks'!FQ96="","",'statement of marks'!FQ96)</f>
        <v/>
      </c>
      <c r="Z2869" s="454" t="str">
        <f>IF('statement of marks'!FR96="","",'statement of marks'!FR96)</f>
        <v/>
      </c>
    </row>
    <row r="2870" spans="1:26" ht="15.5" customHeight="1">
      <c r="A2870" s="424"/>
      <c r="B2870" s="813" t="str">
        <f>IF('statement of marks'!$FU$3="","",'statement of marks'!$FU$3)</f>
        <v>PHYSICIAL EDUCATION</v>
      </c>
      <c r="C2870" s="814"/>
      <c r="D2870" s="817" t="str">
        <f>IF('statement of marks'!FU96="","",'statement of marks'!FU96)</f>
        <v/>
      </c>
      <c r="E2870" s="817"/>
      <c r="F2870" s="817"/>
      <c r="G2870" s="817" t="str">
        <f>IF('statement of marks'!FV96="","",'statement of marks'!FV96)</f>
        <v/>
      </c>
      <c r="H2870" s="817"/>
      <c r="I2870" s="817"/>
      <c r="J2870" s="816" t="str">
        <f>IF('statement of marks'!FW96="","",'statement of marks'!FW96)</f>
        <v/>
      </c>
      <c r="K2870" s="816"/>
      <c r="L2870" s="816"/>
      <c r="M2870" s="816"/>
      <c r="N2870" s="816"/>
      <c r="O2870" s="817" t="str">
        <f>IF('statement of marks'!FX96="","",'statement of marks'!FX96)</f>
        <v/>
      </c>
      <c r="P2870" s="817"/>
      <c r="Q2870" s="817"/>
      <c r="R2870" s="817"/>
      <c r="S2870" s="817" t="str">
        <f>IF('statement of marks'!FY96="","",'statement of marks'!FY96)</f>
        <v/>
      </c>
      <c r="T2870" s="817"/>
      <c r="U2870" s="817"/>
      <c r="V2870" s="817"/>
      <c r="W2870" s="447"/>
      <c r="X2870" s="447" t="str">
        <f>IF('statement of marks'!FZ96="","",'statement of marks'!FZ96)</f>
        <v/>
      </c>
      <c r="Y2870" s="447" t="str">
        <f>IF('statement of marks'!GA96="","",'statement of marks'!GA96)</f>
        <v/>
      </c>
      <c r="Z2870" s="454" t="str">
        <f>IF('statement of marks'!GB96="","",'statement of marks'!GB96)</f>
        <v/>
      </c>
    </row>
    <row r="2871" spans="1:26" ht="15.5" customHeight="1">
      <c r="A2871" s="424"/>
      <c r="B2871" s="813" t="s">
        <v>173</v>
      </c>
      <c r="C2871" s="814"/>
      <c r="D2871" s="794" t="str">
        <f>details!$EF$3</f>
        <v>AUGUST</v>
      </c>
      <c r="E2871" s="794"/>
      <c r="F2871" s="794"/>
      <c r="G2871" s="794" t="str">
        <f>details!$EJ$3</f>
        <v>OCTOBER</v>
      </c>
      <c r="H2871" s="794"/>
      <c r="I2871" s="794"/>
      <c r="J2871" s="816" t="str">
        <f>details!$EN$3</f>
        <v>DECEMBER</v>
      </c>
      <c r="K2871" s="816"/>
      <c r="L2871" s="816"/>
      <c r="M2871" s="816"/>
      <c r="N2871" s="816"/>
      <c r="O2871" s="794" t="str">
        <f>details!$ER$3</f>
        <v>FEBURARY</v>
      </c>
      <c r="P2871" s="794"/>
      <c r="Q2871" s="794"/>
      <c r="R2871" s="794"/>
      <c r="S2871" s="794" t="str">
        <f>details!$EV$3</f>
        <v>GRAND TOAL</v>
      </c>
      <c r="T2871" s="794"/>
      <c r="U2871" s="794"/>
      <c r="V2871" s="794"/>
      <c r="W2871" s="811" t="s">
        <v>118</v>
      </c>
      <c r="X2871" s="811"/>
      <c r="Y2871" s="811"/>
      <c r="Z2871" s="812"/>
    </row>
    <row r="2872" spans="1:26" ht="15.5" customHeight="1">
      <c r="A2872" s="424"/>
      <c r="B2872" s="813" t="s">
        <v>175</v>
      </c>
      <c r="C2872" s="814"/>
      <c r="D2872" s="815" t="str">
        <f>IF(details!EI96="","",details!EI96)</f>
        <v/>
      </c>
      <c r="E2872" s="815"/>
      <c r="F2872" s="815"/>
      <c r="G2872" s="815" t="str">
        <f>IF(details!EM96="","",details!EM96)</f>
        <v/>
      </c>
      <c r="H2872" s="815"/>
      <c r="I2872" s="815"/>
      <c r="J2872" s="816" t="str">
        <f>IF(details!EQ96="","",details!EQ96)</f>
        <v/>
      </c>
      <c r="K2872" s="816"/>
      <c r="L2872" s="816"/>
      <c r="M2872" s="816"/>
      <c r="N2872" s="816"/>
      <c r="O2872" s="817" t="str">
        <f>IF(details!EU96="","",details!EU96)</f>
        <v/>
      </c>
      <c r="P2872" s="817"/>
      <c r="Q2872" s="817"/>
      <c r="R2872" s="817"/>
      <c r="S2872" s="815" t="str">
        <f>IF(details!EW96="","",details!EW96)</f>
        <v/>
      </c>
      <c r="T2872" s="815"/>
      <c r="U2872" s="815"/>
      <c r="V2872" s="815"/>
      <c r="W2872" s="811"/>
      <c r="X2872" s="811"/>
      <c r="Y2872" s="811"/>
      <c r="Z2872" s="812"/>
    </row>
    <row r="2873" spans="1:26" ht="15.5" customHeight="1">
      <c r="A2873" s="424"/>
      <c r="B2873" s="818" t="s">
        <v>174</v>
      </c>
      <c r="C2873" s="819"/>
      <c r="D2873" s="820">
        <f>IF(details!EH96="","",details!EH96)</f>
        <v>40</v>
      </c>
      <c r="E2873" s="820"/>
      <c r="F2873" s="820"/>
      <c r="G2873" s="820">
        <f>IF(details!EL96="","",details!EL96)</f>
        <v>60</v>
      </c>
      <c r="H2873" s="820"/>
      <c r="I2873" s="820"/>
      <c r="J2873" s="820">
        <f>IF(details!EP96="","",details!EP96)</f>
        <v>80</v>
      </c>
      <c r="K2873" s="820"/>
      <c r="L2873" s="820"/>
      <c r="M2873" s="820"/>
      <c r="N2873" s="820"/>
      <c r="O2873" s="820">
        <f>IF(details!ET96="","",details!ET96)</f>
        <v>100</v>
      </c>
      <c r="P2873" s="820"/>
      <c r="Q2873" s="820"/>
      <c r="R2873" s="820"/>
      <c r="S2873" s="820">
        <f>IF(details!EV96="","",details!EV96)</f>
        <v>110</v>
      </c>
      <c r="T2873" s="820"/>
      <c r="U2873" s="820"/>
      <c r="V2873" s="820"/>
      <c r="W2873" s="821">
        <f>'statement of marks'!$HR$108</f>
        <v>45777</v>
      </c>
      <c r="X2873" s="821"/>
      <c r="Y2873" s="821"/>
      <c r="Z2873" s="822"/>
    </row>
    <row r="2874" spans="1:26" ht="15.5" customHeight="1">
      <c r="A2874" s="426"/>
      <c r="B2874" s="803" t="s">
        <v>232</v>
      </c>
      <c r="C2874" s="804"/>
      <c r="D2874" s="805" t="s">
        <v>189</v>
      </c>
      <c r="E2874" s="805"/>
      <c r="F2874" s="805"/>
      <c r="G2874" s="805" t="s">
        <v>190</v>
      </c>
      <c r="H2874" s="805"/>
      <c r="I2874" s="805"/>
      <c r="J2874" s="805" t="s">
        <v>222</v>
      </c>
      <c r="K2874" s="805"/>
      <c r="L2874" s="805"/>
      <c r="M2874" s="805"/>
      <c r="N2874" s="805"/>
      <c r="O2874" s="805" t="s">
        <v>147</v>
      </c>
      <c r="P2874" s="805"/>
      <c r="Q2874" s="805"/>
      <c r="R2874" s="805"/>
      <c r="S2874" s="806" t="s">
        <v>195</v>
      </c>
      <c r="T2874" s="806"/>
      <c r="U2874" s="806"/>
      <c r="V2874" s="806"/>
      <c r="W2874" s="805" t="s">
        <v>230</v>
      </c>
      <c r="X2874" s="805"/>
      <c r="Y2874" s="805"/>
      <c r="Z2874" s="807"/>
    </row>
    <row r="2875" spans="1:26" ht="15.5" customHeight="1">
      <c r="A2875" s="426"/>
      <c r="B2875" s="803"/>
      <c r="C2875" s="804"/>
      <c r="D2875" s="805">
        <f>'statement of marks'!HP96</f>
        <v>1200</v>
      </c>
      <c r="E2875" s="805"/>
      <c r="F2875" s="805"/>
      <c r="G2875" s="805" t="str">
        <f>'statement of marks'!HQ96</f>
        <v/>
      </c>
      <c r="H2875" s="805"/>
      <c r="I2875" s="805"/>
      <c r="J2875" s="808" t="str">
        <f>'statement of marks'!HU96</f>
        <v/>
      </c>
      <c r="K2875" s="808"/>
      <c r="L2875" s="808"/>
      <c r="M2875" s="808"/>
      <c r="N2875" s="808"/>
      <c r="O2875" s="808" t="str">
        <f>'statement of marks'!HR96</f>
        <v/>
      </c>
      <c r="P2875" s="808"/>
      <c r="Q2875" s="808"/>
      <c r="R2875" s="808"/>
      <c r="S2875" s="805" t="str">
        <f>'statement of marks'!HT96</f>
        <v/>
      </c>
      <c r="T2875" s="805"/>
      <c r="U2875" s="805"/>
      <c r="V2875" s="805"/>
      <c r="W2875" s="809" t="str">
        <f>'statement of marks'!HO96</f>
        <v/>
      </c>
      <c r="X2875" s="809"/>
      <c r="Y2875" s="809"/>
      <c r="Z2875" s="810"/>
    </row>
    <row r="2876" spans="1:26" ht="15.5" customHeight="1">
      <c r="A2876" s="424"/>
      <c r="B2876" s="792" t="s">
        <v>176</v>
      </c>
      <c r="C2876" s="793"/>
      <c r="D2876" s="794"/>
      <c r="E2876" s="794"/>
      <c r="F2876" s="794"/>
      <c r="G2876" s="794"/>
      <c r="H2876" s="794"/>
      <c r="I2876" s="794"/>
      <c r="J2876" s="794"/>
      <c r="K2876" s="794"/>
      <c r="L2876" s="794"/>
      <c r="M2876" s="794"/>
      <c r="N2876" s="794"/>
      <c r="O2876" s="794"/>
      <c r="P2876" s="794"/>
      <c r="Q2876" s="794"/>
      <c r="R2876" s="794"/>
      <c r="S2876" s="794"/>
      <c r="T2876" s="794"/>
      <c r="U2876" s="794"/>
      <c r="V2876" s="794"/>
      <c r="W2876" s="794"/>
      <c r="X2876" s="794"/>
      <c r="Y2876" s="794"/>
      <c r="Z2876" s="800"/>
    </row>
    <row r="2877" spans="1:26" ht="15.5" customHeight="1">
      <c r="A2877" s="424"/>
      <c r="B2877" s="801" t="s">
        <v>161</v>
      </c>
      <c r="C2877" s="802"/>
      <c r="D2877" s="794"/>
      <c r="E2877" s="794"/>
      <c r="F2877" s="794"/>
      <c r="G2877" s="794"/>
      <c r="H2877" s="794"/>
      <c r="I2877" s="794"/>
      <c r="J2877" s="794"/>
      <c r="K2877" s="794"/>
      <c r="L2877" s="794"/>
      <c r="M2877" s="794"/>
      <c r="N2877" s="794"/>
      <c r="O2877" s="794"/>
      <c r="P2877" s="794"/>
      <c r="Q2877" s="794"/>
      <c r="R2877" s="794"/>
      <c r="S2877" s="794"/>
      <c r="T2877" s="794"/>
      <c r="U2877" s="794"/>
      <c r="V2877" s="794"/>
      <c r="W2877" s="794"/>
      <c r="X2877" s="794"/>
      <c r="Y2877" s="794"/>
      <c r="Z2877" s="800"/>
    </row>
    <row r="2878" spans="1:26" ht="15.5" customHeight="1">
      <c r="A2878" s="424"/>
      <c r="B2878" s="792" t="s">
        <v>162</v>
      </c>
      <c r="C2878" s="793"/>
      <c r="D2878" s="794"/>
      <c r="E2878" s="794"/>
      <c r="F2878" s="794"/>
      <c r="G2878" s="794"/>
      <c r="H2878" s="794"/>
      <c r="I2878" s="794"/>
      <c r="J2878" s="794"/>
      <c r="K2878" s="794"/>
      <c r="L2878" s="794"/>
      <c r="M2878" s="794"/>
      <c r="N2878" s="794"/>
      <c r="O2878" s="794"/>
      <c r="P2878" s="794"/>
      <c r="Q2878" s="794"/>
      <c r="R2878" s="794"/>
      <c r="S2878" s="795" t="s">
        <v>162</v>
      </c>
      <c r="T2878" s="795"/>
      <c r="U2878" s="795"/>
      <c r="V2878" s="795"/>
      <c r="W2878" s="796" t="s">
        <v>163</v>
      </c>
      <c r="X2878" s="796"/>
      <c r="Y2878" s="796"/>
      <c r="Z2878" s="797"/>
    </row>
    <row r="2879" spans="1:26" ht="15.5" customHeight="1">
      <c r="A2879" s="424"/>
      <c r="B2879" s="798" t="s">
        <v>163</v>
      </c>
      <c r="C2879" s="799"/>
      <c r="D2879" s="794"/>
      <c r="E2879" s="794"/>
      <c r="F2879" s="794"/>
      <c r="G2879" s="794"/>
      <c r="H2879" s="794"/>
      <c r="I2879" s="794"/>
      <c r="J2879" s="794"/>
      <c r="K2879" s="794"/>
      <c r="L2879" s="794"/>
      <c r="M2879" s="794"/>
      <c r="N2879" s="794"/>
      <c r="O2879" s="794"/>
      <c r="P2879" s="794"/>
      <c r="Q2879" s="794"/>
      <c r="R2879" s="794"/>
      <c r="S2879" s="795"/>
      <c r="T2879" s="795"/>
      <c r="U2879" s="795"/>
      <c r="V2879" s="795"/>
      <c r="W2879" s="796"/>
      <c r="X2879" s="796"/>
      <c r="Y2879" s="796"/>
      <c r="Z2879" s="797"/>
    </row>
    <row r="2880" spans="1:26" ht="15.5" customHeight="1" thickBot="1">
      <c r="A2880" s="424"/>
      <c r="B2880" s="786" t="s">
        <v>223</v>
      </c>
      <c r="C2880" s="787"/>
      <c r="D2880" s="788"/>
      <c r="E2880" s="788"/>
      <c r="F2880" s="788"/>
      <c r="G2880" s="788"/>
      <c r="H2880" s="788"/>
      <c r="I2880" s="788"/>
      <c r="J2880" s="788"/>
      <c r="K2880" s="788"/>
      <c r="L2880" s="788"/>
      <c r="M2880" s="788"/>
      <c r="N2880" s="788"/>
      <c r="O2880" s="788"/>
      <c r="P2880" s="788"/>
      <c r="Q2880" s="788"/>
      <c r="R2880" s="788"/>
      <c r="S2880" s="789" t="s">
        <v>179</v>
      </c>
      <c r="T2880" s="789"/>
      <c r="U2880" s="789"/>
      <c r="V2880" s="789"/>
      <c r="W2880" s="790" t="s">
        <v>179</v>
      </c>
      <c r="X2880" s="790"/>
      <c r="Y2880" s="790"/>
      <c r="Z2880" s="791"/>
    </row>
    <row r="2881" spans="1:26" ht="15.5" customHeight="1">
      <c r="A2881" s="424"/>
      <c r="B2881" s="839" t="s">
        <v>178</v>
      </c>
      <c r="C2881" s="840"/>
      <c r="D2881" s="840"/>
      <c r="E2881" s="840"/>
      <c r="F2881" s="840"/>
      <c r="G2881" s="840"/>
      <c r="H2881" s="840"/>
      <c r="I2881" s="840"/>
      <c r="J2881" s="840"/>
      <c r="K2881" s="840"/>
      <c r="L2881" s="840"/>
      <c r="M2881" s="840"/>
      <c r="N2881" s="840"/>
      <c r="O2881" s="840"/>
      <c r="P2881" s="840"/>
      <c r="Q2881" s="840"/>
      <c r="R2881" s="840"/>
      <c r="S2881" s="840"/>
      <c r="T2881" s="840"/>
      <c r="U2881" s="840"/>
      <c r="V2881" s="840"/>
      <c r="W2881" s="840"/>
      <c r="X2881" s="840"/>
      <c r="Y2881" s="840"/>
      <c r="Z2881" s="841"/>
    </row>
    <row r="2882" spans="1:26" ht="15.5" customHeight="1">
      <c r="A2882" s="424"/>
      <c r="B2882" s="842" t="str">
        <f>IF('statement of marks'!$A$1="","",'statement of marks'!$A$1)</f>
        <v>GOVT. HR. SEC. SCHOOL, _________________</v>
      </c>
      <c r="C2882" s="843"/>
      <c r="D2882" s="843"/>
      <c r="E2882" s="843"/>
      <c r="F2882" s="843"/>
      <c r="G2882" s="843"/>
      <c r="H2882" s="843"/>
      <c r="I2882" s="843"/>
      <c r="J2882" s="843"/>
      <c r="K2882" s="843"/>
      <c r="L2882" s="843"/>
      <c r="M2882" s="843"/>
      <c r="N2882" s="843"/>
      <c r="O2882" s="843"/>
      <c r="P2882" s="843"/>
      <c r="Q2882" s="843"/>
      <c r="R2882" s="843"/>
      <c r="S2882" s="843"/>
      <c r="T2882" s="843"/>
      <c r="U2882" s="843"/>
      <c r="V2882" s="843"/>
      <c r="W2882" s="843"/>
      <c r="X2882" s="843"/>
      <c r="Y2882" s="843"/>
      <c r="Z2882" s="844"/>
    </row>
    <row r="2883" spans="1:26" ht="15.5" customHeight="1">
      <c r="A2883" s="424"/>
      <c r="B2883" s="813" t="s">
        <v>117</v>
      </c>
      <c r="C2883" s="814"/>
      <c r="D2883" s="814" t="str">
        <f>IF('statement of marks'!$H$3="","",'statement of marks'!$H$3)</f>
        <v>2024-25</v>
      </c>
      <c r="E2883" s="814"/>
      <c r="F2883" s="814"/>
      <c r="G2883" s="814"/>
      <c r="H2883" s="814"/>
      <c r="I2883" s="814"/>
      <c r="J2883" s="814"/>
      <c r="K2883" s="814"/>
      <c r="L2883" s="814"/>
      <c r="M2883" s="814"/>
      <c r="N2883" s="814"/>
      <c r="O2883" s="814"/>
      <c r="P2883" s="814"/>
      <c r="Q2883" s="814"/>
      <c r="R2883" s="814"/>
      <c r="S2883" s="814"/>
      <c r="T2883" s="814"/>
      <c r="U2883" s="814"/>
      <c r="V2883" s="814"/>
      <c r="W2883" s="814"/>
      <c r="X2883" s="814"/>
      <c r="Y2883" s="814"/>
      <c r="Z2883" s="832"/>
    </row>
    <row r="2884" spans="1:26" ht="15.5" customHeight="1">
      <c r="A2884" s="424"/>
      <c r="B2884" s="813" t="s">
        <v>157</v>
      </c>
      <c r="C2884" s="814"/>
      <c r="D2884" s="814" t="str">
        <f>IF('statement of marks'!I97="","",'statement of marks'!I97)</f>
        <v/>
      </c>
      <c r="E2884" s="814"/>
      <c r="F2884" s="814"/>
      <c r="G2884" s="814"/>
      <c r="H2884" s="814"/>
      <c r="I2884" s="814"/>
      <c r="J2884" s="814"/>
      <c r="K2884" s="814"/>
      <c r="L2884" s="814"/>
      <c r="M2884" s="814"/>
      <c r="N2884" s="814"/>
      <c r="O2884" s="814"/>
      <c r="P2884" s="814"/>
      <c r="Q2884" s="814"/>
      <c r="R2884" s="814"/>
      <c r="S2884" s="814"/>
      <c r="T2884" s="814"/>
      <c r="U2884" s="814"/>
      <c r="V2884" s="814"/>
      <c r="W2884" s="814"/>
      <c r="X2884" s="814"/>
      <c r="Y2884" s="814"/>
      <c r="Z2884" s="832"/>
    </row>
    <row r="2885" spans="1:26" ht="15.5" customHeight="1">
      <c r="A2885" s="424"/>
      <c r="B2885" s="813" t="s">
        <v>20</v>
      </c>
      <c r="C2885" s="814"/>
      <c r="D2885" s="814" t="str">
        <f>IF('statement of marks'!J97="","",'statement of marks'!J97)</f>
        <v/>
      </c>
      <c r="E2885" s="814"/>
      <c r="F2885" s="814"/>
      <c r="G2885" s="814"/>
      <c r="H2885" s="814"/>
      <c r="I2885" s="814"/>
      <c r="J2885" s="814"/>
      <c r="K2885" s="814"/>
      <c r="L2885" s="814"/>
      <c r="M2885" s="814"/>
      <c r="N2885" s="814"/>
      <c r="O2885" s="814"/>
      <c r="P2885" s="814"/>
      <c r="Q2885" s="814"/>
      <c r="R2885" s="814"/>
      <c r="S2885" s="814"/>
      <c r="T2885" s="814"/>
      <c r="U2885" s="814"/>
      <c r="V2885" s="814"/>
      <c r="W2885" s="814"/>
      <c r="X2885" s="814"/>
      <c r="Y2885" s="814"/>
      <c r="Z2885" s="832"/>
    </row>
    <row r="2886" spans="1:26" ht="15.5" customHeight="1">
      <c r="A2886" s="424"/>
      <c r="B2886" s="813" t="s">
        <v>21</v>
      </c>
      <c r="C2886" s="814"/>
      <c r="D2886" s="814" t="str">
        <f>IF('statement of marks'!K97="","",'statement of marks'!K97)</f>
        <v/>
      </c>
      <c r="E2886" s="814"/>
      <c r="F2886" s="814"/>
      <c r="G2886" s="814"/>
      <c r="H2886" s="814"/>
      <c r="I2886" s="814"/>
      <c r="J2886" s="814"/>
      <c r="K2886" s="814"/>
      <c r="L2886" s="814"/>
      <c r="M2886" s="814"/>
      <c r="N2886" s="814"/>
      <c r="O2886" s="814"/>
      <c r="P2886" s="814"/>
      <c r="Q2886" s="814"/>
      <c r="R2886" s="814"/>
      <c r="S2886" s="814"/>
      <c r="T2886" s="814"/>
      <c r="U2886" s="814"/>
      <c r="V2886" s="814"/>
      <c r="W2886" s="814"/>
      <c r="X2886" s="814"/>
      <c r="Y2886" s="814"/>
      <c r="Z2886" s="832"/>
    </row>
    <row r="2887" spans="1:26" ht="15.5" customHeight="1">
      <c r="A2887" s="424"/>
      <c r="B2887" s="813" t="s">
        <v>158</v>
      </c>
      <c r="C2887" s="814"/>
      <c r="D2887" s="814" t="str">
        <f>IF('statement of marks'!$G$3="","",'statement of marks'!$G$3)</f>
        <v>6 A</v>
      </c>
      <c r="E2887" s="814"/>
      <c r="F2887" s="814"/>
      <c r="G2887" s="814" t="s">
        <v>159</v>
      </c>
      <c r="H2887" s="814"/>
      <c r="I2887" s="814"/>
      <c r="J2887" s="836">
        <f>IF('statement of marks'!D97="","",'statement of marks'!D97)</f>
        <v>891</v>
      </c>
      <c r="K2887" s="837"/>
      <c r="L2887" s="837"/>
      <c r="M2887" s="837"/>
      <c r="N2887" s="838"/>
      <c r="O2887" s="814" t="s">
        <v>79</v>
      </c>
      <c r="P2887" s="814"/>
      <c r="Q2887" s="814"/>
      <c r="R2887" s="814"/>
      <c r="S2887" s="814" t="str">
        <f>IF('statement of marks'!F97="","",'statement of marks'!F97)</f>
        <v/>
      </c>
      <c r="T2887" s="814"/>
      <c r="U2887" s="814"/>
      <c r="V2887" s="814"/>
      <c r="W2887" s="814" t="str">
        <f>IF('statement of marks'!$I$3="","",'statement of marks'!$I$3)</f>
        <v>SCHOOL DISE CODE</v>
      </c>
      <c r="X2887" s="814"/>
      <c r="Y2887" s="814"/>
      <c r="Z2887" s="832"/>
    </row>
    <row r="2888" spans="1:26" ht="15.5" customHeight="1">
      <c r="A2888" s="424"/>
      <c r="B2888" s="449" t="s">
        <v>171</v>
      </c>
      <c r="C2888" s="428"/>
      <c r="D2888" s="830" t="str">
        <f>IF('statement of marks'!G97="","",'statement of marks'!G97)</f>
        <v/>
      </c>
      <c r="E2888" s="830"/>
      <c r="F2888" s="830"/>
      <c r="G2888" s="831" t="str">
        <f>IF('statement of marks'!H97="","",'statement of marks'!H97)</f>
        <v/>
      </c>
      <c r="H2888" s="831"/>
      <c r="I2888" s="831"/>
      <c r="J2888" s="831"/>
      <c r="K2888" s="831"/>
      <c r="L2888" s="831"/>
      <c r="M2888" s="831"/>
      <c r="N2888" s="831"/>
      <c r="O2888" s="831"/>
      <c r="P2888" s="831"/>
      <c r="Q2888" s="831"/>
      <c r="R2888" s="831"/>
      <c r="S2888" s="831"/>
      <c r="T2888" s="831"/>
      <c r="U2888" s="831"/>
      <c r="V2888" s="831"/>
      <c r="W2888" s="814" t="str">
        <f>IF('statement of marks'!$J$3="","",'statement of marks'!$J$3)</f>
        <v>08291009401</v>
      </c>
      <c r="X2888" s="814"/>
      <c r="Y2888" s="814"/>
      <c r="Z2888" s="832"/>
    </row>
    <row r="2889" spans="1:26" ht="15.5" customHeight="1">
      <c r="A2889" s="424"/>
      <c r="B2889" s="450" t="s">
        <v>160</v>
      </c>
      <c r="C2889" s="429" t="s">
        <v>165</v>
      </c>
      <c r="D2889" s="794" t="s">
        <v>167</v>
      </c>
      <c r="E2889" s="794"/>
      <c r="F2889" s="794"/>
      <c r="G2889" s="794" t="s">
        <v>168</v>
      </c>
      <c r="H2889" s="794"/>
      <c r="I2889" s="794"/>
      <c r="J2889" s="794" t="s">
        <v>169</v>
      </c>
      <c r="K2889" s="794"/>
      <c r="L2889" s="794"/>
      <c r="M2889" s="833" t="str">
        <f>IF('statement of marks'!U$4="","",'statement of marks'!U$4)</f>
        <v>TOTAL OF ALL TESTS</v>
      </c>
      <c r="N2889" s="834" t="str">
        <f>IF('statement of marks'!V$4="","",'statement of marks'!V$4)</f>
        <v>VRUKSHAROPAN</v>
      </c>
      <c r="O2889" s="795" t="s">
        <v>170</v>
      </c>
      <c r="P2889" s="795"/>
      <c r="Q2889" s="795"/>
      <c r="R2889" s="795"/>
      <c r="S2889" s="835" t="s">
        <v>216</v>
      </c>
      <c r="T2889" s="816" t="s">
        <v>90</v>
      </c>
      <c r="U2889" s="816"/>
      <c r="V2889" s="816"/>
      <c r="W2889" s="816"/>
      <c r="X2889" s="823" t="s">
        <v>425</v>
      </c>
      <c r="Y2889" s="823"/>
      <c r="Z2889" s="824"/>
    </row>
    <row r="2890" spans="1:26" ht="15.5" customHeight="1">
      <c r="A2890" s="424"/>
      <c r="B2890" s="450"/>
      <c r="C2890" s="429"/>
      <c r="D2890" s="431" t="s">
        <v>217</v>
      </c>
      <c r="E2890" s="431" t="s">
        <v>218</v>
      </c>
      <c r="F2890" s="432" t="s">
        <v>219</v>
      </c>
      <c r="G2890" s="431" t="s">
        <v>217</v>
      </c>
      <c r="H2890" s="431" t="s">
        <v>218</v>
      </c>
      <c r="I2890" s="433" t="s">
        <v>219</v>
      </c>
      <c r="J2890" s="431" t="s">
        <v>217</v>
      </c>
      <c r="K2890" s="431" t="s">
        <v>218</v>
      </c>
      <c r="L2890" s="433" t="s">
        <v>219</v>
      </c>
      <c r="M2890" s="833"/>
      <c r="N2890" s="834"/>
      <c r="O2890" s="431" t="s">
        <v>217</v>
      </c>
      <c r="P2890" s="431" t="s">
        <v>218</v>
      </c>
      <c r="Q2890" s="434" t="s">
        <v>421</v>
      </c>
      <c r="R2890" s="433" t="s">
        <v>219</v>
      </c>
      <c r="S2890" s="835"/>
      <c r="T2890" s="431" t="s">
        <v>217</v>
      </c>
      <c r="U2890" s="431" t="s">
        <v>218</v>
      </c>
      <c r="V2890" s="434" t="s">
        <v>422</v>
      </c>
      <c r="W2890" s="433" t="s">
        <v>219</v>
      </c>
      <c r="X2890" s="435" t="s">
        <v>423</v>
      </c>
      <c r="Y2890" s="431" t="s">
        <v>220</v>
      </c>
      <c r="Z2890" s="451" t="s">
        <v>69</v>
      </c>
    </row>
    <row r="2891" spans="1:26" ht="15.5" customHeight="1">
      <c r="A2891" s="425"/>
      <c r="B2891" s="828" t="s">
        <v>166</v>
      </c>
      <c r="C2891" s="829"/>
      <c r="D2891" s="436">
        <f>IF('statement of marks'!L$6="","",'statement of marks'!L$6)</f>
        <v>5</v>
      </c>
      <c r="E2891" s="436">
        <f>IF('statement of marks'!M$6="","",'statement of marks'!M$6)</f>
        <v>5</v>
      </c>
      <c r="F2891" s="437">
        <f>IF('statement of marks'!N$6="","",'statement of marks'!N$6)</f>
        <v>10</v>
      </c>
      <c r="G2891" s="436">
        <f>IF('statement of marks'!O$6="","",'statement of marks'!O$6)</f>
        <v>5</v>
      </c>
      <c r="H2891" s="436">
        <f>IF('statement of marks'!P$6="","",'statement of marks'!P$6)</f>
        <v>5</v>
      </c>
      <c r="I2891" s="438">
        <f>IF('statement of marks'!Q$6="","",'statement of marks'!Q$6)</f>
        <v>10</v>
      </c>
      <c r="J2891" s="436">
        <f>IF('statement of marks'!R$6="","",'statement of marks'!R$6)</f>
        <v>5</v>
      </c>
      <c r="K2891" s="436">
        <f>IF('statement of marks'!S$6="","",'statement of marks'!S$6)</f>
        <v>4</v>
      </c>
      <c r="L2891" s="438">
        <f>IF('statement of marks'!T$6="","",'statement of marks'!T$6)</f>
        <v>9</v>
      </c>
      <c r="M2891" s="438">
        <f>IF('statement of marks'!U$6="","",'statement of marks'!U$6)</f>
        <v>29</v>
      </c>
      <c r="N2891" s="439">
        <f>IF('statement of marks'!V$6="","",'statement of marks'!V$6)</f>
        <v>1</v>
      </c>
      <c r="O2891" s="436">
        <f>IF('statement of marks'!W$6="","",'statement of marks'!W$6)</f>
        <v>40</v>
      </c>
      <c r="P2891" s="436">
        <f>IF('statement of marks'!X$6="","",'statement of marks'!X$6)</f>
        <v>10</v>
      </c>
      <c r="Q2891" s="436">
        <f>IF('statement of marks'!Y$6="","",'statement of marks'!Y$6)</f>
        <v>20</v>
      </c>
      <c r="R2891" s="438">
        <f>IF('statement of marks'!Z$6="","",'statement of marks'!Z$6)</f>
        <v>70</v>
      </c>
      <c r="S2891" s="440">
        <f>IF('statement of marks'!AA$6="","",'statement of marks'!AA$6)</f>
        <v>100</v>
      </c>
      <c r="T2891" s="436">
        <f>IF('statement of marks'!AB$6="","",'statement of marks'!AB$6)</f>
        <v>65</v>
      </c>
      <c r="U2891" s="436">
        <f>IF('statement of marks'!AC$6="","",'statement of marks'!AC$6)</f>
        <v>15</v>
      </c>
      <c r="V2891" s="436">
        <f>IF('statement of marks'!AD$6="","",'statement of marks'!AD$6)</f>
        <v>20</v>
      </c>
      <c r="W2891" s="438">
        <f>IF('statement of marks'!AE$6="","",'statement of marks'!AE$6)</f>
        <v>100</v>
      </c>
      <c r="X2891" s="441">
        <f>IF('statement of marks'!AF$6="","",'statement of marks'!AF$6)</f>
        <v>200</v>
      </c>
      <c r="Y2891" s="436" t="str">
        <f>IF('statement of marks'!AG$6="","",'statement of marks'!AG$6)</f>
        <v/>
      </c>
      <c r="Z2891" s="452" t="str">
        <f>IF('statement of marks'!AH$6="","",'statement of marks'!AH$6)</f>
        <v/>
      </c>
    </row>
    <row r="2892" spans="1:26" ht="15.5" customHeight="1">
      <c r="A2892" s="424"/>
      <c r="B2892" s="813" t="str">
        <f>IF('statement of marks'!$L$3="","",'statement of marks'!$L$3)</f>
        <v>HINDI</v>
      </c>
      <c r="C2892" s="814"/>
      <c r="D2892" s="430" t="str">
        <f>IF('statement of marks'!L97="","",'statement of marks'!L97)</f>
        <v/>
      </c>
      <c r="E2892" s="430" t="str">
        <f>IF('statement of marks'!M97="","",'statement of marks'!M97)</f>
        <v/>
      </c>
      <c r="F2892" s="442" t="str">
        <f>IF('statement of marks'!N97="","",'statement of marks'!N97)</f>
        <v/>
      </c>
      <c r="G2892" s="430" t="str">
        <f>IF('statement of marks'!O97="","",'statement of marks'!O97)</f>
        <v/>
      </c>
      <c r="H2892" s="430" t="str">
        <f>IF('statement of marks'!P97="","",'statement of marks'!P97)</f>
        <v/>
      </c>
      <c r="I2892" s="443" t="str">
        <f>IF('statement of marks'!Q97="","",'statement of marks'!Q97)</f>
        <v/>
      </c>
      <c r="J2892" s="430" t="str">
        <f>IF('statement of marks'!R97="","",'statement of marks'!R97)</f>
        <v/>
      </c>
      <c r="K2892" s="430" t="str">
        <f>IF('statement of marks'!S97="","",'statement of marks'!S97)</f>
        <v/>
      </c>
      <c r="L2892" s="443" t="str">
        <f>IF('statement of marks'!T97="","",'statement of marks'!T97)</f>
        <v/>
      </c>
      <c r="M2892" s="443" t="str">
        <f>IF('statement of marks'!U97="","",'statement of marks'!U97)</f>
        <v/>
      </c>
      <c r="N2892" s="444" t="str">
        <f>IF('statement of marks'!V97="","",'statement of marks'!V97)</f>
        <v/>
      </c>
      <c r="O2892" s="430" t="str">
        <f>IF('statement of marks'!W97="","",'statement of marks'!W97)</f>
        <v/>
      </c>
      <c r="P2892" s="430" t="str">
        <f>IF('statement of marks'!X97="","",'statement of marks'!X97)</f>
        <v/>
      </c>
      <c r="Q2892" s="430" t="str">
        <f>IF('statement of marks'!Y97="","",'statement of marks'!Y97)</f>
        <v/>
      </c>
      <c r="R2892" s="443" t="str">
        <f>IF('statement of marks'!Z97="","",'statement of marks'!Z97)</f>
        <v/>
      </c>
      <c r="S2892" s="445" t="str">
        <f>IF('statement of marks'!AA97="","",'statement of marks'!AA97)</f>
        <v/>
      </c>
      <c r="T2892" s="430" t="str">
        <f>IF('statement of marks'!AB97="","",'statement of marks'!AB97)</f>
        <v/>
      </c>
      <c r="U2892" s="430" t="str">
        <f>IF('statement of marks'!AC97="","",'statement of marks'!AC97)</f>
        <v/>
      </c>
      <c r="V2892" s="430" t="str">
        <f>IF('statement of marks'!AD97="","",'statement of marks'!AD97)</f>
        <v/>
      </c>
      <c r="W2892" s="443" t="str">
        <f>IF('statement of marks'!AE97="","",'statement of marks'!AE97)</f>
        <v/>
      </c>
      <c r="X2892" s="446" t="str">
        <f>IF('statement of marks'!AF97="","",'statement of marks'!AF97)</f>
        <v/>
      </c>
      <c r="Y2892" s="430" t="str">
        <f>IF('statement of marks'!AG97="","",'statement of marks'!AG97)</f>
        <v/>
      </c>
      <c r="Z2892" s="453" t="str">
        <f>IF('statement of marks'!AH97="","",'statement of marks'!AH97)</f>
        <v/>
      </c>
    </row>
    <row r="2893" spans="1:26" ht="15.5" customHeight="1">
      <c r="A2893" s="424"/>
      <c r="B2893" s="813" t="str">
        <f>IF('statement of marks'!$AK$3="","",'statement of marks'!$AK$3)</f>
        <v>ENGLISH</v>
      </c>
      <c r="C2893" s="814"/>
      <c r="D2893" s="430" t="str">
        <f>IF('statement of marks'!AK97="","",'statement of marks'!AK97)</f>
        <v/>
      </c>
      <c r="E2893" s="430" t="str">
        <f>IF('statement of marks'!AL97="","",'statement of marks'!AL97)</f>
        <v/>
      </c>
      <c r="F2893" s="442" t="str">
        <f>IF('statement of marks'!AM97="","",'statement of marks'!AM97)</f>
        <v/>
      </c>
      <c r="G2893" s="430" t="str">
        <f>IF('statement of marks'!AN97="","",'statement of marks'!AN97)</f>
        <v/>
      </c>
      <c r="H2893" s="430" t="str">
        <f>IF('statement of marks'!AO97="","",'statement of marks'!AO97)</f>
        <v/>
      </c>
      <c r="I2893" s="443" t="str">
        <f>IF('statement of marks'!AP97="","",'statement of marks'!AP97)</f>
        <v/>
      </c>
      <c r="J2893" s="430" t="str">
        <f>IF('statement of marks'!AQ97="","",'statement of marks'!AQ97)</f>
        <v/>
      </c>
      <c r="K2893" s="430" t="str">
        <f>IF('statement of marks'!AR97="","",'statement of marks'!AR97)</f>
        <v/>
      </c>
      <c r="L2893" s="443" t="str">
        <f>IF('statement of marks'!AS97="","",'statement of marks'!AS97)</f>
        <v/>
      </c>
      <c r="M2893" s="443" t="str">
        <f>IF('statement of marks'!AT97="","",'statement of marks'!AT97)</f>
        <v/>
      </c>
      <c r="N2893" s="444" t="str">
        <f>IF('statement of marks'!AU97="","",'statement of marks'!AU97)</f>
        <v/>
      </c>
      <c r="O2893" s="430" t="str">
        <f>IF('statement of marks'!AV97="","",'statement of marks'!AV97)</f>
        <v/>
      </c>
      <c r="P2893" s="430" t="str">
        <f>IF('statement of marks'!AW97="","",'statement of marks'!AW97)</f>
        <v/>
      </c>
      <c r="Q2893" s="430" t="str">
        <f>IF('statement of marks'!AX97="","",'statement of marks'!AX97)</f>
        <v/>
      </c>
      <c r="R2893" s="443" t="str">
        <f>IF('statement of marks'!AY97="","",'statement of marks'!AY97)</f>
        <v/>
      </c>
      <c r="S2893" s="445" t="str">
        <f>IF('statement of marks'!AZ97="","",'statement of marks'!AZ97)</f>
        <v/>
      </c>
      <c r="T2893" s="430" t="str">
        <f>IF('statement of marks'!BA97="","",'statement of marks'!BA97)</f>
        <v/>
      </c>
      <c r="U2893" s="430" t="str">
        <f>IF('statement of marks'!BB97="","",'statement of marks'!BB97)</f>
        <v/>
      </c>
      <c r="V2893" s="430" t="str">
        <f>IF('statement of marks'!BC97="","",'statement of marks'!BC97)</f>
        <v/>
      </c>
      <c r="W2893" s="443" t="str">
        <f>IF('statement of marks'!BD97="","",'statement of marks'!BD97)</f>
        <v/>
      </c>
      <c r="X2893" s="446" t="str">
        <f>IF('statement of marks'!BE97="","",'statement of marks'!BE97)</f>
        <v/>
      </c>
      <c r="Y2893" s="430" t="str">
        <f>IF('statement of marks'!BF97="","",'statement of marks'!BF97)</f>
        <v/>
      </c>
      <c r="Z2893" s="453" t="str">
        <f>IF('statement of marks'!BG97="","",'statement of marks'!BG97)</f>
        <v/>
      </c>
    </row>
    <row r="2894" spans="1:26" ht="15.5" customHeight="1">
      <c r="A2894" s="424"/>
      <c r="B2894" s="813" t="str">
        <f>IF('statement of marks'!BJ97="s","SANSKRIT",IF('statement of marks'!BJ97="u","URDU",IF('statement of marks'!BJ97="g","GUJRATI",IF('statement of marks'!BJ97="p","PUNJABI",IF('statement of marks'!BJ97="sd","fla/kh","THIRD LANGUAGE")))))</f>
        <v>THIRD LANGUAGE</v>
      </c>
      <c r="C2894" s="814"/>
      <c r="D2894" s="430" t="str">
        <f>IF('statement of marks'!BK97="","",'statement of marks'!BK97)</f>
        <v/>
      </c>
      <c r="E2894" s="430" t="str">
        <f>IF('statement of marks'!BL97="","",'statement of marks'!BL97)</f>
        <v/>
      </c>
      <c r="F2894" s="442" t="str">
        <f>IF('statement of marks'!BM97="","",'statement of marks'!BM97)</f>
        <v/>
      </c>
      <c r="G2894" s="430" t="str">
        <f>IF('statement of marks'!BN97="","",'statement of marks'!BN97)</f>
        <v/>
      </c>
      <c r="H2894" s="430" t="str">
        <f>IF('statement of marks'!BO97="","",'statement of marks'!BO97)</f>
        <v/>
      </c>
      <c r="I2894" s="443" t="str">
        <f>IF('statement of marks'!BP97="","",'statement of marks'!BP97)</f>
        <v/>
      </c>
      <c r="J2894" s="430" t="str">
        <f>IF('statement of marks'!BQ97="","",'statement of marks'!BQ97)</f>
        <v/>
      </c>
      <c r="K2894" s="430" t="str">
        <f>IF('statement of marks'!BR97="","",'statement of marks'!BR97)</f>
        <v/>
      </c>
      <c r="L2894" s="443" t="str">
        <f>IF('statement of marks'!BS97="","",'statement of marks'!BS97)</f>
        <v/>
      </c>
      <c r="M2894" s="443" t="str">
        <f>IF('statement of marks'!BT97="","",'statement of marks'!BT97)</f>
        <v/>
      </c>
      <c r="N2894" s="444" t="str">
        <f>IF('statement of marks'!BU97="","",'statement of marks'!BU97)</f>
        <v/>
      </c>
      <c r="O2894" s="430" t="str">
        <f>IF('statement of marks'!BV97="","",'statement of marks'!BV97)</f>
        <v/>
      </c>
      <c r="P2894" s="430" t="str">
        <f>IF('statement of marks'!BW97="","",'statement of marks'!BW97)</f>
        <v/>
      </c>
      <c r="Q2894" s="430"/>
      <c r="R2894" s="443" t="str">
        <f>IF('statement of marks'!BX97="","",'statement of marks'!BX97)</f>
        <v/>
      </c>
      <c r="S2894" s="445" t="str">
        <f>IF('statement of marks'!BY97="","",'statement of marks'!BY97)</f>
        <v/>
      </c>
      <c r="T2894" s="430" t="str">
        <f>IF('statement of marks'!BZ97="","",'statement of marks'!BZ97)</f>
        <v/>
      </c>
      <c r="U2894" s="430" t="str">
        <f>IF('statement of marks'!CA97="","",'statement of marks'!CA97)</f>
        <v/>
      </c>
      <c r="V2894" s="430"/>
      <c r="W2894" s="443" t="str">
        <f>IF('statement of marks'!CB97="","",'statement of marks'!CB97)</f>
        <v/>
      </c>
      <c r="X2894" s="446" t="str">
        <f>IF('statement of marks'!CC97="","",'statement of marks'!CC97)</f>
        <v/>
      </c>
      <c r="Y2894" s="430" t="str">
        <f>IF('statement of marks'!CD97="","",'statement of marks'!CD97)</f>
        <v/>
      </c>
      <c r="Z2894" s="453" t="str">
        <f>IF('statement of marks'!CE97="","",'statement of marks'!CE97)</f>
        <v/>
      </c>
    </row>
    <row r="2895" spans="1:26" ht="15.5" customHeight="1">
      <c r="A2895" s="424"/>
      <c r="B2895" s="813" t="str">
        <f>IF('statement of marks'!$CH$3="","",'statement of marks'!$CH$3)</f>
        <v>MATHEMATICS</v>
      </c>
      <c r="C2895" s="814"/>
      <c r="D2895" s="430" t="str">
        <f>IF('statement of marks'!CH97="","",'statement of marks'!CH97)</f>
        <v/>
      </c>
      <c r="E2895" s="430" t="str">
        <f>IF('statement of marks'!CI97="","",'statement of marks'!CI97)</f>
        <v/>
      </c>
      <c r="F2895" s="442" t="str">
        <f>IF('statement of marks'!CJ97="","",'statement of marks'!CJ97)</f>
        <v/>
      </c>
      <c r="G2895" s="430" t="str">
        <f>IF('statement of marks'!CK97="","",'statement of marks'!CK97)</f>
        <v/>
      </c>
      <c r="H2895" s="430" t="str">
        <f>IF('statement of marks'!CL97="","",'statement of marks'!CL97)</f>
        <v/>
      </c>
      <c r="I2895" s="443" t="str">
        <f>IF('statement of marks'!CM97="","",'statement of marks'!CM97)</f>
        <v/>
      </c>
      <c r="J2895" s="430" t="str">
        <f>IF('statement of marks'!CN97="","",'statement of marks'!CN97)</f>
        <v/>
      </c>
      <c r="K2895" s="430" t="str">
        <f>IF('statement of marks'!CO97="","",'statement of marks'!CO97)</f>
        <v/>
      </c>
      <c r="L2895" s="443" t="str">
        <f>IF('statement of marks'!CP97="","",'statement of marks'!CP97)</f>
        <v/>
      </c>
      <c r="M2895" s="443" t="str">
        <f>IF('statement of marks'!CQ97="","",'statement of marks'!CQ97)</f>
        <v/>
      </c>
      <c r="N2895" s="444" t="str">
        <f>IF('statement of marks'!CR97="","",'statement of marks'!CR97)</f>
        <v/>
      </c>
      <c r="O2895" s="430" t="str">
        <f>IF('statement of marks'!CS97="","",'statement of marks'!CS97)</f>
        <v/>
      </c>
      <c r="P2895" s="430" t="str">
        <f>IF('statement of marks'!CT97="","",'statement of marks'!CT97)</f>
        <v/>
      </c>
      <c r="Q2895" s="430" t="str">
        <f>IF('statement of marks'!CU97="","",'statement of marks'!CU97)</f>
        <v/>
      </c>
      <c r="R2895" s="443" t="str">
        <f>IF('statement of marks'!CV97="","",'statement of marks'!CV97)</f>
        <v/>
      </c>
      <c r="S2895" s="445" t="str">
        <f>IF('statement of marks'!CW97="","",'statement of marks'!CW97)</f>
        <v/>
      </c>
      <c r="T2895" s="430" t="str">
        <f>IF('statement of marks'!CX97="","",'statement of marks'!CX97)</f>
        <v/>
      </c>
      <c r="U2895" s="430" t="str">
        <f>IF('statement of marks'!CY97="","",'statement of marks'!CY97)</f>
        <v/>
      </c>
      <c r="V2895" s="430" t="str">
        <f>IF('statement of marks'!CZ97="","",'statement of marks'!CZ97)</f>
        <v/>
      </c>
      <c r="W2895" s="443" t="str">
        <f>IF('statement of marks'!DA97="","",'statement of marks'!DA97)</f>
        <v/>
      </c>
      <c r="X2895" s="446" t="str">
        <f>IF('statement of marks'!DB97="","",'statement of marks'!DB97)</f>
        <v/>
      </c>
      <c r="Y2895" s="430" t="str">
        <f>IF('statement of marks'!DC97="","",'statement of marks'!DC97)</f>
        <v/>
      </c>
      <c r="Z2895" s="453" t="str">
        <f>IF('statement of marks'!DD97="","",'statement of marks'!DD97)</f>
        <v/>
      </c>
    </row>
    <row r="2896" spans="1:26" ht="15.5" customHeight="1">
      <c r="A2896" s="424"/>
      <c r="B2896" s="813" t="str">
        <f>IF('statement of marks'!$DG$3="","",'statement of marks'!$DG$3)</f>
        <v>SCIENCE</v>
      </c>
      <c r="C2896" s="814"/>
      <c r="D2896" s="430" t="str">
        <f>IF('statement of marks'!DG97="","",'statement of marks'!DG97)</f>
        <v/>
      </c>
      <c r="E2896" s="430" t="str">
        <f>IF('statement of marks'!DH97="","",'statement of marks'!DH97)</f>
        <v/>
      </c>
      <c r="F2896" s="442" t="str">
        <f>IF('statement of marks'!DI97="","",'statement of marks'!DI97)</f>
        <v/>
      </c>
      <c r="G2896" s="430" t="str">
        <f>IF('statement of marks'!DJ97="","",'statement of marks'!DJ97)</f>
        <v/>
      </c>
      <c r="H2896" s="430" t="str">
        <f>IF('statement of marks'!DK97="","",'statement of marks'!DK97)</f>
        <v/>
      </c>
      <c r="I2896" s="443" t="str">
        <f>IF('statement of marks'!DL97="","",'statement of marks'!DL97)</f>
        <v/>
      </c>
      <c r="J2896" s="430" t="str">
        <f>IF('statement of marks'!DM97="","",'statement of marks'!DM97)</f>
        <v/>
      </c>
      <c r="K2896" s="430" t="str">
        <f>IF('statement of marks'!DN97="","",'statement of marks'!DN97)</f>
        <v/>
      </c>
      <c r="L2896" s="443" t="str">
        <f>IF('statement of marks'!DO97="","",'statement of marks'!DO97)</f>
        <v/>
      </c>
      <c r="M2896" s="443" t="str">
        <f>IF('statement of marks'!DP97="","",'statement of marks'!DP97)</f>
        <v/>
      </c>
      <c r="N2896" s="444" t="str">
        <f>IF('statement of marks'!DQ97="","",'statement of marks'!DQ97)</f>
        <v/>
      </c>
      <c r="O2896" s="430" t="str">
        <f>IF('statement of marks'!DR97="","",'statement of marks'!DR97)</f>
        <v/>
      </c>
      <c r="P2896" s="430" t="str">
        <f>IF('statement of marks'!DS97="","",'statement of marks'!DS97)</f>
        <v/>
      </c>
      <c r="Q2896" s="430"/>
      <c r="R2896" s="443" t="str">
        <f>IF('statement of marks'!DT97="","",'statement of marks'!DT97)</f>
        <v/>
      </c>
      <c r="S2896" s="445" t="str">
        <f>IF('statement of marks'!DU97="","",'statement of marks'!DU97)</f>
        <v/>
      </c>
      <c r="T2896" s="430" t="str">
        <f>IF('statement of marks'!DV97="","",'statement of marks'!DV97)</f>
        <v/>
      </c>
      <c r="U2896" s="430" t="str">
        <f>IF('statement of marks'!DW97="","",'statement of marks'!DW97)</f>
        <v/>
      </c>
      <c r="V2896" s="430"/>
      <c r="W2896" s="443" t="str">
        <f>IF('statement of marks'!DX97="","",'statement of marks'!DX97)</f>
        <v/>
      </c>
      <c r="X2896" s="446" t="str">
        <f>IF('statement of marks'!DY97="","",'statement of marks'!DY97)</f>
        <v/>
      </c>
      <c r="Y2896" s="430" t="str">
        <f>IF('statement of marks'!DZ97="","",'statement of marks'!DZ97)</f>
        <v/>
      </c>
      <c r="Z2896" s="453" t="str">
        <f>IF('statement of marks'!EA97="","",'statement of marks'!EA97)</f>
        <v/>
      </c>
    </row>
    <row r="2897" spans="1:26" ht="15.5" customHeight="1">
      <c r="A2897" s="424"/>
      <c r="B2897" s="813" t="str">
        <f>IF('statement of marks'!$ED$3="","",'statement of marks'!$ED$3)</f>
        <v>SOCIAL STUDIES</v>
      </c>
      <c r="C2897" s="814"/>
      <c r="D2897" s="430" t="str">
        <f>IF('statement of marks'!ED97="","",'statement of marks'!ED97)</f>
        <v/>
      </c>
      <c r="E2897" s="430" t="str">
        <f>IF('statement of marks'!EE97="","",'statement of marks'!EE97)</f>
        <v/>
      </c>
      <c r="F2897" s="442" t="str">
        <f>IF('statement of marks'!EF97="","",'statement of marks'!EF97)</f>
        <v/>
      </c>
      <c r="G2897" s="430" t="str">
        <f>IF('statement of marks'!EG97="","",'statement of marks'!EG97)</f>
        <v/>
      </c>
      <c r="H2897" s="430" t="str">
        <f>IF('statement of marks'!EH97="","",'statement of marks'!EH97)</f>
        <v/>
      </c>
      <c r="I2897" s="443" t="str">
        <f>IF('statement of marks'!EI97="","",'statement of marks'!EI97)</f>
        <v/>
      </c>
      <c r="J2897" s="430" t="str">
        <f>IF('statement of marks'!EJ97="","",'statement of marks'!EJ97)</f>
        <v/>
      </c>
      <c r="K2897" s="430" t="str">
        <f>IF('statement of marks'!EK97="","",'statement of marks'!EK97)</f>
        <v/>
      </c>
      <c r="L2897" s="443" t="str">
        <f>IF('statement of marks'!EL97="","",'statement of marks'!EL97)</f>
        <v/>
      </c>
      <c r="M2897" s="443" t="str">
        <f>IF('statement of marks'!EM97="","",'statement of marks'!EM97)</f>
        <v/>
      </c>
      <c r="N2897" s="444" t="str">
        <f>IF('statement of marks'!EN97="","",'statement of marks'!EN97)</f>
        <v/>
      </c>
      <c r="O2897" s="430" t="str">
        <f>IF('statement of marks'!EO97="","",'statement of marks'!EO97)</f>
        <v/>
      </c>
      <c r="P2897" s="430" t="str">
        <f>IF('statement of marks'!EP97="","",'statement of marks'!EP97)</f>
        <v/>
      </c>
      <c r="Q2897" s="430"/>
      <c r="R2897" s="443" t="str">
        <f>IF('statement of marks'!EQ97="","",'statement of marks'!EQ97)</f>
        <v/>
      </c>
      <c r="S2897" s="445" t="str">
        <f>IF('statement of marks'!ER97="","",'statement of marks'!ER97)</f>
        <v/>
      </c>
      <c r="T2897" s="430" t="str">
        <f>IF('statement of marks'!ES97="","",'statement of marks'!ES97)</f>
        <v/>
      </c>
      <c r="U2897" s="430" t="str">
        <f>IF('statement of marks'!ET97="","",'statement of marks'!ET97)</f>
        <v/>
      </c>
      <c r="V2897" s="430"/>
      <c r="W2897" s="443" t="str">
        <f>IF('statement of marks'!EU97="","",'statement of marks'!EU97)</f>
        <v/>
      </c>
      <c r="X2897" s="446" t="str">
        <f>IF('statement of marks'!EV97="","",'statement of marks'!EV97)</f>
        <v/>
      </c>
      <c r="Y2897" s="430" t="str">
        <f>IF('statement of marks'!EW97="","",'statement of marks'!EW97)</f>
        <v/>
      </c>
      <c r="Z2897" s="453" t="str">
        <f>IF('statement of marks'!EX97="","",'statement of marks'!EX97)</f>
        <v/>
      </c>
    </row>
    <row r="2898" spans="1:26" ht="15.5" customHeight="1">
      <c r="A2898" s="424"/>
      <c r="B2898" s="813" t="s">
        <v>172</v>
      </c>
      <c r="C2898" s="814"/>
      <c r="D2898" s="794" t="s">
        <v>167</v>
      </c>
      <c r="E2898" s="794"/>
      <c r="F2898" s="794"/>
      <c r="G2898" s="794" t="s">
        <v>168</v>
      </c>
      <c r="H2898" s="794"/>
      <c r="I2898" s="794"/>
      <c r="J2898" s="794" t="s">
        <v>169</v>
      </c>
      <c r="K2898" s="794"/>
      <c r="L2898" s="794"/>
      <c r="M2898" s="794"/>
      <c r="N2898" s="794"/>
      <c r="O2898" s="794" t="s">
        <v>177</v>
      </c>
      <c r="P2898" s="794"/>
      <c r="Q2898" s="794"/>
      <c r="R2898" s="794"/>
      <c r="S2898" s="794" t="s">
        <v>221</v>
      </c>
      <c r="T2898" s="794"/>
      <c r="U2898" s="794"/>
      <c r="V2898" s="794"/>
      <c r="W2898" s="447"/>
      <c r="X2898" s="823" t="s">
        <v>425</v>
      </c>
      <c r="Y2898" s="823"/>
      <c r="Z2898" s="824"/>
    </row>
    <row r="2899" spans="1:26" ht="15.5" customHeight="1">
      <c r="A2899" s="425"/>
      <c r="B2899" s="825" t="s">
        <v>166</v>
      </c>
      <c r="C2899" s="826"/>
      <c r="D2899" s="827">
        <f>IF('statement of marks'!FA$6="","",'statement of marks'!FA$6)</f>
        <v>20</v>
      </c>
      <c r="E2899" s="827"/>
      <c r="F2899" s="827"/>
      <c r="G2899" s="827">
        <f>IF('statement of marks'!FB$6="","",'statement of marks'!FB$6)</f>
        <v>20</v>
      </c>
      <c r="H2899" s="827"/>
      <c r="I2899" s="827"/>
      <c r="J2899" s="827">
        <f>IF('statement of marks'!FC$6="","",'statement of marks'!FC$6)</f>
        <v>20</v>
      </c>
      <c r="K2899" s="827"/>
      <c r="L2899" s="827"/>
      <c r="M2899" s="827"/>
      <c r="N2899" s="827"/>
      <c r="O2899" s="827">
        <f>IF('statement of marks'!FD$6="","",'statement of marks'!FD$6)</f>
        <v>20</v>
      </c>
      <c r="P2899" s="827"/>
      <c r="Q2899" s="827"/>
      <c r="R2899" s="827"/>
      <c r="S2899" s="827">
        <f>IF('statement of marks'!FE$6="","",'statement of marks'!FE$6)</f>
        <v>20</v>
      </c>
      <c r="T2899" s="827"/>
      <c r="U2899" s="827"/>
      <c r="V2899" s="827"/>
      <c r="W2899" s="448"/>
      <c r="X2899" s="436">
        <f>IF('statement of marks'!FF$6="","",'statement of marks'!FF$6)</f>
        <v>100</v>
      </c>
      <c r="Y2899" s="436" t="s">
        <v>220</v>
      </c>
      <c r="Z2899" s="451" t="s">
        <v>69</v>
      </c>
    </row>
    <row r="2900" spans="1:26" ht="15.5" customHeight="1">
      <c r="A2900" s="424"/>
      <c r="B2900" s="813" t="str">
        <f>IF('statement of marks'!$FA$3="","",'statement of marks'!$FA$3)</f>
        <v>WORK EXPERIENCE</v>
      </c>
      <c r="C2900" s="814"/>
      <c r="D2900" s="817" t="str">
        <f>IF('statement of marks'!FA97="","",'statement of marks'!FA97)</f>
        <v/>
      </c>
      <c r="E2900" s="817"/>
      <c r="F2900" s="817"/>
      <c r="G2900" s="817" t="str">
        <f>IF('statement of marks'!FB97="","",'statement of marks'!FB97)</f>
        <v/>
      </c>
      <c r="H2900" s="817"/>
      <c r="I2900" s="817"/>
      <c r="J2900" s="816" t="str">
        <f>IF('statement of marks'!FC97="","",'statement of marks'!FC97)</f>
        <v/>
      </c>
      <c r="K2900" s="816"/>
      <c r="L2900" s="816"/>
      <c r="M2900" s="816"/>
      <c r="N2900" s="816"/>
      <c r="O2900" s="817" t="str">
        <f>IF('statement of marks'!FD97="","",'statement of marks'!FD97)</f>
        <v/>
      </c>
      <c r="P2900" s="817"/>
      <c r="Q2900" s="817"/>
      <c r="R2900" s="817"/>
      <c r="S2900" s="817" t="str">
        <f>IF('statement of marks'!FE97="","",'statement of marks'!FE97)</f>
        <v/>
      </c>
      <c r="T2900" s="817"/>
      <c r="U2900" s="817"/>
      <c r="V2900" s="817"/>
      <c r="W2900" s="447"/>
      <c r="X2900" s="447" t="str">
        <f>IF('statement of marks'!FF97="","",'statement of marks'!FF97)</f>
        <v/>
      </c>
      <c r="Y2900" s="447" t="str">
        <f>IF('statement of marks'!FG97="","",'statement of marks'!FG97)</f>
        <v/>
      </c>
      <c r="Z2900" s="454" t="str">
        <f>IF('statement of marks'!FH97="","",'statement of marks'!FH97)</f>
        <v/>
      </c>
    </row>
    <row r="2901" spans="1:26" ht="15.5" customHeight="1">
      <c r="A2901" s="424"/>
      <c r="B2901" s="813" t="str">
        <f>IF('statement of marks'!$FK$3="","",'statement of marks'!$FK$3)</f>
        <v>ART EDUCATION</v>
      </c>
      <c r="C2901" s="814"/>
      <c r="D2901" s="817" t="str">
        <f>IF('statement of marks'!FK97="","",'statement of marks'!FK97)</f>
        <v/>
      </c>
      <c r="E2901" s="817"/>
      <c r="F2901" s="817"/>
      <c r="G2901" s="817" t="str">
        <f>IF('statement of marks'!FL97="","",'statement of marks'!FL97)</f>
        <v/>
      </c>
      <c r="H2901" s="817"/>
      <c r="I2901" s="817"/>
      <c r="J2901" s="816" t="str">
        <f>IF('statement of marks'!FM97="","",'statement of marks'!FM97)</f>
        <v/>
      </c>
      <c r="K2901" s="816"/>
      <c r="L2901" s="816"/>
      <c r="M2901" s="816"/>
      <c r="N2901" s="816"/>
      <c r="O2901" s="817" t="str">
        <f>IF('statement of marks'!FN97="","",'statement of marks'!FN97)</f>
        <v/>
      </c>
      <c r="P2901" s="817"/>
      <c r="Q2901" s="817"/>
      <c r="R2901" s="817"/>
      <c r="S2901" s="817" t="str">
        <f>IF('statement of marks'!FO97="","",'statement of marks'!FO97)</f>
        <v/>
      </c>
      <c r="T2901" s="817"/>
      <c r="U2901" s="817"/>
      <c r="V2901" s="817"/>
      <c r="W2901" s="447"/>
      <c r="X2901" s="447" t="str">
        <f>IF('statement of marks'!FP97="","",'statement of marks'!FP97)</f>
        <v/>
      </c>
      <c r="Y2901" s="447" t="str">
        <f>IF('statement of marks'!FQ97="","",'statement of marks'!FQ97)</f>
        <v/>
      </c>
      <c r="Z2901" s="454" t="str">
        <f>IF('statement of marks'!FR97="","",'statement of marks'!FR97)</f>
        <v/>
      </c>
    </row>
    <row r="2902" spans="1:26" ht="15.5" customHeight="1">
      <c r="A2902" s="424"/>
      <c r="B2902" s="813" t="str">
        <f>IF('statement of marks'!$FU$3="","",'statement of marks'!$FU$3)</f>
        <v>PHYSICIAL EDUCATION</v>
      </c>
      <c r="C2902" s="814"/>
      <c r="D2902" s="817" t="str">
        <f>IF('statement of marks'!FU97="","",'statement of marks'!FU97)</f>
        <v/>
      </c>
      <c r="E2902" s="817"/>
      <c r="F2902" s="817"/>
      <c r="G2902" s="817" t="str">
        <f>IF('statement of marks'!FV97="","",'statement of marks'!FV97)</f>
        <v/>
      </c>
      <c r="H2902" s="817"/>
      <c r="I2902" s="817"/>
      <c r="J2902" s="816" t="str">
        <f>IF('statement of marks'!FW97="","",'statement of marks'!FW97)</f>
        <v/>
      </c>
      <c r="K2902" s="816"/>
      <c r="L2902" s="816"/>
      <c r="M2902" s="816"/>
      <c r="N2902" s="816"/>
      <c r="O2902" s="817" t="str">
        <f>IF('statement of marks'!FX97="","",'statement of marks'!FX97)</f>
        <v/>
      </c>
      <c r="P2902" s="817"/>
      <c r="Q2902" s="817"/>
      <c r="R2902" s="817"/>
      <c r="S2902" s="817" t="str">
        <f>IF('statement of marks'!FY97="","",'statement of marks'!FY97)</f>
        <v/>
      </c>
      <c r="T2902" s="817"/>
      <c r="U2902" s="817"/>
      <c r="V2902" s="817"/>
      <c r="W2902" s="447"/>
      <c r="X2902" s="447" t="str">
        <f>IF('statement of marks'!FZ97="","",'statement of marks'!FZ97)</f>
        <v/>
      </c>
      <c r="Y2902" s="447" t="str">
        <f>IF('statement of marks'!GA97="","",'statement of marks'!GA97)</f>
        <v/>
      </c>
      <c r="Z2902" s="454" t="str">
        <f>IF('statement of marks'!GB97="","",'statement of marks'!GB97)</f>
        <v/>
      </c>
    </row>
    <row r="2903" spans="1:26" ht="15.5" customHeight="1">
      <c r="A2903" s="424"/>
      <c r="B2903" s="813" t="s">
        <v>173</v>
      </c>
      <c r="C2903" s="814"/>
      <c r="D2903" s="794" t="str">
        <f>details!$EF$3</f>
        <v>AUGUST</v>
      </c>
      <c r="E2903" s="794"/>
      <c r="F2903" s="794"/>
      <c r="G2903" s="794" t="str">
        <f>details!$EJ$3</f>
        <v>OCTOBER</v>
      </c>
      <c r="H2903" s="794"/>
      <c r="I2903" s="794"/>
      <c r="J2903" s="816" t="str">
        <f>details!$EN$3</f>
        <v>DECEMBER</v>
      </c>
      <c r="K2903" s="816"/>
      <c r="L2903" s="816"/>
      <c r="M2903" s="816"/>
      <c r="N2903" s="816"/>
      <c r="O2903" s="794" t="str">
        <f>details!$ER$3</f>
        <v>FEBURARY</v>
      </c>
      <c r="P2903" s="794"/>
      <c r="Q2903" s="794"/>
      <c r="R2903" s="794"/>
      <c r="S2903" s="794" t="str">
        <f>details!$EV$3</f>
        <v>GRAND TOAL</v>
      </c>
      <c r="T2903" s="794"/>
      <c r="U2903" s="794"/>
      <c r="V2903" s="794"/>
      <c r="W2903" s="811" t="s">
        <v>118</v>
      </c>
      <c r="X2903" s="811"/>
      <c r="Y2903" s="811"/>
      <c r="Z2903" s="812"/>
    </row>
    <row r="2904" spans="1:26" ht="15.5" customHeight="1">
      <c r="A2904" s="424"/>
      <c r="B2904" s="813" t="s">
        <v>175</v>
      </c>
      <c r="C2904" s="814"/>
      <c r="D2904" s="815" t="str">
        <f>IF(details!EI97="","",details!EI97)</f>
        <v/>
      </c>
      <c r="E2904" s="815"/>
      <c r="F2904" s="815"/>
      <c r="G2904" s="815" t="str">
        <f>IF(details!EM97="","",details!EM97)</f>
        <v/>
      </c>
      <c r="H2904" s="815"/>
      <c r="I2904" s="815"/>
      <c r="J2904" s="816" t="str">
        <f>IF(details!EQ97="","",details!EQ97)</f>
        <v/>
      </c>
      <c r="K2904" s="816"/>
      <c r="L2904" s="816"/>
      <c r="M2904" s="816"/>
      <c r="N2904" s="816"/>
      <c r="O2904" s="817" t="str">
        <f>IF(details!EU97="","",details!EU97)</f>
        <v/>
      </c>
      <c r="P2904" s="817"/>
      <c r="Q2904" s="817"/>
      <c r="R2904" s="817"/>
      <c r="S2904" s="815" t="str">
        <f>IF(details!EW97="","",details!EW97)</f>
        <v/>
      </c>
      <c r="T2904" s="815"/>
      <c r="U2904" s="815"/>
      <c r="V2904" s="815"/>
      <c r="W2904" s="811"/>
      <c r="X2904" s="811"/>
      <c r="Y2904" s="811"/>
      <c r="Z2904" s="812"/>
    </row>
    <row r="2905" spans="1:26" ht="15.5" customHeight="1">
      <c r="A2905" s="424"/>
      <c r="B2905" s="818" t="s">
        <v>174</v>
      </c>
      <c r="C2905" s="819"/>
      <c r="D2905" s="820">
        <f>IF(details!EH97="","",details!EH97)</f>
        <v>40</v>
      </c>
      <c r="E2905" s="820"/>
      <c r="F2905" s="820"/>
      <c r="G2905" s="820">
        <f>IF(details!EL97="","",details!EL97)</f>
        <v>60</v>
      </c>
      <c r="H2905" s="820"/>
      <c r="I2905" s="820"/>
      <c r="J2905" s="820">
        <f>IF(details!EP97="","",details!EP97)</f>
        <v>80</v>
      </c>
      <c r="K2905" s="820"/>
      <c r="L2905" s="820"/>
      <c r="M2905" s="820"/>
      <c r="N2905" s="820"/>
      <c r="O2905" s="820">
        <f>IF(details!ET97="","",details!ET97)</f>
        <v>100</v>
      </c>
      <c r="P2905" s="820"/>
      <c r="Q2905" s="820"/>
      <c r="R2905" s="820"/>
      <c r="S2905" s="820">
        <f>IF(details!EV97="","",details!EV97)</f>
        <v>110</v>
      </c>
      <c r="T2905" s="820"/>
      <c r="U2905" s="820"/>
      <c r="V2905" s="820"/>
      <c r="W2905" s="821">
        <f>'statement of marks'!$HR$108</f>
        <v>45777</v>
      </c>
      <c r="X2905" s="821"/>
      <c r="Y2905" s="821"/>
      <c r="Z2905" s="822"/>
    </row>
    <row r="2906" spans="1:26" ht="15.5" customHeight="1">
      <c r="A2906" s="426"/>
      <c r="B2906" s="803" t="s">
        <v>232</v>
      </c>
      <c r="C2906" s="804"/>
      <c r="D2906" s="805" t="s">
        <v>189</v>
      </c>
      <c r="E2906" s="805"/>
      <c r="F2906" s="805"/>
      <c r="G2906" s="805" t="s">
        <v>190</v>
      </c>
      <c r="H2906" s="805"/>
      <c r="I2906" s="805"/>
      <c r="J2906" s="805" t="s">
        <v>222</v>
      </c>
      <c r="K2906" s="805"/>
      <c r="L2906" s="805"/>
      <c r="M2906" s="805"/>
      <c r="N2906" s="805"/>
      <c r="O2906" s="805" t="s">
        <v>147</v>
      </c>
      <c r="P2906" s="805"/>
      <c r="Q2906" s="805"/>
      <c r="R2906" s="805"/>
      <c r="S2906" s="806" t="s">
        <v>195</v>
      </c>
      <c r="T2906" s="806"/>
      <c r="U2906" s="806"/>
      <c r="V2906" s="806"/>
      <c r="W2906" s="805" t="s">
        <v>230</v>
      </c>
      <c r="X2906" s="805"/>
      <c r="Y2906" s="805"/>
      <c r="Z2906" s="807"/>
    </row>
    <row r="2907" spans="1:26" ht="15.5" customHeight="1">
      <c r="A2907" s="426"/>
      <c r="B2907" s="803"/>
      <c r="C2907" s="804"/>
      <c r="D2907" s="805">
        <f>'statement of marks'!HP97</f>
        <v>1200</v>
      </c>
      <c r="E2907" s="805"/>
      <c r="F2907" s="805"/>
      <c r="G2907" s="805" t="str">
        <f>'statement of marks'!HQ97</f>
        <v/>
      </c>
      <c r="H2907" s="805"/>
      <c r="I2907" s="805"/>
      <c r="J2907" s="808" t="str">
        <f>'statement of marks'!HU97</f>
        <v/>
      </c>
      <c r="K2907" s="808"/>
      <c r="L2907" s="808"/>
      <c r="M2907" s="808"/>
      <c r="N2907" s="808"/>
      <c r="O2907" s="808" t="str">
        <f>'statement of marks'!HR97</f>
        <v/>
      </c>
      <c r="P2907" s="808"/>
      <c r="Q2907" s="808"/>
      <c r="R2907" s="808"/>
      <c r="S2907" s="805" t="str">
        <f>'statement of marks'!HT97</f>
        <v/>
      </c>
      <c r="T2907" s="805"/>
      <c r="U2907" s="805"/>
      <c r="V2907" s="805"/>
      <c r="W2907" s="809" t="str">
        <f>'statement of marks'!HO97</f>
        <v/>
      </c>
      <c r="X2907" s="809"/>
      <c r="Y2907" s="809"/>
      <c r="Z2907" s="810"/>
    </row>
    <row r="2908" spans="1:26" ht="15.5" customHeight="1">
      <c r="A2908" s="424"/>
      <c r="B2908" s="792" t="s">
        <v>176</v>
      </c>
      <c r="C2908" s="793"/>
      <c r="D2908" s="794"/>
      <c r="E2908" s="794"/>
      <c r="F2908" s="794"/>
      <c r="G2908" s="794"/>
      <c r="H2908" s="794"/>
      <c r="I2908" s="794"/>
      <c r="J2908" s="794"/>
      <c r="K2908" s="794"/>
      <c r="L2908" s="794"/>
      <c r="M2908" s="794"/>
      <c r="N2908" s="794"/>
      <c r="O2908" s="794"/>
      <c r="P2908" s="794"/>
      <c r="Q2908" s="794"/>
      <c r="R2908" s="794"/>
      <c r="S2908" s="794"/>
      <c r="T2908" s="794"/>
      <c r="U2908" s="794"/>
      <c r="V2908" s="794"/>
      <c r="W2908" s="794"/>
      <c r="X2908" s="794"/>
      <c r="Y2908" s="794"/>
      <c r="Z2908" s="800"/>
    </row>
    <row r="2909" spans="1:26" ht="15.5" customHeight="1">
      <c r="A2909" s="424"/>
      <c r="B2909" s="801" t="s">
        <v>161</v>
      </c>
      <c r="C2909" s="802"/>
      <c r="D2909" s="794"/>
      <c r="E2909" s="794"/>
      <c r="F2909" s="794"/>
      <c r="G2909" s="794"/>
      <c r="H2909" s="794"/>
      <c r="I2909" s="794"/>
      <c r="J2909" s="794"/>
      <c r="K2909" s="794"/>
      <c r="L2909" s="794"/>
      <c r="M2909" s="794"/>
      <c r="N2909" s="794"/>
      <c r="O2909" s="794"/>
      <c r="P2909" s="794"/>
      <c r="Q2909" s="794"/>
      <c r="R2909" s="794"/>
      <c r="S2909" s="794"/>
      <c r="T2909" s="794"/>
      <c r="U2909" s="794"/>
      <c r="V2909" s="794"/>
      <c r="W2909" s="794"/>
      <c r="X2909" s="794"/>
      <c r="Y2909" s="794"/>
      <c r="Z2909" s="800"/>
    </row>
    <row r="2910" spans="1:26" ht="15.5" customHeight="1">
      <c r="A2910" s="424"/>
      <c r="B2910" s="792" t="s">
        <v>162</v>
      </c>
      <c r="C2910" s="793"/>
      <c r="D2910" s="794"/>
      <c r="E2910" s="794"/>
      <c r="F2910" s="794"/>
      <c r="G2910" s="794"/>
      <c r="H2910" s="794"/>
      <c r="I2910" s="794"/>
      <c r="J2910" s="794"/>
      <c r="K2910" s="794"/>
      <c r="L2910" s="794"/>
      <c r="M2910" s="794"/>
      <c r="N2910" s="794"/>
      <c r="O2910" s="794"/>
      <c r="P2910" s="794"/>
      <c r="Q2910" s="794"/>
      <c r="R2910" s="794"/>
      <c r="S2910" s="795" t="s">
        <v>162</v>
      </c>
      <c r="T2910" s="795"/>
      <c r="U2910" s="795"/>
      <c r="V2910" s="795"/>
      <c r="W2910" s="796" t="s">
        <v>163</v>
      </c>
      <c r="X2910" s="796"/>
      <c r="Y2910" s="796"/>
      <c r="Z2910" s="797"/>
    </row>
    <row r="2911" spans="1:26" ht="15.5" customHeight="1">
      <c r="A2911" s="424"/>
      <c r="B2911" s="798" t="s">
        <v>163</v>
      </c>
      <c r="C2911" s="799"/>
      <c r="D2911" s="794"/>
      <c r="E2911" s="794"/>
      <c r="F2911" s="794"/>
      <c r="G2911" s="794"/>
      <c r="H2911" s="794"/>
      <c r="I2911" s="794"/>
      <c r="J2911" s="794"/>
      <c r="K2911" s="794"/>
      <c r="L2911" s="794"/>
      <c r="M2911" s="794"/>
      <c r="N2911" s="794"/>
      <c r="O2911" s="794"/>
      <c r="P2911" s="794"/>
      <c r="Q2911" s="794"/>
      <c r="R2911" s="794"/>
      <c r="S2911" s="795"/>
      <c r="T2911" s="795"/>
      <c r="U2911" s="795"/>
      <c r="V2911" s="795"/>
      <c r="W2911" s="796"/>
      <c r="X2911" s="796"/>
      <c r="Y2911" s="796"/>
      <c r="Z2911" s="797"/>
    </row>
    <row r="2912" spans="1:26" ht="15.5" customHeight="1" thickBot="1">
      <c r="A2912" s="424"/>
      <c r="B2912" s="786" t="s">
        <v>223</v>
      </c>
      <c r="C2912" s="787"/>
      <c r="D2912" s="788"/>
      <c r="E2912" s="788"/>
      <c r="F2912" s="788"/>
      <c r="G2912" s="788"/>
      <c r="H2912" s="788"/>
      <c r="I2912" s="788"/>
      <c r="J2912" s="788"/>
      <c r="K2912" s="788"/>
      <c r="L2912" s="788"/>
      <c r="M2912" s="788"/>
      <c r="N2912" s="788"/>
      <c r="O2912" s="788"/>
      <c r="P2912" s="788"/>
      <c r="Q2912" s="788"/>
      <c r="R2912" s="788"/>
      <c r="S2912" s="789" t="s">
        <v>179</v>
      </c>
      <c r="T2912" s="789"/>
      <c r="U2912" s="789"/>
      <c r="V2912" s="789"/>
      <c r="W2912" s="790" t="s">
        <v>179</v>
      </c>
      <c r="X2912" s="790"/>
      <c r="Y2912" s="790"/>
      <c r="Z2912" s="791"/>
    </row>
    <row r="2913" spans="1:26" ht="15.5" customHeight="1">
      <c r="A2913" s="424"/>
      <c r="B2913" s="839" t="s">
        <v>178</v>
      </c>
      <c r="C2913" s="840"/>
      <c r="D2913" s="840"/>
      <c r="E2913" s="840"/>
      <c r="F2913" s="840"/>
      <c r="G2913" s="840"/>
      <c r="H2913" s="840"/>
      <c r="I2913" s="840"/>
      <c r="J2913" s="840"/>
      <c r="K2913" s="840"/>
      <c r="L2913" s="840"/>
      <c r="M2913" s="840"/>
      <c r="N2913" s="840"/>
      <c r="O2913" s="840"/>
      <c r="P2913" s="840"/>
      <c r="Q2913" s="840"/>
      <c r="R2913" s="840"/>
      <c r="S2913" s="840"/>
      <c r="T2913" s="840"/>
      <c r="U2913" s="840"/>
      <c r="V2913" s="840"/>
      <c r="W2913" s="840"/>
      <c r="X2913" s="840"/>
      <c r="Y2913" s="840"/>
      <c r="Z2913" s="841"/>
    </row>
    <row r="2914" spans="1:26" ht="15.5" customHeight="1">
      <c r="A2914" s="424"/>
      <c r="B2914" s="842" t="str">
        <f>IF('statement of marks'!$A$1="","",'statement of marks'!$A$1)</f>
        <v>GOVT. HR. SEC. SCHOOL, _________________</v>
      </c>
      <c r="C2914" s="843"/>
      <c r="D2914" s="843"/>
      <c r="E2914" s="843"/>
      <c r="F2914" s="843"/>
      <c r="G2914" s="843"/>
      <c r="H2914" s="843"/>
      <c r="I2914" s="843"/>
      <c r="J2914" s="843"/>
      <c r="K2914" s="843"/>
      <c r="L2914" s="843"/>
      <c r="M2914" s="843"/>
      <c r="N2914" s="843"/>
      <c r="O2914" s="843"/>
      <c r="P2914" s="843"/>
      <c r="Q2914" s="843"/>
      <c r="R2914" s="843"/>
      <c r="S2914" s="843"/>
      <c r="T2914" s="843"/>
      <c r="U2914" s="843"/>
      <c r="V2914" s="843"/>
      <c r="W2914" s="843"/>
      <c r="X2914" s="843"/>
      <c r="Y2914" s="843"/>
      <c r="Z2914" s="844"/>
    </row>
    <row r="2915" spans="1:26" ht="15.5" customHeight="1">
      <c r="A2915" s="424"/>
      <c r="B2915" s="813" t="s">
        <v>117</v>
      </c>
      <c r="C2915" s="814"/>
      <c r="D2915" s="814" t="str">
        <f>IF('statement of marks'!$H$3="","",'statement of marks'!$H$3)</f>
        <v>2024-25</v>
      </c>
      <c r="E2915" s="814"/>
      <c r="F2915" s="814"/>
      <c r="G2915" s="814"/>
      <c r="H2915" s="814"/>
      <c r="I2915" s="814"/>
      <c r="J2915" s="814"/>
      <c r="K2915" s="814"/>
      <c r="L2915" s="814"/>
      <c r="M2915" s="814"/>
      <c r="N2915" s="814"/>
      <c r="O2915" s="814"/>
      <c r="P2915" s="814"/>
      <c r="Q2915" s="814"/>
      <c r="R2915" s="814"/>
      <c r="S2915" s="814"/>
      <c r="T2915" s="814"/>
      <c r="U2915" s="814"/>
      <c r="V2915" s="814"/>
      <c r="W2915" s="814"/>
      <c r="X2915" s="814"/>
      <c r="Y2915" s="814"/>
      <c r="Z2915" s="832"/>
    </row>
    <row r="2916" spans="1:26" ht="15.5" customHeight="1">
      <c r="A2916" s="424"/>
      <c r="B2916" s="813" t="s">
        <v>157</v>
      </c>
      <c r="C2916" s="814"/>
      <c r="D2916" s="814" t="str">
        <f>IF('statement of marks'!I98="","",'statement of marks'!I98)</f>
        <v/>
      </c>
      <c r="E2916" s="814"/>
      <c r="F2916" s="814"/>
      <c r="G2916" s="814"/>
      <c r="H2916" s="814"/>
      <c r="I2916" s="814"/>
      <c r="J2916" s="814"/>
      <c r="K2916" s="814"/>
      <c r="L2916" s="814"/>
      <c r="M2916" s="814"/>
      <c r="N2916" s="814"/>
      <c r="O2916" s="814"/>
      <c r="P2916" s="814"/>
      <c r="Q2916" s="814"/>
      <c r="R2916" s="814"/>
      <c r="S2916" s="814"/>
      <c r="T2916" s="814"/>
      <c r="U2916" s="814"/>
      <c r="V2916" s="814"/>
      <c r="W2916" s="814"/>
      <c r="X2916" s="814"/>
      <c r="Y2916" s="814"/>
      <c r="Z2916" s="832"/>
    </row>
    <row r="2917" spans="1:26" ht="15.5" customHeight="1">
      <c r="A2917" s="424"/>
      <c r="B2917" s="813" t="s">
        <v>20</v>
      </c>
      <c r="C2917" s="814"/>
      <c r="D2917" s="814" t="str">
        <f>IF('statement of marks'!J98="","",'statement of marks'!J98)</f>
        <v/>
      </c>
      <c r="E2917" s="814"/>
      <c r="F2917" s="814"/>
      <c r="G2917" s="814"/>
      <c r="H2917" s="814"/>
      <c r="I2917" s="814"/>
      <c r="J2917" s="814"/>
      <c r="K2917" s="814"/>
      <c r="L2917" s="814"/>
      <c r="M2917" s="814"/>
      <c r="N2917" s="814"/>
      <c r="O2917" s="814"/>
      <c r="P2917" s="814"/>
      <c r="Q2917" s="814"/>
      <c r="R2917" s="814"/>
      <c r="S2917" s="814"/>
      <c r="T2917" s="814"/>
      <c r="U2917" s="814"/>
      <c r="V2917" s="814"/>
      <c r="W2917" s="814"/>
      <c r="X2917" s="814"/>
      <c r="Y2917" s="814"/>
      <c r="Z2917" s="832"/>
    </row>
    <row r="2918" spans="1:26" ht="15.5" customHeight="1">
      <c r="A2918" s="424"/>
      <c r="B2918" s="813" t="s">
        <v>21</v>
      </c>
      <c r="C2918" s="814"/>
      <c r="D2918" s="814" t="str">
        <f>IF('statement of marks'!K98="","",'statement of marks'!K98)</f>
        <v/>
      </c>
      <c r="E2918" s="814"/>
      <c r="F2918" s="814"/>
      <c r="G2918" s="814"/>
      <c r="H2918" s="814"/>
      <c r="I2918" s="814"/>
      <c r="J2918" s="814"/>
      <c r="K2918" s="814"/>
      <c r="L2918" s="814"/>
      <c r="M2918" s="814"/>
      <c r="N2918" s="814"/>
      <c r="O2918" s="814"/>
      <c r="P2918" s="814"/>
      <c r="Q2918" s="814"/>
      <c r="R2918" s="814"/>
      <c r="S2918" s="814"/>
      <c r="T2918" s="814"/>
      <c r="U2918" s="814"/>
      <c r="V2918" s="814"/>
      <c r="W2918" s="814"/>
      <c r="X2918" s="814"/>
      <c r="Y2918" s="814"/>
      <c r="Z2918" s="832"/>
    </row>
    <row r="2919" spans="1:26" ht="15.5" customHeight="1">
      <c r="A2919" s="424"/>
      <c r="B2919" s="813" t="s">
        <v>158</v>
      </c>
      <c r="C2919" s="814"/>
      <c r="D2919" s="814" t="str">
        <f>IF('statement of marks'!$G$3="","",'statement of marks'!$G$3)</f>
        <v>6 A</v>
      </c>
      <c r="E2919" s="814"/>
      <c r="F2919" s="814"/>
      <c r="G2919" s="814" t="s">
        <v>159</v>
      </c>
      <c r="H2919" s="814"/>
      <c r="I2919" s="814"/>
      <c r="J2919" s="836">
        <f>IF('statement of marks'!D98="","",'statement of marks'!D98)</f>
        <v>892</v>
      </c>
      <c r="K2919" s="837"/>
      <c r="L2919" s="837"/>
      <c r="M2919" s="837"/>
      <c r="N2919" s="838"/>
      <c r="O2919" s="814" t="s">
        <v>79</v>
      </c>
      <c r="P2919" s="814"/>
      <c r="Q2919" s="814"/>
      <c r="R2919" s="814"/>
      <c r="S2919" s="814" t="str">
        <f>IF('statement of marks'!F98="","",'statement of marks'!F98)</f>
        <v/>
      </c>
      <c r="T2919" s="814"/>
      <c r="U2919" s="814"/>
      <c r="V2919" s="814"/>
      <c r="W2919" s="814" t="str">
        <f>IF('statement of marks'!$I$3="","",'statement of marks'!$I$3)</f>
        <v>SCHOOL DISE CODE</v>
      </c>
      <c r="X2919" s="814"/>
      <c r="Y2919" s="814"/>
      <c r="Z2919" s="832"/>
    </row>
    <row r="2920" spans="1:26" ht="15.5" customHeight="1">
      <c r="A2920" s="424"/>
      <c r="B2920" s="449" t="s">
        <v>171</v>
      </c>
      <c r="C2920" s="428"/>
      <c r="D2920" s="830" t="str">
        <f>IF('statement of marks'!G98="","",'statement of marks'!G98)</f>
        <v/>
      </c>
      <c r="E2920" s="830"/>
      <c r="F2920" s="830"/>
      <c r="G2920" s="831" t="str">
        <f>IF('statement of marks'!H98="","",'statement of marks'!H98)</f>
        <v/>
      </c>
      <c r="H2920" s="831"/>
      <c r="I2920" s="831"/>
      <c r="J2920" s="831"/>
      <c r="K2920" s="831"/>
      <c r="L2920" s="831"/>
      <c r="M2920" s="831"/>
      <c r="N2920" s="831"/>
      <c r="O2920" s="831"/>
      <c r="P2920" s="831"/>
      <c r="Q2920" s="831"/>
      <c r="R2920" s="831"/>
      <c r="S2920" s="831"/>
      <c r="T2920" s="831"/>
      <c r="U2920" s="831"/>
      <c r="V2920" s="831"/>
      <c r="W2920" s="814" t="str">
        <f>IF('statement of marks'!$J$3="","",'statement of marks'!$J$3)</f>
        <v>08291009401</v>
      </c>
      <c r="X2920" s="814"/>
      <c r="Y2920" s="814"/>
      <c r="Z2920" s="832"/>
    </row>
    <row r="2921" spans="1:26" ht="15.5" customHeight="1">
      <c r="A2921" s="424"/>
      <c r="B2921" s="450" t="s">
        <v>160</v>
      </c>
      <c r="C2921" s="429" t="s">
        <v>165</v>
      </c>
      <c r="D2921" s="794" t="s">
        <v>167</v>
      </c>
      <c r="E2921" s="794"/>
      <c r="F2921" s="794"/>
      <c r="G2921" s="794" t="s">
        <v>168</v>
      </c>
      <c r="H2921" s="794"/>
      <c r="I2921" s="794"/>
      <c r="J2921" s="794" t="s">
        <v>169</v>
      </c>
      <c r="K2921" s="794"/>
      <c r="L2921" s="794"/>
      <c r="M2921" s="833" t="str">
        <f>IF('statement of marks'!U$4="","",'statement of marks'!U$4)</f>
        <v>TOTAL OF ALL TESTS</v>
      </c>
      <c r="N2921" s="834" t="str">
        <f>IF('statement of marks'!V$4="","",'statement of marks'!V$4)</f>
        <v>VRUKSHAROPAN</v>
      </c>
      <c r="O2921" s="795" t="s">
        <v>170</v>
      </c>
      <c r="P2921" s="795"/>
      <c r="Q2921" s="795"/>
      <c r="R2921" s="795"/>
      <c r="S2921" s="835" t="s">
        <v>216</v>
      </c>
      <c r="T2921" s="816" t="s">
        <v>90</v>
      </c>
      <c r="U2921" s="816"/>
      <c r="V2921" s="816"/>
      <c r="W2921" s="816"/>
      <c r="X2921" s="823" t="s">
        <v>425</v>
      </c>
      <c r="Y2921" s="823"/>
      <c r="Z2921" s="824"/>
    </row>
    <row r="2922" spans="1:26" ht="15.5" customHeight="1">
      <c r="A2922" s="424"/>
      <c r="B2922" s="450"/>
      <c r="C2922" s="429"/>
      <c r="D2922" s="431" t="s">
        <v>217</v>
      </c>
      <c r="E2922" s="431" t="s">
        <v>218</v>
      </c>
      <c r="F2922" s="432" t="s">
        <v>219</v>
      </c>
      <c r="G2922" s="431" t="s">
        <v>217</v>
      </c>
      <c r="H2922" s="431" t="s">
        <v>218</v>
      </c>
      <c r="I2922" s="433" t="s">
        <v>219</v>
      </c>
      <c r="J2922" s="431" t="s">
        <v>217</v>
      </c>
      <c r="K2922" s="431" t="s">
        <v>218</v>
      </c>
      <c r="L2922" s="433" t="s">
        <v>219</v>
      </c>
      <c r="M2922" s="833"/>
      <c r="N2922" s="834"/>
      <c r="O2922" s="431" t="s">
        <v>217</v>
      </c>
      <c r="P2922" s="431" t="s">
        <v>218</v>
      </c>
      <c r="Q2922" s="434" t="s">
        <v>421</v>
      </c>
      <c r="R2922" s="433" t="s">
        <v>219</v>
      </c>
      <c r="S2922" s="835"/>
      <c r="T2922" s="431" t="s">
        <v>217</v>
      </c>
      <c r="U2922" s="431" t="s">
        <v>218</v>
      </c>
      <c r="V2922" s="434" t="s">
        <v>422</v>
      </c>
      <c r="W2922" s="433" t="s">
        <v>219</v>
      </c>
      <c r="X2922" s="435" t="s">
        <v>423</v>
      </c>
      <c r="Y2922" s="431" t="s">
        <v>220</v>
      </c>
      <c r="Z2922" s="451" t="s">
        <v>69</v>
      </c>
    </row>
    <row r="2923" spans="1:26" ht="15.5" customHeight="1">
      <c r="A2923" s="425"/>
      <c r="B2923" s="828" t="s">
        <v>166</v>
      </c>
      <c r="C2923" s="829"/>
      <c r="D2923" s="436">
        <f>IF('statement of marks'!L$6="","",'statement of marks'!L$6)</f>
        <v>5</v>
      </c>
      <c r="E2923" s="436">
        <f>IF('statement of marks'!M$6="","",'statement of marks'!M$6)</f>
        <v>5</v>
      </c>
      <c r="F2923" s="437">
        <f>IF('statement of marks'!N$6="","",'statement of marks'!N$6)</f>
        <v>10</v>
      </c>
      <c r="G2923" s="436">
        <f>IF('statement of marks'!O$6="","",'statement of marks'!O$6)</f>
        <v>5</v>
      </c>
      <c r="H2923" s="436">
        <f>IF('statement of marks'!P$6="","",'statement of marks'!P$6)</f>
        <v>5</v>
      </c>
      <c r="I2923" s="438">
        <f>IF('statement of marks'!Q$6="","",'statement of marks'!Q$6)</f>
        <v>10</v>
      </c>
      <c r="J2923" s="436">
        <f>IF('statement of marks'!R$6="","",'statement of marks'!R$6)</f>
        <v>5</v>
      </c>
      <c r="K2923" s="436">
        <f>IF('statement of marks'!S$6="","",'statement of marks'!S$6)</f>
        <v>4</v>
      </c>
      <c r="L2923" s="438">
        <f>IF('statement of marks'!T$6="","",'statement of marks'!T$6)</f>
        <v>9</v>
      </c>
      <c r="M2923" s="438">
        <f>IF('statement of marks'!U$6="","",'statement of marks'!U$6)</f>
        <v>29</v>
      </c>
      <c r="N2923" s="439">
        <f>IF('statement of marks'!V$6="","",'statement of marks'!V$6)</f>
        <v>1</v>
      </c>
      <c r="O2923" s="436">
        <f>IF('statement of marks'!W$6="","",'statement of marks'!W$6)</f>
        <v>40</v>
      </c>
      <c r="P2923" s="436">
        <f>IF('statement of marks'!X$6="","",'statement of marks'!X$6)</f>
        <v>10</v>
      </c>
      <c r="Q2923" s="436">
        <f>IF('statement of marks'!Y$6="","",'statement of marks'!Y$6)</f>
        <v>20</v>
      </c>
      <c r="R2923" s="438">
        <f>IF('statement of marks'!Z$6="","",'statement of marks'!Z$6)</f>
        <v>70</v>
      </c>
      <c r="S2923" s="440">
        <f>IF('statement of marks'!AA$6="","",'statement of marks'!AA$6)</f>
        <v>100</v>
      </c>
      <c r="T2923" s="436">
        <f>IF('statement of marks'!AB$6="","",'statement of marks'!AB$6)</f>
        <v>65</v>
      </c>
      <c r="U2923" s="436">
        <f>IF('statement of marks'!AC$6="","",'statement of marks'!AC$6)</f>
        <v>15</v>
      </c>
      <c r="V2923" s="436">
        <f>IF('statement of marks'!AD$6="","",'statement of marks'!AD$6)</f>
        <v>20</v>
      </c>
      <c r="W2923" s="438">
        <f>IF('statement of marks'!AE$6="","",'statement of marks'!AE$6)</f>
        <v>100</v>
      </c>
      <c r="X2923" s="441">
        <f>IF('statement of marks'!AF$6="","",'statement of marks'!AF$6)</f>
        <v>200</v>
      </c>
      <c r="Y2923" s="436" t="str">
        <f>IF('statement of marks'!AG$6="","",'statement of marks'!AG$6)</f>
        <v/>
      </c>
      <c r="Z2923" s="452" t="str">
        <f>IF('statement of marks'!AH$6="","",'statement of marks'!AH$6)</f>
        <v/>
      </c>
    </row>
    <row r="2924" spans="1:26" ht="15.5" customHeight="1">
      <c r="A2924" s="424"/>
      <c r="B2924" s="813" t="str">
        <f>IF('statement of marks'!$L$3="","",'statement of marks'!$L$3)</f>
        <v>HINDI</v>
      </c>
      <c r="C2924" s="814"/>
      <c r="D2924" s="430" t="str">
        <f>IF('statement of marks'!L98="","",'statement of marks'!L98)</f>
        <v/>
      </c>
      <c r="E2924" s="430" t="str">
        <f>IF('statement of marks'!M98="","",'statement of marks'!M98)</f>
        <v/>
      </c>
      <c r="F2924" s="442" t="str">
        <f>IF('statement of marks'!N98="","",'statement of marks'!N98)</f>
        <v/>
      </c>
      <c r="G2924" s="430" t="str">
        <f>IF('statement of marks'!O98="","",'statement of marks'!O98)</f>
        <v/>
      </c>
      <c r="H2924" s="430" t="str">
        <f>IF('statement of marks'!P98="","",'statement of marks'!P98)</f>
        <v/>
      </c>
      <c r="I2924" s="443" t="str">
        <f>IF('statement of marks'!Q98="","",'statement of marks'!Q98)</f>
        <v/>
      </c>
      <c r="J2924" s="430" t="str">
        <f>IF('statement of marks'!R98="","",'statement of marks'!R98)</f>
        <v/>
      </c>
      <c r="K2924" s="430" t="str">
        <f>IF('statement of marks'!S98="","",'statement of marks'!S98)</f>
        <v/>
      </c>
      <c r="L2924" s="443" t="str">
        <f>IF('statement of marks'!T98="","",'statement of marks'!T98)</f>
        <v/>
      </c>
      <c r="M2924" s="443" t="str">
        <f>IF('statement of marks'!U98="","",'statement of marks'!U98)</f>
        <v/>
      </c>
      <c r="N2924" s="444" t="str">
        <f>IF('statement of marks'!V98="","",'statement of marks'!V98)</f>
        <v/>
      </c>
      <c r="O2924" s="430" t="str">
        <f>IF('statement of marks'!W98="","",'statement of marks'!W98)</f>
        <v/>
      </c>
      <c r="P2924" s="430" t="str">
        <f>IF('statement of marks'!X98="","",'statement of marks'!X98)</f>
        <v/>
      </c>
      <c r="Q2924" s="430" t="str">
        <f>IF('statement of marks'!Y98="","",'statement of marks'!Y98)</f>
        <v/>
      </c>
      <c r="R2924" s="443" t="str">
        <f>IF('statement of marks'!Z98="","",'statement of marks'!Z98)</f>
        <v/>
      </c>
      <c r="S2924" s="445" t="str">
        <f>IF('statement of marks'!AA98="","",'statement of marks'!AA98)</f>
        <v/>
      </c>
      <c r="T2924" s="430" t="str">
        <f>IF('statement of marks'!AB98="","",'statement of marks'!AB98)</f>
        <v/>
      </c>
      <c r="U2924" s="430" t="str">
        <f>IF('statement of marks'!AC98="","",'statement of marks'!AC98)</f>
        <v/>
      </c>
      <c r="V2924" s="430" t="str">
        <f>IF('statement of marks'!AD98="","",'statement of marks'!AD98)</f>
        <v/>
      </c>
      <c r="W2924" s="443" t="str">
        <f>IF('statement of marks'!AE98="","",'statement of marks'!AE98)</f>
        <v/>
      </c>
      <c r="X2924" s="446" t="str">
        <f>IF('statement of marks'!AF98="","",'statement of marks'!AF98)</f>
        <v/>
      </c>
      <c r="Y2924" s="430" t="str">
        <f>IF('statement of marks'!AG98="","",'statement of marks'!AG98)</f>
        <v/>
      </c>
      <c r="Z2924" s="453" t="str">
        <f>IF('statement of marks'!AH98="","",'statement of marks'!AH98)</f>
        <v/>
      </c>
    </row>
    <row r="2925" spans="1:26" ht="15.5" customHeight="1">
      <c r="A2925" s="424"/>
      <c r="B2925" s="813" t="str">
        <f>IF('statement of marks'!$AK$3="","",'statement of marks'!$AK$3)</f>
        <v>ENGLISH</v>
      </c>
      <c r="C2925" s="814"/>
      <c r="D2925" s="430" t="str">
        <f>IF('statement of marks'!AK98="","",'statement of marks'!AK98)</f>
        <v/>
      </c>
      <c r="E2925" s="430" t="str">
        <f>IF('statement of marks'!AL98="","",'statement of marks'!AL98)</f>
        <v/>
      </c>
      <c r="F2925" s="442" t="str">
        <f>IF('statement of marks'!AM98="","",'statement of marks'!AM98)</f>
        <v/>
      </c>
      <c r="G2925" s="430" t="str">
        <f>IF('statement of marks'!AN98="","",'statement of marks'!AN98)</f>
        <v/>
      </c>
      <c r="H2925" s="430" t="str">
        <f>IF('statement of marks'!AO98="","",'statement of marks'!AO98)</f>
        <v/>
      </c>
      <c r="I2925" s="443" t="str">
        <f>IF('statement of marks'!AP98="","",'statement of marks'!AP98)</f>
        <v/>
      </c>
      <c r="J2925" s="430" t="str">
        <f>IF('statement of marks'!AQ98="","",'statement of marks'!AQ98)</f>
        <v/>
      </c>
      <c r="K2925" s="430" t="str">
        <f>IF('statement of marks'!AR98="","",'statement of marks'!AR98)</f>
        <v/>
      </c>
      <c r="L2925" s="443" t="str">
        <f>IF('statement of marks'!AS98="","",'statement of marks'!AS98)</f>
        <v/>
      </c>
      <c r="M2925" s="443" t="str">
        <f>IF('statement of marks'!AT98="","",'statement of marks'!AT98)</f>
        <v/>
      </c>
      <c r="N2925" s="444" t="str">
        <f>IF('statement of marks'!AU98="","",'statement of marks'!AU98)</f>
        <v/>
      </c>
      <c r="O2925" s="430" t="str">
        <f>IF('statement of marks'!AV98="","",'statement of marks'!AV98)</f>
        <v/>
      </c>
      <c r="P2925" s="430" t="str">
        <f>IF('statement of marks'!AW98="","",'statement of marks'!AW98)</f>
        <v/>
      </c>
      <c r="Q2925" s="430" t="str">
        <f>IF('statement of marks'!AX98="","",'statement of marks'!AX98)</f>
        <v/>
      </c>
      <c r="R2925" s="443" t="str">
        <f>IF('statement of marks'!AY98="","",'statement of marks'!AY98)</f>
        <v/>
      </c>
      <c r="S2925" s="445" t="str">
        <f>IF('statement of marks'!AZ98="","",'statement of marks'!AZ98)</f>
        <v/>
      </c>
      <c r="T2925" s="430" t="str">
        <f>IF('statement of marks'!BA98="","",'statement of marks'!BA98)</f>
        <v/>
      </c>
      <c r="U2925" s="430" t="str">
        <f>IF('statement of marks'!BB98="","",'statement of marks'!BB98)</f>
        <v/>
      </c>
      <c r="V2925" s="430" t="str">
        <f>IF('statement of marks'!BC98="","",'statement of marks'!BC98)</f>
        <v/>
      </c>
      <c r="W2925" s="443" t="str">
        <f>IF('statement of marks'!BD98="","",'statement of marks'!BD98)</f>
        <v/>
      </c>
      <c r="X2925" s="446" t="str">
        <f>IF('statement of marks'!BE98="","",'statement of marks'!BE98)</f>
        <v/>
      </c>
      <c r="Y2925" s="430" t="str">
        <f>IF('statement of marks'!BF98="","",'statement of marks'!BF98)</f>
        <v/>
      </c>
      <c r="Z2925" s="453" t="str">
        <f>IF('statement of marks'!BG98="","",'statement of marks'!BG98)</f>
        <v/>
      </c>
    </row>
    <row r="2926" spans="1:26" ht="15.5" customHeight="1">
      <c r="A2926" s="424"/>
      <c r="B2926" s="813" t="str">
        <f>IF('statement of marks'!BJ98="s","SANSKRIT",IF('statement of marks'!BJ98="u","URDU",IF('statement of marks'!BJ98="g","GUJRATI",IF('statement of marks'!BJ98="p","PUNJABI",IF('statement of marks'!BJ98="sd","fla/kh","THIRD LANGUAGE")))))</f>
        <v>THIRD LANGUAGE</v>
      </c>
      <c r="C2926" s="814"/>
      <c r="D2926" s="430" t="str">
        <f>IF('statement of marks'!BK98="","",'statement of marks'!BK98)</f>
        <v/>
      </c>
      <c r="E2926" s="430" t="str">
        <f>IF('statement of marks'!BL98="","",'statement of marks'!BL98)</f>
        <v/>
      </c>
      <c r="F2926" s="442" t="str">
        <f>IF('statement of marks'!BM98="","",'statement of marks'!BM98)</f>
        <v/>
      </c>
      <c r="G2926" s="430" t="str">
        <f>IF('statement of marks'!BN98="","",'statement of marks'!BN98)</f>
        <v/>
      </c>
      <c r="H2926" s="430" t="str">
        <f>IF('statement of marks'!BO98="","",'statement of marks'!BO98)</f>
        <v/>
      </c>
      <c r="I2926" s="443" t="str">
        <f>IF('statement of marks'!BP98="","",'statement of marks'!BP98)</f>
        <v/>
      </c>
      <c r="J2926" s="430" t="str">
        <f>IF('statement of marks'!BQ98="","",'statement of marks'!BQ98)</f>
        <v/>
      </c>
      <c r="K2926" s="430" t="str">
        <f>IF('statement of marks'!BR98="","",'statement of marks'!BR98)</f>
        <v/>
      </c>
      <c r="L2926" s="443" t="str">
        <f>IF('statement of marks'!BS98="","",'statement of marks'!BS98)</f>
        <v/>
      </c>
      <c r="M2926" s="443" t="str">
        <f>IF('statement of marks'!BT98="","",'statement of marks'!BT98)</f>
        <v/>
      </c>
      <c r="N2926" s="444" t="str">
        <f>IF('statement of marks'!BU98="","",'statement of marks'!BU98)</f>
        <v/>
      </c>
      <c r="O2926" s="430" t="str">
        <f>IF('statement of marks'!BV98="","",'statement of marks'!BV98)</f>
        <v/>
      </c>
      <c r="P2926" s="430" t="str">
        <f>IF('statement of marks'!BW98="","",'statement of marks'!BW98)</f>
        <v/>
      </c>
      <c r="Q2926" s="430"/>
      <c r="R2926" s="443" t="str">
        <f>IF('statement of marks'!BX98="","",'statement of marks'!BX98)</f>
        <v/>
      </c>
      <c r="S2926" s="445" t="str">
        <f>IF('statement of marks'!BY98="","",'statement of marks'!BY98)</f>
        <v/>
      </c>
      <c r="T2926" s="430" t="str">
        <f>IF('statement of marks'!BZ98="","",'statement of marks'!BZ98)</f>
        <v/>
      </c>
      <c r="U2926" s="430" t="str">
        <f>IF('statement of marks'!CA98="","",'statement of marks'!CA98)</f>
        <v/>
      </c>
      <c r="V2926" s="430"/>
      <c r="W2926" s="443" t="str">
        <f>IF('statement of marks'!CB98="","",'statement of marks'!CB98)</f>
        <v/>
      </c>
      <c r="X2926" s="446" t="str">
        <f>IF('statement of marks'!CC98="","",'statement of marks'!CC98)</f>
        <v/>
      </c>
      <c r="Y2926" s="430" t="str">
        <f>IF('statement of marks'!CD98="","",'statement of marks'!CD98)</f>
        <v/>
      </c>
      <c r="Z2926" s="453" t="str">
        <f>IF('statement of marks'!CE98="","",'statement of marks'!CE98)</f>
        <v/>
      </c>
    </row>
    <row r="2927" spans="1:26" ht="15.5" customHeight="1">
      <c r="A2927" s="424"/>
      <c r="B2927" s="813" t="str">
        <f>IF('statement of marks'!$CH$3="","",'statement of marks'!$CH$3)</f>
        <v>MATHEMATICS</v>
      </c>
      <c r="C2927" s="814"/>
      <c r="D2927" s="430" t="str">
        <f>IF('statement of marks'!CH98="","",'statement of marks'!CH98)</f>
        <v/>
      </c>
      <c r="E2927" s="430" t="str">
        <f>IF('statement of marks'!CI98="","",'statement of marks'!CI98)</f>
        <v/>
      </c>
      <c r="F2927" s="442" t="str">
        <f>IF('statement of marks'!CJ98="","",'statement of marks'!CJ98)</f>
        <v/>
      </c>
      <c r="G2927" s="430" t="str">
        <f>IF('statement of marks'!CK98="","",'statement of marks'!CK98)</f>
        <v/>
      </c>
      <c r="H2927" s="430" t="str">
        <f>IF('statement of marks'!CL98="","",'statement of marks'!CL98)</f>
        <v/>
      </c>
      <c r="I2927" s="443" t="str">
        <f>IF('statement of marks'!CM98="","",'statement of marks'!CM98)</f>
        <v/>
      </c>
      <c r="J2927" s="430" t="str">
        <f>IF('statement of marks'!CN98="","",'statement of marks'!CN98)</f>
        <v/>
      </c>
      <c r="K2927" s="430" t="str">
        <f>IF('statement of marks'!CO98="","",'statement of marks'!CO98)</f>
        <v/>
      </c>
      <c r="L2927" s="443" t="str">
        <f>IF('statement of marks'!CP98="","",'statement of marks'!CP98)</f>
        <v/>
      </c>
      <c r="M2927" s="443" t="str">
        <f>IF('statement of marks'!CQ98="","",'statement of marks'!CQ98)</f>
        <v/>
      </c>
      <c r="N2927" s="444" t="str">
        <f>IF('statement of marks'!CR98="","",'statement of marks'!CR98)</f>
        <v/>
      </c>
      <c r="O2927" s="430" t="str">
        <f>IF('statement of marks'!CS98="","",'statement of marks'!CS98)</f>
        <v/>
      </c>
      <c r="P2927" s="430" t="str">
        <f>IF('statement of marks'!CT98="","",'statement of marks'!CT98)</f>
        <v/>
      </c>
      <c r="Q2927" s="430" t="str">
        <f>IF('statement of marks'!CU98="","",'statement of marks'!CU98)</f>
        <v/>
      </c>
      <c r="R2927" s="443" t="str">
        <f>IF('statement of marks'!CV98="","",'statement of marks'!CV98)</f>
        <v/>
      </c>
      <c r="S2927" s="445" t="str">
        <f>IF('statement of marks'!CW98="","",'statement of marks'!CW98)</f>
        <v/>
      </c>
      <c r="T2927" s="430" t="str">
        <f>IF('statement of marks'!CX98="","",'statement of marks'!CX98)</f>
        <v/>
      </c>
      <c r="U2927" s="430" t="str">
        <f>IF('statement of marks'!CY98="","",'statement of marks'!CY98)</f>
        <v/>
      </c>
      <c r="V2927" s="430" t="str">
        <f>IF('statement of marks'!CZ98="","",'statement of marks'!CZ98)</f>
        <v/>
      </c>
      <c r="W2927" s="443" t="str">
        <f>IF('statement of marks'!DA98="","",'statement of marks'!DA98)</f>
        <v/>
      </c>
      <c r="X2927" s="446" t="str">
        <f>IF('statement of marks'!DB98="","",'statement of marks'!DB98)</f>
        <v/>
      </c>
      <c r="Y2927" s="430" t="str">
        <f>IF('statement of marks'!DC98="","",'statement of marks'!DC98)</f>
        <v/>
      </c>
      <c r="Z2927" s="453" t="str">
        <f>IF('statement of marks'!DD98="","",'statement of marks'!DD98)</f>
        <v/>
      </c>
    </row>
    <row r="2928" spans="1:26" ht="15.5" customHeight="1">
      <c r="A2928" s="424"/>
      <c r="B2928" s="813" t="str">
        <f>IF('statement of marks'!$DG$3="","",'statement of marks'!$DG$3)</f>
        <v>SCIENCE</v>
      </c>
      <c r="C2928" s="814"/>
      <c r="D2928" s="430" t="str">
        <f>IF('statement of marks'!DG98="","",'statement of marks'!DG98)</f>
        <v/>
      </c>
      <c r="E2928" s="430" t="str">
        <f>IF('statement of marks'!DH98="","",'statement of marks'!DH98)</f>
        <v/>
      </c>
      <c r="F2928" s="442" t="str">
        <f>IF('statement of marks'!DI98="","",'statement of marks'!DI98)</f>
        <v/>
      </c>
      <c r="G2928" s="430" t="str">
        <f>IF('statement of marks'!DJ98="","",'statement of marks'!DJ98)</f>
        <v/>
      </c>
      <c r="H2928" s="430" t="str">
        <f>IF('statement of marks'!DK98="","",'statement of marks'!DK98)</f>
        <v/>
      </c>
      <c r="I2928" s="443" t="str">
        <f>IF('statement of marks'!DL98="","",'statement of marks'!DL98)</f>
        <v/>
      </c>
      <c r="J2928" s="430" t="str">
        <f>IF('statement of marks'!DM98="","",'statement of marks'!DM98)</f>
        <v/>
      </c>
      <c r="K2928" s="430" t="str">
        <f>IF('statement of marks'!DN98="","",'statement of marks'!DN98)</f>
        <v/>
      </c>
      <c r="L2928" s="443" t="str">
        <f>IF('statement of marks'!DO98="","",'statement of marks'!DO98)</f>
        <v/>
      </c>
      <c r="M2928" s="443" t="str">
        <f>IF('statement of marks'!DP98="","",'statement of marks'!DP98)</f>
        <v/>
      </c>
      <c r="N2928" s="444" t="str">
        <f>IF('statement of marks'!DQ98="","",'statement of marks'!DQ98)</f>
        <v/>
      </c>
      <c r="O2928" s="430" t="str">
        <f>IF('statement of marks'!DR98="","",'statement of marks'!DR98)</f>
        <v/>
      </c>
      <c r="P2928" s="430" t="str">
        <f>IF('statement of marks'!DS98="","",'statement of marks'!DS98)</f>
        <v/>
      </c>
      <c r="Q2928" s="430"/>
      <c r="R2928" s="443" t="str">
        <f>IF('statement of marks'!DT98="","",'statement of marks'!DT98)</f>
        <v/>
      </c>
      <c r="S2928" s="445" t="str">
        <f>IF('statement of marks'!DU98="","",'statement of marks'!DU98)</f>
        <v/>
      </c>
      <c r="T2928" s="430" t="str">
        <f>IF('statement of marks'!DV98="","",'statement of marks'!DV98)</f>
        <v/>
      </c>
      <c r="U2928" s="430" t="str">
        <f>IF('statement of marks'!DW98="","",'statement of marks'!DW98)</f>
        <v/>
      </c>
      <c r="V2928" s="430"/>
      <c r="W2928" s="443" t="str">
        <f>IF('statement of marks'!DX98="","",'statement of marks'!DX98)</f>
        <v/>
      </c>
      <c r="X2928" s="446" t="str">
        <f>IF('statement of marks'!DY98="","",'statement of marks'!DY98)</f>
        <v/>
      </c>
      <c r="Y2928" s="430" t="str">
        <f>IF('statement of marks'!DZ98="","",'statement of marks'!DZ98)</f>
        <v/>
      </c>
      <c r="Z2928" s="453" t="str">
        <f>IF('statement of marks'!EA98="","",'statement of marks'!EA98)</f>
        <v/>
      </c>
    </row>
    <row r="2929" spans="1:26" ht="15.5" customHeight="1">
      <c r="A2929" s="424"/>
      <c r="B2929" s="813" t="str">
        <f>IF('statement of marks'!$ED$3="","",'statement of marks'!$ED$3)</f>
        <v>SOCIAL STUDIES</v>
      </c>
      <c r="C2929" s="814"/>
      <c r="D2929" s="430" t="str">
        <f>IF('statement of marks'!ED98="","",'statement of marks'!ED98)</f>
        <v/>
      </c>
      <c r="E2929" s="430" t="str">
        <f>IF('statement of marks'!EE98="","",'statement of marks'!EE98)</f>
        <v/>
      </c>
      <c r="F2929" s="442" t="str">
        <f>IF('statement of marks'!EF98="","",'statement of marks'!EF98)</f>
        <v/>
      </c>
      <c r="G2929" s="430" t="str">
        <f>IF('statement of marks'!EG98="","",'statement of marks'!EG98)</f>
        <v/>
      </c>
      <c r="H2929" s="430" t="str">
        <f>IF('statement of marks'!EH98="","",'statement of marks'!EH98)</f>
        <v/>
      </c>
      <c r="I2929" s="443" t="str">
        <f>IF('statement of marks'!EI98="","",'statement of marks'!EI98)</f>
        <v/>
      </c>
      <c r="J2929" s="430" t="str">
        <f>IF('statement of marks'!EJ98="","",'statement of marks'!EJ98)</f>
        <v/>
      </c>
      <c r="K2929" s="430" t="str">
        <f>IF('statement of marks'!EK98="","",'statement of marks'!EK98)</f>
        <v/>
      </c>
      <c r="L2929" s="443" t="str">
        <f>IF('statement of marks'!EL98="","",'statement of marks'!EL98)</f>
        <v/>
      </c>
      <c r="M2929" s="443" t="str">
        <f>IF('statement of marks'!EM98="","",'statement of marks'!EM98)</f>
        <v/>
      </c>
      <c r="N2929" s="444" t="str">
        <f>IF('statement of marks'!EN98="","",'statement of marks'!EN98)</f>
        <v/>
      </c>
      <c r="O2929" s="430" t="str">
        <f>IF('statement of marks'!EO98="","",'statement of marks'!EO98)</f>
        <v/>
      </c>
      <c r="P2929" s="430" t="str">
        <f>IF('statement of marks'!EP98="","",'statement of marks'!EP98)</f>
        <v/>
      </c>
      <c r="Q2929" s="430"/>
      <c r="R2929" s="443" t="str">
        <f>IF('statement of marks'!EQ98="","",'statement of marks'!EQ98)</f>
        <v/>
      </c>
      <c r="S2929" s="445" t="str">
        <f>IF('statement of marks'!ER98="","",'statement of marks'!ER98)</f>
        <v/>
      </c>
      <c r="T2929" s="430" t="str">
        <f>IF('statement of marks'!ES98="","",'statement of marks'!ES98)</f>
        <v/>
      </c>
      <c r="U2929" s="430" t="str">
        <f>IF('statement of marks'!ET98="","",'statement of marks'!ET98)</f>
        <v/>
      </c>
      <c r="V2929" s="430"/>
      <c r="W2929" s="443" t="str">
        <f>IF('statement of marks'!EU98="","",'statement of marks'!EU98)</f>
        <v/>
      </c>
      <c r="X2929" s="446" t="str">
        <f>IF('statement of marks'!EV98="","",'statement of marks'!EV98)</f>
        <v/>
      </c>
      <c r="Y2929" s="430" t="str">
        <f>IF('statement of marks'!EW98="","",'statement of marks'!EW98)</f>
        <v/>
      </c>
      <c r="Z2929" s="453" t="str">
        <f>IF('statement of marks'!EX98="","",'statement of marks'!EX98)</f>
        <v/>
      </c>
    </row>
    <row r="2930" spans="1:26" ht="15.5" customHeight="1">
      <c r="A2930" s="424"/>
      <c r="B2930" s="813" t="s">
        <v>172</v>
      </c>
      <c r="C2930" s="814"/>
      <c r="D2930" s="794" t="s">
        <v>167</v>
      </c>
      <c r="E2930" s="794"/>
      <c r="F2930" s="794"/>
      <c r="G2930" s="794" t="s">
        <v>168</v>
      </c>
      <c r="H2930" s="794"/>
      <c r="I2930" s="794"/>
      <c r="J2930" s="794" t="s">
        <v>169</v>
      </c>
      <c r="K2930" s="794"/>
      <c r="L2930" s="794"/>
      <c r="M2930" s="794"/>
      <c r="N2930" s="794"/>
      <c r="O2930" s="794" t="s">
        <v>177</v>
      </c>
      <c r="P2930" s="794"/>
      <c r="Q2930" s="794"/>
      <c r="R2930" s="794"/>
      <c r="S2930" s="794" t="s">
        <v>221</v>
      </c>
      <c r="T2930" s="794"/>
      <c r="U2930" s="794"/>
      <c r="V2930" s="794"/>
      <c r="W2930" s="447"/>
      <c r="X2930" s="823" t="s">
        <v>425</v>
      </c>
      <c r="Y2930" s="823"/>
      <c r="Z2930" s="824"/>
    </row>
    <row r="2931" spans="1:26" ht="15.5" customHeight="1">
      <c r="A2931" s="425"/>
      <c r="B2931" s="825" t="s">
        <v>166</v>
      </c>
      <c r="C2931" s="826"/>
      <c r="D2931" s="827">
        <f>IF('statement of marks'!FA$6="","",'statement of marks'!FA$6)</f>
        <v>20</v>
      </c>
      <c r="E2931" s="827"/>
      <c r="F2931" s="827"/>
      <c r="G2931" s="827">
        <f>IF('statement of marks'!FB$6="","",'statement of marks'!FB$6)</f>
        <v>20</v>
      </c>
      <c r="H2931" s="827"/>
      <c r="I2931" s="827"/>
      <c r="J2931" s="827">
        <f>IF('statement of marks'!FC$6="","",'statement of marks'!FC$6)</f>
        <v>20</v>
      </c>
      <c r="K2931" s="827"/>
      <c r="L2931" s="827"/>
      <c r="M2931" s="827"/>
      <c r="N2931" s="827"/>
      <c r="O2931" s="827">
        <f>IF('statement of marks'!FD$6="","",'statement of marks'!FD$6)</f>
        <v>20</v>
      </c>
      <c r="P2931" s="827"/>
      <c r="Q2931" s="827"/>
      <c r="R2931" s="827"/>
      <c r="S2931" s="827">
        <f>IF('statement of marks'!FE$6="","",'statement of marks'!FE$6)</f>
        <v>20</v>
      </c>
      <c r="T2931" s="827"/>
      <c r="U2931" s="827"/>
      <c r="V2931" s="827"/>
      <c r="W2931" s="448"/>
      <c r="X2931" s="436">
        <f>IF('statement of marks'!FF$6="","",'statement of marks'!FF$6)</f>
        <v>100</v>
      </c>
      <c r="Y2931" s="436" t="s">
        <v>220</v>
      </c>
      <c r="Z2931" s="451" t="s">
        <v>69</v>
      </c>
    </row>
    <row r="2932" spans="1:26" ht="15.5" customHeight="1">
      <c r="A2932" s="424"/>
      <c r="B2932" s="813" t="str">
        <f>IF('statement of marks'!$FA$3="","",'statement of marks'!$FA$3)</f>
        <v>WORK EXPERIENCE</v>
      </c>
      <c r="C2932" s="814"/>
      <c r="D2932" s="817" t="str">
        <f>IF('statement of marks'!FA98="","",'statement of marks'!FA98)</f>
        <v/>
      </c>
      <c r="E2932" s="817"/>
      <c r="F2932" s="817"/>
      <c r="G2932" s="817" t="str">
        <f>IF('statement of marks'!FB98="","",'statement of marks'!FB98)</f>
        <v/>
      </c>
      <c r="H2932" s="817"/>
      <c r="I2932" s="817"/>
      <c r="J2932" s="816" t="str">
        <f>IF('statement of marks'!FC98="","",'statement of marks'!FC98)</f>
        <v/>
      </c>
      <c r="K2932" s="816"/>
      <c r="L2932" s="816"/>
      <c r="M2932" s="816"/>
      <c r="N2932" s="816"/>
      <c r="O2932" s="817" t="str">
        <f>IF('statement of marks'!FD98="","",'statement of marks'!FD98)</f>
        <v/>
      </c>
      <c r="P2932" s="817"/>
      <c r="Q2932" s="817"/>
      <c r="R2932" s="817"/>
      <c r="S2932" s="817" t="str">
        <f>IF('statement of marks'!FE98="","",'statement of marks'!FE98)</f>
        <v/>
      </c>
      <c r="T2932" s="817"/>
      <c r="U2932" s="817"/>
      <c r="V2932" s="817"/>
      <c r="W2932" s="447"/>
      <c r="X2932" s="447" t="str">
        <f>IF('statement of marks'!FF98="","",'statement of marks'!FF98)</f>
        <v/>
      </c>
      <c r="Y2932" s="447" t="str">
        <f>IF('statement of marks'!FG98="","",'statement of marks'!FG98)</f>
        <v/>
      </c>
      <c r="Z2932" s="454" t="str">
        <f>IF('statement of marks'!FH98="","",'statement of marks'!FH98)</f>
        <v/>
      </c>
    </row>
    <row r="2933" spans="1:26" ht="15.5" customHeight="1">
      <c r="A2933" s="424"/>
      <c r="B2933" s="813" t="str">
        <f>IF('statement of marks'!$FK$3="","",'statement of marks'!$FK$3)</f>
        <v>ART EDUCATION</v>
      </c>
      <c r="C2933" s="814"/>
      <c r="D2933" s="817" t="str">
        <f>IF('statement of marks'!FK98="","",'statement of marks'!FK98)</f>
        <v/>
      </c>
      <c r="E2933" s="817"/>
      <c r="F2933" s="817"/>
      <c r="G2933" s="817" t="str">
        <f>IF('statement of marks'!FL98="","",'statement of marks'!FL98)</f>
        <v/>
      </c>
      <c r="H2933" s="817"/>
      <c r="I2933" s="817"/>
      <c r="J2933" s="816" t="str">
        <f>IF('statement of marks'!FM98="","",'statement of marks'!FM98)</f>
        <v/>
      </c>
      <c r="K2933" s="816"/>
      <c r="L2933" s="816"/>
      <c r="M2933" s="816"/>
      <c r="N2933" s="816"/>
      <c r="O2933" s="817" t="str">
        <f>IF('statement of marks'!FN98="","",'statement of marks'!FN98)</f>
        <v/>
      </c>
      <c r="P2933" s="817"/>
      <c r="Q2933" s="817"/>
      <c r="R2933" s="817"/>
      <c r="S2933" s="817" t="str">
        <f>IF('statement of marks'!FO98="","",'statement of marks'!FO98)</f>
        <v/>
      </c>
      <c r="T2933" s="817"/>
      <c r="U2933" s="817"/>
      <c r="V2933" s="817"/>
      <c r="W2933" s="447"/>
      <c r="X2933" s="447" t="str">
        <f>IF('statement of marks'!FP98="","",'statement of marks'!FP98)</f>
        <v/>
      </c>
      <c r="Y2933" s="447" t="str">
        <f>IF('statement of marks'!FQ98="","",'statement of marks'!FQ98)</f>
        <v/>
      </c>
      <c r="Z2933" s="454" t="str">
        <f>IF('statement of marks'!FR98="","",'statement of marks'!FR98)</f>
        <v/>
      </c>
    </row>
    <row r="2934" spans="1:26" ht="15.5" customHeight="1">
      <c r="A2934" s="424"/>
      <c r="B2934" s="813" t="str">
        <f>IF('statement of marks'!$FU$3="","",'statement of marks'!$FU$3)</f>
        <v>PHYSICIAL EDUCATION</v>
      </c>
      <c r="C2934" s="814"/>
      <c r="D2934" s="817" t="str">
        <f>IF('statement of marks'!FU98="","",'statement of marks'!FU98)</f>
        <v/>
      </c>
      <c r="E2934" s="817"/>
      <c r="F2934" s="817"/>
      <c r="G2934" s="817" t="str">
        <f>IF('statement of marks'!FV98="","",'statement of marks'!FV98)</f>
        <v/>
      </c>
      <c r="H2934" s="817"/>
      <c r="I2934" s="817"/>
      <c r="J2934" s="816" t="str">
        <f>IF('statement of marks'!FW98="","",'statement of marks'!FW98)</f>
        <v/>
      </c>
      <c r="K2934" s="816"/>
      <c r="L2934" s="816"/>
      <c r="M2934" s="816"/>
      <c r="N2934" s="816"/>
      <c r="O2934" s="817" t="str">
        <f>IF('statement of marks'!FX98="","",'statement of marks'!FX98)</f>
        <v/>
      </c>
      <c r="P2934" s="817"/>
      <c r="Q2934" s="817"/>
      <c r="R2934" s="817"/>
      <c r="S2934" s="817" t="str">
        <f>IF('statement of marks'!FY98="","",'statement of marks'!FY98)</f>
        <v/>
      </c>
      <c r="T2934" s="817"/>
      <c r="U2934" s="817"/>
      <c r="V2934" s="817"/>
      <c r="W2934" s="447"/>
      <c r="X2934" s="447" t="str">
        <f>IF('statement of marks'!FZ98="","",'statement of marks'!FZ98)</f>
        <v/>
      </c>
      <c r="Y2934" s="447" t="str">
        <f>IF('statement of marks'!GA98="","",'statement of marks'!GA98)</f>
        <v/>
      </c>
      <c r="Z2934" s="454" t="str">
        <f>IF('statement of marks'!GB98="","",'statement of marks'!GB98)</f>
        <v/>
      </c>
    </row>
    <row r="2935" spans="1:26" ht="15.5" customHeight="1">
      <c r="A2935" s="424"/>
      <c r="B2935" s="813" t="s">
        <v>173</v>
      </c>
      <c r="C2935" s="814"/>
      <c r="D2935" s="794" t="str">
        <f>details!$EF$3</f>
        <v>AUGUST</v>
      </c>
      <c r="E2935" s="794"/>
      <c r="F2935" s="794"/>
      <c r="G2935" s="794" t="str">
        <f>details!$EJ$3</f>
        <v>OCTOBER</v>
      </c>
      <c r="H2935" s="794"/>
      <c r="I2935" s="794"/>
      <c r="J2935" s="816" t="str">
        <f>details!$EN$3</f>
        <v>DECEMBER</v>
      </c>
      <c r="K2935" s="816"/>
      <c r="L2935" s="816"/>
      <c r="M2935" s="816"/>
      <c r="N2935" s="816"/>
      <c r="O2935" s="794" t="str">
        <f>details!$ER$3</f>
        <v>FEBURARY</v>
      </c>
      <c r="P2935" s="794"/>
      <c r="Q2935" s="794"/>
      <c r="R2935" s="794"/>
      <c r="S2935" s="794" t="str">
        <f>details!$EV$3</f>
        <v>GRAND TOAL</v>
      </c>
      <c r="T2935" s="794"/>
      <c r="U2935" s="794"/>
      <c r="V2935" s="794"/>
      <c r="W2935" s="811" t="s">
        <v>118</v>
      </c>
      <c r="X2935" s="811"/>
      <c r="Y2935" s="811"/>
      <c r="Z2935" s="812"/>
    </row>
    <row r="2936" spans="1:26" ht="15.5" customHeight="1">
      <c r="A2936" s="424"/>
      <c r="B2936" s="813" t="s">
        <v>175</v>
      </c>
      <c r="C2936" s="814"/>
      <c r="D2936" s="815" t="str">
        <f>IF(details!EI98="","",details!EI98)</f>
        <v/>
      </c>
      <c r="E2936" s="815"/>
      <c r="F2936" s="815"/>
      <c r="G2936" s="815" t="str">
        <f>IF(details!EM98="","",details!EM98)</f>
        <v/>
      </c>
      <c r="H2936" s="815"/>
      <c r="I2936" s="815"/>
      <c r="J2936" s="816" t="str">
        <f>IF(details!EQ98="","",details!EQ98)</f>
        <v/>
      </c>
      <c r="K2936" s="816"/>
      <c r="L2936" s="816"/>
      <c r="M2936" s="816"/>
      <c r="N2936" s="816"/>
      <c r="O2936" s="817" t="str">
        <f>IF(details!EU98="","",details!EU98)</f>
        <v/>
      </c>
      <c r="P2936" s="817"/>
      <c r="Q2936" s="817"/>
      <c r="R2936" s="817"/>
      <c r="S2936" s="815" t="str">
        <f>IF(details!EW98="","",details!EW98)</f>
        <v/>
      </c>
      <c r="T2936" s="815"/>
      <c r="U2936" s="815"/>
      <c r="V2936" s="815"/>
      <c r="W2936" s="811"/>
      <c r="X2936" s="811"/>
      <c r="Y2936" s="811"/>
      <c r="Z2936" s="812"/>
    </row>
    <row r="2937" spans="1:26" ht="15.5" customHeight="1">
      <c r="A2937" s="424"/>
      <c r="B2937" s="818" t="s">
        <v>174</v>
      </c>
      <c r="C2937" s="819"/>
      <c r="D2937" s="820">
        <f>IF(details!EH98="","",details!EH98)</f>
        <v>40</v>
      </c>
      <c r="E2937" s="820"/>
      <c r="F2937" s="820"/>
      <c r="G2937" s="820">
        <f>IF(details!EL98="","",details!EL98)</f>
        <v>60</v>
      </c>
      <c r="H2937" s="820"/>
      <c r="I2937" s="820"/>
      <c r="J2937" s="820">
        <f>IF(details!EP98="","",details!EP98)</f>
        <v>80</v>
      </c>
      <c r="K2937" s="820"/>
      <c r="L2937" s="820"/>
      <c r="M2937" s="820"/>
      <c r="N2937" s="820"/>
      <c r="O2937" s="820">
        <f>IF(details!ET98="","",details!ET98)</f>
        <v>100</v>
      </c>
      <c r="P2937" s="820"/>
      <c r="Q2937" s="820"/>
      <c r="R2937" s="820"/>
      <c r="S2937" s="820">
        <f>IF(details!EV98="","",details!EV98)</f>
        <v>110</v>
      </c>
      <c r="T2937" s="820"/>
      <c r="U2937" s="820"/>
      <c r="V2937" s="820"/>
      <c r="W2937" s="821">
        <f>'statement of marks'!$HR$108</f>
        <v>45777</v>
      </c>
      <c r="X2937" s="821"/>
      <c r="Y2937" s="821"/>
      <c r="Z2937" s="822"/>
    </row>
    <row r="2938" spans="1:26" ht="15.5" customHeight="1">
      <c r="A2938" s="426"/>
      <c r="B2938" s="803" t="s">
        <v>232</v>
      </c>
      <c r="C2938" s="804"/>
      <c r="D2938" s="805" t="s">
        <v>189</v>
      </c>
      <c r="E2938" s="805"/>
      <c r="F2938" s="805"/>
      <c r="G2938" s="805" t="s">
        <v>190</v>
      </c>
      <c r="H2938" s="805"/>
      <c r="I2938" s="805"/>
      <c r="J2938" s="805" t="s">
        <v>222</v>
      </c>
      <c r="K2938" s="805"/>
      <c r="L2938" s="805"/>
      <c r="M2938" s="805"/>
      <c r="N2938" s="805"/>
      <c r="O2938" s="805" t="s">
        <v>147</v>
      </c>
      <c r="P2938" s="805"/>
      <c r="Q2938" s="805"/>
      <c r="R2938" s="805"/>
      <c r="S2938" s="806" t="s">
        <v>195</v>
      </c>
      <c r="T2938" s="806"/>
      <c r="U2938" s="806"/>
      <c r="V2938" s="806"/>
      <c r="W2938" s="805" t="s">
        <v>230</v>
      </c>
      <c r="X2938" s="805"/>
      <c r="Y2938" s="805"/>
      <c r="Z2938" s="807"/>
    </row>
    <row r="2939" spans="1:26" ht="15.5" customHeight="1">
      <c r="A2939" s="426"/>
      <c r="B2939" s="803"/>
      <c r="C2939" s="804"/>
      <c r="D2939" s="805">
        <f>'statement of marks'!HP98</f>
        <v>1200</v>
      </c>
      <c r="E2939" s="805"/>
      <c r="F2939" s="805"/>
      <c r="G2939" s="805" t="str">
        <f>'statement of marks'!HQ98</f>
        <v/>
      </c>
      <c r="H2939" s="805"/>
      <c r="I2939" s="805"/>
      <c r="J2939" s="808" t="str">
        <f>'statement of marks'!HU98</f>
        <v/>
      </c>
      <c r="K2939" s="808"/>
      <c r="L2939" s="808"/>
      <c r="M2939" s="808"/>
      <c r="N2939" s="808"/>
      <c r="O2939" s="808" t="str">
        <f>'statement of marks'!HR98</f>
        <v/>
      </c>
      <c r="P2939" s="808"/>
      <c r="Q2939" s="808"/>
      <c r="R2939" s="808"/>
      <c r="S2939" s="805" t="str">
        <f>'statement of marks'!HT98</f>
        <v/>
      </c>
      <c r="T2939" s="805"/>
      <c r="U2939" s="805"/>
      <c r="V2939" s="805"/>
      <c r="W2939" s="809" t="str">
        <f>'statement of marks'!HO98</f>
        <v/>
      </c>
      <c r="X2939" s="809"/>
      <c r="Y2939" s="809"/>
      <c r="Z2939" s="810"/>
    </row>
    <row r="2940" spans="1:26" ht="15.5" customHeight="1">
      <c r="A2940" s="424"/>
      <c r="B2940" s="792" t="s">
        <v>176</v>
      </c>
      <c r="C2940" s="793"/>
      <c r="D2940" s="794"/>
      <c r="E2940" s="794"/>
      <c r="F2940" s="794"/>
      <c r="G2940" s="794"/>
      <c r="H2940" s="794"/>
      <c r="I2940" s="794"/>
      <c r="J2940" s="794"/>
      <c r="K2940" s="794"/>
      <c r="L2940" s="794"/>
      <c r="M2940" s="794"/>
      <c r="N2940" s="794"/>
      <c r="O2940" s="794"/>
      <c r="P2940" s="794"/>
      <c r="Q2940" s="794"/>
      <c r="R2940" s="794"/>
      <c r="S2940" s="794"/>
      <c r="T2940" s="794"/>
      <c r="U2940" s="794"/>
      <c r="V2940" s="794"/>
      <c r="W2940" s="794"/>
      <c r="X2940" s="794"/>
      <c r="Y2940" s="794"/>
      <c r="Z2940" s="800"/>
    </row>
    <row r="2941" spans="1:26" ht="15.5" customHeight="1">
      <c r="A2941" s="424"/>
      <c r="B2941" s="801" t="s">
        <v>161</v>
      </c>
      <c r="C2941" s="802"/>
      <c r="D2941" s="794"/>
      <c r="E2941" s="794"/>
      <c r="F2941" s="794"/>
      <c r="G2941" s="794"/>
      <c r="H2941" s="794"/>
      <c r="I2941" s="794"/>
      <c r="J2941" s="794"/>
      <c r="K2941" s="794"/>
      <c r="L2941" s="794"/>
      <c r="M2941" s="794"/>
      <c r="N2941" s="794"/>
      <c r="O2941" s="794"/>
      <c r="P2941" s="794"/>
      <c r="Q2941" s="794"/>
      <c r="R2941" s="794"/>
      <c r="S2941" s="794"/>
      <c r="T2941" s="794"/>
      <c r="U2941" s="794"/>
      <c r="V2941" s="794"/>
      <c r="W2941" s="794"/>
      <c r="X2941" s="794"/>
      <c r="Y2941" s="794"/>
      <c r="Z2941" s="800"/>
    </row>
    <row r="2942" spans="1:26" ht="15.5" customHeight="1">
      <c r="A2942" s="424"/>
      <c r="B2942" s="792" t="s">
        <v>162</v>
      </c>
      <c r="C2942" s="793"/>
      <c r="D2942" s="794"/>
      <c r="E2942" s="794"/>
      <c r="F2942" s="794"/>
      <c r="G2942" s="794"/>
      <c r="H2942" s="794"/>
      <c r="I2942" s="794"/>
      <c r="J2942" s="794"/>
      <c r="K2942" s="794"/>
      <c r="L2942" s="794"/>
      <c r="M2942" s="794"/>
      <c r="N2942" s="794"/>
      <c r="O2942" s="794"/>
      <c r="P2942" s="794"/>
      <c r="Q2942" s="794"/>
      <c r="R2942" s="794"/>
      <c r="S2942" s="795" t="s">
        <v>162</v>
      </c>
      <c r="T2942" s="795"/>
      <c r="U2942" s="795"/>
      <c r="V2942" s="795"/>
      <c r="W2942" s="796" t="s">
        <v>163</v>
      </c>
      <c r="X2942" s="796"/>
      <c r="Y2942" s="796"/>
      <c r="Z2942" s="797"/>
    </row>
    <row r="2943" spans="1:26" ht="15.5" customHeight="1">
      <c r="A2943" s="424"/>
      <c r="B2943" s="798" t="s">
        <v>163</v>
      </c>
      <c r="C2943" s="799"/>
      <c r="D2943" s="794"/>
      <c r="E2943" s="794"/>
      <c r="F2943" s="794"/>
      <c r="G2943" s="794"/>
      <c r="H2943" s="794"/>
      <c r="I2943" s="794"/>
      <c r="J2943" s="794"/>
      <c r="K2943" s="794"/>
      <c r="L2943" s="794"/>
      <c r="M2943" s="794"/>
      <c r="N2943" s="794"/>
      <c r="O2943" s="794"/>
      <c r="P2943" s="794"/>
      <c r="Q2943" s="794"/>
      <c r="R2943" s="794"/>
      <c r="S2943" s="795"/>
      <c r="T2943" s="795"/>
      <c r="U2943" s="795"/>
      <c r="V2943" s="795"/>
      <c r="W2943" s="796"/>
      <c r="X2943" s="796"/>
      <c r="Y2943" s="796"/>
      <c r="Z2943" s="797"/>
    </row>
    <row r="2944" spans="1:26" ht="15.5" customHeight="1" thickBot="1">
      <c r="A2944" s="424"/>
      <c r="B2944" s="786" t="s">
        <v>223</v>
      </c>
      <c r="C2944" s="787"/>
      <c r="D2944" s="788"/>
      <c r="E2944" s="788"/>
      <c r="F2944" s="788"/>
      <c r="G2944" s="788"/>
      <c r="H2944" s="788"/>
      <c r="I2944" s="788"/>
      <c r="J2944" s="788"/>
      <c r="K2944" s="788"/>
      <c r="L2944" s="788"/>
      <c r="M2944" s="788"/>
      <c r="N2944" s="788"/>
      <c r="O2944" s="788"/>
      <c r="P2944" s="788"/>
      <c r="Q2944" s="788"/>
      <c r="R2944" s="788"/>
      <c r="S2944" s="789" t="s">
        <v>179</v>
      </c>
      <c r="T2944" s="789"/>
      <c r="U2944" s="789"/>
      <c r="V2944" s="789"/>
      <c r="W2944" s="790" t="s">
        <v>179</v>
      </c>
      <c r="X2944" s="790"/>
      <c r="Y2944" s="790"/>
      <c r="Z2944" s="791"/>
    </row>
    <row r="2945" spans="1:26" ht="15.5" customHeight="1">
      <c r="A2945" s="424"/>
      <c r="B2945" s="839" t="s">
        <v>178</v>
      </c>
      <c r="C2945" s="840"/>
      <c r="D2945" s="840"/>
      <c r="E2945" s="840"/>
      <c r="F2945" s="840"/>
      <c r="G2945" s="840"/>
      <c r="H2945" s="840"/>
      <c r="I2945" s="840"/>
      <c r="J2945" s="840"/>
      <c r="K2945" s="840"/>
      <c r="L2945" s="840"/>
      <c r="M2945" s="840"/>
      <c r="N2945" s="840"/>
      <c r="O2945" s="840"/>
      <c r="P2945" s="840"/>
      <c r="Q2945" s="840"/>
      <c r="R2945" s="840"/>
      <c r="S2945" s="840"/>
      <c r="T2945" s="840"/>
      <c r="U2945" s="840"/>
      <c r="V2945" s="840"/>
      <c r="W2945" s="840"/>
      <c r="X2945" s="840"/>
      <c r="Y2945" s="840"/>
      <c r="Z2945" s="841"/>
    </row>
    <row r="2946" spans="1:26" ht="15.5" customHeight="1">
      <c r="A2946" s="424"/>
      <c r="B2946" s="842" t="str">
        <f>IF('statement of marks'!$A$1="","",'statement of marks'!$A$1)</f>
        <v>GOVT. HR. SEC. SCHOOL, _________________</v>
      </c>
      <c r="C2946" s="843"/>
      <c r="D2946" s="843"/>
      <c r="E2946" s="843"/>
      <c r="F2946" s="843"/>
      <c r="G2946" s="843"/>
      <c r="H2946" s="843"/>
      <c r="I2946" s="843"/>
      <c r="J2946" s="843"/>
      <c r="K2946" s="843"/>
      <c r="L2946" s="843"/>
      <c r="M2946" s="843"/>
      <c r="N2946" s="843"/>
      <c r="O2946" s="843"/>
      <c r="P2946" s="843"/>
      <c r="Q2946" s="843"/>
      <c r="R2946" s="843"/>
      <c r="S2946" s="843"/>
      <c r="T2946" s="843"/>
      <c r="U2946" s="843"/>
      <c r="V2946" s="843"/>
      <c r="W2946" s="843"/>
      <c r="X2946" s="843"/>
      <c r="Y2946" s="843"/>
      <c r="Z2946" s="844"/>
    </row>
    <row r="2947" spans="1:26" ht="15.5" customHeight="1">
      <c r="A2947" s="424"/>
      <c r="B2947" s="813" t="s">
        <v>117</v>
      </c>
      <c r="C2947" s="814"/>
      <c r="D2947" s="814" t="str">
        <f>IF('statement of marks'!$H$3="","",'statement of marks'!$H$3)</f>
        <v>2024-25</v>
      </c>
      <c r="E2947" s="814"/>
      <c r="F2947" s="814"/>
      <c r="G2947" s="814"/>
      <c r="H2947" s="814"/>
      <c r="I2947" s="814"/>
      <c r="J2947" s="814"/>
      <c r="K2947" s="814"/>
      <c r="L2947" s="814"/>
      <c r="M2947" s="814"/>
      <c r="N2947" s="814"/>
      <c r="O2947" s="814"/>
      <c r="P2947" s="814"/>
      <c r="Q2947" s="814"/>
      <c r="R2947" s="814"/>
      <c r="S2947" s="814"/>
      <c r="T2947" s="814"/>
      <c r="U2947" s="814"/>
      <c r="V2947" s="814"/>
      <c r="W2947" s="814"/>
      <c r="X2947" s="814"/>
      <c r="Y2947" s="814"/>
      <c r="Z2947" s="832"/>
    </row>
    <row r="2948" spans="1:26" ht="15.5" customHeight="1">
      <c r="A2948" s="424"/>
      <c r="B2948" s="813" t="s">
        <v>157</v>
      </c>
      <c r="C2948" s="814"/>
      <c r="D2948" s="814" t="str">
        <f>IF('statement of marks'!I99="","",'statement of marks'!I99)</f>
        <v/>
      </c>
      <c r="E2948" s="814"/>
      <c r="F2948" s="814"/>
      <c r="G2948" s="814"/>
      <c r="H2948" s="814"/>
      <c r="I2948" s="814"/>
      <c r="J2948" s="814"/>
      <c r="K2948" s="814"/>
      <c r="L2948" s="814"/>
      <c r="M2948" s="814"/>
      <c r="N2948" s="814"/>
      <c r="O2948" s="814"/>
      <c r="P2948" s="814"/>
      <c r="Q2948" s="814"/>
      <c r="R2948" s="814"/>
      <c r="S2948" s="814"/>
      <c r="T2948" s="814"/>
      <c r="U2948" s="814"/>
      <c r="V2948" s="814"/>
      <c r="W2948" s="814"/>
      <c r="X2948" s="814"/>
      <c r="Y2948" s="814"/>
      <c r="Z2948" s="832"/>
    </row>
    <row r="2949" spans="1:26" ht="15.5" customHeight="1">
      <c r="A2949" s="424"/>
      <c r="B2949" s="813" t="s">
        <v>20</v>
      </c>
      <c r="C2949" s="814"/>
      <c r="D2949" s="814" t="str">
        <f>IF('statement of marks'!J99="","",'statement of marks'!J99)</f>
        <v/>
      </c>
      <c r="E2949" s="814"/>
      <c r="F2949" s="814"/>
      <c r="G2949" s="814"/>
      <c r="H2949" s="814"/>
      <c r="I2949" s="814"/>
      <c r="J2949" s="814"/>
      <c r="K2949" s="814"/>
      <c r="L2949" s="814"/>
      <c r="M2949" s="814"/>
      <c r="N2949" s="814"/>
      <c r="O2949" s="814"/>
      <c r="P2949" s="814"/>
      <c r="Q2949" s="814"/>
      <c r="R2949" s="814"/>
      <c r="S2949" s="814"/>
      <c r="T2949" s="814"/>
      <c r="U2949" s="814"/>
      <c r="V2949" s="814"/>
      <c r="W2949" s="814"/>
      <c r="X2949" s="814"/>
      <c r="Y2949" s="814"/>
      <c r="Z2949" s="832"/>
    </row>
    <row r="2950" spans="1:26" ht="15.5" customHeight="1">
      <c r="A2950" s="424"/>
      <c r="B2950" s="813" t="s">
        <v>21</v>
      </c>
      <c r="C2950" s="814"/>
      <c r="D2950" s="814" t="str">
        <f>IF('statement of marks'!K99="","",'statement of marks'!K99)</f>
        <v/>
      </c>
      <c r="E2950" s="814"/>
      <c r="F2950" s="814"/>
      <c r="G2950" s="814"/>
      <c r="H2950" s="814"/>
      <c r="I2950" s="814"/>
      <c r="J2950" s="814"/>
      <c r="K2950" s="814"/>
      <c r="L2950" s="814"/>
      <c r="M2950" s="814"/>
      <c r="N2950" s="814"/>
      <c r="O2950" s="814"/>
      <c r="P2950" s="814"/>
      <c r="Q2950" s="814"/>
      <c r="R2950" s="814"/>
      <c r="S2950" s="814"/>
      <c r="T2950" s="814"/>
      <c r="U2950" s="814"/>
      <c r="V2950" s="814"/>
      <c r="W2950" s="814"/>
      <c r="X2950" s="814"/>
      <c r="Y2950" s="814"/>
      <c r="Z2950" s="832"/>
    </row>
    <row r="2951" spans="1:26" ht="15.5" customHeight="1">
      <c r="A2951" s="424"/>
      <c r="B2951" s="813" t="s">
        <v>158</v>
      </c>
      <c r="C2951" s="814"/>
      <c r="D2951" s="814" t="str">
        <f>IF('statement of marks'!$G$3="","",'statement of marks'!$G$3)</f>
        <v>6 A</v>
      </c>
      <c r="E2951" s="814"/>
      <c r="F2951" s="814"/>
      <c r="G2951" s="814" t="s">
        <v>159</v>
      </c>
      <c r="H2951" s="814"/>
      <c r="I2951" s="814"/>
      <c r="J2951" s="836">
        <f>IF('statement of marks'!D99="","",'statement of marks'!D99)</f>
        <v>893</v>
      </c>
      <c r="K2951" s="837"/>
      <c r="L2951" s="837"/>
      <c r="M2951" s="837"/>
      <c r="N2951" s="838"/>
      <c r="O2951" s="814" t="s">
        <v>79</v>
      </c>
      <c r="P2951" s="814"/>
      <c r="Q2951" s="814"/>
      <c r="R2951" s="814"/>
      <c r="S2951" s="814" t="str">
        <f>IF('statement of marks'!F99="","",'statement of marks'!F99)</f>
        <v/>
      </c>
      <c r="T2951" s="814"/>
      <c r="U2951" s="814"/>
      <c r="V2951" s="814"/>
      <c r="W2951" s="814" t="str">
        <f>IF('statement of marks'!$I$3="","",'statement of marks'!$I$3)</f>
        <v>SCHOOL DISE CODE</v>
      </c>
      <c r="X2951" s="814"/>
      <c r="Y2951" s="814"/>
      <c r="Z2951" s="832"/>
    </row>
    <row r="2952" spans="1:26" ht="15.5" customHeight="1">
      <c r="A2952" s="424"/>
      <c r="B2952" s="449" t="s">
        <v>171</v>
      </c>
      <c r="C2952" s="428"/>
      <c r="D2952" s="830" t="str">
        <f>IF('statement of marks'!G99="","",'statement of marks'!G99)</f>
        <v/>
      </c>
      <c r="E2952" s="830"/>
      <c r="F2952" s="830"/>
      <c r="G2952" s="831" t="str">
        <f>IF('statement of marks'!H99="","",'statement of marks'!H99)</f>
        <v/>
      </c>
      <c r="H2952" s="831"/>
      <c r="I2952" s="831"/>
      <c r="J2952" s="831"/>
      <c r="K2952" s="831"/>
      <c r="L2952" s="831"/>
      <c r="M2952" s="831"/>
      <c r="N2952" s="831"/>
      <c r="O2952" s="831"/>
      <c r="P2952" s="831"/>
      <c r="Q2952" s="831"/>
      <c r="R2952" s="831"/>
      <c r="S2952" s="831"/>
      <c r="T2952" s="831"/>
      <c r="U2952" s="831"/>
      <c r="V2952" s="831"/>
      <c r="W2952" s="814" t="str">
        <f>IF('statement of marks'!$J$3="","",'statement of marks'!$J$3)</f>
        <v>08291009401</v>
      </c>
      <c r="X2952" s="814"/>
      <c r="Y2952" s="814"/>
      <c r="Z2952" s="832"/>
    </row>
    <row r="2953" spans="1:26" ht="15.5" customHeight="1">
      <c r="A2953" s="424"/>
      <c r="B2953" s="450" t="s">
        <v>160</v>
      </c>
      <c r="C2953" s="429" t="s">
        <v>165</v>
      </c>
      <c r="D2953" s="794" t="s">
        <v>167</v>
      </c>
      <c r="E2953" s="794"/>
      <c r="F2953" s="794"/>
      <c r="G2953" s="794" t="s">
        <v>168</v>
      </c>
      <c r="H2953" s="794"/>
      <c r="I2953" s="794"/>
      <c r="J2953" s="794" t="s">
        <v>169</v>
      </c>
      <c r="K2953" s="794"/>
      <c r="L2953" s="794"/>
      <c r="M2953" s="833" t="str">
        <f>IF('statement of marks'!U$4="","",'statement of marks'!U$4)</f>
        <v>TOTAL OF ALL TESTS</v>
      </c>
      <c r="N2953" s="834" t="str">
        <f>IF('statement of marks'!V$4="","",'statement of marks'!V$4)</f>
        <v>VRUKSHAROPAN</v>
      </c>
      <c r="O2953" s="795" t="s">
        <v>170</v>
      </c>
      <c r="P2953" s="795"/>
      <c r="Q2953" s="795"/>
      <c r="R2953" s="795"/>
      <c r="S2953" s="835" t="s">
        <v>216</v>
      </c>
      <c r="T2953" s="816" t="s">
        <v>90</v>
      </c>
      <c r="U2953" s="816"/>
      <c r="V2953" s="816"/>
      <c r="W2953" s="816"/>
      <c r="X2953" s="823" t="s">
        <v>425</v>
      </c>
      <c r="Y2953" s="823"/>
      <c r="Z2953" s="824"/>
    </row>
    <row r="2954" spans="1:26" ht="15.5" customHeight="1">
      <c r="A2954" s="424"/>
      <c r="B2954" s="450"/>
      <c r="C2954" s="429"/>
      <c r="D2954" s="431" t="s">
        <v>217</v>
      </c>
      <c r="E2954" s="431" t="s">
        <v>218</v>
      </c>
      <c r="F2954" s="432" t="s">
        <v>219</v>
      </c>
      <c r="G2954" s="431" t="s">
        <v>217</v>
      </c>
      <c r="H2954" s="431" t="s">
        <v>218</v>
      </c>
      <c r="I2954" s="433" t="s">
        <v>219</v>
      </c>
      <c r="J2954" s="431" t="s">
        <v>217</v>
      </c>
      <c r="K2954" s="431" t="s">
        <v>218</v>
      </c>
      <c r="L2954" s="433" t="s">
        <v>219</v>
      </c>
      <c r="M2954" s="833"/>
      <c r="N2954" s="834"/>
      <c r="O2954" s="431" t="s">
        <v>217</v>
      </c>
      <c r="P2954" s="431" t="s">
        <v>218</v>
      </c>
      <c r="Q2954" s="434" t="s">
        <v>421</v>
      </c>
      <c r="R2954" s="433" t="s">
        <v>219</v>
      </c>
      <c r="S2954" s="835"/>
      <c r="T2954" s="431" t="s">
        <v>217</v>
      </c>
      <c r="U2954" s="431" t="s">
        <v>218</v>
      </c>
      <c r="V2954" s="434" t="s">
        <v>422</v>
      </c>
      <c r="W2954" s="433" t="s">
        <v>219</v>
      </c>
      <c r="X2954" s="435" t="s">
        <v>423</v>
      </c>
      <c r="Y2954" s="431" t="s">
        <v>220</v>
      </c>
      <c r="Z2954" s="451" t="s">
        <v>69</v>
      </c>
    </row>
    <row r="2955" spans="1:26" ht="15.5" customHeight="1">
      <c r="A2955" s="425"/>
      <c r="B2955" s="828" t="s">
        <v>166</v>
      </c>
      <c r="C2955" s="829"/>
      <c r="D2955" s="436">
        <f>IF('statement of marks'!L$6="","",'statement of marks'!L$6)</f>
        <v>5</v>
      </c>
      <c r="E2955" s="436">
        <f>IF('statement of marks'!M$6="","",'statement of marks'!M$6)</f>
        <v>5</v>
      </c>
      <c r="F2955" s="437">
        <f>IF('statement of marks'!N$6="","",'statement of marks'!N$6)</f>
        <v>10</v>
      </c>
      <c r="G2955" s="436">
        <f>IF('statement of marks'!O$6="","",'statement of marks'!O$6)</f>
        <v>5</v>
      </c>
      <c r="H2955" s="436">
        <f>IF('statement of marks'!P$6="","",'statement of marks'!P$6)</f>
        <v>5</v>
      </c>
      <c r="I2955" s="438">
        <f>IF('statement of marks'!Q$6="","",'statement of marks'!Q$6)</f>
        <v>10</v>
      </c>
      <c r="J2955" s="436">
        <f>IF('statement of marks'!R$6="","",'statement of marks'!R$6)</f>
        <v>5</v>
      </c>
      <c r="K2955" s="436">
        <f>IF('statement of marks'!S$6="","",'statement of marks'!S$6)</f>
        <v>4</v>
      </c>
      <c r="L2955" s="438">
        <f>IF('statement of marks'!T$6="","",'statement of marks'!T$6)</f>
        <v>9</v>
      </c>
      <c r="M2955" s="438">
        <f>IF('statement of marks'!U$6="","",'statement of marks'!U$6)</f>
        <v>29</v>
      </c>
      <c r="N2955" s="439">
        <f>IF('statement of marks'!V$6="","",'statement of marks'!V$6)</f>
        <v>1</v>
      </c>
      <c r="O2955" s="436">
        <f>IF('statement of marks'!W$6="","",'statement of marks'!W$6)</f>
        <v>40</v>
      </c>
      <c r="P2955" s="436">
        <f>IF('statement of marks'!X$6="","",'statement of marks'!X$6)</f>
        <v>10</v>
      </c>
      <c r="Q2955" s="436">
        <f>IF('statement of marks'!Y$6="","",'statement of marks'!Y$6)</f>
        <v>20</v>
      </c>
      <c r="R2955" s="438">
        <f>IF('statement of marks'!Z$6="","",'statement of marks'!Z$6)</f>
        <v>70</v>
      </c>
      <c r="S2955" s="440">
        <f>IF('statement of marks'!AA$6="","",'statement of marks'!AA$6)</f>
        <v>100</v>
      </c>
      <c r="T2955" s="436">
        <f>IF('statement of marks'!AB$6="","",'statement of marks'!AB$6)</f>
        <v>65</v>
      </c>
      <c r="U2955" s="436">
        <f>IF('statement of marks'!AC$6="","",'statement of marks'!AC$6)</f>
        <v>15</v>
      </c>
      <c r="V2955" s="436">
        <f>IF('statement of marks'!AD$6="","",'statement of marks'!AD$6)</f>
        <v>20</v>
      </c>
      <c r="W2955" s="438">
        <f>IF('statement of marks'!AE$6="","",'statement of marks'!AE$6)</f>
        <v>100</v>
      </c>
      <c r="X2955" s="441">
        <f>IF('statement of marks'!AF$6="","",'statement of marks'!AF$6)</f>
        <v>200</v>
      </c>
      <c r="Y2955" s="436" t="str">
        <f>IF('statement of marks'!AG$6="","",'statement of marks'!AG$6)</f>
        <v/>
      </c>
      <c r="Z2955" s="452" t="str">
        <f>IF('statement of marks'!AH$6="","",'statement of marks'!AH$6)</f>
        <v/>
      </c>
    </row>
    <row r="2956" spans="1:26" ht="15.5" customHeight="1">
      <c r="A2956" s="424"/>
      <c r="B2956" s="813" t="str">
        <f>IF('statement of marks'!$L$3="","",'statement of marks'!$L$3)</f>
        <v>HINDI</v>
      </c>
      <c r="C2956" s="814"/>
      <c r="D2956" s="430" t="str">
        <f>IF('statement of marks'!L99="","",'statement of marks'!L99)</f>
        <v/>
      </c>
      <c r="E2956" s="430" t="str">
        <f>IF('statement of marks'!M99="","",'statement of marks'!M99)</f>
        <v/>
      </c>
      <c r="F2956" s="442" t="str">
        <f>IF('statement of marks'!N99="","",'statement of marks'!N99)</f>
        <v/>
      </c>
      <c r="G2956" s="430" t="str">
        <f>IF('statement of marks'!O99="","",'statement of marks'!O99)</f>
        <v/>
      </c>
      <c r="H2956" s="430" t="str">
        <f>IF('statement of marks'!P99="","",'statement of marks'!P99)</f>
        <v/>
      </c>
      <c r="I2956" s="443" t="str">
        <f>IF('statement of marks'!Q99="","",'statement of marks'!Q99)</f>
        <v/>
      </c>
      <c r="J2956" s="430" t="str">
        <f>IF('statement of marks'!R99="","",'statement of marks'!R99)</f>
        <v/>
      </c>
      <c r="K2956" s="430" t="str">
        <f>IF('statement of marks'!S99="","",'statement of marks'!S99)</f>
        <v/>
      </c>
      <c r="L2956" s="443" t="str">
        <f>IF('statement of marks'!T99="","",'statement of marks'!T99)</f>
        <v/>
      </c>
      <c r="M2956" s="443" t="str">
        <f>IF('statement of marks'!U99="","",'statement of marks'!U99)</f>
        <v/>
      </c>
      <c r="N2956" s="444" t="str">
        <f>IF('statement of marks'!V99="","",'statement of marks'!V99)</f>
        <v/>
      </c>
      <c r="O2956" s="430" t="str">
        <f>IF('statement of marks'!W99="","",'statement of marks'!W99)</f>
        <v/>
      </c>
      <c r="P2956" s="430" t="str">
        <f>IF('statement of marks'!X99="","",'statement of marks'!X99)</f>
        <v/>
      </c>
      <c r="Q2956" s="430" t="str">
        <f>IF('statement of marks'!Y99="","",'statement of marks'!Y99)</f>
        <v/>
      </c>
      <c r="R2956" s="443" t="str">
        <f>IF('statement of marks'!Z99="","",'statement of marks'!Z99)</f>
        <v/>
      </c>
      <c r="S2956" s="445" t="str">
        <f>IF('statement of marks'!AA99="","",'statement of marks'!AA99)</f>
        <v/>
      </c>
      <c r="T2956" s="430" t="str">
        <f>IF('statement of marks'!AB99="","",'statement of marks'!AB99)</f>
        <v/>
      </c>
      <c r="U2956" s="430" t="str">
        <f>IF('statement of marks'!AC99="","",'statement of marks'!AC99)</f>
        <v/>
      </c>
      <c r="V2956" s="430" t="str">
        <f>IF('statement of marks'!AD99="","",'statement of marks'!AD99)</f>
        <v/>
      </c>
      <c r="W2956" s="443" t="str">
        <f>IF('statement of marks'!AE99="","",'statement of marks'!AE99)</f>
        <v/>
      </c>
      <c r="X2956" s="446" t="str">
        <f>IF('statement of marks'!AF99="","",'statement of marks'!AF99)</f>
        <v/>
      </c>
      <c r="Y2956" s="430" t="str">
        <f>IF('statement of marks'!AG99="","",'statement of marks'!AG99)</f>
        <v/>
      </c>
      <c r="Z2956" s="453" t="str">
        <f>IF('statement of marks'!AH99="","",'statement of marks'!AH99)</f>
        <v/>
      </c>
    </row>
    <row r="2957" spans="1:26" ht="15.5" customHeight="1">
      <c r="A2957" s="424"/>
      <c r="B2957" s="813" t="str">
        <f>IF('statement of marks'!$AK$3="","",'statement of marks'!$AK$3)</f>
        <v>ENGLISH</v>
      </c>
      <c r="C2957" s="814"/>
      <c r="D2957" s="430" t="str">
        <f>IF('statement of marks'!AK99="","",'statement of marks'!AK99)</f>
        <v/>
      </c>
      <c r="E2957" s="430" t="str">
        <f>IF('statement of marks'!AL99="","",'statement of marks'!AL99)</f>
        <v/>
      </c>
      <c r="F2957" s="442" t="str">
        <f>IF('statement of marks'!AM99="","",'statement of marks'!AM99)</f>
        <v/>
      </c>
      <c r="G2957" s="430" t="str">
        <f>IF('statement of marks'!AN99="","",'statement of marks'!AN99)</f>
        <v/>
      </c>
      <c r="H2957" s="430" t="str">
        <f>IF('statement of marks'!AO99="","",'statement of marks'!AO99)</f>
        <v/>
      </c>
      <c r="I2957" s="443" t="str">
        <f>IF('statement of marks'!AP99="","",'statement of marks'!AP99)</f>
        <v/>
      </c>
      <c r="J2957" s="430" t="str">
        <f>IF('statement of marks'!AQ99="","",'statement of marks'!AQ99)</f>
        <v/>
      </c>
      <c r="K2957" s="430" t="str">
        <f>IF('statement of marks'!AR99="","",'statement of marks'!AR99)</f>
        <v/>
      </c>
      <c r="L2957" s="443" t="str">
        <f>IF('statement of marks'!AS99="","",'statement of marks'!AS99)</f>
        <v/>
      </c>
      <c r="M2957" s="443" t="str">
        <f>IF('statement of marks'!AT99="","",'statement of marks'!AT99)</f>
        <v/>
      </c>
      <c r="N2957" s="444" t="str">
        <f>IF('statement of marks'!AU99="","",'statement of marks'!AU99)</f>
        <v/>
      </c>
      <c r="O2957" s="430" t="str">
        <f>IF('statement of marks'!AV99="","",'statement of marks'!AV99)</f>
        <v/>
      </c>
      <c r="P2957" s="430" t="str">
        <f>IF('statement of marks'!AW99="","",'statement of marks'!AW99)</f>
        <v/>
      </c>
      <c r="Q2957" s="430" t="str">
        <f>IF('statement of marks'!AX99="","",'statement of marks'!AX99)</f>
        <v/>
      </c>
      <c r="R2957" s="443" t="str">
        <f>IF('statement of marks'!AY99="","",'statement of marks'!AY99)</f>
        <v/>
      </c>
      <c r="S2957" s="445" t="str">
        <f>IF('statement of marks'!AZ99="","",'statement of marks'!AZ99)</f>
        <v/>
      </c>
      <c r="T2957" s="430" t="str">
        <f>IF('statement of marks'!BA99="","",'statement of marks'!BA99)</f>
        <v/>
      </c>
      <c r="U2957" s="430" t="str">
        <f>IF('statement of marks'!BB99="","",'statement of marks'!BB99)</f>
        <v/>
      </c>
      <c r="V2957" s="430" t="str">
        <f>IF('statement of marks'!BC99="","",'statement of marks'!BC99)</f>
        <v/>
      </c>
      <c r="W2957" s="443" t="str">
        <f>IF('statement of marks'!BD99="","",'statement of marks'!BD99)</f>
        <v/>
      </c>
      <c r="X2957" s="446" t="str">
        <f>IF('statement of marks'!BE99="","",'statement of marks'!BE99)</f>
        <v/>
      </c>
      <c r="Y2957" s="430" t="str">
        <f>IF('statement of marks'!BF99="","",'statement of marks'!BF99)</f>
        <v/>
      </c>
      <c r="Z2957" s="453" t="str">
        <f>IF('statement of marks'!BG99="","",'statement of marks'!BG99)</f>
        <v/>
      </c>
    </row>
    <row r="2958" spans="1:26" ht="15.5" customHeight="1">
      <c r="A2958" s="424"/>
      <c r="B2958" s="813" t="str">
        <f>IF('statement of marks'!BJ99="s","SANSKRIT",IF('statement of marks'!BJ99="u","URDU",IF('statement of marks'!BJ99="g","GUJRATI",IF('statement of marks'!BJ99="p","PUNJABI",IF('statement of marks'!BJ99="sd","fla/kh","THIRD LANGUAGE")))))</f>
        <v>THIRD LANGUAGE</v>
      </c>
      <c r="C2958" s="814"/>
      <c r="D2958" s="430" t="str">
        <f>IF('statement of marks'!BK99="","",'statement of marks'!BK99)</f>
        <v/>
      </c>
      <c r="E2958" s="430" t="str">
        <f>IF('statement of marks'!BL99="","",'statement of marks'!BL99)</f>
        <v/>
      </c>
      <c r="F2958" s="442" t="str">
        <f>IF('statement of marks'!BM99="","",'statement of marks'!BM99)</f>
        <v/>
      </c>
      <c r="G2958" s="430" t="str">
        <f>IF('statement of marks'!BN99="","",'statement of marks'!BN99)</f>
        <v/>
      </c>
      <c r="H2958" s="430" t="str">
        <f>IF('statement of marks'!BO99="","",'statement of marks'!BO99)</f>
        <v/>
      </c>
      <c r="I2958" s="443" t="str">
        <f>IF('statement of marks'!BP99="","",'statement of marks'!BP99)</f>
        <v/>
      </c>
      <c r="J2958" s="430" t="str">
        <f>IF('statement of marks'!BQ99="","",'statement of marks'!BQ99)</f>
        <v/>
      </c>
      <c r="K2958" s="430" t="str">
        <f>IF('statement of marks'!BR99="","",'statement of marks'!BR99)</f>
        <v/>
      </c>
      <c r="L2958" s="443" t="str">
        <f>IF('statement of marks'!BS99="","",'statement of marks'!BS99)</f>
        <v/>
      </c>
      <c r="M2958" s="443" t="str">
        <f>IF('statement of marks'!BT99="","",'statement of marks'!BT99)</f>
        <v/>
      </c>
      <c r="N2958" s="444" t="str">
        <f>IF('statement of marks'!BU99="","",'statement of marks'!BU99)</f>
        <v/>
      </c>
      <c r="O2958" s="430" t="str">
        <f>IF('statement of marks'!BV99="","",'statement of marks'!BV99)</f>
        <v/>
      </c>
      <c r="P2958" s="430" t="str">
        <f>IF('statement of marks'!BW99="","",'statement of marks'!BW99)</f>
        <v/>
      </c>
      <c r="Q2958" s="430"/>
      <c r="R2958" s="443" t="str">
        <f>IF('statement of marks'!BX99="","",'statement of marks'!BX99)</f>
        <v/>
      </c>
      <c r="S2958" s="445" t="str">
        <f>IF('statement of marks'!BY99="","",'statement of marks'!BY99)</f>
        <v/>
      </c>
      <c r="T2958" s="430" t="str">
        <f>IF('statement of marks'!BZ99="","",'statement of marks'!BZ99)</f>
        <v/>
      </c>
      <c r="U2958" s="430" t="str">
        <f>IF('statement of marks'!CA99="","",'statement of marks'!CA99)</f>
        <v/>
      </c>
      <c r="V2958" s="430"/>
      <c r="W2958" s="443" t="str">
        <f>IF('statement of marks'!CB99="","",'statement of marks'!CB99)</f>
        <v/>
      </c>
      <c r="X2958" s="446" t="str">
        <f>IF('statement of marks'!CC99="","",'statement of marks'!CC99)</f>
        <v/>
      </c>
      <c r="Y2958" s="430" t="str">
        <f>IF('statement of marks'!CD99="","",'statement of marks'!CD99)</f>
        <v/>
      </c>
      <c r="Z2958" s="453" t="str">
        <f>IF('statement of marks'!CE99="","",'statement of marks'!CE99)</f>
        <v/>
      </c>
    </row>
    <row r="2959" spans="1:26" ht="15.5" customHeight="1">
      <c r="A2959" s="424"/>
      <c r="B2959" s="813" t="str">
        <f>IF('statement of marks'!$CH$3="","",'statement of marks'!$CH$3)</f>
        <v>MATHEMATICS</v>
      </c>
      <c r="C2959" s="814"/>
      <c r="D2959" s="430" t="str">
        <f>IF('statement of marks'!CH99="","",'statement of marks'!CH99)</f>
        <v/>
      </c>
      <c r="E2959" s="430" t="str">
        <f>IF('statement of marks'!CI99="","",'statement of marks'!CI99)</f>
        <v/>
      </c>
      <c r="F2959" s="442" t="str">
        <f>IF('statement of marks'!CJ99="","",'statement of marks'!CJ99)</f>
        <v/>
      </c>
      <c r="G2959" s="430" t="str">
        <f>IF('statement of marks'!CK99="","",'statement of marks'!CK99)</f>
        <v/>
      </c>
      <c r="H2959" s="430" t="str">
        <f>IF('statement of marks'!CL99="","",'statement of marks'!CL99)</f>
        <v/>
      </c>
      <c r="I2959" s="443" t="str">
        <f>IF('statement of marks'!CM99="","",'statement of marks'!CM99)</f>
        <v/>
      </c>
      <c r="J2959" s="430" t="str">
        <f>IF('statement of marks'!CN99="","",'statement of marks'!CN99)</f>
        <v/>
      </c>
      <c r="K2959" s="430" t="str">
        <f>IF('statement of marks'!CO99="","",'statement of marks'!CO99)</f>
        <v/>
      </c>
      <c r="L2959" s="443" t="str">
        <f>IF('statement of marks'!CP99="","",'statement of marks'!CP99)</f>
        <v/>
      </c>
      <c r="M2959" s="443" t="str">
        <f>IF('statement of marks'!CQ99="","",'statement of marks'!CQ99)</f>
        <v/>
      </c>
      <c r="N2959" s="444" t="str">
        <f>IF('statement of marks'!CR99="","",'statement of marks'!CR99)</f>
        <v/>
      </c>
      <c r="O2959" s="430" t="str">
        <f>IF('statement of marks'!CS99="","",'statement of marks'!CS99)</f>
        <v/>
      </c>
      <c r="P2959" s="430" t="str">
        <f>IF('statement of marks'!CT99="","",'statement of marks'!CT99)</f>
        <v/>
      </c>
      <c r="Q2959" s="430" t="str">
        <f>IF('statement of marks'!CU99="","",'statement of marks'!CU99)</f>
        <v/>
      </c>
      <c r="R2959" s="443" t="str">
        <f>IF('statement of marks'!CV99="","",'statement of marks'!CV99)</f>
        <v/>
      </c>
      <c r="S2959" s="445" t="str">
        <f>IF('statement of marks'!CW99="","",'statement of marks'!CW99)</f>
        <v/>
      </c>
      <c r="T2959" s="430" t="str">
        <f>IF('statement of marks'!CX99="","",'statement of marks'!CX99)</f>
        <v/>
      </c>
      <c r="U2959" s="430" t="str">
        <f>IF('statement of marks'!CY99="","",'statement of marks'!CY99)</f>
        <v/>
      </c>
      <c r="V2959" s="430" t="str">
        <f>IF('statement of marks'!CZ99="","",'statement of marks'!CZ99)</f>
        <v/>
      </c>
      <c r="W2959" s="443" t="str">
        <f>IF('statement of marks'!DA99="","",'statement of marks'!DA99)</f>
        <v/>
      </c>
      <c r="X2959" s="446" t="str">
        <f>IF('statement of marks'!DB99="","",'statement of marks'!DB99)</f>
        <v/>
      </c>
      <c r="Y2959" s="430" t="str">
        <f>IF('statement of marks'!DC99="","",'statement of marks'!DC99)</f>
        <v/>
      </c>
      <c r="Z2959" s="453" t="str">
        <f>IF('statement of marks'!DD99="","",'statement of marks'!DD99)</f>
        <v/>
      </c>
    </row>
    <row r="2960" spans="1:26" ht="15.5" customHeight="1">
      <c r="A2960" s="424"/>
      <c r="B2960" s="813" t="str">
        <f>IF('statement of marks'!$DG$3="","",'statement of marks'!$DG$3)</f>
        <v>SCIENCE</v>
      </c>
      <c r="C2960" s="814"/>
      <c r="D2960" s="430" t="str">
        <f>IF('statement of marks'!DG99="","",'statement of marks'!DG99)</f>
        <v/>
      </c>
      <c r="E2960" s="430" t="str">
        <f>IF('statement of marks'!DH99="","",'statement of marks'!DH99)</f>
        <v/>
      </c>
      <c r="F2960" s="442" t="str">
        <f>IF('statement of marks'!DI99="","",'statement of marks'!DI99)</f>
        <v/>
      </c>
      <c r="G2960" s="430" t="str">
        <f>IF('statement of marks'!DJ99="","",'statement of marks'!DJ99)</f>
        <v/>
      </c>
      <c r="H2960" s="430" t="str">
        <f>IF('statement of marks'!DK99="","",'statement of marks'!DK99)</f>
        <v/>
      </c>
      <c r="I2960" s="443" t="str">
        <f>IF('statement of marks'!DL99="","",'statement of marks'!DL99)</f>
        <v/>
      </c>
      <c r="J2960" s="430" t="str">
        <f>IF('statement of marks'!DM99="","",'statement of marks'!DM99)</f>
        <v/>
      </c>
      <c r="K2960" s="430" t="str">
        <f>IF('statement of marks'!DN99="","",'statement of marks'!DN99)</f>
        <v/>
      </c>
      <c r="L2960" s="443" t="str">
        <f>IF('statement of marks'!DO99="","",'statement of marks'!DO99)</f>
        <v/>
      </c>
      <c r="M2960" s="443" t="str">
        <f>IF('statement of marks'!DP99="","",'statement of marks'!DP99)</f>
        <v/>
      </c>
      <c r="N2960" s="444" t="str">
        <f>IF('statement of marks'!DQ99="","",'statement of marks'!DQ99)</f>
        <v/>
      </c>
      <c r="O2960" s="430" t="str">
        <f>IF('statement of marks'!DR99="","",'statement of marks'!DR99)</f>
        <v/>
      </c>
      <c r="P2960" s="430" t="str">
        <f>IF('statement of marks'!DS99="","",'statement of marks'!DS99)</f>
        <v/>
      </c>
      <c r="Q2960" s="430"/>
      <c r="R2960" s="443" t="str">
        <f>IF('statement of marks'!DT99="","",'statement of marks'!DT99)</f>
        <v/>
      </c>
      <c r="S2960" s="445" t="str">
        <f>IF('statement of marks'!DU99="","",'statement of marks'!DU99)</f>
        <v/>
      </c>
      <c r="T2960" s="430" t="str">
        <f>IF('statement of marks'!DV99="","",'statement of marks'!DV99)</f>
        <v/>
      </c>
      <c r="U2960" s="430" t="str">
        <f>IF('statement of marks'!DW99="","",'statement of marks'!DW99)</f>
        <v/>
      </c>
      <c r="V2960" s="430"/>
      <c r="W2960" s="443" t="str">
        <f>IF('statement of marks'!DX99="","",'statement of marks'!DX99)</f>
        <v/>
      </c>
      <c r="X2960" s="446" t="str">
        <f>IF('statement of marks'!DY99="","",'statement of marks'!DY99)</f>
        <v/>
      </c>
      <c r="Y2960" s="430" t="str">
        <f>IF('statement of marks'!DZ99="","",'statement of marks'!DZ99)</f>
        <v/>
      </c>
      <c r="Z2960" s="453" t="str">
        <f>IF('statement of marks'!EA99="","",'statement of marks'!EA99)</f>
        <v/>
      </c>
    </row>
    <row r="2961" spans="1:26" ht="15.5" customHeight="1">
      <c r="A2961" s="424"/>
      <c r="B2961" s="813" t="str">
        <f>IF('statement of marks'!$ED$3="","",'statement of marks'!$ED$3)</f>
        <v>SOCIAL STUDIES</v>
      </c>
      <c r="C2961" s="814"/>
      <c r="D2961" s="430" t="str">
        <f>IF('statement of marks'!ED99="","",'statement of marks'!ED99)</f>
        <v/>
      </c>
      <c r="E2961" s="430" t="str">
        <f>IF('statement of marks'!EE99="","",'statement of marks'!EE99)</f>
        <v/>
      </c>
      <c r="F2961" s="442" t="str">
        <f>IF('statement of marks'!EF99="","",'statement of marks'!EF99)</f>
        <v/>
      </c>
      <c r="G2961" s="430" t="str">
        <f>IF('statement of marks'!EG99="","",'statement of marks'!EG99)</f>
        <v/>
      </c>
      <c r="H2961" s="430" t="str">
        <f>IF('statement of marks'!EH99="","",'statement of marks'!EH99)</f>
        <v/>
      </c>
      <c r="I2961" s="443" t="str">
        <f>IF('statement of marks'!EI99="","",'statement of marks'!EI99)</f>
        <v/>
      </c>
      <c r="J2961" s="430" t="str">
        <f>IF('statement of marks'!EJ99="","",'statement of marks'!EJ99)</f>
        <v/>
      </c>
      <c r="K2961" s="430" t="str">
        <f>IF('statement of marks'!EK99="","",'statement of marks'!EK99)</f>
        <v/>
      </c>
      <c r="L2961" s="443" t="str">
        <f>IF('statement of marks'!EL99="","",'statement of marks'!EL99)</f>
        <v/>
      </c>
      <c r="M2961" s="443" t="str">
        <f>IF('statement of marks'!EM99="","",'statement of marks'!EM99)</f>
        <v/>
      </c>
      <c r="N2961" s="444" t="str">
        <f>IF('statement of marks'!EN99="","",'statement of marks'!EN99)</f>
        <v/>
      </c>
      <c r="O2961" s="430" t="str">
        <f>IF('statement of marks'!EO99="","",'statement of marks'!EO99)</f>
        <v/>
      </c>
      <c r="P2961" s="430" t="str">
        <f>IF('statement of marks'!EP99="","",'statement of marks'!EP99)</f>
        <v/>
      </c>
      <c r="Q2961" s="430"/>
      <c r="R2961" s="443" t="str">
        <f>IF('statement of marks'!EQ99="","",'statement of marks'!EQ99)</f>
        <v/>
      </c>
      <c r="S2961" s="445" t="str">
        <f>IF('statement of marks'!ER99="","",'statement of marks'!ER99)</f>
        <v/>
      </c>
      <c r="T2961" s="430" t="str">
        <f>IF('statement of marks'!ES99="","",'statement of marks'!ES99)</f>
        <v/>
      </c>
      <c r="U2961" s="430" t="str">
        <f>IF('statement of marks'!ET99="","",'statement of marks'!ET99)</f>
        <v/>
      </c>
      <c r="V2961" s="430"/>
      <c r="W2961" s="443" t="str">
        <f>IF('statement of marks'!EU99="","",'statement of marks'!EU99)</f>
        <v/>
      </c>
      <c r="X2961" s="446" t="str">
        <f>IF('statement of marks'!EV99="","",'statement of marks'!EV99)</f>
        <v/>
      </c>
      <c r="Y2961" s="430" t="str">
        <f>IF('statement of marks'!EW99="","",'statement of marks'!EW99)</f>
        <v/>
      </c>
      <c r="Z2961" s="453" t="str">
        <f>IF('statement of marks'!EX99="","",'statement of marks'!EX99)</f>
        <v/>
      </c>
    </row>
    <row r="2962" spans="1:26" ht="15.5" customHeight="1">
      <c r="A2962" s="424"/>
      <c r="B2962" s="813" t="s">
        <v>172</v>
      </c>
      <c r="C2962" s="814"/>
      <c r="D2962" s="794" t="s">
        <v>167</v>
      </c>
      <c r="E2962" s="794"/>
      <c r="F2962" s="794"/>
      <c r="G2962" s="794" t="s">
        <v>168</v>
      </c>
      <c r="H2962" s="794"/>
      <c r="I2962" s="794"/>
      <c r="J2962" s="794" t="s">
        <v>169</v>
      </c>
      <c r="K2962" s="794"/>
      <c r="L2962" s="794"/>
      <c r="M2962" s="794"/>
      <c r="N2962" s="794"/>
      <c r="O2962" s="794" t="s">
        <v>177</v>
      </c>
      <c r="P2962" s="794"/>
      <c r="Q2962" s="794"/>
      <c r="R2962" s="794"/>
      <c r="S2962" s="794" t="s">
        <v>221</v>
      </c>
      <c r="T2962" s="794"/>
      <c r="U2962" s="794"/>
      <c r="V2962" s="794"/>
      <c r="W2962" s="447"/>
      <c r="X2962" s="823" t="s">
        <v>425</v>
      </c>
      <c r="Y2962" s="823"/>
      <c r="Z2962" s="824"/>
    </row>
    <row r="2963" spans="1:26" ht="15.5" customHeight="1">
      <c r="A2963" s="425"/>
      <c r="B2963" s="825" t="s">
        <v>166</v>
      </c>
      <c r="C2963" s="826"/>
      <c r="D2963" s="827">
        <f>IF('statement of marks'!FA$6="","",'statement of marks'!FA$6)</f>
        <v>20</v>
      </c>
      <c r="E2963" s="827"/>
      <c r="F2963" s="827"/>
      <c r="G2963" s="827">
        <f>IF('statement of marks'!FB$6="","",'statement of marks'!FB$6)</f>
        <v>20</v>
      </c>
      <c r="H2963" s="827"/>
      <c r="I2963" s="827"/>
      <c r="J2963" s="827">
        <f>IF('statement of marks'!FC$6="","",'statement of marks'!FC$6)</f>
        <v>20</v>
      </c>
      <c r="K2963" s="827"/>
      <c r="L2963" s="827"/>
      <c r="M2963" s="827"/>
      <c r="N2963" s="827"/>
      <c r="O2963" s="827">
        <f>IF('statement of marks'!FD$6="","",'statement of marks'!FD$6)</f>
        <v>20</v>
      </c>
      <c r="P2963" s="827"/>
      <c r="Q2963" s="827"/>
      <c r="R2963" s="827"/>
      <c r="S2963" s="827">
        <f>IF('statement of marks'!FE$6="","",'statement of marks'!FE$6)</f>
        <v>20</v>
      </c>
      <c r="T2963" s="827"/>
      <c r="U2963" s="827"/>
      <c r="V2963" s="827"/>
      <c r="W2963" s="448"/>
      <c r="X2963" s="436">
        <f>IF('statement of marks'!FF$6="","",'statement of marks'!FF$6)</f>
        <v>100</v>
      </c>
      <c r="Y2963" s="436" t="s">
        <v>220</v>
      </c>
      <c r="Z2963" s="451" t="s">
        <v>69</v>
      </c>
    </row>
    <row r="2964" spans="1:26" ht="15.5" customHeight="1">
      <c r="A2964" s="424"/>
      <c r="B2964" s="813" t="str">
        <f>IF('statement of marks'!$FA$3="","",'statement of marks'!$FA$3)</f>
        <v>WORK EXPERIENCE</v>
      </c>
      <c r="C2964" s="814"/>
      <c r="D2964" s="817" t="str">
        <f>IF('statement of marks'!FA99="","",'statement of marks'!FA99)</f>
        <v/>
      </c>
      <c r="E2964" s="817"/>
      <c r="F2964" s="817"/>
      <c r="G2964" s="817" t="str">
        <f>IF('statement of marks'!FB99="","",'statement of marks'!FB99)</f>
        <v/>
      </c>
      <c r="H2964" s="817"/>
      <c r="I2964" s="817"/>
      <c r="J2964" s="816" t="str">
        <f>IF('statement of marks'!FC99="","",'statement of marks'!FC99)</f>
        <v/>
      </c>
      <c r="K2964" s="816"/>
      <c r="L2964" s="816"/>
      <c r="M2964" s="816"/>
      <c r="N2964" s="816"/>
      <c r="O2964" s="817" t="str">
        <f>IF('statement of marks'!FD99="","",'statement of marks'!FD99)</f>
        <v/>
      </c>
      <c r="P2964" s="817"/>
      <c r="Q2964" s="817"/>
      <c r="R2964" s="817"/>
      <c r="S2964" s="817" t="str">
        <f>IF('statement of marks'!FE99="","",'statement of marks'!FE99)</f>
        <v/>
      </c>
      <c r="T2964" s="817"/>
      <c r="U2964" s="817"/>
      <c r="V2964" s="817"/>
      <c r="W2964" s="447"/>
      <c r="X2964" s="447" t="str">
        <f>IF('statement of marks'!FF99="","",'statement of marks'!FF99)</f>
        <v/>
      </c>
      <c r="Y2964" s="447" t="str">
        <f>IF('statement of marks'!FG99="","",'statement of marks'!FG99)</f>
        <v/>
      </c>
      <c r="Z2964" s="454" t="str">
        <f>IF('statement of marks'!FH99="","",'statement of marks'!FH99)</f>
        <v/>
      </c>
    </row>
    <row r="2965" spans="1:26" ht="15.5" customHeight="1">
      <c r="A2965" s="424"/>
      <c r="B2965" s="813" t="str">
        <f>IF('statement of marks'!$FK$3="","",'statement of marks'!$FK$3)</f>
        <v>ART EDUCATION</v>
      </c>
      <c r="C2965" s="814"/>
      <c r="D2965" s="817" t="str">
        <f>IF('statement of marks'!FK99="","",'statement of marks'!FK99)</f>
        <v/>
      </c>
      <c r="E2965" s="817"/>
      <c r="F2965" s="817"/>
      <c r="G2965" s="817" t="str">
        <f>IF('statement of marks'!FL99="","",'statement of marks'!FL99)</f>
        <v/>
      </c>
      <c r="H2965" s="817"/>
      <c r="I2965" s="817"/>
      <c r="J2965" s="816" t="str">
        <f>IF('statement of marks'!FM99="","",'statement of marks'!FM99)</f>
        <v/>
      </c>
      <c r="K2965" s="816"/>
      <c r="L2965" s="816"/>
      <c r="M2965" s="816"/>
      <c r="N2965" s="816"/>
      <c r="O2965" s="817" t="str">
        <f>IF('statement of marks'!FN99="","",'statement of marks'!FN99)</f>
        <v/>
      </c>
      <c r="P2965" s="817"/>
      <c r="Q2965" s="817"/>
      <c r="R2965" s="817"/>
      <c r="S2965" s="817" t="str">
        <f>IF('statement of marks'!FO99="","",'statement of marks'!FO99)</f>
        <v/>
      </c>
      <c r="T2965" s="817"/>
      <c r="U2965" s="817"/>
      <c r="V2965" s="817"/>
      <c r="W2965" s="447"/>
      <c r="X2965" s="447" t="str">
        <f>IF('statement of marks'!FP99="","",'statement of marks'!FP99)</f>
        <v/>
      </c>
      <c r="Y2965" s="447" t="str">
        <f>IF('statement of marks'!FQ99="","",'statement of marks'!FQ99)</f>
        <v/>
      </c>
      <c r="Z2965" s="454" t="str">
        <f>IF('statement of marks'!FR99="","",'statement of marks'!FR99)</f>
        <v/>
      </c>
    </row>
    <row r="2966" spans="1:26" ht="15.5" customHeight="1">
      <c r="A2966" s="424"/>
      <c r="B2966" s="813" t="str">
        <f>IF('statement of marks'!$FU$3="","",'statement of marks'!$FU$3)</f>
        <v>PHYSICIAL EDUCATION</v>
      </c>
      <c r="C2966" s="814"/>
      <c r="D2966" s="817" t="str">
        <f>IF('statement of marks'!FU99="","",'statement of marks'!FU99)</f>
        <v/>
      </c>
      <c r="E2966" s="817"/>
      <c r="F2966" s="817"/>
      <c r="G2966" s="817" t="str">
        <f>IF('statement of marks'!FV99="","",'statement of marks'!FV99)</f>
        <v/>
      </c>
      <c r="H2966" s="817"/>
      <c r="I2966" s="817"/>
      <c r="J2966" s="816" t="str">
        <f>IF('statement of marks'!FW99="","",'statement of marks'!FW99)</f>
        <v/>
      </c>
      <c r="K2966" s="816"/>
      <c r="L2966" s="816"/>
      <c r="M2966" s="816"/>
      <c r="N2966" s="816"/>
      <c r="O2966" s="817" t="str">
        <f>IF('statement of marks'!FX99="","",'statement of marks'!FX99)</f>
        <v/>
      </c>
      <c r="P2966" s="817"/>
      <c r="Q2966" s="817"/>
      <c r="R2966" s="817"/>
      <c r="S2966" s="817" t="str">
        <f>IF('statement of marks'!FY99="","",'statement of marks'!FY99)</f>
        <v/>
      </c>
      <c r="T2966" s="817"/>
      <c r="U2966" s="817"/>
      <c r="V2966" s="817"/>
      <c r="W2966" s="447"/>
      <c r="X2966" s="447" t="str">
        <f>IF('statement of marks'!FZ99="","",'statement of marks'!FZ99)</f>
        <v/>
      </c>
      <c r="Y2966" s="447" t="str">
        <f>IF('statement of marks'!GA99="","",'statement of marks'!GA99)</f>
        <v/>
      </c>
      <c r="Z2966" s="454" t="str">
        <f>IF('statement of marks'!GB99="","",'statement of marks'!GB99)</f>
        <v/>
      </c>
    </row>
    <row r="2967" spans="1:26" ht="15.5" customHeight="1">
      <c r="A2967" s="424"/>
      <c r="B2967" s="813" t="s">
        <v>173</v>
      </c>
      <c r="C2967" s="814"/>
      <c r="D2967" s="794" t="str">
        <f>details!$EF$3</f>
        <v>AUGUST</v>
      </c>
      <c r="E2967" s="794"/>
      <c r="F2967" s="794"/>
      <c r="G2967" s="794" t="str">
        <f>details!$EJ$3</f>
        <v>OCTOBER</v>
      </c>
      <c r="H2967" s="794"/>
      <c r="I2967" s="794"/>
      <c r="J2967" s="816" t="str">
        <f>details!$EN$3</f>
        <v>DECEMBER</v>
      </c>
      <c r="K2967" s="816"/>
      <c r="L2967" s="816"/>
      <c r="M2967" s="816"/>
      <c r="N2967" s="816"/>
      <c r="O2967" s="794" t="str">
        <f>details!$ER$3</f>
        <v>FEBURARY</v>
      </c>
      <c r="P2967" s="794"/>
      <c r="Q2967" s="794"/>
      <c r="R2967" s="794"/>
      <c r="S2967" s="794" t="str">
        <f>details!$EV$3</f>
        <v>GRAND TOAL</v>
      </c>
      <c r="T2967" s="794"/>
      <c r="U2967" s="794"/>
      <c r="V2967" s="794"/>
      <c r="W2967" s="811" t="s">
        <v>118</v>
      </c>
      <c r="X2967" s="811"/>
      <c r="Y2967" s="811"/>
      <c r="Z2967" s="812"/>
    </row>
    <row r="2968" spans="1:26" ht="15.5" customHeight="1">
      <c r="A2968" s="424"/>
      <c r="B2968" s="813" t="s">
        <v>175</v>
      </c>
      <c r="C2968" s="814"/>
      <c r="D2968" s="815" t="str">
        <f>IF(details!EI99="","",details!EI99)</f>
        <v/>
      </c>
      <c r="E2968" s="815"/>
      <c r="F2968" s="815"/>
      <c r="G2968" s="815" t="str">
        <f>IF(details!EM99="","",details!EM99)</f>
        <v/>
      </c>
      <c r="H2968" s="815"/>
      <c r="I2968" s="815"/>
      <c r="J2968" s="816" t="str">
        <f>IF(details!EQ99="","",details!EQ99)</f>
        <v/>
      </c>
      <c r="K2968" s="816"/>
      <c r="L2968" s="816"/>
      <c r="M2968" s="816"/>
      <c r="N2968" s="816"/>
      <c r="O2968" s="817" t="str">
        <f>IF(details!EU99="","",details!EU99)</f>
        <v/>
      </c>
      <c r="P2968" s="817"/>
      <c r="Q2968" s="817"/>
      <c r="R2968" s="817"/>
      <c r="S2968" s="815" t="str">
        <f>IF(details!EW99="","",details!EW99)</f>
        <v/>
      </c>
      <c r="T2968" s="815"/>
      <c r="U2968" s="815"/>
      <c r="V2968" s="815"/>
      <c r="W2968" s="811"/>
      <c r="X2968" s="811"/>
      <c r="Y2968" s="811"/>
      <c r="Z2968" s="812"/>
    </row>
    <row r="2969" spans="1:26" ht="15.5" customHeight="1">
      <c r="A2969" s="424"/>
      <c r="B2969" s="818" t="s">
        <v>174</v>
      </c>
      <c r="C2969" s="819"/>
      <c r="D2969" s="820">
        <f>IF(details!EH99="","",details!EH99)</f>
        <v>40</v>
      </c>
      <c r="E2969" s="820"/>
      <c r="F2969" s="820"/>
      <c r="G2969" s="820">
        <f>IF(details!EL99="","",details!EL99)</f>
        <v>60</v>
      </c>
      <c r="H2969" s="820"/>
      <c r="I2969" s="820"/>
      <c r="J2969" s="820">
        <f>IF(details!EP99="","",details!EP99)</f>
        <v>80</v>
      </c>
      <c r="K2969" s="820"/>
      <c r="L2969" s="820"/>
      <c r="M2969" s="820"/>
      <c r="N2969" s="820"/>
      <c r="O2969" s="820">
        <f>IF(details!ET99="","",details!ET99)</f>
        <v>100</v>
      </c>
      <c r="P2969" s="820"/>
      <c r="Q2969" s="820"/>
      <c r="R2969" s="820"/>
      <c r="S2969" s="820">
        <f>IF(details!EV99="","",details!EV99)</f>
        <v>110</v>
      </c>
      <c r="T2969" s="820"/>
      <c r="U2969" s="820"/>
      <c r="V2969" s="820"/>
      <c r="W2969" s="821">
        <f>'statement of marks'!$HR$108</f>
        <v>45777</v>
      </c>
      <c r="X2969" s="821"/>
      <c r="Y2969" s="821"/>
      <c r="Z2969" s="822"/>
    </row>
    <row r="2970" spans="1:26" ht="15.5" customHeight="1">
      <c r="A2970" s="426"/>
      <c r="B2970" s="803" t="s">
        <v>232</v>
      </c>
      <c r="C2970" s="804"/>
      <c r="D2970" s="805" t="s">
        <v>189</v>
      </c>
      <c r="E2970" s="805"/>
      <c r="F2970" s="805"/>
      <c r="G2970" s="805" t="s">
        <v>190</v>
      </c>
      <c r="H2970" s="805"/>
      <c r="I2970" s="805"/>
      <c r="J2970" s="805" t="s">
        <v>222</v>
      </c>
      <c r="K2970" s="805"/>
      <c r="L2970" s="805"/>
      <c r="M2970" s="805"/>
      <c r="N2970" s="805"/>
      <c r="O2970" s="805" t="s">
        <v>147</v>
      </c>
      <c r="P2970" s="805"/>
      <c r="Q2970" s="805"/>
      <c r="R2970" s="805"/>
      <c r="S2970" s="806" t="s">
        <v>195</v>
      </c>
      <c r="T2970" s="806"/>
      <c r="U2970" s="806"/>
      <c r="V2970" s="806"/>
      <c r="W2970" s="805" t="s">
        <v>230</v>
      </c>
      <c r="X2970" s="805"/>
      <c r="Y2970" s="805"/>
      <c r="Z2970" s="807"/>
    </row>
    <row r="2971" spans="1:26" ht="15.5" customHeight="1">
      <c r="A2971" s="426"/>
      <c r="B2971" s="803"/>
      <c r="C2971" s="804"/>
      <c r="D2971" s="805">
        <f>'statement of marks'!HP99</f>
        <v>1200</v>
      </c>
      <c r="E2971" s="805"/>
      <c r="F2971" s="805"/>
      <c r="G2971" s="805" t="str">
        <f>'statement of marks'!HQ99</f>
        <v/>
      </c>
      <c r="H2971" s="805"/>
      <c r="I2971" s="805"/>
      <c r="J2971" s="808" t="str">
        <f>'statement of marks'!HU99</f>
        <v/>
      </c>
      <c r="K2971" s="808"/>
      <c r="L2971" s="808"/>
      <c r="M2971" s="808"/>
      <c r="N2971" s="808"/>
      <c r="O2971" s="808" t="str">
        <f>'statement of marks'!HR99</f>
        <v/>
      </c>
      <c r="P2971" s="808"/>
      <c r="Q2971" s="808"/>
      <c r="R2971" s="808"/>
      <c r="S2971" s="805" t="str">
        <f>'statement of marks'!HT99</f>
        <v/>
      </c>
      <c r="T2971" s="805"/>
      <c r="U2971" s="805"/>
      <c r="V2971" s="805"/>
      <c r="W2971" s="809" t="str">
        <f>'statement of marks'!HO99</f>
        <v/>
      </c>
      <c r="X2971" s="809"/>
      <c r="Y2971" s="809"/>
      <c r="Z2971" s="810"/>
    </row>
    <row r="2972" spans="1:26" ht="15.5" customHeight="1">
      <c r="A2972" s="424"/>
      <c r="B2972" s="792" t="s">
        <v>176</v>
      </c>
      <c r="C2972" s="793"/>
      <c r="D2972" s="794"/>
      <c r="E2972" s="794"/>
      <c r="F2972" s="794"/>
      <c r="G2972" s="794"/>
      <c r="H2972" s="794"/>
      <c r="I2972" s="794"/>
      <c r="J2972" s="794"/>
      <c r="K2972" s="794"/>
      <c r="L2972" s="794"/>
      <c r="M2972" s="794"/>
      <c r="N2972" s="794"/>
      <c r="O2972" s="794"/>
      <c r="P2972" s="794"/>
      <c r="Q2972" s="794"/>
      <c r="R2972" s="794"/>
      <c r="S2972" s="794"/>
      <c r="T2972" s="794"/>
      <c r="U2972" s="794"/>
      <c r="V2972" s="794"/>
      <c r="W2972" s="794"/>
      <c r="X2972" s="794"/>
      <c r="Y2972" s="794"/>
      <c r="Z2972" s="800"/>
    </row>
    <row r="2973" spans="1:26" ht="15.5" customHeight="1">
      <c r="A2973" s="424"/>
      <c r="B2973" s="801" t="s">
        <v>161</v>
      </c>
      <c r="C2973" s="802"/>
      <c r="D2973" s="794"/>
      <c r="E2973" s="794"/>
      <c r="F2973" s="794"/>
      <c r="G2973" s="794"/>
      <c r="H2973" s="794"/>
      <c r="I2973" s="794"/>
      <c r="J2973" s="794"/>
      <c r="K2973" s="794"/>
      <c r="L2973" s="794"/>
      <c r="M2973" s="794"/>
      <c r="N2973" s="794"/>
      <c r="O2973" s="794"/>
      <c r="P2973" s="794"/>
      <c r="Q2973" s="794"/>
      <c r="R2973" s="794"/>
      <c r="S2973" s="794"/>
      <c r="T2973" s="794"/>
      <c r="U2973" s="794"/>
      <c r="V2973" s="794"/>
      <c r="W2973" s="794"/>
      <c r="X2973" s="794"/>
      <c r="Y2973" s="794"/>
      <c r="Z2973" s="800"/>
    </row>
    <row r="2974" spans="1:26" ht="15.5" customHeight="1">
      <c r="A2974" s="424"/>
      <c r="B2974" s="792" t="s">
        <v>162</v>
      </c>
      <c r="C2974" s="793"/>
      <c r="D2974" s="794"/>
      <c r="E2974" s="794"/>
      <c r="F2974" s="794"/>
      <c r="G2974" s="794"/>
      <c r="H2974" s="794"/>
      <c r="I2974" s="794"/>
      <c r="J2974" s="794"/>
      <c r="K2974" s="794"/>
      <c r="L2974" s="794"/>
      <c r="M2974" s="794"/>
      <c r="N2974" s="794"/>
      <c r="O2974" s="794"/>
      <c r="P2974" s="794"/>
      <c r="Q2974" s="794"/>
      <c r="R2974" s="794"/>
      <c r="S2974" s="795" t="s">
        <v>162</v>
      </c>
      <c r="T2974" s="795"/>
      <c r="U2974" s="795"/>
      <c r="V2974" s="795"/>
      <c r="W2974" s="796" t="s">
        <v>163</v>
      </c>
      <c r="X2974" s="796"/>
      <c r="Y2974" s="796"/>
      <c r="Z2974" s="797"/>
    </row>
    <row r="2975" spans="1:26" ht="15.5" customHeight="1">
      <c r="A2975" s="424"/>
      <c r="B2975" s="798" t="s">
        <v>163</v>
      </c>
      <c r="C2975" s="799"/>
      <c r="D2975" s="794"/>
      <c r="E2975" s="794"/>
      <c r="F2975" s="794"/>
      <c r="G2975" s="794"/>
      <c r="H2975" s="794"/>
      <c r="I2975" s="794"/>
      <c r="J2975" s="794"/>
      <c r="K2975" s="794"/>
      <c r="L2975" s="794"/>
      <c r="M2975" s="794"/>
      <c r="N2975" s="794"/>
      <c r="O2975" s="794"/>
      <c r="P2975" s="794"/>
      <c r="Q2975" s="794"/>
      <c r="R2975" s="794"/>
      <c r="S2975" s="795"/>
      <c r="T2975" s="795"/>
      <c r="U2975" s="795"/>
      <c r="V2975" s="795"/>
      <c r="W2975" s="796"/>
      <c r="X2975" s="796"/>
      <c r="Y2975" s="796"/>
      <c r="Z2975" s="797"/>
    </row>
    <row r="2976" spans="1:26" ht="15.5" customHeight="1" thickBot="1">
      <c r="A2976" s="424"/>
      <c r="B2976" s="786" t="s">
        <v>223</v>
      </c>
      <c r="C2976" s="787"/>
      <c r="D2976" s="788"/>
      <c r="E2976" s="788"/>
      <c r="F2976" s="788"/>
      <c r="G2976" s="788"/>
      <c r="H2976" s="788"/>
      <c r="I2976" s="788"/>
      <c r="J2976" s="788"/>
      <c r="K2976" s="788"/>
      <c r="L2976" s="788"/>
      <c r="M2976" s="788"/>
      <c r="N2976" s="788"/>
      <c r="O2976" s="788"/>
      <c r="P2976" s="788"/>
      <c r="Q2976" s="788"/>
      <c r="R2976" s="788"/>
      <c r="S2976" s="789" t="s">
        <v>179</v>
      </c>
      <c r="T2976" s="789"/>
      <c r="U2976" s="789"/>
      <c r="V2976" s="789"/>
      <c r="W2976" s="790" t="s">
        <v>179</v>
      </c>
      <c r="X2976" s="790"/>
      <c r="Y2976" s="790"/>
      <c r="Z2976" s="791"/>
    </row>
    <row r="2977" spans="1:26" ht="15.5" customHeight="1">
      <c r="A2977" s="424"/>
      <c r="B2977" s="839" t="s">
        <v>178</v>
      </c>
      <c r="C2977" s="840"/>
      <c r="D2977" s="840"/>
      <c r="E2977" s="840"/>
      <c r="F2977" s="840"/>
      <c r="G2977" s="840"/>
      <c r="H2977" s="840"/>
      <c r="I2977" s="840"/>
      <c r="J2977" s="840"/>
      <c r="K2977" s="840"/>
      <c r="L2977" s="840"/>
      <c r="M2977" s="840"/>
      <c r="N2977" s="840"/>
      <c r="O2977" s="840"/>
      <c r="P2977" s="840"/>
      <c r="Q2977" s="840"/>
      <c r="R2977" s="840"/>
      <c r="S2977" s="840"/>
      <c r="T2977" s="840"/>
      <c r="U2977" s="840"/>
      <c r="V2977" s="840"/>
      <c r="W2977" s="840"/>
      <c r="X2977" s="840"/>
      <c r="Y2977" s="840"/>
      <c r="Z2977" s="841"/>
    </row>
    <row r="2978" spans="1:26" ht="15.5" customHeight="1">
      <c r="A2978" s="424"/>
      <c r="B2978" s="842" t="str">
        <f>IF('statement of marks'!$A$1="","",'statement of marks'!$A$1)</f>
        <v>GOVT. HR. SEC. SCHOOL, _________________</v>
      </c>
      <c r="C2978" s="843"/>
      <c r="D2978" s="843"/>
      <c r="E2978" s="843"/>
      <c r="F2978" s="843"/>
      <c r="G2978" s="843"/>
      <c r="H2978" s="843"/>
      <c r="I2978" s="843"/>
      <c r="J2978" s="843"/>
      <c r="K2978" s="843"/>
      <c r="L2978" s="843"/>
      <c r="M2978" s="843"/>
      <c r="N2978" s="843"/>
      <c r="O2978" s="843"/>
      <c r="P2978" s="843"/>
      <c r="Q2978" s="843"/>
      <c r="R2978" s="843"/>
      <c r="S2978" s="843"/>
      <c r="T2978" s="843"/>
      <c r="U2978" s="843"/>
      <c r="V2978" s="843"/>
      <c r="W2978" s="843"/>
      <c r="X2978" s="843"/>
      <c r="Y2978" s="843"/>
      <c r="Z2978" s="844"/>
    </row>
    <row r="2979" spans="1:26" ht="15.5" customHeight="1">
      <c r="A2979" s="424"/>
      <c r="B2979" s="813" t="s">
        <v>117</v>
      </c>
      <c r="C2979" s="814"/>
      <c r="D2979" s="814" t="str">
        <f>IF('statement of marks'!$H$3="","",'statement of marks'!$H$3)</f>
        <v>2024-25</v>
      </c>
      <c r="E2979" s="814"/>
      <c r="F2979" s="814"/>
      <c r="G2979" s="814"/>
      <c r="H2979" s="814"/>
      <c r="I2979" s="814"/>
      <c r="J2979" s="814"/>
      <c r="K2979" s="814"/>
      <c r="L2979" s="814"/>
      <c r="M2979" s="814"/>
      <c r="N2979" s="814"/>
      <c r="O2979" s="814"/>
      <c r="P2979" s="814"/>
      <c r="Q2979" s="814"/>
      <c r="R2979" s="814"/>
      <c r="S2979" s="814"/>
      <c r="T2979" s="814"/>
      <c r="U2979" s="814"/>
      <c r="V2979" s="814"/>
      <c r="W2979" s="814"/>
      <c r="X2979" s="814"/>
      <c r="Y2979" s="814"/>
      <c r="Z2979" s="832"/>
    </row>
    <row r="2980" spans="1:26" ht="15.5" customHeight="1">
      <c r="A2980" s="424"/>
      <c r="B2980" s="813" t="s">
        <v>157</v>
      </c>
      <c r="C2980" s="814"/>
      <c r="D2980" s="814" t="str">
        <f>IF('statement of marks'!I100="","",'statement of marks'!I100)</f>
        <v/>
      </c>
      <c r="E2980" s="814"/>
      <c r="F2980" s="814"/>
      <c r="G2980" s="814"/>
      <c r="H2980" s="814"/>
      <c r="I2980" s="814"/>
      <c r="J2980" s="814"/>
      <c r="K2980" s="814"/>
      <c r="L2980" s="814"/>
      <c r="M2980" s="814"/>
      <c r="N2980" s="814"/>
      <c r="O2980" s="814"/>
      <c r="P2980" s="814"/>
      <c r="Q2980" s="814"/>
      <c r="R2980" s="814"/>
      <c r="S2980" s="814"/>
      <c r="T2980" s="814"/>
      <c r="U2980" s="814"/>
      <c r="V2980" s="814"/>
      <c r="W2980" s="814"/>
      <c r="X2980" s="814"/>
      <c r="Y2980" s="814"/>
      <c r="Z2980" s="832"/>
    </row>
    <row r="2981" spans="1:26" ht="15.5" customHeight="1">
      <c r="A2981" s="424"/>
      <c r="B2981" s="813" t="s">
        <v>20</v>
      </c>
      <c r="C2981" s="814"/>
      <c r="D2981" s="814" t="str">
        <f>IF('statement of marks'!J100="","",'statement of marks'!J100)</f>
        <v/>
      </c>
      <c r="E2981" s="814"/>
      <c r="F2981" s="814"/>
      <c r="G2981" s="814"/>
      <c r="H2981" s="814"/>
      <c r="I2981" s="814"/>
      <c r="J2981" s="814"/>
      <c r="K2981" s="814"/>
      <c r="L2981" s="814"/>
      <c r="M2981" s="814"/>
      <c r="N2981" s="814"/>
      <c r="O2981" s="814"/>
      <c r="P2981" s="814"/>
      <c r="Q2981" s="814"/>
      <c r="R2981" s="814"/>
      <c r="S2981" s="814"/>
      <c r="T2981" s="814"/>
      <c r="U2981" s="814"/>
      <c r="V2981" s="814"/>
      <c r="W2981" s="814"/>
      <c r="X2981" s="814"/>
      <c r="Y2981" s="814"/>
      <c r="Z2981" s="832"/>
    </row>
    <row r="2982" spans="1:26" ht="15.5" customHeight="1">
      <c r="A2982" s="424"/>
      <c r="B2982" s="813" t="s">
        <v>21</v>
      </c>
      <c r="C2982" s="814"/>
      <c r="D2982" s="814" t="str">
        <f>IF('statement of marks'!K100="","",'statement of marks'!K100)</f>
        <v/>
      </c>
      <c r="E2982" s="814"/>
      <c r="F2982" s="814"/>
      <c r="G2982" s="814"/>
      <c r="H2982" s="814"/>
      <c r="I2982" s="814"/>
      <c r="J2982" s="814"/>
      <c r="K2982" s="814"/>
      <c r="L2982" s="814"/>
      <c r="M2982" s="814"/>
      <c r="N2982" s="814"/>
      <c r="O2982" s="814"/>
      <c r="P2982" s="814"/>
      <c r="Q2982" s="814"/>
      <c r="R2982" s="814"/>
      <c r="S2982" s="814"/>
      <c r="T2982" s="814"/>
      <c r="U2982" s="814"/>
      <c r="V2982" s="814"/>
      <c r="W2982" s="814"/>
      <c r="X2982" s="814"/>
      <c r="Y2982" s="814"/>
      <c r="Z2982" s="832"/>
    </row>
    <row r="2983" spans="1:26" ht="15.5" customHeight="1">
      <c r="A2983" s="424"/>
      <c r="B2983" s="813" t="s">
        <v>158</v>
      </c>
      <c r="C2983" s="814"/>
      <c r="D2983" s="814" t="str">
        <f>IF('statement of marks'!$G$3="","",'statement of marks'!$G$3)</f>
        <v>6 A</v>
      </c>
      <c r="E2983" s="814"/>
      <c r="F2983" s="814"/>
      <c r="G2983" s="814" t="s">
        <v>159</v>
      </c>
      <c r="H2983" s="814"/>
      <c r="I2983" s="814"/>
      <c r="J2983" s="836">
        <f>IF('statement of marks'!D100="","",'statement of marks'!D100)</f>
        <v>894</v>
      </c>
      <c r="K2983" s="837"/>
      <c r="L2983" s="837"/>
      <c r="M2983" s="837"/>
      <c r="N2983" s="838"/>
      <c r="O2983" s="814" t="s">
        <v>79</v>
      </c>
      <c r="P2983" s="814"/>
      <c r="Q2983" s="814"/>
      <c r="R2983" s="814"/>
      <c r="S2983" s="814" t="str">
        <f>IF('statement of marks'!F100="","",'statement of marks'!F100)</f>
        <v/>
      </c>
      <c r="T2983" s="814"/>
      <c r="U2983" s="814"/>
      <c r="V2983" s="814"/>
      <c r="W2983" s="814" t="str">
        <f>IF('statement of marks'!$I$3="","",'statement of marks'!$I$3)</f>
        <v>SCHOOL DISE CODE</v>
      </c>
      <c r="X2983" s="814"/>
      <c r="Y2983" s="814"/>
      <c r="Z2983" s="832"/>
    </row>
    <row r="2984" spans="1:26" ht="15.5" customHeight="1">
      <c r="A2984" s="424"/>
      <c r="B2984" s="449" t="s">
        <v>171</v>
      </c>
      <c r="C2984" s="428"/>
      <c r="D2984" s="830" t="str">
        <f>IF('statement of marks'!G100="","",'statement of marks'!G100)</f>
        <v/>
      </c>
      <c r="E2984" s="830"/>
      <c r="F2984" s="830"/>
      <c r="G2984" s="831" t="str">
        <f>IF('statement of marks'!H100="","",'statement of marks'!H100)</f>
        <v/>
      </c>
      <c r="H2984" s="831"/>
      <c r="I2984" s="831"/>
      <c r="J2984" s="831"/>
      <c r="K2984" s="831"/>
      <c r="L2984" s="831"/>
      <c r="M2984" s="831"/>
      <c r="N2984" s="831"/>
      <c r="O2984" s="831"/>
      <c r="P2984" s="831"/>
      <c r="Q2984" s="831"/>
      <c r="R2984" s="831"/>
      <c r="S2984" s="831"/>
      <c r="T2984" s="831"/>
      <c r="U2984" s="831"/>
      <c r="V2984" s="831"/>
      <c r="W2984" s="814" t="str">
        <f>IF('statement of marks'!$J$3="","",'statement of marks'!$J$3)</f>
        <v>08291009401</v>
      </c>
      <c r="X2984" s="814"/>
      <c r="Y2984" s="814"/>
      <c r="Z2984" s="832"/>
    </row>
    <row r="2985" spans="1:26" ht="15.5" customHeight="1">
      <c r="A2985" s="424"/>
      <c r="B2985" s="450" t="s">
        <v>160</v>
      </c>
      <c r="C2985" s="429" t="s">
        <v>165</v>
      </c>
      <c r="D2985" s="794" t="s">
        <v>167</v>
      </c>
      <c r="E2985" s="794"/>
      <c r="F2985" s="794"/>
      <c r="G2985" s="794" t="s">
        <v>168</v>
      </c>
      <c r="H2985" s="794"/>
      <c r="I2985" s="794"/>
      <c r="J2985" s="794" t="s">
        <v>169</v>
      </c>
      <c r="K2985" s="794"/>
      <c r="L2985" s="794"/>
      <c r="M2985" s="833" t="str">
        <f>IF('statement of marks'!U$4="","",'statement of marks'!U$4)</f>
        <v>TOTAL OF ALL TESTS</v>
      </c>
      <c r="N2985" s="834" t="str">
        <f>IF('statement of marks'!V$4="","",'statement of marks'!V$4)</f>
        <v>VRUKSHAROPAN</v>
      </c>
      <c r="O2985" s="795" t="s">
        <v>170</v>
      </c>
      <c r="P2985" s="795"/>
      <c r="Q2985" s="795"/>
      <c r="R2985" s="795"/>
      <c r="S2985" s="835" t="s">
        <v>216</v>
      </c>
      <c r="T2985" s="816" t="s">
        <v>90</v>
      </c>
      <c r="U2985" s="816"/>
      <c r="V2985" s="816"/>
      <c r="W2985" s="816"/>
      <c r="X2985" s="823" t="s">
        <v>425</v>
      </c>
      <c r="Y2985" s="823"/>
      <c r="Z2985" s="824"/>
    </row>
    <row r="2986" spans="1:26" ht="15.5" customHeight="1">
      <c r="A2986" s="424"/>
      <c r="B2986" s="450"/>
      <c r="C2986" s="429"/>
      <c r="D2986" s="431" t="s">
        <v>217</v>
      </c>
      <c r="E2986" s="431" t="s">
        <v>218</v>
      </c>
      <c r="F2986" s="432" t="s">
        <v>219</v>
      </c>
      <c r="G2986" s="431" t="s">
        <v>217</v>
      </c>
      <c r="H2986" s="431" t="s">
        <v>218</v>
      </c>
      <c r="I2986" s="433" t="s">
        <v>219</v>
      </c>
      <c r="J2986" s="431" t="s">
        <v>217</v>
      </c>
      <c r="K2986" s="431" t="s">
        <v>218</v>
      </c>
      <c r="L2986" s="433" t="s">
        <v>219</v>
      </c>
      <c r="M2986" s="833"/>
      <c r="N2986" s="834"/>
      <c r="O2986" s="431" t="s">
        <v>217</v>
      </c>
      <c r="P2986" s="431" t="s">
        <v>218</v>
      </c>
      <c r="Q2986" s="434" t="s">
        <v>421</v>
      </c>
      <c r="R2986" s="433" t="s">
        <v>219</v>
      </c>
      <c r="S2986" s="835"/>
      <c r="T2986" s="431" t="s">
        <v>217</v>
      </c>
      <c r="U2986" s="431" t="s">
        <v>218</v>
      </c>
      <c r="V2986" s="434" t="s">
        <v>422</v>
      </c>
      <c r="W2986" s="433" t="s">
        <v>219</v>
      </c>
      <c r="X2986" s="435" t="s">
        <v>423</v>
      </c>
      <c r="Y2986" s="431" t="s">
        <v>220</v>
      </c>
      <c r="Z2986" s="451" t="s">
        <v>69</v>
      </c>
    </row>
    <row r="2987" spans="1:26" ht="15.5" customHeight="1">
      <c r="A2987" s="425"/>
      <c r="B2987" s="828" t="s">
        <v>166</v>
      </c>
      <c r="C2987" s="829"/>
      <c r="D2987" s="436">
        <f>IF('statement of marks'!L$6="","",'statement of marks'!L$6)</f>
        <v>5</v>
      </c>
      <c r="E2987" s="436">
        <f>IF('statement of marks'!M$6="","",'statement of marks'!M$6)</f>
        <v>5</v>
      </c>
      <c r="F2987" s="437">
        <f>IF('statement of marks'!N$6="","",'statement of marks'!N$6)</f>
        <v>10</v>
      </c>
      <c r="G2987" s="436">
        <f>IF('statement of marks'!O$6="","",'statement of marks'!O$6)</f>
        <v>5</v>
      </c>
      <c r="H2987" s="436">
        <f>IF('statement of marks'!P$6="","",'statement of marks'!P$6)</f>
        <v>5</v>
      </c>
      <c r="I2987" s="438">
        <f>IF('statement of marks'!Q$6="","",'statement of marks'!Q$6)</f>
        <v>10</v>
      </c>
      <c r="J2987" s="436">
        <f>IF('statement of marks'!R$6="","",'statement of marks'!R$6)</f>
        <v>5</v>
      </c>
      <c r="K2987" s="436">
        <f>IF('statement of marks'!S$6="","",'statement of marks'!S$6)</f>
        <v>4</v>
      </c>
      <c r="L2987" s="438">
        <f>IF('statement of marks'!T$6="","",'statement of marks'!T$6)</f>
        <v>9</v>
      </c>
      <c r="M2987" s="438">
        <f>IF('statement of marks'!U$6="","",'statement of marks'!U$6)</f>
        <v>29</v>
      </c>
      <c r="N2987" s="439">
        <f>IF('statement of marks'!V$6="","",'statement of marks'!V$6)</f>
        <v>1</v>
      </c>
      <c r="O2987" s="436">
        <f>IF('statement of marks'!W$6="","",'statement of marks'!W$6)</f>
        <v>40</v>
      </c>
      <c r="P2987" s="436">
        <f>IF('statement of marks'!X$6="","",'statement of marks'!X$6)</f>
        <v>10</v>
      </c>
      <c r="Q2987" s="436">
        <f>IF('statement of marks'!Y$6="","",'statement of marks'!Y$6)</f>
        <v>20</v>
      </c>
      <c r="R2987" s="438">
        <f>IF('statement of marks'!Z$6="","",'statement of marks'!Z$6)</f>
        <v>70</v>
      </c>
      <c r="S2987" s="440">
        <f>IF('statement of marks'!AA$6="","",'statement of marks'!AA$6)</f>
        <v>100</v>
      </c>
      <c r="T2987" s="436">
        <f>IF('statement of marks'!AB$6="","",'statement of marks'!AB$6)</f>
        <v>65</v>
      </c>
      <c r="U2987" s="436">
        <f>IF('statement of marks'!AC$6="","",'statement of marks'!AC$6)</f>
        <v>15</v>
      </c>
      <c r="V2987" s="436">
        <f>IF('statement of marks'!AD$6="","",'statement of marks'!AD$6)</f>
        <v>20</v>
      </c>
      <c r="W2987" s="438">
        <f>IF('statement of marks'!AE$6="","",'statement of marks'!AE$6)</f>
        <v>100</v>
      </c>
      <c r="X2987" s="441">
        <f>IF('statement of marks'!AF$6="","",'statement of marks'!AF$6)</f>
        <v>200</v>
      </c>
      <c r="Y2987" s="436" t="str">
        <f>IF('statement of marks'!AG$6="","",'statement of marks'!AG$6)</f>
        <v/>
      </c>
      <c r="Z2987" s="452" t="str">
        <f>IF('statement of marks'!AH$6="","",'statement of marks'!AH$6)</f>
        <v/>
      </c>
    </row>
    <row r="2988" spans="1:26" ht="15.5" customHeight="1">
      <c r="A2988" s="424"/>
      <c r="B2988" s="813" t="str">
        <f>IF('statement of marks'!$L$3="","",'statement of marks'!$L$3)</f>
        <v>HINDI</v>
      </c>
      <c r="C2988" s="814"/>
      <c r="D2988" s="430" t="str">
        <f>IF('statement of marks'!L100="","",'statement of marks'!L100)</f>
        <v/>
      </c>
      <c r="E2988" s="430" t="str">
        <f>IF('statement of marks'!M100="","",'statement of marks'!M100)</f>
        <v/>
      </c>
      <c r="F2988" s="442" t="str">
        <f>IF('statement of marks'!N100="","",'statement of marks'!N100)</f>
        <v/>
      </c>
      <c r="G2988" s="430" t="str">
        <f>IF('statement of marks'!O100="","",'statement of marks'!O100)</f>
        <v/>
      </c>
      <c r="H2988" s="430" t="str">
        <f>IF('statement of marks'!P100="","",'statement of marks'!P100)</f>
        <v/>
      </c>
      <c r="I2988" s="443" t="str">
        <f>IF('statement of marks'!Q100="","",'statement of marks'!Q100)</f>
        <v/>
      </c>
      <c r="J2988" s="430" t="str">
        <f>IF('statement of marks'!R100="","",'statement of marks'!R100)</f>
        <v/>
      </c>
      <c r="K2988" s="430" t="str">
        <f>IF('statement of marks'!S100="","",'statement of marks'!S100)</f>
        <v/>
      </c>
      <c r="L2988" s="443" t="str">
        <f>IF('statement of marks'!T100="","",'statement of marks'!T100)</f>
        <v/>
      </c>
      <c r="M2988" s="443" t="str">
        <f>IF('statement of marks'!U100="","",'statement of marks'!U100)</f>
        <v/>
      </c>
      <c r="N2988" s="444" t="str">
        <f>IF('statement of marks'!V100="","",'statement of marks'!V100)</f>
        <v/>
      </c>
      <c r="O2988" s="430" t="str">
        <f>IF('statement of marks'!W100="","",'statement of marks'!W100)</f>
        <v/>
      </c>
      <c r="P2988" s="430" t="str">
        <f>IF('statement of marks'!X100="","",'statement of marks'!X100)</f>
        <v/>
      </c>
      <c r="Q2988" s="430" t="str">
        <f>IF('statement of marks'!Y100="","",'statement of marks'!Y100)</f>
        <v/>
      </c>
      <c r="R2988" s="443" t="str">
        <f>IF('statement of marks'!Z100="","",'statement of marks'!Z100)</f>
        <v/>
      </c>
      <c r="S2988" s="445" t="str">
        <f>IF('statement of marks'!AA100="","",'statement of marks'!AA100)</f>
        <v/>
      </c>
      <c r="T2988" s="430" t="str">
        <f>IF('statement of marks'!AB100="","",'statement of marks'!AB100)</f>
        <v/>
      </c>
      <c r="U2988" s="430" t="str">
        <f>IF('statement of marks'!AC100="","",'statement of marks'!AC100)</f>
        <v/>
      </c>
      <c r="V2988" s="430" t="str">
        <f>IF('statement of marks'!AD100="","",'statement of marks'!AD100)</f>
        <v/>
      </c>
      <c r="W2988" s="443" t="str">
        <f>IF('statement of marks'!AE100="","",'statement of marks'!AE100)</f>
        <v/>
      </c>
      <c r="X2988" s="446" t="str">
        <f>IF('statement of marks'!AF100="","",'statement of marks'!AF100)</f>
        <v/>
      </c>
      <c r="Y2988" s="430" t="str">
        <f>IF('statement of marks'!AG100="","",'statement of marks'!AG100)</f>
        <v/>
      </c>
      <c r="Z2988" s="453" t="str">
        <f>IF('statement of marks'!AH100="","",'statement of marks'!AH100)</f>
        <v/>
      </c>
    </row>
    <row r="2989" spans="1:26" ht="15.5" customHeight="1">
      <c r="A2989" s="424"/>
      <c r="B2989" s="813" t="str">
        <f>IF('statement of marks'!$AK$3="","",'statement of marks'!$AK$3)</f>
        <v>ENGLISH</v>
      </c>
      <c r="C2989" s="814"/>
      <c r="D2989" s="430" t="str">
        <f>IF('statement of marks'!AK100="","",'statement of marks'!AK100)</f>
        <v/>
      </c>
      <c r="E2989" s="430" t="str">
        <f>IF('statement of marks'!AL100="","",'statement of marks'!AL100)</f>
        <v/>
      </c>
      <c r="F2989" s="442" t="str">
        <f>IF('statement of marks'!AM100="","",'statement of marks'!AM100)</f>
        <v/>
      </c>
      <c r="G2989" s="430" t="str">
        <f>IF('statement of marks'!AN100="","",'statement of marks'!AN100)</f>
        <v/>
      </c>
      <c r="H2989" s="430" t="str">
        <f>IF('statement of marks'!AO100="","",'statement of marks'!AO100)</f>
        <v/>
      </c>
      <c r="I2989" s="443" t="str">
        <f>IF('statement of marks'!AP100="","",'statement of marks'!AP100)</f>
        <v/>
      </c>
      <c r="J2989" s="430" t="str">
        <f>IF('statement of marks'!AQ100="","",'statement of marks'!AQ100)</f>
        <v/>
      </c>
      <c r="K2989" s="430" t="str">
        <f>IF('statement of marks'!AR100="","",'statement of marks'!AR100)</f>
        <v/>
      </c>
      <c r="L2989" s="443" t="str">
        <f>IF('statement of marks'!AS100="","",'statement of marks'!AS100)</f>
        <v/>
      </c>
      <c r="M2989" s="443" t="str">
        <f>IF('statement of marks'!AT100="","",'statement of marks'!AT100)</f>
        <v/>
      </c>
      <c r="N2989" s="444" t="str">
        <f>IF('statement of marks'!AU100="","",'statement of marks'!AU100)</f>
        <v/>
      </c>
      <c r="O2989" s="430" t="str">
        <f>IF('statement of marks'!AV100="","",'statement of marks'!AV100)</f>
        <v/>
      </c>
      <c r="P2989" s="430" t="str">
        <f>IF('statement of marks'!AW100="","",'statement of marks'!AW100)</f>
        <v/>
      </c>
      <c r="Q2989" s="430" t="str">
        <f>IF('statement of marks'!AX100="","",'statement of marks'!AX100)</f>
        <v/>
      </c>
      <c r="R2989" s="443" t="str">
        <f>IF('statement of marks'!AY100="","",'statement of marks'!AY100)</f>
        <v/>
      </c>
      <c r="S2989" s="445" t="str">
        <f>IF('statement of marks'!AZ100="","",'statement of marks'!AZ100)</f>
        <v/>
      </c>
      <c r="T2989" s="430" t="str">
        <f>IF('statement of marks'!BA100="","",'statement of marks'!BA100)</f>
        <v/>
      </c>
      <c r="U2989" s="430" t="str">
        <f>IF('statement of marks'!BB100="","",'statement of marks'!BB100)</f>
        <v/>
      </c>
      <c r="V2989" s="430" t="str">
        <f>IF('statement of marks'!BC100="","",'statement of marks'!BC100)</f>
        <v/>
      </c>
      <c r="W2989" s="443" t="str">
        <f>IF('statement of marks'!BD100="","",'statement of marks'!BD100)</f>
        <v/>
      </c>
      <c r="X2989" s="446" t="str">
        <f>IF('statement of marks'!BE100="","",'statement of marks'!BE100)</f>
        <v/>
      </c>
      <c r="Y2989" s="430" t="str">
        <f>IF('statement of marks'!BF100="","",'statement of marks'!BF100)</f>
        <v/>
      </c>
      <c r="Z2989" s="453" t="str">
        <f>IF('statement of marks'!BG100="","",'statement of marks'!BG100)</f>
        <v/>
      </c>
    </row>
    <row r="2990" spans="1:26" ht="15.5" customHeight="1">
      <c r="A2990" s="424"/>
      <c r="B2990" s="813" t="str">
        <f>IF('statement of marks'!BJ100="s","SANSKRIT",IF('statement of marks'!BJ100="u","URDU",IF('statement of marks'!BJ100="g","GUJRATI",IF('statement of marks'!BJ100="p","PUNJABI",IF('statement of marks'!BJ100="sd","fla/kh","THIRD LANGUAGE")))))</f>
        <v>THIRD LANGUAGE</v>
      </c>
      <c r="C2990" s="814"/>
      <c r="D2990" s="430" t="str">
        <f>IF('statement of marks'!BK100="","",'statement of marks'!BK100)</f>
        <v/>
      </c>
      <c r="E2990" s="430" t="str">
        <f>IF('statement of marks'!BL100="","",'statement of marks'!BL100)</f>
        <v/>
      </c>
      <c r="F2990" s="442" t="str">
        <f>IF('statement of marks'!BM100="","",'statement of marks'!BM100)</f>
        <v/>
      </c>
      <c r="G2990" s="430" t="str">
        <f>IF('statement of marks'!BN100="","",'statement of marks'!BN100)</f>
        <v/>
      </c>
      <c r="H2990" s="430" t="str">
        <f>IF('statement of marks'!BO100="","",'statement of marks'!BO100)</f>
        <v/>
      </c>
      <c r="I2990" s="443" t="str">
        <f>IF('statement of marks'!BP100="","",'statement of marks'!BP100)</f>
        <v/>
      </c>
      <c r="J2990" s="430" t="str">
        <f>IF('statement of marks'!BQ100="","",'statement of marks'!BQ100)</f>
        <v/>
      </c>
      <c r="K2990" s="430" t="str">
        <f>IF('statement of marks'!BR100="","",'statement of marks'!BR100)</f>
        <v/>
      </c>
      <c r="L2990" s="443" t="str">
        <f>IF('statement of marks'!BS100="","",'statement of marks'!BS100)</f>
        <v/>
      </c>
      <c r="M2990" s="443" t="str">
        <f>IF('statement of marks'!BT100="","",'statement of marks'!BT100)</f>
        <v/>
      </c>
      <c r="N2990" s="444" t="str">
        <f>IF('statement of marks'!BU100="","",'statement of marks'!BU100)</f>
        <v/>
      </c>
      <c r="O2990" s="430" t="str">
        <f>IF('statement of marks'!BV100="","",'statement of marks'!BV100)</f>
        <v/>
      </c>
      <c r="P2990" s="430" t="str">
        <f>IF('statement of marks'!BW100="","",'statement of marks'!BW100)</f>
        <v/>
      </c>
      <c r="Q2990" s="430"/>
      <c r="R2990" s="443" t="str">
        <f>IF('statement of marks'!BX100="","",'statement of marks'!BX100)</f>
        <v/>
      </c>
      <c r="S2990" s="445" t="str">
        <f>IF('statement of marks'!BY100="","",'statement of marks'!BY100)</f>
        <v/>
      </c>
      <c r="T2990" s="430" t="str">
        <f>IF('statement of marks'!BZ100="","",'statement of marks'!BZ100)</f>
        <v/>
      </c>
      <c r="U2990" s="430" t="str">
        <f>IF('statement of marks'!CA100="","",'statement of marks'!CA100)</f>
        <v/>
      </c>
      <c r="V2990" s="430"/>
      <c r="W2990" s="443" t="str">
        <f>IF('statement of marks'!CB100="","",'statement of marks'!CB100)</f>
        <v/>
      </c>
      <c r="X2990" s="446" t="str">
        <f>IF('statement of marks'!CC100="","",'statement of marks'!CC100)</f>
        <v/>
      </c>
      <c r="Y2990" s="430" t="str">
        <f>IF('statement of marks'!CD100="","",'statement of marks'!CD100)</f>
        <v/>
      </c>
      <c r="Z2990" s="453" t="str">
        <f>IF('statement of marks'!CE100="","",'statement of marks'!CE100)</f>
        <v/>
      </c>
    </row>
    <row r="2991" spans="1:26" ht="15.5" customHeight="1">
      <c r="A2991" s="424"/>
      <c r="B2991" s="813" t="str">
        <f>IF('statement of marks'!$CH$3="","",'statement of marks'!$CH$3)</f>
        <v>MATHEMATICS</v>
      </c>
      <c r="C2991" s="814"/>
      <c r="D2991" s="430" t="str">
        <f>IF('statement of marks'!CH100="","",'statement of marks'!CH100)</f>
        <v/>
      </c>
      <c r="E2991" s="430" t="str">
        <f>IF('statement of marks'!CI100="","",'statement of marks'!CI100)</f>
        <v/>
      </c>
      <c r="F2991" s="442" t="str">
        <f>IF('statement of marks'!CJ100="","",'statement of marks'!CJ100)</f>
        <v/>
      </c>
      <c r="G2991" s="430" t="str">
        <f>IF('statement of marks'!CK100="","",'statement of marks'!CK100)</f>
        <v/>
      </c>
      <c r="H2991" s="430" t="str">
        <f>IF('statement of marks'!CL100="","",'statement of marks'!CL100)</f>
        <v/>
      </c>
      <c r="I2991" s="443" t="str">
        <f>IF('statement of marks'!CM100="","",'statement of marks'!CM100)</f>
        <v/>
      </c>
      <c r="J2991" s="430" t="str">
        <f>IF('statement of marks'!CN100="","",'statement of marks'!CN100)</f>
        <v/>
      </c>
      <c r="K2991" s="430" t="str">
        <f>IF('statement of marks'!CO100="","",'statement of marks'!CO100)</f>
        <v/>
      </c>
      <c r="L2991" s="443" t="str">
        <f>IF('statement of marks'!CP100="","",'statement of marks'!CP100)</f>
        <v/>
      </c>
      <c r="M2991" s="443" t="str">
        <f>IF('statement of marks'!CQ100="","",'statement of marks'!CQ100)</f>
        <v/>
      </c>
      <c r="N2991" s="444" t="str">
        <f>IF('statement of marks'!CR100="","",'statement of marks'!CR100)</f>
        <v/>
      </c>
      <c r="O2991" s="430" t="str">
        <f>IF('statement of marks'!CS100="","",'statement of marks'!CS100)</f>
        <v/>
      </c>
      <c r="P2991" s="430" t="str">
        <f>IF('statement of marks'!CT100="","",'statement of marks'!CT100)</f>
        <v/>
      </c>
      <c r="Q2991" s="430" t="str">
        <f>IF('statement of marks'!CU100="","",'statement of marks'!CU100)</f>
        <v/>
      </c>
      <c r="R2991" s="443" t="str">
        <f>IF('statement of marks'!CV100="","",'statement of marks'!CV100)</f>
        <v/>
      </c>
      <c r="S2991" s="445" t="str">
        <f>IF('statement of marks'!CW100="","",'statement of marks'!CW100)</f>
        <v/>
      </c>
      <c r="T2991" s="430" t="str">
        <f>IF('statement of marks'!CX100="","",'statement of marks'!CX100)</f>
        <v/>
      </c>
      <c r="U2991" s="430" t="str">
        <f>IF('statement of marks'!CY100="","",'statement of marks'!CY100)</f>
        <v/>
      </c>
      <c r="V2991" s="430" t="str">
        <f>IF('statement of marks'!CZ100="","",'statement of marks'!CZ100)</f>
        <v/>
      </c>
      <c r="W2991" s="443" t="str">
        <f>IF('statement of marks'!DA100="","",'statement of marks'!DA100)</f>
        <v/>
      </c>
      <c r="X2991" s="446" t="str">
        <f>IF('statement of marks'!DB100="","",'statement of marks'!DB100)</f>
        <v/>
      </c>
      <c r="Y2991" s="430" t="str">
        <f>IF('statement of marks'!DC100="","",'statement of marks'!DC100)</f>
        <v/>
      </c>
      <c r="Z2991" s="453" t="str">
        <f>IF('statement of marks'!DD100="","",'statement of marks'!DD100)</f>
        <v/>
      </c>
    </row>
    <row r="2992" spans="1:26" ht="15.5" customHeight="1">
      <c r="A2992" s="424"/>
      <c r="B2992" s="813" t="str">
        <f>IF('statement of marks'!$DG$3="","",'statement of marks'!$DG$3)</f>
        <v>SCIENCE</v>
      </c>
      <c r="C2992" s="814"/>
      <c r="D2992" s="430" t="str">
        <f>IF('statement of marks'!DG100="","",'statement of marks'!DG100)</f>
        <v/>
      </c>
      <c r="E2992" s="430" t="str">
        <f>IF('statement of marks'!DH100="","",'statement of marks'!DH100)</f>
        <v/>
      </c>
      <c r="F2992" s="442" t="str">
        <f>IF('statement of marks'!DI100="","",'statement of marks'!DI100)</f>
        <v/>
      </c>
      <c r="G2992" s="430" t="str">
        <f>IF('statement of marks'!DJ100="","",'statement of marks'!DJ100)</f>
        <v/>
      </c>
      <c r="H2992" s="430" t="str">
        <f>IF('statement of marks'!DK100="","",'statement of marks'!DK100)</f>
        <v/>
      </c>
      <c r="I2992" s="443" t="str">
        <f>IF('statement of marks'!DL100="","",'statement of marks'!DL100)</f>
        <v/>
      </c>
      <c r="J2992" s="430" t="str">
        <f>IF('statement of marks'!DM100="","",'statement of marks'!DM100)</f>
        <v/>
      </c>
      <c r="K2992" s="430" t="str">
        <f>IF('statement of marks'!DN100="","",'statement of marks'!DN100)</f>
        <v/>
      </c>
      <c r="L2992" s="443" t="str">
        <f>IF('statement of marks'!DO100="","",'statement of marks'!DO100)</f>
        <v/>
      </c>
      <c r="M2992" s="443" t="str">
        <f>IF('statement of marks'!DP100="","",'statement of marks'!DP100)</f>
        <v/>
      </c>
      <c r="N2992" s="444" t="str">
        <f>IF('statement of marks'!DQ100="","",'statement of marks'!DQ100)</f>
        <v/>
      </c>
      <c r="O2992" s="430" t="str">
        <f>IF('statement of marks'!DR100="","",'statement of marks'!DR100)</f>
        <v/>
      </c>
      <c r="P2992" s="430" t="str">
        <f>IF('statement of marks'!DS100="","",'statement of marks'!DS100)</f>
        <v/>
      </c>
      <c r="Q2992" s="430"/>
      <c r="R2992" s="443" t="str">
        <f>IF('statement of marks'!DT100="","",'statement of marks'!DT100)</f>
        <v/>
      </c>
      <c r="S2992" s="445" t="str">
        <f>IF('statement of marks'!DU100="","",'statement of marks'!DU100)</f>
        <v/>
      </c>
      <c r="T2992" s="430" t="str">
        <f>IF('statement of marks'!DV100="","",'statement of marks'!DV100)</f>
        <v/>
      </c>
      <c r="U2992" s="430" t="str">
        <f>IF('statement of marks'!DW100="","",'statement of marks'!DW100)</f>
        <v/>
      </c>
      <c r="V2992" s="430"/>
      <c r="W2992" s="443" t="str">
        <f>IF('statement of marks'!DX100="","",'statement of marks'!DX100)</f>
        <v/>
      </c>
      <c r="X2992" s="446" t="str">
        <f>IF('statement of marks'!DY100="","",'statement of marks'!DY100)</f>
        <v/>
      </c>
      <c r="Y2992" s="430" t="str">
        <f>IF('statement of marks'!DZ100="","",'statement of marks'!DZ100)</f>
        <v/>
      </c>
      <c r="Z2992" s="453" t="str">
        <f>IF('statement of marks'!EA100="","",'statement of marks'!EA100)</f>
        <v/>
      </c>
    </row>
    <row r="2993" spans="1:26" ht="15.5" customHeight="1">
      <c r="A2993" s="424"/>
      <c r="B2993" s="813" t="str">
        <f>IF('statement of marks'!$ED$3="","",'statement of marks'!$ED$3)</f>
        <v>SOCIAL STUDIES</v>
      </c>
      <c r="C2993" s="814"/>
      <c r="D2993" s="430" t="str">
        <f>IF('statement of marks'!ED100="","",'statement of marks'!ED100)</f>
        <v/>
      </c>
      <c r="E2993" s="430" t="str">
        <f>IF('statement of marks'!EE100="","",'statement of marks'!EE100)</f>
        <v/>
      </c>
      <c r="F2993" s="442" t="str">
        <f>IF('statement of marks'!EF100="","",'statement of marks'!EF100)</f>
        <v/>
      </c>
      <c r="G2993" s="430" t="str">
        <f>IF('statement of marks'!EG100="","",'statement of marks'!EG100)</f>
        <v/>
      </c>
      <c r="H2993" s="430" t="str">
        <f>IF('statement of marks'!EH100="","",'statement of marks'!EH100)</f>
        <v/>
      </c>
      <c r="I2993" s="443" t="str">
        <f>IF('statement of marks'!EI100="","",'statement of marks'!EI100)</f>
        <v/>
      </c>
      <c r="J2993" s="430" t="str">
        <f>IF('statement of marks'!EJ100="","",'statement of marks'!EJ100)</f>
        <v/>
      </c>
      <c r="K2993" s="430" t="str">
        <f>IF('statement of marks'!EK100="","",'statement of marks'!EK100)</f>
        <v/>
      </c>
      <c r="L2993" s="443" t="str">
        <f>IF('statement of marks'!EL100="","",'statement of marks'!EL100)</f>
        <v/>
      </c>
      <c r="M2993" s="443" t="str">
        <f>IF('statement of marks'!EM100="","",'statement of marks'!EM100)</f>
        <v/>
      </c>
      <c r="N2993" s="444" t="str">
        <f>IF('statement of marks'!EN100="","",'statement of marks'!EN100)</f>
        <v/>
      </c>
      <c r="O2993" s="430" t="str">
        <f>IF('statement of marks'!EO100="","",'statement of marks'!EO100)</f>
        <v/>
      </c>
      <c r="P2993" s="430" t="str">
        <f>IF('statement of marks'!EP100="","",'statement of marks'!EP100)</f>
        <v/>
      </c>
      <c r="Q2993" s="430"/>
      <c r="R2993" s="443" t="str">
        <f>IF('statement of marks'!EQ100="","",'statement of marks'!EQ100)</f>
        <v/>
      </c>
      <c r="S2993" s="445" t="str">
        <f>IF('statement of marks'!ER100="","",'statement of marks'!ER100)</f>
        <v/>
      </c>
      <c r="T2993" s="430" t="str">
        <f>IF('statement of marks'!ES100="","",'statement of marks'!ES100)</f>
        <v/>
      </c>
      <c r="U2993" s="430" t="str">
        <f>IF('statement of marks'!ET100="","",'statement of marks'!ET100)</f>
        <v/>
      </c>
      <c r="V2993" s="430"/>
      <c r="W2993" s="443" t="str">
        <f>IF('statement of marks'!EU100="","",'statement of marks'!EU100)</f>
        <v/>
      </c>
      <c r="X2993" s="446" t="str">
        <f>IF('statement of marks'!EV100="","",'statement of marks'!EV100)</f>
        <v/>
      </c>
      <c r="Y2993" s="430" t="str">
        <f>IF('statement of marks'!EW100="","",'statement of marks'!EW100)</f>
        <v/>
      </c>
      <c r="Z2993" s="453" t="str">
        <f>IF('statement of marks'!EX100="","",'statement of marks'!EX100)</f>
        <v/>
      </c>
    </row>
    <row r="2994" spans="1:26" ht="15.5" customHeight="1">
      <c r="A2994" s="424"/>
      <c r="B2994" s="813" t="s">
        <v>172</v>
      </c>
      <c r="C2994" s="814"/>
      <c r="D2994" s="794" t="s">
        <v>167</v>
      </c>
      <c r="E2994" s="794"/>
      <c r="F2994" s="794"/>
      <c r="G2994" s="794" t="s">
        <v>168</v>
      </c>
      <c r="H2994" s="794"/>
      <c r="I2994" s="794"/>
      <c r="J2994" s="794" t="s">
        <v>169</v>
      </c>
      <c r="K2994" s="794"/>
      <c r="L2994" s="794"/>
      <c r="M2994" s="794"/>
      <c r="N2994" s="794"/>
      <c r="O2994" s="794" t="s">
        <v>177</v>
      </c>
      <c r="P2994" s="794"/>
      <c r="Q2994" s="794"/>
      <c r="R2994" s="794"/>
      <c r="S2994" s="794" t="s">
        <v>221</v>
      </c>
      <c r="T2994" s="794"/>
      <c r="U2994" s="794"/>
      <c r="V2994" s="794"/>
      <c r="W2994" s="447"/>
      <c r="X2994" s="823" t="s">
        <v>425</v>
      </c>
      <c r="Y2994" s="823"/>
      <c r="Z2994" s="824"/>
    </row>
    <row r="2995" spans="1:26" ht="15.5" customHeight="1">
      <c r="A2995" s="425"/>
      <c r="B2995" s="825" t="s">
        <v>166</v>
      </c>
      <c r="C2995" s="826"/>
      <c r="D2995" s="827">
        <f>IF('statement of marks'!FA$6="","",'statement of marks'!FA$6)</f>
        <v>20</v>
      </c>
      <c r="E2995" s="827"/>
      <c r="F2995" s="827"/>
      <c r="G2995" s="827">
        <f>IF('statement of marks'!FB$6="","",'statement of marks'!FB$6)</f>
        <v>20</v>
      </c>
      <c r="H2995" s="827"/>
      <c r="I2995" s="827"/>
      <c r="J2995" s="827">
        <f>IF('statement of marks'!FC$6="","",'statement of marks'!FC$6)</f>
        <v>20</v>
      </c>
      <c r="K2995" s="827"/>
      <c r="L2995" s="827"/>
      <c r="M2995" s="827"/>
      <c r="N2995" s="827"/>
      <c r="O2995" s="827">
        <f>IF('statement of marks'!FD$6="","",'statement of marks'!FD$6)</f>
        <v>20</v>
      </c>
      <c r="P2995" s="827"/>
      <c r="Q2995" s="827"/>
      <c r="R2995" s="827"/>
      <c r="S2995" s="827">
        <f>IF('statement of marks'!FE$6="","",'statement of marks'!FE$6)</f>
        <v>20</v>
      </c>
      <c r="T2995" s="827"/>
      <c r="U2995" s="827"/>
      <c r="V2995" s="827"/>
      <c r="W2995" s="448"/>
      <c r="X2995" s="436">
        <f>IF('statement of marks'!FF$6="","",'statement of marks'!FF$6)</f>
        <v>100</v>
      </c>
      <c r="Y2995" s="436" t="s">
        <v>220</v>
      </c>
      <c r="Z2995" s="451" t="s">
        <v>69</v>
      </c>
    </row>
    <row r="2996" spans="1:26" ht="15.5" customHeight="1">
      <c r="A2996" s="424"/>
      <c r="B2996" s="813" t="str">
        <f>IF('statement of marks'!$FA$3="","",'statement of marks'!$FA$3)</f>
        <v>WORK EXPERIENCE</v>
      </c>
      <c r="C2996" s="814"/>
      <c r="D2996" s="817" t="str">
        <f>IF('statement of marks'!FA100="","",'statement of marks'!FA100)</f>
        <v/>
      </c>
      <c r="E2996" s="817"/>
      <c r="F2996" s="817"/>
      <c r="G2996" s="817" t="str">
        <f>IF('statement of marks'!FB100="","",'statement of marks'!FB100)</f>
        <v/>
      </c>
      <c r="H2996" s="817"/>
      <c r="I2996" s="817"/>
      <c r="J2996" s="816" t="str">
        <f>IF('statement of marks'!FC100="","",'statement of marks'!FC100)</f>
        <v/>
      </c>
      <c r="K2996" s="816"/>
      <c r="L2996" s="816"/>
      <c r="M2996" s="816"/>
      <c r="N2996" s="816"/>
      <c r="O2996" s="817" t="str">
        <f>IF('statement of marks'!FD100="","",'statement of marks'!FD100)</f>
        <v/>
      </c>
      <c r="P2996" s="817"/>
      <c r="Q2996" s="817"/>
      <c r="R2996" s="817"/>
      <c r="S2996" s="817" t="str">
        <f>IF('statement of marks'!FE100="","",'statement of marks'!FE100)</f>
        <v/>
      </c>
      <c r="T2996" s="817"/>
      <c r="U2996" s="817"/>
      <c r="V2996" s="817"/>
      <c r="W2996" s="447"/>
      <c r="X2996" s="447" t="str">
        <f>IF('statement of marks'!FF100="","",'statement of marks'!FF100)</f>
        <v/>
      </c>
      <c r="Y2996" s="447" t="str">
        <f>IF('statement of marks'!FG100="","",'statement of marks'!FG100)</f>
        <v/>
      </c>
      <c r="Z2996" s="454" t="str">
        <f>IF('statement of marks'!FH100="","",'statement of marks'!FH100)</f>
        <v/>
      </c>
    </row>
    <row r="2997" spans="1:26" ht="15.5" customHeight="1">
      <c r="A2997" s="424"/>
      <c r="B2997" s="813" t="str">
        <f>IF('statement of marks'!$FK$3="","",'statement of marks'!$FK$3)</f>
        <v>ART EDUCATION</v>
      </c>
      <c r="C2997" s="814"/>
      <c r="D2997" s="817" t="str">
        <f>IF('statement of marks'!FK100="","",'statement of marks'!FK100)</f>
        <v/>
      </c>
      <c r="E2997" s="817"/>
      <c r="F2997" s="817"/>
      <c r="G2997" s="817" t="str">
        <f>IF('statement of marks'!FL100="","",'statement of marks'!FL100)</f>
        <v/>
      </c>
      <c r="H2997" s="817"/>
      <c r="I2997" s="817"/>
      <c r="J2997" s="816" t="str">
        <f>IF('statement of marks'!FM100="","",'statement of marks'!FM100)</f>
        <v/>
      </c>
      <c r="K2997" s="816"/>
      <c r="L2997" s="816"/>
      <c r="M2997" s="816"/>
      <c r="N2997" s="816"/>
      <c r="O2997" s="817" t="str">
        <f>IF('statement of marks'!FN100="","",'statement of marks'!FN100)</f>
        <v/>
      </c>
      <c r="P2997" s="817"/>
      <c r="Q2997" s="817"/>
      <c r="R2997" s="817"/>
      <c r="S2997" s="817" t="str">
        <f>IF('statement of marks'!FO100="","",'statement of marks'!FO100)</f>
        <v/>
      </c>
      <c r="T2997" s="817"/>
      <c r="U2997" s="817"/>
      <c r="V2997" s="817"/>
      <c r="W2997" s="447"/>
      <c r="X2997" s="447" t="str">
        <f>IF('statement of marks'!FP100="","",'statement of marks'!FP100)</f>
        <v/>
      </c>
      <c r="Y2997" s="447" t="str">
        <f>IF('statement of marks'!FQ100="","",'statement of marks'!FQ100)</f>
        <v/>
      </c>
      <c r="Z2997" s="454" t="str">
        <f>IF('statement of marks'!FR100="","",'statement of marks'!FR100)</f>
        <v/>
      </c>
    </row>
    <row r="2998" spans="1:26" ht="15.5" customHeight="1">
      <c r="A2998" s="424"/>
      <c r="B2998" s="813" t="str">
        <f>IF('statement of marks'!$FU$3="","",'statement of marks'!$FU$3)</f>
        <v>PHYSICIAL EDUCATION</v>
      </c>
      <c r="C2998" s="814"/>
      <c r="D2998" s="817" t="str">
        <f>IF('statement of marks'!FU100="","",'statement of marks'!FU100)</f>
        <v/>
      </c>
      <c r="E2998" s="817"/>
      <c r="F2998" s="817"/>
      <c r="G2998" s="817" t="str">
        <f>IF('statement of marks'!FV100="","",'statement of marks'!FV100)</f>
        <v/>
      </c>
      <c r="H2998" s="817"/>
      <c r="I2998" s="817"/>
      <c r="J2998" s="816" t="str">
        <f>IF('statement of marks'!FW100="","",'statement of marks'!FW100)</f>
        <v/>
      </c>
      <c r="K2998" s="816"/>
      <c r="L2998" s="816"/>
      <c r="M2998" s="816"/>
      <c r="N2998" s="816"/>
      <c r="O2998" s="817" t="str">
        <f>IF('statement of marks'!FX100="","",'statement of marks'!FX100)</f>
        <v/>
      </c>
      <c r="P2998" s="817"/>
      <c r="Q2998" s="817"/>
      <c r="R2998" s="817"/>
      <c r="S2998" s="817" t="str">
        <f>IF('statement of marks'!FY100="","",'statement of marks'!FY100)</f>
        <v/>
      </c>
      <c r="T2998" s="817"/>
      <c r="U2998" s="817"/>
      <c r="V2998" s="817"/>
      <c r="W2998" s="447"/>
      <c r="X2998" s="447" t="str">
        <f>IF('statement of marks'!FZ100="","",'statement of marks'!FZ100)</f>
        <v/>
      </c>
      <c r="Y2998" s="447" t="str">
        <f>IF('statement of marks'!GA100="","",'statement of marks'!GA100)</f>
        <v/>
      </c>
      <c r="Z2998" s="454" t="str">
        <f>IF('statement of marks'!GB100="","",'statement of marks'!GB100)</f>
        <v/>
      </c>
    </row>
    <row r="2999" spans="1:26" ht="15.5" customHeight="1">
      <c r="A2999" s="424"/>
      <c r="B2999" s="813" t="s">
        <v>173</v>
      </c>
      <c r="C2999" s="814"/>
      <c r="D2999" s="794" t="str">
        <f>details!$EF$3</f>
        <v>AUGUST</v>
      </c>
      <c r="E2999" s="794"/>
      <c r="F2999" s="794"/>
      <c r="G2999" s="794" t="str">
        <f>details!$EJ$3</f>
        <v>OCTOBER</v>
      </c>
      <c r="H2999" s="794"/>
      <c r="I2999" s="794"/>
      <c r="J2999" s="816" t="str">
        <f>details!$EN$3</f>
        <v>DECEMBER</v>
      </c>
      <c r="K2999" s="816"/>
      <c r="L2999" s="816"/>
      <c r="M2999" s="816"/>
      <c r="N2999" s="816"/>
      <c r="O2999" s="794" t="str">
        <f>details!$ER$3</f>
        <v>FEBURARY</v>
      </c>
      <c r="P2999" s="794"/>
      <c r="Q2999" s="794"/>
      <c r="R2999" s="794"/>
      <c r="S2999" s="794" t="str">
        <f>details!$EV$3</f>
        <v>GRAND TOAL</v>
      </c>
      <c r="T2999" s="794"/>
      <c r="U2999" s="794"/>
      <c r="V2999" s="794"/>
      <c r="W2999" s="811" t="s">
        <v>118</v>
      </c>
      <c r="X2999" s="811"/>
      <c r="Y2999" s="811"/>
      <c r="Z2999" s="812"/>
    </row>
    <row r="3000" spans="1:26" ht="15.5" customHeight="1">
      <c r="A3000" s="424"/>
      <c r="B3000" s="813" t="s">
        <v>175</v>
      </c>
      <c r="C3000" s="814"/>
      <c r="D3000" s="815" t="str">
        <f>IF(details!EI100="","",details!EI100)</f>
        <v/>
      </c>
      <c r="E3000" s="815"/>
      <c r="F3000" s="815"/>
      <c r="G3000" s="815" t="str">
        <f>IF(details!EM100="","",details!EM100)</f>
        <v/>
      </c>
      <c r="H3000" s="815"/>
      <c r="I3000" s="815"/>
      <c r="J3000" s="816" t="str">
        <f>IF(details!EQ100="","",details!EQ100)</f>
        <v/>
      </c>
      <c r="K3000" s="816"/>
      <c r="L3000" s="816"/>
      <c r="M3000" s="816"/>
      <c r="N3000" s="816"/>
      <c r="O3000" s="817" t="str">
        <f>IF(details!EU100="","",details!EU100)</f>
        <v/>
      </c>
      <c r="P3000" s="817"/>
      <c r="Q3000" s="817"/>
      <c r="R3000" s="817"/>
      <c r="S3000" s="815" t="str">
        <f>IF(details!EW100="","",details!EW100)</f>
        <v/>
      </c>
      <c r="T3000" s="815"/>
      <c r="U3000" s="815"/>
      <c r="V3000" s="815"/>
      <c r="W3000" s="811"/>
      <c r="X3000" s="811"/>
      <c r="Y3000" s="811"/>
      <c r="Z3000" s="812"/>
    </row>
    <row r="3001" spans="1:26" ht="15.5" customHeight="1">
      <c r="A3001" s="424"/>
      <c r="B3001" s="818" t="s">
        <v>174</v>
      </c>
      <c r="C3001" s="819"/>
      <c r="D3001" s="820">
        <f>IF(details!EH100="","",details!EH100)</f>
        <v>40</v>
      </c>
      <c r="E3001" s="820"/>
      <c r="F3001" s="820"/>
      <c r="G3001" s="820">
        <f>IF(details!EL100="","",details!EL100)</f>
        <v>60</v>
      </c>
      <c r="H3001" s="820"/>
      <c r="I3001" s="820"/>
      <c r="J3001" s="820">
        <f>IF(details!EP100="","",details!EP100)</f>
        <v>80</v>
      </c>
      <c r="K3001" s="820"/>
      <c r="L3001" s="820"/>
      <c r="M3001" s="820"/>
      <c r="N3001" s="820"/>
      <c r="O3001" s="820">
        <f>IF(details!ET100="","",details!ET100)</f>
        <v>100</v>
      </c>
      <c r="P3001" s="820"/>
      <c r="Q3001" s="820"/>
      <c r="R3001" s="820"/>
      <c r="S3001" s="820">
        <f>IF(details!EV100="","",details!EV100)</f>
        <v>110</v>
      </c>
      <c r="T3001" s="820"/>
      <c r="U3001" s="820"/>
      <c r="V3001" s="820"/>
      <c r="W3001" s="821">
        <f>'statement of marks'!$HR$108</f>
        <v>45777</v>
      </c>
      <c r="X3001" s="821"/>
      <c r="Y3001" s="821"/>
      <c r="Z3001" s="822"/>
    </row>
    <row r="3002" spans="1:26" ht="15.5" customHeight="1">
      <c r="A3002" s="426"/>
      <c r="B3002" s="803" t="s">
        <v>232</v>
      </c>
      <c r="C3002" s="804"/>
      <c r="D3002" s="805" t="s">
        <v>189</v>
      </c>
      <c r="E3002" s="805"/>
      <c r="F3002" s="805"/>
      <c r="G3002" s="805" t="s">
        <v>190</v>
      </c>
      <c r="H3002" s="805"/>
      <c r="I3002" s="805"/>
      <c r="J3002" s="805" t="s">
        <v>222</v>
      </c>
      <c r="K3002" s="805"/>
      <c r="L3002" s="805"/>
      <c r="M3002" s="805"/>
      <c r="N3002" s="805"/>
      <c r="O3002" s="805" t="s">
        <v>147</v>
      </c>
      <c r="P3002" s="805"/>
      <c r="Q3002" s="805"/>
      <c r="R3002" s="805"/>
      <c r="S3002" s="806" t="s">
        <v>195</v>
      </c>
      <c r="T3002" s="806"/>
      <c r="U3002" s="806"/>
      <c r="V3002" s="806"/>
      <c r="W3002" s="805" t="s">
        <v>230</v>
      </c>
      <c r="X3002" s="805"/>
      <c r="Y3002" s="805"/>
      <c r="Z3002" s="807"/>
    </row>
    <row r="3003" spans="1:26" ht="15.5" customHeight="1">
      <c r="A3003" s="426"/>
      <c r="B3003" s="803"/>
      <c r="C3003" s="804"/>
      <c r="D3003" s="805">
        <f>'statement of marks'!HP100</f>
        <v>1200</v>
      </c>
      <c r="E3003" s="805"/>
      <c r="F3003" s="805"/>
      <c r="G3003" s="805" t="str">
        <f>'statement of marks'!HQ100</f>
        <v/>
      </c>
      <c r="H3003" s="805"/>
      <c r="I3003" s="805"/>
      <c r="J3003" s="808" t="str">
        <f>'statement of marks'!HU100</f>
        <v/>
      </c>
      <c r="K3003" s="808"/>
      <c r="L3003" s="808"/>
      <c r="M3003" s="808"/>
      <c r="N3003" s="808"/>
      <c r="O3003" s="808" t="str">
        <f>'statement of marks'!HR100</f>
        <v/>
      </c>
      <c r="P3003" s="808"/>
      <c r="Q3003" s="808"/>
      <c r="R3003" s="808"/>
      <c r="S3003" s="805" t="str">
        <f>'statement of marks'!HT100</f>
        <v/>
      </c>
      <c r="T3003" s="805"/>
      <c r="U3003" s="805"/>
      <c r="V3003" s="805"/>
      <c r="W3003" s="809" t="str">
        <f>'statement of marks'!HO100</f>
        <v/>
      </c>
      <c r="X3003" s="809"/>
      <c r="Y3003" s="809"/>
      <c r="Z3003" s="810"/>
    </row>
    <row r="3004" spans="1:26" ht="15.5" customHeight="1">
      <c r="A3004" s="424"/>
      <c r="B3004" s="792" t="s">
        <v>176</v>
      </c>
      <c r="C3004" s="793"/>
      <c r="D3004" s="794"/>
      <c r="E3004" s="794"/>
      <c r="F3004" s="794"/>
      <c r="G3004" s="794"/>
      <c r="H3004" s="794"/>
      <c r="I3004" s="794"/>
      <c r="J3004" s="794"/>
      <c r="K3004" s="794"/>
      <c r="L3004" s="794"/>
      <c r="M3004" s="794"/>
      <c r="N3004" s="794"/>
      <c r="O3004" s="794"/>
      <c r="P3004" s="794"/>
      <c r="Q3004" s="794"/>
      <c r="R3004" s="794"/>
      <c r="S3004" s="794"/>
      <c r="T3004" s="794"/>
      <c r="U3004" s="794"/>
      <c r="V3004" s="794"/>
      <c r="W3004" s="794"/>
      <c r="X3004" s="794"/>
      <c r="Y3004" s="794"/>
      <c r="Z3004" s="800"/>
    </row>
    <row r="3005" spans="1:26" ht="15.5" customHeight="1">
      <c r="A3005" s="424"/>
      <c r="B3005" s="801" t="s">
        <v>161</v>
      </c>
      <c r="C3005" s="802"/>
      <c r="D3005" s="794"/>
      <c r="E3005" s="794"/>
      <c r="F3005" s="794"/>
      <c r="G3005" s="794"/>
      <c r="H3005" s="794"/>
      <c r="I3005" s="794"/>
      <c r="J3005" s="794"/>
      <c r="K3005" s="794"/>
      <c r="L3005" s="794"/>
      <c r="M3005" s="794"/>
      <c r="N3005" s="794"/>
      <c r="O3005" s="794"/>
      <c r="P3005" s="794"/>
      <c r="Q3005" s="794"/>
      <c r="R3005" s="794"/>
      <c r="S3005" s="794"/>
      <c r="T3005" s="794"/>
      <c r="U3005" s="794"/>
      <c r="V3005" s="794"/>
      <c r="W3005" s="794"/>
      <c r="X3005" s="794"/>
      <c r="Y3005" s="794"/>
      <c r="Z3005" s="800"/>
    </row>
    <row r="3006" spans="1:26" ht="15.5" customHeight="1">
      <c r="A3006" s="424"/>
      <c r="B3006" s="792" t="s">
        <v>162</v>
      </c>
      <c r="C3006" s="793"/>
      <c r="D3006" s="794"/>
      <c r="E3006" s="794"/>
      <c r="F3006" s="794"/>
      <c r="G3006" s="794"/>
      <c r="H3006" s="794"/>
      <c r="I3006" s="794"/>
      <c r="J3006" s="794"/>
      <c r="K3006" s="794"/>
      <c r="L3006" s="794"/>
      <c r="M3006" s="794"/>
      <c r="N3006" s="794"/>
      <c r="O3006" s="794"/>
      <c r="P3006" s="794"/>
      <c r="Q3006" s="794"/>
      <c r="R3006" s="794"/>
      <c r="S3006" s="795" t="s">
        <v>162</v>
      </c>
      <c r="T3006" s="795"/>
      <c r="U3006" s="795"/>
      <c r="V3006" s="795"/>
      <c r="W3006" s="796" t="s">
        <v>163</v>
      </c>
      <c r="X3006" s="796"/>
      <c r="Y3006" s="796"/>
      <c r="Z3006" s="797"/>
    </row>
    <row r="3007" spans="1:26" ht="15.5" customHeight="1">
      <c r="A3007" s="424"/>
      <c r="B3007" s="798" t="s">
        <v>163</v>
      </c>
      <c r="C3007" s="799"/>
      <c r="D3007" s="794"/>
      <c r="E3007" s="794"/>
      <c r="F3007" s="794"/>
      <c r="G3007" s="794"/>
      <c r="H3007" s="794"/>
      <c r="I3007" s="794"/>
      <c r="J3007" s="794"/>
      <c r="K3007" s="794"/>
      <c r="L3007" s="794"/>
      <c r="M3007" s="794"/>
      <c r="N3007" s="794"/>
      <c r="O3007" s="794"/>
      <c r="P3007" s="794"/>
      <c r="Q3007" s="794"/>
      <c r="R3007" s="794"/>
      <c r="S3007" s="795"/>
      <c r="T3007" s="795"/>
      <c r="U3007" s="795"/>
      <c r="V3007" s="795"/>
      <c r="W3007" s="796"/>
      <c r="X3007" s="796"/>
      <c r="Y3007" s="796"/>
      <c r="Z3007" s="797"/>
    </row>
    <row r="3008" spans="1:26" ht="15.5" customHeight="1" thickBot="1">
      <c r="A3008" s="424"/>
      <c r="B3008" s="786" t="s">
        <v>223</v>
      </c>
      <c r="C3008" s="787"/>
      <c r="D3008" s="788"/>
      <c r="E3008" s="788"/>
      <c r="F3008" s="788"/>
      <c r="G3008" s="788"/>
      <c r="H3008" s="788"/>
      <c r="I3008" s="788"/>
      <c r="J3008" s="788"/>
      <c r="K3008" s="788"/>
      <c r="L3008" s="788"/>
      <c r="M3008" s="788"/>
      <c r="N3008" s="788"/>
      <c r="O3008" s="788"/>
      <c r="P3008" s="788"/>
      <c r="Q3008" s="788"/>
      <c r="R3008" s="788"/>
      <c r="S3008" s="789" t="s">
        <v>179</v>
      </c>
      <c r="T3008" s="789"/>
      <c r="U3008" s="789"/>
      <c r="V3008" s="789"/>
      <c r="W3008" s="790" t="s">
        <v>179</v>
      </c>
      <c r="X3008" s="790"/>
      <c r="Y3008" s="790"/>
      <c r="Z3008" s="791"/>
    </row>
    <row r="3009" spans="1:26" ht="15.5" customHeight="1">
      <c r="A3009" s="424"/>
      <c r="B3009" s="839" t="s">
        <v>178</v>
      </c>
      <c r="C3009" s="840"/>
      <c r="D3009" s="840"/>
      <c r="E3009" s="840"/>
      <c r="F3009" s="840"/>
      <c r="G3009" s="840"/>
      <c r="H3009" s="840"/>
      <c r="I3009" s="840"/>
      <c r="J3009" s="840"/>
      <c r="K3009" s="840"/>
      <c r="L3009" s="840"/>
      <c r="M3009" s="840"/>
      <c r="N3009" s="840"/>
      <c r="O3009" s="840"/>
      <c r="P3009" s="840"/>
      <c r="Q3009" s="840"/>
      <c r="R3009" s="840"/>
      <c r="S3009" s="840"/>
      <c r="T3009" s="840"/>
      <c r="U3009" s="840"/>
      <c r="V3009" s="840"/>
      <c r="W3009" s="840"/>
      <c r="X3009" s="840"/>
      <c r="Y3009" s="840"/>
      <c r="Z3009" s="841"/>
    </row>
    <row r="3010" spans="1:26" ht="15.5" customHeight="1">
      <c r="A3010" s="424"/>
      <c r="B3010" s="842" t="str">
        <f>IF('statement of marks'!$A$1="","",'statement of marks'!$A$1)</f>
        <v>GOVT. HR. SEC. SCHOOL, _________________</v>
      </c>
      <c r="C3010" s="843"/>
      <c r="D3010" s="843"/>
      <c r="E3010" s="843"/>
      <c r="F3010" s="843"/>
      <c r="G3010" s="843"/>
      <c r="H3010" s="843"/>
      <c r="I3010" s="843"/>
      <c r="J3010" s="843"/>
      <c r="K3010" s="843"/>
      <c r="L3010" s="843"/>
      <c r="M3010" s="843"/>
      <c r="N3010" s="843"/>
      <c r="O3010" s="843"/>
      <c r="P3010" s="843"/>
      <c r="Q3010" s="843"/>
      <c r="R3010" s="843"/>
      <c r="S3010" s="843"/>
      <c r="T3010" s="843"/>
      <c r="U3010" s="843"/>
      <c r="V3010" s="843"/>
      <c r="W3010" s="843"/>
      <c r="X3010" s="843"/>
      <c r="Y3010" s="843"/>
      <c r="Z3010" s="844"/>
    </row>
    <row r="3011" spans="1:26" ht="15.5" customHeight="1">
      <c r="A3011" s="424"/>
      <c r="B3011" s="813" t="s">
        <v>117</v>
      </c>
      <c r="C3011" s="814"/>
      <c r="D3011" s="814" t="str">
        <f>IF('statement of marks'!$H$3="","",'statement of marks'!$H$3)</f>
        <v>2024-25</v>
      </c>
      <c r="E3011" s="814"/>
      <c r="F3011" s="814"/>
      <c r="G3011" s="814"/>
      <c r="H3011" s="814"/>
      <c r="I3011" s="814"/>
      <c r="J3011" s="814"/>
      <c r="K3011" s="814"/>
      <c r="L3011" s="814"/>
      <c r="M3011" s="814"/>
      <c r="N3011" s="814"/>
      <c r="O3011" s="814"/>
      <c r="P3011" s="814"/>
      <c r="Q3011" s="814"/>
      <c r="R3011" s="814"/>
      <c r="S3011" s="814"/>
      <c r="T3011" s="814"/>
      <c r="U3011" s="814"/>
      <c r="V3011" s="814"/>
      <c r="W3011" s="814"/>
      <c r="X3011" s="814"/>
      <c r="Y3011" s="814"/>
      <c r="Z3011" s="832"/>
    </row>
    <row r="3012" spans="1:26" ht="15.5" customHeight="1">
      <c r="A3012" s="424"/>
      <c r="B3012" s="813" t="s">
        <v>157</v>
      </c>
      <c r="C3012" s="814"/>
      <c r="D3012" s="814" t="str">
        <f>IF('statement of marks'!I101="","",'statement of marks'!I101)</f>
        <v/>
      </c>
      <c r="E3012" s="814"/>
      <c r="F3012" s="814"/>
      <c r="G3012" s="814"/>
      <c r="H3012" s="814"/>
      <c r="I3012" s="814"/>
      <c r="J3012" s="814"/>
      <c r="K3012" s="814"/>
      <c r="L3012" s="814"/>
      <c r="M3012" s="814"/>
      <c r="N3012" s="814"/>
      <c r="O3012" s="814"/>
      <c r="P3012" s="814"/>
      <c r="Q3012" s="814"/>
      <c r="R3012" s="814"/>
      <c r="S3012" s="814"/>
      <c r="T3012" s="814"/>
      <c r="U3012" s="814"/>
      <c r="V3012" s="814"/>
      <c r="W3012" s="814"/>
      <c r="X3012" s="814"/>
      <c r="Y3012" s="814"/>
      <c r="Z3012" s="832"/>
    </row>
    <row r="3013" spans="1:26" ht="15.5" customHeight="1">
      <c r="A3013" s="424"/>
      <c r="B3013" s="813" t="s">
        <v>20</v>
      </c>
      <c r="C3013" s="814"/>
      <c r="D3013" s="814" t="str">
        <f>IF('statement of marks'!J101="","",'statement of marks'!J101)</f>
        <v/>
      </c>
      <c r="E3013" s="814"/>
      <c r="F3013" s="814"/>
      <c r="G3013" s="814"/>
      <c r="H3013" s="814"/>
      <c r="I3013" s="814"/>
      <c r="J3013" s="814"/>
      <c r="K3013" s="814"/>
      <c r="L3013" s="814"/>
      <c r="M3013" s="814"/>
      <c r="N3013" s="814"/>
      <c r="O3013" s="814"/>
      <c r="P3013" s="814"/>
      <c r="Q3013" s="814"/>
      <c r="R3013" s="814"/>
      <c r="S3013" s="814"/>
      <c r="T3013" s="814"/>
      <c r="U3013" s="814"/>
      <c r="V3013" s="814"/>
      <c r="W3013" s="814"/>
      <c r="X3013" s="814"/>
      <c r="Y3013" s="814"/>
      <c r="Z3013" s="832"/>
    </row>
    <row r="3014" spans="1:26" ht="15.5" customHeight="1">
      <c r="A3014" s="424"/>
      <c r="B3014" s="813" t="s">
        <v>21</v>
      </c>
      <c r="C3014" s="814"/>
      <c r="D3014" s="814" t="str">
        <f>IF('statement of marks'!K101="","",'statement of marks'!K101)</f>
        <v/>
      </c>
      <c r="E3014" s="814"/>
      <c r="F3014" s="814"/>
      <c r="G3014" s="814"/>
      <c r="H3014" s="814"/>
      <c r="I3014" s="814"/>
      <c r="J3014" s="814"/>
      <c r="K3014" s="814"/>
      <c r="L3014" s="814"/>
      <c r="M3014" s="814"/>
      <c r="N3014" s="814"/>
      <c r="O3014" s="814"/>
      <c r="P3014" s="814"/>
      <c r="Q3014" s="814"/>
      <c r="R3014" s="814"/>
      <c r="S3014" s="814"/>
      <c r="T3014" s="814"/>
      <c r="U3014" s="814"/>
      <c r="V3014" s="814"/>
      <c r="W3014" s="814"/>
      <c r="X3014" s="814"/>
      <c r="Y3014" s="814"/>
      <c r="Z3014" s="832"/>
    </row>
    <row r="3015" spans="1:26" ht="15.5" customHeight="1">
      <c r="A3015" s="424"/>
      <c r="B3015" s="813" t="s">
        <v>158</v>
      </c>
      <c r="C3015" s="814"/>
      <c r="D3015" s="814" t="str">
        <f>IF('statement of marks'!$G$3="","",'statement of marks'!$G$3)</f>
        <v>6 A</v>
      </c>
      <c r="E3015" s="814"/>
      <c r="F3015" s="814"/>
      <c r="G3015" s="814" t="s">
        <v>159</v>
      </c>
      <c r="H3015" s="814"/>
      <c r="I3015" s="814"/>
      <c r="J3015" s="836">
        <f>IF('statement of marks'!D101="","",'statement of marks'!D101)</f>
        <v>895</v>
      </c>
      <c r="K3015" s="837"/>
      <c r="L3015" s="837"/>
      <c r="M3015" s="837"/>
      <c r="N3015" s="838"/>
      <c r="O3015" s="814" t="s">
        <v>79</v>
      </c>
      <c r="P3015" s="814"/>
      <c r="Q3015" s="814"/>
      <c r="R3015" s="814"/>
      <c r="S3015" s="814" t="str">
        <f>IF('statement of marks'!F101="","",'statement of marks'!F101)</f>
        <v/>
      </c>
      <c r="T3015" s="814"/>
      <c r="U3015" s="814"/>
      <c r="V3015" s="814"/>
      <c r="W3015" s="814" t="str">
        <f>IF('statement of marks'!$I$3="","",'statement of marks'!$I$3)</f>
        <v>SCHOOL DISE CODE</v>
      </c>
      <c r="X3015" s="814"/>
      <c r="Y3015" s="814"/>
      <c r="Z3015" s="832"/>
    </row>
    <row r="3016" spans="1:26" ht="15.5" customHeight="1">
      <c r="A3016" s="424"/>
      <c r="B3016" s="449" t="s">
        <v>171</v>
      </c>
      <c r="C3016" s="428"/>
      <c r="D3016" s="830" t="str">
        <f>IF('statement of marks'!G101="","",'statement of marks'!G101)</f>
        <v/>
      </c>
      <c r="E3016" s="830"/>
      <c r="F3016" s="830"/>
      <c r="G3016" s="831" t="str">
        <f>IF('statement of marks'!H101="","",'statement of marks'!H101)</f>
        <v/>
      </c>
      <c r="H3016" s="831"/>
      <c r="I3016" s="831"/>
      <c r="J3016" s="831"/>
      <c r="K3016" s="831"/>
      <c r="L3016" s="831"/>
      <c r="M3016" s="831"/>
      <c r="N3016" s="831"/>
      <c r="O3016" s="831"/>
      <c r="P3016" s="831"/>
      <c r="Q3016" s="831"/>
      <c r="R3016" s="831"/>
      <c r="S3016" s="831"/>
      <c r="T3016" s="831"/>
      <c r="U3016" s="831"/>
      <c r="V3016" s="831"/>
      <c r="W3016" s="814" t="str">
        <f>IF('statement of marks'!$J$3="","",'statement of marks'!$J$3)</f>
        <v>08291009401</v>
      </c>
      <c r="X3016" s="814"/>
      <c r="Y3016" s="814"/>
      <c r="Z3016" s="832"/>
    </row>
    <row r="3017" spans="1:26" ht="15.5" customHeight="1">
      <c r="A3017" s="424"/>
      <c r="B3017" s="450" t="s">
        <v>160</v>
      </c>
      <c r="C3017" s="429" t="s">
        <v>165</v>
      </c>
      <c r="D3017" s="794" t="s">
        <v>167</v>
      </c>
      <c r="E3017" s="794"/>
      <c r="F3017" s="794"/>
      <c r="G3017" s="794" t="s">
        <v>168</v>
      </c>
      <c r="H3017" s="794"/>
      <c r="I3017" s="794"/>
      <c r="J3017" s="794" t="s">
        <v>169</v>
      </c>
      <c r="K3017" s="794"/>
      <c r="L3017" s="794"/>
      <c r="M3017" s="833" t="str">
        <f>IF('statement of marks'!U$4="","",'statement of marks'!U$4)</f>
        <v>TOTAL OF ALL TESTS</v>
      </c>
      <c r="N3017" s="834" t="str">
        <f>IF('statement of marks'!V$4="","",'statement of marks'!V$4)</f>
        <v>VRUKSHAROPAN</v>
      </c>
      <c r="O3017" s="795" t="s">
        <v>170</v>
      </c>
      <c r="P3017" s="795"/>
      <c r="Q3017" s="795"/>
      <c r="R3017" s="795"/>
      <c r="S3017" s="835" t="s">
        <v>216</v>
      </c>
      <c r="T3017" s="816" t="s">
        <v>90</v>
      </c>
      <c r="U3017" s="816"/>
      <c r="V3017" s="816"/>
      <c r="W3017" s="816"/>
      <c r="X3017" s="823" t="s">
        <v>425</v>
      </c>
      <c r="Y3017" s="823"/>
      <c r="Z3017" s="824"/>
    </row>
    <row r="3018" spans="1:26" ht="15.5" customHeight="1">
      <c r="A3018" s="424"/>
      <c r="B3018" s="450"/>
      <c r="C3018" s="429"/>
      <c r="D3018" s="431" t="s">
        <v>217</v>
      </c>
      <c r="E3018" s="431" t="s">
        <v>218</v>
      </c>
      <c r="F3018" s="432" t="s">
        <v>219</v>
      </c>
      <c r="G3018" s="431" t="s">
        <v>217</v>
      </c>
      <c r="H3018" s="431" t="s">
        <v>218</v>
      </c>
      <c r="I3018" s="433" t="s">
        <v>219</v>
      </c>
      <c r="J3018" s="431" t="s">
        <v>217</v>
      </c>
      <c r="K3018" s="431" t="s">
        <v>218</v>
      </c>
      <c r="L3018" s="433" t="s">
        <v>219</v>
      </c>
      <c r="M3018" s="833"/>
      <c r="N3018" s="834"/>
      <c r="O3018" s="431" t="s">
        <v>217</v>
      </c>
      <c r="P3018" s="431" t="s">
        <v>218</v>
      </c>
      <c r="Q3018" s="434" t="s">
        <v>421</v>
      </c>
      <c r="R3018" s="433" t="s">
        <v>219</v>
      </c>
      <c r="S3018" s="835"/>
      <c r="T3018" s="431" t="s">
        <v>217</v>
      </c>
      <c r="U3018" s="431" t="s">
        <v>218</v>
      </c>
      <c r="V3018" s="434" t="s">
        <v>422</v>
      </c>
      <c r="W3018" s="433" t="s">
        <v>219</v>
      </c>
      <c r="X3018" s="435" t="s">
        <v>423</v>
      </c>
      <c r="Y3018" s="431" t="s">
        <v>220</v>
      </c>
      <c r="Z3018" s="451" t="s">
        <v>69</v>
      </c>
    </row>
    <row r="3019" spans="1:26" ht="15.5" customHeight="1">
      <c r="A3019" s="425"/>
      <c r="B3019" s="828" t="s">
        <v>166</v>
      </c>
      <c r="C3019" s="829"/>
      <c r="D3019" s="436">
        <f>IF('statement of marks'!L$6="","",'statement of marks'!L$6)</f>
        <v>5</v>
      </c>
      <c r="E3019" s="436">
        <f>IF('statement of marks'!M$6="","",'statement of marks'!M$6)</f>
        <v>5</v>
      </c>
      <c r="F3019" s="437">
        <f>IF('statement of marks'!N$6="","",'statement of marks'!N$6)</f>
        <v>10</v>
      </c>
      <c r="G3019" s="436">
        <f>IF('statement of marks'!O$6="","",'statement of marks'!O$6)</f>
        <v>5</v>
      </c>
      <c r="H3019" s="436">
        <f>IF('statement of marks'!P$6="","",'statement of marks'!P$6)</f>
        <v>5</v>
      </c>
      <c r="I3019" s="438">
        <f>IF('statement of marks'!Q$6="","",'statement of marks'!Q$6)</f>
        <v>10</v>
      </c>
      <c r="J3019" s="436">
        <f>IF('statement of marks'!R$6="","",'statement of marks'!R$6)</f>
        <v>5</v>
      </c>
      <c r="K3019" s="436">
        <f>IF('statement of marks'!S$6="","",'statement of marks'!S$6)</f>
        <v>4</v>
      </c>
      <c r="L3019" s="438">
        <f>IF('statement of marks'!T$6="","",'statement of marks'!T$6)</f>
        <v>9</v>
      </c>
      <c r="M3019" s="438">
        <f>IF('statement of marks'!U$6="","",'statement of marks'!U$6)</f>
        <v>29</v>
      </c>
      <c r="N3019" s="439">
        <f>IF('statement of marks'!V$6="","",'statement of marks'!V$6)</f>
        <v>1</v>
      </c>
      <c r="O3019" s="436">
        <f>IF('statement of marks'!W$6="","",'statement of marks'!W$6)</f>
        <v>40</v>
      </c>
      <c r="P3019" s="436">
        <f>IF('statement of marks'!X$6="","",'statement of marks'!X$6)</f>
        <v>10</v>
      </c>
      <c r="Q3019" s="436">
        <f>IF('statement of marks'!Y$6="","",'statement of marks'!Y$6)</f>
        <v>20</v>
      </c>
      <c r="R3019" s="438">
        <f>IF('statement of marks'!Z$6="","",'statement of marks'!Z$6)</f>
        <v>70</v>
      </c>
      <c r="S3019" s="440">
        <f>IF('statement of marks'!AA$6="","",'statement of marks'!AA$6)</f>
        <v>100</v>
      </c>
      <c r="T3019" s="436">
        <f>IF('statement of marks'!AB$6="","",'statement of marks'!AB$6)</f>
        <v>65</v>
      </c>
      <c r="U3019" s="436">
        <f>IF('statement of marks'!AC$6="","",'statement of marks'!AC$6)</f>
        <v>15</v>
      </c>
      <c r="V3019" s="436">
        <f>IF('statement of marks'!AD$6="","",'statement of marks'!AD$6)</f>
        <v>20</v>
      </c>
      <c r="W3019" s="438">
        <f>IF('statement of marks'!AE$6="","",'statement of marks'!AE$6)</f>
        <v>100</v>
      </c>
      <c r="X3019" s="441">
        <f>IF('statement of marks'!AF$6="","",'statement of marks'!AF$6)</f>
        <v>200</v>
      </c>
      <c r="Y3019" s="436" t="str">
        <f>IF('statement of marks'!AG$6="","",'statement of marks'!AG$6)</f>
        <v/>
      </c>
      <c r="Z3019" s="452" t="str">
        <f>IF('statement of marks'!AH$6="","",'statement of marks'!AH$6)</f>
        <v/>
      </c>
    </row>
    <row r="3020" spans="1:26" ht="15.5" customHeight="1">
      <c r="A3020" s="424"/>
      <c r="B3020" s="813" t="str">
        <f>IF('statement of marks'!$L$3="","",'statement of marks'!$L$3)</f>
        <v>HINDI</v>
      </c>
      <c r="C3020" s="814"/>
      <c r="D3020" s="430" t="str">
        <f>IF('statement of marks'!L101="","",'statement of marks'!L101)</f>
        <v/>
      </c>
      <c r="E3020" s="430" t="str">
        <f>IF('statement of marks'!M101="","",'statement of marks'!M101)</f>
        <v/>
      </c>
      <c r="F3020" s="442" t="str">
        <f>IF('statement of marks'!N101="","",'statement of marks'!N101)</f>
        <v/>
      </c>
      <c r="G3020" s="430" t="str">
        <f>IF('statement of marks'!O101="","",'statement of marks'!O101)</f>
        <v/>
      </c>
      <c r="H3020" s="430" t="str">
        <f>IF('statement of marks'!P101="","",'statement of marks'!P101)</f>
        <v/>
      </c>
      <c r="I3020" s="443" t="str">
        <f>IF('statement of marks'!Q101="","",'statement of marks'!Q101)</f>
        <v/>
      </c>
      <c r="J3020" s="430" t="str">
        <f>IF('statement of marks'!R101="","",'statement of marks'!R101)</f>
        <v/>
      </c>
      <c r="K3020" s="430" t="str">
        <f>IF('statement of marks'!S101="","",'statement of marks'!S101)</f>
        <v/>
      </c>
      <c r="L3020" s="443" t="str">
        <f>IF('statement of marks'!T101="","",'statement of marks'!T101)</f>
        <v/>
      </c>
      <c r="M3020" s="443" t="str">
        <f>IF('statement of marks'!U101="","",'statement of marks'!U101)</f>
        <v/>
      </c>
      <c r="N3020" s="444" t="str">
        <f>IF('statement of marks'!V101="","",'statement of marks'!V101)</f>
        <v/>
      </c>
      <c r="O3020" s="430" t="str">
        <f>IF('statement of marks'!W101="","",'statement of marks'!W101)</f>
        <v/>
      </c>
      <c r="P3020" s="430" t="str">
        <f>IF('statement of marks'!X101="","",'statement of marks'!X101)</f>
        <v/>
      </c>
      <c r="Q3020" s="430" t="str">
        <f>IF('statement of marks'!Y101="","",'statement of marks'!Y101)</f>
        <v/>
      </c>
      <c r="R3020" s="443" t="str">
        <f>IF('statement of marks'!Z101="","",'statement of marks'!Z101)</f>
        <v/>
      </c>
      <c r="S3020" s="445" t="str">
        <f>IF('statement of marks'!AA101="","",'statement of marks'!AA101)</f>
        <v/>
      </c>
      <c r="T3020" s="430" t="str">
        <f>IF('statement of marks'!AB101="","",'statement of marks'!AB101)</f>
        <v/>
      </c>
      <c r="U3020" s="430" t="str">
        <f>IF('statement of marks'!AC101="","",'statement of marks'!AC101)</f>
        <v/>
      </c>
      <c r="V3020" s="430" t="str">
        <f>IF('statement of marks'!AD101="","",'statement of marks'!AD101)</f>
        <v/>
      </c>
      <c r="W3020" s="443" t="str">
        <f>IF('statement of marks'!AE101="","",'statement of marks'!AE101)</f>
        <v/>
      </c>
      <c r="X3020" s="446" t="str">
        <f>IF('statement of marks'!AF101="","",'statement of marks'!AF101)</f>
        <v/>
      </c>
      <c r="Y3020" s="430" t="str">
        <f>IF('statement of marks'!AG101="","",'statement of marks'!AG101)</f>
        <v/>
      </c>
      <c r="Z3020" s="453" t="str">
        <f>IF('statement of marks'!AH101="","",'statement of marks'!AH101)</f>
        <v/>
      </c>
    </row>
    <row r="3021" spans="1:26" ht="15.5" customHeight="1">
      <c r="A3021" s="424"/>
      <c r="B3021" s="813" t="str">
        <f>IF('statement of marks'!$AK$3="","",'statement of marks'!$AK$3)</f>
        <v>ENGLISH</v>
      </c>
      <c r="C3021" s="814"/>
      <c r="D3021" s="430" t="str">
        <f>IF('statement of marks'!AK101="","",'statement of marks'!AK101)</f>
        <v/>
      </c>
      <c r="E3021" s="430" t="str">
        <f>IF('statement of marks'!AL101="","",'statement of marks'!AL101)</f>
        <v/>
      </c>
      <c r="F3021" s="442" t="str">
        <f>IF('statement of marks'!AM101="","",'statement of marks'!AM101)</f>
        <v/>
      </c>
      <c r="G3021" s="430" t="str">
        <f>IF('statement of marks'!AN101="","",'statement of marks'!AN101)</f>
        <v/>
      </c>
      <c r="H3021" s="430" t="str">
        <f>IF('statement of marks'!AO101="","",'statement of marks'!AO101)</f>
        <v/>
      </c>
      <c r="I3021" s="443" t="str">
        <f>IF('statement of marks'!AP101="","",'statement of marks'!AP101)</f>
        <v/>
      </c>
      <c r="J3021" s="430" t="str">
        <f>IF('statement of marks'!AQ101="","",'statement of marks'!AQ101)</f>
        <v/>
      </c>
      <c r="K3021" s="430" t="str">
        <f>IF('statement of marks'!AR101="","",'statement of marks'!AR101)</f>
        <v/>
      </c>
      <c r="L3021" s="443" t="str">
        <f>IF('statement of marks'!AS101="","",'statement of marks'!AS101)</f>
        <v/>
      </c>
      <c r="M3021" s="443" t="str">
        <f>IF('statement of marks'!AT101="","",'statement of marks'!AT101)</f>
        <v/>
      </c>
      <c r="N3021" s="444" t="str">
        <f>IF('statement of marks'!AU101="","",'statement of marks'!AU101)</f>
        <v/>
      </c>
      <c r="O3021" s="430" t="str">
        <f>IF('statement of marks'!AV101="","",'statement of marks'!AV101)</f>
        <v/>
      </c>
      <c r="P3021" s="430" t="str">
        <f>IF('statement of marks'!AW101="","",'statement of marks'!AW101)</f>
        <v/>
      </c>
      <c r="Q3021" s="430" t="str">
        <f>IF('statement of marks'!AX101="","",'statement of marks'!AX101)</f>
        <v/>
      </c>
      <c r="R3021" s="443" t="str">
        <f>IF('statement of marks'!AY101="","",'statement of marks'!AY101)</f>
        <v/>
      </c>
      <c r="S3021" s="445" t="str">
        <f>IF('statement of marks'!AZ101="","",'statement of marks'!AZ101)</f>
        <v/>
      </c>
      <c r="T3021" s="430" t="str">
        <f>IF('statement of marks'!BA101="","",'statement of marks'!BA101)</f>
        <v/>
      </c>
      <c r="U3021" s="430" t="str">
        <f>IF('statement of marks'!BB101="","",'statement of marks'!BB101)</f>
        <v/>
      </c>
      <c r="V3021" s="430" t="str">
        <f>IF('statement of marks'!BC101="","",'statement of marks'!BC101)</f>
        <v/>
      </c>
      <c r="W3021" s="443" t="str">
        <f>IF('statement of marks'!BD101="","",'statement of marks'!BD101)</f>
        <v/>
      </c>
      <c r="X3021" s="446" t="str">
        <f>IF('statement of marks'!BE101="","",'statement of marks'!BE101)</f>
        <v/>
      </c>
      <c r="Y3021" s="430" t="str">
        <f>IF('statement of marks'!BF101="","",'statement of marks'!BF101)</f>
        <v/>
      </c>
      <c r="Z3021" s="453" t="str">
        <f>IF('statement of marks'!BG101="","",'statement of marks'!BG101)</f>
        <v/>
      </c>
    </row>
    <row r="3022" spans="1:26" ht="15.5" customHeight="1">
      <c r="A3022" s="424"/>
      <c r="B3022" s="813" t="str">
        <f>IF('statement of marks'!BJ101="s","SANSKRIT",IF('statement of marks'!BJ101="u","URDU",IF('statement of marks'!BJ101="g","GUJRATI",IF('statement of marks'!BJ101="p","PUNJABI",IF('statement of marks'!BJ101="sd","fla/kh","THIRD LANGUAGE")))))</f>
        <v>THIRD LANGUAGE</v>
      </c>
      <c r="C3022" s="814"/>
      <c r="D3022" s="430" t="str">
        <f>IF('statement of marks'!BK101="","",'statement of marks'!BK101)</f>
        <v/>
      </c>
      <c r="E3022" s="430" t="str">
        <f>IF('statement of marks'!BL101="","",'statement of marks'!BL101)</f>
        <v/>
      </c>
      <c r="F3022" s="442" t="str">
        <f>IF('statement of marks'!BM101="","",'statement of marks'!BM101)</f>
        <v/>
      </c>
      <c r="G3022" s="430" t="str">
        <f>IF('statement of marks'!BN101="","",'statement of marks'!BN101)</f>
        <v/>
      </c>
      <c r="H3022" s="430" t="str">
        <f>IF('statement of marks'!BO101="","",'statement of marks'!BO101)</f>
        <v/>
      </c>
      <c r="I3022" s="443" t="str">
        <f>IF('statement of marks'!BP101="","",'statement of marks'!BP101)</f>
        <v/>
      </c>
      <c r="J3022" s="430" t="str">
        <f>IF('statement of marks'!BQ101="","",'statement of marks'!BQ101)</f>
        <v/>
      </c>
      <c r="K3022" s="430" t="str">
        <f>IF('statement of marks'!BR101="","",'statement of marks'!BR101)</f>
        <v/>
      </c>
      <c r="L3022" s="443" t="str">
        <f>IF('statement of marks'!BS101="","",'statement of marks'!BS101)</f>
        <v/>
      </c>
      <c r="M3022" s="443" t="str">
        <f>IF('statement of marks'!BT101="","",'statement of marks'!BT101)</f>
        <v/>
      </c>
      <c r="N3022" s="444" t="str">
        <f>IF('statement of marks'!BU101="","",'statement of marks'!BU101)</f>
        <v/>
      </c>
      <c r="O3022" s="430" t="str">
        <f>IF('statement of marks'!BV101="","",'statement of marks'!BV101)</f>
        <v/>
      </c>
      <c r="P3022" s="430" t="str">
        <f>IF('statement of marks'!BW101="","",'statement of marks'!BW101)</f>
        <v/>
      </c>
      <c r="Q3022" s="430"/>
      <c r="R3022" s="443" t="str">
        <f>IF('statement of marks'!BX101="","",'statement of marks'!BX101)</f>
        <v/>
      </c>
      <c r="S3022" s="445" t="str">
        <f>IF('statement of marks'!BY101="","",'statement of marks'!BY101)</f>
        <v/>
      </c>
      <c r="T3022" s="430" t="str">
        <f>IF('statement of marks'!BZ101="","",'statement of marks'!BZ101)</f>
        <v/>
      </c>
      <c r="U3022" s="430" t="str">
        <f>IF('statement of marks'!CA101="","",'statement of marks'!CA101)</f>
        <v/>
      </c>
      <c r="V3022" s="430"/>
      <c r="W3022" s="443" t="str">
        <f>IF('statement of marks'!CB101="","",'statement of marks'!CB101)</f>
        <v/>
      </c>
      <c r="X3022" s="446" t="str">
        <f>IF('statement of marks'!CC101="","",'statement of marks'!CC101)</f>
        <v/>
      </c>
      <c r="Y3022" s="430" t="str">
        <f>IF('statement of marks'!CD101="","",'statement of marks'!CD101)</f>
        <v/>
      </c>
      <c r="Z3022" s="453" t="str">
        <f>IF('statement of marks'!CE101="","",'statement of marks'!CE101)</f>
        <v/>
      </c>
    </row>
    <row r="3023" spans="1:26" ht="15.5" customHeight="1">
      <c r="A3023" s="424"/>
      <c r="B3023" s="813" t="str">
        <f>IF('statement of marks'!$CH$3="","",'statement of marks'!$CH$3)</f>
        <v>MATHEMATICS</v>
      </c>
      <c r="C3023" s="814"/>
      <c r="D3023" s="430" t="str">
        <f>IF('statement of marks'!CH101="","",'statement of marks'!CH101)</f>
        <v/>
      </c>
      <c r="E3023" s="430" t="str">
        <f>IF('statement of marks'!CI101="","",'statement of marks'!CI101)</f>
        <v/>
      </c>
      <c r="F3023" s="442" t="str">
        <f>IF('statement of marks'!CJ101="","",'statement of marks'!CJ101)</f>
        <v/>
      </c>
      <c r="G3023" s="430" t="str">
        <f>IF('statement of marks'!CK101="","",'statement of marks'!CK101)</f>
        <v/>
      </c>
      <c r="H3023" s="430" t="str">
        <f>IF('statement of marks'!CL101="","",'statement of marks'!CL101)</f>
        <v/>
      </c>
      <c r="I3023" s="443" t="str">
        <f>IF('statement of marks'!CM101="","",'statement of marks'!CM101)</f>
        <v/>
      </c>
      <c r="J3023" s="430" t="str">
        <f>IF('statement of marks'!CN101="","",'statement of marks'!CN101)</f>
        <v/>
      </c>
      <c r="K3023" s="430" t="str">
        <f>IF('statement of marks'!CO101="","",'statement of marks'!CO101)</f>
        <v/>
      </c>
      <c r="L3023" s="443" t="str">
        <f>IF('statement of marks'!CP101="","",'statement of marks'!CP101)</f>
        <v/>
      </c>
      <c r="M3023" s="443" t="str">
        <f>IF('statement of marks'!CQ101="","",'statement of marks'!CQ101)</f>
        <v/>
      </c>
      <c r="N3023" s="444" t="str">
        <f>IF('statement of marks'!CR101="","",'statement of marks'!CR101)</f>
        <v/>
      </c>
      <c r="O3023" s="430" t="str">
        <f>IF('statement of marks'!CS101="","",'statement of marks'!CS101)</f>
        <v/>
      </c>
      <c r="P3023" s="430" t="str">
        <f>IF('statement of marks'!CT101="","",'statement of marks'!CT101)</f>
        <v/>
      </c>
      <c r="Q3023" s="430" t="str">
        <f>IF('statement of marks'!CU101="","",'statement of marks'!CU101)</f>
        <v/>
      </c>
      <c r="R3023" s="443" t="str">
        <f>IF('statement of marks'!CV101="","",'statement of marks'!CV101)</f>
        <v/>
      </c>
      <c r="S3023" s="445" t="str">
        <f>IF('statement of marks'!CW101="","",'statement of marks'!CW101)</f>
        <v/>
      </c>
      <c r="T3023" s="430" t="str">
        <f>IF('statement of marks'!CX101="","",'statement of marks'!CX101)</f>
        <v/>
      </c>
      <c r="U3023" s="430" t="str">
        <f>IF('statement of marks'!CY101="","",'statement of marks'!CY101)</f>
        <v/>
      </c>
      <c r="V3023" s="430" t="str">
        <f>IF('statement of marks'!CZ101="","",'statement of marks'!CZ101)</f>
        <v/>
      </c>
      <c r="W3023" s="443" t="str">
        <f>IF('statement of marks'!DA101="","",'statement of marks'!DA101)</f>
        <v/>
      </c>
      <c r="X3023" s="446" t="str">
        <f>IF('statement of marks'!DB101="","",'statement of marks'!DB101)</f>
        <v/>
      </c>
      <c r="Y3023" s="430" t="str">
        <f>IF('statement of marks'!DC101="","",'statement of marks'!DC101)</f>
        <v/>
      </c>
      <c r="Z3023" s="453" t="str">
        <f>IF('statement of marks'!DD101="","",'statement of marks'!DD101)</f>
        <v/>
      </c>
    </row>
    <row r="3024" spans="1:26" ht="15.5" customHeight="1">
      <c r="A3024" s="424"/>
      <c r="B3024" s="813" t="str">
        <f>IF('statement of marks'!$DG$3="","",'statement of marks'!$DG$3)</f>
        <v>SCIENCE</v>
      </c>
      <c r="C3024" s="814"/>
      <c r="D3024" s="430" t="str">
        <f>IF('statement of marks'!DG101="","",'statement of marks'!DG101)</f>
        <v/>
      </c>
      <c r="E3024" s="430" t="str">
        <f>IF('statement of marks'!DH101="","",'statement of marks'!DH101)</f>
        <v/>
      </c>
      <c r="F3024" s="442" t="str">
        <f>IF('statement of marks'!DI101="","",'statement of marks'!DI101)</f>
        <v/>
      </c>
      <c r="G3024" s="430" t="str">
        <f>IF('statement of marks'!DJ101="","",'statement of marks'!DJ101)</f>
        <v/>
      </c>
      <c r="H3024" s="430" t="str">
        <f>IF('statement of marks'!DK101="","",'statement of marks'!DK101)</f>
        <v/>
      </c>
      <c r="I3024" s="443" t="str">
        <f>IF('statement of marks'!DL101="","",'statement of marks'!DL101)</f>
        <v/>
      </c>
      <c r="J3024" s="430" t="str">
        <f>IF('statement of marks'!DM101="","",'statement of marks'!DM101)</f>
        <v/>
      </c>
      <c r="K3024" s="430" t="str">
        <f>IF('statement of marks'!DN101="","",'statement of marks'!DN101)</f>
        <v/>
      </c>
      <c r="L3024" s="443" t="str">
        <f>IF('statement of marks'!DO101="","",'statement of marks'!DO101)</f>
        <v/>
      </c>
      <c r="M3024" s="443" t="str">
        <f>IF('statement of marks'!DP101="","",'statement of marks'!DP101)</f>
        <v/>
      </c>
      <c r="N3024" s="444" t="str">
        <f>IF('statement of marks'!DQ101="","",'statement of marks'!DQ101)</f>
        <v/>
      </c>
      <c r="O3024" s="430" t="str">
        <f>IF('statement of marks'!DR101="","",'statement of marks'!DR101)</f>
        <v/>
      </c>
      <c r="P3024" s="430" t="str">
        <f>IF('statement of marks'!DS101="","",'statement of marks'!DS101)</f>
        <v/>
      </c>
      <c r="Q3024" s="430"/>
      <c r="R3024" s="443" t="str">
        <f>IF('statement of marks'!DT101="","",'statement of marks'!DT101)</f>
        <v/>
      </c>
      <c r="S3024" s="445" t="str">
        <f>IF('statement of marks'!DU101="","",'statement of marks'!DU101)</f>
        <v/>
      </c>
      <c r="T3024" s="430" t="str">
        <f>IF('statement of marks'!DV101="","",'statement of marks'!DV101)</f>
        <v/>
      </c>
      <c r="U3024" s="430" t="str">
        <f>IF('statement of marks'!DW101="","",'statement of marks'!DW101)</f>
        <v/>
      </c>
      <c r="V3024" s="430"/>
      <c r="W3024" s="443" t="str">
        <f>IF('statement of marks'!DX101="","",'statement of marks'!DX101)</f>
        <v/>
      </c>
      <c r="X3024" s="446" t="str">
        <f>IF('statement of marks'!DY101="","",'statement of marks'!DY101)</f>
        <v/>
      </c>
      <c r="Y3024" s="430" t="str">
        <f>IF('statement of marks'!DZ101="","",'statement of marks'!DZ101)</f>
        <v/>
      </c>
      <c r="Z3024" s="453" t="str">
        <f>IF('statement of marks'!EA101="","",'statement of marks'!EA101)</f>
        <v/>
      </c>
    </row>
    <row r="3025" spans="1:26" ht="15.5" customHeight="1">
      <c r="A3025" s="424"/>
      <c r="B3025" s="813" t="str">
        <f>IF('statement of marks'!$ED$3="","",'statement of marks'!$ED$3)</f>
        <v>SOCIAL STUDIES</v>
      </c>
      <c r="C3025" s="814"/>
      <c r="D3025" s="430" t="str">
        <f>IF('statement of marks'!ED101="","",'statement of marks'!ED101)</f>
        <v/>
      </c>
      <c r="E3025" s="430" t="str">
        <f>IF('statement of marks'!EE101="","",'statement of marks'!EE101)</f>
        <v/>
      </c>
      <c r="F3025" s="442" t="str">
        <f>IF('statement of marks'!EF101="","",'statement of marks'!EF101)</f>
        <v/>
      </c>
      <c r="G3025" s="430" t="str">
        <f>IF('statement of marks'!EG101="","",'statement of marks'!EG101)</f>
        <v/>
      </c>
      <c r="H3025" s="430" t="str">
        <f>IF('statement of marks'!EH101="","",'statement of marks'!EH101)</f>
        <v/>
      </c>
      <c r="I3025" s="443" t="str">
        <f>IF('statement of marks'!EI101="","",'statement of marks'!EI101)</f>
        <v/>
      </c>
      <c r="J3025" s="430" t="str">
        <f>IF('statement of marks'!EJ101="","",'statement of marks'!EJ101)</f>
        <v/>
      </c>
      <c r="K3025" s="430" t="str">
        <f>IF('statement of marks'!EK101="","",'statement of marks'!EK101)</f>
        <v/>
      </c>
      <c r="L3025" s="443" t="str">
        <f>IF('statement of marks'!EL101="","",'statement of marks'!EL101)</f>
        <v/>
      </c>
      <c r="M3025" s="443" t="str">
        <f>IF('statement of marks'!EM101="","",'statement of marks'!EM101)</f>
        <v/>
      </c>
      <c r="N3025" s="444" t="str">
        <f>IF('statement of marks'!EN101="","",'statement of marks'!EN101)</f>
        <v/>
      </c>
      <c r="O3025" s="430" t="str">
        <f>IF('statement of marks'!EO101="","",'statement of marks'!EO101)</f>
        <v/>
      </c>
      <c r="P3025" s="430" t="str">
        <f>IF('statement of marks'!EP101="","",'statement of marks'!EP101)</f>
        <v/>
      </c>
      <c r="Q3025" s="430"/>
      <c r="R3025" s="443" t="str">
        <f>IF('statement of marks'!EQ101="","",'statement of marks'!EQ101)</f>
        <v/>
      </c>
      <c r="S3025" s="445" t="str">
        <f>IF('statement of marks'!ER101="","",'statement of marks'!ER101)</f>
        <v/>
      </c>
      <c r="T3025" s="430" t="str">
        <f>IF('statement of marks'!ES101="","",'statement of marks'!ES101)</f>
        <v/>
      </c>
      <c r="U3025" s="430" t="str">
        <f>IF('statement of marks'!ET101="","",'statement of marks'!ET101)</f>
        <v/>
      </c>
      <c r="V3025" s="430"/>
      <c r="W3025" s="443" t="str">
        <f>IF('statement of marks'!EU101="","",'statement of marks'!EU101)</f>
        <v/>
      </c>
      <c r="X3025" s="446" t="str">
        <f>IF('statement of marks'!EV101="","",'statement of marks'!EV101)</f>
        <v/>
      </c>
      <c r="Y3025" s="430" t="str">
        <f>IF('statement of marks'!EW101="","",'statement of marks'!EW101)</f>
        <v/>
      </c>
      <c r="Z3025" s="453" t="str">
        <f>IF('statement of marks'!EX101="","",'statement of marks'!EX101)</f>
        <v/>
      </c>
    </row>
    <row r="3026" spans="1:26" ht="15.5" customHeight="1">
      <c r="A3026" s="424"/>
      <c r="B3026" s="813" t="s">
        <v>172</v>
      </c>
      <c r="C3026" s="814"/>
      <c r="D3026" s="794" t="s">
        <v>167</v>
      </c>
      <c r="E3026" s="794"/>
      <c r="F3026" s="794"/>
      <c r="G3026" s="794" t="s">
        <v>168</v>
      </c>
      <c r="H3026" s="794"/>
      <c r="I3026" s="794"/>
      <c r="J3026" s="794" t="s">
        <v>169</v>
      </c>
      <c r="K3026" s="794"/>
      <c r="L3026" s="794"/>
      <c r="M3026" s="794"/>
      <c r="N3026" s="794"/>
      <c r="O3026" s="794" t="s">
        <v>177</v>
      </c>
      <c r="P3026" s="794"/>
      <c r="Q3026" s="794"/>
      <c r="R3026" s="794"/>
      <c r="S3026" s="794" t="s">
        <v>221</v>
      </c>
      <c r="T3026" s="794"/>
      <c r="U3026" s="794"/>
      <c r="V3026" s="794"/>
      <c r="W3026" s="447"/>
      <c r="X3026" s="823" t="s">
        <v>425</v>
      </c>
      <c r="Y3026" s="823"/>
      <c r="Z3026" s="824"/>
    </row>
    <row r="3027" spans="1:26" ht="15.5" customHeight="1">
      <c r="A3027" s="425"/>
      <c r="B3027" s="825" t="s">
        <v>166</v>
      </c>
      <c r="C3027" s="826"/>
      <c r="D3027" s="827">
        <f>IF('statement of marks'!FA$6="","",'statement of marks'!FA$6)</f>
        <v>20</v>
      </c>
      <c r="E3027" s="827"/>
      <c r="F3027" s="827"/>
      <c r="G3027" s="827">
        <f>IF('statement of marks'!FB$6="","",'statement of marks'!FB$6)</f>
        <v>20</v>
      </c>
      <c r="H3027" s="827"/>
      <c r="I3027" s="827"/>
      <c r="J3027" s="827">
        <f>IF('statement of marks'!FC$6="","",'statement of marks'!FC$6)</f>
        <v>20</v>
      </c>
      <c r="K3027" s="827"/>
      <c r="L3027" s="827"/>
      <c r="M3027" s="827"/>
      <c r="N3027" s="827"/>
      <c r="O3027" s="827">
        <f>IF('statement of marks'!FD$6="","",'statement of marks'!FD$6)</f>
        <v>20</v>
      </c>
      <c r="P3027" s="827"/>
      <c r="Q3027" s="827"/>
      <c r="R3027" s="827"/>
      <c r="S3027" s="827">
        <f>IF('statement of marks'!FE$6="","",'statement of marks'!FE$6)</f>
        <v>20</v>
      </c>
      <c r="T3027" s="827"/>
      <c r="U3027" s="827"/>
      <c r="V3027" s="827"/>
      <c r="W3027" s="448"/>
      <c r="X3027" s="436">
        <f>IF('statement of marks'!FF$6="","",'statement of marks'!FF$6)</f>
        <v>100</v>
      </c>
      <c r="Y3027" s="436" t="s">
        <v>220</v>
      </c>
      <c r="Z3027" s="451" t="s">
        <v>69</v>
      </c>
    </row>
    <row r="3028" spans="1:26" ht="15.5" customHeight="1">
      <c r="A3028" s="424"/>
      <c r="B3028" s="813" t="str">
        <f>IF('statement of marks'!$FA$3="","",'statement of marks'!$FA$3)</f>
        <v>WORK EXPERIENCE</v>
      </c>
      <c r="C3028" s="814"/>
      <c r="D3028" s="817" t="str">
        <f>IF('statement of marks'!FA101="","",'statement of marks'!FA101)</f>
        <v/>
      </c>
      <c r="E3028" s="817"/>
      <c r="F3028" s="817"/>
      <c r="G3028" s="817" t="str">
        <f>IF('statement of marks'!FB101="","",'statement of marks'!FB101)</f>
        <v/>
      </c>
      <c r="H3028" s="817"/>
      <c r="I3028" s="817"/>
      <c r="J3028" s="816" t="str">
        <f>IF('statement of marks'!FC101="","",'statement of marks'!FC101)</f>
        <v/>
      </c>
      <c r="K3028" s="816"/>
      <c r="L3028" s="816"/>
      <c r="M3028" s="816"/>
      <c r="N3028" s="816"/>
      <c r="O3028" s="817" t="str">
        <f>IF('statement of marks'!FD101="","",'statement of marks'!FD101)</f>
        <v/>
      </c>
      <c r="P3028" s="817"/>
      <c r="Q3028" s="817"/>
      <c r="R3028" s="817"/>
      <c r="S3028" s="817" t="str">
        <f>IF('statement of marks'!FE101="","",'statement of marks'!FE101)</f>
        <v/>
      </c>
      <c r="T3028" s="817"/>
      <c r="U3028" s="817"/>
      <c r="V3028" s="817"/>
      <c r="W3028" s="447"/>
      <c r="X3028" s="447" t="str">
        <f>IF('statement of marks'!FF101="","",'statement of marks'!FF101)</f>
        <v/>
      </c>
      <c r="Y3028" s="447" t="str">
        <f>IF('statement of marks'!FG101="","",'statement of marks'!FG101)</f>
        <v/>
      </c>
      <c r="Z3028" s="454" t="str">
        <f>IF('statement of marks'!FH101="","",'statement of marks'!FH101)</f>
        <v/>
      </c>
    </row>
    <row r="3029" spans="1:26" ht="15.5" customHeight="1">
      <c r="A3029" s="424"/>
      <c r="B3029" s="813" t="str">
        <f>IF('statement of marks'!$FK$3="","",'statement of marks'!$FK$3)</f>
        <v>ART EDUCATION</v>
      </c>
      <c r="C3029" s="814"/>
      <c r="D3029" s="817" t="str">
        <f>IF('statement of marks'!FK101="","",'statement of marks'!FK101)</f>
        <v/>
      </c>
      <c r="E3029" s="817"/>
      <c r="F3029" s="817"/>
      <c r="G3029" s="817" t="str">
        <f>IF('statement of marks'!FL101="","",'statement of marks'!FL101)</f>
        <v/>
      </c>
      <c r="H3029" s="817"/>
      <c r="I3029" s="817"/>
      <c r="J3029" s="816" t="str">
        <f>IF('statement of marks'!FM101="","",'statement of marks'!FM101)</f>
        <v/>
      </c>
      <c r="K3029" s="816"/>
      <c r="L3029" s="816"/>
      <c r="M3029" s="816"/>
      <c r="N3029" s="816"/>
      <c r="O3029" s="817" t="str">
        <f>IF('statement of marks'!FN101="","",'statement of marks'!FN101)</f>
        <v/>
      </c>
      <c r="P3029" s="817"/>
      <c r="Q3029" s="817"/>
      <c r="R3029" s="817"/>
      <c r="S3029" s="817" t="str">
        <f>IF('statement of marks'!FO101="","",'statement of marks'!FO101)</f>
        <v/>
      </c>
      <c r="T3029" s="817"/>
      <c r="U3029" s="817"/>
      <c r="V3029" s="817"/>
      <c r="W3029" s="447"/>
      <c r="X3029" s="447" t="str">
        <f>IF('statement of marks'!FP101="","",'statement of marks'!FP101)</f>
        <v/>
      </c>
      <c r="Y3029" s="447" t="str">
        <f>IF('statement of marks'!FQ101="","",'statement of marks'!FQ101)</f>
        <v/>
      </c>
      <c r="Z3029" s="454" t="str">
        <f>IF('statement of marks'!FR101="","",'statement of marks'!FR101)</f>
        <v/>
      </c>
    </row>
    <row r="3030" spans="1:26" ht="15.5" customHeight="1">
      <c r="A3030" s="424"/>
      <c r="B3030" s="813" t="str">
        <f>IF('statement of marks'!$FU$3="","",'statement of marks'!$FU$3)</f>
        <v>PHYSICIAL EDUCATION</v>
      </c>
      <c r="C3030" s="814"/>
      <c r="D3030" s="817" t="str">
        <f>IF('statement of marks'!FU101="","",'statement of marks'!FU101)</f>
        <v/>
      </c>
      <c r="E3030" s="817"/>
      <c r="F3030" s="817"/>
      <c r="G3030" s="817" t="str">
        <f>IF('statement of marks'!FV101="","",'statement of marks'!FV101)</f>
        <v/>
      </c>
      <c r="H3030" s="817"/>
      <c r="I3030" s="817"/>
      <c r="J3030" s="816" t="str">
        <f>IF('statement of marks'!FW101="","",'statement of marks'!FW101)</f>
        <v/>
      </c>
      <c r="K3030" s="816"/>
      <c r="L3030" s="816"/>
      <c r="M3030" s="816"/>
      <c r="N3030" s="816"/>
      <c r="O3030" s="817" t="str">
        <f>IF('statement of marks'!FX101="","",'statement of marks'!FX101)</f>
        <v/>
      </c>
      <c r="P3030" s="817"/>
      <c r="Q3030" s="817"/>
      <c r="R3030" s="817"/>
      <c r="S3030" s="817" t="str">
        <f>IF('statement of marks'!FY101="","",'statement of marks'!FY101)</f>
        <v/>
      </c>
      <c r="T3030" s="817"/>
      <c r="U3030" s="817"/>
      <c r="V3030" s="817"/>
      <c r="W3030" s="447"/>
      <c r="X3030" s="447" t="str">
        <f>IF('statement of marks'!FZ101="","",'statement of marks'!FZ101)</f>
        <v/>
      </c>
      <c r="Y3030" s="447" t="str">
        <f>IF('statement of marks'!GA101="","",'statement of marks'!GA101)</f>
        <v/>
      </c>
      <c r="Z3030" s="454" t="str">
        <f>IF('statement of marks'!GB101="","",'statement of marks'!GB101)</f>
        <v/>
      </c>
    </row>
    <row r="3031" spans="1:26" ht="15.5" customHeight="1">
      <c r="A3031" s="424"/>
      <c r="B3031" s="813" t="s">
        <v>173</v>
      </c>
      <c r="C3031" s="814"/>
      <c r="D3031" s="794" t="str">
        <f>details!$EF$3</f>
        <v>AUGUST</v>
      </c>
      <c r="E3031" s="794"/>
      <c r="F3031" s="794"/>
      <c r="G3031" s="794" t="str">
        <f>details!$EJ$3</f>
        <v>OCTOBER</v>
      </c>
      <c r="H3031" s="794"/>
      <c r="I3031" s="794"/>
      <c r="J3031" s="816" t="str">
        <f>details!$EN$3</f>
        <v>DECEMBER</v>
      </c>
      <c r="K3031" s="816"/>
      <c r="L3031" s="816"/>
      <c r="M3031" s="816"/>
      <c r="N3031" s="816"/>
      <c r="O3031" s="794" t="str">
        <f>details!$ER$3</f>
        <v>FEBURARY</v>
      </c>
      <c r="P3031" s="794"/>
      <c r="Q3031" s="794"/>
      <c r="R3031" s="794"/>
      <c r="S3031" s="794" t="str">
        <f>details!$EV$3</f>
        <v>GRAND TOAL</v>
      </c>
      <c r="T3031" s="794"/>
      <c r="U3031" s="794"/>
      <c r="V3031" s="794"/>
      <c r="W3031" s="811" t="s">
        <v>118</v>
      </c>
      <c r="X3031" s="811"/>
      <c r="Y3031" s="811"/>
      <c r="Z3031" s="812"/>
    </row>
    <row r="3032" spans="1:26" ht="15.5" customHeight="1">
      <c r="A3032" s="424"/>
      <c r="B3032" s="813" t="s">
        <v>175</v>
      </c>
      <c r="C3032" s="814"/>
      <c r="D3032" s="815" t="str">
        <f>IF(details!EI101="","",details!EI101)</f>
        <v/>
      </c>
      <c r="E3032" s="815"/>
      <c r="F3032" s="815"/>
      <c r="G3032" s="815" t="str">
        <f>IF(details!EM101="","",details!EM101)</f>
        <v/>
      </c>
      <c r="H3032" s="815"/>
      <c r="I3032" s="815"/>
      <c r="J3032" s="816" t="str">
        <f>IF(details!EQ101="","",details!EQ101)</f>
        <v/>
      </c>
      <c r="K3032" s="816"/>
      <c r="L3032" s="816"/>
      <c r="M3032" s="816"/>
      <c r="N3032" s="816"/>
      <c r="O3032" s="817" t="str">
        <f>IF(details!EU101="","",details!EU101)</f>
        <v/>
      </c>
      <c r="P3032" s="817"/>
      <c r="Q3032" s="817"/>
      <c r="R3032" s="817"/>
      <c r="S3032" s="815" t="str">
        <f>IF(details!EW101="","",details!EW101)</f>
        <v/>
      </c>
      <c r="T3032" s="815"/>
      <c r="U3032" s="815"/>
      <c r="V3032" s="815"/>
      <c r="W3032" s="811"/>
      <c r="X3032" s="811"/>
      <c r="Y3032" s="811"/>
      <c r="Z3032" s="812"/>
    </row>
    <row r="3033" spans="1:26" ht="15.5" customHeight="1">
      <c r="A3033" s="424"/>
      <c r="B3033" s="818" t="s">
        <v>174</v>
      </c>
      <c r="C3033" s="819"/>
      <c r="D3033" s="820">
        <f>IF(details!EH101="","",details!EH101)</f>
        <v>40</v>
      </c>
      <c r="E3033" s="820"/>
      <c r="F3033" s="820"/>
      <c r="G3033" s="820">
        <f>IF(details!EL101="","",details!EL101)</f>
        <v>60</v>
      </c>
      <c r="H3033" s="820"/>
      <c r="I3033" s="820"/>
      <c r="J3033" s="820">
        <f>IF(details!EP101="","",details!EP101)</f>
        <v>80</v>
      </c>
      <c r="K3033" s="820"/>
      <c r="L3033" s="820"/>
      <c r="M3033" s="820"/>
      <c r="N3033" s="820"/>
      <c r="O3033" s="820">
        <f>IF(details!ET101="","",details!ET101)</f>
        <v>100</v>
      </c>
      <c r="P3033" s="820"/>
      <c r="Q3033" s="820"/>
      <c r="R3033" s="820"/>
      <c r="S3033" s="820">
        <f>IF(details!EV101="","",details!EV101)</f>
        <v>110</v>
      </c>
      <c r="T3033" s="820"/>
      <c r="U3033" s="820"/>
      <c r="V3033" s="820"/>
      <c r="W3033" s="821">
        <f>'statement of marks'!$HR$108</f>
        <v>45777</v>
      </c>
      <c r="X3033" s="821"/>
      <c r="Y3033" s="821"/>
      <c r="Z3033" s="822"/>
    </row>
    <row r="3034" spans="1:26" ht="15.5" customHeight="1">
      <c r="A3034" s="426"/>
      <c r="B3034" s="803" t="s">
        <v>232</v>
      </c>
      <c r="C3034" s="804"/>
      <c r="D3034" s="805" t="s">
        <v>189</v>
      </c>
      <c r="E3034" s="805"/>
      <c r="F3034" s="805"/>
      <c r="G3034" s="805" t="s">
        <v>190</v>
      </c>
      <c r="H3034" s="805"/>
      <c r="I3034" s="805"/>
      <c r="J3034" s="805" t="s">
        <v>222</v>
      </c>
      <c r="K3034" s="805"/>
      <c r="L3034" s="805"/>
      <c r="M3034" s="805"/>
      <c r="N3034" s="805"/>
      <c r="O3034" s="805" t="s">
        <v>147</v>
      </c>
      <c r="P3034" s="805"/>
      <c r="Q3034" s="805"/>
      <c r="R3034" s="805"/>
      <c r="S3034" s="806" t="s">
        <v>195</v>
      </c>
      <c r="T3034" s="806"/>
      <c r="U3034" s="806"/>
      <c r="V3034" s="806"/>
      <c r="W3034" s="805" t="s">
        <v>230</v>
      </c>
      <c r="X3034" s="805"/>
      <c r="Y3034" s="805"/>
      <c r="Z3034" s="807"/>
    </row>
    <row r="3035" spans="1:26" ht="15.5" customHeight="1">
      <c r="A3035" s="426"/>
      <c r="B3035" s="803"/>
      <c r="C3035" s="804"/>
      <c r="D3035" s="805">
        <f>'statement of marks'!HP101</f>
        <v>1200</v>
      </c>
      <c r="E3035" s="805"/>
      <c r="F3035" s="805"/>
      <c r="G3035" s="805" t="str">
        <f>'statement of marks'!HQ101</f>
        <v/>
      </c>
      <c r="H3035" s="805"/>
      <c r="I3035" s="805"/>
      <c r="J3035" s="808" t="str">
        <f>'statement of marks'!HU101</f>
        <v/>
      </c>
      <c r="K3035" s="808"/>
      <c r="L3035" s="808"/>
      <c r="M3035" s="808"/>
      <c r="N3035" s="808"/>
      <c r="O3035" s="808" t="str">
        <f>'statement of marks'!HR101</f>
        <v/>
      </c>
      <c r="P3035" s="808"/>
      <c r="Q3035" s="808"/>
      <c r="R3035" s="808"/>
      <c r="S3035" s="805" t="str">
        <f>'statement of marks'!HT101</f>
        <v/>
      </c>
      <c r="T3035" s="805"/>
      <c r="U3035" s="805"/>
      <c r="V3035" s="805"/>
      <c r="W3035" s="809" t="str">
        <f>'statement of marks'!HO101</f>
        <v/>
      </c>
      <c r="X3035" s="809"/>
      <c r="Y3035" s="809"/>
      <c r="Z3035" s="810"/>
    </row>
    <row r="3036" spans="1:26" ht="15.5" customHeight="1">
      <c r="A3036" s="424"/>
      <c r="B3036" s="792" t="s">
        <v>176</v>
      </c>
      <c r="C3036" s="793"/>
      <c r="D3036" s="794"/>
      <c r="E3036" s="794"/>
      <c r="F3036" s="794"/>
      <c r="G3036" s="794"/>
      <c r="H3036" s="794"/>
      <c r="I3036" s="794"/>
      <c r="J3036" s="794"/>
      <c r="K3036" s="794"/>
      <c r="L3036" s="794"/>
      <c r="M3036" s="794"/>
      <c r="N3036" s="794"/>
      <c r="O3036" s="794"/>
      <c r="P3036" s="794"/>
      <c r="Q3036" s="794"/>
      <c r="R3036" s="794"/>
      <c r="S3036" s="794"/>
      <c r="T3036" s="794"/>
      <c r="U3036" s="794"/>
      <c r="V3036" s="794"/>
      <c r="W3036" s="794"/>
      <c r="X3036" s="794"/>
      <c r="Y3036" s="794"/>
      <c r="Z3036" s="800"/>
    </row>
    <row r="3037" spans="1:26" ht="15.5" customHeight="1">
      <c r="A3037" s="424"/>
      <c r="B3037" s="801" t="s">
        <v>161</v>
      </c>
      <c r="C3037" s="802"/>
      <c r="D3037" s="794"/>
      <c r="E3037" s="794"/>
      <c r="F3037" s="794"/>
      <c r="G3037" s="794"/>
      <c r="H3037" s="794"/>
      <c r="I3037" s="794"/>
      <c r="J3037" s="794"/>
      <c r="K3037" s="794"/>
      <c r="L3037" s="794"/>
      <c r="M3037" s="794"/>
      <c r="N3037" s="794"/>
      <c r="O3037" s="794"/>
      <c r="P3037" s="794"/>
      <c r="Q3037" s="794"/>
      <c r="R3037" s="794"/>
      <c r="S3037" s="794"/>
      <c r="T3037" s="794"/>
      <c r="U3037" s="794"/>
      <c r="V3037" s="794"/>
      <c r="W3037" s="794"/>
      <c r="X3037" s="794"/>
      <c r="Y3037" s="794"/>
      <c r="Z3037" s="800"/>
    </row>
    <row r="3038" spans="1:26" ht="15.5" customHeight="1">
      <c r="A3038" s="424"/>
      <c r="B3038" s="792" t="s">
        <v>162</v>
      </c>
      <c r="C3038" s="793"/>
      <c r="D3038" s="794"/>
      <c r="E3038" s="794"/>
      <c r="F3038" s="794"/>
      <c r="G3038" s="794"/>
      <c r="H3038" s="794"/>
      <c r="I3038" s="794"/>
      <c r="J3038" s="794"/>
      <c r="K3038" s="794"/>
      <c r="L3038" s="794"/>
      <c r="M3038" s="794"/>
      <c r="N3038" s="794"/>
      <c r="O3038" s="794"/>
      <c r="P3038" s="794"/>
      <c r="Q3038" s="794"/>
      <c r="R3038" s="794"/>
      <c r="S3038" s="795" t="s">
        <v>162</v>
      </c>
      <c r="T3038" s="795"/>
      <c r="U3038" s="795"/>
      <c r="V3038" s="795"/>
      <c r="W3038" s="796" t="s">
        <v>163</v>
      </c>
      <c r="X3038" s="796"/>
      <c r="Y3038" s="796"/>
      <c r="Z3038" s="797"/>
    </row>
    <row r="3039" spans="1:26" ht="15.5" customHeight="1">
      <c r="A3039" s="424"/>
      <c r="B3039" s="798" t="s">
        <v>163</v>
      </c>
      <c r="C3039" s="799"/>
      <c r="D3039" s="794"/>
      <c r="E3039" s="794"/>
      <c r="F3039" s="794"/>
      <c r="G3039" s="794"/>
      <c r="H3039" s="794"/>
      <c r="I3039" s="794"/>
      <c r="J3039" s="794"/>
      <c r="K3039" s="794"/>
      <c r="L3039" s="794"/>
      <c r="M3039" s="794"/>
      <c r="N3039" s="794"/>
      <c r="O3039" s="794"/>
      <c r="P3039" s="794"/>
      <c r="Q3039" s="794"/>
      <c r="R3039" s="794"/>
      <c r="S3039" s="795"/>
      <c r="T3039" s="795"/>
      <c r="U3039" s="795"/>
      <c r="V3039" s="795"/>
      <c r="W3039" s="796"/>
      <c r="X3039" s="796"/>
      <c r="Y3039" s="796"/>
      <c r="Z3039" s="797"/>
    </row>
    <row r="3040" spans="1:26" ht="15.5" customHeight="1" thickBot="1">
      <c r="A3040" s="424"/>
      <c r="B3040" s="786" t="s">
        <v>223</v>
      </c>
      <c r="C3040" s="787"/>
      <c r="D3040" s="788"/>
      <c r="E3040" s="788"/>
      <c r="F3040" s="788"/>
      <c r="G3040" s="788"/>
      <c r="H3040" s="788"/>
      <c r="I3040" s="788"/>
      <c r="J3040" s="788"/>
      <c r="K3040" s="788"/>
      <c r="L3040" s="788"/>
      <c r="M3040" s="788"/>
      <c r="N3040" s="788"/>
      <c r="O3040" s="788"/>
      <c r="P3040" s="788"/>
      <c r="Q3040" s="788"/>
      <c r="R3040" s="788"/>
      <c r="S3040" s="789" t="s">
        <v>179</v>
      </c>
      <c r="T3040" s="789"/>
      <c r="U3040" s="789"/>
      <c r="V3040" s="789"/>
      <c r="W3040" s="790" t="s">
        <v>179</v>
      </c>
      <c r="X3040" s="790"/>
      <c r="Y3040" s="790"/>
      <c r="Z3040" s="791"/>
    </row>
    <row r="3041" spans="1:26" ht="15.5" customHeight="1">
      <c r="A3041" s="424"/>
      <c r="B3041" s="839" t="s">
        <v>178</v>
      </c>
      <c r="C3041" s="840"/>
      <c r="D3041" s="840"/>
      <c r="E3041" s="840"/>
      <c r="F3041" s="840"/>
      <c r="G3041" s="840"/>
      <c r="H3041" s="840"/>
      <c r="I3041" s="840"/>
      <c r="J3041" s="840"/>
      <c r="K3041" s="840"/>
      <c r="L3041" s="840"/>
      <c r="M3041" s="840"/>
      <c r="N3041" s="840"/>
      <c r="O3041" s="840"/>
      <c r="P3041" s="840"/>
      <c r="Q3041" s="840"/>
      <c r="R3041" s="840"/>
      <c r="S3041" s="840"/>
      <c r="T3041" s="840"/>
      <c r="U3041" s="840"/>
      <c r="V3041" s="840"/>
      <c r="W3041" s="840"/>
      <c r="X3041" s="840"/>
      <c r="Y3041" s="840"/>
      <c r="Z3041" s="841"/>
    </row>
    <row r="3042" spans="1:26" ht="15.5" customHeight="1">
      <c r="A3042" s="424"/>
      <c r="B3042" s="842" t="str">
        <f>IF('statement of marks'!$A$1="","",'statement of marks'!$A$1)</f>
        <v>GOVT. HR. SEC. SCHOOL, _________________</v>
      </c>
      <c r="C3042" s="843"/>
      <c r="D3042" s="843"/>
      <c r="E3042" s="843"/>
      <c r="F3042" s="843"/>
      <c r="G3042" s="843"/>
      <c r="H3042" s="843"/>
      <c r="I3042" s="843"/>
      <c r="J3042" s="843"/>
      <c r="K3042" s="843"/>
      <c r="L3042" s="843"/>
      <c r="M3042" s="843"/>
      <c r="N3042" s="843"/>
      <c r="O3042" s="843"/>
      <c r="P3042" s="843"/>
      <c r="Q3042" s="843"/>
      <c r="R3042" s="843"/>
      <c r="S3042" s="843"/>
      <c r="T3042" s="843"/>
      <c r="U3042" s="843"/>
      <c r="V3042" s="843"/>
      <c r="W3042" s="843"/>
      <c r="X3042" s="843"/>
      <c r="Y3042" s="843"/>
      <c r="Z3042" s="844"/>
    </row>
    <row r="3043" spans="1:26" ht="15.5" customHeight="1">
      <c r="A3043" s="424"/>
      <c r="B3043" s="813" t="s">
        <v>117</v>
      </c>
      <c r="C3043" s="814"/>
      <c r="D3043" s="814" t="str">
        <f>IF('statement of marks'!$H$3="","",'statement of marks'!$H$3)</f>
        <v>2024-25</v>
      </c>
      <c r="E3043" s="814"/>
      <c r="F3043" s="814"/>
      <c r="G3043" s="814"/>
      <c r="H3043" s="814"/>
      <c r="I3043" s="814"/>
      <c r="J3043" s="814"/>
      <c r="K3043" s="814"/>
      <c r="L3043" s="814"/>
      <c r="M3043" s="814"/>
      <c r="N3043" s="814"/>
      <c r="O3043" s="814"/>
      <c r="P3043" s="814"/>
      <c r="Q3043" s="814"/>
      <c r="R3043" s="814"/>
      <c r="S3043" s="814"/>
      <c r="T3043" s="814"/>
      <c r="U3043" s="814"/>
      <c r="V3043" s="814"/>
      <c r="W3043" s="814"/>
      <c r="X3043" s="814"/>
      <c r="Y3043" s="814"/>
      <c r="Z3043" s="832"/>
    </row>
    <row r="3044" spans="1:26" ht="15.5" customHeight="1">
      <c r="A3044" s="424"/>
      <c r="B3044" s="813" t="s">
        <v>157</v>
      </c>
      <c r="C3044" s="814"/>
      <c r="D3044" s="814" t="str">
        <f>IF('statement of marks'!I102="","",'statement of marks'!I102)</f>
        <v/>
      </c>
      <c r="E3044" s="814"/>
      <c r="F3044" s="814"/>
      <c r="G3044" s="814"/>
      <c r="H3044" s="814"/>
      <c r="I3044" s="814"/>
      <c r="J3044" s="814"/>
      <c r="K3044" s="814"/>
      <c r="L3044" s="814"/>
      <c r="M3044" s="814"/>
      <c r="N3044" s="814"/>
      <c r="O3044" s="814"/>
      <c r="P3044" s="814"/>
      <c r="Q3044" s="814"/>
      <c r="R3044" s="814"/>
      <c r="S3044" s="814"/>
      <c r="T3044" s="814"/>
      <c r="U3044" s="814"/>
      <c r="V3044" s="814"/>
      <c r="W3044" s="814"/>
      <c r="X3044" s="814"/>
      <c r="Y3044" s="814"/>
      <c r="Z3044" s="832"/>
    </row>
    <row r="3045" spans="1:26" ht="15.5" customHeight="1">
      <c r="A3045" s="424"/>
      <c r="B3045" s="813" t="s">
        <v>20</v>
      </c>
      <c r="C3045" s="814"/>
      <c r="D3045" s="814" t="str">
        <f>IF('statement of marks'!J102="","",'statement of marks'!J102)</f>
        <v/>
      </c>
      <c r="E3045" s="814"/>
      <c r="F3045" s="814"/>
      <c r="G3045" s="814"/>
      <c r="H3045" s="814"/>
      <c r="I3045" s="814"/>
      <c r="J3045" s="814"/>
      <c r="K3045" s="814"/>
      <c r="L3045" s="814"/>
      <c r="M3045" s="814"/>
      <c r="N3045" s="814"/>
      <c r="O3045" s="814"/>
      <c r="P3045" s="814"/>
      <c r="Q3045" s="814"/>
      <c r="R3045" s="814"/>
      <c r="S3045" s="814"/>
      <c r="T3045" s="814"/>
      <c r="U3045" s="814"/>
      <c r="V3045" s="814"/>
      <c r="W3045" s="814"/>
      <c r="X3045" s="814"/>
      <c r="Y3045" s="814"/>
      <c r="Z3045" s="832"/>
    </row>
    <row r="3046" spans="1:26" ht="15.5" customHeight="1">
      <c r="A3046" s="424"/>
      <c r="B3046" s="813" t="s">
        <v>21</v>
      </c>
      <c r="C3046" s="814"/>
      <c r="D3046" s="814" t="str">
        <f>IF('statement of marks'!K102="","",'statement of marks'!K102)</f>
        <v/>
      </c>
      <c r="E3046" s="814"/>
      <c r="F3046" s="814"/>
      <c r="G3046" s="814"/>
      <c r="H3046" s="814"/>
      <c r="I3046" s="814"/>
      <c r="J3046" s="814"/>
      <c r="K3046" s="814"/>
      <c r="L3046" s="814"/>
      <c r="M3046" s="814"/>
      <c r="N3046" s="814"/>
      <c r="O3046" s="814"/>
      <c r="P3046" s="814"/>
      <c r="Q3046" s="814"/>
      <c r="R3046" s="814"/>
      <c r="S3046" s="814"/>
      <c r="T3046" s="814"/>
      <c r="U3046" s="814"/>
      <c r="V3046" s="814"/>
      <c r="W3046" s="814"/>
      <c r="X3046" s="814"/>
      <c r="Y3046" s="814"/>
      <c r="Z3046" s="832"/>
    </row>
    <row r="3047" spans="1:26" ht="15.5" customHeight="1">
      <c r="A3047" s="424"/>
      <c r="B3047" s="813" t="s">
        <v>158</v>
      </c>
      <c r="C3047" s="814"/>
      <c r="D3047" s="814" t="str">
        <f>IF('statement of marks'!$G$3="","",'statement of marks'!$G$3)</f>
        <v>6 A</v>
      </c>
      <c r="E3047" s="814"/>
      <c r="F3047" s="814"/>
      <c r="G3047" s="814" t="s">
        <v>159</v>
      </c>
      <c r="H3047" s="814"/>
      <c r="I3047" s="814"/>
      <c r="J3047" s="836">
        <f>IF('statement of marks'!D102="","",'statement of marks'!D102)</f>
        <v>896</v>
      </c>
      <c r="K3047" s="837"/>
      <c r="L3047" s="837"/>
      <c r="M3047" s="837"/>
      <c r="N3047" s="838"/>
      <c r="O3047" s="814" t="s">
        <v>79</v>
      </c>
      <c r="P3047" s="814"/>
      <c r="Q3047" s="814"/>
      <c r="R3047" s="814"/>
      <c r="S3047" s="814" t="str">
        <f>IF('statement of marks'!F102="","",'statement of marks'!F102)</f>
        <v/>
      </c>
      <c r="T3047" s="814"/>
      <c r="U3047" s="814"/>
      <c r="V3047" s="814"/>
      <c r="W3047" s="814" t="str">
        <f>IF('statement of marks'!$I$3="","",'statement of marks'!$I$3)</f>
        <v>SCHOOL DISE CODE</v>
      </c>
      <c r="X3047" s="814"/>
      <c r="Y3047" s="814"/>
      <c r="Z3047" s="832"/>
    </row>
    <row r="3048" spans="1:26" ht="15.5" customHeight="1">
      <c r="A3048" s="424"/>
      <c r="B3048" s="449" t="s">
        <v>171</v>
      </c>
      <c r="C3048" s="428"/>
      <c r="D3048" s="830" t="str">
        <f>IF('statement of marks'!G102="","",'statement of marks'!G102)</f>
        <v/>
      </c>
      <c r="E3048" s="830"/>
      <c r="F3048" s="830"/>
      <c r="G3048" s="831" t="str">
        <f>IF('statement of marks'!H102="","",'statement of marks'!H102)</f>
        <v/>
      </c>
      <c r="H3048" s="831"/>
      <c r="I3048" s="831"/>
      <c r="J3048" s="831"/>
      <c r="K3048" s="831"/>
      <c r="L3048" s="831"/>
      <c r="M3048" s="831"/>
      <c r="N3048" s="831"/>
      <c r="O3048" s="831"/>
      <c r="P3048" s="831"/>
      <c r="Q3048" s="831"/>
      <c r="R3048" s="831"/>
      <c r="S3048" s="831"/>
      <c r="T3048" s="831"/>
      <c r="U3048" s="831"/>
      <c r="V3048" s="831"/>
      <c r="W3048" s="814" t="str">
        <f>IF('statement of marks'!$J$3="","",'statement of marks'!$J$3)</f>
        <v>08291009401</v>
      </c>
      <c r="X3048" s="814"/>
      <c r="Y3048" s="814"/>
      <c r="Z3048" s="832"/>
    </row>
    <row r="3049" spans="1:26" ht="15.5" customHeight="1">
      <c r="A3049" s="424"/>
      <c r="B3049" s="450" t="s">
        <v>160</v>
      </c>
      <c r="C3049" s="429" t="s">
        <v>165</v>
      </c>
      <c r="D3049" s="794" t="s">
        <v>167</v>
      </c>
      <c r="E3049" s="794"/>
      <c r="F3049" s="794"/>
      <c r="G3049" s="794" t="s">
        <v>168</v>
      </c>
      <c r="H3049" s="794"/>
      <c r="I3049" s="794"/>
      <c r="J3049" s="794" t="s">
        <v>169</v>
      </c>
      <c r="K3049" s="794"/>
      <c r="L3049" s="794"/>
      <c r="M3049" s="833" t="str">
        <f>IF('statement of marks'!U$4="","",'statement of marks'!U$4)</f>
        <v>TOTAL OF ALL TESTS</v>
      </c>
      <c r="N3049" s="834" t="str">
        <f>IF('statement of marks'!V$4="","",'statement of marks'!V$4)</f>
        <v>VRUKSHAROPAN</v>
      </c>
      <c r="O3049" s="795" t="s">
        <v>170</v>
      </c>
      <c r="P3049" s="795"/>
      <c r="Q3049" s="795"/>
      <c r="R3049" s="795"/>
      <c r="S3049" s="835" t="s">
        <v>216</v>
      </c>
      <c r="T3049" s="816" t="s">
        <v>90</v>
      </c>
      <c r="U3049" s="816"/>
      <c r="V3049" s="816"/>
      <c r="W3049" s="816"/>
      <c r="X3049" s="823" t="s">
        <v>425</v>
      </c>
      <c r="Y3049" s="823"/>
      <c r="Z3049" s="824"/>
    </row>
    <row r="3050" spans="1:26" ht="15.5" customHeight="1">
      <c r="A3050" s="424"/>
      <c r="B3050" s="450"/>
      <c r="C3050" s="429"/>
      <c r="D3050" s="431" t="s">
        <v>217</v>
      </c>
      <c r="E3050" s="431" t="s">
        <v>218</v>
      </c>
      <c r="F3050" s="432" t="s">
        <v>219</v>
      </c>
      <c r="G3050" s="431" t="s">
        <v>217</v>
      </c>
      <c r="H3050" s="431" t="s">
        <v>218</v>
      </c>
      <c r="I3050" s="433" t="s">
        <v>219</v>
      </c>
      <c r="J3050" s="431" t="s">
        <v>217</v>
      </c>
      <c r="K3050" s="431" t="s">
        <v>218</v>
      </c>
      <c r="L3050" s="433" t="s">
        <v>219</v>
      </c>
      <c r="M3050" s="833"/>
      <c r="N3050" s="834"/>
      <c r="O3050" s="431" t="s">
        <v>217</v>
      </c>
      <c r="P3050" s="431" t="s">
        <v>218</v>
      </c>
      <c r="Q3050" s="434" t="s">
        <v>421</v>
      </c>
      <c r="R3050" s="433" t="s">
        <v>219</v>
      </c>
      <c r="S3050" s="835"/>
      <c r="T3050" s="431" t="s">
        <v>217</v>
      </c>
      <c r="U3050" s="431" t="s">
        <v>218</v>
      </c>
      <c r="V3050" s="434" t="s">
        <v>422</v>
      </c>
      <c r="W3050" s="433" t="s">
        <v>219</v>
      </c>
      <c r="X3050" s="435" t="s">
        <v>423</v>
      </c>
      <c r="Y3050" s="431" t="s">
        <v>220</v>
      </c>
      <c r="Z3050" s="451" t="s">
        <v>69</v>
      </c>
    </row>
    <row r="3051" spans="1:26" ht="15.5" customHeight="1">
      <c r="A3051" s="425"/>
      <c r="B3051" s="828" t="s">
        <v>166</v>
      </c>
      <c r="C3051" s="829"/>
      <c r="D3051" s="436">
        <f>IF('statement of marks'!L$6="","",'statement of marks'!L$6)</f>
        <v>5</v>
      </c>
      <c r="E3051" s="436">
        <f>IF('statement of marks'!M$6="","",'statement of marks'!M$6)</f>
        <v>5</v>
      </c>
      <c r="F3051" s="437">
        <f>IF('statement of marks'!N$6="","",'statement of marks'!N$6)</f>
        <v>10</v>
      </c>
      <c r="G3051" s="436">
        <f>IF('statement of marks'!O$6="","",'statement of marks'!O$6)</f>
        <v>5</v>
      </c>
      <c r="H3051" s="436">
        <f>IF('statement of marks'!P$6="","",'statement of marks'!P$6)</f>
        <v>5</v>
      </c>
      <c r="I3051" s="438">
        <f>IF('statement of marks'!Q$6="","",'statement of marks'!Q$6)</f>
        <v>10</v>
      </c>
      <c r="J3051" s="436">
        <f>IF('statement of marks'!R$6="","",'statement of marks'!R$6)</f>
        <v>5</v>
      </c>
      <c r="K3051" s="436">
        <f>IF('statement of marks'!S$6="","",'statement of marks'!S$6)</f>
        <v>4</v>
      </c>
      <c r="L3051" s="438">
        <f>IF('statement of marks'!T$6="","",'statement of marks'!T$6)</f>
        <v>9</v>
      </c>
      <c r="M3051" s="438">
        <f>IF('statement of marks'!U$6="","",'statement of marks'!U$6)</f>
        <v>29</v>
      </c>
      <c r="N3051" s="439">
        <f>IF('statement of marks'!V$6="","",'statement of marks'!V$6)</f>
        <v>1</v>
      </c>
      <c r="O3051" s="436">
        <f>IF('statement of marks'!W$6="","",'statement of marks'!W$6)</f>
        <v>40</v>
      </c>
      <c r="P3051" s="436">
        <f>IF('statement of marks'!X$6="","",'statement of marks'!X$6)</f>
        <v>10</v>
      </c>
      <c r="Q3051" s="436">
        <f>IF('statement of marks'!Y$6="","",'statement of marks'!Y$6)</f>
        <v>20</v>
      </c>
      <c r="R3051" s="438">
        <f>IF('statement of marks'!Z$6="","",'statement of marks'!Z$6)</f>
        <v>70</v>
      </c>
      <c r="S3051" s="440">
        <f>IF('statement of marks'!AA$6="","",'statement of marks'!AA$6)</f>
        <v>100</v>
      </c>
      <c r="T3051" s="436">
        <f>IF('statement of marks'!AB$6="","",'statement of marks'!AB$6)</f>
        <v>65</v>
      </c>
      <c r="U3051" s="436">
        <f>IF('statement of marks'!AC$6="","",'statement of marks'!AC$6)</f>
        <v>15</v>
      </c>
      <c r="V3051" s="436">
        <f>IF('statement of marks'!AD$6="","",'statement of marks'!AD$6)</f>
        <v>20</v>
      </c>
      <c r="W3051" s="438">
        <f>IF('statement of marks'!AE$6="","",'statement of marks'!AE$6)</f>
        <v>100</v>
      </c>
      <c r="X3051" s="441">
        <f>IF('statement of marks'!AF$6="","",'statement of marks'!AF$6)</f>
        <v>200</v>
      </c>
      <c r="Y3051" s="436" t="str">
        <f>IF('statement of marks'!AG$6="","",'statement of marks'!AG$6)</f>
        <v/>
      </c>
      <c r="Z3051" s="452" t="str">
        <f>IF('statement of marks'!AH$6="","",'statement of marks'!AH$6)</f>
        <v/>
      </c>
    </row>
    <row r="3052" spans="1:26" ht="15.5" customHeight="1">
      <c r="A3052" s="424"/>
      <c r="B3052" s="813" t="str">
        <f>IF('statement of marks'!$L$3="","",'statement of marks'!$L$3)</f>
        <v>HINDI</v>
      </c>
      <c r="C3052" s="814"/>
      <c r="D3052" s="430" t="str">
        <f>IF('statement of marks'!L102="","",'statement of marks'!L102)</f>
        <v/>
      </c>
      <c r="E3052" s="430" t="str">
        <f>IF('statement of marks'!M102="","",'statement of marks'!M102)</f>
        <v/>
      </c>
      <c r="F3052" s="442" t="str">
        <f>IF('statement of marks'!N102="","",'statement of marks'!N102)</f>
        <v/>
      </c>
      <c r="G3052" s="430" t="str">
        <f>IF('statement of marks'!O102="","",'statement of marks'!O102)</f>
        <v/>
      </c>
      <c r="H3052" s="430" t="str">
        <f>IF('statement of marks'!P102="","",'statement of marks'!P102)</f>
        <v/>
      </c>
      <c r="I3052" s="443" t="str">
        <f>IF('statement of marks'!Q102="","",'statement of marks'!Q102)</f>
        <v/>
      </c>
      <c r="J3052" s="430" t="str">
        <f>IF('statement of marks'!R102="","",'statement of marks'!R102)</f>
        <v/>
      </c>
      <c r="K3052" s="430" t="str">
        <f>IF('statement of marks'!S102="","",'statement of marks'!S102)</f>
        <v/>
      </c>
      <c r="L3052" s="443" t="str">
        <f>IF('statement of marks'!T102="","",'statement of marks'!T102)</f>
        <v/>
      </c>
      <c r="M3052" s="443" t="str">
        <f>IF('statement of marks'!U102="","",'statement of marks'!U102)</f>
        <v/>
      </c>
      <c r="N3052" s="444" t="str">
        <f>IF('statement of marks'!V102="","",'statement of marks'!V102)</f>
        <v/>
      </c>
      <c r="O3052" s="430" t="str">
        <f>IF('statement of marks'!W102="","",'statement of marks'!W102)</f>
        <v/>
      </c>
      <c r="P3052" s="430" t="str">
        <f>IF('statement of marks'!X102="","",'statement of marks'!X102)</f>
        <v/>
      </c>
      <c r="Q3052" s="430" t="str">
        <f>IF('statement of marks'!Y102="","",'statement of marks'!Y102)</f>
        <v/>
      </c>
      <c r="R3052" s="443" t="str">
        <f>IF('statement of marks'!Z102="","",'statement of marks'!Z102)</f>
        <v/>
      </c>
      <c r="S3052" s="445" t="str">
        <f>IF('statement of marks'!AA102="","",'statement of marks'!AA102)</f>
        <v/>
      </c>
      <c r="T3052" s="430" t="str">
        <f>IF('statement of marks'!AB102="","",'statement of marks'!AB102)</f>
        <v/>
      </c>
      <c r="U3052" s="430" t="str">
        <f>IF('statement of marks'!AC102="","",'statement of marks'!AC102)</f>
        <v/>
      </c>
      <c r="V3052" s="430" t="str">
        <f>IF('statement of marks'!AD102="","",'statement of marks'!AD102)</f>
        <v/>
      </c>
      <c r="W3052" s="443" t="str">
        <f>IF('statement of marks'!AE102="","",'statement of marks'!AE102)</f>
        <v/>
      </c>
      <c r="X3052" s="446" t="str">
        <f>IF('statement of marks'!AF102="","",'statement of marks'!AF102)</f>
        <v/>
      </c>
      <c r="Y3052" s="430" t="str">
        <f>IF('statement of marks'!AG102="","",'statement of marks'!AG102)</f>
        <v/>
      </c>
      <c r="Z3052" s="453" t="str">
        <f>IF('statement of marks'!AH102="","",'statement of marks'!AH102)</f>
        <v/>
      </c>
    </row>
    <row r="3053" spans="1:26" ht="15.5" customHeight="1">
      <c r="A3053" s="424"/>
      <c r="B3053" s="813" t="str">
        <f>IF('statement of marks'!$AK$3="","",'statement of marks'!$AK$3)</f>
        <v>ENGLISH</v>
      </c>
      <c r="C3053" s="814"/>
      <c r="D3053" s="430" t="str">
        <f>IF('statement of marks'!AK102="","",'statement of marks'!AK102)</f>
        <v/>
      </c>
      <c r="E3053" s="430" t="str">
        <f>IF('statement of marks'!AL102="","",'statement of marks'!AL102)</f>
        <v/>
      </c>
      <c r="F3053" s="442" t="str">
        <f>IF('statement of marks'!AM102="","",'statement of marks'!AM102)</f>
        <v/>
      </c>
      <c r="G3053" s="430" t="str">
        <f>IF('statement of marks'!AN102="","",'statement of marks'!AN102)</f>
        <v/>
      </c>
      <c r="H3053" s="430" t="str">
        <f>IF('statement of marks'!AO102="","",'statement of marks'!AO102)</f>
        <v/>
      </c>
      <c r="I3053" s="443" t="str">
        <f>IF('statement of marks'!AP102="","",'statement of marks'!AP102)</f>
        <v/>
      </c>
      <c r="J3053" s="430" t="str">
        <f>IF('statement of marks'!AQ102="","",'statement of marks'!AQ102)</f>
        <v/>
      </c>
      <c r="K3053" s="430" t="str">
        <f>IF('statement of marks'!AR102="","",'statement of marks'!AR102)</f>
        <v/>
      </c>
      <c r="L3053" s="443" t="str">
        <f>IF('statement of marks'!AS102="","",'statement of marks'!AS102)</f>
        <v/>
      </c>
      <c r="M3053" s="443" t="str">
        <f>IF('statement of marks'!AT102="","",'statement of marks'!AT102)</f>
        <v/>
      </c>
      <c r="N3053" s="444" t="str">
        <f>IF('statement of marks'!AU102="","",'statement of marks'!AU102)</f>
        <v/>
      </c>
      <c r="O3053" s="430" t="str">
        <f>IF('statement of marks'!AV102="","",'statement of marks'!AV102)</f>
        <v/>
      </c>
      <c r="P3053" s="430" t="str">
        <f>IF('statement of marks'!AW102="","",'statement of marks'!AW102)</f>
        <v/>
      </c>
      <c r="Q3053" s="430" t="str">
        <f>IF('statement of marks'!AX102="","",'statement of marks'!AX102)</f>
        <v/>
      </c>
      <c r="R3053" s="443" t="str">
        <f>IF('statement of marks'!AY102="","",'statement of marks'!AY102)</f>
        <v/>
      </c>
      <c r="S3053" s="445" t="str">
        <f>IF('statement of marks'!AZ102="","",'statement of marks'!AZ102)</f>
        <v/>
      </c>
      <c r="T3053" s="430" t="str">
        <f>IF('statement of marks'!BA102="","",'statement of marks'!BA102)</f>
        <v/>
      </c>
      <c r="U3053" s="430" t="str">
        <f>IF('statement of marks'!BB102="","",'statement of marks'!BB102)</f>
        <v/>
      </c>
      <c r="V3053" s="430" t="str">
        <f>IF('statement of marks'!BC102="","",'statement of marks'!BC102)</f>
        <v/>
      </c>
      <c r="W3053" s="443" t="str">
        <f>IF('statement of marks'!BD102="","",'statement of marks'!BD102)</f>
        <v/>
      </c>
      <c r="X3053" s="446" t="str">
        <f>IF('statement of marks'!BE102="","",'statement of marks'!BE102)</f>
        <v/>
      </c>
      <c r="Y3053" s="430" t="str">
        <f>IF('statement of marks'!BF102="","",'statement of marks'!BF102)</f>
        <v/>
      </c>
      <c r="Z3053" s="453" t="str">
        <f>IF('statement of marks'!BG102="","",'statement of marks'!BG102)</f>
        <v/>
      </c>
    </row>
    <row r="3054" spans="1:26" ht="15.5" customHeight="1">
      <c r="A3054" s="424"/>
      <c r="B3054" s="813" t="str">
        <f>IF('statement of marks'!BJ102="s","SANSKRIT",IF('statement of marks'!BJ102="u","URDU",IF('statement of marks'!BJ102="g","GUJRATI",IF('statement of marks'!BJ102="p","PUNJABI",IF('statement of marks'!BJ102="sd","fla/kh","THIRD LANGUAGE")))))</f>
        <v>THIRD LANGUAGE</v>
      </c>
      <c r="C3054" s="814"/>
      <c r="D3054" s="430" t="str">
        <f>IF('statement of marks'!BK102="","",'statement of marks'!BK102)</f>
        <v/>
      </c>
      <c r="E3054" s="430" t="str">
        <f>IF('statement of marks'!BL102="","",'statement of marks'!BL102)</f>
        <v/>
      </c>
      <c r="F3054" s="442" t="str">
        <f>IF('statement of marks'!BM102="","",'statement of marks'!BM102)</f>
        <v/>
      </c>
      <c r="G3054" s="430" t="str">
        <f>IF('statement of marks'!BN102="","",'statement of marks'!BN102)</f>
        <v/>
      </c>
      <c r="H3054" s="430" t="str">
        <f>IF('statement of marks'!BO102="","",'statement of marks'!BO102)</f>
        <v/>
      </c>
      <c r="I3054" s="443" t="str">
        <f>IF('statement of marks'!BP102="","",'statement of marks'!BP102)</f>
        <v/>
      </c>
      <c r="J3054" s="430" t="str">
        <f>IF('statement of marks'!BQ102="","",'statement of marks'!BQ102)</f>
        <v/>
      </c>
      <c r="K3054" s="430" t="str">
        <f>IF('statement of marks'!BR102="","",'statement of marks'!BR102)</f>
        <v/>
      </c>
      <c r="L3054" s="443" t="str">
        <f>IF('statement of marks'!BS102="","",'statement of marks'!BS102)</f>
        <v/>
      </c>
      <c r="M3054" s="443" t="str">
        <f>IF('statement of marks'!BT102="","",'statement of marks'!BT102)</f>
        <v/>
      </c>
      <c r="N3054" s="444" t="str">
        <f>IF('statement of marks'!BU102="","",'statement of marks'!BU102)</f>
        <v/>
      </c>
      <c r="O3054" s="430" t="str">
        <f>IF('statement of marks'!BV102="","",'statement of marks'!BV102)</f>
        <v/>
      </c>
      <c r="P3054" s="430" t="str">
        <f>IF('statement of marks'!BW102="","",'statement of marks'!BW102)</f>
        <v/>
      </c>
      <c r="Q3054" s="430"/>
      <c r="R3054" s="443" t="str">
        <f>IF('statement of marks'!BX102="","",'statement of marks'!BX102)</f>
        <v/>
      </c>
      <c r="S3054" s="445" t="str">
        <f>IF('statement of marks'!BY102="","",'statement of marks'!BY102)</f>
        <v/>
      </c>
      <c r="T3054" s="430" t="str">
        <f>IF('statement of marks'!BZ102="","",'statement of marks'!BZ102)</f>
        <v/>
      </c>
      <c r="U3054" s="430" t="str">
        <f>IF('statement of marks'!CA102="","",'statement of marks'!CA102)</f>
        <v/>
      </c>
      <c r="V3054" s="430"/>
      <c r="W3054" s="443" t="str">
        <f>IF('statement of marks'!CB102="","",'statement of marks'!CB102)</f>
        <v/>
      </c>
      <c r="X3054" s="446" t="str">
        <f>IF('statement of marks'!CC102="","",'statement of marks'!CC102)</f>
        <v/>
      </c>
      <c r="Y3054" s="430" t="str">
        <f>IF('statement of marks'!CD102="","",'statement of marks'!CD102)</f>
        <v/>
      </c>
      <c r="Z3054" s="453" t="str">
        <f>IF('statement of marks'!CE102="","",'statement of marks'!CE102)</f>
        <v/>
      </c>
    </row>
    <row r="3055" spans="1:26" ht="15.5" customHeight="1">
      <c r="A3055" s="424"/>
      <c r="B3055" s="813" t="str">
        <f>IF('statement of marks'!$CH$3="","",'statement of marks'!$CH$3)</f>
        <v>MATHEMATICS</v>
      </c>
      <c r="C3055" s="814"/>
      <c r="D3055" s="430" t="str">
        <f>IF('statement of marks'!CH102="","",'statement of marks'!CH102)</f>
        <v/>
      </c>
      <c r="E3055" s="430" t="str">
        <f>IF('statement of marks'!CI102="","",'statement of marks'!CI102)</f>
        <v/>
      </c>
      <c r="F3055" s="442" t="str">
        <f>IF('statement of marks'!CJ102="","",'statement of marks'!CJ102)</f>
        <v/>
      </c>
      <c r="G3055" s="430" t="str">
        <f>IF('statement of marks'!CK102="","",'statement of marks'!CK102)</f>
        <v/>
      </c>
      <c r="H3055" s="430" t="str">
        <f>IF('statement of marks'!CL102="","",'statement of marks'!CL102)</f>
        <v/>
      </c>
      <c r="I3055" s="443" t="str">
        <f>IF('statement of marks'!CM102="","",'statement of marks'!CM102)</f>
        <v/>
      </c>
      <c r="J3055" s="430" t="str">
        <f>IF('statement of marks'!CN102="","",'statement of marks'!CN102)</f>
        <v/>
      </c>
      <c r="K3055" s="430" t="str">
        <f>IF('statement of marks'!CO102="","",'statement of marks'!CO102)</f>
        <v/>
      </c>
      <c r="L3055" s="443" t="str">
        <f>IF('statement of marks'!CP102="","",'statement of marks'!CP102)</f>
        <v/>
      </c>
      <c r="M3055" s="443" t="str">
        <f>IF('statement of marks'!CQ102="","",'statement of marks'!CQ102)</f>
        <v/>
      </c>
      <c r="N3055" s="444" t="str">
        <f>IF('statement of marks'!CR102="","",'statement of marks'!CR102)</f>
        <v/>
      </c>
      <c r="O3055" s="430" t="str">
        <f>IF('statement of marks'!CS102="","",'statement of marks'!CS102)</f>
        <v/>
      </c>
      <c r="P3055" s="430" t="str">
        <f>IF('statement of marks'!CT102="","",'statement of marks'!CT102)</f>
        <v/>
      </c>
      <c r="Q3055" s="430" t="str">
        <f>IF('statement of marks'!CU102="","",'statement of marks'!CU102)</f>
        <v/>
      </c>
      <c r="R3055" s="443" t="str">
        <f>IF('statement of marks'!CV102="","",'statement of marks'!CV102)</f>
        <v/>
      </c>
      <c r="S3055" s="445" t="str">
        <f>IF('statement of marks'!CW102="","",'statement of marks'!CW102)</f>
        <v/>
      </c>
      <c r="T3055" s="430" t="str">
        <f>IF('statement of marks'!CX102="","",'statement of marks'!CX102)</f>
        <v/>
      </c>
      <c r="U3055" s="430" t="str">
        <f>IF('statement of marks'!CY102="","",'statement of marks'!CY102)</f>
        <v/>
      </c>
      <c r="V3055" s="430" t="str">
        <f>IF('statement of marks'!CZ102="","",'statement of marks'!CZ102)</f>
        <v/>
      </c>
      <c r="W3055" s="443" t="str">
        <f>IF('statement of marks'!DA102="","",'statement of marks'!DA102)</f>
        <v/>
      </c>
      <c r="X3055" s="446" t="str">
        <f>IF('statement of marks'!DB102="","",'statement of marks'!DB102)</f>
        <v/>
      </c>
      <c r="Y3055" s="430" t="str">
        <f>IF('statement of marks'!DC102="","",'statement of marks'!DC102)</f>
        <v/>
      </c>
      <c r="Z3055" s="453" t="str">
        <f>IF('statement of marks'!DD102="","",'statement of marks'!DD102)</f>
        <v/>
      </c>
    </row>
    <row r="3056" spans="1:26" ht="15.5" customHeight="1">
      <c r="A3056" s="424"/>
      <c r="B3056" s="813" t="str">
        <f>IF('statement of marks'!$DG$3="","",'statement of marks'!$DG$3)</f>
        <v>SCIENCE</v>
      </c>
      <c r="C3056" s="814"/>
      <c r="D3056" s="430" t="str">
        <f>IF('statement of marks'!DG102="","",'statement of marks'!DG102)</f>
        <v/>
      </c>
      <c r="E3056" s="430" t="str">
        <f>IF('statement of marks'!DH102="","",'statement of marks'!DH102)</f>
        <v/>
      </c>
      <c r="F3056" s="442" t="str">
        <f>IF('statement of marks'!DI102="","",'statement of marks'!DI102)</f>
        <v/>
      </c>
      <c r="G3056" s="430" t="str">
        <f>IF('statement of marks'!DJ102="","",'statement of marks'!DJ102)</f>
        <v/>
      </c>
      <c r="H3056" s="430" t="str">
        <f>IF('statement of marks'!DK102="","",'statement of marks'!DK102)</f>
        <v/>
      </c>
      <c r="I3056" s="443" t="str">
        <f>IF('statement of marks'!DL102="","",'statement of marks'!DL102)</f>
        <v/>
      </c>
      <c r="J3056" s="430" t="str">
        <f>IF('statement of marks'!DM102="","",'statement of marks'!DM102)</f>
        <v/>
      </c>
      <c r="K3056" s="430" t="str">
        <f>IF('statement of marks'!DN102="","",'statement of marks'!DN102)</f>
        <v/>
      </c>
      <c r="L3056" s="443" t="str">
        <f>IF('statement of marks'!DO102="","",'statement of marks'!DO102)</f>
        <v/>
      </c>
      <c r="M3056" s="443" t="str">
        <f>IF('statement of marks'!DP102="","",'statement of marks'!DP102)</f>
        <v/>
      </c>
      <c r="N3056" s="444" t="str">
        <f>IF('statement of marks'!DQ102="","",'statement of marks'!DQ102)</f>
        <v/>
      </c>
      <c r="O3056" s="430" t="str">
        <f>IF('statement of marks'!DR102="","",'statement of marks'!DR102)</f>
        <v/>
      </c>
      <c r="P3056" s="430" t="str">
        <f>IF('statement of marks'!DS102="","",'statement of marks'!DS102)</f>
        <v/>
      </c>
      <c r="Q3056" s="430"/>
      <c r="R3056" s="443" t="str">
        <f>IF('statement of marks'!DT102="","",'statement of marks'!DT102)</f>
        <v/>
      </c>
      <c r="S3056" s="445" t="str">
        <f>IF('statement of marks'!DU102="","",'statement of marks'!DU102)</f>
        <v/>
      </c>
      <c r="T3056" s="430" t="str">
        <f>IF('statement of marks'!DV102="","",'statement of marks'!DV102)</f>
        <v/>
      </c>
      <c r="U3056" s="430" t="str">
        <f>IF('statement of marks'!DW102="","",'statement of marks'!DW102)</f>
        <v/>
      </c>
      <c r="V3056" s="430"/>
      <c r="W3056" s="443" t="str">
        <f>IF('statement of marks'!DX102="","",'statement of marks'!DX102)</f>
        <v/>
      </c>
      <c r="X3056" s="446" t="str">
        <f>IF('statement of marks'!DY102="","",'statement of marks'!DY102)</f>
        <v/>
      </c>
      <c r="Y3056" s="430" t="str">
        <f>IF('statement of marks'!DZ102="","",'statement of marks'!DZ102)</f>
        <v/>
      </c>
      <c r="Z3056" s="453" t="str">
        <f>IF('statement of marks'!EA102="","",'statement of marks'!EA102)</f>
        <v/>
      </c>
    </row>
    <row r="3057" spans="1:26" ht="15.5" customHeight="1">
      <c r="A3057" s="424"/>
      <c r="B3057" s="813" t="str">
        <f>IF('statement of marks'!$ED$3="","",'statement of marks'!$ED$3)</f>
        <v>SOCIAL STUDIES</v>
      </c>
      <c r="C3057" s="814"/>
      <c r="D3057" s="430" t="str">
        <f>IF('statement of marks'!ED102="","",'statement of marks'!ED102)</f>
        <v/>
      </c>
      <c r="E3057" s="430" t="str">
        <f>IF('statement of marks'!EE102="","",'statement of marks'!EE102)</f>
        <v/>
      </c>
      <c r="F3057" s="442" t="str">
        <f>IF('statement of marks'!EF102="","",'statement of marks'!EF102)</f>
        <v/>
      </c>
      <c r="G3057" s="430" t="str">
        <f>IF('statement of marks'!EG102="","",'statement of marks'!EG102)</f>
        <v/>
      </c>
      <c r="H3057" s="430" t="str">
        <f>IF('statement of marks'!EH102="","",'statement of marks'!EH102)</f>
        <v/>
      </c>
      <c r="I3057" s="443" t="str">
        <f>IF('statement of marks'!EI102="","",'statement of marks'!EI102)</f>
        <v/>
      </c>
      <c r="J3057" s="430" t="str">
        <f>IF('statement of marks'!EJ102="","",'statement of marks'!EJ102)</f>
        <v/>
      </c>
      <c r="K3057" s="430" t="str">
        <f>IF('statement of marks'!EK102="","",'statement of marks'!EK102)</f>
        <v/>
      </c>
      <c r="L3057" s="443" t="str">
        <f>IF('statement of marks'!EL102="","",'statement of marks'!EL102)</f>
        <v/>
      </c>
      <c r="M3057" s="443" t="str">
        <f>IF('statement of marks'!EM102="","",'statement of marks'!EM102)</f>
        <v/>
      </c>
      <c r="N3057" s="444" t="str">
        <f>IF('statement of marks'!EN102="","",'statement of marks'!EN102)</f>
        <v/>
      </c>
      <c r="O3057" s="430" t="str">
        <f>IF('statement of marks'!EO102="","",'statement of marks'!EO102)</f>
        <v/>
      </c>
      <c r="P3057" s="430" t="str">
        <f>IF('statement of marks'!EP102="","",'statement of marks'!EP102)</f>
        <v/>
      </c>
      <c r="Q3057" s="430"/>
      <c r="R3057" s="443" t="str">
        <f>IF('statement of marks'!EQ102="","",'statement of marks'!EQ102)</f>
        <v/>
      </c>
      <c r="S3057" s="445" t="str">
        <f>IF('statement of marks'!ER102="","",'statement of marks'!ER102)</f>
        <v/>
      </c>
      <c r="T3057" s="430" t="str">
        <f>IF('statement of marks'!ES102="","",'statement of marks'!ES102)</f>
        <v/>
      </c>
      <c r="U3057" s="430" t="str">
        <f>IF('statement of marks'!ET102="","",'statement of marks'!ET102)</f>
        <v/>
      </c>
      <c r="V3057" s="430"/>
      <c r="W3057" s="443" t="str">
        <f>IF('statement of marks'!EU102="","",'statement of marks'!EU102)</f>
        <v/>
      </c>
      <c r="X3057" s="446" t="str">
        <f>IF('statement of marks'!EV102="","",'statement of marks'!EV102)</f>
        <v/>
      </c>
      <c r="Y3057" s="430" t="str">
        <f>IF('statement of marks'!EW102="","",'statement of marks'!EW102)</f>
        <v/>
      </c>
      <c r="Z3057" s="453" t="str">
        <f>IF('statement of marks'!EX102="","",'statement of marks'!EX102)</f>
        <v/>
      </c>
    </row>
    <row r="3058" spans="1:26" ht="15.5" customHeight="1">
      <c r="A3058" s="424"/>
      <c r="B3058" s="813" t="s">
        <v>172</v>
      </c>
      <c r="C3058" s="814"/>
      <c r="D3058" s="794" t="s">
        <v>167</v>
      </c>
      <c r="E3058" s="794"/>
      <c r="F3058" s="794"/>
      <c r="G3058" s="794" t="s">
        <v>168</v>
      </c>
      <c r="H3058" s="794"/>
      <c r="I3058" s="794"/>
      <c r="J3058" s="794" t="s">
        <v>169</v>
      </c>
      <c r="K3058" s="794"/>
      <c r="L3058" s="794"/>
      <c r="M3058" s="794"/>
      <c r="N3058" s="794"/>
      <c r="O3058" s="794" t="s">
        <v>177</v>
      </c>
      <c r="P3058" s="794"/>
      <c r="Q3058" s="794"/>
      <c r="R3058" s="794"/>
      <c r="S3058" s="794" t="s">
        <v>221</v>
      </c>
      <c r="T3058" s="794"/>
      <c r="U3058" s="794"/>
      <c r="V3058" s="794"/>
      <c r="W3058" s="447"/>
      <c r="X3058" s="823" t="s">
        <v>425</v>
      </c>
      <c r="Y3058" s="823"/>
      <c r="Z3058" s="824"/>
    </row>
    <row r="3059" spans="1:26" ht="15.5" customHeight="1">
      <c r="A3059" s="425"/>
      <c r="B3059" s="825" t="s">
        <v>166</v>
      </c>
      <c r="C3059" s="826"/>
      <c r="D3059" s="827">
        <f>IF('statement of marks'!FA$6="","",'statement of marks'!FA$6)</f>
        <v>20</v>
      </c>
      <c r="E3059" s="827"/>
      <c r="F3059" s="827"/>
      <c r="G3059" s="827">
        <f>IF('statement of marks'!FB$6="","",'statement of marks'!FB$6)</f>
        <v>20</v>
      </c>
      <c r="H3059" s="827"/>
      <c r="I3059" s="827"/>
      <c r="J3059" s="827">
        <f>IF('statement of marks'!FC$6="","",'statement of marks'!FC$6)</f>
        <v>20</v>
      </c>
      <c r="K3059" s="827"/>
      <c r="L3059" s="827"/>
      <c r="M3059" s="827"/>
      <c r="N3059" s="827"/>
      <c r="O3059" s="827">
        <f>IF('statement of marks'!FD$6="","",'statement of marks'!FD$6)</f>
        <v>20</v>
      </c>
      <c r="P3059" s="827"/>
      <c r="Q3059" s="827"/>
      <c r="R3059" s="827"/>
      <c r="S3059" s="827">
        <f>IF('statement of marks'!FE$6="","",'statement of marks'!FE$6)</f>
        <v>20</v>
      </c>
      <c r="T3059" s="827"/>
      <c r="U3059" s="827"/>
      <c r="V3059" s="827"/>
      <c r="W3059" s="448"/>
      <c r="X3059" s="436">
        <f>IF('statement of marks'!FF$6="","",'statement of marks'!FF$6)</f>
        <v>100</v>
      </c>
      <c r="Y3059" s="436" t="s">
        <v>220</v>
      </c>
      <c r="Z3059" s="451" t="s">
        <v>69</v>
      </c>
    </row>
    <row r="3060" spans="1:26" ht="15.5" customHeight="1">
      <c r="A3060" s="424"/>
      <c r="B3060" s="813" t="str">
        <f>IF('statement of marks'!$FA$3="","",'statement of marks'!$FA$3)</f>
        <v>WORK EXPERIENCE</v>
      </c>
      <c r="C3060" s="814"/>
      <c r="D3060" s="817" t="str">
        <f>IF('statement of marks'!FA102="","",'statement of marks'!FA102)</f>
        <v/>
      </c>
      <c r="E3060" s="817"/>
      <c r="F3060" s="817"/>
      <c r="G3060" s="817" t="str">
        <f>IF('statement of marks'!FB102="","",'statement of marks'!FB102)</f>
        <v/>
      </c>
      <c r="H3060" s="817"/>
      <c r="I3060" s="817"/>
      <c r="J3060" s="816" t="str">
        <f>IF('statement of marks'!FC102="","",'statement of marks'!FC102)</f>
        <v/>
      </c>
      <c r="K3060" s="816"/>
      <c r="L3060" s="816"/>
      <c r="M3060" s="816"/>
      <c r="N3060" s="816"/>
      <c r="O3060" s="817" t="str">
        <f>IF('statement of marks'!FD102="","",'statement of marks'!FD102)</f>
        <v/>
      </c>
      <c r="P3060" s="817"/>
      <c r="Q3060" s="817"/>
      <c r="R3060" s="817"/>
      <c r="S3060" s="817" t="str">
        <f>IF('statement of marks'!FE102="","",'statement of marks'!FE102)</f>
        <v/>
      </c>
      <c r="T3060" s="817"/>
      <c r="U3060" s="817"/>
      <c r="V3060" s="817"/>
      <c r="W3060" s="447"/>
      <c r="X3060" s="447" t="str">
        <f>IF('statement of marks'!FF102="","",'statement of marks'!FF102)</f>
        <v/>
      </c>
      <c r="Y3060" s="447" t="str">
        <f>IF('statement of marks'!FG102="","",'statement of marks'!FG102)</f>
        <v/>
      </c>
      <c r="Z3060" s="454" t="str">
        <f>IF('statement of marks'!FH102="","",'statement of marks'!FH102)</f>
        <v/>
      </c>
    </row>
    <row r="3061" spans="1:26" ht="15.5" customHeight="1">
      <c r="A3061" s="424"/>
      <c r="B3061" s="813" t="str">
        <f>IF('statement of marks'!$FK$3="","",'statement of marks'!$FK$3)</f>
        <v>ART EDUCATION</v>
      </c>
      <c r="C3061" s="814"/>
      <c r="D3061" s="817" t="str">
        <f>IF('statement of marks'!FK102="","",'statement of marks'!FK102)</f>
        <v/>
      </c>
      <c r="E3061" s="817"/>
      <c r="F3061" s="817"/>
      <c r="G3061" s="817" t="str">
        <f>IF('statement of marks'!FL102="","",'statement of marks'!FL102)</f>
        <v/>
      </c>
      <c r="H3061" s="817"/>
      <c r="I3061" s="817"/>
      <c r="J3061" s="816" t="str">
        <f>IF('statement of marks'!FM102="","",'statement of marks'!FM102)</f>
        <v/>
      </c>
      <c r="K3061" s="816"/>
      <c r="L3061" s="816"/>
      <c r="M3061" s="816"/>
      <c r="N3061" s="816"/>
      <c r="O3061" s="817" t="str">
        <f>IF('statement of marks'!FN102="","",'statement of marks'!FN102)</f>
        <v/>
      </c>
      <c r="P3061" s="817"/>
      <c r="Q3061" s="817"/>
      <c r="R3061" s="817"/>
      <c r="S3061" s="817" t="str">
        <f>IF('statement of marks'!FO102="","",'statement of marks'!FO102)</f>
        <v/>
      </c>
      <c r="T3061" s="817"/>
      <c r="U3061" s="817"/>
      <c r="V3061" s="817"/>
      <c r="W3061" s="447"/>
      <c r="X3061" s="447" t="str">
        <f>IF('statement of marks'!FP102="","",'statement of marks'!FP102)</f>
        <v/>
      </c>
      <c r="Y3061" s="447" t="str">
        <f>IF('statement of marks'!FQ102="","",'statement of marks'!FQ102)</f>
        <v/>
      </c>
      <c r="Z3061" s="454" t="str">
        <f>IF('statement of marks'!FR102="","",'statement of marks'!FR102)</f>
        <v/>
      </c>
    </row>
    <row r="3062" spans="1:26" ht="15.5" customHeight="1">
      <c r="A3062" s="424"/>
      <c r="B3062" s="813" t="str">
        <f>IF('statement of marks'!$FU$3="","",'statement of marks'!$FU$3)</f>
        <v>PHYSICIAL EDUCATION</v>
      </c>
      <c r="C3062" s="814"/>
      <c r="D3062" s="817" t="str">
        <f>IF('statement of marks'!FU102="","",'statement of marks'!FU102)</f>
        <v/>
      </c>
      <c r="E3062" s="817"/>
      <c r="F3062" s="817"/>
      <c r="G3062" s="817" t="str">
        <f>IF('statement of marks'!FV102="","",'statement of marks'!FV102)</f>
        <v/>
      </c>
      <c r="H3062" s="817"/>
      <c r="I3062" s="817"/>
      <c r="J3062" s="816" t="str">
        <f>IF('statement of marks'!FW102="","",'statement of marks'!FW102)</f>
        <v/>
      </c>
      <c r="K3062" s="816"/>
      <c r="L3062" s="816"/>
      <c r="M3062" s="816"/>
      <c r="N3062" s="816"/>
      <c r="O3062" s="817" t="str">
        <f>IF('statement of marks'!FX102="","",'statement of marks'!FX102)</f>
        <v/>
      </c>
      <c r="P3062" s="817"/>
      <c r="Q3062" s="817"/>
      <c r="R3062" s="817"/>
      <c r="S3062" s="817" t="str">
        <f>IF('statement of marks'!FY102="","",'statement of marks'!FY102)</f>
        <v/>
      </c>
      <c r="T3062" s="817"/>
      <c r="U3062" s="817"/>
      <c r="V3062" s="817"/>
      <c r="W3062" s="447"/>
      <c r="X3062" s="447" t="str">
        <f>IF('statement of marks'!FZ102="","",'statement of marks'!FZ102)</f>
        <v/>
      </c>
      <c r="Y3062" s="447" t="str">
        <f>IF('statement of marks'!GA102="","",'statement of marks'!GA102)</f>
        <v/>
      </c>
      <c r="Z3062" s="454" t="str">
        <f>IF('statement of marks'!GB102="","",'statement of marks'!GB102)</f>
        <v/>
      </c>
    </row>
    <row r="3063" spans="1:26" ht="15.5" customHeight="1">
      <c r="A3063" s="424"/>
      <c r="B3063" s="813" t="s">
        <v>173</v>
      </c>
      <c r="C3063" s="814"/>
      <c r="D3063" s="794" t="str">
        <f>details!$EF$3</f>
        <v>AUGUST</v>
      </c>
      <c r="E3063" s="794"/>
      <c r="F3063" s="794"/>
      <c r="G3063" s="794" t="str">
        <f>details!$EJ$3</f>
        <v>OCTOBER</v>
      </c>
      <c r="H3063" s="794"/>
      <c r="I3063" s="794"/>
      <c r="J3063" s="816" t="str">
        <f>details!$EN$3</f>
        <v>DECEMBER</v>
      </c>
      <c r="K3063" s="816"/>
      <c r="L3063" s="816"/>
      <c r="M3063" s="816"/>
      <c r="N3063" s="816"/>
      <c r="O3063" s="794" t="str">
        <f>details!$ER$3</f>
        <v>FEBURARY</v>
      </c>
      <c r="P3063" s="794"/>
      <c r="Q3063" s="794"/>
      <c r="R3063" s="794"/>
      <c r="S3063" s="794" t="str">
        <f>details!$EV$3</f>
        <v>GRAND TOAL</v>
      </c>
      <c r="T3063" s="794"/>
      <c r="U3063" s="794"/>
      <c r="V3063" s="794"/>
      <c r="W3063" s="811" t="s">
        <v>118</v>
      </c>
      <c r="X3063" s="811"/>
      <c r="Y3063" s="811"/>
      <c r="Z3063" s="812"/>
    </row>
    <row r="3064" spans="1:26" ht="15.5" customHeight="1">
      <c r="A3064" s="424"/>
      <c r="B3064" s="813" t="s">
        <v>175</v>
      </c>
      <c r="C3064" s="814"/>
      <c r="D3064" s="815" t="str">
        <f>IF(details!EI102="","",details!EI102)</f>
        <v/>
      </c>
      <c r="E3064" s="815"/>
      <c r="F3064" s="815"/>
      <c r="G3064" s="815" t="str">
        <f>IF(details!EM102="","",details!EM102)</f>
        <v/>
      </c>
      <c r="H3064" s="815"/>
      <c r="I3064" s="815"/>
      <c r="J3064" s="816" t="str">
        <f>IF(details!EQ102="","",details!EQ102)</f>
        <v/>
      </c>
      <c r="K3064" s="816"/>
      <c r="L3064" s="816"/>
      <c r="M3064" s="816"/>
      <c r="N3064" s="816"/>
      <c r="O3064" s="817" t="str">
        <f>IF(details!EU102="","",details!EU102)</f>
        <v/>
      </c>
      <c r="P3064" s="817"/>
      <c r="Q3064" s="817"/>
      <c r="R3064" s="817"/>
      <c r="S3064" s="815" t="str">
        <f>IF(details!EW102="","",details!EW102)</f>
        <v/>
      </c>
      <c r="T3064" s="815"/>
      <c r="U3064" s="815"/>
      <c r="V3064" s="815"/>
      <c r="W3064" s="811"/>
      <c r="X3064" s="811"/>
      <c r="Y3064" s="811"/>
      <c r="Z3064" s="812"/>
    </row>
    <row r="3065" spans="1:26" ht="15.5" customHeight="1">
      <c r="A3065" s="424"/>
      <c r="B3065" s="818" t="s">
        <v>174</v>
      </c>
      <c r="C3065" s="819"/>
      <c r="D3065" s="820">
        <f>IF(details!EH102="","",details!EH102)</f>
        <v>40</v>
      </c>
      <c r="E3065" s="820"/>
      <c r="F3065" s="820"/>
      <c r="G3065" s="820">
        <f>IF(details!EL102="","",details!EL102)</f>
        <v>60</v>
      </c>
      <c r="H3065" s="820"/>
      <c r="I3065" s="820"/>
      <c r="J3065" s="820">
        <f>IF(details!EP102="","",details!EP102)</f>
        <v>80</v>
      </c>
      <c r="K3065" s="820"/>
      <c r="L3065" s="820"/>
      <c r="M3065" s="820"/>
      <c r="N3065" s="820"/>
      <c r="O3065" s="820">
        <f>IF(details!ET102="","",details!ET102)</f>
        <v>100</v>
      </c>
      <c r="P3065" s="820"/>
      <c r="Q3065" s="820"/>
      <c r="R3065" s="820"/>
      <c r="S3065" s="820">
        <f>IF(details!EV102="","",details!EV102)</f>
        <v>110</v>
      </c>
      <c r="T3065" s="820"/>
      <c r="U3065" s="820"/>
      <c r="V3065" s="820"/>
      <c r="W3065" s="821">
        <f>'statement of marks'!$HR$108</f>
        <v>45777</v>
      </c>
      <c r="X3065" s="821"/>
      <c r="Y3065" s="821"/>
      <c r="Z3065" s="822"/>
    </row>
    <row r="3066" spans="1:26" ht="15.5" customHeight="1">
      <c r="A3066" s="426"/>
      <c r="B3066" s="803" t="s">
        <v>232</v>
      </c>
      <c r="C3066" s="804"/>
      <c r="D3066" s="805" t="s">
        <v>189</v>
      </c>
      <c r="E3066" s="805"/>
      <c r="F3066" s="805"/>
      <c r="G3066" s="805" t="s">
        <v>190</v>
      </c>
      <c r="H3066" s="805"/>
      <c r="I3066" s="805"/>
      <c r="J3066" s="805" t="s">
        <v>222</v>
      </c>
      <c r="K3066" s="805"/>
      <c r="L3066" s="805"/>
      <c r="M3066" s="805"/>
      <c r="N3066" s="805"/>
      <c r="O3066" s="805" t="s">
        <v>147</v>
      </c>
      <c r="P3066" s="805"/>
      <c r="Q3066" s="805"/>
      <c r="R3066" s="805"/>
      <c r="S3066" s="806" t="s">
        <v>195</v>
      </c>
      <c r="T3066" s="806"/>
      <c r="U3066" s="806"/>
      <c r="V3066" s="806"/>
      <c r="W3066" s="805" t="s">
        <v>230</v>
      </c>
      <c r="X3066" s="805"/>
      <c r="Y3066" s="805"/>
      <c r="Z3066" s="807"/>
    </row>
    <row r="3067" spans="1:26" ht="15.5" customHeight="1">
      <c r="A3067" s="426"/>
      <c r="B3067" s="803"/>
      <c r="C3067" s="804"/>
      <c r="D3067" s="805">
        <f>'statement of marks'!HP102</f>
        <v>1200</v>
      </c>
      <c r="E3067" s="805"/>
      <c r="F3067" s="805"/>
      <c r="G3067" s="805" t="str">
        <f>'statement of marks'!HQ102</f>
        <v/>
      </c>
      <c r="H3067" s="805"/>
      <c r="I3067" s="805"/>
      <c r="J3067" s="808" t="str">
        <f>'statement of marks'!HU102</f>
        <v/>
      </c>
      <c r="K3067" s="808"/>
      <c r="L3067" s="808"/>
      <c r="M3067" s="808"/>
      <c r="N3067" s="808"/>
      <c r="O3067" s="808" t="str">
        <f>'statement of marks'!HR102</f>
        <v/>
      </c>
      <c r="P3067" s="808"/>
      <c r="Q3067" s="808"/>
      <c r="R3067" s="808"/>
      <c r="S3067" s="805" t="str">
        <f>'statement of marks'!HT102</f>
        <v/>
      </c>
      <c r="T3067" s="805"/>
      <c r="U3067" s="805"/>
      <c r="V3067" s="805"/>
      <c r="W3067" s="809" t="str">
        <f>'statement of marks'!HO102</f>
        <v/>
      </c>
      <c r="X3067" s="809"/>
      <c r="Y3067" s="809"/>
      <c r="Z3067" s="810"/>
    </row>
    <row r="3068" spans="1:26" ht="15.5" customHeight="1">
      <c r="A3068" s="424"/>
      <c r="B3068" s="792" t="s">
        <v>176</v>
      </c>
      <c r="C3068" s="793"/>
      <c r="D3068" s="794"/>
      <c r="E3068" s="794"/>
      <c r="F3068" s="794"/>
      <c r="G3068" s="794"/>
      <c r="H3068" s="794"/>
      <c r="I3068" s="794"/>
      <c r="J3068" s="794"/>
      <c r="K3068" s="794"/>
      <c r="L3068" s="794"/>
      <c r="M3068" s="794"/>
      <c r="N3068" s="794"/>
      <c r="O3068" s="794"/>
      <c r="P3068" s="794"/>
      <c r="Q3068" s="794"/>
      <c r="R3068" s="794"/>
      <c r="S3068" s="794"/>
      <c r="T3068" s="794"/>
      <c r="U3068" s="794"/>
      <c r="V3068" s="794"/>
      <c r="W3068" s="794"/>
      <c r="X3068" s="794"/>
      <c r="Y3068" s="794"/>
      <c r="Z3068" s="800"/>
    </row>
    <row r="3069" spans="1:26" ht="15.5" customHeight="1">
      <c r="A3069" s="424"/>
      <c r="B3069" s="801" t="s">
        <v>161</v>
      </c>
      <c r="C3069" s="802"/>
      <c r="D3069" s="794"/>
      <c r="E3069" s="794"/>
      <c r="F3069" s="794"/>
      <c r="G3069" s="794"/>
      <c r="H3069" s="794"/>
      <c r="I3069" s="794"/>
      <c r="J3069" s="794"/>
      <c r="K3069" s="794"/>
      <c r="L3069" s="794"/>
      <c r="M3069" s="794"/>
      <c r="N3069" s="794"/>
      <c r="O3069" s="794"/>
      <c r="P3069" s="794"/>
      <c r="Q3069" s="794"/>
      <c r="R3069" s="794"/>
      <c r="S3069" s="794"/>
      <c r="T3069" s="794"/>
      <c r="U3069" s="794"/>
      <c r="V3069" s="794"/>
      <c r="W3069" s="794"/>
      <c r="X3069" s="794"/>
      <c r="Y3069" s="794"/>
      <c r="Z3069" s="800"/>
    </row>
    <row r="3070" spans="1:26" ht="15.5" customHeight="1">
      <c r="A3070" s="424"/>
      <c r="B3070" s="792" t="s">
        <v>162</v>
      </c>
      <c r="C3070" s="793"/>
      <c r="D3070" s="794"/>
      <c r="E3070" s="794"/>
      <c r="F3070" s="794"/>
      <c r="G3070" s="794"/>
      <c r="H3070" s="794"/>
      <c r="I3070" s="794"/>
      <c r="J3070" s="794"/>
      <c r="K3070" s="794"/>
      <c r="L3070" s="794"/>
      <c r="M3070" s="794"/>
      <c r="N3070" s="794"/>
      <c r="O3070" s="794"/>
      <c r="P3070" s="794"/>
      <c r="Q3070" s="794"/>
      <c r="R3070" s="794"/>
      <c r="S3070" s="795" t="s">
        <v>162</v>
      </c>
      <c r="T3070" s="795"/>
      <c r="U3070" s="795"/>
      <c r="V3070" s="795"/>
      <c r="W3070" s="796" t="s">
        <v>163</v>
      </c>
      <c r="X3070" s="796"/>
      <c r="Y3070" s="796"/>
      <c r="Z3070" s="797"/>
    </row>
    <row r="3071" spans="1:26" ht="15.5" customHeight="1">
      <c r="A3071" s="424"/>
      <c r="B3071" s="798" t="s">
        <v>163</v>
      </c>
      <c r="C3071" s="799"/>
      <c r="D3071" s="794"/>
      <c r="E3071" s="794"/>
      <c r="F3071" s="794"/>
      <c r="G3071" s="794"/>
      <c r="H3071" s="794"/>
      <c r="I3071" s="794"/>
      <c r="J3071" s="794"/>
      <c r="K3071" s="794"/>
      <c r="L3071" s="794"/>
      <c r="M3071" s="794"/>
      <c r="N3071" s="794"/>
      <c r="O3071" s="794"/>
      <c r="P3071" s="794"/>
      <c r="Q3071" s="794"/>
      <c r="R3071" s="794"/>
      <c r="S3071" s="795"/>
      <c r="T3071" s="795"/>
      <c r="U3071" s="795"/>
      <c r="V3071" s="795"/>
      <c r="W3071" s="796"/>
      <c r="X3071" s="796"/>
      <c r="Y3071" s="796"/>
      <c r="Z3071" s="797"/>
    </row>
    <row r="3072" spans="1:26" ht="15.5" customHeight="1" thickBot="1">
      <c r="A3072" s="424"/>
      <c r="B3072" s="786" t="s">
        <v>223</v>
      </c>
      <c r="C3072" s="787"/>
      <c r="D3072" s="788"/>
      <c r="E3072" s="788"/>
      <c r="F3072" s="788"/>
      <c r="G3072" s="788"/>
      <c r="H3072" s="788"/>
      <c r="I3072" s="788"/>
      <c r="J3072" s="788"/>
      <c r="K3072" s="788"/>
      <c r="L3072" s="788"/>
      <c r="M3072" s="788"/>
      <c r="N3072" s="788"/>
      <c r="O3072" s="788"/>
      <c r="P3072" s="788"/>
      <c r="Q3072" s="788"/>
      <c r="R3072" s="788"/>
      <c r="S3072" s="789" t="s">
        <v>179</v>
      </c>
      <c r="T3072" s="789"/>
      <c r="U3072" s="789"/>
      <c r="V3072" s="789"/>
      <c r="W3072" s="790" t="s">
        <v>179</v>
      </c>
      <c r="X3072" s="790"/>
      <c r="Y3072" s="790"/>
      <c r="Z3072" s="791"/>
    </row>
    <row r="3073" spans="1:26" ht="15.5" customHeight="1">
      <c r="A3073" s="424"/>
      <c r="B3073" s="839" t="s">
        <v>178</v>
      </c>
      <c r="C3073" s="840"/>
      <c r="D3073" s="840"/>
      <c r="E3073" s="840"/>
      <c r="F3073" s="840"/>
      <c r="G3073" s="840"/>
      <c r="H3073" s="840"/>
      <c r="I3073" s="840"/>
      <c r="J3073" s="840"/>
      <c r="K3073" s="840"/>
      <c r="L3073" s="840"/>
      <c r="M3073" s="840"/>
      <c r="N3073" s="840"/>
      <c r="O3073" s="840"/>
      <c r="P3073" s="840"/>
      <c r="Q3073" s="840"/>
      <c r="R3073" s="840"/>
      <c r="S3073" s="840"/>
      <c r="T3073" s="840"/>
      <c r="U3073" s="840"/>
      <c r="V3073" s="840"/>
      <c r="W3073" s="840"/>
      <c r="X3073" s="840"/>
      <c r="Y3073" s="840"/>
      <c r="Z3073" s="841"/>
    </row>
    <row r="3074" spans="1:26" ht="15.5" customHeight="1">
      <c r="A3074" s="424"/>
      <c r="B3074" s="842" t="str">
        <f>IF('statement of marks'!$A$1="","",'statement of marks'!$A$1)</f>
        <v>GOVT. HR. SEC. SCHOOL, _________________</v>
      </c>
      <c r="C3074" s="843"/>
      <c r="D3074" s="843"/>
      <c r="E3074" s="843"/>
      <c r="F3074" s="843"/>
      <c r="G3074" s="843"/>
      <c r="H3074" s="843"/>
      <c r="I3074" s="843"/>
      <c r="J3074" s="843"/>
      <c r="K3074" s="843"/>
      <c r="L3074" s="843"/>
      <c r="M3074" s="843"/>
      <c r="N3074" s="843"/>
      <c r="O3074" s="843"/>
      <c r="P3074" s="843"/>
      <c r="Q3074" s="843"/>
      <c r="R3074" s="843"/>
      <c r="S3074" s="843"/>
      <c r="T3074" s="843"/>
      <c r="U3074" s="843"/>
      <c r="V3074" s="843"/>
      <c r="W3074" s="843"/>
      <c r="X3074" s="843"/>
      <c r="Y3074" s="843"/>
      <c r="Z3074" s="844"/>
    </row>
    <row r="3075" spans="1:26" ht="15.5" customHeight="1">
      <c r="A3075" s="424"/>
      <c r="B3075" s="813" t="s">
        <v>117</v>
      </c>
      <c r="C3075" s="814"/>
      <c r="D3075" s="814" t="str">
        <f>IF('statement of marks'!$H$3="","",'statement of marks'!$H$3)</f>
        <v>2024-25</v>
      </c>
      <c r="E3075" s="814"/>
      <c r="F3075" s="814"/>
      <c r="G3075" s="814"/>
      <c r="H3075" s="814"/>
      <c r="I3075" s="814"/>
      <c r="J3075" s="814"/>
      <c r="K3075" s="814"/>
      <c r="L3075" s="814"/>
      <c r="M3075" s="814"/>
      <c r="N3075" s="814"/>
      <c r="O3075" s="814"/>
      <c r="P3075" s="814"/>
      <c r="Q3075" s="814"/>
      <c r="R3075" s="814"/>
      <c r="S3075" s="814"/>
      <c r="T3075" s="814"/>
      <c r="U3075" s="814"/>
      <c r="V3075" s="814"/>
      <c r="W3075" s="814"/>
      <c r="X3075" s="814"/>
      <c r="Y3075" s="814"/>
      <c r="Z3075" s="832"/>
    </row>
    <row r="3076" spans="1:26" ht="15.5" customHeight="1">
      <c r="A3076" s="424"/>
      <c r="B3076" s="813" t="s">
        <v>157</v>
      </c>
      <c r="C3076" s="814"/>
      <c r="D3076" s="814" t="str">
        <f>IF('statement of marks'!I103="","",'statement of marks'!I103)</f>
        <v/>
      </c>
      <c r="E3076" s="814"/>
      <c r="F3076" s="814"/>
      <c r="G3076" s="814"/>
      <c r="H3076" s="814"/>
      <c r="I3076" s="814"/>
      <c r="J3076" s="814"/>
      <c r="K3076" s="814"/>
      <c r="L3076" s="814"/>
      <c r="M3076" s="814"/>
      <c r="N3076" s="814"/>
      <c r="O3076" s="814"/>
      <c r="P3076" s="814"/>
      <c r="Q3076" s="814"/>
      <c r="R3076" s="814"/>
      <c r="S3076" s="814"/>
      <c r="T3076" s="814"/>
      <c r="U3076" s="814"/>
      <c r="V3076" s="814"/>
      <c r="W3076" s="814"/>
      <c r="X3076" s="814"/>
      <c r="Y3076" s="814"/>
      <c r="Z3076" s="832"/>
    </row>
    <row r="3077" spans="1:26" ht="15.5" customHeight="1">
      <c r="A3077" s="424"/>
      <c r="B3077" s="813" t="s">
        <v>20</v>
      </c>
      <c r="C3077" s="814"/>
      <c r="D3077" s="814" t="str">
        <f>IF('statement of marks'!J103="","",'statement of marks'!J103)</f>
        <v/>
      </c>
      <c r="E3077" s="814"/>
      <c r="F3077" s="814"/>
      <c r="G3077" s="814"/>
      <c r="H3077" s="814"/>
      <c r="I3077" s="814"/>
      <c r="J3077" s="814"/>
      <c r="K3077" s="814"/>
      <c r="L3077" s="814"/>
      <c r="M3077" s="814"/>
      <c r="N3077" s="814"/>
      <c r="O3077" s="814"/>
      <c r="P3077" s="814"/>
      <c r="Q3077" s="814"/>
      <c r="R3077" s="814"/>
      <c r="S3077" s="814"/>
      <c r="T3077" s="814"/>
      <c r="U3077" s="814"/>
      <c r="V3077" s="814"/>
      <c r="W3077" s="814"/>
      <c r="X3077" s="814"/>
      <c r="Y3077" s="814"/>
      <c r="Z3077" s="832"/>
    </row>
    <row r="3078" spans="1:26" ht="15.5" customHeight="1">
      <c r="A3078" s="424"/>
      <c r="B3078" s="813" t="s">
        <v>21</v>
      </c>
      <c r="C3078" s="814"/>
      <c r="D3078" s="814" t="str">
        <f>IF('statement of marks'!K103="","",'statement of marks'!K103)</f>
        <v/>
      </c>
      <c r="E3078" s="814"/>
      <c r="F3078" s="814"/>
      <c r="G3078" s="814"/>
      <c r="H3078" s="814"/>
      <c r="I3078" s="814"/>
      <c r="J3078" s="814"/>
      <c r="K3078" s="814"/>
      <c r="L3078" s="814"/>
      <c r="M3078" s="814"/>
      <c r="N3078" s="814"/>
      <c r="O3078" s="814"/>
      <c r="P3078" s="814"/>
      <c r="Q3078" s="814"/>
      <c r="R3078" s="814"/>
      <c r="S3078" s="814"/>
      <c r="T3078" s="814"/>
      <c r="U3078" s="814"/>
      <c r="V3078" s="814"/>
      <c r="W3078" s="814"/>
      <c r="X3078" s="814"/>
      <c r="Y3078" s="814"/>
      <c r="Z3078" s="832"/>
    </row>
    <row r="3079" spans="1:26" ht="15.5" customHeight="1">
      <c r="A3079" s="424"/>
      <c r="B3079" s="813" t="s">
        <v>158</v>
      </c>
      <c r="C3079" s="814"/>
      <c r="D3079" s="814" t="str">
        <f>IF('statement of marks'!$G$3="","",'statement of marks'!$G$3)</f>
        <v>6 A</v>
      </c>
      <c r="E3079" s="814"/>
      <c r="F3079" s="814"/>
      <c r="G3079" s="814" t="s">
        <v>159</v>
      </c>
      <c r="H3079" s="814"/>
      <c r="I3079" s="814"/>
      <c r="J3079" s="836">
        <f>IF('statement of marks'!D103="","",'statement of marks'!D103)</f>
        <v>897</v>
      </c>
      <c r="K3079" s="837"/>
      <c r="L3079" s="837"/>
      <c r="M3079" s="837"/>
      <c r="N3079" s="838"/>
      <c r="O3079" s="814" t="s">
        <v>79</v>
      </c>
      <c r="P3079" s="814"/>
      <c r="Q3079" s="814"/>
      <c r="R3079" s="814"/>
      <c r="S3079" s="814" t="str">
        <f>IF('statement of marks'!F103="","",'statement of marks'!F103)</f>
        <v/>
      </c>
      <c r="T3079" s="814"/>
      <c r="U3079" s="814"/>
      <c r="V3079" s="814"/>
      <c r="W3079" s="814" t="str">
        <f>IF('statement of marks'!$I$3="","",'statement of marks'!$I$3)</f>
        <v>SCHOOL DISE CODE</v>
      </c>
      <c r="X3079" s="814"/>
      <c r="Y3079" s="814"/>
      <c r="Z3079" s="832"/>
    </row>
    <row r="3080" spans="1:26" ht="15.5" customHeight="1">
      <c r="A3080" s="424"/>
      <c r="B3080" s="449" t="s">
        <v>171</v>
      </c>
      <c r="C3080" s="428"/>
      <c r="D3080" s="830" t="str">
        <f>IF('statement of marks'!G103="","",'statement of marks'!G103)</f>
        <v/>
      </c>
      <c r="E3080" s="830"/>
      <c r="F3080" s="830"/>
      <c r="G3080" s="831" t="str">
        <f>IF('statement of marks'!H103="","",'statement of marks'!H103)</f>
        <v/>
      </c>
      <c r="H3080" s="831"/>
      <c r="I3080" s="831"/>
      <c r="J3080" s="831"/>
      <c r="K3080" s="831"/>
      <c r="L3080" s="831"/>
      <c r="M3080" s="831"/>
      <c r="N3080" s="831"/>
      <c r="O3080" s="831"/>
      <c r="P3080" s="831"/>
      <c r="Q3080" s="831"/>
      <c r="R3080" s="831"/>
      <c r="S3080" s="831"/>
      <c r="T3080" s="831"/>
      <c r="U3080" s="831"/>
      <c r="V3080" s="831"/>
      <c r="W3080" s="814" t="str">
        <f>IF('statement of marks'!$J$3="","",'statement of marks'!$J$3)</f>
        <v>08291009401</v>
      </c>
      <c r="X3080" s="814"/>
      <c r="Y3080" s="814"/>
      <c r="Z3080" s="832"/>
    </row>
    <row r="3081" spans="1:26" ht="15.5" customHeight="1">
      <c r="A3081" s="424"/>
      <c r="B3081" s="450" t="s">
        <v>160</v>
      </c>
      <c r="C3081" s="429" t="s">
        <v>165</v>
      </c>
      <c r="D3081" s="794" t="s">
        <v>167</v>
      </c>
      <c r="E3081" s="794"/>
      <c r="F3081" s="794"/>
      <c r="G3081" s="794" t="s">
        <v>168</v>
      </c>
      <c r="H3081" s="794"/>
      <c r="I3081" s="794"/>
      <c r="J3081" s="794" t="s">
        <v>169</v>
      </c>
      <c r="K3081" s="794"/>
      <c r="L3081" s="794"/>
      <c r="M3081" s="833" t="str">
        <f>IF('statement of marks'!U$4="","",'statement of marks'!U$4)</f>
        <v>TOTAL OF ALL TESTS</v>
      </c>
      <c r="N3081" s="834" t="str">
        <f>IF('statement of marks'!V$4="","",'statement of marks'!V$4)</f>
        <v>VRUKSHAROPAN</v>
      </c>
      <c r="O3081" s="795" t="s">
        <v>170</v>
      </c>
      <c r="P3081" s="795"/>
      <c r="Q3081" s="795"/>
      <c r="R3081" s="795"/>
      <c r="S3081" s="835" t="s">
        <v>216</v>
      </c>
      <c r="T3081" s="816" t="s">
        <v>90</v>
      </c>
      <c r="U3081" s="816"/>
      <c r="V3081" s="816"/>
      <c r="W3081" s="816"/>
      <c r="X3081" s="823" t="s">
        <v>425</v>
      </c>
      <c r="Y3081" s="823"/>
      <c r="Z3081" s="824"/>
    </row>
    <row r="3082" spans="1:26" ht="15.5" customHeight="1">
      <c r="A3082" s="424"/>
      <c r="B3082" s="450"/>
      <c r="C3082" s="429"/>
      <c r="D3082" s="431" t="s">
        <v>217</v>
      </c>
      <c r="E3082" s="431" t="s">
        <v>218</v>
      </c>
      <c r="F3082" s="432" t="s">
        <v>219</v>
      </c>
      <c r="G3082" s="431" t="s">
        <v>217</v>
      </c>
      <c r="H3082" s="431" t="s">
        <v>218</v>
      </c>
      <c r="I3082" s="433" t="s">
        <v>219</v>
      </c>
      <c r="J3082" s="431" t="s">
        <v>217</v>
      </c>
      <c r="K3082" s="431" t="s">
        <v>218</v>
      </c>
      <c r="L3082" s="433" t="s">
        <v>219</v>
      </c>
      <c r="M3082" s="833"/>
      <c r="N3082" s="834"/>
      <c r="O3082" s="431" t="s">
        <v>217</v>
      </c>
      <c r="P3082" s="431" t="s">
        <v>218</v>
      </c>
      <c r="Q3082" s="434" t="s">
        <v>421</v>
      </c>
      <c r="R3082" s="433" t="s">
        <v>219</v>
      </c>
      <c r="S3082" s="835"/>
      <c r="T3082" s="431" t="s">
        <v>217</v>
      </c>
      <c r="U3082" s="431" t="s">
        <v>218</v>
      </c>
      <c r="V3082" s="434" t="s">
        <v>422</v>
      </c>
      <c r="W3082" s="433" t="s">
        <v>219</v>
      </c>
      <c r="X3082" s="435" t="s">
        <v>423</v>
      </c>
      <c r="Y3082" s="431" t="s">
        <v>220</v>
      </c>
      <c r="Z3082" s="451" t="s">
        <v>69</v>
      </c>
    </row>
    <row r="3083" spans="1:26" ht="15.5" customHeight="1">
      <c r="A3083" s="425"/>
      <c r="B3083" s="828" t="s">
        <v>166</v>
      </c>
      <c r="C3083" s="829"/>
      <c r="D3083" s="436">
        <f>IF('statement of marks'!L$6="","",'statement of marks'!L$6)</f>
        <v>5</v>
      </c>
      <c r="E3083" s="436">
        <f>IF('statement of marks'!M$6="","",'statement of marks'!M$6)</f>
        <v>5</v>
      </c>
      <c r="F3083" s="437">
        <f>IF('statement of marks'!N$6="","",'statement of marks'!N$6)</f>
        <v>10</v>
      </c>
      <c r="G3083" s="436">
        <f>IF('statement of marks'!O$6="","",'statement of marks'!O$6)</f>
        <v>5</v>
      </c>
      <c r="H3083" s="436">
        <f>IF('statement of marks'!P$6="","",'statement of marks'!P$6)</f>
        <v>5</v>
      </c>
      <c r="I3083" s="438">
        <f>IF('statement of marks'!Q$6="","",'statement of marks'!Q$6)</f>
        <v>10</v>
      </c>
      <c r="J3083" s="436">
        <f>IF('statement of marks'!R$6="","",'statement of marks'!R$6)</f>
        <v>5</v>
      </c>
      <c r="K3083" s="436">
        <f>IF('statement of marks'!S$6="","",'statement of marks'!S$6)</f>
        <v>4</v>
      </c>
      <c r="L3083" s="438">
        <f>IF('statement of marks'!T$6="","",'statement of marks'!T$6)</f>
        <v>9</v>
      </c>
      <c r="M3083" s="438">
        <f>IF('statement of marks'!U$6="","",'statement of marks'!U$6)</f>
        <v>29</v>
      </c>
      <c r="N3083" s="439">
        <f>IF('statement of marks'!V$6="","",'statement of marks'!V$6)</f>
        <v>1</v>
      </c>
      <c r="O3083" s="436">
        <f>IF('statement of marks'!W$6="","",'statement of marks'!W$6)</f>
        <v>40</v>
      </c>
      <c r="P3083" s="436">
        <f>IF('statement of marks'!X$6="","",'statement of marks'!X$6)</f>
        <v>10</v>
      </c>
      <c r="Q3083" s="436">
        <f>IF('statement of marks'!Y$6="","",'statement of marks'!Y$6)</f>
        <v>20</v>
      </c>
      <c r="R3083" s="438">
        <f>IF('statement of marks'!Z$6="","",'statement of marks'!Z$6)</f>
        <v>70</v>
      </c>
      <c r="S3083" s="440">
        <f>IF('statement of marks'!AA$6="","",'statement of marks'!AA$6)</f>
        <v>100</v>
      </c>
      <c r="T3083" s="436">
        <f>IF('statement of marks'!AB$6="","",'statement of marks'!AB$6)</f>
        <v>65</v>
      </c>
      <c r="U3083" s="436">
        <f>IF('statement of marks'!AC$6="","",'statement of marks'!AC$6)</f>
        <v>15</v>
      </c>
      <c r="V3083" s="436">
        <f>IF('statement of marks'!AD$6="","",'statement of marks'!AD$6)</f>
        <v>20</v>
      </c>
      <c r="W3083" s="438">
        <f>IF('statement of marks'!AE$6="","",'statement of marks'!AE$6)</f>
        <v>100</v>
      </c>
      <c r="X3083" s="441">
        <f>IF('statement of marks'!AF$6="","",'statement of marks'!AF$6)</f>
        <v>200</v>
      </c>
      <c r="Y3083" s="436" t="str">
        <f>IF('statement of marks'!AG$6="","",'statement of marks'!AG$6)</f>
        <v/>
      </c>
      <c r="Z3083" s="452" t="str">
        <f>IF('statement of marks'!AH$6="","",'statement of marks'!AH$6)</f>
        <v/>
      </c>
    </row>
    <row r="3084" spans="1:26" ht="15.5" customHeight="1">
      <c r="A3084" s="424"/>
      <c r="B3084" s="813" t="str">
        <f>IF('statement of marks'!$L$3="","",'statement of marks'!$L$3)</f>
        <v>HINDI</v>
      </c>
      <c r="C3084" s="814"/>
      <c r="D3084" s="430" t="str">
        <f>IF('statement of marks'!L103="","",'statement of marks'!L103)</f>
        <v/>
      </c>
      <c r="E3084" s="430" t="str">
        <f>IF('statement of marks'!M103="","",'statement of marks'!M103)</f>
        <v/>
      </c>
      <c r="F3084" s="442" t="str">
        <f>IF('statement of marks'!N103="","",'statement of marks'!N103)</f>
        <v/>
      </c>
      <c r="G3084" s="430" t="str">
        <f>IF('statement of marks'!O103="","",'statement of marks'!O103)</f>
        <v/>
      </c>
      <c r="H3084" s="430" t="str">
        <f>IF('statement of marks'!P103="","",'statement of marks'!P103)</f>
        <v/>
      </c>
      <c r="I3084" s="443" t="str">
        <f>IF('statement of marks'!Q103="","",'statement of marks'!Q103)</f>
        <v/>
      </c>
      <c r="J3084" s="430" t="str">
        <f>IF('statement of marks'!R103="","",'statement of marks'!R103)</f>
        <v/>
      </c>
      <c r="K3084" s="430" t="str">
        <f>IF('statement of marks'!S103="","",'statement of marks'!S103)</f>
        <v/>
      </c>
      <c r="L3084" s="443" t="str">
        <f>IF('statement of marks'!T103="","",'statement of marks'!T103)</f>
        <v/>
      </c>
      <c r="M3084" s="443" t="str">
        <f>IF('statement of marks'!U103="","",'statement of marks'!U103)</f>
        <v/>
      </c>
      <c r="N3084" s="444" t="str">
        <f>IF('statement of marks'!V103="","",'statement of marks'!V103)</f>
        <v/>
      </c>
      <c r="O3084" s="430" t="str">
        <f>IF('statement of marks'!W103="","",'statement of marks'!W103)</f>
        <v/>
      </c>
      <c r="P3084" s="430" t="str">
        <f>IF('statement of marks'!X103="","",'statement of marks'!X103)</f>
        <v/>
      </c>
      <c r="Q3084" s="430" t="str">
        <f>IF('statement of marks'!Y103="","",'statement of marks'!Y103)</f>
        <v/>
      </c>
      <c r="R3084" s="443" t="str">
        <f>IF('statement of marks'!Z103="","",'statement of marks'!Z103)</f>
        <v/>
      </c>
      <c r="S3084" s="445" t="str">
        <f>IF('statement of marks'!AA103="","",'statement of marks'!AA103)</f>
        <v/>
      </c>
      <c r="T3084" s="430" t="str">
        <f>IF('statement of marks'!AB103="","",'statement of marks'!AB103)</f>
        <v/>
      </c>
      <c r="U3084" s="430" t="str">
        <f>IF('statement of marks'!AC103="","",'statement of marks'!AC103)</f>
        <v/>
      </c>
      <c r="V3084" s="430" t="str">
        <f>IF('statement of marks'!AD103="","",'statement of marks'!AD103)</f>
        <v/>
      </c>
      <c r="W3084" s="443" t="str">
        <f>IF('statement of marks'!AE103="","",'statement of marks'!AE103)</f>
        <v/>
      </c>
      <c r="X3084" s="446" t="str">
        <f>IF('statement of marks'!AF103="","",'statement of marks'!AF103)</f>
        <v/>
      </c>
      <c r="Y3084" s="430" t="str">
        <f>IF('statement of marks'!AG103="","",'statement of marks'!AG103)</f>
        <v/>
      </c>
      <c r="Z3084" s="453" t="str">
        <f>IF('statement of marks'!AH103="","",'statement of marks'!AH103)</f>
        <v/>
      </c>
    </row>
    <row r="3085" spans="1:26" ht="15.5" customHeight="1">
      <c r="A3085" s="424"/>
      <c r="B3085" s="813" t="str">
        <f>IF('statement of marks'!$AK$3="","",'statement of marks'!$AK$3)</f>
        <v>ENGLISH</v>
      </c>
      <c r="C3085" s="814"/>
      <c r="D3085" s="430" t="str">
        <f>IF('statement of marks'!AK103="","",'statement of marks'!AK103)</f>
        <v/>
      </c>
      <c r="E3085" s="430" t="str">
        <f>IF('statement of marks'!AL103="","",'statement of marks'!AL103)</f>
        <v/>
      </c>
      <c r="F3085" s="442" t="str">
        <f>IF('statement of marks'!AM103="","",'statement of marks'!AM103)</f>
        <v/>
      </c>
      <c r="G3085" s="430" t="str">
        <f>IF('statement of marks'!AN103="","",'statement of marks'!AN103)</f>
        <v/>
      </c>
      <c r="H3085" s="430" t="str">
        <f>IF('statement of marks'!AO103="","",'statement of marks'!AO103)</f>
        <v/>
      </c>
      <c r="I3085" s="443" t="str">
        <f>IF('statement of marks'!AP103="","",'statement of marks'!AP103)</f>
        <v/>
      </c>
      <c r="J3085" s="430" t="str">
        <f>IF('statement of marks'!AQ103="","",'statement of marks'!AQ103)</f>
        <v/>
      </c>
      <c r="K3085" s="430" t="str">
        <f>IF('statement of marks'!AR103="","",'statement of marks'!AR103)</f>
        <v/>
      </c>
      <c r="L3085" s="443" t="str">
        <f>IF('statement of marks'!AS103="","",'statement of marks'!AS103)</f>
        <v/>
      </c>
      <c r="M3085" s="443" t="str">
        <f>IF('statement of marks'!AT103="","",'statement of marks'!AT103)</f>
        <v/>
      </c>
      <c r="N3085" s="444" t="str">
        <f>IF('statement of marks'!AU103="","",'statement of marks'!AU103)</f>
        <v/>
      </c>
      <c r="O3085" s="430" t="str">
        <f>IF('statement of marks'!AV103="","",'statement of marks'!AV103)</f>
        <v/>
      </c>
      <c r="P3085" s="430" t="str">
        <f>IF('statement of marks'!AW103="","",'statement of marks'!AW103)</f>
        <v/>
      </c>
      <c r="Q3085" s="430" t="str">
        <f>IF('statement of marks'!AX103="","",'statement of marks'!AX103)</f>
        <v/>
      </c>
      <c r="R3085" s="443" t="str">
        <f>IF('statement of marks'!AY103="","",'statement of marks'!AY103)</f>
        <v/>
      </c>
      <c r="S3085" s="445" t="str">
        <f>IF('statement of marks'!AZ103="","",'statement of marks'!AZ103)</f>
        <v/>
      </c>
      <c r="T3085" s="430" t="str">
        <f>IF('statement of marks'!BA103="","",'statement of marks'!BA103)</f>
        <v/>
      </c>
      <c r="U3085" s="430" t="str">
        <f>IF('statement of marks'!BB103="","",'statement of marks'!BB103)</f>
        <v/>
      </c>
      <c r="V3085" s="430" t="str">
        <f>IF('statement of marks'!BC103="","",'statement of marks'!BC103)</f>
        <v/>
      </c>
      <c r="W3085" s="443" t="str">
        <f>IF('statement of marks'!BD103="","",'statement of marks'!BD103)</f>
        <v/>
      </c>
      <c r="X3085" s="446" t="str">
        <f>IF('statement of marks'!BE103="","",'statement of marks'!BE103)</f>
        <v/>
      </c>
      <c r="Y3085" s="430" t="str">
        <f>IF('statement of marks'!BF103="","",'statement of marks'!BF103)</f>
        <v/>
      </c>
      <c r="Z3085" s="453" t="str">
        <f>IF('statement of marks'!BG103="","",'statement of marks'!BG103)</f>
        <v/>
      </c>
    </row>
    <row r="3086" spans="1:26" ht="15.5" customHeight="1">
      <c r="A3086" s="424"/>
      <c r="B3086" s="813" t="str">
        <f>IF('statement of marks'!BJ103="s","SANSKRIT",IF('statement of marks'!BJ103="u","URDU",IF('statement of marks'!BJ103="g","GUJRATI",IF('statement of marks'!BJ103="p","PUNJABI",IF('statement of marks'!BJ103="sd","fla/kh","THIRD LANGUAGE")))))</f>
        <v>THIRD LANGUAGE</v>
      </c>
      <c r="C3086" s="814"/>
      <c r="D3086" s="430" t="str">
        <f>IF('statement of marks'!BK103="","",'statement of marks'!BK103)</f>
        <v/>
      </c>
      <c r="E3086" s="430" t="str">
        <f>IF('statement of marks'!BL103="","",'statement of marks'!BL103)</f>
        <v/>
      </c>
      <c r="F3086" s="442" t="str">
        <f>IF('statement of marks'!BM103="","",'statement of marks'!BM103)</f>
        <v/>
      </c>
      <c r="G3086" s="430" t="str">
        <f>IF('statement of marks'!BN103="","",'statement of marks'!BN103)</f>
        <v/>
      </c>
      <c r="H3086" s="430" t="str">
        <f>IF('statement of marks'!BO103="","",'statement of marks'!BO103)</f>
        <v/>
      </c>
      <c r="I3086" s="443" t="str">
        <f>IF('statement of marks'!BP103="","",'statement of marks'!BP103)</f>
        <v/>
      </c>
      <c r="J3086" s="430" t="str">
        <f>IF('statement of marks'!BQ103="","",'statement of marks'!BQ103)</f>
        <v/>
      </c>
      <c r="K3086" s="430" t="str">
        <f>IF('statement of marks'!BR103="","",'statement of marks'!BR103)</f>
        <v/>
      </c>
      <c r="L3086" s="443" t="str">
        <f>IF('statement of marks'!BS103="","",'statement of marks'!BS103)</f>
        <v/>
      </c>
      <c r="M3086" s="443" t="str">
        <f>IF('statement of marks'!BT103="","",'statement of marks'!BT103)</f>
        <v/>
      </c>
      <c r="N3086" s="444" t="str">
        <f>IF('statement of marks'!BU103="","",'statement of marks'!BU103)</f>
        <v/>
      </c>
      <c r="O3086" s="430" t="str">
        <f>IF('statement of marks'!BV103="","",'statement of marks'!BV103)</f>
        <v/>
      </c>
      <c r="P3086" s="430" t="str">
        <f>IF('statement of marks'!BW103="","",'statement of marks'!BW103)</f>
        <v/>
      </c>
      <c r="Q3086" s="430"/>
      <c r="R3086" s="443" t="str">
        <f>IF('statement of marks'!BX103="","",'statement of marks'!BX103)</f>
        <v/>
      </c>
      <c r="S3086" s="445" t="str">
        <f>IF('statement of marks'!BY103="","",'statement of marks'!BY103)</f>
        <v/>
      </c>
      <c r="T3086" s="430" t="str">
        <f>IF('statement of marks'!BZ103="","",'statement of marks'!BZ103)</f>
        <v/>
      </c>
      <c r="U3086" s="430" t="str">
        <f>IF('statement of marks'!CA103="","",'statement of marks'!CA103)</f>
        <v/>
      </c>
      <c r="V3086" s="430"/>
      <c r="W3086" s="443" t="str">
        <f>IF('statement of marks'!CB103="","",'statement of marks'!CB103)</f>
        <v/>
      </c>
      <c r="X3086" s="446" t="str">
        <f>IF('statement of marks'!CC103="","",'statement of marks'!CC103)</f>
        <v/>
      </c>
      <c r="Y3086" s="430" t="str">
        <f>IF('statement of marks'!CD103="","",'statement of marks'!CD103)</f>
        <v/>
      </c>
      <c r="Z3086" s="453" t="str">
        <f>IF('statement of marks'!CE103="","",'statement of marks'!CE103)</f>
        <v/>
      </c>
    </row>
    <row r="3087" spans="1:26" ht="15.5" customHeight="1">
      <c r="A3087" s="424"/>
      <c r="B3087" s="813" t="str">
        <f>IF('statement of marks'!$CH$3="","",'statement of marks'!$CH$3)</f>
        <v>MATHEMATICS</v>
      </c>
      <c r="C3087" s="814"/>
      <c r="D3087" s="430" t="str">
        <f>IF('statement of marks'!CH103="","",'statement of marks'!CH103)</f>
        <v/>
      </c>
      <c r="E3087" s="430" t="str">
        <f>IF('statement of marks'!CI103="","",'statement of marks'!CI103)</f>
        <v/>
      </c>
      <c r="F3087" s="442" t="str">
        <f>IF('statement of marks'!CJ103="","",'statement of marks'!CJ103)</f>
        <v/>
      </c>
      <c r="G3087" s="430" t="str">
        <f>IF('statement of marks'!CK103="","",'statement of marks'!CK103)</f>
        <v/>
      </c>
      <c r="H3087" s="430" t="str">
        <f>IF('statement of marks'!CL103="","",'statement of marks'!CL103)</f>
        <v/>
      </c>
      <c r="I3087" s="443" t="str">
        <f>IF('statement of marks'!CM103="","",'statement of marks'!CM103)</f>
        <v/>
      </c>
      <c r="J3087" s="430" t="str">
        <f>IF('statement of marks'!CN103="","",'statement of marks'!CN103)</f>
        <v/>
      </c>
      <c r="K3087" s="430" t="str">
        <f>IF('statement of marks'!CO103="","",'statement of marks'!CO103)</f>
        <v/>
      </c>
      <c r="L3087" s="443" t="str">
        <f>IF('statement of marks'!CP103="","",'statement of marks'!CP103)</f>
        <v/>
      </c>
      <c r="M3087" s="443" t="str">
        <f>IF('statement of marks'!CQ103="","",'statement of marks'!CQ103)</f>
        <v/>
      </c>
      <c r="N3087" s="444" t="str">
        <f>IF('statement of marks'!CR103="","",'statement of marks'!CR103)</f>
        <v/>
      </c>
      <c r="O3087" s="430" t="str">
        <f>IF('statement of marks'!CS103="","",'statement of marks'!CS103)</f>
        <v/>
      </c>
      <c r="P3087" s="430" t="str">
        <f>IF('statement of marks'!CT103="","",'statement of marks'!CT103)</f>
        <v/>
      </c>
      <c r="Q3087" s="430" t="str">
        <f>IF('statement of marks'!CU103="","",'statement of marks'!CU103)</f>
        <v/>
      </c>
      <c r="R3087" s="443" t="str">
        <f>IF('statement of marks'!CV103="","",'statement of marks'!CV103)</f>
        <v/>
      </c>
      <c r="S3087" s="445" t="str">
        <f>IF('statement of marks'!CW103="","",'statement of marks'!CW103)</f>
        <v/>
      </c>
      <c r="T3087" s="430" t="str">
        <f>IF('statement of marks'!CX103="","",'statement of marks'!CX103)</f>
        <v/>
      </c>
      <c r="U3087" s="430" t="str">
        <f>IF('statement of marks'!CY103="","",'statement of marks'!CY103)</f>
        <v/>
      </c>
      <c r="V3087" s="430" t="str">
        <f>IF('statement of marks'!CZ103="","",'statement of marks'!CZ103)</f>
        <v/>
      </c>
      <c r="W3087" s="443" t="str">
        <f>IF('statement of marks'!DA103="","",'statement of marks'!DA103)</f>
        <v/>
      </c>
      <c r="X3087" s="446" t="str">
        <f>IF('statement of marks'!DB103="","",'statement of marks'!DB103)</f>
        <v/>
      </c>
      <c r="Y3087" s="430" t="str">
        <f>IF('statement of marks'!DC103="","",'statement of marks'!DC103)</f>
        <v/>
      </c>
      <c r="Z3087" s="453" t="str">
        <f>IF('statement of marks'!DD103="","",'statement of marks'!DD103)</f>
        <v/>
      </c>
    </row>
    <row r="3088" spans="1:26" ht="15.5" customHeight="1">
      <c r="A3088" s="424"/>
      <c r="B3088" s="813" t="str">
        <f>IF('statement of marks'!$DG$3="","",'statement of marks'!$DG$3)</f>
        <v>SCIENCE</v>
      </c>
      <c r="C3088" s="814"/>
      <c r="D3088" s="430" t="str">
        <f>IF('statement of marks'!DG103="","",'statement of marks'!DG103)</f>
        <v/>
      </c>
      <c r="E3088" s="430" t="str">
        <f>IF('statement of marks'!DH103="","",'statement of marks'!DH103)</f>
        <v/>
      </c>
      <c r="F3088" s="442" t="str">
        <f>IF('statement of marks'!DI103="","",'statement of marks'!DI103)</f>
        <v/>
      </c>
      <c r="G3088" s="430" t="str">
        <f>IF('statement of marks'!DJ103="","",'statement of marks'!DJ103)</f>
        <v/>
      </c>
      <c r="H3088" s="430" t="str">
        <f>IF('statement of marks'!DK103="","",'statement of marks'!DK103)</f>
        <v/>
      </c>
      <c r="I3088" s="443" t="str">
        <f>IF('statement of marks'!DL103="","",'statement of marks'!DL103)</f>
        <v/>
      </c>
      <c r="J3088" s="430" t="str">
        <f>IF('statement of marks'!DM103="","",'statement of marks'!DM103)</f>
        <v/>
      </c>
      <c r="K3088" s="430" t="str">
        <f>IF('statement of marks'!DN103="","",'statement of marks'!DN103)</f>
        <v/>
      </c>
      <c r="L3088" s="443" t="str">
        <f>IF('statement of marks'!DO103="","",'statement of marks'!DO103)</f>
        <v/>
      </c>
      <c r="M3088" s="443" t="str">
        <f>IF('statement of marks'!DP103="","",'statement of marks'!DP103)</f>
        <v/>
      </c>
      <c r="N3088" s="444" t="str">
        <f>IF('statement of marks'!DQ103="","",'statement of marks'!DQ103)</f>
        <v/>
      </c>
      <c r="O3088" s="430" t="str">
        <f>IF('statement of marks'!DR103="","",'statement of marks'!DR103)</f>
        <v/>
      </c>
      <c r="P3088" s="430" t="str">
        <f>IF('statement of marks'!DS103="","",'statement of marks'!DS103)</f>
        <v/>
      </c>
      <c r="Q3088" s="430"/>
      <c r="R3088" s="443" t="str">
        <f>IF('statement of marks'!DT103="","",'statement of marks'!DT103)</f>
        <v/>
      </c>
      <c r="S3088" s="445" t="str">
        <f>IF('statement of marks'!DU103="","",'statement of marks'!DU103)</f>
        <v/>
      </c>
      <c r="T3088" s="430" t="str">
        <f>IF('statement of marks'!DV103="","",'statement of marks'!DV103)</f>
        <v/>
      </c>
      <c r="U3088" s="430" t="str">
        <f>IF('statement of marks'!DW103="","",'statement of marks'!DW103)</f>
        <v/>
      </c>
      <c r="V3088" s="430"/>
      <c r="W3088" s="443" t="str">
        <f>IF('statement of marks'!DX103="","",'statement of marks'!DX103)</f>
        <v/>
      </c>
      <c r="X3088" s="446" t="str">
        <f>IF('statement of marks'!DY103="","",'statement of marks'!DY103)</f>
        <v/>
      </c>
      <c r="Y3088" s="430" t="str">
        <f>IF('statement of marks'!DZ103="","",'statement of marks'!DZ103)</f>
        <v/>
      </c>
      <c r="Z3088" s="453" t="str">
        <f>IF('statement of marks'!EA103="","",'statement of marks'!EA103)</f>
        <v/>
      </c>
    </row>
    <row r="3089" spans="1:26" ht="15.5" customHeight="1">
      <c r="A3089" s="424"/>
      <c r="B3089" s="813" t="str">
        <f>IF('statement of marks'!$ED$3="","",'statement of marks'!$ED$3)</f>
        <v>SOCIAL STUDIES</v>
      </c>
      <c r="C3089" s="814"/>
      <c r="D3089" s="430" t="str">
        <f>IF('statement of marks'!ED103="","",'statement of marks'!ED103)</f>
        <v/>
      </c>
      <c r="E3089" s="430" t="str">
        <f>IF('statement of marks'!EE103="","",'statement of marks'!EE103)</f>
        <v/>
      </c>
      <c r="F3089" s="442" t="str">
        <f>IF('statement of marks'!EF103="","",'statement of marks'!EF103)</f>
        <v/>
      </c>
      <c r="G3089" s="430" t="str">
        <f>IF('statement of marks'!EG103="","",'statement of marks'!EG103)</f>
        <v/>
      </c>
      <c r="H3089" s="430" t="str">
        <f>IF('statement of marks'!EH103="","",'statement of marks'!EH103)</f>
        <v/>
      </c>
      <c r="I3089" s="443" t="str">
        <f>IF('statement of marks'!EI103="","",'statement of marks'!EI103)</f>
        <v/>
      </c>
      <c r="J3089" s="430" t="str">
        <f>IF('statement of marks'!EJ103="","",'statement of marks'!EJ103)</f>
        <v/>
      </c>
      <c r="K3089" s="430" t="str">
        <f>IF('statement of marks'!EK103="","",'statement of marks'!EK103)</f>
        <v/>
      </c>
      <c r="L3089" s="443" t="str">
        <f>IF('statement of marks'!EL103="","",'statement of marks'!EL103)</f>
        <v/>
      </c>
      <c r="M3089" s="443" t="str">
        <f>IF('statement of marks'!EM103="","",'statement of marks'!EM103)</f>
        <v/>
      </c>
      <c r="N3089" s="444" t="str">
        <f>IF('statement of marks'!EN103="","",'statement of marks'!EN103)</f>
        <v/>
      </c>
      <c r="O3089" s="430" t="str">
        <f>IF('statement of marks'!EO103="","",'statement of marks'!EO103)</f>
        <v/>
      </c>
      <c r="P3089" s="430" t="str">
        <f>IF('statement of marks'!EP103="","",'statement of marks'!EP103)</f>
        <v/>
      </c>
      <c r="Q3089" s="430"/>
      <c r="R3089" s="443" t="str">
        <f>IF('statement of marks'!EQ103="","",'statement of marks'!EQ103)</f>
        <v/>
      </c>
      <c r="S3089" s="445" t="str">
        <f>IF('statement of marks'!ER103="","",'statement of marks'!ER103)</f>
        <v/>
      </c>
      <c r="T3089" s="430" t="str">
        <f>IF('statement of marks'!ES103="","",'statement of marks'!ES103)</f>
        <v/>
      </c>
      <c r="U3089" s="430" t="str">
        <f>IF('statement of marks'!ET103="","",'statement of marks'!ET103)</f>
        <v/>
      </c>
      <c r="V3089" s="430"/>
      <c r="W3089" s="443" t="str">
        <f>IF('statement of marks'!EU103="","",'statement of marks'!EU103)</f>
        <v/>
      </c>
      <c r="X3089" s="446" t="str">
        <f>IF('statement of marks'!EV103="","",'statement of marks'!EV103)</f>
        <v/>
      </c>
      <c r="Y3089" s="430" t="str">
        <f>IF('statement of marks'!EW103="","",'statement of marks'!EW103)</f>
        <v/>
      </c>
      <c r="Z3089" s="453" t="str">
        <f>IF('statement of marks'!EX103="","",'statement of marks'!EX103)</f>
        <v/>
      </c>
    </row>
    <row r="3090" spans="1:26" ht="15.5" customHeight="1">
      <c r="A3090" s="424"/>
      <c r="B3090" s="813" t="s">
        <v>172</v>
      </c>
      <c r="C3090" s="814"/>
      <c r="D3090" s="794" t="s">
        <v>167</v>
      </c>
      <c r="E3090" s="794"/>
      <c r="F3090" s="794"/>
      <c r="G3090" s="794" t="s">
        <v>168</v>
      </c>
      <c r="H3090" s="794"/>
      <c r="I3090" s="794"/>
      <c r="J3090" s="794" t="s">
        <v>169</v>
      </c>
      <c r="K3090" s="794"/>
      <c r="L3090" s="794"/>
      <c r="M3090" s="794"/>
      <c r="N3090" s="794"/>
      <c r="O3090" s="794" t="s">
        <v>177</v>
      </c>
      <c r="P3090" s="794"/>
      <c r="Q3090" s="794"/>
      <c r="R3090" s="794"/>
      <c r="S3090" s="794" t="s">
        <v>221</v>
      </c>
      <c r="T3090" s="794"/>
      <c r="U3090" s="794"/>
      <c r="V3090" s="794"/>
      <c r="W3090" s="447"/>
      <c r="X3090" s="823" t="s">
        <v>425</v>
      </c>
      <c r="Y3090" s="823"/>
      <c r="Z3090" s="824"/>
    </row>
    <row r="3091" spans="1:26" ht="15.5" customHeight="1">
      <c r="A3091" s="425"/>
      <c r="B3091" s="825" t="s">
        <v>166</v>
      </c>
      <c r="C3091" s="826"/>
      <c r="D3091" s="827">
        <f>IF('statement of marks'!FA$6="","",'statement of marks'!FA$6)</f>
        <v>20</v>
      </c>
      <c r="E3091" s="827"/>
      <c r="F3091" s="827"/>
      <c r="G3091" s="827">
        <f>IF('statement of marks'!FB$6="","",'statement of marks'!FB$6)</f>
        <v>20</v>
      </c>
      <c r="H3091" s="827"/>
      <c r="I3091" s="827"/>
      <c r="J3091" s="827">
        <f>IF('statement of marks'!FC$6="","",'statement of marks'!FC$6)</f>
        <v>20</v>
      </c>
      <c r="K3091" s="827"/>
      <c r="L3091" s="827"/>
      <c r="M3091" s="827"/>
      <c r="N3091" s="827"/>
      <c r="O3091" s="827">
        <f>IF('statement of marks'!FD$6="","",'statement of marks'!FD$6)</f>
        <v>20</v>
      </c>
      <c r="P3091" s="827"/>
      <c r="Q3091" s="827"/>
      <c r="R3091" s="827"/>
      <c r="S3091" s="827">
        <f>IF('statement of marks'!FE$6="","",'statement of marks'!FE$6)</f>
        <v>20</v>
      </c>
      <c r="T3091" s="827"/>
      <c r="U3091" s="827"/>
      <c r="V3091" s="827"/>
      <c r="W3091" s="448"/>
      <c r="X3091" s="436">
        <f>IF('statement of marks'!FF$6="","",'statement of marks'!FF$6)</f>
        <v>100</v>
      </c>
      <c r="Y3091" s="436" t="s">
        <v>220</v>
      </c>
      <c r="Z3091" s="451" t="s">
        <v>69</v>
      </c>
    </row>
    <row r="3092" spans="1:26" ht="15.5" customHeight="1">
      <c r="A3092" s="424"/>
      <c r="B3092" s="813" t="str">
        <f>IF('statement of marks'!$FA$3="","",'statement of marks'!$FA$3)</f>
        <v>WORK EXPERIENCE</v>
      </c>
      <c r="C3092" s="814"/>
      <c r="D3092" s="817" t="str">
        <f>IF('statement of marks'!FA103="","",'statement of marks'!FA103)</f>
        <v/>
      </c>
      <c r="E3092" s="817"/>
      <c r="F3092" s="817"/>
      <c r="G3092" s="817" t="str">
        <f>IF('statement of marks'!FB103="","",'statement of marks'!FB103)</f>
        <v/>
      </c>
      <c r="H3092" s="817"/>
      <c r="I3092" s="817"/>
      <c r="J3092" s="816" t="str">
        <f>IF('statement of marks'!FC103="","",'statement of marks'!FC103)</f>
        <v/>
      </c>
      <c r="K3092" s="816"/>
      <c r="L3092" s="816"/>
      <c r="M3092" s="816"/>
      <c r="N3092" s="816"/>
      <c r="O3092" s="817" t="str">
        <f>IF('statement of marks'!FD103="","",'statement of marks'!FD103)</f>
        <v/>
      </c>
      <c r="P3092" s="817"/>
      <c r="Q3092" s="817"/>
      <c r="R3092" s="817"/>
      <c r="S3092" s="817" t="str">
        <f>IF('statement of marks'!FE103="","",'statement of marks'!FE103)</f>
        <v/>
      </c>
      <c r="T3092" s="817"/>
      <c r="U3092" s="817"/>
      <c r="V3092" s="817"/>
      <c r="W3092" s="447"/>
      <c r="X3092" s="447" t="str">
        <f>IF('statement of marks'!FF103="","",'statement of marks'!FF103)</f>
        <v/>
      </c>
      <c r="Y3092" s="447" t="str">
        <f>IF('statement of marks'!FG103="","",'statement of marks'!FG103)</f>
        <v/>
      </c>
      <c r="Z3092" s="454" t="str">
        <f>IF('statement of marks'!FH103="","",'statement of marks'!FH103)</f>
        <v/>
      </c>
    </row>
    <row r="3093" spans="1:26" ht="15.5" customHeight="1">
      <c r="A3093" s="424"/>
      <c r="B3093" s="813" t="str">
        <f>IF('statement of marks'!$FK$3="","",'statement of marks'!$FK$3)</f>
        <v>ART EDUCATION</v>
      </c>
      <c r="C3093" s="814"/>
      <c r="D3093" s="817" t="str">
        <f>IF('statement of marks'!FK103="","",'statement of marks'!FK103)</f>
        <v/>
      </c>
      <c r="E3093" s="817"/>
      <c r="F3093" s="817"/>
      <c r="G3093" s="817" t="str">
        <f>IF('statement of marks'!FL103="","",'statement of marks'!FL103)</f>
        <v/>
      </c>
      <c r="H3093" s="817"/>
      <c r="I3093" s="817"/>
      <c r="J3093" s="816" t="str">
        <f>IF('statement of marks'!FM103="","",'statement of marks'!FM103)</f>
        <v/>
      </c>
      <c r="K3093" s="816"/>
      <c r="L3093" s="816"/>
      <c r="M3093" s="816"/>
      <c r="N3093" s="816"/>
      <c r="O3093" s="817" t="str">
        <f>IF('statement of marks'!FN103="","",'statement of marks'!FN103)</f>
        <v/>
      </c>
      <c r="P3093" s="817"/>
      <c r="Q3093" s="817"/>
      <c r="R3093" s="817"/>
      <c r="S3093" s="817" t="str">
        <f>IF('statement of marks'!FO103="","",'statement of marks'!FO103)</f>
        <v/>
      </c>
      <c r="T3093" s="817"/>
      <c r="U3093" s="817"/>
      <c r="V3093" s="817"/>
      <c r="W3093" s="447"/>
      <c r="X3093" s="447" t="str">
        <f>IF('statement of marks'!FP103="","",'statement of marks'!FP103)</f>
        <v/>
      </c>
      <c r="Y3093" s="447" t="str">
        <f>IF('statement of marks'!FQ103="","",'statement of marks'!FQ103)</f>
        <v/>
      </c>
      <c r="Z3093" s="454" t="str">
        <f>IF('statement of marks'!FR103="","",'statement of marks'!FR103)</f>
        <v/>
      </c>
    </row>
    <row r="3094" spans="1:26" ht="15.5" customHeight="1">
      <c r="A3094" s="424"/>
      <c r="B3094" s="813" t="str">
        <f>IF('statement of marks'!$FU$3="","",'statement of marks'!$FU$3)</f>
        <v>PHYSICIAL EDUCATION</v>
      </c>
      <c r="C3094" s="814"/>
      <c r="D3094" s="817" t="str">
        <f>IF('statement of marks'!FU103="","",'statement of marks'!FU103)</f>
        <v/>
      </c>
      <c r="E3094" s="817"/>
      <c r="F3094" s="817"/>
      <c r="G3094" s="817" t="str">
        <f>IF('statement of marks'!FV103="","",'statement of marks'!FV103)</f>
        <v/>
      </c>
      <c r="H3094" s="817"/>
      <c r="I3094" s="817"/>
      <c r="J3094" s="816" t="str">
        <f>IF('statement of marks'!FW103="","",'statement of marks'!FW103)</f>
        <v/>
      </c>
      <c r="K3094" s="816"/>
      <c r="L3094" s="816"/>
      <c r="M3094" s="816"/>
      <c r="N3094" s="816"/>
      <c r="O3094" s="817" t="str">
        <f>IF('statement of marks'!FX103="","",'statement of marks'!FX103)</f>
        <v/>
      </c>
      <c r="P3094" s="817"/>
      <c r="Q3094" s="817"/>
      <c r="R3094" s="817"/>
      <c r="S3094" s="817" t="str">
        <f>IF('statement of marks'!FY103="","",'statement of marks'!FY103)</f>
        <v/>
      </c>
      <c r="T3094" s="817"/>
      <c r="U3094" s="817"/>
      <c r="V3094" s="817"/>
      <c r="W3094" s="447"/>
      <c r="X3094" s="447" t="str">
        <f>IF('statement of marks'!FZ103="","",'statement of marks'!FZ103)</f>
        <v/>
      </c>
      <c r="Y3094" s="447" t="str">
        <f>IF('statement of marks'!GA103="","",'statement of marks'!GA103)</f>
        <v/>
      </c>
      <c r="Z3094" s="454" t="str">
        <f>IF('statement of marks'!GB103="","",'statement of marks'!GB103)</f>
        <v/>
      </c>
    </row>
    <row r="3095" spans="1:26" ht="15.5" customHeight="1">
      <c r="A3095" s="424"/>
      <c r="B3095" s="813" t="s">
        <v>173</v>
      </c>
      <c r="C3095" s="814"/>
      <c r="D3095" s="794" t="str">
        <f>details!$EF$3</f>
        <v>AUGUST</v>
      </c>
      <c r="E3095" s="794"/>
      <c r="F3095" s="794"/>
      <c r="G3095" s="794" t="str">
        <f>details!$EJ$3</f>
        <v>OCTOBER</v>
      </c>
      <c r="H3095" s="794"/>
      <c r="I3095" s="794"/>
      <c r="J3095" s="816" t="str">
        <f>details!$EN$3</f>
        <v>DECEMBER</v>
      </c>
      <c r="K3095" s="816"/>
      <c r="L3095" s="816"/>
      <c r="M3095" s="816"/>
      <c r="N3095" s="816"/>
      <c r="O3095" s="794" t="str">
        <f>details!$ER$3</f>
        <v>FEBURARY</v>
      </c>
      <c r="P3095" s="794"/>
      <c r="Q3095" s="794"/>
      <c r="R3095" s="794"/>
      <c r="S3095" s="794" t="str">
        <f>details!$EV$3</f>
        <v>GRAND TOAL</v>
      </c>
      <c r="T3095" s="794"/>
      <c r="U3095" s="794"/>
      <c r="V3095" s="794"/>
      <c r="W3095" s="811" t="s">
        <v>118</v>
      </c>
      <c r="X3095" s="811"/>
      <c r="Y3095" s="811"/>
      <c r="Z3095" s="812"/>
    </row>
    <row r="3096" spans="1:26" ht="15.5" customHeight="1">
      <c r="A3096" s="424"/>
      <c r="B3096" s="813" t="s">
        <v>175</v>
      </c>
      <c r="C3096" s="814"/>
      <c r="D3096" s="815" t="str">
        <f>IF(details!EI103="","",details!EI103)</f>
        <v/>
      </c>
      <c r="E3096" s="815"/>
      <c r="F3096" s="815"/>
      <c r="G3096" s="815" t="str">
        <f>IF(details!EM103="","",details!EM103)</f>
        <v/>
      </c>
      <c r="H3096" s="815"/>
      <c r="I3096" s="815"/>
      <c r="J3096" s="816" t="str">
        <f>IF(details!EQ103="","",details!EQ103)</f>
        <v/>
      </c>
      <c r="K3096" s="816"/>
      <c r="L3096" s="816"/>
      <c r="M3096" s="816"/>
      <c r="N3096" s="816"/>
      <c r="O3096" s="817" t="str">
        <f>IF(details!EU103="","",details!EU103)</f>
        <v/>
      </c>
      <c r="P3096" s="817"/>
      <c r="Q3096" s="817"/>
      <c r="R3096" s="817"/>
      <c r="S3096" s="815" t="str">
        <f>IF(details!EW103="","",details!EW103)</f>
        <v/>
      </c>
      <c r="T3096" s="815"/>
      <c r="U3096" s="815"/>
      <c r="V3096" s="815"/>
      <c r="W3096" s="811"/>
      <c r="X3096" s="811"/>
      <c r="Y3096" s="811"/>
      <c r="Z3096" s="812"/>
    </row>
    <row r="3097" spans="1:26" ht="15.5" customHeight="1">
      <c r="A3097" s="424"/>
      <c r="B3097" s="818" t="s">
        <v>174</v>
      </c>
      <c r="C3097" s="819"/>
      <c r="D3097" s="820">
        <f>IF(details!EH103="","",details!EH103)</f>
        <v>40</v>
      </c>
      <c r="E3097" s="820"/>
      <c r="F3097" s="820"/>
      <c r="G3097" s="820">
        <f>IF(details!EL103="","",details!EL103)</f>
        <v>60</v>
      </c>
      <c r="H3097" s="820"/>
      <c r="I3097" s="820"/>
      <c r="J3097" s="820">
        <f>IF(details!EP103="","",details!EP103)</f>
        <v>80</v>
      </c>
      <c r="K3097" s="820"/>
      <c r="L3097" s="820"/>
      <c r="M3097" s="820"/>
      <c r="N3097" s="820"/>
      <c r="O3097" s="820">
        <f>IF(details!ET103="","",details!ET103)</f>
        <v>100</v>
      </c>
      <c r="P3097" s="820"/>
      <c r="Q3097" s="820"/>
      <c r="R3097" s="820"/>
      <c r="S3097" s="820">
        <f>IF(details!EV103="","",details!EV103)</f>
        <v>110</v>
      </c>
      <c r="T3097" s="820"/>
      <c r="U3097" s="820"/>
      <c r="V3097" s="820"/>
      <c r="W3097" s="821">
        <f>'statement of marks'!$HR$108</f>
        <v>45777</v>
      </c>
      <c r="X3097" s="821"/>
      <c r="Y3097" s="821"/>
      <c r="Z3097" s="822"/>
    </row>
    <row r="3098" spans="1:26" ht="15.5" customHeight="1">
      <c r="A3098" s="426"/>
      <c r="B3098" s="803" t="s">
        <v>232</v>
      </c>
      <c r="C3098" s="804"/>
      <c r="D3098" s="805" t="s">
        <v>189</v>
      </c>
      <c r="E3098" s="805"/>
      <c r="F3098" s="805"/>
      <c r="G3098" s="805" t="s">
        <v>190</v>
      </c>
      <c r="H3098" s="805"/>
      <c r="I3098" s="805"/>
      <c r="J3098" s="805" t="s">
        <v>222</v>
      </c>
      <c r="K3098" s="805"/>
      <c r="L3098" s="805"/>
      <c r="M3098" s="805"/>
      <c r="N3098" s="805"/>
      <c r="O3098" s="805" t="s">
        <v>147</v>
      </c>
      <c r="P3098" s="805"/>
      <c r="Q3098" s="805"/>
      <c r="R3098" s="805"/>
      <c r="S3098" s="806" t="s">
        <v>195</v>
      </c>
      <c r="T3098" s="806"/>
      <c r="U3098" s="806"/>
      <c r="V3098" s="806"/>
      <c r="W3098" s="805" t="s">
        <v>230</v>
      </c>
      <c r="X3098" s="805"/>
      <c r="Y3098" s="805"/>
      <c r="Z3098" s="807"/>
    </row>
    <row r="3099" spans="1:26" ht="15.5" customHeight="1">
      <c r="A3099" s="426"/>
      <c r="B3099" s="803"/>
      <c r="C3099" s="804"/>
      <c r="D3099" s="805">
        <f>'statement of marks'!HP103</f>
        <v>1200</v>
      </c>
      <c r="E3099" s="805"/>
      <c r="F3099" s="805"/>
      <c r="G3099" s="805" t="str">
        <f>'statement of marks'!HQ103</f>
        <v/>
      </c>
      <c r="H3099" s="805"/>
      <c r="I3099" s="805"/>
      <c r="J3099" s="808" t="str">
        <f>'statement of marks'!HU103</f>
        <v/>
      </c>
      <c r="K3099" s="808"/>
      <c r="L3099" s="808"/>
      <c r="M3099" s="808"/>
      <c r="N3099" s="808"/>
      <c r="O3099" s="808" t="str">
        <f>'statement of marks'!HR103</f>
        <v/>
      </c>
      <c r="P3099" s="808"/>
      <c r="Q3099" s="808"/>
      <c r="R3099" s="808"/>
      <c r="S3099" s="805" t="str">
        <f>'statement of marks'!HT103</f>
        <v/>
      </c>
      <c r="T3099" s="805"/>
      <c r="U3099" s="805"/>
      <c r="V3099" s="805"/>
      <c r="W3099" s="809" t="str">
        <f>'statement of marks'!HO103</f>
        <v/>
      </c>
      <c r="X3099" s="809"/>
      <c r="Y3099" s="809"/>
      <c r="Z3099" s="810"/>
    </row>
    <row r="3100" spans="1:26" ht="15.5" customHeight="1">
      <c r="A3100" s="424"/>
      <c r="B3100" s="792" t="s">
        <v>176</v>
      </c>
      <c r="C3100" s="793"/>
      <c r="D3100" s="794"/>
      <c r="E3100" s="794"/>
      <c r="F3100" s="794"/>
      <c r="G3100" s="794"/>
      <c r="H3100" s="794"/>
      <c r="I3100" s="794"/>
      <c r="J3100" s="794"/>
      <c r="K3100" s="794"/>
      <c r="L3100" s="794"/>
      <c r="M3100" s="794"/>
      <c r="N3100" s="794"/>
      <c r="O3100" s="794"/>
      <c r="P3100" s="794"/>
      <c r="Q3100" s="794"/>
      <c r="R3100" s="794"/>
      <c r="S3100" s="794"/>
      <c r="T3100" s="794"/>
      <c r="U3100" s="794"/>
      <c r="V3100" s="794"/>
      <c r="W3100" s="794"/>
      <c r="X3100" s="794"/>
      <c r="Y3100" s="794"/>
      <c r="Z3100" s="800"/>
    </row>
    <row r="3101" spans="1:26" ht="15.5" customHeight="1">
      <c r="A3101" s="424"/>
      <c r="B3101" s="801" t="s">
        <v>161</v>
      </c>
      <c r="C3101" s="802"/>
      <c r="D3101" s="794"/>
      <c r="E3101" s="794"/>
      <c r="F3101" s="794"/>
      <c r="G3101" s="794"/>
      <c r="H3101" s="794"/>
      <c r="I3101" s="794"/>
      <c r="J3101" s="794"/>
      <c r="K3101" s="794"/>
      <c r="L3101" s="794"/>
      <c r="M3101" s="794"/>
      <c r="N3101" s="794"/>
      <c r="O3101" s="794"/>
      <c r="P3101" s="794"/>
      <c r="Q3101" s="794"/>
      <c r="R3101" s="794"/>
      <c r="S3101" s="794"/>
      <c r="T3101" s="794"/>
      <c r="U3101" s="794"/>
      <c r="V3101" s="794"/>
      <c r="W3101" s="794"/>
      <c r="X3101" s="794"/>
      <c r="Y3101" s="794"/>
      <c r="Z3101" s="800"/>
    </row>
    <row r="3102" spans="1:26" ht="15.5" customHeight="1">
      <c r="A3102" s="424"/>
      <c r="B3102" s="792" t="s">
        <v>162</v>
      </c>
      <c r="C3102" s="793"/>
      <c r="D3102" s="794"/>
      <c r="E3102" s="794"/>
      <c r="F3102" s="794"/>
      <c r="G3102" s="794"/>
      <c r="H3102" s="794"/>
      <c r="I3102" s="794"/>
      <c r="J3102" s="794"/>
      <c r="K3102" s="794"/>
      <c r="L3102" s="794"/>
      <c r="M3102" s="794"/>
      <c r="N3102" s="794"/>
      <c r="O3102" s="794"/>
      <c r="P3102" s="794"/>
      <c r="Q3102" s="794"/>
      <c r="R3102" s="794"/>
      <c r="S3102" s="795" t="s">
        <v>162</v>
      </c>
      <c r="T3102" s="795"/>
      <c r="U3102" s="795"/>
      <c r="V3102" s="795"/>
      <c r="W3102" s="796" t="s">
        <v>163</v>
      </c>
      <c r="X3102" s="796"/>
      <c r="Y3102" s="796"/>
      <c r="Z3102" s="797"/>
    </row>
    <row r="3103" spans="1:26" ht="15.5" customHeight="1">
      <c r="A3103" s="424"/>
      <c r="B3103" s="798" t="s">
        <v>163</v>
      </c>
      <c r="C3103" s="799"/>
      <c r="D3103" s="794"/>
      <c r="E3103" s="794"/>
      <c r="F3103" s="794"/>
      <c r="G3103" s="794"/>
      <c r="H3103" s="794"/>
      <c r="I3103" s="794"/>
      <c r="J3103" s="794"/>
      <c r="K3103" s="794"/>
      <c r="L3103" s="794"/>
      <c r="M3103" s="794"/>
      <c r="N3103" s="794"/>
      <c r="O3103" s="794"/>
      <c r="P3103" s="794"/>
      <c r="Q3103" s="794"/>
      <c r="R3103" s="794"/>
      <c r="S3103" s="795"/>
      <c r="T3103" s="795"/>
      <c r="U3103" s="795"/>
      <c r="V3103" s="795"/>
      <c r="W3103" s="796"/>
      <c r="X3103" s="796"/>
      <c r="Y3103" s="796"/>
      <c r="Z3103" s="797"/>
    </row>
    <row r="3104" spans="1:26" ht="15.5" customHeight="1" thickBot="1">
      <c r="A3104" s="424"/>
      <c r="B3104" s="786" t="s">
        <v>223</v>
      </c>
      <c r="C3104" s="787"/>
      <c r="D3104" s="788"/>
      <c r="E3104" s="788"/>
      <c r="F3104" s="788"/>
      <c r="G3104" s="788"/>
      <c r="H3104" s="788"/>
      <c r="I3104" s="788"/>
      <c r="J3104" s="788"/>
      <c r="K3104" s="788"/>
      <c r="L3104" s="788"/>
      <c r="M3104" s="788"/>
      <c r="N3104" s="788"/>
      <c r="O3104" s="788"/>
      <c r="P3104" s="788"/>
      <c r="Q3104" s="788"/>
      <c r="R3104" s="788"/>
      <c r="S3104" s="789" t="s">
        <v>179</v>
      </c>
      <c r="T3104" s="789"/>
      <c r="U3104" s="789"/>
      <c r="V3104" s="789"/>
      <c r="W3104" s="790" t="s">
        <v>179</v>
      </c>
      <c r="X3104" s="790"/>
      <c r="Y3104" s="790"/>
      <c r="Z3104" s="791"/>
    </row>
    <row r="3105" spans="1:26" ht="15.5" customHeight="1">
      <c r="A3105" s="424"/>
      <c r="B3105" s="839" t="s">
        <v>178</v>
      </c>
      <c r="C3105" s="840"/>
      <c r="D3105" s="840"/>
      <c r="E3105" s="840"/>
      <c r="F3105" s="840"/>
      <c r="G3105" s="840"/>
      <c r="H3105" s="840"/>
      <c r="I3105" s="840"/>
      <c r="J3105" s="840"/>
      <c r="K3105" s="840"/>
      <c r="L3105" s="840"/>
      <c r="M3105" s="840"/>
      <c r="N3105" s="840"/>
      <c r="O3105" s="840"/>
      <c r="P3105" s="840"/>
      <c r="Q3105" s="840"/>
      <c r="R3105" s="840"/>
      <c r="S3105" s="840"/>
      <c r="T3105" s="840"/>
      <c r="U3105" s="840"/>
      <c r="V3105" s="840"/>
      <c r="W3105" s="840"/>
      <c r="X3105" s="840"/>
      <c r="Y3105" s="840"/>
      <c r="Z3105" s="841"/>
    </row>
    <row r="3106" spans="1:26" ht="15.5" customHeight="1">
      <c r="A3106" s="424"/>
      <c r="B3106" s="842" t="str">
        <f>IF('statement of marks'!$A$1="","",'statement of marks'!$A$1)</f>
        <v>GOVT. HR. SEC. SCHOOL, _________________</v>
      </c>
      <c r="C3106" s="843"/>
      <c r="D3106" s="843"/>
      <c r="E3106" s="843"/>
      <c r="F3106" s="843"/>
      <c r="G3106" s="843"/>
      <c r="H3106" s="843"/>
      <c r="I3106" s="843"/>
      <c r="J3106" s="843"/>
      <c r="K3106" s="843"/>
      <c r="L3106" s="843"/>
      <c r="M3106" s="843"/>
      <c r="N3106" s="843"/>
      <c r="O3106" s="843"/>
      <c r="P3106" s="843"/>
      <c r="Q3106" s="843"/>
      <c r="R3106" s="843"/>
      <c r="S3106" s="843"/>
      <c r="T3106" s="843"/>
      <c r="U3106" s="843"/>
      <c r="V3106" s="843"/>
      <c r="W3106" s="843"/>
      <c r="X3106" s="843"/>
      <c r="Y3106" s="843"/>
      <c r="Z3106" s="844"/>
    </row>
    <row r="3107" spans="1:26" ht="15.5" customHeight="1">
      <c r="A3107" s="424"/>
      <c r="B3107" s="813" t="s">
        <v>117</v>
      </c>
      <c r="C3107" s="814"/>
      <c r="D3107" s="814" t="str">
        <f>IF('statement of marks'!$H$3="","",'statement of marks'!$H$3)</f>
        <v>2024-25</v>
      </c>
      <c r="E3107" s="814"/>
      <c r="F3107" s="814"/>
      <c r="G3107" s="814"/>
      <c r="H3107" s="814"/>
      <c r="I3107" s="814"/>
      <c r="J3107" s="814"/>
      <c r="K3107" s="814"/>
      <c r="L3107" s="814"/>
      <c r="M3107" s="814"/>
      <c r="N3107" s="814"/>
      <c r="O3107" s="814"/>
      <c r="P3107" s="814"/>
      <c r="Q3107" s="814"/>
      <c r="R3107" s="814"/>
      <c r="S3107" s="814"/>
      <c r="T3107" s="814"/>
      <c r="U3107" s="814"/>
      <c r="V3107" s="814"/>
      <c r="W3107" s="814"/>
      <c r="X3107" s="814"/>
      <c r="Y3107" s="814"/>
      <c r="Z3107" s="832"/>
    </row>
    <row r="3108" spans="1:26" ht="15.5" customHeight="1">
      <c r="A3108" s="424"/>
      <c r="B3108" s="813" t="s">
        <v>157</v>
      </c>
      <c r="C3108" s="814"/>
      <c r="D3108" s="814" t="str">
        <f>IF('statement of marks'!I104="","",'statement of marks'!I104)</f>
        <v/>
      </c>
      <c r="E3108" s="814"/>
      <c r="F3108" s="814"/>
      <c r="G3108" s="814"/>
      <c r="H3108" s="814"/>
      <c r="I3108" s="814"/>
      <c r="J3108" s="814"/>
      <c r="K3108" s="814"/>
      <c r="L3108" s="814"/>
      <c r="M3108" s="814"/>
      <c r="N3108" s="814"/>
      <c r="O3108" s="814"/>
      <c r="P3108" s="814"/>
      <c r="Q3108" s="814"/>
      <c r="R3108" s="814"/>
      <c r="S3108" s="814"/>
      <c r="T3108" s="814"/>
      <c r="U3108" s="814"/>
      <c r="V3108" s="814"/>
      <c r="W3108" s="814"/>
      <c r="X3108" s="814"/>
      <c r="Y3108" s="814"/>
      <c r="Z3108" s="832"/>
    </row>
    <row r="3109" spans="1:26" ht="15.5" customHeight="1">
      <c r="A3109" s="424"/>
      <c r="B3109" s="813" t="s">
        <v>20</v>
      </c>
      <c r="C3109" s="814"/>
      <c r="D3109" s="814" t="str">
        <f>IF('statement of marks'!J104="","",'statement of marks'!J104)</f>
        <v/>
      </c>
      <c r="E3109" s="814"/>
      <c r="F3109" s="814"/>
      <c r="G3109" s="814"/>
      <c r="H3109" s="814"/>
      <c r="I3109" s="814"/>
      <c r="J3109" s="814"/>
      <c r="K3109" s="814"/>
      <c r="L3109" s="814"/>
      <c r="M3109" s="814"/>
      <c r="N3109" s="814"/>
      <c r="O3109" s="814"/>
      <c r="P3109" s="814"/>
      <c r="Q3109" s="814"/>
      <c r="R3109" s="814"/>
      <c r="S3109" s="814"/>
      <c r="T3109" s="814"/>
      <c r="U3109" s="814"/>
      <c r="V3109" s="814"/>
      <c r="W3109" s="814"/>
      <c r="X3109" s="814"/>
      <c r="Y3109" s="814"/>
      <c r="Z3109" s="832"/>
    </row>
    <row r="3110" spans="1:26" ht="15.5" customHeight="1">
      <c r="A3110" s="424"/>
      <c r="B3110" s="813" t="s">
        <v>21</v>
      </c>
      <c r="C3110" s="814"/>
      <c r="D3110" s="814" t="str">
        <f>IF('statement of marks'!K104="","",'statement of marks'!K104)</f>
        <v/>
      </c>
      <c r="E3110" s="814"/>
      <c r="F3110" s="814"/>
      <c r="G3110" s="814"/>
      <c r="H3110" s="814"/>
      <c r="I3110" s="814"/>
      <c r="J3110" s="814"/>
      <c r="K3110" s="814"/>
      <c r="L3110" s="814"/>
      <c r="M3110" s="814"/>
      <c r="N3110" s="814"/>
      <c r="O3110" s="814"/>
      <c r="P3110" s="814"/>
      <c r="Q3110" s="814"/>
      <c r="R3110" s="814"/>
      <c r="S3110" s="814"/>
      <c r="T3110" s="814"/>
      <c r="U3110" s="814"/>
      <c r="V3110" s="814"/>
      <c r="W3110" s="814"/>
      <c r="X3110" s="814"/>
      <c r="Y3110" s="814"/>
      <c r="Z3110" s="832"/>
    </row>
    <row r="3111" spans="1:26" ht="15.5" customHeight="1">
      <c r="A3111" s="424"/>
      <c r="B3111" s="813" t="s">
        <v>158</v>
      </c>
      <c r="C3111" s="814"/>
      <c r="D3111" s="814" t="str">
        <f>IF('statement of marks'!$G$3="","",'statement of marks'!$G$3)</f>
        <v>6 A</v>
      </c>
      <c r="E3111" s="814"/>
      <c r="F3111" s="814"/>
      <c r="G3111" s="814" t="s">
        <v>159</v>
      </c>
      <c r="H3111" s="814"/>
      <c r="I3111" s="814"/>
      <c r="J3111" s="836">
        <f>IF('statement of marks'!D104="","",'statement of marks'!D104)</f>
        <v>898</v>
      </c>
      <c r="K3111" s="837"/>
      <c r="L3111" s="837"/>
      <c r="M3111" s="837"/>
      <c r="N3111" s="838"/>
      <c r="O3111" s="814" t="s">
        <v>79</v>
      </c>
      <c r="P3111" s="814"/>
      <c r="Q3111" s="814"/>
      <c r="R3111" s="814"/>
      <c r="S3111" s="814" t="str">
        <f>IF('statement of marks'!F104="","",'statement of marks'!F104)</f>
        <v/>
      </c>
      <c r="T3111" s="814"/>
      <c r="U3111" s="814"/>
      <c r="V3111" s="814"/>
      <c r="W3111" s="814" t="str">
        <f>IF('statement of marks'!$I$3="","",'statement of marks'!$I$3)</f>
        <v>SCHOOL DISE CODE</v>
      </c>
      <c r="X3111" s="814"/>
      <c r="Y3111" s="814"/>
      <c r="Z3111" s="832"/>
    </row>
    <row r="3112" spans="1:26" ht="15.5" customHeight="1">
      <c r="A3112" s="424"/>
      <c r="B3112" s="449" t="s">
        <v>171</v>
      </c>
      <c r="C3112" s="428"/>
      <c r="D3112" s="830" t="str">
        <f>IF('statement of marks'!G104="","",'statement of marks'!G104)</f>
        <v/>
      </c>
      <c r="E3112" s="830"/>
      <c r="F3112" s="830"/>
      <c r="G3112" s="831" t="str">
        <f>IF('statement of marks'!H104="","",'statement of marks'!H104)</f>
        <v/>
      </c>
      <c r="H3112" s="831"/>
      <c r="I3112" s="831"/>
      <c r="J3112" s="831"/>
      <c r="K3112" s="831"/>
      <c r="L3112" s="831"/>
      <c r="M3112" s="831"/>
      <c r="N3112" s="831"/>
      <c r="O3112" s="831"/>
      <c r="P3112" s="831"/>
      <c r="Q3112" s="831"/>
      <c r="R3112" s="831"/>
      <c r="S3112" s="831"/>
      <c r="T3112" s="831"/>
      <c r="U3112" s="831"/>
      <c r="V3112" s="831"/>
      <c r="W3112" s="814" t="str">
        <f>IF('statement of marks'!$J$3="","",'statement of marks'!$J$3)</f>
        <v>08291009401</v>
      </c>
      <c r="X3112" s="814"/>
      <c r="Y3112" s="814"/>
      <c r="Z3112" s="832"/>
    </row>
    <row r="3113" spans="1:26" ht="15.5" customHeight="1">
      <c r="A3113" s="424"/>
      <c r="B3113" s="450" t="s">
        <v>160</v>
      </c>
      <c r="C3113" s="429" t="s">
        <v>165</v>
      </c>
      <c r="D3113" s="794" t="s">
        <v>167</v>
      </c>
      <c r="E3113" s="794"/>
      <c r="F3113" s="794"/>
      <c r="G3113" s="794" t="s">
        <v>168</v>
      </c>
      <c r="H3113" s="794"/>
      <c r="I3113" s="794"/>
      <c r="J3113" s="794" t="s">
        <v>169</v>
      </c>
      <c r="K3113" s="794"/>
      <c r="L3113" s="794"/>
      <c r="M3113" s="833" t="str">
        <f>IF('statement of marks'!U$4="","",'statement of marks'!U$4)</f>
        <v>TOTAL OF ALL TESTS</v>
      </c>
      <c r="N3113" s="834" t="str">
        <f>IF('statement of marks'!V$4="","",'statement of marks'!V$4)</f>
        <v>VRUKSHAROPAN</v>
      </c>
      <c r="O3113" s="795" t="s">
        <v>170</v>
      </c>
      <c r="P3113" s="795"/>
      <c r="Q3113" s="795"/>
      <c r="R3113" s="795"/>
      <c r="S3113" s="835" t="s">
        <v>216</v>
      </c>
      <c r="T3113" s="816" t="s">
        <v>90</v>
      </c>
      <c r="U3113" s="816"/>
      <c r="V3113" s="816"/>
      <c r="W3113" s="816"/>
      <c r="X3113" s="823" t="s">
        <v>425</v>
      </c>
      <c r="Y3113" s="823"/>
      <c r="Z3113" s="824"/>
    </row>
    <row r="3114" spans="1:26" ht="15.5" customHeight="1">
      <c r="A3114" s="424"/>
      <c r="B3114" s="450"/>
      <c r="C3114" s="429"/>
      <c r="D3114" s="431" t="s">
        <v>217</v>
      </c>
      <c r="E3114" s="431" t="s">
        <v>218</v>
      </c>
      <c r="F3114" s="432" t="s">
        <v>219</v>
      </c>
      <c r="G3114" s="431" t="s">
        <v>217</v>
      </c>
      <c r="H3114" s="431" t="s">
        <v>218</v>
      </c>
      <c r="I3114" s="433" t="s">
        <v>219</v>
      </c>
      <c r="J3114" s="431" t="s">
        <v>217</v>
      </c>
      <c r="K3114" s="431" t="s">
        <v>218</v>
      </c>
      <c r="L3114" s="433" t="s">
        <v>219</v>
      </c>
      <c r="M3114" s="833"/>
      <c r="N3114" s="834"/>
      <c r="O3114" s="431" t="s">
        <v>217</v>
      </c>
      <c r="P3114" s="431" t="s">
        <v>218</v>
      </c>
      <c r="Q3114" s="434" t="s">
        <v>421</v>
      </c>
      <c r="R3114" s="433" t="s">
        <v>219</v>
      </c>
      <c r="S3114" s="835"/>
      <c r="T3114" s="431" t="s">
        <v>217</v>
      </c>
      <c r="U3114" s="431" t="s">
        <v>218</v>
      </c>
      <c r="V3114" s="434" t="s">
        <v>422</v>
      </c>
      <c r="W3114" s="433" t="s">
        <v>219</v>
      </c>
      <c r="X3114" s="435" t="s">
        <v>423</v>
      </c>
      <c r="Y3114" s="431" t="s">
        <v>220</v>
      </c>
      <c r="Z3114" s="451" t="s">
        <v>69</v>
      </c>
    </row>
    <row r="3115" spans="1:26" ht="15.5" customHeight="1">
      <c r="A3115" s="425"/>
      <c r="B3115" s="828" t="s">
        <v>166</v>
      </c>
      <c r="C3115" s="829"/>
      <c r="D3115" s="436">
        <f>IF('statement of marks'!L$6="","",'statement of marks'!L$6)</f>
        <v>5</v>
      </c>
      <c r="E3115" s="436">
        <f>IF('statement of marks'!M$6="","",'statement of marks'!M$6)</f>
        <v>5</v>
      </c>
      <c r="F3115" s="437">
        <f>IF('statement of marks'!N$6="","",'statement of marks'!N$6)</f>
        <v>10</v>
      </c>
      <c r="G3115" s="436">
        <f>IF('statement of marks'!O$6="","",'statement of marks'!O$6)</f>
        <v>5</v>
      </c>
      <c r="H3115" s="436">
        <f>IF('statement of marks'!P$6="","",'statement of marks'!P$6)</f>
        <v>5</v>
      </c>
      <c r="I3115" s="438">
        <f>IF('statement of marks'!Q$6="","",'statement of marks'!Q$6)</f>
        <v>10</v>
      </c>
      <c r="J3115" s="436">
        <f>IF('statement of marks'!R$6="","",'statement of marks'!R$6)</f>
        <v>5</v>
      </c>
      <c r="K3115" s="436">
        <f>IF('statement of marks'!S$6="","",'statement of marks'!S$6)</f>
        <v>4</v>
      </c>
      <c r="L3115" s="438">
        <f>IF('statement of marks'!T$6="","",'statement of marks'!T$6)</f>
        <v>9</v>
      </c>
      <c r="M3115" s="438">
        <f>IF('statement of marks'!U$6="","",'statement of marks'!U$6)</f>
        <v>29</v>
      </c>
      <c r="N3115" s="439">
        <f>IF('statement of marks'!V$6="","",'statement of marks'!V$6)</f>
        <v>1</v>
      </c>
      <c r="O3115" s="436">
        <f>IF('statement of marks'!W$6="","",'statement of marks'!W$6)</f>
        <v>40</v>
      </c>
      <c r="P3115" s="436">
        <f>IF('statement of marks'!X$6="","",'statement of marks'!X$6)</f>
        <v>10</v>
      </c>
      <c r="Q3115" s="436">
        <f>IF('statement of marks'!Y$6="","",'statement of marks'!Y$6)</f>
        <v>20</v>
      </c>
      <c r="R3115" s="438">
        <f>IF('statement of marks'!Z$6="","",'statement of marks'!Z$6)</f>
        <v>70</v>
      </c>
      <c r="S3115" s="440">
        <f>IF('statement of marks'!AA$6="","",'statement of marks'!AA$6)</f>
        <v>100</v>
      </c>
      <c r="T3115" s="436">
        <f>IF('statement of marks'!AB$6="","",'statement of marks'!AB$6)</f>
        <v>65</v>
      </c>
      <c r="U3115" s="436">
        <f>IF('statement of marks'!AC$6="","",'statement of marks'!AC$6)</f>
        <v>15</v>
      </c>
      <c r="V3115" s="436">
        <f>IF('statement of marks'!AD$6="","",'statement of marks'!AD$6)</f>
        <v>20</v>
      </c>
      <c r="W3115" s="438">
        <f>IF('statement of marks'!AE$6="","",'statement of marks'!AE$6)</f>
        <v>100</v>
      </c>
      <c r="X3115" s="441">
        <f>IF('statement of marks'!AF$6="","",'statement of marks'!AF$6)</f>
        <v>200</v>
      </c>
      <c r="Y3115" s="436" t="str">
        <f>IF('statement of marks'!AG$6="","",'statement of marks'!AG$6)</f>
        <v/>
      </c>
      <c r="Z3115" s="452" t="str">
        <f>IF('statement of marks'!AH$6="","",'statement of marks'!AH$6)</f>
        <v/>
      </c>
    </row>
    <row r="3116" spans="1:26" ht="15.5" customHeight="1">
      <c r="A3116" s="424"/>
      <c r="B3116" s="813" t="str">
        <f>IF('statement of marks'!$L$3="","",'statement of marks'!$L$3)</f>
        <v>HINDI</v>
      </c>
      <c r="C3116" s="814"/>
      <c r="D3116" s="430" t="str">
        <f>IF('statement of marks'!L104="","",'statement of marks'!L104)</f>
        <v/>
      </c>
      <c r="E3116" s="430" t="str">
        <f>IF('statement of marks'!M104="","",'statement of marks'!M104)</f>
        <v/>
      </c>
      <c r="F3116" s="442" t="str">
        <f>IF('statement of marks'!N104="","",'statement of marks'!N104)</f>
        <v/>
      </c>
      <c r="G3116" s="430" t="str">
        <f>IF('statement of marks'!O104="","",'statement of marks'!O104)</f>
        <v/>
      </c>
      <c r="H3116" s="430" t="str">
        <f>IF('statement of marks'!P104="","",'statement of marks'!P104)</f>
        <v/>
      </c>
      <c r="I3116" s="443" t="str">
        <f>IF('statement of marks'!Q104="","",'statement of marks'!Q104)</f>
        <v/>
      </c>
      <c r="J3116" s="430" t="str">
        <f>IF('statement of marks'!R104="","",'statement of marks'!R104)</f>
        <v/>
      </c>
      <c r="K3116" s="430" t="str">
        <f>IF('statement of marks'!S104="","",'statement of marks'!S104)</f>
        <v/>
      </c>
      <c r="L3116" s="443" t="str">
        <f>IF('statement of marks'!T104="","",'statement of marks'!T104)</f>
        <v/>
      </c>
      <c r="M3116" s="443" t="str">
        <f>IF('statement of marks'!U104="","",'statement of marks'!U104)</f>
        <v/>
      </c>
      <c r="N3116" s="444" t="str">
        <f>IF('statement of marks'!V104="","",'statement of marks'!V104)</f>
        <v/>
      </c>
      <c r="O3116" s="430" t="str">
        <f>IF('statement of marks'!W104="","",'statement of marks'!W104)</f>
        <v/>
      </c>
      <c r="P3116" s="430" t="str">
        <f>IF('statement of marks'!X104="","",'statement of marks'!X104)</f>
        <v/>
      </c>
      <c r="Q3116" s="430" t="str">
        <f>IF('statement of marks'!Y104="","",'statement of marks'!Y104)</f>
        <v/>
      </c>
      <c r="R3116" s="443" t="str">
        <f>IF('statement of marks'!Z104="","",'statement of marks'!Z104)</f>
        <v/>
      </c>
      <c r="S3116" s="445" t="str">
        <f>IF('statement of marks'!AA104="","",'statement of marks'!AA104)</f>
        <v/>
      </c>
      <c r="T3116" s="430" t="str">
        <f>IF('statement of marks'!AB104="","",'statement of marks'!AB104)</f>
        <v/>
      </c>
      <c r="U3116" s="430" t="str">
        <f>IF('statement of marks'!AC104="","",'statement of marks'!AC104)</f>
        <v/>
      </c>
      <c r="V3116" s="430" t="str">
        <f>IF('statement of marks'!AD104="","",'statement of marks'!AD104)</f>
        <v/>
      </c>
      <c r="W3116" s="443" t="str">
        <f>IF('statement of marks'!AE104="","",'statement of marks'!AE104)</f>
        <v/>
      </c>
      <c r="X3116" s="446" t="str">
        <f>IF('statement of marks'!AF104="","",'statement of marks'!AF104)</f>
        <v/>
      </c>
      <c r="Y3116" s="430" t="str">
        <f>IF('statement of marks'!AG104="","",'statement of marks'!AG104)</f>
        <v/>
      </c>
      <c r="Z3116" s="453" t="str">
        <f>IF('statement of marks'!AH104="","",'statement of marks'!AH104)</f>
        <v/>
      </c>
    </row>
    <row r="3117" spans="1:26" ht="15.5" customHeight="1">
      <c r="A3117" s="424"/>
      <c r="B3117" s="813" t="str">
        <f>IF('statement of marks'!$AK$3="","",'statement of marks'!$AK$3)</f>
        <v>ENGLISH</v>
      </c>
      <c r="C3117" s="814"/>
      <c r="D3117" s="430" t="str">
        <f>IF('statement of marks'!AK104="","",'statement of marks'!AK104)</f>
        <v/>
      </c>
      <c r="E3117" s="430" t="str">
        <f>IF('statement of marks'!AL104="","",'statement of marks'!AL104)</f>
        <v/>
      </c>
      <c r="F3117" s="442" t="str">
        <f>IF('statement of marks'!AM104="","",'statement of marks'!AM104)</f>
        <v/>
      </c>
      <c r="G3117" s="430" t="str">
        <f>IF('statement of marks'!AN104="","",'statement of marks'!AN104)</f>
        <v/>
      </c>
      <c r="H3117" s="430" t="str">
        <f>IF('statement of marks'!AO104="","",'statement of marks'!AO104)</f>
        <v/>
      </c>
      <c r="I3117" s="443" t="str">
        <f>IF('statement of marks'!AP104="","",'statement of marks'!AP104)</f>
        <v/>
      </c>
      <c r="J3117" s="430" t="str">
        <f>IF('statement of marks'!AQ104="","",'statement of marks'!AQ104)</f>
        <v/>
      </c>
      <c r="K3117" s="430" t="str">
        <f>IF('statement of marks'!AR104="","",'statement of marks'!AR104)</f>
        <v/>
      </c>
      <c r="L3117" s="443" t="str">
        <f>IF('statement of marks'!AS104="","",'statement of marks'!AS104)</f>
        <v/>
      </c>
      <c r="M3117" s="443" t="str">
        <f>IF('statement of marks'!AT104="","",'statement of marks'!AT104)</f>
        <v/>
      </c>
      <c r="N3117" s="444" t="str">
        <f>IF('statement of marks'!AU104="","",'statement of marks'!AU104)</f>
        <v/>
      </c>
      <c r="O3117" s="430" t="str">
        <f>IF('statement of marks'!AV104="","",'statement of marks'!AV104)</f>
        <v/>
      </c>
      <c r="P3117" s="430" t="str">
        <f>IF('statement of marks'!AW104="","",'statement of marks'!AW104)</f>
        <v/>
      </c>
      <c r="Q3117" s="430" t="str">
        <f>IF('statement of marks'!AX104="","",'statement of marks'!AX104)</f>
        <v/>
      </c>
      <c r="R3117" s="443" t="str">
        <f>IF('statement of marks'!AY104="","",'statement of marks'!AY104)</f>
        <v/>
      </c>
      <c r="S3117" s="445" t="str">
        <f>IF('statement of marks'!AZ104="","",'statement of marks'!AZ104)</f>
        <v/>
      </c>
      <c r="T3117" s="430" t="str">
        <f>IF('statement of marks'!BA104="","",'statement of marks'!BA104)</f>
        <v/>
      </c>
      <c r="U3117" s="430" t="str">
        <f>IF('statement of marks'!BB104="","",'statement of marks'!BB104)</f>
        <v/>
      </c>
      <c r="V3117" s="430" t="str">
        <f>IF('statement of marks'!BC104="","",'statement of marks'!BC104)</f>
        <v/>
      </c>
      <c r="W3117" s="443" t="str">
        <f>IF('statement of marks'!BD104="","",'statement of marks'!BD104)</f>
        <v/>
      </c>
      <c r="X3117" s="446" t="str">
        <f>IF('statement of marks'!BE104="","",'statement of marks'!BE104)</f>
        <v/>
      </c>
      <c r="Y3117" s="430" t="str">
        <f>IF('statement of marks'!BF104="","",'statement of marks'!BF104)</f>
        <v/>
      </c>
      <c r="Z3117" s="453" t="str">
        <f>IF('statement of marks'!BG104="","",'statement of marks'!BG104)</f>
        <v/>
      </c>
    </row>
    <row r="3118" spans="1:26" ht="15.5" customHeight="1">
      <c r="A3118" s="424"/>
      <c r="B3118" s="813" t="str">
        <f>IF('statement of marks'!BJ104="s","SANSKRIT",IF('statement of marks'!BJ104="u","URDU",IF('statement of marks'!BJ104="g","GUJRATI",IF('statement of marks'!BJ104="p","PUNJABI",IF('statement of marks'!BJ104="sd","fla/kh","THIRD LANGUAGE")))))</f>
        <v>THIRD LANGUAGE</v>
      </c>
      <c r="C3118" s="814"/>
      <c r="D3118" s="430" t="str">
        <f>IF('statement of marks'!BK104="","",'statement of marks'!BK104)</f>
        <v/>
      </c>
      <c r="E3118" s="430" t="str">
        <f>IF('statement of marks'!BL104="","",'statement of marks'!BL104)</f>
        <v/>
      </c>
      <c r="F3118" s="442" t="str">
        <f>IF('statement of marks'!BM104="","",'statement of marks'!BM104)</f>
        <v/>
      </c>
      <c r="G3118" s="430" t="str">
        <f>IF('statement of marks'!BN104="","",'statement of marks'!BN104)</f>
        <v/>
      </c>
      <c r="H3118" s="430" t="str">
        <f>IF('statement of marks'!BO104="","",'statement of marks'!BO104)</f>
        <v/>
      </c>
      <c r="I3118" s="443" t="str">
        <f>IF('statement of marks'!BP104="","",'statement of marks'!BP104)</f>
        <v/>
      </c>
      <c r="J3118" s="430" t="str">
        <f>IF('statement of marks'!BQ104="","",'statement of marks'!BQ104)</f>
        <v/>
      </c>
      <c r="K3118" s="430" t="str">
        <f>IF('statement of marks'!BR104="","",'statement of marks'!BR104)</f>
        <v/>
      </c>
      <c r="L3118" s="443" t="str">
        <f>IF('statement of marks'!BS104="","",'statement of marks'!BS104)</f>
        <v/>
      </c>
      <c r="M3118" s="443" t="str">
        <f>IF('statement of marks'!BT104="","",'statement of marks'!BT104)</f>
        <v/>
      </c>
      <c r="N3118" s="444" t="str">
        <f>IF('statement of marks'!BU104="","",'statement of marks'!BU104)</f>
        <v/>
      </c>
      <c r="O3118" s="430" t="str">
        <f>IF('statement of marks'!BV104="","",'statement of marks'!BV104)</f>
        <v/>
      </c>
      <c r="P3118" s="430" t="str">
        <f>IF('statement of marks'!BW104="","",'statement of marks'!BW104)</f>
        <v/>
      </c>
      <c r="Q3118" s="430"/>
      <c r="R3118" s="443" t="str">
        <f>IF('statement of marks'!BX104="","",'statement of marks'!BX104)</f>
        <v/>
      </c>
      <c r="S3118" s="445" t="str">
        <f>IF('statement of marks'!BY104="","",'statement of marks'!BY104)</f>
        <v/>
      </c>
      <c r="T3118" s="430" t="str">
        <f>IF('statement of marks'!BZ104="","",'statement of marks'!BZ104)</f>
        <v/>
      </c>
      <c r="U3118" s="430" t="str">
        <f>IF('statement of marks'!CA104="","",'statement of marks'!CA104)</f>
        <v/>
      </c>
      <c r="V3118" s="430"/>
      <c r="W3118" s="443" t="str">
        <f>IF('statement of marks'!CB104="","",'statement of marks'!CB104)</f>
        <v/>
      </c>
      <c r="X3118" s="446" t="str">
        <f>IF('statement of marks'!CC104="","",'statement of marks'!CC104)</f>
        <v/>
      </c>
      <c r="Y3118" s="430" t="str">
        <f>IF('statement of marks'!CD104="","",'statement of marks'!CD104)</f>
        <v/>
      </c>
      <c r="Z3118" s="453" t="str">
        <f>IF('statement of marks'!CE104="","",'statement of marks'!CE104)</f>
        <v/>
      </c>
    </row>
    <row r="3119" spans="1:26" ht="15.5" customHeight="1">
      <c r="A3119" s="424"/>
      <c r="B3119" s="813" t="str">
        <f>IF('statement of marks'!$CH$3="","",'statement of marks'!$CH$3)</f>
        <v>MATHEMATICS</v>
      </c>
      <c r="C3119" s="814"/>
      <c r="D3119" s="430" t="str">
        <f>IF('statement of marks'!CH104="","",'statement of marks'!CH104)</f>
        <v/>
      </c>
      <c r="E3119" s="430" t="str">
        <f>IF('statement of marks'!CI104="","",'statement of marks'!CI104)</f>
        <v/>
      </c>
      <c r="F3119" s="442" t="str">
        <f>IF('statement of marks'!CJ104="","",'statement of marks'!CJ104)</f>
        <v/>
      </c>
      <c r="G3119" s="430" t="str">
        <f>IF('statement of marks'!CK104="","",'statement of marks'!CK104)</f>
        <v/>
      </c>
      <c r="H3119" s="430" t="str">
        <f>IF('statement of marks'!CL104="","",'statement of marks'!CL104)</f>
        <v/>
      </c>
      <c r="I3119" s="443" t="str">
        <f>IF('statement of marks'!CM104="","",'statement of marks'!CM104)</f>
        <v/>
      </c>
      <c r="J3119" s="430" t="str">
        <f>IF('statement of marks'!CN104="","",'statement of marks'!CN104)</f>
        <v/>
      </c>
      <c r="K3119" s="430" t="str">
        <f>IF('statement of marks'!CO104="","",'statement of marks'!CO104)</f>
        <v/>
      </c>
      <c r="L3119" s="443" t="str">
        <f>IF('statement of marks'!CP104="","",'statement of marks'!CP104)</f>
        <v/>
      </c>
      <c r="M3119" s="443" t="str">
        <f>IF('statement of marks'!CQ104="","",'statement of marks'!CQ104)</f>
        <v/>
      </c>
      <c r="N3119" s="444" t="str">
        <f>IF('statement of marks'!CR104="","",'statement of marks'!CR104)</f>
        <v/>
      </c>
      <c r="O3119" s="430" t="str">
        <f>IF('statement of marks'!CS104="","",'statement of marks'!CS104)</f>
        <v/>
      </c>
      <c r="P3119" s="430" t="str">
        <f>IF('statement of marks'!CT104="","",'statement of marks'!CT104)</f>
        <v/>
      </c>
      <c r="Q3119" s="430" t="str">
        <f>IF('statement of marks'!CU104="","",'statement of marks'!CU104)</f>
        <v/>
      </c>
      <c r="R3119" s="443" t="str">
        <f>IF('statement of marks'!CV104="","",'statement of marks'!CV104)</f>
        <v/>
      </c>
      <c r="S3119" s="445" t="str">
        <f>IF('statement of marks'!CW104="","",'statement of marks'!CW104)</f>
        <v/>
      </c>
      <c r="T3119" s="430" t="str">
        <f>IF('statement of marks'!CX104="","",'statement of marks'!CX104)</f>
        <v/>
      </c>
      <c r="U3119" s="430" t="str">
        <f>IF('statement of marks'!CY104="","",'statement of marks'!CY104)</f>
        <v/>
      </c>
      <c r="V3119" s="430" t="str">
        <f>IF('statement of marks'!CZ104="","",'statement of marks'!CZ104)</f>
        <v/>
      </c>
      <c r="W3119" s="443" t="str">
        <f>IF('statement of marks'!DA104="","",'statement of marks'!DA104)</f>
        <v/>
      </c>
      <c r="X3119" s="446" t="str">
        <f>IF('statement of marks'!DB104="","",'statement of marks'!DB104)</f>
        <v/>
      </c>
      <c r="Y3119" s="430" t="str">
        <f>IF('statement of marks'!DC104="","",'statement of marks'!DC104)</f>
        <v/>
      </c>
      <c r="Z3119" s="453" t="str">
        <f>IF('statement of marks'!DD104="","",'statement of marks'!DD104)</f>
        <v/>
      </c>
    </row>
    <row r="3120" spans="1:26" ht="15.5" customHeight="1">
      <c r="A3120" s="424"/>
      <c r="B3120" s="813" t="str">
        <f>IF('statement of marks'!$DG$3="","",'statement of marks'!$DG$3)</f>
        <v>SCIENCE</v>
      </c>
      <c r="C3120" s="814"/>
      <c r="D3120" s="430" t="str">
        <f>IF('statement of marks'!DG104="","",'statement of marks'!DG104)</f>
        <v/>
      </c>
      <c r="E3120" s="430" t="str">
        <f>IF('statement of marks'!DH104="","",'statement of marks'!DH104)</f>
        <v/>
      </c>
      <c r="F3120" s="442" t="str">
        <f>IF('statement of marks'!DI104="","",'statement of marks'!DI104)</f>
        <v/>
      </c>
      <c r="G3120" s="430" t="str">
        <f>IF('statement of marks'!DJ104="","",'statement of marks'!DJ104)</f>
        <v/>
      </c>
      <c r="H3120" s="430" t="str">
        <f>IF('statement of marks'!DK104="","",'statement of marks'!DK104)</f>
        <v/>
      </c>
      <c r="I3120" s="443" t="str">
        <f>IF('statement of marks'!DL104="","",'statement of marks'!DL104)</f>
        <v/>
      </c>
      <c r="J3120" s="430" t="str">
        <f>IF('statement of marks'!DM104="","",'statement of marks'!DM104)</f>
        <v/>
      </c>
      <c r="K3120" s="430" t="str">
        <f>IF('statement of marks'!DN104="","",'statement of marks'!DN104)</f>
        <v/>
      </c>
      <c r="L3120" s="443" t="str">
        <f>IF('statement of marks'!DO104="","",'statement of marks'!DO104)</f>
        <v/>
      </c>
      <c r="M3120" s="443" t="str">
        <f>IF('statement of marks'!DP104="","",'statement of marks'!DP104)</f>
        <v/>
      </c>
      <c r="N3120" s="444" t="str">
        <f>IF('statement of marks'!DQ104="","",'statement of marks'!DQ104)</f>
        <v/>
      </c>
      <c r="O3120" s="430" t="str">
        <f>IF('statement of marks'!DR104="","",'statement of marks'!DR104)</f>
        <v/>
      </c>
      <c r="P3120" s="430" t="str">
        <f>IF('statement of marks'!DS104="","",'statement of marks'!DS104)</f>
        <v/>
      </c>
      <c r="Q3120" s="430"/>
      <c r="R3120" s="443" t="str">
        <f>IF('statement of marks'!DT104="","",'statement of marks'!DT104)</f>
        <v/>
      </c>
      <c r="S3120" s="445" t="str">
        <f>IF('statement of marks'!DU104="","",'statement of marks'!DU104)</f>
        <v/>
      </c>
      <c r="T3120" s="430" t="str">
        <f>IF('statement of marks'!DV104="","",'statement of marks'!DV104)</f>
        <v/>
      </c>
      <c r="U3120" s="430" t="str">
        <f>IF('statement of marks'!DW104="","",'statement of marks'!DW104)</f>
        <v/>
      </c>
      <c r="V3120" s="430"/>
      <c r="W3120" s="443" t="str">
        <f>IF('statement of marks'!DX104="","",'statement of marks'!DX104)</f>
        <v/>
      </c>
      <c r="X3120" s="446" t="str">
        <f>IF('statement of marks'!DY104="","",'statement of marks'!DY104)</f>
        <v/>
      </c>
      <c r="Y3120" s="430" t="str">
        <f>IF('statement of marks'!DZ104="","",'statement of marks'!DZ104)</f>
        <v/>
      </c>
      <c r="Z3120" s="453" t="str">
        <f>IF('statement of marks'!EA104="","",'statement of marks'!EA104)</f>
        <v/>
      </c>
    </row>
    <row r="3121" spans="1:26" ht="15.5" customHeight="1">
      <c r="A3121" s="424"/>
      <c r="B3121" s="813" t="str">
        <f>IF('statement of marks'!$ED$3="","",'statement of marks'!$ED$3)</f>
        <v>SOCIAL STUDIES</v>
      </c>
      <c r="C3121" s="814"/>
      <c r="D3121" s="430" t="str">
        <f>IF('statement of marks'!ED104="","",'statement of marks'!ED104)</f>
        <v/>
      </c>
      <c r="E3121" s="430" t="str">
        <f>IF('statement of marks'!EE104="","",'statement of marks'!EE104)</f>
        <v/>
      </c>
      <c r="F3121" s="442" t="str">
        <f>IF('statement of marks'!EF104="","",'statement of marks'!EF104)</f>
        <v/>
      </c>
      <c r="G3121" s="430" t="str">
        <f>IF('statement of marks'!EG104="","",'statement of marks'!EG104)</f>
        <v/>
      </c>
      <c r="H3121" s="430" t="str">
        <f>IF('statement of marks'!EH104="","",'statement of marks'!EH104)</f>
        <v/>
      </c>
      <c r="I3121" s="443" t="str">
        <f>IF('statement of marks'!EI104="","",'statement of marks'!EI104)</f>
        <v/>
      </c>
      <c r="J3121" s="430" t="str">
        <f>IF('statement of marks'!EJ104="","",'statement of marks'!EJ104)</f>
        <v/>
      </c>
      <c r="K3121" s="430" t="str">
        <f>IF('statement of marks'!EK104="","",'statement of marks'!EK104)</f>
        <v/>
      </c>
      <c r="L3121" s="443" t="str">
        <f>IF('statement of marks'!EL104="","",'statement of marks'!EL104)</f>
        <v/>
      </c>
      <c r="M3121" s="443" t="str">
        <f>IF('statement of marks'!EM104="","",'statement of marks'!EM104)</f>
        <v/>
      </c>
      <c r="N3121" s="444" t="str">
        <f>IF('statement of marks'!EN104="","",'statement of marks'!EN104)</f>
        <v/>
      </c>
      <c r="O3121" s="430" t="str">
        <f>IF('statement of marks'!EO104="","",'statement of marks'!EO104)</f>
        <v/>
      </c>
      <c r="P3121" s="430" t="str">
        <f>IF('statement of marks'!EP104="","",'statement of marks'!EP104)</f>
        <v/>
      </c>
      <c r="Q3121" s="430"/>
      <c r="R3121" s="443" t="str">
        <f>IF('statement of marks'!EQ104="","",'statement of marks'!EQ104)</f>
        <v/>
      </c>
      <c r="S3121" s="445" t="str">
        <f>IF('statement of marks'!ER104="","",'statement of marks'!ER104)</f>
        <v/>
      </c>
      <c r="T3121" s="430" t="str">
        <f>IF('statement of marks'!ES104="","",'statement of marks'!ES104)</f>
        <v/>
      </c>
      <c r="U3121" s="430" t="str">
        <f>IF('statement of marks'!ET104="","",'statement of marks'!ET104)</f>
        <v/>
      </c>
      <c r="V3121" s="430"/>
      <c r="W3121" s="443" t="str">
        <f>IF('statement of marks'!EU104="","",'statement of marks'!EU104)</f>
        <v/>
      </c>
      <c r="X3121" s="446" t="str">
        <f>IF('statement of marks'!EV104="","",'statement of marks'!EV104)</f>
        <v/>
      </c>
      <c r="Y3121" s="430" t="str">
        <f>IF('statement of marks'!EW104="","",'statement of marks'!EW104)</f>
        <v/>
      </c>
      <c r="Z3121" s="453" t="str">
        <f>IF('statement of marks'!EX104="","",'statement of marks'!EX104)</f>
        <v/>
      </c>
    </row>
    <row r="3122" spans="1:26" ht="15.5" customHeight="1">
      <c r="A3122" s="424"/>
      <c r="B3122" s="813" t="s">
        <v>172</v>
      </c>
      <c r="C3122" s="814"/>
      <c r="D3122" s="794" t="s">
        <v>167</v>
      </c>
      <c r="E3122" s="794"/>
      <c r="F3122" s="794"/>
      <c r="G3122" s="794" t="s">
        <v>168</v>
      </c>
      <c r="H3122" s="794"/>
      <c r="I3122" s="794"/>
      <c r="J3122" s="794" t="s">
        <v>169</v>
      </c>
      <c r="K3122" s="794"/>
      <c r="L3122" s="794"/>
      <c r="M3122" s="794"/>
      <c r="N3122" s="794"/>
      <c r="O3122" s="794" t="s">
        <v>177</v>
      </c>
      <c r="P3122" s="794"/>
      <c r="Q3122" s="794"/>
      <c r="R3122" s="794"/>
      <c r="S3122" s="794" t="s">
        <v>221</v>
      </c>
      <c r="T3122" s="794"/>
      <c r="U3122" s="794"/>
      <c r="V3122" s="794"/>
      <c r="W3122" s="447"/>
      <c r="X3122" s="823" t="s">
        <v>425</v>
      </c>
      <c r="Y3122" s="823"/>
      <c r="Z3122" s="824"/>
    </row>
    <row r="3123" spans="1:26" ht="15.5" customHeight="1">
      <c r="A3123" s="425"/>
      <c r="B3123" s="825" t="s">
        <v>166</v>
      </c>
      <c r="C3123" s="826"/>
      <c r="D3123" s="827">
        <f>IF('statement of marks'!FA$6="","",'statement of marks'!FA$6)</f>
        <v>20</v>
      </c>
      <c r="E3123" s="827"/>
      <c r="F3123" s="827"/>
      <c r="G3123" s="827">
        <f>IF('statement of marks'!FB$6="","",'statement of marks'!FB$6)</f>
        <v>20</v>
      </c>
      <c r="H3123" s="827"/>
      <c r="I3123" s="827"/>
      <c r="J3123" s="827">
        <f>IF('statement of marks'!FC$6="","",'statement of marks'!FC$6)</f>
        <v>20</v>
      </c>
      <c r="K3123" s="827"/>
      <c r="L3123" s="827"/>
      <c r="M3123" s="827"/>
      <c r="N3123" s="827"/>
      <c r="O3123" s="827">
        <f>IF('statement of marks'!FD$6="","",'statement of marks'!FD$6)</f>
        <v>20</v>
      </c>
      <c r="P3123" s="827"/>
      <c r="Q3123" s="827"/>
      <c r="R3123" s="827"/>
      <c r="S3123" s="827">
        <f>IF('statement of marks'!FE$6="","",'statement of marks'!FE$6)</f>
        <v>20</v>
      </c>
      <c r="T3123" s="827"/>
      <c r="U3123" s="827"/>
      <c r="V3123" s="827"/>
      <c r="W3123" s="448"/>
      <c r="X3123" s="436">
        <f>IF('statement of marks'!FF$6="","",'statement of marks'!FF$6)</f>
        <v>100</v>
      </c>
      <c r="Y3123" s="436" t="s">
        <v>220</v>
      </c>
      <c r="Z3123" s="451" t="s">
        <v>69</v>
      </c>
    </row>
    <row r="3124" spans="1:26" ht="15.5" customHeight="1">
      <c r="A3124" s="424"/>
      <c r="B3124" s="813" t="str">
        <f>IF('statement of marks'!$FA$3="","",'statement of marks'!$FA$3)</f>
        <v>WORK EXPERIENCE</v>
      </c>
      <c r="C3124" s="814"/>
      <c r="D3124" s="817" t="str">
        <f>IF('statement of marks'!FA104="","",'statement of marks'!FA104)</f>
        <v/>
      </c>
      <c r="E3124" s="817"/>
      <c r="F3124" s="817"/>
      <c r="G3124" s="817" t="str">
        <f>IF('statement of marks'!FB104="","",'statement of marks'!FB104)</f>
        <v/>
      </c>
      <c r="H3124" s="817"/>
      <c r="I3124" s="817"/>
      <c r="J3124" s="816" t="str">
        <f>IF('statement of marks'!FC104="","",'statement of marks'!FC104)</f>
        <v/>
      </c>
      <c r="K3124" s="816"/>
      <c r="L3124" s="816"/>
      <c r="M3124" s="816"/>
      <c r="N3124" s="816"/>
      <c r="O3124" s="817" t="str">
        <f>IF('statement of marks'!FD104="","",'statement of marks'!FD104)</f>
        <v/>
      </c>
      <c r="P3124" s="817"/>
      <c r="Q3124" s="817"/>
      <c r="R3124" s="817"/>
      <c r="S3124" s="817" t="str">
        <f>IF('statement of marks'!FE104="","",'statement of marks'!FE104)</f>
        <v/>
      </c>
      <c r="T3124" s="817"/>
      <c r="U3124" s="817"/>
      <c r="V3124" s="817"/>
      <c r="W3124" s="447"/>
      <c r="X3124" s="447" t="str">
        <f>IF('statement of marks'!FF104="","",'statement of marks'!FF104)</f>
        <v/>
      </c>
      <c r="Y3124" s="447" t="str">
        <f>IF('statement of marks'!FG104="","",'statement of marks'!FG104)</f>
        <v/>
      </c>
      <c r="Z3124" s="454" t="str">
        <f>IF('statement of marks'!FH104="","",'statement of marks'!FH104)</f>
        <v/>
      </c>
    </row>
    <row r="3125" spans="1:26" ht="15.5" customHeight="1">
      <c r="A3125" s="424"/>
      <c r="B3125" s="813" t="str">
        <f>IF('statement of marks'!$FK$3="","",'statement of marks'!$FK$3)</f>
        <v>ART EDUCATION</v>
      </c>
      <c r="C3125" s="814"/>
      <c r="D3125" s="817" t="str">
        <f>IF('statement of marks'!FK104="","",'statement of marks'!FK104)</f>
        <v/>
      </c>
      <c r="E3125" s="817"/>
      <c r="F3125" s="817"/>
      <c r="G3125" s="817" t="str">
        <f>IF('statement of marks'!FL104="","",'statement of marks'!FL104)</f>
        <v/>
      </c>
      <c r="H3125" s="817"/>
      <c r="I3125" s="817"/>
      <c r="J3125" s="816" t="str">
        <f>IF('statement of marks'!FM104="","",'statement of marks'!FM104)</f>
        <v/>
      </c>
      <c r="K3125" s="816"/>
      <c r="L3125" s="816"/>
      <c r="M3125" s="816"/>
      <c r="N3125" s="816"/>
      <c r="O3125" s="817" t="str">
        <f>IF('statement of marks'!FN104="","",'statement of marks'!FN104)</f>
        <v/>
      </c>
      <c r="P3125" s="817"/>
      <c r="Q3125" s="817"/>
      <c r="R3125" s="817"/>
      <c r="S3125" s="817" t="str">
        <f>IF('statement of marks'!FO104="","",'statement of marks'!FO104)</f>
        <v/>
      </c>
      <c r="T3125" s="817"/>
      <c r="U3125" s="817"/>
      <c r="V3125" s="817"/>
      <c r="W3125" s="447"/>
      <c r="X3125" s="447" t="str">
        <f>IF('statement of marks'!FP104="","",'statement of marks'!FP104)</f>
        <v/>
      </c>
      <c r="Y3125" s="447" t="str">
        <f>IF('statement of marks'!FQ104="","",'statement of marks'!FQ104)</f>
        <v/>
      </c>
      <c r="Z3125" s="454" t="str">
        <f>IF('statement of marks'!FR104="","",'statement of marks'!FR104)</f>
        <v/>
      </c>
    </row>
    <row r="3126" spans="1:26" ht="15.5" customHeight="1">
      <c r="A3126" s="424"/>
      <c r="B3126" s="813" t="str">
        <f>IF('statement of marks'!$FU$3="","",'statement of marks'!$FU$3)</f>
        <v>PHYSICIAL EDUCATION</v>
      </c>
      <c r="C3126" s="814"/>
      <c r="D3126" s="817" t="str">
        <f>IF('statement of marks'!FU104="","",'statement of marks'!FU104)</f>
        <v/>
      </c>
      <c r="E3126" s="817"/>
      <c r="F3126" s="817"/>
      <c r="G3126" s="817" t="str">
        <f>IF('statement of marks'!FV104="","",'statement of marks'!FV104)</f>
        <v/>
      </c>
      <c r="H3126" s="817"/>
      <c r="I3126" s="817"/>
      <c r="J3126" s="816" t="str">
        <f>IF('statement of marks'!FW104="","",'statement of marks'!FW104)</f>
        <v/>
      </c>
      <c r="K3126" s="816"/>
      <c r="L3126" s="816"/>
      <c r="M3126" s="816"/>
      <c r="N3126" s="816"/>
      <c r="O3126" s="817" t="str">
        <f>IF('statement of marks'!FX104="","",'statement of marks'!FX104)</f>
        <v/>
      </c>
      <c r="P3126" s="817"/>
      <c r="Q3126" s="817"/>
      <c r="R3126" s="817"/>
      <c r="S3126" s="817" t="str">
        <f>IF('statement of marks'!FY104="","",'statement of marks'!FY104)</f>
        <v/>
      </c>
      <c r="T3126" s="817"/>
      <c r="U3126" s="817"/>
      <c r="V3126" s="817"/>
      <c r="W3126" s="447"/>
      <c r="X3126" s="447" t="str">
        <f>IF('statement of marks'!FZ104="","",'statement of marks'!FZ104)</f>
        <v/>
      </c>
      <c r="Y3126" s="447" t="str">
        <f>IF('statement of marks'!GA104="","",'statement of marks'!GA104)</f>
        <v/>
      </c>
      <c r="Z3126" s="454" t="str">
        <f>IF('statement of marks'!GB104="","",'statement of marks'!GB104)</f>
        <v/>
      </c>
    </row>
    <row r="3127" spans="1:26" ht="15.5" customHeight="1">
      <c r="A3127" s="424"/>
      <c r="B3127" s="813" t="s">
        <v>173</v>
      </c>
      <c r="C3127" s="814"/>
      <c r="D3127" s="794" t="str">
        <f>details!$EF$3</f>
        <v>AUGUST</v>
      </c>
      <c r="E3127" s="794"/>
      <c r="F3127" s="794"/>
      <c r="G3127" s="794" t="str">
        <f>details!$EJ$3</f>
        <v>OCTOBER</v>
      </c>
      <c r="H3127" s="794"/>
      <c r="I3127" s="794"/>
      <c r="J3127" s="816" t="str">
        <f>details!$EN$3</f>
        <v>DECEMBER</v>
      </c>
      <c r="K3127" s="816"/>
      <c r="L3127" s="816"/>
      <c r="M3127" s="816"/>
      <c r="N3127" s="816"/>
      <c r="O3127" s="794" t="str">
        <f>details!$ER$3</f>
        <v>FEBURARY</v>
      </c>
      <c r="P3127" s="794"/>
      <c r="Q3127" s="794"/>
      <c r="R3127" s="794"/>
      <c r="S3127" s="794" t="str">
        <f>details!$EV$3</f>
        <v>GRAND TOAL</v>
      </c>
      <c r="T3127" s="794"/>
      <c r="U3127" s="794"/>
      <c r="V3127" s="794"/>
      <c r="W3127" s="811" t="s">
        <v>118</v>
      </c>
      <c r="X3127" s="811"/>
      <c r="Y3127" s="811"/>
      <c r="Z3127" s="812"/>
    </row>
    <row r="3128" spans="1:26" ht="15.5" customHeight="1">
      <c r="A3128" s="424"/>
      <c r="B3128" s="813" t="s">
        <v>175</v>
      </c>
      <c r="C3128" s="814"/>
      <c r="D3128" s="815" t="str">
        <f>IF(details!EI104="","",details!EI104)</f>
        <v/>
      </c>
      <c r="E3128" s="815"/>
      <c r="F3128" s="815"/>
      <c r="G3128" s="815" t="str">
        <f>IF(details!EM104="","",details!EM104)</f>
        <v/>
      </c>
      <c r="H3128" s="815"/>
      <c r="I3128" s="815"/>
      <c r="J3128" s="816" t="str">
        <f>IF(details!EQ104="","",details!EQ104)</f>
        <v/>
      </c>
      <c r="K3128" s="816"/>
      <c r="L3128" s="816"/>
      <c r="M3128" s="816"/>
      <c r="N3128" s="816"/>
      <c r="O3128" s="817" t="str">
        <f>IF(details!EU104="","",details!EU104)</f>
        <v/>
      </c>
      <c r="P3128" s="817"/>
      <c r="Q3128" s="817"/>
      <c r="R3128" s="817"/>
      <c r="S3128" s="815" t="str">
        <f>IF(details!EW104="","",details!EW104)</f>
        <v/>
      </c>
      <c r="T3128" s="815"/>
      <c r="U3128" s="815"/>
      <c r="V3128" s="815"/>
      <c r="W3128" s="811"/>
      <c r="X3128" s="811"/>
      <c r="Y3128" s="811"/>
      <c r="Z3128" s="812"/>
    </row>
    <row r="3129" spans="1:26" ht="15.5" customHeight="1">
      <c r="A3129" s="424"/>
      <c r="B3129" s="818" t="s">
        <v>174</v>
      </c>
      <c r="C3129" s="819"/>
      <c r="D3129" s="820">
        <f>IF(details!EH104="","",details!EH104)</f>
        <v>40</v>
      </c>
      <c r="E3129" s="820"/>
      <c r="F3129" s="820"/>
      <c r="G3129" s="820">
        <f>IF(details!EL104="","",details!EL104)</f>
        <v>60</v>
      </c>
      <c r="H3129" s="820"/>
      <c r="I3129" s="820"/>
      <c r="J3129" s="820">
        <f>IF(details!EP104="","",details!EP104)</f>
        <v>80</v>
      </c>
      <c r="K3129" s="820"/>
      <c r="L3129" s="820"/>
      <c r="M3129" s="820"/>
      <c r="N3129" s="820"/>
      <c r="O3129" s="820">
        <f>IF(details!ET104="","",details!ET104)</f>
        <v>100</v>
      </c>
      <c r="P3129" s="820"/>
      <c r="Q3129" s="820"/>
      <c r="R3129" s="820"/>
      <c r="S3129" s="820">
        <f>IF(details!EV104="","",details!EV104)</f>
        <v>110</v>
      </c>
      <c r="T3129" s="820"/>
      <c r="U3129" s="820"/>
      <c r="V3129" s="820"/>
      <c r="W3129" s="821">
        <f>'statement of marks'!$HR$108</f>
        <v>45777</v>
      </c>
      <c r="X3129" s="821"/>
      <c r="Y3129" s="821"/>
      <c r="Z3129" s="822"/>
    </row>
    <row r="3130" spans="1:26" ht="15.5" customHeight="1">
      <c r="A3130" s="426"/>
      <c r="B3130" s="803" t="s">
        <v>232</v>
      </c>
      <c r="C3130" s="804"/>
      <c r="D3130" s="805" t="s">
        <v>189</v>
      </c>
      <c r="E3130" s="805"/>
      <c r="F3130" s="805"/>
      <c r="G3130" s="805" t="s">
        <v>190</v>
      </c>
      <c r="H3130" s="805"/>
      <c r="I3130" s="805"/>
      <c r="J3130" s="805" t="s">
        <v>222</v>
      </c>
      <c r="K3130" s="805"/>
      <c r="L3130" s="805"/>
      <c r="M3130" s="805"/>
      <c r="N3130" s="805"/>
      <c r="O3130" s="805" t="s">
        <v>147</v>
      </c>
      <c r="P3130" s="805"/>
      <c r="Q3130" s="805"/>
      <c r="R3130" s="805"/>
      <c r="S3130" s="806" t="s">
        <v>195</v>
      </c>
      <c r="T3130" s="806"/>
      <c r="U3130" s="806"/>
      <c r="V3130" s="806"/>
      <c r="W3130" s="805" t="s">
        <v>230</v>
      </c>
      <c r="X3130" s="805"/>
      <c r="Y3130" s="805"/>
      <c r="Z3130" s="807"/>
    </row>
    <row r="3131" spans="1:26" ht="15.5" customHeight="1">
      <c r="A3131" s="426"/>
      <c r="B3131" s="803"/>
      <c r="C3131" s="804"/>
      <c r="D3131" s="805">
        <f>'statement of marks'!HP104</f>
        <v>1200</v>
      </c>
      <c r="E3131" s="805"/>
      <c r="F3131" s="805"/>
      <c r="G3131" s="805" t="str">
        <f>'statement of marks'!HQ104</f>
        <v/>
      </c>
      <c r="H3131" s="805"/>
      <c r="I3131" s="805"/>
      <c r="J3131" s="808" t="str">
        <f>'statement of marks'!HU104</f>
        <v/>
      </c>
      <c r="K3131" s="808"/>
      <c r="L3131" s="808"/>
      <c r="M3131" s="808"/>
      <c r="N3131" s="808"/>
      <c r="O3131" s="808" t="str">
        <f>'statement of marks'!HR104</f>
        <v/>
      </c>
      <c r="P3131" s="808"/>
      <c r="Q3131" s="808"/>
      <c r="R3131" s="808"/>
      <c r="S3131" s="805" t="str">
        <f>'statement of marks'!HT104</f>
        <v/>
      </c>
      <c r="T3131" s="805"/>
      <c r="U3131" s="805"/>
      <c r="V3131" s="805"/>
      <c r="W3131" s="809" t="str">
        <f>'statement of marks'!HO104</f>
        <v/>
      </c>
      <c r="X3131" s="809"/>
      <c r="Y3131" s="809"/>
      <c r="Z3131" s="810"/>
    </row>
    <row r="3132" spans="1:26" ht="15.5" customHeight="1">
      <c r="A3132" s="424"/>
      <c r="B3132" s="792" t="s">
        <v>176</v>
      </c>
      <c r="C3132" s="793"/>
      <c r="D3132" s="794"/>
      <c r="E3132" s="794"/>
      <c r="F3132" s="794"/>
      <c r="G3132" s="794"/>
      <c r="H3132" s="794"/>
      <c r="I3132" s="794"/>
      <c r="J3132" s="794"/>
      <c r="K3132" s="794"/>
      <c r="L3132" s="794"/>
      <c r="M3132" s="794"/>
      <c r="N3132" s="794"/>
      <c r="O3132" s="794"/>
      <c r="P3132" s="794"/>
      <c r="Q3132" s="794"/>
      <c r="R3132" s="794"/>
      <c r="S3132" s="794"/>
      <c r="T3132" s="794"/>
      <c r="U3132" s="794"/>
      <c r="V3132" s="794"/>
      <c r="W3132" s="794"/>
      <c r="X3132" s="794"/>
      <c r="Y3132" s="794"/>
      <c r="Z3132" s="800"/>
    </row>
    <row r="3133" spans="1:26" ht="15.5" customHeight="1">
      <c r="A3133" s="424"/>
      <c r="B3133" s="801" t="s">
        <v>161</v>
      </c>
      <c r="C3133" s="802"/>
      <c r="D3133" s="794"/>
      <c r="E3133" s="794"/>
      <c r="F3133" s="794"/>
      <c r="G3133" s="794"/>
      <c r="H3133" s="794"/>
      <c r="I3133" s="794"/>
      <c r="J3133" s="794"/>
      <c r="K3133" s="794"/>
      <c r="L3133" s="794"/>
      <c r="M3133" s="794"/>
      <c r="N3133" s="794"/>
      <c r="O3133" s="794"/>
      <c r="P3133" s="794"/>
      <c r="Q3133" s="794"/>
      <c r="R3133" s="794"/>
      <c r="S3133" s="794"/>
      <c r="T3133" s="794"/>
      <c r="U3133" s="794"/>
      <c r="V3133" s="794"/>
      <c r="W3133" s="794"/>
      <c r="X3133" s="794"/>
      <c r="Y3133" s="794"/>
      <c r="Z3133" s="800"/>
    </row>
    <row r="3134" spans="1:26" ht="15.5" customHeight="1">
      <c r="A3134" s="424"/>
      <c r="B3134" s="792" t="s">
        <v>162</v>
      </c>
      <c r="C3134" s="793"/>
      <c r="D3134" s="794"/>
      <c r="E3134" s="794"/>
      <c r="F3134" s="794"/>
      <c r="G3134" s="794"/>
      <c r="H3134" s="794"/>
      <c r="I3134" s="794"/>
      <c r="J3134" s="794"/>
      <c r="K3134" s="794"/>
      <c r="L3134" s="794"/>
      <c r="M3134" s="794"/>
      <c r="N3134" s="794"/>
      <c r="O3134" s="794"/>
      <c r="P3134" s="794"/>
      <c r="Q3134" s="794"/>
      <c r="R3134" s="794"/>
      <c r="S3134" s="795" t="s">
        <v>162</v>
      </c>
      <c r="T3134" s="795"/>
      <c r="U3134" s="795"/>
      <c r="V3134" s="795"/>
      <c r="W3134" s="796" t="s">
        <v>163</v>
      </c>
      <c r="X3134" s="796"/>
      <c r="Y3134" s="796"/>
      <c r="Z3134" s="797"/>
    </row>
    <row r="3135" spans="1:26" ht="15.5" customHeight="1">
      <c r="A3135" s="424"/>
      <c r="B3135" s="798" t="s">
        <v>163</v>
      </c>
      <c r="C3135" s="799"/>
      <c r="D3135" s="794"/>
      <c r="E3135" s="794"/>
      <c r="F3135" s="794"/>
      <c r="G3135" s="794"/>
      <c r="H3135" s="794"/>
      <c r="I3135" s="794"/>
      <c r="J3135" s="794"/>
      <c r="K3135" s="794"/>
      <c r="L3135" s="794"/>
      <c r="M3135" s="794"/>
      <c r="N3135" s="794"/>
      <c r="O3135" s="794"/>
      <c r="P3135" s="794"/>
      <c r="Q3135" s="794"/>
      <c r="R3135" s="794"/>
      <c r="S3135" s="795"/>
      <c r="T3135" s="795"/>
      <c r="U3135" s="795"/>
      <c r="V3135" s="795"/>
      <c r="W3135" s="796"/>
      <c r="X3135" s="796"/>
      <c r="Y3135" s="796"/>
      <c r="Z3135" s="797"/>
    </row>
    <row r="3136" spans="1:26" ht="15.5" customHeight="1" thickBot="1">
      <c r="A3136" s="424"/>
      <c r="B3136" s="786" t="s">
        <v>223</v>
      </c>
      <c r="C3136" s="787"/>
      <c r="D3136" s="788"/>
      <c r="E3136" s="788"/>
      <c r="F3136" s="788"/>
      <c r="G3136" s="788"/>
      <c r="H3136" s="788"/>
      <c r="I3136" s="788"/>
      <c r="J3136" s="788"/>
      <c r="K3136" s="788"/>
      <c r="L3136" s="788"/>
      <c r="M3136" s="788"/>
      <c r="N3136" s="788"/>
      <c r="O3136" s="788"/>
      <c r="P3136" s="788"/>
      <c r="Q3136" s="788"/>
      <c r="R3136" s="788"/>
      <c r="S3136" s="789" t="s">
        <v>179</v>
      </c>
      <c r="T3136" s="789"/>
      <c r="U3136" s="789"/>
      <c r="V3136" s="789"/>
      <c r="W3136" s="790" t="s">
        <v>179</v>
      </c>
      <c r="X3136" s="790"/>
      <c r="Y3136" s="790"/>
      <c r="Z3136" s="791"/>
    </row>
    <row r="3137" spans="1:26" ht="15.5" customHeight="1">
      <c r="A3137" s="424"/>
      <c r="B3137" s="839" t="s">
        <v>178</v>
      </c>
      <c r="C3137" s="840"/>
      <c r="D3137" s="840"/>
      <c r="E3137" s="840"/>
      <c r="F3137" s="840"/>
      <c r="G3137" s="840"/>
      <c r="H3137" s="840"/>
      <c r="I3137" s="840"/>
      <c r="J3137" s="840"/>
      <c r="K3137" s="840"/>
      <c r="L3137" s="840"/>
      <c r="M3137" s="840"/>
      <c r="N3137" s="840"/>
      <c r="O3137" s="840"/>
      <c r="P3137" s="840"/>
      <c r="Q3137" s="840"/>
      <c r="R3137" s="840"/>
      <c r="S3137" s="840"/>
      <c r="T3137" s="840"/>
      <c r="U3137" s="840"/>
      <c r="V3137" s="840"/>
      <c r="W3137" s="840"/>
      <c r="X3137" s="840"/>
      <c r="Y3137" s="840"/>
      <c r="Z3137" s="841"/>
    </row>
    <row r="3138" spans="1:26" ht="15.5" customHeight="1">
      <c r="A3138" s="424"/>
      <c r="B3138" s="842" t="str">
        <f>IF('statement of marks'!$A$1="","",'statement of marks'!$A$1)</f>
        <v>GOVT. HR. SEC. SCHOOL, _________________</v>
      </c>
      <c r="C3138" s="843"/>
      <c r="D3138" s="843"/>
      <c r="E3138" s="843"/>
      <c r="F3138" s="843"/>
      <c r="G3138" s="843"/>
      <c r="H3138" s="843"/>
      <c r="I3138" s="843"/>
      <c r="J3138" s="843"/>
      <c r="K3138" s="843"/>
      <c r="L3138" s="843"/>
      <c r="M3138" s="843"/>
      <c r="N3138" s="843"/>
      <c r="O3138" s="843"/>
      <c r="P3138" s="843"/>
      <c r="Q3138" s="843"/>
      <c r="R3138" s="843"/>
      <c r="S3138" s="843"/>
      <c r="T3138" s="843"/>
      <c r="U3138" s="843"/>
      <c r="V3138" s="843"/>
      <c r="W3138" s="843"/>
      <c r="X3138" s="843"/>
      <c r="Y3138" s="843"/>
      <c r="Z3138" s="844"/>
    </row>
    <row r="3139" spans="1:26" ht="15.5" customHeight="1">
      <c r="A3139" s="424"/>
      <c r="B3139" s="813" t="s">
        <v>117</v>
      </c>
      <c r="C3139" s="814"/>
      <c r="D3139" s="814" t="str">
        <f>IF('statement of marks'!$H$3="","",'statement of marks'!$H$3)</f>
        <v>2024-25</v>
      </c>
      <c r="E3139" s="814"/>
      <c r="F3139" s="814"/>
      <c r="G3139" s="814"/>
      <c r="H3139" s="814"/>
      <c r="I3139" s="814"/>
      <c r="J3139" s="814"/>
      <c r="K3139" s="814"/>
      <c r="L3139" s="814"/>
      <c r="M3139" s="814"/>
      <c r="N3139" s="814"/>
      <c r="O3139" s="814"/>
      <c r="P3139" s="814"/>
      <c r="Q3139" s="814"/>
      <c r="R3139" s="814"/>
      <c r="S3139" s="814"/>
      <c r="T3139" s="814"/>
      <c r="U3139" s="814"/>
      <c r="V3139" s="814"/>
      <c r="W3139" s="814"/>
      <c r="X3139" s="814"/>
      <c r="Y3139" s="814"/>
      <c r="Z3139" s="832"/>
    </row>
    <row r="3140" spans="1:26" ht="15.5" customHeight="1">
      <c r="A3140" s="424"/>
      <c r="B3140" s="813" t="s">
        <v>157</v>
      </c>
      <c r="C3140" s="814"/>
      <c r="D3140" s="814" t="str">
        <f>IF('statement of marks'!I105="","",'statement of marks'!I105)</f>
        <v/>
      </c>
      <c r="E3140" s="814"/>
      <c r="F3140" s="814"/>
      <c r="G3140" s="814"/>
      <c r="H3140" s="814"/>
      <c r="I3140" s="814"/>
      <c r="J3140" s="814"/>
      <c r="K3140" s="814"/>
      <c r="L3140" s="814"/>
      <c r="M3140" s="814"/>
      <c r="N3140" s="814"/>
      <c r="O3140" s="814"/>
      <c r="P3140" s="814"/>
      <c r="Q3140" s="814"/>
      <c r="R3140" s="814"/>
      <c r="S3140" s="814"/>
      <c r="T3140" s="814"/>
      <c r="U3140" s="814"/>
      <c r="V3140" s="814"/>
      <c r="W3140" s="814"/>
      <c r="X3140" s="814"/>
      <c r="Y3140" s="814"/>
      <c r="Z3140" s="832"/>
    </row>
    <row r="3141" spans="1:26" ht="15.5" customHeight="1">
      <c r="A3141" s="424"/>
      <c r="B3141" s="813" t="s">
        <v>20</v>
      </c>
      <c r="C3141" s="814"/>
      <c r="D3141" s="814" t="str">
        <f>IF('statement of marks'!J105="","",'statement of marks'!J105)</f>
        <v/>
      </c>
      <c r="E3141" s="814"/>
      <c r="F3141" s="814"/>
      <c r="G3141" s="814"/>
      <c r="H3141" s="814"/>
      <c r="I3141" s="814"/>
      <c r="J3141" s="814"/>
      <c r="K3141" s="814"/>
      <c r="L3141" s="814"/>
      <c r="M3141" s="814"/>
      <c r="N3141" s="814"/>
      <c r="O3141" s="814"/>
      <c r="P3141" s="814"/>
      <c r="Q3141" s="814"/>
      <c r="R3141" s="814"/>
      <c r="S3141" s="814"/>
      <c r="T3141" s="814"/>
      <c r="U3141" s="814"/>
      <c r="V3141" s="814"/>
      <c r="W3141" s="814"/>
      <c r="X3141" s="814"/>
      <c r="Y3141" s="814"/>
      <c r="Z3141" s="832"/>
    </row>
    <row r="3142" spans="1:26" ht="15.5" customHeight="1">
      <c r="A3142" s="424"/>
      <c r="B3142" s="813" t="s">
        <v>21</v>
      </c>
      <c r="C3142" s="814"/>
      <c r="D3142" s="814" t="str">
        <f>IF('statement of marks'!K105="","",'statement of marks'!K105)</f>
        <v/>
      </c>
      <c r="E3142" s="814"/>
      <c r="F3142" s="814"/>
      <c r="G3142" s="814"/>
      <c r="H3142" s="814"/>
      <c r="I3142" s="814"/>
      <c r="J3142" s="814"/>
      <c r="K3142" s="814"/>
      <c r="L3142" s="814"/>
      <c r="M3142" s="814"/>
      <c r="N3142" s="814"/>
      <c r="O3142" s="814"/>
      <c r="P3142" s="814"/>
      <c r="Q3142" s="814"/>
      <c r="R3142" s="814"/>
      <c r="S3142" s="814"/>
      <c r="T3142" s="814"/>
      <c r="U3142" s="814"/>
      <c r="V3142" s="814"/>
      <c r="W3142" s="814"/>
      <c r="X3142" s="814"/>
      <c r="Y3142" s="814"/>
      <c r="Z3142" s="832"/>
    </row>
    <row r="3143" spans="1:26" ht="15.5" customHeight="1">
      <c r="A3143" s="424"/>
      <c r="B3143" s="813" t="s">
        <v>158</v>
      </c>
      <c r="C3143" s="814"/>
      <c r="D3143" s="814" t="str">
        <f>IF('statement of marks'!$G$3="","",'statement of marks'!$G$3)</f>
        <v>6 A</v>
      </c>
      <c r="E3143" s="814"/>
      <c r="F3143" s="814"/>
      <c r="G3143" s="814" t="s">
        <v>159</v>
      </c>
      <c r="H3143" s="814"/>
      <c r="I3143" s="814"/>
      <c r="J3143" s="836">
        <f>IF('statement of marks'!D105="","",'statement of marks'!D105)</f>
        <v>899</v>
      </c>
      <c r="K3143" s="837"/>
      <c r="L3143" s="837"/>
      <c r="M3143" s="837"/>
      <c r="N3143" s="838"/>
      <c r="O3143" s="814" t="s">
        <v>79</v>
      </c>
      <c r="P3143" s="814"/>
      <c r="Q3143" s="814"/>
      <c r="R3143" s="814"/>
      <c r="S3143" s="814" t="str">
        <f>IF('statement of marks'!F105="","",'statement of marks'!F105)</f>
        <v/>
      </c>
      <c r="T3143" s="814"/>
      <c r="U3143" s="814"/>
      <c r="V3143" s="814"/>
      <c r="W3143" s="814" t="str">
        <f>IF('statement of marks'!$I$3="","",'statement of marks'!$I$3)</f>
        <v>SCHOOL DISE CODE</v>
      </c>
      <c r="X3143" s="814"/>
      <c r="Y3143" s="814"/>
      <c r="Z3143" s="832"/>
    </row>
    <row r="3144" spans="1:26" ht="15.5" customHeight="1">
      <c r="A3144" s="424"/>
      <c r="B3144" s="449" t="s">
        <v>171</v>
      </c>
      <c r="C3144" s="428"/>
      <c r="D3144" s="830" t="str">
        <f>IF('statement of marks'!G105="","",'statement of marks'!G105)</f>
        <v/>
      </c>
      <c r="E3144" s="830"/>
      <c r="F3144" s="830"/>
      <c r="G3144" s="831" t="str">
        <f>IF('statement of marks'!H105="","",'statement of marks'!H105)</f>
        <v/>
      </c>
      <c r="H3144" s="831"/>
      <c r="I3144" s="831"/>
      <c r="J3144" s="831"/>
      <c r="K3144" s="831"/>
      <c r="L3144" s="831"/>
      <c r="M3144" s="831"/>
      <c r="N3144" s="831"/>
      <c r="O3144" s="831"/>
      <c r="P3144" s="831"/>
      <c r="Q3144" s="831"/>
      <c r="R3144" s="831"/>
      <c r="S3144" s="831"/>
      <c r="T3144" s="831"/>
      <c r="U3144" s="831"/>
      <c r="V3144" s="831"/>
      <c r="W3144" s="814" t="str">
        <f>IF('statement of marks'!$J$3="","",'statement of marks'!$J$3)</f>
        <v>08291009401</v>
      </c>
      <c r="X3144" s="814"/>
      <c r="Y3144" s="814"/>
      <c r="Z3144" s="832"/>
    </row>
    <row r="3145" spans="1:26" ht="15.5" customHeight="1">
      <c r="A3145" s="424"/>
      <c r="B3145" s="450" t="s">
        <v>160</v>
      </c>
      <c r="C3145" s="429" t="s">
        <v>165</v>
      </c>
      <c r="D3145" s="794" t="s">
        <v>167</v>
      </c>
      <c r="E3145" s="794"/>
      <c r="F3145" s="794"/>
      <c r="G3145" s="794" t="s">
        <v>168</v>
      </c>
      <c r="H3145" s="794"/>
      <c r="I3145" s="794"/>
      <c r="J3145" s="794" t="s">
        <v>169</v>
      </c>
      <c r="K3145" s="794"/>
      <c r="L3145" s="794"/>
      <c r="M3145" s="833" t="str">
        <f>IF('statement of marks'!U$4="","",'statement of marks'!U$4)</f>
        <v>TOTAL OF ALL TESTS</v>
      </c>
      <c r="N3145" s="834" t="str">
        <f>IF('statement of marks'!V$4="","",'statement of marks'!V$4)</f>
        <v>VRUKSHAROPAN</v>
      </c>
      <c r="O3145" s="795" t="s">
        <v>170</v>
      </c>
      <c r="P3145" s="795"/>
      <c r="Q3145" s="795"/>
      <c r="R3145" s="795"/>
      <c r="S3145" s="835" t="s">
        <v>216</v>
      </c>
      <c r="T3145" s="816" t="s">
        <v>90</v>
      </c>
      <c r="U3145" s="816"/>
      <c r="V3145" s="816"/>
      <c r="W3145" s="816"/>
      <c r="X3145" s="823" t="s">
        <v>425</v>
      </c>
      <c r="Y3145" s="823"/>
      <c r="Z3145" s="824"/>
    </row>
    <row r="3146" spans="1:26" ht="15.5" customHeight="1">
      <c r="A3146" s="424"/>
      <c r="B3146" s="450"/>
      <c r="C3146" s="429"/>
      <c r="D3146" s="431" t="s">
        <v>217</v>
      </c>
      <c r="E3146" s="431" t="s">
        <v>218</v>
      </c>
      <c r="F3146" s="432" t="s">
        <v>219</v>
      </c>
      <c r="G3146" s="431" t="s">
        <v>217</v>
      </c>
      <c r="H3146" s="431" t="s">
        <v>218</v>
      </c>
      <c r="I3146" s="433" t="s">
        <v>219</v>
      </c>
      <c r="J3146" s="431" t="s">
        <v>217</v>
      </c>
      <c r="K3146" s="431" t="s">
        <v>218</v>
      </c>
      <c r="L3146" s="433" t="s">
        <v>219</v>
      </c>
      <c r="M3146" s="833"/>
      <c r="N3146" s="834"/>
      <c r="O3146" s="431" t="s">
        <v>217</v>
      </c>
      <c r="P3146" s="431" t="s">
        <v>218</v>
      </c>
      <c r="Q3146" s="434" t="s">
        <v>421</v>
      </c>
      <c r="R3146" s="433" t="s">
        <v>219</v>
      </c>
      <c r="S3146" s="835"/>
      <c r="T3146" s="431" t="s">
        <v>217</v>
      </c>
      <c r="U3146" s="431" t="s">
        <v>218</v>
      </c>
      <c r="V3146" s="434" t="s">
        <v>422</v>
      </c>
      <c r="W3146" s="433" t="s">
        <v>219</v>
      </c>
      <c r="X3146" s="435" t="s">
        <v>423</v>
      </c>
      <c r="Y3146" s="431" t="s">
        <v>220</v>
      </c>
      <c r="Z3146" s="451" t="s">
        <v>69</v>
      </c>
    </row>
    <row r="3147" spans="1:26" ht="15.5" customHeight="1">
      <c r="A3147" s="425"/>
      <c r="B3147" s="828" t="s">
        <v>166</v>
      </c>
      <c r="C3147" s="829"/>
      <c r="D3147" s="436">
        <f>IF('statement of marks'!L$6="","",'statement of marks'!L$6)</f>
        <v>5</v>
      </c>
      <c r="E3147" s="436">
        <f>IF('statement of marks'!M$6="","",'statement of marks'!M$6)</f>
        <v>5</v>
      </c>
      <c r="F3147" s="437">
        <f>IF('statement of marks'!N$6="","",'statement of marks'!N$6)</f>
        <v>10</v>
      </c>
      <c r="G3147" s="436">
        <f>IF('statement of marks'!O$6="","",'statement of marks'!O$6)</f>
        <v>5</v>
      </c>
      <c r="H3147" s="436">
        <f>IF('statement of marks'!P$6="","",'statement of marks'!P$6)</f>
        <v>5</v>
      </c>
      <c r="I3147" s="438">
        <f>IF('statement of marks'!Q$6="","",'statement of marks'!Q$6)</f>
        <v>10</v>
      </c>
      <c r="J3147" s="436">
        <f>IF('statement of marks'!R$6="","",'statement of marks'!R$6)</f>
        <v>5</v>
      </c>
      <c r="K3147" s="436">
        <f>IF('statement of marks'!S$6="","",'statement of marks'!S$6)</f>
        <v>4</v>
      </c>
      <c r="L3147" s="438">
        <f>IF('statement of marks'!T$6="","",'statement of marks'!T$6)</f>
        <v>9</v>
      </c>
      <c r="M3147" s="438">
        <f>IF('statement of marks'!U$6="","",'statement of marks'!U$6)</f>
        <v>29</v>
      </c>
      <c r="N3147" s="439">
        <f>IF('statement of marks'!V$6="","",'statement of marks'!V$6)</f>
        <v>1</v>
      </c>
      <c r="O3147" s="436">
        <f>IF('statement of marks'!W$6="","",'statement of marks'!W$6)</f>
        <v>40</v>
      </c>
      <c r="P3147" s="436">
        <f>IF('statement of marks'!X$6="","",'statement of marks'!X$6)</f>
        <v>10</v>
      </c>
      <c r="Q3147" s="436">
        <f>IF('statement of marks'!Y$6="","",'statement of marks'!Y$6)</f>
        <v>20</v>
      </c>
      <c r="R3147" s="438">
        <f>IF('statement of marks'!Z$6="","",'statement of marks'!Z$6)</f>
        <v>70</v>
      </c>
      <c r="S3147" s="440">
        <f>IF('statement of marks'!AA$6="","",'statement of marks'!AA$6)</f>
        <v>100</v>
      </c>
      <c r="T3147" s="436">
        <f>IF('statement of marks'!AB$6="","",'statement of marks'!AB$6)</f>
        <v>65</v>
      </c>
      <c r="U3147" s="436">
        <f>IF('statement of marks'!AC$6="","",'statement of marks'!AC$6)</f>
        <v>15</v>
      </c>
      <c r="V3147" s="436">
        <f>IF('statement of marks'!AD$6="","",'statement of marks'!AD$6)</f>
        <v>20</v>
      </c>
      <c r="W3147" s="438">
        <f>IF('statement of marks'!AE$6="","",'statement of marks'!AE$6)</f>
        <v>100</v>
      </c>
      <c r="X3147" s="441">
        <f>IF('statement of marks'!AF$6="","",'statement of marks'!AF$6)</f>
        <v>200</v>
      </c>
      <c r="Y3147" s="436" t="str">
        <f>IF('statement of marks'!AG$6="","",'statement of marks'!AG$6)</f>
        <v/>
      </c>
      <c r="Z3147" s="452" t="str">
        <f>IF('statement of marks'!AH$6="","",'statement of marks'!AH$6)</f>
        <v/>
      </c>
    </row>
    <row r="3148" spans="1:26" ht="15.5" customHeight="1">
      <c r="A3148" s="424"/>
      <c r="B3148" s="813" t="str">
        <f>IF('statement of marks'!$L$3="","",'statement of marks'!$L$3)</f>
        <v>HINDI</v>
      </c>
      <c r="C3148" s="814"/>
      <c r="D3148" s="430" t="str">
        <f>IF('statement of marks'!L105="","",'statement of marks'!L105)</f>
        <v/>
      </c>
      <c r="E3148" s="430" t="str">
        <f>IF('statement of marks'!M105="","",'statement of marks'!M105)</f>
        <v/>
      </c>
      <c r="F3148" s="442" t="str">
        <f>IF('statement of marks'!N105="","",'statement of marks'!N105)</f>
        <v/>
      </c>
      <c r="G3148" s="430" t="str">
        <f>IF('statement of marks'!O105="","",'statement of marks'!O105)</f>
        <v/>
      </c>
      <c r="H3148" s="430" t="str">
        <f>IF('statement of marks'!P105="","",'statement of marks'!P105)</f>
        <v/>
      </c>
      <c r="I3148" s="443" t="str">
        <f>IF('statement of marks'!Q105="","",'statement of marks'!Q105)</f>
        <v/>
      </c>
      <c r="J3148" s="430" t="str">
        <f>IF('statement of marks'!R105="","",'statement of marks'!R105)</f>
        <v/>
      </c>
      <c r="K3148" s="430" t="str">
        <f>IF('statement of marks'!S105="","",'statement of marks'!S105)</f>
        <v/>
      </c>
      <c r="L3148" s="443" t="str">
        <f>IF('statement of marks'!T105="","",'statement of marks'!T105)</f>
        <v/>
      </c>
      <c r="M3148" s="443" t="str">
        <f>IF('statement of marks'!U105="","",'statement of marks'!U105)</f>
        <v/>
      </c>
      <c r="N3148" s="444" t="str">
        <f>IF('statement of marks'!V105="","",'statement of marks'!V105)</f>
        <v/>
      </c>
      <c r="O3148" s="430" t="str">
        <f>IF('statement of marks'!W105="","",'statement of marks'!W105)</f>
        <v/>
      </c>
      <c r="P3148" s="430" t="str">
        <f>IF('statement of marks'!X105="","",'statement of marks'!X105)</f>
        <v/>
      </c>
      <c r="Q3148" s="430" t="str">
        <f>IF('statement of marks'!Y105="","",'statement of marks'!Y105)</f>
        <v/>
      </c>
      <c r="R3148" s="443" t="str">
        <f>IF('statement of marks'!Z105="","",'statement of marks'!Z105)</f>
        <v/>
      </c>
      <c r="S3148" s="445" t="str">
        <f>IF('statement of marks'!AA105="","",'statement of marks'!AA105)</f>
        <v/>
      </c>
      <c r="T3148" s="430" t="str">
        <f>IF('statement of marks'!AB105="","",'statement of marks'!AB105)</f>
        <v/>
      </c>
      <c r="U3148" s="430" t="str">
        <f>IF('statement of marks'!AC105="","",'statement of marks'!AC105)</f>
        <v/>
      </c>
      <c r="V3148" s="430" t="str">
        <f>IF('statement of marks'!AD105="","",'statement of marks'!AD105)</f>
        <v/>
      </c>
      <c r="W3148" s="443" t="str">
        <f>IF('statement of marks'!AE105="","",'statement of marks'!AE105)</f>
        <v/>
      </c>
      <c r="X3148" s="446" t="str">
        <f>IF('statement of marks'!AF105="","",'statement of marks'!AF105)</f>
        <v/>
      </c>
      <c r="Y3148" s="430" t="str">
        <f>IF('statement of marks'!AG105="","",'statement of marks'!AG105)</f>
        <v/>
      </c>
      <c r="Z3148" s="453" t="str">
        <f>IF('statement of marks'!AH105="","",'statement of marks'!AH105)</f>
        <v/>
      </c>
    </row>
    <row r="3149" spans="1:26" ht="15.5" customHeight="1">
      <c r="A3149" s="424"/>
      <c r="B3149" s="813" t="str">
        <f>IF('statement of marks'!$AK$3="","",'statement of marks'!$AK$3)</f>
        <v>ENGLISH</v>
      </c>
      <c r="C3149" s="814"/>
      <c r="D3149" s="430" t="str">
        <f>IF('statement of marks'!AK105="","",'statement of marks'!AK105)</f>
        <v/>
      </c>
      <c r="E3149" s="430" t="str">
        <f>IF('statement of marks'!AL105="","",'statement of marks'!AL105)</f>
        <v/>
      </c>
      <c r="F3149" s="442" t="str">
        <f>IF('statement of marks'!AM105="","",'statement of marks'!AM105)</f>
        <v/>
      </c>
      <c r="G3149" s="430" t="str">
        <f>IF('statement of marks'!AN105="","",'statement of marks'!AN105)</f>
        <v/>
      </c>
      <c r="H3149" s="430" t="str">
        <f>IF('statement of marks'!AO105="","",'statement of marks'!AO105)</f>
        <v/>
      </c>
      <c r="I3149" s="443" t="str">
        <f>IF('statement of marks'!AP105="","",'statement of marks'!AP105)</f>
        <v/>
      </c>
      <c r="J3149" s="430" t="str">
        <f>IF('statement of marks'!AQ105="","",'statement of marks'!AQ105)</f>
        <v/>
      </c>
      <c r="K3149" s="430" t="str">
        <f>IF('statement of marks'!AR105="","",'statement of marks'!AR105)</f>
        <v/>
      </c>
      <c r="L3149" s="443" t="str">
        <f>IF('statement of marks'!AS105="","",'statement of marks'!AS105)</f>
        <v/>
      </c>
      <c r="M3149" s="443" t="str">
        <f>IF('statement of marks'!AT105="","",'statement of marks'!AT105)</f>
        <v/>
      </c>
      <c r="N3149" s="444" t="str">
        <f>IF('statement of marks'!AU105="","",'statement of marks'!AU105)</f>
        <v/>
      </c>
      <c r="O3149" s="430" t="str">
        <f>IF('statement of marks'!AV105="","",'statement of marks'!AV105)</f>
        <v/>
      </c>
      <c r="P3149" s="430" t="str">
        <f>IF('statement of marks'!AW105="","",'statement of marks'!AW105)</f>
        <v/>
      </c>
      <c r="Q3149" s="430" t="str">
        <f>IF('statement of marks'!AX105="","",'statement of marks'!AX105)</f>
        <v/>
      </c>
      <c r="R3149" s="443" t="str">
        <f>IF('statement of marks'!AY105="","",'statement of marks'!AY105)</f>
        <v/>
      </c>
      <c r="S3149" s="445" t="str">
        <f>IF('statement of marks'!AZ105="","",'statement of marks'!AZ105)</f>
        <v/>
      </c>
      <c r="T3149" s="430" t="str">
        <f>IF('statement of marks'!BA105="","",'statement of marks'!BA105)</f>
        <v/>
      </c>
      <c r="U3149" s="430" t="str">
        <f>IF('statement of marks'!BB105="","",'statement of marks'!BB105)</f>
        <v/>
      </c>
      <c r="V3149" s="430" t="str">
        <f>IF('statement of marks'!BC105="","",'statement of marks'!BC105)</f>
        <v/>
      </c>
      <c r="W3149" s="443" t="str">
        <f>IF('statement of marks'!BD105="","",'statement of marks'!BD105)</f>
        <v/>
      </c>
      <c r="X3149" s="446" t="str">
        <f>IF('statement of marks'!BE105="","",'statement of marks'!BE105)</f>
        <v/>
      </c>
      <c r="Y3149" s="430" t="str">
        <f>IF('statement of marks'!BF105="","",'statement of marks'!BF105)</f>
        <v/>
      </c>
      <c r="Z3149" s="453" t="str">
        <f>IF('statement of marks'!BG105="","",'statement of marks'!BG105)</f>
        <v/>
      </c>
    </row>
    <row r="3150" spans="1:26" ht="15.5" customHeight="1">
      <c r="A3150" s="424"/>
      <c r="B3150" s="813" t="str">
        <f>IF('statement of marks'!BJ105="s","SANSKRIT",IF('statement of marks'!BJ105="u","URDU",IF('statement of marks'!BJ105="g","GUJRATI",IF('statement of marks'!BJ105="p","PUNJABI",IF('statement of marks'!BJ105="sd","fla/kh","THIRD LANGUAGE")))))</f>
        <v>THIRD LANGUAGE</v>
      </c>
      <c r="C3150" s="814"/>
      <c r="D3150" s="430" t="str">
        <f>IF('statement of marks'!BK105="","",'statement of marks'!BK105)</f>
        <v/>
      </c>
      <c r="E3150" s="430" t="str">
        <f>IF('statement of marks'!BL105="","",'statement of marks'!BL105)</f>
        <v/>
      </c>
      <c r="F3150" s="442" t="str">
        <f>IF('statement of marks'!BM105="","",'statement of marks'!BM105)</f>
        <v/>
      </c>
      <c r="G3150" s="430" t="str">
        <f>IF('statement of marks'!BN105="","",'statement of marks'!BN105)</f>
        <v/>
      </c>
      <c r="H3150" s="430" t="str">
        <f>IF('statement of marks'!BO105="","",'statement of marks'!BO105)</f>
        <v/>
      </c>
      <c r="I3150" s="443" t="str">
        <f>IF('statement of marks'!BP105="","",'statement of marks'!BP105)</f>
        <v/>
      </c>
      <c r="J3150" s="430" t="str">
        <f>IF('statement of marks'!BQ105="","",'statement of marks'!BQ105)</f>
        <v/>
      </c>
      <c r="K3150" s="430" t="str">
        <f>IF('statement of marks'!BR105="","",'statement of marks'!BR105)</f>
        <v/>
      </c>
      <c r="L3150" s="443" t="str">
        <f>IF('statement of marks'!BS105="","",'statement of marks'!BS105)</f>
        <v/>
      </c>
      <c r="M3150" s="443" t="str">
        <f>IF('statement of marks'!BT105="","",'statement of marks'!BT105)</f>
        <v/>
      </c>
      <c r="N3150" s="444" t="str">
        <f>IF('statement of marks'!BU105="","",'statement of marks'!BU105)</f>
        <v/>
      </c>
      <c r="O3150" s="430" t="str">
        <f>IF('statement of marks'!BV105="","",'statement of marks'!BV105)</f>
        <v/>
      </c>
      <c r="P3150" s="430" t="str">
        <f>IF('statement of marks'!BW105="","",'statement of marks'!BW105)</f>
        <v/>
      </c>
      <c r="Q3150" s="430"/>
      <c r="R3150" s="443" t="str">
        <f>IF('statement of marks'!BX105="","",'statement of marks'!BX105)</f>
        <v/>
      </c>
      <c r="S3150" s="445" t="str">
        <f>IF('statement of marks'!BY105="","",'statement of marks'!BY105)</f>
        <v/>
      </c>
      <c r="T3150" s="430" t="str">
        <f>IF('statement of marks'!BZ105="","",'statement of marks'!BZ105)</f>
        <v/>
      </c>
      <c r="U3150" s="430" t="str">
        <f>IF('statement of marks'!CA105="","",'statement of marks'!CA105)</f>
        <v/>
      </c>
      <c r="V3150" s="430"/>
      <c r="W3150" s="443" t="str">
        <f>IF('statement of marks'!CB105="","",'statement of marks'!CB105)</f>
        <v/>
      </c>
      <c r="X3150" s="446" t="str">
        <f>IF('statement of marks'!CC105="","",'statement of marks'!CC105)</f>
        <v/>
      </c>
      <c r="Y3150" s="430" t="str">
        <f>IF('statement of marks'!CD105="","",'statement of marks'!CD105)</f>
        <v/>
      </c>
      <c r="Z3150" s="453" t="str">
        <f>IF('statement of marks'!CE105="","",'statement of marks'!CE105)</f>
        <v/>
      </c>
    </row>
    <row r="3151" spans="1:26" ht="15.5" customHeight="1">
      <c r="A3151" s="424"/>
      <c r="B3151" s="813" t="str">
        <f>IF('statement of marks'!$CH$3="","",'statement of marks'!$CH$3)</f>
        <v>MATHEMATICS</v>
      </c>
      <c r="C3151" s="814"/>
      <c r="D3151" s="430" t="str">
        <f>IF('statement of marks'!CH105="","",'statement of marks'!CH105)</f>
        <v/>
      </c>
      <c r="E3151" s="430" t="str">
        <f>IF('statement of marks'!CI105="","",'statement of marks'!CI105)</f>
        <v/>
      </c>
      <c r="F3151" s="442" t="str">
        <f>IF('statement of marks'!CJ105="","",'statement of marks'!CJ105)</f>
        <v/>
      </c>
      <c r="G3151" s="430" t="str">
        <f>IF('statement of marks'!CK105="","",'statement of marks'!CK105)</f>
        <v/>
      </c>
      <c r="H3151" s="430" t="str">
        <f>IF('statement of marks'!CL105="","",'statement of marks'!CL105)</f>
        <v/>
      </c>
      <c r="I3151" s="443" t="str">
        <f>IF('statement of marks'!CM105="","",'statement of marks'!CM105)</f>
        <v/>
      </c>
      <c r="J3151" s="430" t="str">
        <f>IF('statement of marks'!CN105="","",'statement of marks'!CN105)</f>
        <v/>
      </c>
      <c r="K3151" s="430" t="str">
        <f>IF('statement of marks'!CO105="","",'statement of marks'!CO105)</f>
        <v/>
      </c>
      <c r="L3151" s="443" t="str">
        <f>IF('statement of marks'!CP105="","",'statement of marks'!CP105)</f>
        <v/>
      </c>
      <c r="M3151" s="443" t="str">
        <f>IF('statement of marks'!CQ105="","",'statement of marks'!CQ105)</f>
        <v/>
      </c>
      <c r="N3151" s="444" t="str">
        <f>IF('statement of marks'!CR105="","",'statement of marks'!CR105)</f>
        <v/>
      </c>
      <c r="O3151" s="430" t="str">
        <f>IF('statement of marks'!CS105="","",'statement of marks'!CS105)</f>
        <v/>
      </c>
      <c r="P3151" s="430" t="str">
        <f>IF('statement of marks'!CT105="","",'statement of marks'!CT105)</f>
        <v/>
      </c>
      <c r="Q3151" s="430" t="str">
        <f>IF('statement of marks'!CU105="","",'statement of marks'!CU105)</f>
        <v/>
      </c>
      <c r="R3151" s="443" t="str">
        <f>IF('statement of marks'!CV105="","",'statement of marks'!CV105)</f>
        <v/>
      </c>
      <c r="S3151" s="445" t="str">
        <f>IF('statement of marks'!CW105="","",'statement of marks'!CW105)</f>
        <v/>
      </c>
      <c r="T3151" s="430" t="str">
        <f>IF('statement of marks'!CX105="","",'statement of marks'!CX105)</f>
        <v/>
      </c>
      <c r="U3151" s="430" t="str">
        <f>IF('statement of marks'!CY105="","",'statement of marks'!CY105)</f>
        <v/>
      </c>
      <c r="V3151" s="430" t="str">
        <f>IF('statement of marks'!CZ105="","",'statement of marks'!CZ105)</f>
        <v/>
      </c>
      <c r="W3151" s="443" t="str">
        <f>IF('statement of marks'!DA105="","",'statement of marks'!DA105)</f>
        <v/>
      </c>
      <c r="X3151" s="446" t="str">
        <f>IF('statement of marks'!DB105="","",'statement of marks'!DB105)</f>
        <v/>
      </c>
      <c r="Y3151" s="430" t="str">
        <f>IF('statement of marks'!DC105="","",'statement of marks'!DC105)</f>
        <v/>
      </c>
      <c r="Z3151" s="453" t="str">
        <f>IF('statement of marks'!DD105="","",'statement of marks'!DD105)</f>
        <v/>
      </c>
    </row>
    <row r="3152" spans="1:26" ht="15.5" customHeight="1">
      <c r="A3152" s="424"/>
      <c r="B3152" s="813" t="str">
        <f>IF('statement of marks'!$DG$3="","",'statement of marks'!$DG$3)</f>
        <v>SCIENCE</v>
      </c>
      <c r="C3152" s="814"/>
      <c r="D3152" s="430" t="str">
        <f>IF('statement of marks'!DG105="","",'statement of marks'!DG105)</f>
        <v/>
      </c>
      <c r="E3152" s="430" t="str">
        <f>IF('statement of marks'!DH105="","",'statement of marks'!DH105)</f>
        <v/>
      </c>
      <c r="F3152" s="442" t="str">
        <f>IF('statement of marks'!DI105="","",'statement of marks'!DI105)</f>
        <v/>
      </c>
      <c r="G3152" s="430" t="str">
        <f>IF('statement of marks'!DJ105="","",'statement of marks'!DJ105)</f>
        <v/>
      </c>
      <c r="H3152" s="430" t="str">
        <f>IF('statement of marks'!DK105="","",'statement of marks'!DK105)</f>
        <v/>
      </c>
      <c r="I3152" s="443" t="str">
        <f>IF('statement of marks'!DL105="","",'statement of marks'!DL105)</f>
        <v/>
      </c>
      <c r="J3152" s="430" t="str">
        <f>IF('statement of marks'!DM105="","",'statement of marks'!DM105)</f>
        <v/>
      </c>
      <c r="K3152" s="430" t="str">
        <f>IF('statement of marks'!DN105="","",'statement of marks'!DN105)</f>
        <v/>
      </c>
      <c r="L3152" s="443" t="str">
        <f>IF('statement of marks'!DO105="","",'statement of marks'!DO105)</f>
        <v/>
      </c>
      <c r="M3152" s="443" t="str">
        <f>IF('statement of marks'!DP105="","",'statement of marks'!DP105)</f>
        <v/>
      </c>
      <c r="N3152" s="444" t="str">
        <f>IF('statement of marks'!DQ105="","",'statement of marks'!DQ105)</f>
        <v/>
      </c>
      <c r="O3152" s="430" t="str">
        <f>IF('statement of marks'!DR105="","",'statement of marks'!DR105)</f>
        <v/>
      </c>
      <c r="P3152" s="430" t="str">
        <f>IF('statement of marks'!DS105="","",'statement of marks'!DS105)</f>
        <v/>
      </c>
      <c r="Q3152" s="430"/>
      <c r="R3152" s="443" t="str">
        <f>IF('statement of marks'!DT105="","",'statement of marks'!DT105)</f>
        <v/>
      </c>
      <c r="S3152" s="445" t="str">
        <f>IF('statement of marks'!DU105="","",'statement of marks'!DU105)</f>
        <v/>
      </c>
      <c r="T3152" s="430" t="str">
        <f>IF('statement of marks'!DV105="","",'statement of marks'!DV105)</f>
        <v/>
      </c>
      <c r="U3152" s="430" t="str">
        <f>IF('statement of marks'!DW105="","",'statement of marks'!DW105)</f>
        <v/>
      </c>
      <c r="V3152" s="430"/>
      <c r="W3152" s="443" t="str">
        <f>IF('statement of marks'!DX105="","",'statement of marks'!DX105)</f>
        <v/>
      </c>
      <c r="X3152" s="446" t="str">
        <f>IF('statement of marks'!DY105="","",'statement of marks'!DY105)</f>
        <v/>
      </c>
      <c r="Y3152" s="430" t="str">
        <f>IF('statement of marks'!DZ105="","",'statement of marks'!DZ105)</f>
        <v/>
      </c>
      <c r="Z3152" s="453" t="str">
        <f>IF('statement of marks'!EA105="","",'statement of marks'!EA105)</f>
        <v/>
      </c>
    </row>
    <row r="3153" spans="1:26" ht="15.5" customHeight="1">
      <c r="A3153" s="424"/>
      <c r="B3153" s="813" t="str">
        <f>IF('statement of marks'!$ED$3="","",'statement of marks'!$ED$3)</f>
        <v>SOCIAL STUDIES</v>
      </c>
      <c r="C3153" s="814"/>
      <c r="D3153" s="430" t="str">
        <f>IF('statement of marks'!ED105="","",'statement of marks'!ED105)</f>
        <v/>
      </c>
      <c r="E3153" s="430" t="str">
        <f>IF('statement of marks'!EE105="","",'statement of marks'!EE105)</f>
        <v/>
      </c>
      <c r="F3153" s="442" t="str">
        <f>IF('statement of marks'!EF105="","",'statement of marks'!EF105)</f>
        <v/>
      </c>
      <c r="G3153" s="430" t="str">
        <f>IF('statement of marks'!EG105="","",'statement of marks'!EG105)</f>
        <v/>
      </c>
      <c r="H3153" s="430" t="str">
        <f>IF('statement of marks'!EH105="","",'statement of marks'!EH105)</f>
        <v/>
      </c>
      <c r="I3153" s="443" t="str">
        <f>IF('statement of marks'!EI105="","",'statement of marks'!EI105)</f>
        <v/>
      </c>
      <c r="J3153" s="430" t="str">
        <f>IF('statement of marks'!EJ105="","",'statement of marks'!EJ105)</f>
        <v/>
      </c>
      <c r="K3153" s="430" t="str">
        <f>IF('statement of marks'!EK105="","",'statement of marks'!EK105)</f>
        <v/>
      </c>
      <c r="L3153" s="443" t="str">
        <f>IF('statement of marks'!EL105="","",'statement of marks'!EL105)</f>
        <v/>
      </c>
      <c r="M3153" s="443" t="str">
        <f>IF('statement of marks'!EM105="","",'statement of marks'!EM105)</f>
        <v/>
      </c>
      <c r="N3153" s="444" t="str">
        <f>IF('statement of marks'!EN105="","",'statement of marks'!EN105)</f>
        <v/>
      </c>
      <c r="O3153" s="430" t="str">
        <f>IF('statement of marks'!EO105="","",'statement of marks'!EO105)</f>
        <v/>
      </c>
      <c r="P3153" s="430" t="str">
        <f>IF('statement of marks'!EP105="","",'statement of marks'!EP105)</f>
        <v/>
      </c>
      <c r="Q3153" s="430"/>
      <c r="R3153" s="443" t="str">
        <f>IF('statement of marks'!EQ105="","",'statement of marks'!EQ105)</f>
        <v/>
      </c>
      <c r="S3153" s="445" t="str">
        <f>IF('statement of marks'!ER105="","",'statement of marks'!ER105)</f>
        <v/>
      </c>
      <c r="T3153" s="430" t="str">
        <f>IF('statement of marks'!ES105="","",'statement of marks'!ES105)</f>
        <v/>
      </c>
      <c r="U3153" s="430" t="str">
        <f>IF('statement of marks'!ET105="","",'statement of marks'!ET105)</f>
        <v/>
      </c>
      <c r="V3153" s="430"/>
      <c r="W3153" s="443" t="str">
        <f>IF('statement of marks'!EU105="","",'statement of marks'!EU105)</f>
        <v/>
      </c>
      <c r="X3153" s="446" t="str">
        <f>IF('statement of marks'!EV105="","",'statement of marks'!EV105)</f>
        <v/>
      </c>
      <c r="Y3153" s="430" t="str">
        <f>IF('statement of marks'!EW105="","",'statement of marks'!EW105)</f>
        <v/>
      </c>
      <c r="Z3153" s="453" t="str">
        <f>IF('statement of marks'!EX105="","",'statement of marks'!EX105)</f>
        <v/>
      </c>
    </row>
    <row r="3154" spans="1:26" ht="15.5" customHeight="1">
      <c r="A3154" s="424"/>
      <c r="B3154" s="813" t="s">
        <v>172</v>
      </c>
      <c r="C3154" s="814"/>
      <c r="D3154" s="794" t="s">
        <v>167</v>
      </c>
      <c r="E3154" s="794"/>
      <c r="F3154" s="794"/>
      <c r="G3154" s="794" t="s">
        <v>168</v>
      </c>
      <c r="H3154" s="794"/>
      <c r="I3154" s="794"/>
      <c r="J3154" s="794" t="s">
        <v>169</v>
      </c>
      <c r="K3154" s="794"/>
      <c r="L3154" s="794"/>
      <c r="M3154" s="794"/>
      <c r="N3154" s="794"/>
      <c r="O3154" s="794" t="s">
        <v>177</v>
      </c>
      <c r="P3154" s="794"/>
      <c r="Q3154" s="794"/>
      <c r="R3154" s="794"/>
      <c r="S3154" s="794" t="s">
        <v>221</v>
      </c>
      <c r="T3154" s="794"/>
      <c r="U3154" s="794"/>
      <c r="V3154" s="794"/>
      <c r="W3154" s="447"/>
      <c r="X3154" s="823" t="s">
        <v>425</v>
      </c>
      <c r="Y3154" s="823"/>
      <c r="Z3154" s="824"/>
    </row>
    <row r="3155" spans="1:26" ht="15.5" customHeight="1">
      <c r="A3155" s="425"/>
      <c r="B3155" s="825" t="s">
        <v>166</v>
      </c>
      <c r="C3155" s="826"/>
      <c r="D3155" s="827">
        <f>IF('statement of marks'!FA$6="","",'statement of marks'!FA$6)</f>
        <v>20</v>
      </c>
      <c r="E3155" s="827"/>
      <c r="F3155" s="827"/>
      <c r="G3155" s="827">
        <f>IF('statement of marks'!FB$6="","",'statement of marks'!FB$6)</f>
        <v>20</v>
      </c>
      <c r="H3155" s="827"/>
      <c r="I3155" s="827"/>
      <c r="J3155" s="827">
        <f>IF('statement of marks'!FC$6="","",'statement of marks'!FC$6)</f>
        <v>20</v>
      </c>
      <c r="K3155" s="827"/>
      <c r="L3155" s="827"/>
      <c r="M3155" s="827"/>
      <c r="N3155" s="827"/>
      <c r="O3155" s="827">
        <f>IF('statement of marks'!FD$6="","",'statement of marks'!FD$6)</f>
        <v>20</v>
      </c>
      <c r="P3155" s="827"/>
      <c r="Q3155" s="827"/>
      <c r="R3155" s="827"/>
      <c r="S3155" s="827">
        <f>IF('statement of marks'!FE$6="","",'statement of marks'!FE$6)</f>
        <v>20</v>
      </c>
      <c r="T3155" s="827"/>
      <c r="U3155" s="827"/>
      <c r="V3155" s="827"/>
      <c r="W3155" s="448"/>
      <c r="X3155" s="436">
        <f>IF('statement of marks'!FF$6="","",'statement of marks'!FF$6)</f>
        <v>100</v>
      </c>
      <c r="Y3155" s="436" t="s">
        <v>220</v>
      </c>
      <c r="Z3155" s="451" t="s">
        <v>69</v>
      </c>
    </row>
    <row r="3156" spans="1:26" ht="15.5" customHeight="1">
      <c r="A3156" s="424"/>
      <c r="B3156" s="813" t="str">
        <f>IF('statement of marks'!$FA$3="","",'statement of marks'!$FA$3)</f>
        <v>WORK EXPERIENCE</v>
      </c>
      <c r="C3156" s="814"/>
      <c r="D3156" s="817" t="str">
        <f>IF('statement of marks'!FA105="","",'statement of marks'!FA105)</f>
        <v/>
      </c>
      <c r="E3156" s="817"/>
      <c r="F3156" s="817"/>
      <c r="G3156" s="817" t="str">
        <f>IF('statement of marks'!FB105="","",'statement of marks'!FB105)</f>
        <v/>
      </c>
      <c r="H3156" s="817"/>
      <c r="I3156" s="817"/>
      <c r="J3156" s="816" t="str">
        <f>IF('statement of marks'!FC105="","",'statement of marks'!FC105)</f>
        <v/>
      </c>
      <c r="K3156" s="816"/>
      <c r="L3156" s="816"/>
      <c r="M3156" s="816"/>
      <c r="N3156" s="816"/>
      <c r="O3156" s="817" t="str">
        <f>IF('statement of marks'!FD105="","",'statement of marks'!FD105)</f>
        <v/>
      </c>
      <c r="P3156" s="817"/>
      <c r="Q3156" s="817"/>
      <c r="R3156" s="817"/>
      <c r="S3156" s="817" t="str">
        <f>IF('statement of marks'!FE105="","",'statement of marks'!FE105)</f>
        <v/>
      </c>
      <c r="T3156" s="817"/>
      <c r="U3156" s="817"/>
      <c r="V3156" s="817"/>
      <c r="W3156" s="447"/>
      <c r="X3156" s="447" t="str">
        <f>IF('statement of marks'!FF105="","",'statement of marks'!FF105)</f>
        <v/>
      </c>
      <c r="Y3156" s="447" t="str">
        <f>IF('statement of marks'!FG105="","",'statement of marks'!FG105)</f>
        <v/>
      </c>
      <c r="Z3156" s="454" t="str">
        <f>IF('statement of marks'!FH105="","",'statement of marks'!FH105)</f>
        <v/>
      </c>
    </row>
    <row r="3157" spans="1:26" ht="15.5" customHeight="1">
      <c r="A3157" s="424"/>
      <c r="B3157" s="813" t="str">
        <f>IF('statement of marks'!$FK$3="","",'statement of marks'!$FK$3)</f>
        <v>ART EDUCATION</v>
      </c>
      <c r="C3157" s="814"/>
      <c r="D3157" s="817" t="str">
        <f>IF('statement of marks'!FK105="","",'statement of marks'!FK105)</f>
        <v/>
      </c>
      <c r="E3157" s="817"/>
      <c r="F3157" s="817"/>
      <c r="G3157" s="817" t="str">
        <f>IF('statement of marks'!FL105="","",'statement of marks'!FL105)</f>
        <v/>
      </c>
      <c r="H3157" s="817"/>
      <c r="I3157" s="817"/>
      <c r="J3157" s="816" t="str">
        <f>IF('statement of marks'!FM105="","",'statement of marks'!FM105)</f>
        <v/>
      </c>
      <c r="K3157" s="816"/>
      <c r="L3157" s="816"/>
      <c r="M3157" s="816"/>
      <c r="N3157" s="816"/>
      <c r="O3157" s="817" t="str">
        <f>IF('statement of marks'!FN105="","",'statement of marks'!FN105)</f>
        <v/>
      </c>
      <c r="P3157" s="817"/>
      <c r="Q3157" s="817"/>
      <c r="R3157" s="817"/>
      <c r="S3157" s="817" t="str">
        <f>IF('statement of marks'!FO105="","",'statement of marks'!FO105)</f>
        <v/>
      </c>
      <c r="T3157" s="817"/>
      <c r="U3157" s="817"/>
      <c r="V3157" s="817"/>
      <c r="W3157" s="447"/>
      <c r="X3157" s="447" t="str">
        <f>IF('statement of marks'!FP105="","",'statement of marks'!FP105)</f>
        <v/>
      </c>
      <c r="Y3157" s="447" t="str">
        <f>IF('statement of marks'!FQ105="","",'statement of marks'!FQ105)</f>
        <v/>
      </c>
      <c r="Z3157" s="454" t="str">
        <f>IF('statement of marks'!FR105="","",'statement of marks'!FR105)</f>
        <v/>
      </c>
    </row>
    <row r="3158" spans="1:26" ht="15.5" customHeight="1">
      <c r="A3158" s="424"/>
      <c r="B3158" s="813" t="str">
        <f>IF('statement of marks'!$FU$3="","",'statement of marks'!$FU$3)</f>
        <v>PHYSICIAL EDUCATION</v>
      </c>
      <c r="C3158" s="814"/>
      <c r="D3158" s="817" t="str">
        <f>IF('statement of marks'!FU105="","",'statement of marks'!FU105)</f>
        <v/>
      </c>
      <c r="E3158" s="817"/>
      <c r="F3158" s="817"/>
      <c r="G3158" s="817" t="str">
        <f>IF('statement of marks'!FV105="","",'statement of marks'!FV105)</f>
        <v/>
      </c>
      <c r="H3158" s="817"/>
      <c r="I3158" s="817"/>
      <c r="J3158" s="816" t="str">
        <f>IF('statement of marks'!FW105="","",'statement of marks'!FW105)</f>
        <v/>
      </c>
      <c r="K3158" s="816"/>
      <c r="L3158" s="816"/>
      <c r="M3158" s="816"/>
      <c r="N3158" s="816"/>
      <c r="O3158" s="817" t="str">
        <f>IF('statement of marks'!FX105="","",'statement of marks'!FX105)</f>
        <v/>
      </c>
      <c r="P3158" s="817"/>
      <c r="Q3158" s="817"/>
      <c r="R3158" s="817"/>
      <c r="S3158" s="817" t="str">
        <f>IF('statement of marks'!FY105="","",'statement of marks'!FY105)</f>
        <v/>
      </c>
      <c r="T3158" s="817"/>
      <c r="U3158" s="817"/>
      <c r="V3158" s="817"/>
      <c r="W3158" s="447"/>
      <c r="X3158" s="447" t="str">
        <f>IF('statement of marks'!FZ105="","",'statement of marks'!FZ105)</f>
        <v/>
      </c>
      <c r="Y3158" s="447" t="str">
        <f>IF('statement of marks'!GA105="","",'statement of marks'!GA105)</f>
        <v/>
      </c>
      <c r="Z3158" s="454" t="str">
        <f>IF('statement of marks'!GB105="","",'statement of marks'!GB105)</f>
        <v/>
      </c>
    </row>
    <row r="3159" spans="1:26" ht="15.5" customHeight="1">
      <c r="A3159" s="424"/>
      <c r="B3159" s="813" t="s">
        <v>173</v>
      </c>
      <c r="C3159" s="814"/>
      <c r="D3159" s="794" t="str">
        <f>details!$EF$3</f>
        <v>AUGUST</v>
      </c>
      <c r="E3159" s="794"/>
      <c r="F3159" s="794"/>
      <c r="G3159" s="794" t="str">
        <f>details!$EJ$3</f>
        <v>OCTOBER</v>
      </c>
      <c r="H3159" s="794"/>
      <c r="I3159" s="794"/>
      <c r="J3159" s="816" t="str">
        <f>details!$EN$3</f>
        <v>DECEMBER</v>
      </c>
      <c r="K3159" s="816"/>
      <c r="L3159" s="816"/>
      <c r="M3159" s="816"/>
      <c r="N3159" s="816"/>
      <c r="O3159" s="794" t="str">
        <f>details!$ER$3</f>
        <v>FEBURARY</v>
      </c>
      <c r="P3159" s="794"/>
      <c r="Q3159" s="794"/>
      <c r="R3159" s="794"/>
      <c r="S3159" s="794" t="str">
        <f>details!$EV$3</f>
        <v>GRAND TOAL</v>
      </c>
      <c r="T3159" s="794"/>
      <c r="U3159" s="794"/>
      <c r="V3159" s="794"/>
      <c r="W3159" s="811" t="s">
        <v>118</v>
      </c>
      <c r="X3159" s="811"/>
      <c r="Y3159" s="811"/>
      <c r="Z3159" s="812"/>
    </row>
    <row r="3160" spans="1:26" ht="15.5" customHeight="1">
      <c r="A3160" s="424"/>
      <c r="B3160" s="813" t="s">
        <v>175</v>
      </c>
      <c r="C3160" s="814"/>
      <c r="D3160" s="815" t="str">
        <f>IF(details!EI105="","",details!EI105)</f>
        <v/>
      </c>
      <c r="E3160" s="815"/>
      <c r="F3160" s="815"/>
      <c r="G3160" s="815" t="str">
        <f>IF(details!EM105="","",details!EM105)</f>
        <v/>
      </c>
      <c r="H3160" s="815"/>
      <c r="I3160" s="815"/>
      <c r="J3160" s="816" t="str">
        <f>IF(details!EQ105="","",details!EQ105)</f>
        <v/>
      </c>
      <c r="K3160" s="816"/>
      <c r="L3160" s="816"/>
      <c r="M3160" s="816"/>
      <c r="N3160" s="816"/>
      <c r="O3160" s="817" t="str">
        <f>IF(details!EU105="","",details!EU105)</f>
        <v/>
      </c>
      <c r="P3160" s="817"/>
      <c r="Q3160" s="817"/>
      <c r="R3160" s="817"/>
      <c r="S3160" s="815" t="str">
        <f>IF(details!EW105="","",details!EW105)</f>
        <v/>
      </c>
      <c r="T3160" s="815"/>
      <c r="U3160" s="815"/>
      <c r="V3160" s="815"/>
      <c r="W3160" s="811"/>
      <c r="X3160" s="811"/>
      <c r="Y3160" s="811"/>
      <c r="Z3160" s="812"/>
    </row>
    <row r="3161" spans="1:26" ht="15.5" customHeight="1">
      <c r="A3161" s="424"/>
      <c r="B3161" s="818" t="s">
        <v>174</v>
      </c>
      <c r="C3161" s="819"/>
      <c r="D3161" s="820">
        <f>IF(details!EH105="","",details!EH105)</f>
        <v>40</v>
      </c>
      <c r="E3161" s="820"/>
      <c r="F3161" s="820"/>
      <c r="G3161" s="820">
        <f>IF(details!EL105="","",details!EL105)</f>
        <v>60</v>
      </c>
      <c r="H3161" s="820"/>
      <c r="I3161" s="820"/>
      <c r="J3161" s="820">
        <f>IF(details!EP105="","",details!EP105)</f>
        <v>80</v>
      </c>
      <c r="K3161" s="820"/>
      <c r="L3161" s="820"/>
      <c r="M3161" s="820"/>
      <c r="N3161" s="820"/>
      <c r="O3161" s="820">
        <f>IF(details!ET105="","",details!ET105)</f>
        <v>100</v>
      </c>
      <c r="P3161" s="820"/>
      <c r="Q3161" s="820"/>
      <c r="R3161" s="820"/>
      <c r="S3161" s="820">
        <f>IF(details!EV105="","",details!EV105)</f>
        <v>110</v>
      </c>
      <c r="T3161" s="820"/>
      <c r="U3161" s="820"/>
      <c r="V3161" s="820"/>
      <c r="W3161" s="821">
        <f>'statement of marks'!$HR$108</f>
        <v>45777</v>
      </c>
      <c r="X3161" s="821"/>
      <c r="Y3161" s="821"/>
      <c r="Z3161" s="822"/>
    </row>
    <row r="3162" spans="1:26" ht="15.5" customHeight="1">
      <c r="A3162" s="426"/>
      <c r="B3162" s="803" t="s">
        <v>232</v>
      </c>
      <c r="C3162" s="804"/>
      <c r="D3162" s="805" t="s">
        <v>189</v>
      </c>
      <c r="E3162" s="805"/>
      <c r="F3162" s="805"/>
      <c r="G3162" s="805" t="s">
        <v>190</v>
      </c>
      <c r="H3162" s="805"/>
      <c r="I3162" s="805"/>
      <c r="J3162" s="805" t="s">
        <v>222</v>
      </c>
      <c r="K3162" s="805"/>
      <c r="L3162" s="805"/>
      <c r="M3162" s="805"/>
      <c r="N3162" s="805"/>
      <c r="O3162" s="805" t="s">
        <v>147</v>
      </c>
      <c r="P3162" s="805"/>
      <c r="Q3162" s="805"/>
      <c r="R3162" s="805"/>
      <c r="S3162" s="806" t="s">
        <v>195</v>
      </c>
      <c r="T3162" s="806"/>
      <c r="U3162" s="806"/>
      <c r="V3162" s="806"/>
      <c r="W3162" s="805" t="s">
        <v>230</v>
      </c>
      <c r="X3162" s="805"/>
      <c r="Y3162" s="805"/>
      <c r="Z3162" s="807"/>
    </row>
    <row r="3163" spans="1:26" ht="15.5" customHeight="1">
      <c r="A3163" s="426"/>
      <c r="B3163" s="803"/>
      <c r="C3163" s="804"/>
      <c r="D3163" s="805">
        <f>'statement of marks'!HP105</f>
        <v>1200</v>
      </c>
      <c r="E3163" s="805"/>
      <c r="F3163" s="805"/>
      <c r="G3163" s="805" t="str">
        <f>'statement of marks'!HQ105</f>
        <v/>
      </c>
      <c r="H3163" s="805"/>
      <c r="I3163" s="805"/>
      <c r="J3163" s="808" t="str">
        <f>'statement of marks'!HU105</f>
        <v/>
      </c>
      <c r="K3163" s="808"/>
      <c r="L3163" s="808"/>
      <c r="M3163" s="808"/>
      <c r="N3163" s="808"/>
      <c r="O3163" s="808" t="str">
        <f>'statement of marks'!HR105</f>
        <v/>
      </c>
      <c r="P3163" s="808"/>
      <c r="Q3163" s="808"/>
      <c r="R3163" s="808"/>
      <c r="S3163" s="805" t="str">
        <f>'statement of marks'!HT105</f>
        <v/>
      </c>
      <c r="T3163" s="805"/>
      <c r="U3163" s="805"/>
      <c r="V3163" s="805"/>
      <c r="W3163" s="809" t="str">
        <f>'statement of marks'!HO105</f>
        <v/>
      </c>
      <c r="X3163" s="809"/>
      <c r="Y3163" s="809"/>
      <c r="Z3163" s="810"/>
    </row>
    <row r="3164" spans="1:26" ht="15.5" customHeight="1">
      <c r="A3164" s="424"/>
      <c r="B3164" s="792" t="s">
        <v>176</v>
      </c>
      <c r="C3164" s="793"/>
      <c r="D3164" s="794"/>
      <c r="E3164" s="794"/>
      <c r="F3164" s="794"/>
      <c r="G3164" s="794"/>
      <c r="H3164" s="794"/>
      <c r="I3164" s="794"/>
      <c r="J3164" s="794"/>
      <c r="K3164" s="794"/>
      <c r="L3164" s="794"/>
      <c r="M3164" s="794"/>
      <c r="N3164" s="794"/>
      <c r="O3164" s="794"/>
      <c r="P3164" s="794"/>
      <c r="Q3164" s="794"/>
      <c r="R3164" s="794"/>
      <c r="S3164" s="794"/>
      <c r="T3164" s="794"/>
      <c r="U3164" s="794"/>
      <c r="V3164" s="794"/>
      <c r="W3164" s="794"/>
      <c r="X3164" s="794"/>
      <c r="Y3164" s="794"/>
      <c r="Z3164" s="800"/>
    </row>
    <row r="3165" spans="1:26" ht="15.5" customHeight="1">
      <c r="A3165" s="424"/>
      <c r="B3165" s="801" t="s">
        <v>161</v>
      </c>
      <c r="C3165" s="802"/>
      <c r="D3165" s="794"/>
      <c r="E3165" s="794"/>
      <c r="F3165" s="794"/>
      <c r="G3165" s="794"/>
      <c r="H3165" s="794"/>
      <c r="I3165" s="794"/>
      <c r="J3165" s="794"/>
      <c r="K3165" s="794"/>
      <c r="L3165" s="794"/>
      <c r="M3165" s="794"/>
      <c r="N3165" s="794"/>
      <c r="O3165" s="794"/>
      <c r="P3165" s="794"/>
      <c r="Q3165" s="794"/>
      <c r="R3165" s="794"/>
      <c r="S3165" s="794"/>
      <c r="T3165" s="794"/>
      <c r="U3165" s="794"/>
      <c r="V3165" s="794"/>
      <c r="W3165" s="794"/>
      <c r="X3165" s="794"/>
      <c r="Y3165" s="794"/>
      <c r="Z3165" s="800"/>
    </row>
    <row r="3166" spans="1:26" ht="15.5" customHeight="1">
      <c r="A3166" s="424"/>
      <c r="B3166" s="792" t="s">
        <v>162</v>
      </c>
      <c r="C3166" s="793"/>
      <c r="D3166" s="794"/>
      <c r="E3166" s="794"/>
      <c r="F3166" s="794"/>
      <c r="G3166" s="794"/>
      <c r="H3166" s="794"/>
      <c r="I3166" s="794"/>
      <c r="J3166" s="794"/>
      <c r="K3166" s="794"/>
      <c r="L3166" s="794"/>
      <c r="M3166" s="794"/>
      <c r="N3166" s="794"/>
      <c r="O3166" s="794"/>
      <c r="P3166" s="794"/>
      <c r="Q3166" s="794"/>
      <c r="R3166" s="794"/>
      <c r="S3166" s="795" t="s">
        <v>162</v>
      </c>
      <c r="T3166" s="795"/>
      <c r="U3166" s="795"/>
      <c r="V3166" s="795"/>
      <c r="W3166" s="796" t="s">
        <v>163</v>
      </c>
      <c r="X3166" s="796"/>
      <c r="Y3166" s="796"/>
      <c r="Z3166" s="797"/>
    </row>
    <row r="3167" spans="1:26" ht="15.5" customHeight="1">
      <c r="A3167" s="424"/>
      <c r="B3167" s="798" t="s">
        <v>163</v>
      </c>
      <c r="C3167" s="799"/>
      <c r="D3167" s="794"/>
      <c r="E3167" s="794"/>
      <c r="F3167" s="794"/>
      <c r="G3167" s="794"/>
      <c r="H3167" s="794"/>
      <c r="I3167" s="794"/>
      <c r="J3167" s="794"/>
      <c r="K3167" s="794"/>
      <c r="L3167" s="794"/>
      <c r="M3167" s="794"/>
      <c r="N3167" s="794"/>
      <c r="O3167" s="794"/>
      <c r="P3167" s="794"/>
      <c r="Q3167" s="794"/>
      <c r="R3167" s="794"/>
      <c r="S3167" s="795"/>
      <c r="T3167" s="795"/>
      <c r="U3167" s="795"/>
      <c r="V3167" s="795"/>
      <c r="W3167" s="796"/>
      <c r="X3167" s="796"/>
      <c r="Y3167" s="796"/>
      <c r="Z3167" s="797"/>
    </row>
    <row r="3168" spans="1:26" ht="15.5" customHeight="1" thickBot="1">
      <c r="A3168" s="424"/>
      <c r="B3168" s="786" t="s">
        <v>223</v>
      </c>
      <c r="C3168" s="787"/>
      <c r="D3168" s="788"/>
      <c r="E3168" s="788"/>
      <c r="F3168" s="788"/>
      <c r="G3168" s="788"/>
      <c r="H3168" s="788"/>
      <c r="I3168" s="788"/>
      <c r="J3168" s="788"/>
      <c r="K3168" s="788"/>
      <c r="L3168" s="788"/>
      <c r="M3168" s="788"/>
      <c r="N3168" s="788"/>
      <c r="O3168" s="788"/>
      <c r="P3168" s="788"/>
      <c r="Q3168" s="788"/>
      <c r="R3168" s="788"/>
      <c r="S3168" s="789" t="s">
        <v>179</v>
      </c>
      <c r="T3168" s="789"/>
      <c r="U3168" s="789"/>
      <c r="V3168" s="789"/>
      <c r="W3168" s="790" t="s">
        <v>179</v>
      </c>
      <c r="X3168" s="790"/>
      <c r="Y3168" s="790"/>
      <c r="Z3168" s="791"/>
    </row>
    <row r="3169" spans="1:26" ht="15.5" customHeight="1">
      <c r="A3169" s="424"/>
      <c r="B3169" s="839" t="s">
        <v>178</v>
      </c>
      <c r="C3169" s="840"/>
      <c r="D3169" s="840"/>
      <c r="E3169" s="840"/>
      <c r="F3169" s="840"/>
      <c r="G3169" s="840"/>
      <c r="H3169" s="840"/>
      <c r="I3169" s="840"/>
      <c r="J3169" s="840"/>
      <c r="K3169" s="840"/>
      <c r="L3169" s="840"/>
      <c r="M3169" s="840"/>
      <c r="N3169" s="840"/>
      <c r="O3169" s="840"/>
      <c r="P3169" s="840"/>
      <c r="Q3169" s="840"/>
      <c r="R3169" s="840"/>
      <c r="S3169" s="840"/>
      <c r="T3169" s="840"/>
      <c r="U3169" s="840"/>
      <c r="V3169" s="840"/>
      <c r="W3169" s="840"/>
      <c r="X3169" s="840"/>
      <c r="Y3169" s="840"/>
      <c r="Z3169" s="841"/>
    </row>
    <row r="3170" spans="1:26" ht="15.5" customHeight="1">
      <c r="A3170" s="424"/>
      <c r="B3170" s="842" t="str">
        <f>IF('statement of marks'!$A$1="","",'statement of marks'!$A$1)</f>
        <v>GOVT. HR. SEC. SCHOOL, _________________</v>
      </c>
      <c r="C3170" s="843"/>
      <c r="D3170" s="843"/>
      <c r="E3170" s="843"/>
      <c r="F3170" s="843"/>
      <c r="G3170" s="843"/>
      <c r="H3170" s="843"/>
      <c r="I3170" s="843"/>
      <c r="J3170" s="843"/>
      <c r="K3170" s="843"/>
      <c r="L3170" s="843"/>
      <c r="M3170" s="843"/>
      <c r="N3170" s="843"/>
      <c r="O3170" s="843"/>
      <c r="P3170" s="843"/>
      <c r="Q3170" s="843"/>
      <c r="R3170" s="843"/>
      <c r="S3170" s="843"/>
      <c r="T3170" s="843"/>
      <c r="U3170" s="843"/>
      <c r="V3170" s="843"/>
      <c r="W3170" s="843"/>
      <c r="X3170" s="843"/>
      <c r="Y3170" s="843"/>
      <c r="Z3170" s="844"/>
    </row>
    <row r="3171" spans="1:26" ht="15.5" customHeight="1">
      <c r="A3171" s="424"/>
      <c r="B3171" s="813" t="s">
        <v>117</v>
      </c>
      <c r="C3171" s="814"/>
      <c r="D3171" s="814" t="str">
        <f>IF('statement of marks'!$H$3="","",'statement of marks'!$H$3)</f>
        <v>2024-25</v>
      </c>
      <c r="E3171" s="814"/>
      <c r="F3171" s="814"/>
      <c r="G3171" s="814"/>
      <c r="H3171" s="814"/>
      <c r="I3171" s="814"/>
      <c r="J3171" s="814"/>
      <c r="K3171" s="814"/>
      <c r="L3171" s="814"/>
      <c r="M3171" s="814"/>
      <c r="N3171" s="814"/>
      <c r="O3171" s="814"/>
      <c r="P3171" s="814"/>
      <c r="Q3171" s="814"/>
      <c r="R3171" s="814"/>
      <c r="S3171" s="814"/>
      <c r="T3171" s="814"/>
      <c r="U3171" s="814"/>
      <c r="V3171" s="814"/>
      <c r="W3171" s="814"/>
      <c r="X3171" s="814"/>
      <c r="Y3171" s="814"/>
      <c r="Z3171" s="832"/>
    </row>
    <row r="3172" spans="1:26" ht="15.5" customHeight="1">
      <c r="A3172" s="424"/>
      <c r="B3172" s="813" t="s">
        <v>157</v>
      </c>
      <c r="C3172" s="814"/>
      <c r="D3172" s="814" t="str">
        <f>IF('statement of marks'!I106="","",'statement of marks'!I106)</f>
        <v/>
      </c>
      <c r="E3172" s="814"/>
      <c r="F3172" s="814"/>
      <c r="G3172" s="814"/>
      <c r="H3172" s="814"/>
      <c r="I3172" s="814"/>
      <c r="J3172" s="814"/>
      <c r="K3172" s="814"/>
      <c r="L3172" s="814"/>
      <c r="M3172" s="814"/>
      <c r="N3172" s="814"/>
      <c r="O3172" s="814"/>
      <c r="P3172" s="814"/>
      <c r="Q3172" s="814"/>
      <c r="R3172" s="814"/>
      <c r="S3172" s="814"/>
      <c r="T3172" s="814"/>
      <c r="U3172" s="814"/>
      <c r="V3172" s="814"/>
      <c r="W3172" s="814"/>
      <c r="X3172" s="814"/>
      <c r="Y3172" s="814"/>
      <c r="Z3172" s="832"/>
    </row>
    <row r="3173" spans="1:26" ht="15.5" customHeight="1">
      <c r="A3173" s="424"/>
      <c r="B3173" s="813" t="s">
        <v>20</v>
      </c>
      <c r="C3173" s="814"/>
      <c r="D3173" s="814" t="str">
        <f>IF('statement of marks'!J106="","",'statement of marks'!J106)</f>
        <v/>
      </c>
      <c r="E3173" s="814"/>
      <c r="F3173" s="814"/>
      <c r="G3173" s="814"/>
      <c r="H3173" s="814"/>
      <c r="I3173" s="814"/>
      <c r="J3173" s="814"/>
      <c r="K3173" s="814"/>
      <c r="L3173" s="814"/>
      <c r="M3173" s="814"/>
      <c r="N3173" s="814"/>
      <c r="O3173" s="814"/>
      <c r="P3173" s="814"/>
      <c r="Q3173" s="814"/>
      <c r="R3173" s="814"/>
      <c r="S3173" s="814"/>
      <c r="T3173" s="814"/>
      <c r="U3173" s="814"/>
      <c r="V3173" s="814"/>
      <c r="W3173" s="814"/>
      <c r="X3173" s="814"/>
      <c r="Y3173" s="814"/>
      <c r="Z3173" s="832"/>
    </row>
    <row r="3174" spans="1:26" ht="15.5" customHeight="1">
      <c r="A3174" s="424"/>
      <c r="B3174" s="813" t="s">
        <v>21</v>
      </c>
      <c r="C3174" s="814"/>
      <c r="D3174" s="814" t="str">
        <f>IF('statement of marks'!K106="","",'statement of marks'!K106)</f>
        <v/>
      </c>
      <c r="E3174" s="814"/>
      <c r="F3174" s="814"/>
      <c r="G3174" s="814"/>
      <c r="H3174" s="814"/>
      <c r="I3174" s="814"/>
      <c r="J3174" s="814"/>
      <c r="K3174" s="814"/>
      <c r="L3174" s="814"/>
      <c r="M3174" s="814"/>
      <c r="N3174" s="814"/>
      <c r="O3174" s="814"/>
      <c r="P3174" s="814"/>
      <c r="Q3174" s="814"/>
      <c r="R3174" s="814"/>
      <c r="S3174" s="814"/>
      <c r="T3174" s="814"/>
      <c r="U3174" s="814"/>
      <c r="V3174" s="814"/>
      <c r="W3174" s="814"/>
      <c r="X3174" s="814"/>
      <c r="Y3174" s="814"/>
      <c r="Z3174" s="832"/>
    </row>
    <row r="3175" spans="1:26" ht="15.5" customHeight="1">
      <c r="A3175" s="424"/>
      <c r="B3175" s="813" t="s">
        <v>158</v>
      </c>
      <c r="C3175" s="814"/>
      <c r="D3175" s="814" t="str">
        <f>IF('statement of marks'!$G$3="","",'statement of marks'!$G$3)</f>
        <v>6 A</v>
      </c>
      <c r="E3175" s="814"/>
      <c r="F3175" s="814"/>
      <c r="G3175" s="814" t="s">
        <v>159</v>
      </c>
      <c r="H3175" s="814"/>
      <c r="I3175" s="814"/>
      <c r="J3175" s="836">
        <f>IF('statement of marks'!D106="","",'statement of marks'!D106)</f>
        <v>900</v>
      </c>
      <c r="K3175" s="837"/>
      <c r="L3175" s="837"/>
      <c r="M3175" s="837"/>
      <c r="N3175" s="838"/>
      <c r="O3175" s="814" t="s">
        <v>79</v>
      </c>
      <c r="P3175" s="814"/>
      <c r="Q3175" s="814"/>
      <c r="R3175" s="814"/>
      <c r="S3175" s="814" t="str">
        <f>IF('statement of marks'!F106="","",'statement of marks'!F106)</f>
        <v/>
      </c>
      <c r="T3175" s="814"/>
      <c r="U3175" s="814"/>
      <c r="V3175" s="814"/>
      <c r="W3175" s="814" t="str">
        <f>IF('statement of marks'!$I$3="","",'statement of marks'!$I$3)</f>
        <v>SCHOOL DISE CODE</v>
      </c>
      <c r="X3175" s="814"/>
      <c r="Y3175" s="814"/>
      <c r="Z3175" s="832"/>
    </row>
    <row r="3176" spans="1:26" ht="15.5" customHeight="1">
      <c r="A3176" s="424"/>
      <c r="B3176" s="449" t="s">
        <v>171</v>
      </c>
      <c r="C3176" s="428"/>
      <c r="D3176" s="830" t="str">
        <f>IF('statement of marks'!G106="","",'statement of marks'!G106)</f>
        <v/>
      </c>
      <c r="E3176" s="830"/>
      <c r="F3176" s="830"/>
      <c r="G3176" s="831" t="str">
        <f>IF('statement of marks'!H106="","",'statement of marks'!H106)</f>
        <v/>
      </c>
      <c r="H3176" s="831"/>
      <c r="I3176" s="831"/>
      <c r="J3176" s="831"/>
      <c r="K3176" s="831"/>
      <c r="L3176" s="831"/>
      <c r="M3176" s="831"/>
      <c r="N3176" s="831"/>
      <c r="O3176" s="831"/>
      <c r="P3176" s="831"/>
      <c r="Q3176" s="831"/>
      <c r="R3176" s="831"/>
      <c r="S3176" s="831"/>
      <c r="T3176" s="831"/>
      <c r="U3176" s="831"/>
      <c r="V3176" s="831"/>
      <c r="W3176" s="814" t="str">
        <f>IF('statement of marks'!$J$3="","",'statement of marks'!$J$3)</f>
        <v>08291009401</v>
      </c>
      <c r="X3176" s="814"/>
      <c r="Y3176" s="814"/>
      <c r="Z3176" s="832"/>
    </row>
    <row r="3177" spans="1:26" ht="15.5" customHeight="1">
      <c r="A3177" s="424"/>
      <c r="B3177" s="450" t="s">
        <v>160</v>
      </c>
      <c r="C3177" s="429" t="s">
        <v>165</v>
      </c>
      <c r="D3177" s="794" t="s">
        <v>167</v>
      </c>
      <c r="E3177" s="794"/>
      <c r="F3177" s="794"/>
      <c r="G3177" s="794" t="s">
        <v>168</v>
      </c>
      <c r="H3177" s="794"/>
      <c r="I3177" s="794"/>
      <c r="J3177" s="794" t="s">
        <v>169</v>
      </c>
      <c r="K3177" s="794"/>
      <c r="L3177" s="794"/>
      <c r="M3177" s="833" t="str">
        <f>IF('statement of marks'!U$4="","",'statement of marks'!U$4)</f>
        <v>TOTAL OF ALL TESTS</v>
      </c>
      <c r="N3177" s="834" t="str">
        <f>IF('statement of marks'!V$4="","",'statement of marks'!V$4)</f>
        <v>VRUKSHAROPAN</v>
      </c>
      <c r="O3177" s="795" t="s">
        <v>170</v>
      </c>
      <c r="P3177" s="795"/>
      <c r="Q3177" s="795"/>
      <c r="R3177" s="795"/>
      <c r="S3177" s="835" t="s">
        <v>216</v>
      </c>
      <c r="T3177" s="816" t="s">
        <v>90</v>
      </c>
      <c r="U3177" s="816"/>
      <c r="V3177" s="816"/>
      <c r="W3177" s="816"/>
      <c r="X3177" s="823" t="s">
        <v>425</v>
      </c>
      <c r="Y3177" s="823"/>
      <c r="Z3177" s="824"/>
    </row>
    <row r="3178" spans="1:26" ht="15.5" customHeight="1">
      <c r="A3178" s="424"/>
      <c r="B3178" s="450"/>
      <c r="C3178" s="429"/>
      <c r="D3178" s="431" t="s">
        <v>217</v>
      </c>
      <c r="E3178" s="431" t="s">
        <v>218</v>
      </c>
      <c r="F3178" s="432" t="s">
        <v>219</v>
      </c>
      <c r="G3178" s="431" t="s">
        <v>217</v>
      </c>
      <c r="H3178" s="431" t="s">
        <v>218</v>
      </c>
      <c r="I3178" s="433" t="s">
        <v>219</v>
      </c>
      <c r="J3178" s="431" t="s">
        <v>217</v>
      </c>
      <c r="K3178" s="431" t="s">
        <v>218</v>
      </c>
      <c r="L3178" s="433" t="s">
        <v>219</v>
      </c>
      <c r="M3178" s="833"/>
      <c r="N3178" s="834"/>
      <c r="O3178" s="431" t="s">
        <v>217</v>
      </c>
      <c r="P3178" s="431" t="s">
        <v>218</v>
      </c>
      <c r="Q3178" s="434" t="s">
        <v>421</v>
      </c>
      <c r="R3178" s="433" t="s">
        <v>219</v>
      </c>
      <c r="S3178" s="835"/>
      <c r="T3178" s="431" t="s">
        <v>217</v>
      </c>
      <c r="U3178" s="431" t="s">
        <v>218</v>
      </c>
      <c r="V3178" s="434" t="s">
        <v>422</v>
      </c>
      <c r="W3178" s="433" t="s">
        <v>219</v>
      </c>
      <c r="X3178" s="435" t="s">
        <v>423</v>
      </c>
      <c r="Y3178" s="431" t="s">
        <v>220</v>
      </c>
      <c r="Z3178" s="451" t="s">
        <v>69</v>
      </c>
    </row>
    <row r="3179" spans="1:26" ht="15.5" customHeight="1">
      <c r="A3179" s="425"/>
      <c r="B3179" s="828" t="s">
        <v>166</v>
      </c>
      <c r="C3179" s="829"/>
      <c r="D3179" s="436">
        <f>IF('statement of marks'!L$6="","",'statement of marks'!L$6)</f>
        <v>5</v>
      </c>
      <c r="E3179" s="436">
        <f>IF('statement of marks'!M$6="","",'statement of marks'!M$6)</f>
        <v>5</v>
      </c>
      <c r="F3179" s="437">
        <f>IF('statement of marks'!N$6="","",'statement of marks'!N$6)</f>
        <v>10</v>
      </c>
      <c r="G3179" s="436">
        <f>IF('statement of marks'!O$6="","",'statement of marks'!O$6)</f>
        <v>5</v>
      </c>
      <c r="H3179" s="436">
        <f>IF('statement of marks'!P$6="","",'statement of marks'!P$6)</f>
        <v>5</v>
      </c>
      <c r="I3179" s="438">
        <f>IF('statement of marks'!Q$6="","",'statement of marks'!Q$6)</f>
        <v>10</v>
      </c>
      <c r="J3179" s="436">
        <f>IF('statement of marks'!R$6="","",'statement of marks'!R$6)</f>
        <v>5</v>
      </c>
      <c r="K3179" s="436">
        <f>IF('statement of marks'!S$6="","",'statement of marks'!S$6)</f>
        <v>4</v>
      </c>
      <c r="L3179" s="438">
        <f>IF('statement of marks'!T$6="","",'statement of marks'!T$6)</f>
        <v>9</v>
      </c>
      <c r="M3179" s="438">
        <f>IF('statement of marks'!U$6="","",'statement of marks'!U$6)</f>
        <v>29</v>
      </c>
      <c r="N3179" s="439">
        <f>IF('statement of marks'!V$6="","",'statement of marks'!V$6)</f>
        <v>1</v>
      </c>
      <c r="O3179" s="436">
        <f>IF('statement of marks'!W$6="","",'statement of marks'!W$6)</f>
        <v>40</v>
      </c>
      <c r="P3179" s="436">
        <f>IF('statement of marks'!X$6="","",'statement of marks'!X$6)</f>
        <v>10</v>
      </c>
      <c r="Q3179" s="436">
        <f>IF('statement of marks'!Y$6="","",'statement of marks'!Y$6)</f>
        <v>20</v>
      </c>
      <c r="R3179" s="438">
        <f>IF('statement of marks'!Z$6="","",'statement of marks'!Z$6)</f>
        <v>70</v>
      </c>
      <c r="S3179" s="440">
        <f>IF('statement of marks'!AA$6="","",'statement of marks'!AA$6)</f>
        <v>100</v>
      </c>
      <c r="T3179" s="436">
        <f>IF('statement of marks'!AB$6="","",'statement of marks'!AB$6)</f>
        <v>65</v>
      </c>
      <c r="U3179" s="436">
        <f>IF('statement of marks'!AC$6="","",'statement of marks'!AC$6)</f>
        <v>15</v>
      </c>
      <c r="V3179" s="436">
        <f>IF('statement of marks'!AD$6="","",'statement of marks'!AD$6)</f>
        <v>20</v>
      </c>
      <c r="W3179" s="438">
        <f>IF('statement of marks'!AE$6="","",'statement of marks'!AE$6)</f>
        <v>100</v>
      </c>
      <c r="X3179" s="441">
        <f>IF('statement of marks'!AF$6="","",'statement of marks'!AF$6)</f>
        <v>200</v>
      </c>
      <c r="Y3179" s="436" t="str">
        <f>IF('statement of marks'!AG$6="","",'statement of marks'!AG$6)</f>
        <v/>
      </c>
      <c r="Z3179" s="452" t="str">
        <f>IF('statement of marks'!AH$6="","",'statement of marks'!AH$6)</f>
        <v/>
      </c>
    </row>
    <row r="3180" spans="1:26" ht="15.5" customHeight="1">
      <c r="A3180" s="424"/>
      <c r="B3180" s="813" t="str">
        <f>IF('statement of marks'!$L$3="","",'statement of marks'!$L$3)</f>
        <v>HINDI</v>
      </c>
      <c r="C3180" s="814"/>
      <c r="D3180" s="430" t="str">
        <f>IF('statement of marks'!L106="","",'statement of marks'!L106)</f>
        <v/>
      </c>
      <c r="E3180" s="430" t="str">
        <f>IF('statement of marks'!M106="","",'statement of marks'!M106)</f>
        <v/>
      </c>
      <c r="F3180" s="442" t="str">
        <f>IF('statement of marks'!N106="","",'statement of marks'!N106)</f>
        <v/>
      </c>
      <c r="G3180" s="430" t="str">
        <f>IF('statement of marks'!O106="","",'statement of marks'!O106)</f>
        <v/>
      </c>
      <c r="H3180" s="430" t="str">
        <f>IF('statement of marks'!P106="","",'statement of marks'!P106)</f>
        <v/>
      </c>
      <c r="I3180" s="443" t="str">
        <f>IF('statement of marks'!Q106="","",'statement of marks'!Q106)</f>
        <v/>
      </c>
      <c r="J3180" s="430" t="str">
        <f>IF('statement of marks'!R106="","",'statement of marks'!R106)</f>
        <v/>
      </c>
      <c r="K3180" s="430" t="str">
        <f>IF('statement of marks'!S106="","",'statement of marks'!S106)</f>
        <v/>
      </c>
      <c r="L3180" s="443" t="str">
        <f>IF('statement of marks'!T106="","",'statement of marks'!T106)</f>
        <v/>
      </c>
      <c r="M3180" s="443" t="str">
        <f>IF('statement of marks'!U106="","",'statement of marks'!U106)</f>
        <v/>
      </c>
      <c r="N3180" s="444" t="str">
        <f>IF('statement of marks'!V106="","",'statement of marks'!V106)</f>
        <v/>
      </c>
      <c r="O3180" s="430" t="str">
        <f>IF('statement of marks'!W106="","",'statement of marks'!W106)</f>
        <v/>
      </c>
      <c r="P3180" s="430" t="str">
        <f>IF('statement of marks'!X106="","",'statement of marks'!X106)</f>
        <v/>
      </c>
      <c r="Q3180" s="430" t="str">
        <f>IF('statement of marks'!Y106="","",'statement of marks'!Y106)</f>
        <v/>
      </c>
      <c r="R3180" s="443" t="str">
        <f>IF('statement of marks'!Z106="","",'statement of marks'!Z106)</f>
        <v/>
      </c>
      <c r="S3180" s="445" t="str">
        <f>IF('statement of marks'!AA106="","",'statement of marks'!AA106)</f>
        <v/>
      </c>
      <c r="T3180" s="430" t="str">
        <f>IF('statement of marks'!AB106="","",'statement of marks'!AB106)</f>
        <v/>
      </c>
      <c r="U3180" s="430" t="str">
        <f>IF('statement of marks'!AC106="","",'statement of marks'!AC106)</f>
        <v/>
      </c>
      <c r="V3180" s="430" t="str">
        <f>IF('statement of marks'!AD106="","",'statement of marks'!AD106)</f>
        <v/>
      </c>
      <c r="W3180" s="443" t="str">
        <f>IF('statement of marks'!AE106="","",'statement of marks'!AE106)</f>
        <v/>
      </c>
      <c r="X3180" s="446" t="str">
        <f>IF('statement of marks'!AF106="","",'statement of marks'!AF106)</f>
        <v/>
      </c>
      <c r="Y3180" s="430" t="str">
        <f>IF('statement of marks'!AG106="","",'statement of marks'!AG106)</f>
        <v/>
      </c>
      <c r="Z3180" s="453" t="str">
        <f>IF('statement of marks'!AH106="","",'statement of marks'!AH106)</f>
        <v/>
      </c>
    </row>
    <row r="3181" spans="1:26" ht="15.5" customHeight="1">
      <c r="A3181" s="424"/>
      <c r="B3181" s="813" t="str">
        <f>IF('statement of marks'!$AK$3="","",'statement of marks'!$AK$3)</f>
        <v>ENGLISH</v>
      </c>
      <c r="C3181" s="814"/>
      <c r="D3181" s="430" t="str">
        <f>IF('statement of marks'!AK106="","",'statement of marks'!AK106)</f>
        <v/>
      </c>
      <c r="E3181" s="430" t="str">
        <f>IF('statement of marks'!AL106="","",'statement of marks'!AL106)</f>
        <v/>
      </c>
      <c r="F3181" s="442" t="str">
        <f>IF('statement of marks'!AM106="","",'statement of marks'!AM106)</f>
        <v/>
      </c>
      <c r="G3181" s="430" t="str">
        <f>IF('statement of marks'!AN106="","",'statement of marks'!AN106)</f>
        <v/>
      </c>
      <c r="H3181" s="430" t="str">
        <f>IF('statement of marks'!AO106="","",'statement of marks'!AO106)</f>
        <v/>
      </c>
      <c r="I3181" s="443" t="str">
        <f>IF('statement of marks'!AP106="","",'statement of marks'!AP106)</f>
        <v/>
      </c>
      <c r="J3181" s="430" t="str">
        <f>IF('statement of marks'!AQ106="","",'statement of marks'!AQ106)</f>
        <v/>
      </c>
      <c r="K3181" s="430" t="str">
        <f>IF('statement of marks'!AR106="","",'statement of marks'!AR106)</f>
        <v/>
      </c>
      <c r="L3181" s="443" t="str">
        <f>IF('statement of marks'!AS106="","",'statement of marks'!AS106)</f>
        <v/>
      </c>
      <c r="M3181" s="443" t="str">
        <f>IF('statement of marks'!AT106="","",'statement of marks'!AT106)</f>
        <v/>
      </c>
      <c r="N3181" s="444" t="str">
        <f>IF('statement of marks'!AU106="","",'statement of marks'!AU106)</f>
        <v/>
      </c>
      <c r="O3181" s="430" t="str">
        <f>IF('statement of marks'!AV106="","",'statement of marks'!AV106)</f>
        <v/>
      </c>
      <c r="P3181" s="430" t="str">
        <f>IF('statement of marks'!AW106="","",'statement of marks'!AW106)</f>
        <v/>
      </c>
      <c r="Q3181" s="430" t="str">
        <f>IF('statement of marks'!AX106="","",'statement of marks'!AX106)</f>
        <v/>
      </c>
      <c r="R3181" s="443" t="str">
        <f>IF('statement of marks'!AY106="","",'statement of marks'!AY106)</f>
        <v/>
      </c>
      <c r="S3181" s="445" t="str">
        <f>IF('statement of marks'!AZ106="","",'statement of marks'!AZ106)</f>
        <v/>
      </c>
      <c r="T3181" s="430" t="str">
        <f>IF('statement of marks'!BA106="","",'statement of marks'!BA106)</f>
        <v/>
      </c>
      <c r="U3181" s="430" t="str">
        <f>IF('statement of marks'!BB106="","",'statement of marks'!BB106)</f>
        <v/>
      </c>
      <c r="V3181" s="430" t="str">
        <f>IF('statement of marks'!BC106="","",'statement of marks'!BC106)</f>
        <v/>
      </c>
      <c r="W3181" s="443" t="str">
        <f>IF('statement of marks'!BD106="","",'statement of marks'!BD106)</f>
        <v/>
      </c>
      <c r="X3181" s="446" t="str">
        <f>IF('statement of marks'!BE106="","",'statement of marks'!BE106)</f>
        <v/>
      </c>
      <c r="Y3181" s="430" t="str">
        <f>IF('statement of marks'!BF106="","",'statement of marks'!BF106)</f>
        <v/>
      </c>
      <c r="Z3181" s="453" t="str">
        <f>IF('statement of marks'!BG106="","",'statement of marks'!BG106)</f>
        <v/>
      </c>
    </row>
    <row r="3182" spans="1:26" ht="15.5" customHeight="1">
      <c r="A3182" s="424"/>
      <c r="B3182" s="813" t="str">
        <f>IF('statement of marks'!BJ106="s","SANSKRIT",IF('statement of marks'!BJ106="u","URDU",IF('statement of marks'!BJ106="g","GUJRATI",IF('statement of marks'!BJ106="p","PUNJABI",IF('statement of marks'!BJ106="sd","fla/kh","THIRD LANGUAGE")))))</f>
        <v>THIRD LANGUAGE</v>
      </c>
      <c r="C3182" s="814"/>
      <c r="D3182" s="430" t="str">
        <f>IF('statement of marks'!BK106="","",'statement of marks'!BK106)</f>
        <v/>
      </c>
      <c r="E3182" s="430" t="str">
        <f>IF('statement of marks'!BL106="","",'statement of marks'!BL106)</f>
        <v/>
      </c>
      <c r="F3182" s="442" t="str">
        <f>IF('statement of marks'!BM106="","",'statement of marks'!BM106)</f>
        <v/>
      </c>
      <c r="G3182" s="430" t="str">
        <f>IF('statement of marks'!BN106="","",'statement of marks'!BN106)</f>
        <v/>
      </c>
      <c r="H3182" s="430" t="str">
        <f>IF('statement of marks'!BO106="","",'statement of marks'!BO106)</f>
        <v/>
      </c>
      <c r="I3182" s="443" t="str">
        <f>IF('statement of marks'!BP106="","",'statement of marks'!BP106)</f>
        <v/>
      </c>
      <c r="J3182" s="430" t="str">
        <f>IF('statement of marks'!BQ106="","",'statement of marks'!BQ106)</f>
        <v/>
      </c>
      <c r="K3182" s="430" t="str">
        <f>IF('statement of marks'!BR106="","",'statement of marks'!BR106)</f>
        <v/>
      </c>
      <c r="L3182" s="443" t="str">
        <f>IF('statement of marks'!BS106="","",'statement of marks'!BS106)</f>
        <v/>
      </c>
      <c r="M3182" s="443" t="str">
        <f>IF('statement of marks'!BT106="","",'statement of marks'!BT106)</f>
        <v/>
      </c>
      <c r="N3182" s="444" t="str">
        <f>IF('statement of marks'!BU106="","",'statement of marks'!BU106)</f>
        <v/>
      </c>
      <c r="O3182" s="430" t="str">
        <f>IF('statement of marks'!BV106="","",'statement of marks'!BV106)</f>
        <v/>
      </c>
      <c r="P3182" s="430" t="str">
        <f>IF('statement of marks'!BW106="","",'statement of marks'!BW106)</f>
        <v/>
      </c>
      <c r="Q3182" s="430"/>
      <c r="R3182" s="443" t="str">
        <f>IF('statement of marks'!BX106="","",'statement of marks'!BX106)</f>
        <v/>
      </c>
      <c r="S3182" s="445" t="str">
        <f>IF('statement of marks'!BY106="","",'statement of marks'!BY106)</f>
        <v/>
      </c>
      <c r="T3182" s="430" t="str">
        <f>IF('statement of marks'!BZ106="","",'statement of marks'!BZ106)</f>
        <v/>
      </c>
      <c r="U3182" s="430" t="str">
        <f>IF('statement of marks'!CA106="","",'statement of marks'!CA106)</f>
        <v/>
      </c>
      <c r="V3182" s="430"/>
      <c r="W3182" s="443" t="str">
        <f>IF('statement of marks'!CB106="","",'statement of marks'!CB106)</f>
        <v/>
      </c>
      <c r="X3182" s="446" t="str">
        <f>IF('statement of marks'!CC106="","",'statement of marks'!CC106)</f>
        <v/>
      </c>
      <c r="Y3182" s="430" t="str">
        <f>IF('statement of marks'!CD106="","",'statement of marks'!CD106)</f>
        <v/>
      </c>
      <c r="Z3182" s="453" t="str">
        <f>IF('statement of marks'!CE106="","",'statement of marks'!CE106)</f>
        <v/>
      </c>
    </row>
    <row r="3183" spans="1:26" ht="15.5" customHeight="1">
      <c r="A3183" s="424"/>
      <c r="B3183" s="813" t="str">
        <f>IF('statement of marks'!$CH$3="","",'statement of marks'!$CH$3)</f>
        <v>MATHEMATICS</v>
      </c>
      <c r="C3183" s="814"/>
      <c r="D3183" s="430" t="str">
        <f>IF('statement of marks'!CH106="","",'statement of marks'!CH106)</f>
        <v/>
      </c>
      <c r="E3183" s="430" t="str">
        <f>IF('statement of marks'!CI106="","",'statement of marks'!CI106)</f>
        <v/>
      </c>
      <c r="F3183" s="442" t="str">
        <f>IF('statement of marks'!CJ106="","",'statement of marks'!CJ106)</f>
        <v/>
      </c>
      <c r="G3183" s="430" t="str">
        <f>IF('statement of marks'!CK106="","",'statement of marks'!CK106)</f>
        <v/>
      </c>
      <c r="H3183" s="430" t="str">
        <f>IF('statement of marks'!CL106="","",'statement of marks'!CL106)</f>
        <v/>
      </c>
      <c r="I3183" s="443" t="str">
        <f>IF('statement of marks'!CM106="","",'statement of marks'!CM106)</f>
        <v/>
      </c>
      <c r="J3183" s="430" t="str">
        <f>IF('statement of marks'!CN106="","",'statement of marks'!CN106)</f>
        <v/>
      </c>
      <c r="K3183" s="430" t="str">
        <f>IF('statement of marks'!CO106="","",'statement of marks'!CO106)</f>
        <v/>
      </c>
      <c r="L3183" s="443" t="str">
        <f>IF('statement of marks'!CP106="","",'statement of marks'!CP106)</f>
        <v/>
      </c>
      <c r="M3183" s="443" t="str">
        <f>IF('statement of marks'!CQ106="","",'statement of marks'!CQ106)</f>
        <v/>
      </c>
      <c r="N3183" s="444" t="str">
        <f>IF('statement of marks'!CR106="","",'statement of marks'!CR106)</f>
        <v/>
      </c>
      <c r="O3183" s="430" t="str">
        <f>IF('statement of marks'!CS106="","",'statement of marks'!CS106)</f>
        <v/>
      </c>
      <c r="P3183" s="430" t="str">
        <f>IF('statement of marks'!CT106="","",'statement of marks'!CT106)</f>
        <v/>
      </c>
      <c r="Q3183" s="430" t="str">
        <f>IF('statement of marks'!CU106="","",'statement of marks'!CU106)</f>
        <v/>
      </c>
      <c r="R3183" s="443" t="str">
        <f>IF('statement of marks'!CV106="","",'statement of marks'!CV106)</f>
        <v/>
      </c>
      <c r="S3183" s="445" t="str">
        <f>IF('statement of marks'!CW106="","",'statement of marks'!CW106)</f>
        <v/>
      </c>
      <c r="T3183" s="430" t="str">
        <f>IF('statement of marks'!CX106="","",'statement of marks'!CX106)</f>
        <v/>
      </c>
      <c r="U3183" s="430" t="str">
        <f>IF('statement of marks'!CY106="","",'statement of marks'!CY106)</f>
        <v/>
      </c>
      <c r="V3183" s="430" t="str">
        <f>IF('statement of marks'!CZ106="","",'statement of marks'!CZ106)</f>
        <v/>
      </c>
      <c r="W3183" s="443" t="str">
        <f>IF('statement of marks'!DA106="","",'statement of marks'!DA106)</f>
        <v/>
      </c>
      <c r="X3183" s="446" t="str">
        <f>IF('statement of marks'!DB106="","",'statement of marks'!DB106)</f>
        <v/>
      </c>
      <c r="Y3183" s="430" t="str">
        <f>IF('statement of marks'!DC106="","",'statement of marks'!DC106)</f>
        <v/>
      </c>
      <c r="Z3183" s="453" t="str">
        <f>IF('statement of marks'!DD106="","",'statement of marks'!DD106)</f>
        <v/>
      </c>
    </row>
    <row r="3184" spans="1:26" ht="15.5" customHeight="1">
      <c r="A3184" s="424"/>
      <c r="B3184" s="813" t="str">
        <f>IF('statement of marks'!$DG$3="","",'statement of marks'!$DG$3)</f>
        <v>SCIENCE</v>
      </c>
      <c r="C3184" s="814"/>
      <c r="D3184" s="430" t="str">
        <f>IF('statement of marks'!DG106="","",'statement of marks'!DG106)</f>
        <v/>
      </c>
      <c r="E3184" s="430" t="str">
        <f>IF('statement of marks'!DH106="","",'statement of marks'!DH106)</f>
        <v/>
      </c>
      <c r="F3184" s="442" t="str">
        <f>IF('statement of marks'!DI106="","",'statement of marks'!DI106)</f>
        <v/>
      </c>
      <c r="G3184" s="430" t="str">
        <f>IF('statement of marks'!DJ106="","",'statement of marks'!DJ106)</f>
        <v/>
      </c>
      <c r="H3184" s="430" t="str">
        <f>IF('statement of marks'!DK106="","",'statement of marks'!DK106)</f>
        <v/>
      </c>
      <c r="I3184" s="443" t="str">
        <f>IF('statement of marks'!DL106="","",'statement of marks'!DL106)</f>
        <v/>
      </c>
      <c r="J3184" s="430" t="str">
        <f>IF('statement of marks'!DM106="","",'statement of marks'!DM106)</f>
        <v/>
      </c>
      <c r="K3184" s="430" t="str">
        <f>IF('statement of marks'!DN106="","",'statement of marks'!DN106)</f>
        <v/>
      </c>
      <c r="L3184" s="443" t="str">
        <f>IF('statement of marks'!DO106="","",'statement of marks'!DO106)</f>
        <v/>
      </c>
      <c r="M3184" s="443" t="str">
        <f>IF('statement of marks'!DP106="","",'statement of marks'!DP106)</f>
        <v/>
      </c>
      <c r="N3184" s="444" t="str">
        <f>IF('statement of marks'!DQ106="","",'statement of marks'!DQ106)</f>
        <v/>
      </c>
      <c r="O3184" s="430" t="str">
        <f>IF('statement of marks'!DR106="","",'statement of marks'!DR106)</f>
        <v/>
      </c>
      <c r="P3184" s="430" t="str">
        <f>IF('statement of marks'!DS106="","",'statement of marks'!DS106)</f>
        <v/>
      </c>
      <c r="Q3184" s="430"/>
      <c r="R3184" s="443" t="str">
        <f>IF('statement of marks'!DT106="","",'statement of marks'!DT106)</f>
        <v/>
      </c>
      <c r="S3184" s="445" t="str">
        <f>IF('statement of marks'!DU106="","",'statement of marks'!DU106)</f>
        <v/>
      </c>
      <c r="T3184" s="430" t="str">
        <f>IF('statement of marks'!DV106="","",'statement of marks'!DV106)</f>
        <v/>
      </c>
      <c r="U3184" s="430" t="str">
        <f>IF('statement of marks'!DW106="","",'statement of marks'!DW106)</f>
        <v/>
      </c>
      <c r="V3184" s="430"/>
      <c r="W3184" s="443" t="str">
        <f>IF('statement of marks'!DX106="","",'statement of marks'!DX106)</f>
        <v/>
      </c>
      <c r="X3184" s="446" t="str">
        <f>IF('statement of marks'!DY106="","",'statement of marks'!DY106)</f>
        <v/>
      </c>
      <c r="Y3184" s="430" t="str">
        <f>IF('statement of marks'!DZ106="","",'statement of marks'!DZ106)</f>
        <v/>
      </c>
      <c r="Z3184" s="453" t="str">
        <f>IF('statement of marks'!EA106="","",'statement of marks'!EA106)</f>
        <v/>
      </c>
    </row>
    <row r="3185" spans="1:26" ht="15.5" customHeight="1">
      <c r="A3185" s="424"/>
      <c r="B3185" s="813" t="str">
        <f>IF('statement of marks'!$ED$3="","",'statement of marks'!$ED$3)</f>
        <v>SOCIAL STUDIES</v>
      </c>
      <c r="C3185" s="814"/>
      <c r="D3185" s="430" t="str">
        <f>IF('statement of marks'!ED106="","",'statement of marks'!ED106)</f>
        <v/>
      </c>
      <c r="E3185" s="430" t="str">
        <f>IF('statement of marks'!EE106="","",'statement of marks'!EE106)</f>
        <v/>
      </c>
      <c r="F3185" s="442" t="str">
        <f>IF('statement of marks'!EF106="","",'statement of marks'!EF106)</f>
        <v/>
      </c>
      <c r="G3185" s="430" t="str">
        <f>IF('statement of marks'!EG106="","",'statement of marks'!EG106)</f>
        <v/>
      </c>
      <c r="H3185" s="430" t="str">
        <f>IF('statement of marks'!EH106="","",'statement of marks'!EH106)</f>
        <v/>
      </c>
      <c r="I3185" s="443" t="str">
        <f>IF('statement of marks'!EI106="","",'statement of marks'!EI106)</f>
        <v/>
      </c>
      <c r="J3185" s="430" t="str">
        <f>IF('statement of marks'!EJ106="","",'statement of marks'!EJ106)</f>
        <v/>
      </c>
      <c r="K3185" s="430" t="str">
        <f>IF('statement of marks'!EK106="","",'statement of marks'!EK106)</f>
        <v/>
      </c>
      <c r="L3185" s="443" t="str">
        <f>IF('statement of marks'!EL106="","",'statement of marks'!EL106)</f>
        <v/>
      </c>
      <c r="M3185" s="443" t="str">
        <f>IF('statement of marks'!EM106="","",'statement of marks'!EM106)</f>
        <v/>
      </c>
      <c r="N3185" s="444" t="str">
        <f>IF('statement of marks'!EN106="","",'statement of marks'!EN106)</f>
        <v/>
      </c>
      <c r="O3185" s="430" t="str">
        <f>IF('statement of marks'!EO106="","",'statement of marks'!EO106)</f>
        <v/>
      </c>
      <c r="P3185" s="430" t="str">
        <f>IF('statement of marks'!EP106="","",'statement of marks'!EP106)</f>
        <v/>
      </c>
      <c r="Q3185" s="430"/>
      <c r="R3185" s="443" t="str">
        <f>IF('statement of marks'!EQ106="","",'statement of marks'!EQ106)</f>
        <v/>
      </c>
      <c r="S3185" s="445" t="str">
        <f>IF('statement of marks'!ER106="","",'statement of marks'!ER106)</f>
        <v/>
      </c>
      <c r="T3185" s="430" t="str">
        <f>IF('statement of marks'!ES106="","",'statement of marks'!ES106)</f>
        <v/>
      </c>
      <c r="U3185" s="430" t="str">
        <f>IF('statement of marks'!ET106="","",'statement of marks'!ET106)</f>
        <v/>
      </c>
      <c r="V3185" s="430"/>
      <c r="W3185" s="443" t="str">
        <f>IF('statement of marks'!EU106="","",'statement of marks'!EU106)</f>
        <v/>
      </c>
      <c r="X3185" s="446" t="str">
        <f>IF('statement of marks'!EV106="","",'statement of marks'!EV106)</f>
        <v/>
      </c>
      <c r="Y3185" s="430" t="str">
        <f>IF('statement of marks'!EW106="","",'statement of marks'!EW106)</f>
        <v/>
      </c>
      <c r="Z3185" s="453" t="str">
        <f>IF('statement of marks'!EX106="","",'statement of marks'!EX106)</f>
        <v/>
      </c>
    </row>
    <row r="3186" spans="1:26" ht="15.5" customHeight="1">
      <c r="A3186" s="424"/>
      <c r="B3186" s="813" t="s">
        <v>172</v>
      </c>
      <c r="C3186" s="814"/>
      <c r="D3186" s="794" t="s">
        <v>167</v>
      </c>
      <c r="E3186" s="794"/>
      <c r="F3186" s="794"/>
      <c r="G3186" s="794" t="s">
        <v>168</v>
      </c>
      <c r="H3186" s="794"/>
      <c r="I3186" s="794"/>
      <c r="J3186" s="794" t="s">
        <v>169</v>
      </c>
      <c r="K3186" s="794"/>
      <c r="L3186" s="794"/>
      <c r="M3186" s="794"/>
      <c r="N3186" s="794"/>
      <c r="O3186" s="794" t="s">
        <v>177</v>
      </c>
      <c r="P3186" s="794"/>
      <c r="Q3186" s="794"/>
      <c r="R3186" s="794"/>
      <c r="S3186" s="794" t="s">
        <v>221</v>
      </c>
      <c r="T3186" s="794"/>
      <c r="U3186" s="794"/>
      <c r="V3186" s="794"/>
      <c r="W3186" s="447"/>
      <c r="X3186" s="823" t="s">
        <v>425</v>
      </c>
      <c r="Y3186" s="823"/>
      <c r="Z3186" s="824"/>
    </row>
    <row r="3187" spans="1:26" ht="15.5" customHeight="1">
      <c r="A3187" s="425"/>
      <c r="B3187" s="825" t="s">
        <v>166</v>
      </c>
      <c r="C3187" s="826"/>
      <c r="D3187" s="827">
        <f>IF('statement of marks'!FA$6="","",'statement of marks'!FA$6)</f>
        <v>20</v>
      </c>
      <c r="E3187" s="827"/>
      <c r="F3187" s="827"/>
      <c r="G3187" s="827">
        <f>IF('statement of marks'!FB$6="","",'statement of marks'!FB$6)</f>
        <v>20</v>
      </c>
      <c r="H3187" s="827"/>
      <c r="I3187" s="827"/>
      <c r="J3187" s="827">
        <f>IF('statement of marks'!FC$6="","",'statement of marks'!FC$6)</f>
        <v>20</v>
      </c>
      <c r="K3187" s="827"/>
      <c r="L3187" s="827"/>
      <c r="M3187" s="827"/>
      <c r="N3187" s="827"/>
      <c r="O3187" s="827">
        <f>IF('statement of marks'!FD$6="","",'statement of marks'!FD$6)</f>
        <v>20</v>
      </c>
      <c r="P3187" s="827"/>
      <c r="Q3187" s="827"/>
      <c r="R3187" s="827"/>
      <c r="S3187" s="827">
        <f>IF('statement of marks'!FE$6="","",'statement of marks'!FE$6)</f>
        <v>20</v>
      </c>
      <c r="T3187" s="827"/>
      <c r="U3187" s="827"/>
      <c r="V3187" s="827"/>
      <c r="W3187" s="448"/>
      <c r="X3187" s="436">
        <f>IF('statement of marks'!FF$6="","",'statement of marks'!FF$6)</f>
        <v>100</v>
      </c>
      <c r="Y3187" s="436" t="s">
        <v>220</v>
      </c>
      <c r="Z3187" s="451" t="s">
        <v>69</v>
      </c>
    </row>
    <row r="3188" spans="1:26" ht="15.5" customHeight="1">
      <c r="A3188" s="424"/>
      <c r="B3188" s="813" t="str">
        <f>IF('statement of marks'!$FA$3="","",'statement of marks'!$FA$3)</f>
        <v>WORK EXPERIENCE</v>
      </c>
      <c r="C3188" s="814"/>
      <c r="D3188" s="817" t="str">
        <f>IF('statement of marks'!FA106="","",'statement of marks'!FA106)</f>
        <v/>
      </c>
      <c r="E3188" s="817"/>
      <c r="F3188" s="817"/>
      <c r="G3188" s="817" t="str">
        <f>IF('statement of marks'!FB106="","",'statement of marks'!FB106)</f>
        <v/>
      </c>
      <c r="H3188" s="817"/>
      <c r="I3188" s="817"/>
      <c r="J3188" s="816" t="str">
        <f>IF('statement of marks'!FC106="","",'statement of marks'!FC106)</f>
        <v/>
      </c>
      <c r="K3188" s="816"/>
      <c r="L3188" s="816"/>
      <c r="M3188" s="816"/>
      <c r="N3188" s="816"/>
      <c r="O3188" s="817" t="str">
        <f>IF('statement of marks'!FD106="","",'statement of marks'!FD106)</f>
        <v/>
      </c>
      <c r="P3188" s="817"/>
      <c r="Q3188" s="817"/>
      <c r="R3188" s="817"/>
      <c r="S3188" s="817" t="str">
        <f>IF('statement of marks'!FE106="","",'statement of marks'!FE106)</f>
        <v/>
      </c>
      <c r="T3188" s="817"/>
      <c r="U3188" s="817"/>
      <c r="V3188" s="817"/>
      <c r="W3188" s="447"/>
      <c r="X3188" s="447" t="str">
        <f>IF('statement of marks'!FF106="","",'statement of marks'!FF106)</f>
        <v/>
      </c>
      <c r="Y3188" s="447" t="str">
        <f>IF('statement of marks'!FG106="","",'statement of marks'!FG106)</f>
        <v/>
      </c>
      <c r="Z3188" s="454" t="str">
        <f>IF('statement of marks'!FH106="","",'statement of marks'!FH106)</f>
        <v/>
      </c>
    </row>
    <row r="3189" spans="1:26" ht="15.5" customHeight="1">
      <c r="A3189" s="424"/>
      <c r="B3189" s="813" t="str">
        <f>IF('statement of marks'!$FK$3="","",'statement of marks'!$FK$3)</f>
        <v>ART EDUCATION</v>
      </c>
      <c r="C3189" s="814"/>
      <c r="D3189" s="817" t="str">
        <f>IF('statement of marks'!FK106="","",'statement of marks'!FK106)</f>
        <v/>
      </c>
      <c r="E3189" s="817"/>
      <c r="F3189" s="817"/>
      <c r="G3189" s="817" t="str">
        <f>IF('statement of marks'!FL106="","",'statement of marks'!FL106)</f>
        <v/>
      </c>
      <c r="H3189" s="817"/>
      <c r="I3189" s="817"/>
      <c r="J3189" s="816" t="str">
        <f>IF('statement of marks'!FM106="","",'statement of marks'!FM106)</f>
        <v/>
      </c>
      <c r="K3189" s="816"/>
      <c r="L3189" s="816"/>
      <c r="M3189" s="816"/>
      <c r="N3189" s="816"/>
      <c r="O3189" s="817" t="str">
        <f>IF('statement of marks'!FN106="","",'statement of marks'!FN106)</f>
        <v/>
      </c>
      <c r="P3189" s="817"/>
      <c r="Q3189" s="817"/>
      <c r="R3189" s="817"/>
      <c r="S3189" s="817" t="str">
        <f>IF('statement of marks'!FO106="","",'statement of marks'!FO106)</f>
        <v/>
      </c>
      <c r="T3189" s="817"/>
      <c r="U3189" s="817"/>
      <c r="V3189" s="817"/>
      <c r="W3189" s="447"/>
      <c r="X3189" s="447" t="str">
        <f>IF('statement of marks'!FP106="","",'statement of marks'!FP106)</f>
        <v/>
      </c>
      <c r="Y3189" s="447" t="str">
        <f>IF('statement of marks'!FQ106="","",'statement of marks'!FQ106)</f>
        <v/>
      </c>
      <c r="Z3189" s="454" t="str">
        <f>IF('statement of marks'!FR106="","",'statement of marks'!FR106)</f>
        <v/>
      </c>
    </row>
    <row r="3190" spans="1:26" ht="15.5" customHeight="1">
      <c r="A3190" s="424"/>
      <c r="B3190" s="813" t="str">
        <f>IF('statement of marks'!$FU$3="","",'statement of marks'!$FU$3)</f>
        <v>PHYSICIAL EDUCATION</v>
      </c>
      <c r="C3190" s="814"/>
      <c r="D3190" s="817" t="str">
        <f>IF('statement of marks'!FU106="","",'statement of marks'!FU106)</f>
        <v/>
      </c>
      <c r="E3190" s="817"/>
      <c r="F3190" s="817"/>
      <c r="G3190" s="817" t="str">
        <f>IF('statement of marks'!FV106="","",'statement of marks'!FV106)</f>
        <v/>
      </c>
      <c r="H3190" s="817"/>
      <c r="I3190" s="817"/>
      <c r="J3190" s="816" t="str">
        <f>IF('statement of marks'!FW106="","",'statement of marks'!FW106)</f>
        <v/>
      </c>
      <c r="K3190" s="816"/>
      <c r="L3190" s="816"/>
      <c r="M3190" s="816"/>
      <c r="N3190" s="816"/>
      <c r="O3190" s="817" t="str">
        <f>IF('statement of marks'!FX106="","",'statement of marks'!FX106)</f>
        <v/>
      </c>
      <c r="P3190" s="817"/>
      <c r="Q3190" s="817"/>
      <c r="R3190" s="817"/>
      <c r="S3190" s="817" t="str">
        <f>IF('statement of marks'!FY106="","",'statement of marks'!FY106)</f>
        <v/>
      </c>
      <c r="T3190" s="817"/>
      <c r="U3190" s="817"/>
      <c r="V3190" s="817"/>
      <c r="W3190" s="447"/>
      <c r="X3190" s="447" t="str">
        <f>IF('statement of marks'!FZ106="","",'statement of marks'!FZ106)</f>
        <v/>
      </c>
      <c r="Y3190" s="447" t="str">
        <f>IF('statement of marks'!GA106="","",'statement of marks'!GA106)</f>
        <v/>
      </c>
      <c r="Z3190" s="454" t="str">
        <f>IF('statement of marks'!GB106="","",'statement of marks'!GB106)</f>
        <v/>
      </c>
    </row>
    <row r="3191" spans="1:26" ht="15.5" customHeight="1">
      <c r="A3191" s="424"/>
      <c r="B3191" s="813" t="s">
        <v>173</v>
      </c>
      <c r="C3191" s="814"/>
      <c r="D3191" s="794" t="str">
        <f>details!$EF$3</f>
        <v>AUGUST</v>
      </c>
      <c r="E3191" s="794"/>
      <c r="F3191" s="794"/>
      <c r="G3191" s="794" t="str">
        <f>details!$EJ$3</f>
        <v>OCTOBER</v>
      </c>
      <c r="H3191" s="794"/>
      <c r="I3191" s="794"/>
      <c r="J3191" s="816" t="str">
        <f>details!$EN$3</f>
        <v>DECEMBER</v>
      </c>
      <c r="K3191" s="816"/>
      <c r="L3191" s="816"/>
      <c r="M3191" s="816"/>
      <c r="N3191" s="816"/>
      <c r="O3191" s="794" t="str">
        <f>details!$ER$3</f>
        <v>FEBURARY</v>
      </c>
      <c r="P3191" s="794"/>
      <c r="Q3191" s="794"/>
      <c r="R3191" s="794"/>
      <c r="S3191" s="794" t="str">
        <f>details!$EV$3</f>
        <v>GRAND TOAL</v>
      </c>
      <c r="T3191" s="794"/>
      <c r="U3191" s="794"/>
      <c r="V3191" s="794"/>
      <c r="W3191" s="811" t="s">
        <v>118</v>
      </c>
      <c r="X3191" s="811"/>
      <c r="Y3191" s="811"/>
      <c r="Z3191" s="812"/>
    </row>
    <row r="3192" spans="1:26" ht="15.5" customHeight="1">
      <c r="A3192" s="424"/>
      <c r="B3192" s="813" t="s">
        <v>175</v>
      </c>
      <c r="C3192" s="814"/>
      <c r="D3192" s="815" t="str">
        <f>IF(details!EI106="","",details!EI106)</f>
        <v/>
      </c>
      <c r="E3192" s="815"/>
      <c r="F3192" s="815"/>
      <c r="G3192" s="815" t="str">
        <f>IF(details!EM106="","",details!EM106)</f>
        <v/>
      </c>
      <c r="H3192" s="815"/>
      <c r="I3192" s="815"/>
      <c r="J3192" s="816" t="str">
        <f>IF(details!EQ106="","",details!EQ106)</f>
        <v/>
      </c>
      <c r="K3192" s="816"/>
      <c r="L3192" s="816"/>
      <c r="M3192" s="816"/>
      <c r="N3192" s="816"/>
      <c r="O3192" s="817" t="str">
        <f>IF(details!EU106="","",details!EU106)</f>
        <v/>
      </c>
      <c r="P3192" s="817"/>
      <c r="Q3192" s="817"/>
      <c r="R3192" s="817"/>
      <c r="S3192" s="815" t="str">
        <f>IF(details!EW106="","",details!EW106)</f>
        <v/>
      </c>
      <c r="T3192" s="815"/>
      <c r="U3192" s="815"/>
      <c r="V3192" s="815"/>
      <c r="W3192" s="811"/>
      <c r="X3192" s="811"/>
      <c r="Y3192" s="811"/>
      <c r="Z3192" s="812"/>
    </row>
    <row r="3193" spans="1:26" ht="15.5" customHeight="1">
      <c r="A3193" s="424"/>
      <c r="B3193" s="818" t="s">
        <v>174</v>
      </c>
      <c r="C3193" s="819"/>
      <c r="D3193" s="820">
        <f>IF(details!EH106="","",details!EH106)</f>
        <v>40</v>
      </c>
      <c r="E3193" s="820"/>
      <c r="F3193" s="820"/>
      <c r="G3193" s="820">
        <f>IF(details!EL106="","",details!EL106)</f>
        <v>60</v>
      </c>
      <c r="H3193" s="820"/>
      <c r="I3193" s="820"/>
      <c r="J3193" s="820">
        <f>IF(details!EP106="","",details!EP106)</f>
        <v>80</v>
      </c>
      <c r="K3193" s="820"/>
      <c r="L3193" s="820"/>
      <c r="M3193" s="820"/>
      <c r="N3193" s="820"/>
      <c r="O3193" s="820">
        <f>IF(details!ET106="","",details!ET106)</f>
        <v>100</v>
      </c>
      <c r="P3193" s="820"/>
      <c r="Q3193" s="820"/>
      <c r="R3193" s="820"/>
      <c r="S3193" s="820">
        <f>IF(details!EV106="","",details!EV106)</f>
        <v>110</v>
      </c>
      <c r="T3193" s="820"/>
      <c r="U3193" s="820"/>
      <c r="V3193" s="820"/>
      <c r="W3193" s="821">
        <f>'statement of marks'!$HR$108</f>
        <v>45777</v>
      </c>
      <c r="X3193" s="821"/>
      <c r="Y3193" s="821"/>
      <c r="Z3193" s="822"/>
    </row>
    <row r="3194" spans="1:26" ht="15.5" customHeight="1">
      <c r="A3194" s="426"/>
      <c r="B3194" s="803" t="s">
        <v>232</v>
      </c>
      <c r="C3194" s="804"/>
      <c r="D3194" s="805" t="s">
        <v>189</v>
      </c>
      <c r="E3194" s="805"/>
      <c r="F3194" s="805"/>
      <c r="G3194" s="805" t="s">
        <v>190</v>
      </c>
      <c r="H3194" s="805"/>
      <c r="I3194" s="805"/>
      <c r="J3194" s="805" t="s">
        <v>222</v>
      </c>
      <c r="K3194" s="805"/>
      <c r="L3194" s="805"/>
      <c r="M3194" s="805"/>
      <c r="N3194" s="805"/>
      <c r="O3194" s="805" t="s">
        <v>147</v>
      </c>
      <c r="P3194" s="805"/>
      <c r="Q3194" s="805"/>
      <c r="R3194" s="805"/>
      <c r="S3194" s="806" t="s">
        <v>195</v>
      </c>
      <c r="T3194" s="806"/>
      <c r="U3194" s="806"/>
      <c r="V3194" s="806"/>
      <c r="W3194" s="805" t="s">
        <v>230</v>
      </c>
      <c r="X3194" s="805"/>
      <c r="Y3194" s="805"/>
      <c r="Z3194" s="807"/>
    </row>
    <row r="3195" spans="1:26" ht="15.5" customHeight="1">
      <c r="A3195" s="426"/>
      <c r="B3195" s="803"/>
      <c r="C3195" s="804"/>
      <c r="D3195" s="805">
        <f>'statement of marks'!HP106</f>
        <v>1200</v>
      </c>
      <c r="E3195" s="805"/>
      <c r="F3195" s="805"/>
      <c r="G3195" s="805" t="str">
        <f>'statement of marks'!HQ106</f>
        <v/>
      </c>
      <c r="H3195" s="805"/>
      <c r="I3195" s="805"/>
      <c r="J3195" s="808" t="str">
        <f>'statement of marks'!HU106</f>
        <v/>
      </c>
      <c r="K3195" s="808"/>
      <c r="L3195" s="808"/>
      <c r="M3195" s="808"/>
      <c r="N3195" s="808"/>
      <c r="O3195" s="808" t="str">
        <f>'statement of marks'!HR106</f>
        <v/>
      </c>
      <c r="P3195" s="808"/>
      <c r="Q3195" s="808"/>
      <c r="R3195" s="808"/>
      <c r="S3195" s="805" t="str">
        <f>'statement of marks'!HT106</f>
        <v/>
      </c>
      <c r="T3195" s="805"/>
      <c r="U3195" s="805"/>
      <c r="V3195" s="805"/>
      <c r="W3195" s="809" t="str">
        <f>'statement of marks'!HO106</f>
        <v/>
      </c>
      <c r="X3195" s="809"/>
      <c r="Y3195" s="809"/>
      <c r="Z3195" s="810"/>
    </row>
    <row r="3196" spans="1:26" ht="15.5" customHeight="1">
      <c r="A3196" s="424"/>
      <c r="B3196" s="792" t="s">
        <v>176</v>
      </c>
      <c r="C3196" s="793"/>
      <c r="D3196" s="794"/>
      <c r="E3196" s="794"/>
      <c r="F3196" s="794"/>
      <c r="G3196" s="794"/>
      <c r="H3196" s="794"/>
      <c r="I3196" s="794"/>
      <c r="J3196" s="794"/>
      <c r="K3196" s="794"/>
      <c r="L3196" s="794"/>
      <c r="M3196" s="794"/>
      <c r="N3196" s="794"/>
      <c r="O3196" s="794"/>
      <c r="P3196" s="794"/>
      <c r="Q3196" s="794"/>
      <c r="R3196" s="794"/>
      <c r="S3196" s="794"/>
      <c r="T3196" s="794"/>
      <c r="U3196" s="794"/>
      <c r="V3196" s="794"/>
      <c r="W3196" s="794"/>
      <c r="X3196" s="794"/>
      <c r="Y3196" s="794"/>
      <c r="Z3196" s="800"/>
    </row>
    <row r="3197" spans="1:26" ht="15.5" customHeight="1">
      <c r="A3197" s="424"/>
      <c r="B3197" s="801" t="s">
        <v>161</v>
      </c>
      <c r="C3197" s="802"/>
      <c r="D3197" s="794"/>
      <c r="E3197" s="794"/>
      <c r="F3197" s="794"/>
      <c r="G3197" s="794"/>
      <c r="H3197" s="794"/>
      <c r="I3197" s="794"/>
      <c r="J3197" s="794"/>
      <c r="K3197" s="794"/>
      <c r="L3197" s="794"/>
      <c r="M3197" s="794"/>
      <c r="N3197" s="794"/>
      <c r="O3197" s="794"/>
      <c r="P3197" s="794"/>
      <c r="Q3197" s="794"/>
      <c r="R3197" s="794"/>
      <c r="S3197" s="794"/>
      <c r="T3197" s="794"/>
      <c r="U3197" s="794"/>
      <c r="V3197" s="794"/>
      <c r="W3197" s="794"/>
      <c r="X3197" s="794"/>
      <c r="Y3197" s="794"/>
      <c r="Z3197" s="800"/>
    </row>
    <row r="3198" spans="1:26" ht="15.5" customHeight="1">
      <c r="A3198" s="424"/>
      <c r="B3198" s="792" t="s">
        <v>162</v>
      </c>
      <c r="C3198" s="793"/>
      <c r="D3198" s="794"/>
      <c r="E3198" s="794"/>
      <c r="F3198" s="794"/>
      <c r="G3198" s="794"/>
      <c r="H3198" s="794"/>
      <c r="I3198" s="794"/>
      <c r="J3198" s="794"/>
      <c r="K3198" s="794"/>
      <c r="L3198" s="794"/>
      <c r="M3198" s="794"/>
      <c r="N3198" s="794"/>
      <c r="O3198" s="794"/>
      <c r="P3198" s="794"/>
      <c r="Q3198" s="794"/>
      <c r="R3198" s="794"/>
      <c r="S3198" s="795" t="s">
        <v>162</v>
      </c>
      <c r="T3198" s="795"/>
      <c r="U3198" s="795"/>
      <c r="V3198" s="795"/>
      <c r="W3198" s="796" t="s">
        <v>163</v>
      </c>
      <c r="X3198" s="796"/>
      <c r="Y3198" s="796"/>
      <c r="Z3198" s="797"/>
    </row>
    <row r="3199" spans="1:26" ht="15.5" customHeight="1">
      <c r="A3199" s="424"/>
      <c r="B3199" s="798" t="s">
        <v>163</v>
      </c>
      <c r="C3199" s="799"/>
      <c r="D3199" s="794"/>
      <c r="E3199" s="794"/>
      <c r="F3199" s="794"/>
      <c r="G3199" s="794"/>
      <c r="H3199" s="794"/>
      <c r="I3199" s="794"/>
      <c r="J3199" s="794"/>
      <c r="K3199" s="794"/>
      <c r="L3199" s="794"/>
      <c r="M3199" s="794"/>
      <c r="N3199" s="794"/>
      <c r="O3199" s="794"/>
      <c r="P3199" s="794"/>
      <c r="Q3199" s="794"/>
      <c r="R3199" s="794"/>
      <c r="S3199" s="795"/>
      <c r="T3199" s="795"/>
      <c r="U3199" s="795"/>
      <c r="V3199" s="795"/>
      <c r="W3199" s="796"/>
      <c r="X3199" s="796"/>
      <c r="Y3199" s="796"/>
      <c r="Z3199" s="797"/>
    </row>
    <row r="3200" spans="1:26" ht="15.5" customHeight="1" thickBot="1">
      <c r="A3200" s="424"/>
      <c r="B3200" s="786" t="s">
        <v>223</v>
      </c>
      <c r="C3200" s="787"/>
      <c r="D3200" s="788"/>
      <c r="E3200" s="788"/>
      <c r="F3200" s="788"/>
      <c r="G3200" s="788"/>
      <c r="H3200" s="788"/>
      <c r="I3200" s="788"/>
      <c r="J3200" s="788"/>
      <c r="K3200" s="788"/>
      <c r="L3200" s="788"/>
      <c r="M3200" s="788"/>
      <c r="N3200" s="788"/>
      <c r="O3200" s="788"/>
      <c r="P3200" s="788"/>
      <c r="Q3200" s="788"/>
      <c r="R3200" s="788"/>
      <c r="S3200" s="789" t="s">
        <v>179</v>
      </c>
      <c r="T3200" s="789"/>
      <c r="U3200" s="789"/>
      <c r="V3200" s="789"/>
      <c r="W3200" s="790" t="s">
        <v>179</v>
      </c>
      <c r="X3200" s="790"/>
      <c r="Y3200" s="790"/>
      <c r="Z3200" s="791"/>
    </row>
  </sheetData>
  <sheetProtection algorithmName="SHA-512" hashValue="QO/xOlY7BR2OQPSs1Bxw7Ich2hPLXHpYlLxTialLYns9DPJ0GLG0oKMbT9Cm37iQ72fJ/YhPBOa5tL6wTDPd9g==" saltValue="MuY1251RKdMt+p3vkxbNNg==" spinCount="100000" sheet="1" formatCells="0" formatColumns="0" formatRows="0" insertColumns="0" autoFilter="0"/>
  <mergeCells count="13101">
    <mergeCell ref="A26:A27"/>
    <mergeCell ref="G32:I32"/>
    <mergeCell ref="O32:R32"/>
    <mergeCell ref="O29:R29"/>
    <mergeCell ref="D28:F28"/>
    <mergeCell ref="G28:I28"/>
    <mergeCell ref="O25:R25"/>
    <mergeCell ref="O27:R27"/>
    <mergeCell ref="O28:R28"/>
    <mergeCell ref="D29:F29"/>
    <mergeCell ref="B29:C29"/>
    <mergeCell ref="D31:F31"/>
    <mergeCell ref="G31:I31"/>
    <mergeCell ref="B28:C28"/>
    <mergeCell ref="D25:F25"/>
    <mergeCell ref="B31:C31"/>
    <mergeCell ref="B32:C32"/>
    <mergeCell ref="D26:F26"/>
    <mergeCell ref="J27:N27"/>
    <mergeCell ref="J28:N28"/>
    <mergeCell ref="B1:Z1"/>
    <mergeCell ref="B30:C30"/>
    <mergeCell ref="D30:F30"/>
    <mergeCell ref="G30:I30"/>
    <mergeCell ref="G29:I29"/>
    <mergeCell ref="G23:I23"/>
    <mergeCell ref="G24:I24"/>
    <mergeCell ref="G20:I20"/>
    <mergeCell ref="J9:L9"/>
    <mergeCell ref="D9:F9"/>
    <mergeCell ref="D22:F22"/>
    <mergeCell ref="G21:I21"/>
    <mergeCell ref="G22:I22"/>
    <mergeCell ref="B22:C22"/>
    <mergeCell ref="B14:C14"/>
    <mergeCell ref="B15:C15"/>
    <mergeCell ref="B16:C16"/>
    <mergeCell ref="O20:R20"/>
    <mergeCell ref="O21:R21"/>
    <mergeCell ref="O22:R22"/>
    <mergeCell ref="D21:F21"/>
    <mergeCell ref="O7:R7"/>
    <mergeCell ref="S7:V7"/>
    <mergeCell ref="G8:V8"/>
    <mergeCell ref="O30:R30"/>
    <mergeCell ref="O19:R19"/>
    <mergeCell ref="O9:R9"/>
    <mergeCell ref="D18:F18"/>
    <mergeCell ref="G18:I18"/>
    <mergeCell ref="D32:F32"/>
    <mergeCell ref="W32:Z32"/>
    <mergeCell ref="O18:R18"/>
    <mergeCell ref="G9:I9"/>
    <mergeCell ref="D23:F23"/>
    <mergeCell ref="D20:F20"/>
    <mergeCell ref="O31:R31"/>
    <mergeCell ref="G19:I19"/>
    <mergeCell ref="B11:C11"/>
    <mergeCell ref="G25:I25"/>
    <mergeCell ref="B12:C12"/>
    <mergeCell ref="B13:C13"/>
    <mergeCell ref="B21:C21"/>
    <mergeCell ref="B3:C3"/>
    <mergeCell ref="B2:Z2"/>
    <mergeCell ref="D7:F7"/>
    <mergeCell ref="D8:F8"/>
    <mergeCell ref="G7:I7"/>
    <mergeCell ref="D4:Z4"/>
    <mergeCell ref="D3:Z3"/>
    <mergeCell ref="D6:Z6"/>
    <mergeCell ref="B4:C4"/>
    <mergeCell ref="B18:C18"/>
    <mergeCell ref="B20:C20"/>
    <mergeCell ref="B25:C25"/>
    <mergeCell ref="B24:C24"/>
    <mergeCell ref="B23:C23"/>
    <mergeCell ref="B17:C17"/>
    <mergeCell ref="S23:V23"/>
    <mergeCell ref="S24:V24"/>
    <mergeCell ref="S25:V25"/>
    <mergeCell ref="S18:V18"/>
    <mergeCell ref="W25:Z25"/>
    <mergeCell ref="M9:M10"/>
    <mergeCell ref="N9:N10"/>
    <mergeCell ref="S28:V29"/>
    <mergeCell ref="W28:Z29"/>
    <mergeCell ref="W23:Z24"/>
    <mergeCell ref="J7:N7"/>
    <mergeCell ref="B33:Z33"/>
    <mergeCell ref="B34:Z34"/>
    <mergeCell ref="B35:C35"/>
    <mergeCell ref="D35:Z35"/>
    <mergeCell ref="J29:N29"/>
    <mergeCell ref="J30:N30"/>
    <mergeCell ref="J31:N31"/>
    <mergeCell ref="J32:N32"/>
    <mergeCell ref="S30:V31"/>
    <mergeCell ref="S32:V32"/>
    <mergeCell ref="W30:Z31"/>
    <mergeCell ref="J18:N18"/>
    <mergeCell ref="J19:N19"/>
    <mergeCell ref="J20:N20"/>
    <mergeCell ref="J21:N21"/>
    <mergeCell ref="J22:N22"/>
    <mergeCell ref="J23:N23"/>
    <mergeCell ref="J24:N24"/>
    <mergeCell ref="J25:N25"/>
    <mergeCell ref="J26:N26"/>
    <mergeCell ref="D5:Z5"/>
    <mergeCell ref="W7:Z7"/>
    <mergeCell ref="W8:Z8"/>
    <mergeCell ref="O23:R23"/>
    <mergeCell ref="B5:C5"/>
    <mergeCell ref="B6:C6"/>
    <mergeCell ref="B7:C7"/>
    <mergeCell ref="S26:V26"/>
    <mergeCell ref="D27:F27"/>
    <mergeCell ref="G26:I26"/>
    <mergeCell ref="O26:R26"/>
    <mergeCell ref="G27:I27"/>
    <mergeCell ref="S27:V27"/>
    <mergeCell ref="W26:Z26"/>
    <mergeCell ref="W27:Z27"/>
    <mergeCell ref="S9:S10"/>
    <mergeCell ref="B26:C27"/>
    <mergeCell ref="B19:C19"/>
    <mergeCell ref="D19:F19"/>
    <mergeCell ref="D24:F24"/>
    <mergeCell ref="S20:V20"/>
    <mergeCell ref="S21:V21"/>
    <mergeCell ref="T9:W9"/>
    <mergeCell ref="S19:V19"/>
    <mergeCell ref="S22:V22"/>
    <mergeCell ref="X9:Z9"/>
    <mergeCell ref="X18:Z18"/>
    <mergeCell ref="O24:R24"/>
    <mergeCell ref="B43:C43"/>
    <mergeCell ref="B44:C44"/>
    <mergeCell ref="B45:C45"/>
    <mergeCell ref="B46:C46"/>
    <mergeCell ref="B47:C47"/>
    <mergeCell ref="B48:C48"/>
    <mergeCell ref="B49:C49"/>
    <mergeCell ref="B50:C50"/>
    <mergeCell ref="D50:F50"/>
    <mergeCell ref="D40:F40"/>
    <mergeCell ref="G40:V40"/>
    <mergeCell ref="W40:Z40"/>
    <mergeCell ref="D41:F41"/>
    <mergeCell ref="G41:I41"/>
    <mergeCell ref="J41:L41"/>
    <mergeCell ref="M41:M42"/>
    <mergeCell ref="N41:N42"/>
    <mergeCell ref="O41:R41"/>
    <mergeCell ref="S41:S42"/>
    <mergeCell ref="T41:W41"/>
    <mergeCell ref="X41:Z41"/>
    <mergeCell ref="B36:C36"/>
    <mergeCell ref="D36:Z36"/>
    <mergeCell ref="B37:C37"/>
    <mergeCell ref="D37:Z37"/>
    <mergeCell ref="B38:C38"/>
    <mergeCell ref="D38:Z38"/>
    <mergeCell ref="B39:C39"/>
    <mergeCell ref="D39:F39"/>
    <mergeCell ref="G39:I39"/>
    <mergeCell ref="J39:N39"/>
    <mergeCell ref="O39:R39"/>
    <mergeCell ref="S39:V39"/>
    <mergeCell ref="W39:Z39"/>
    <mergeCell ref="B54:C54"/>
    <mergeCell ref="D54:F54"/>
    <mergeCell ref="G54:I54"/>
    <mergeCell ref="J54:N54"/>
    <mergeCell ref="O54:R54"/>
    <mergeCell ref="S54:V54"/>
    <mergeCell ref="B55:C55"/>
    <mergeCell ref="D55:F55"/>
    <mergeCell ref="G55:I55"/>
    <mergeCell ref="J55:N55"/>
    <mergeCell ref="O55:R55"/>
    <mergeCell ref="S55:V55"/>
    <mergeCell ref="B52:C52"/>
    <mergeCell ref="D52:F52"/>
    <mergeCell ref="G52:I52"/>
    <mergeCell ref="J52:N52"/>
    <mergeCell ref="O52:R52"/>
    <mergeCell ref="S52:V52"/>
    <mergeCell ref="B53:C53"/>
    <mergeCell ref="D53:F53"/>
    <mergeCell ref="G53:I53"/>
    <mergeCell ref="J53:N53"/>
    <mergeCell ref="O53:R53"/>
    <mergeCell ref="S53:V53"/>
    <mergeCell ref="G50:I50"/>
    <mergeCell ref="J50:N50"/>
    <mergeCell ref="O50:R50"/>
    <mergeCell ref="S50:V50"/>
    <mergeCell ref="X50:Z50"/>
    <mergeCell ref="B51:C51"/>
    <mergeCell ref="D51:F51"/>
    <mergeCell ref="G51:I51"/>
    <mergeCell ref="J51:N51"/>
    <mergeCell ref="O51:R51"/>
    <mergeCell ref="S51:V51"/>
    <mergeCell ref="B60:C60"/>
    <mergeCell ref="D60:F60"/>
    <mergeCell ref="G60:I60"/>
    <mergeCell ref="J60:N60"/>
    <mergeCell ref="O60:R60"/>
    <mergeCell ref="S60:V61"/>
    <mergeCell ref="W60:Z61"/>
    <mergeCell ref="B61:C61"/>
    <mergeCell ref="D61:F61"/>
    <mergeCell ref="G61:I61"/>
    <mergeCell ref="J61:N61"/>
    <mergeCell ref="O61:R61"/>
    <mergeCell ref="B58:C59"/>
    <mergeCell ref="D58:F58"/>
    <mergeCell ref="G58:I58"/>
    <mergeCell ref="J58:N58"/>
    <mergeCell ref="O58:R58"/>
    <mergeCell ref="S58:V58"/>
    <mergeCell ref="W58:Z58"/>
    <mergeCell ref="D59:F59"/>
    <mergeCell ref="G59:I59"/>
    <mergeCell ref="J59:N59"/>
    <mergeCell ref="O59:R59"/>
    <mergeCell ref="S59:V59"/>
    <mergeCell ref="W59:Z59"/>
    <mergeCell ref="W55:Z56"/>
    <mergeCell ref="B56:C56"/>
    <mergeCell ref="D56:F56"/>
    <mergeCell ref="G56:I56"/>
    <mergeCell ref="J56:N56"/>
    <mergeCell ref="O56:R56"/>
    <mergeCell ref="S56:V56"/>
    <mergeCell ref="B57:C57"/>
    <mergeCell ref="D57:F57"/>
    <mergeCell ref="G57:I57"/>
    <mergeCell ref="J57:N57"/>
    <mergeCell ref="O57:R57"/>
    <mergeCell ref="S57:V57"/>
    <mergeCell ref="W57:Z57"/>
    <mergeCell ref="B67:C67"/>
    <mergeCell ref="D67:Z67"/>
    <mergeCell ref="B68:C68"/>
    <mergeCell ref="D68:Z68"/>
    <mergeCell ref="B69:C69"/>
    <mergeCell ref="D69:Z69"/>
    <mergeCell ref="B70:C70"/>
    <mergeCell ref="D70:Z70"/>
    <mergeCell ref="B71:C71"/>
    <mergeCell ref="D71:F71"/>
    <mergeCell ref="G71:I71"/>
    <mergeCell ref="J71:N71"/>
    <mergeCell ref="O71:R71"/>
    <mergeCell ref="S71:V71"/>
    <mergeCell ref="W71:Z71"/>
    <mergeCell ref="B64:C64"/>
    <mergeCell ref="D64:F64"/>
    <mergeCell ref="G64:I64"/>
    <mergeCell ref="J64:N64"/>
    <mergeCell ref="O64:R64"/>
    <mergeCell ref="S64:V64"/>
    <mergeCell ref="W64:Z64"/>
    <mergeCell ref="B65:Z65"/>
    <mergeCell ref="B66:Z66"/>
    <mergeCell ref="B62:C62"/>
    <mergeCell ref="D62:F62"/>
    <mergeCell ref="G62:I62"/>
    <mergeCell ref="J62:N62"/>
    <mergeCell ref="O62:R62"/>
    <mergeCell ref="S62:V63"/>
    <mergeCell ref="W62:Z63"/>
    <mergeCell ref="B63:C63"/>
    <mergeCell ref="D63:F63"/>
    <mergeCell ref="G63:I63"/>
    <mergeCell ref="J63:N63"/>
    <mergeCell ref="O63:R63"/>
    <mergeCell ref="B84:C84"/>
    <mergeCell ref="D84:F84"/>
    <mergeCell ref="G84:I84"/>
    <mergeCell ref="J84:N84"/>
    <mergeCell ref="O84:R84"/>
    <mergeCell ref="S84:V84"/>
    <mergeCell ref="B85:C85"/>
    <mergeCell ref="D85:F85"/>
    <mergeCell ref="G85:I85"/>
    <mergeCell ref="J85:N85"/>
    <mergeCell ref="O85:R85"/>
    <mergeCell ref="S85:V85"/>
    <mergeCell ref="G82:I82"/>
    <mergeCell ref="J82:N82"/>
    <mergeCell ref="O82:R82"/>
    <mergeCell ref="S82:V82"/>
    <mergeCell ref="X82:Z82"/>
    <mergeCell ref="B83:C83"/>
    <mergeCell ref="D83:F83"/>
    <mergeCell ref="G83:I83"/>
    <mergeCell ref="J83:N83"/>
    <mergeCell ref="O83:R83"/>
    <mergeCell ref="S83:V83"/>
    <mergeCell ref="B75:C75"/>
    <mergeCell ref="B76:C76"/>
    <mergeCell ref="B77:C77"/>
    <mergeCell ref="B78:C78"/>
    <mergeCell ref="B79:C79"/>
    <mergeCell ref="B80:C80"/>
    <mergeCell ref="B81:C81"/>
    <mergeCell ref="B82:C82"/>
    <mergeCell ref="D82:F82"/>
    <mergeCell ref="D72:F72"/>
    <mergeCell ref="G72:V72"/>
    <mergeCell ref="W72:Z72"/>
    <mergeCell ref="D73:F73"/>
    <mergeCell ref="G73:I73"/>
    <mergeCell ref="J73:L73"/>
    <mergeCell ref="M73:M74"/>
    <mergeCell ref="N73:N74"/>
    <mergeCell ref="O73:R73"/>
    <mergeCell ref="S73:S74"/>
    <mergeCell ref="T73:W73"/>
    <mergeCell ref="X73:Z73"/>
    <mergeCell ref="B90:C91"/>
    <mergeCell ref="D90:F90"/>
    <mergeCell ref="G90:I90"/>
    <mergeCell ref="J90:N90"/>
    <mergeCell ref="O90:R90"/>
    <mergeCell ref="S90:V90"/>
    <mergeCell ref="W90:Z90"/>
    <mergeCell ref="D91:F91"/>
    <mergeCell ref="G91:I91"/>
    <mergeCell ref="J91:N91"/>
    <mergeCell ref="O91:R91"/>
    <mergeCell ref="S91:V91"/>
    <mergeCell ref="W91:Z91"/>
    <mergeCell ref="W87:Z88"/>
    <mergeCell ref="B88:C88"/>
    <mergeCell ref="D88:F88"/>
    <mergeCell ref="G88:I88"/>
    <mergeCell ref="J88:N88"/>
    <mergeCell ref="O88:R88"/>
    <mergeCell ref="S88:V88"/>
    <mergeCell ref="B89:C89"/>
    <mergeCell ref="D89:F89"/>
    <mergeCell ref="G89:I89"/>
    <mergeCell ref="J89:N89"/>
    <mergeCell ref="O89:R89"/>
    <mergeCell ref="S89:V89"/>
    <mergeCell ref="W89:Z89"/>
    <mergeCell ref="B86:C86"/>
    <mergeCell ref="D86:F86"/>
    <mergeCell ref="G86:I86"/>
    <mergeCell ref="J86:N86"/>
    <mergeCell ref="O86:R86"/>
    <mergeCell ref="S86:V86"/>
    <mergeCell ref="B87:C87"/>
    <mergeCell ref="D87:F87"/>
    <mergeCell ref="G87:I87"/>
    <mergeCell ref="J87:N87"/>
    <mergeCell ref="O87:R87"/>
    <mergeCell ref="S87:V87"/>
    <mergeCell ref="B96:C96"/>
    <mergeCell ref="D96:F96"/>
    <mergeCell ref="G96:I96"/>
    <mergeCell ref="J96:N96"/>
    <mergeCell ref="O96:R96"/>
    <mergeCell ref="S96:V96"/>
    <mergeCell ref="W96:Z96"/>
    <mergeCell ref="B97:Z97"/>
    <mergeCell ref="B98:Z98"/>
    <mergeCell ref="B94:C94"/>
    <mergeCell ref="D94:F94"/>
    <mergeCell ref="G94:I94"/>
    <mergeCell ref="J94:N94"/>
    <mergeCell ref="O94:R94"/>
    <mergeCell ref="S94:V95"/>
    <mergeCell ref="W94:Z95"/>
    <mergeCell ref="B95:C95"/>
    <mergeCell ref="D95:F95"/>
    <mergeCell ref="G95:I95"/>
    <mergeCell ref="J95:N95"/>
    <mergeCell ref="O95:R95"/>
    <mergeCell ref="B92:C92"/>
    <mergeCell ref="D92:F92"/>
    <mergeCell ref="G92:I92"/>
    <mergeCell ref="J92:N92"/>
    <mergeCell ref="O92:R92"/>
    <mergeCell ref="S92:V93"/>
    <mergeCell ref="W92:Z93"/>
    <mergeCell ref="B93:C93"/>
    <mergeCell ref="D93:F93"/>
    <mergeCell ref="G93:I93"/>
    <mergeCell ref="J93:N93"/>
    <mergeCell ref="O93:R93"/>
    <mergeCell ref="B107:C107"/>
    <mergeCell ref="B108:C108"/>
    <mergeCell ref="B109:C109"/>
    <mergeCell ref="B110:C110"/>
    <mergeCell ref="B111:C111"/>
    <mergeCell ref="B112:C112"/>
    <mergeCell ref="B113:C113"/>
    <mergeCell ref="B114:C114"/>
    <mergeCell ref="D114:F114"/>
    <mergeCell ref="D104:F104"/>
    <mergeCell ref="G104:V104"/>
    <mergeCell ref="W104:Z104"/>
    <mergeCell ref="D105:F105"/>
    <mergeCell ref="G105:I105"/>
    <mergeCell ref="J105:L105"/>
    <mergeCell ref="M105:M106"/>
    <mergeCell ref="N105:N106"/>
    <mergeCell ref="O105:R105"/>
    <mergeCell ref="S105:S106"/>
    <mergeCell ref="T105:W105"/>
    <mergeCell ref="X105:Z105"/>
    <mergeCell ref="B99:C99"/>
    <mergeCell ref="D99:Z99"/>
    <mergeCell ref="B100:C100"/>
    <mergeCell ref="D100:Z100"/>
    <mergeCell ref="B101:C101"/>
    <mergeCell ref="D101:Z101"/>
    <mergeCell ref="B102:C102"/>
    <mergeCell ref="D102:Z102"/>
    <mergeCell ref="B103:C103"/>
    <mergeCell ref="D103:F103"/>
    <mergeCell ref="G103:I103"/>
    <mergeCell ref="J103:N103"/>
    <mergeCell ref="O103:R103"/>
    <mergeCell ref="S103:V103"/>
    <mergeCell ref="W103:Z103"/>
    <mergeCell ref="B118:C118"/>
    <mergeCell ref="D118:F118"/>
    <mergeCell ref="G118:I118"/>
    <mergeCell ref="J118:N118"/>
    <mergeCell ref="O118:R118"/>
    <mergeCell ref="S118:V118"/>
    <mergeCell ref="B119:C119"/>
    <mergeCell ref="D119:F119"/>
    <mergeCell ref="G119:I119"/>
    <mergeCell ref="J119:N119"/>
    <mergeCell ref="O119:R119"/>
    <mergeCell ref="S119:V119"/>
    <mergeCell ref="B116:C116"/>
    <mergeCell ref="D116:F116"/>
    <mergeCell ref="G116:I116"/>
    <mergeCell ref="J116:N116"/>
    <mergeCell ref="O116:R116"/>
    <mergeCell ref="S116:V116"/>
    <mergeCell ref="B117:C117"/>
    <mergeCell ref="D117:F117"/>
    <mergeCell ref="G117:I117"/>
    <mergeCell ref="J117:N117"/>
    <mergeCell ref="O117:R117"/>
    <mergeCell ref="S117:V117"/>
    <mergeCell ref="G114:I114"/>
    <mergeCell ref="J114:N114"/>
    <mergeCell ref="O114:R114"/>
    <mergeCell ref="S114:V114"/>
    <mergeCell ref="X114:Z114"/>
    <mergeCell ref="B115:C115"/>
    <mergeCell ref="D115:F115"/>
    <mergeCell ref="G115:I115"/>
    <mergeCell ref="J115:N115"/>
    <mergeCell ref="O115:R115"/>
    <mergeCell ref="S115:V115"/>
    <mergeCell ref="B124:C124"/>
    <mergeCell ref="D124:F124"/>
    <mergeCell ref="G124:I124"/>
    <mergeCell ref="J124:N124"/>
    <mergeCell ref="O124:R124"/>
    <mergeCell ref="S124:V125"/>
    <mergeCell ref="W124:Z125"/>
    <mergeCell ref="B125:C125"/>
    <mergeCell ref="D125:F125"/>
    <mergeCell ref="G125:I125"/>
    <mergeCell ref="J125:N125"/>
    <mergeCell ref="O125:R125"/>
    <mergeCell ref="B122:C123"/>
    <mergeCell ref="D122:F122"/>
    <mergeCell ref="G122:I122"/>
    <mergeCell ref="J122:N122"/>
    <mergeCell ref="O122:R122"/>
    <mergeCell ref="S122:V122"/>
    <mergeCell ref="W122:Z122"/>
    <mergeCell ref="D123:F123"/>
    <mergeCell ref="G123:I123"/>
    <mergeCell ref="J123:N123"/>
    <mergeCell ref="O123:R123"/>
    <mergeCell ref="S123:V123"/>
    <mergeCell ref="W123:Z123"/>
    <mergeCell ref="W119:Z120"/>
    <mergeCell ref="B120:C120"/>
    <mergeCell ref="D120:F120"/>
    <mergeCell ref="G120:I120"/>
    <mergeCell ref="J120:N120"/>
    <mergeCell ref="O120:R120"/>
    <mergeCell ref="S120:V120"/>
    <mergeCell ref="B121:C121"/>
    <mergeCell ref="D121:F121"/>
    <mergeCell ref="G121:I121"/>
    <mergeCell ref="J121:N121"/>
    <mergeCell ref="O121:R121"/>
    <mergeCell ref="S121:V121"/>
    <mergeCell ref="W121:Z121"/>
    <mergeCell ref="B131:C131"/>
    <mergeCell ref="D131:Z131"/>
    <mergeCell ref="B132:C132"/>
    <mergeCell ref="D132:Z132"/>
    <mergeCell ref="B133:C133"/>
    <mergeCell ref="D133:Z133"/>
    <mergeCell ref="B134:C134"/>
    <mergeCell ref="D134:Z134"/>
    <mergeCell ref="B135:C135"/>
    <mergeCell ref="D135:F135"/>
    <mergeCell ref="G135:I135"/>
    <mergeCell ref="J135:N135"/>
    <mergeCell ref="O135:R135"/>
    <mergeCell ref="S135:V135"/>
    <mergeCell ref="W135:Z135"/>
    <mergeCell ref="B128:C128"/>
    <mergeCell ref="D128:F128"/>
    <mergeCell ref="G128:I128"/>
    <mergeCell ref="J128:N128"/>
    <mergeCell ref="O128:R128"/>
    <mergeCell ref="S128:V128"/>
    <mergeCell ref="W128:Z128"/>
    <mergeCell ref="B129:Z129"/>
    <mergeCell ref="B130:Z130"/>
    <mergeCell ref="B126:C126"/>
    <mergeCell ref="D126:F126"/>
    <mergeCell ref="G126:I126"/>
    <mergeCell ref="J126:N126"/>
    <mergeCell ref="O126:R126"/>
    <mergeCell ref="S126:V127"/>
    <mergeCell ref="W126:Z127"/>
    <mergeCell ref="B127:C127"/>
    <mergeCell ref="D127:F127"/>
    <mergeCell ref="G127:I127"/>
    <mergeCell ref="J127:N127"/>
    <mergeCell ref="O127:R127"/>
    <mergeCell ref="B148:C148"/>
    <mergeCell ref="D148:F148"/>
    <mergeCell ref="G148:I148"/>
    <mergeCell ref="J148:N148"/>
    <mergeCell ref="O148:R148"/>
    <mergeCell ref="S148:V148"/>
    <mergeCell ref="B149:C149"/>
    <mergeCell ref="D149:F149"/>
    <mergeCell ref="G149:I149"/>
    <mergeCell ref="J149:N149"/>
    <mergeCell ref="O149:R149"/>
    <mergeCell ref="S149:V149"/>
    <mergeCell ref="G146:I146"/>
    <mergeCell ref="J146:N146"/>
    <mergeCell ref="O146:R146"/>
    <mergeCell ref="S146:V146"/>
    <mergeCell ref="X146:Z146"/>
    <mergeCell ref="B147:C147"/>
    <mergeCell ref="D147:F147"/>
    <mergeCell ref="G147:I147"/>
    <mergeCell ref="J147:N147"/>
    <mergeCell ref="O147:R147"/>
    <mergeCell ref="S147:V147"/>
    <mergeCell ref="B139:C139"/>
    <mergeCell ref="B140:C140"/>
    <mergeCell ref="B141:C141"/>
    <mergeCell ref="B142:C142"/>
    <mergeCell ref="B143:C143"/>
    <mergeCell ref="B144:C144"/>
    <mergeCell ref="B145:C145"/>
    <mergeCell ref="B146:C146"/>
    <mergeCell ref="D146:F146"/>
    <mergeCell ref="D136:F136"/>
    <mergeCell ref="G136:V136"/>
    <mergeCell ref="W136:Z136"/>
    <mergeCell ref="D137:F137"/>
    <mergeCell ref="G137:I137"/>
    <mergeCell ref="J137:L137"/>
    <mergeCell ref="M137:M138"/>
    <mergeCell ref="N137:N138"/>
    <mergeCell ref="O137:R137"/>
    <mergeCell ref="S137:S138"/>
    <mergeCell ref="T137:W137"/>
    <mergeCell ref="X137:Z137"/>
    <mergeCell ref="B154:C155"/>
    <mergeCell ref="D154:F154"/>
    <mergeCell ref="G154:I154"/>
    <mergeCell ref="J154:N154"/>
    <mergeCell ref="O154:R154"/>
    <mergeCell ref="S154:V154"/>
    <mergeCell ref="W154:Z154"/>
    <mergeCell ref="D155:F155"/>
    <mergeCell ref="G155:I155"/>
    <mergeCell ref="J155:N155"/>
    <mergeCell ref="O155:R155"/>
    <mergeCell ref="S155:V155"/>
    <mergeCell ref="W155:Z155"/>
    <mergeCell ref="W151:Z152"/>
    <mergeCell ref="B152:C152"/>
    <mergeCell ref="D152:F152"/>
    <mergeCell ref="G152:I152"/>
    <mergeCell ref="J152:N152"/>
    <mergeCell ref="O152:R152"/>
    <mergeCell ref="S152:V152"/>
    <mergeCell ref="B153:C153"/>
    <mergeCell ref="D153:F153"/>
    <mergeCell ref="G153:I153"/>
    <mergeCell ref="J153:N153"/>
    <mergeCell ref="O153:R153"/>
    <mergeCell ref="S153:V153"/>
    <mergeCell ref="W153:Z153"/>
    <mergeCell ref="B150:C150"/>
    <mergeCell ref="D150:F150"/>
    <mergeCell ref="G150:I150"/>
    <mergeCell ref="J150:N150"/>
    <mergeCell ref="O150:R150"/>
    <mergeCell ref="S150:V150"/>
    <mergeCell ref="B151:C151"/>
    <mergeCell ref="D151:F151"/>
    <mergeCell ref="G151:I151"/>
    <mergeCell ref="J151:N151"/>
    <mergeCell ref="O151:R151"/>
    <mergeCell ref="S151:V151"/>
    <mergeCell ref="B160:C160"/>
    <mergeCell ref="D160:F160"/>
    <mergeCell ref="G160:I160"/>
    <mergeCell ref="J160:N160"/>
    <mergeCell ref="O160:R160"/>
    <mergeCell ref="S160:V160"/>
    <mergeCell ref="W160:Z160"/>
    <mergeCell ref="B161:Z161"/>
    <mergeCell ref="B162:Z162"/>
    <mergeCell ref="B158:C158"/>
    <mergeCell ref="D158:F158"/>
    <mergeCell ref="G158:I158"/>
    <mergeCell ref="J158:N158"/>
    <mergeCell ref="O158:R158"/>
    <mergeCell ref="S158:V159"/>
    <mergeCell ref="W158:Z159"/>
    <mergeCell ref="B159:C159"/>
    <mergeCell ref="D159:F159"/>
    <mergeCell ref="G159:I159"/>
    <mergeCell ref="J159:N159"/>
    <mergeCell ref="O159:R159"/>
    <mergeCell ref="B156:C156"/>
    <mergeCell ref="D156:F156"/>
    <mergeCell ref="G156:I156"/>
    <mergeCell ref="J156:N156"/>
    <mergeCell ref="O156:R156"/>
    <mergeCell ref="S156:V157"/>
    <mergeCell ref="W156:Z157"/>
    <mergeCell ref="B157:C157"/>
    <mergeCell ref="D157:F157"/>
    <mergeCell ref="G157:I157"/>
    <mergeCell ref="J157:N157"/>
    <mergeCell ref="O157:R157"/>
    <mergeCell ref="B171:C171"/>
    <mergeCell ref="B172:C172"/>
    <mergeCell ref="B173:C173"/>
    <mergeCell ref="B174:C174"/>
    <mergeCell ref="B175:C175"/>
    <mergeCell ref="B176:C176"/>
    <mergeCell ref="B177:C177"/>
    <mergeCell ref="B178:C178"/>
    <mergeCell ref="D178:F178"/>
    <mergeCell ref="D168:F168"/>
    <mergeCell ref="G168:V168"/>
    <mergeCell ref="W168:Z168"/>
    <mergeCell ref="D169:F169"/>
    <mergeCell ref="G169:I169"/>
    <mergeCell ref="J169:L169"/>
    <mergeCell ref="M169:M170"/>
    <mergeCell ref="N169:N170"/>
    <mergeCell ref="O169:R169"/>
    <mergeCell ref="S169:S170"/>
    <mergeCell ref="T169:W169"/>
    <mergeCell ref="X169:Z169"/>
    <mergeCell ref="B163:C163"/>
    <mergeCell ref="D163:Z163"/>
    <mergeCell ref="B164:C164"/>
    <mergeCell ref="D164:Z164"/>
    <mergeCell ref="B165:C165"/>
    <mergeCell ref="D165:Z165"/>
    <mergeCell ref="B166:C166"/>
    <mergeCell ref="D166:Z166"/>
    <mergeCell ref="B167:C167"/>
    <mergeCell ref="D167:F167"/>
    <mergeCell ref="G167:I167"/>
    <mergeCell ref="J167:N167"/>
    <mergeCell ref="O167:R167"/>
    <mergeCell ref="S167:V167"/>
    <mergeCell ref="W167:Z167"/>
    <mergeCell ref="B182:C182"/>
    <mergeCell ref="D182:F182"/>
    <mergeCell ref="G182:I182"/>
    <mergeCell ref="J182:N182"/>
    <mergeCell ref="O182:R182"/>
    <mergeCell ref="S182:V182"/>
    <mergeCell ref="B183:C183"/>
    <mergeCell ref="D183:F183"/>
    <mergeCell ref="G183:I183"/>
    <mergeCell ref="J183:N183"/>
    <mergeCell ref="O183:R183"/>
    <mergeCell ref="S183:V183"/>
    <mergeCell ref="B180:C180"/>
    <mergeCell ref="D180:F180"/>
    <mergeCell ref="G180:I180"/>
    <mergeCell ref="J180:N180"/>
    <mergeCell ref="O180:R180"/>
    <mergeCell ref="S180:V180"/>
    <mergeCell ref="B181:C181"/>
    <mergeCell ref="D181:F181"/>
    <mergeCell ref="G181:I181"/>
    <mergeCell ref="J181:N181"/>
    <mergeCell ref="O181:R181"/>
    <mergeCell ref="S181:V181"/>
    <mergeCell ref="G178:I178"/>
    <mergeCell ref="J178:N178"/>
    <mergeCell ref="O178:R178"/>
    <mergeCell ref="S178:V178"/>
    <mergeCell ref="X178:Z178"/>
    <mergeCell ref="B179:C179"/>
    <mergeCell ref="D179:F179"/>
    <mergeCell ref="G179:I179"/>
    <mergeCell ref="J179:N179"/>
    <mergeCell ref="O179:R179"/>
    <mergeCell ref="S179:V179"/>
    <mergeCell ref="B188:C188"/>
    <mergeCell ref="D188:F188"/>
    <mergeCell ref="G188:I188"/>
    <mergeCell ref="J188:N188"/>
    <mergeCell ref="O188:R188"/>
    <mergeCell ref="S188:V189"/>
    <mergeCell ref="W188:Z189"/>
    <mergeCell ref="B189:C189"/>
    <mergeCell ref="D189:F189"/>
    <mergeCell ref="G189:I189"/>
    <mergeCell ref="J189:N189"/>
    <mergeCell ref="O189:R189"/>
    <mergeCell ref="B186:C187"/>
    <mergeCell ref="D186:F186"/>
    <mergeCell ref="G186:I186"/>
    <mergeCell ref="J186:N186"/>
    <mergeCell ref="O186:R186"/>
    <mergeCell ref="S186:V186"/>
    <mergeCell ref="W186:Z186"/>
    <mergeCell ref="D187:F187"/>
    <mergeCell ref="G187:I187"/>
    <mergeCell ref="J187:N187"/>
    <mergeCell ref="O187:R187"/>
    <mergeCell ref="S187:V187"/>
    <mergeCell ref="W187:Z187"/>
    <mergeCell ref="W183:Z184"/>
    <mergeCell ref="B184:C184"/>
    <mergeCell ref="D184:F184"/>
    <mergeCell ref="G184:I184"/>
    <mergeCell ref="J184:N184"/>
    <mergeCell ref="O184:R184"/>
    <mergeCell ref="S184:V184"/>
    <mergeCell ref="B185:C185"/>
    <mergeCell ref="D185:F185"/>
    <mergeCell ref="G185:I185"/>
    <mergeCell ref="J185:N185"/>
    <mergeCell ref="O185:R185"/>
    <mergeCell ref="S185:V185"/>
    <mergeCell ref="W185:Z185"/>
    <mergeCell ref="B195:C195"/>
    <mergeCell ref="D195:Z195"/>
    <mergeCell ref="B196:C196"/>
    <mergeCell ref="D196:Z196"/>
    <mergeCell ref="B197:C197"/>
    <mergeCell ref="D197:Z197"/>
    <mergeCell ref="B198:C198"/>
    <mergeCell ref="D198:Z198"/>
    <mergeCell ref="B199:C199"/>
    <mergeCell ref="D199:F199"/>
    <mergeCell ref="G199:I199"/>
    <mergeCell ref="J199:N199"/>
    <mergeCell ref="O199:R199"/>
    <mergeCell ref="S199:V199"/>
    <mergeCell ref="W199:Z199"/>
    <mergeCell ref="B192:C192"/>
    <mergeCell ref="D192:F192"/>
    <mergeCell ref="G192:I192"/>
    <mergeCell ref="J192:N192"/>
    <mergeCell ref="O192:R192"/>
    <mergeCell ref="S192:V192"/>
    <mergeCell ref="W192:Z192"/>
    <mergeCell ref="B193:Z193"/>
    <mergeCell ref="B194:Z194"/>
    <mergeCell ref="B190:C190"/>
    <mergeCell ref="D190:F190"/>
    <mergeCell ref="G190:I190"/>
    <mergeCell ref="J190:N190"/>
    <mergeCell ref="O190:R190"/>
    <mergeCell ref="S190:V191"/>
    <mergeCell ref="W190:Z191"/>
    <mergeCell ref="B191:C191"/>
    <mergeCell ref="D191:F191"/>
    <mergeCell ref="G191:I191"/>
    <mergeCell ref="J191:N191"/>
    <mergeCell ref="O191:R191"/>
    <mergeCell ref="B212:C212"/>
    <mergeCell ref="D212:F212"/>
    <mergeCell ref="G212:I212"/>
    <mergeCell ref="J212:N212"/>
    <mergeCell ref="O212:R212"/>
    <mergeCell ref="S212:V212"/>
    <mergeCell ref="B213:C213"/>
    <mergeCell ref="D213:F213"/>
    <mergeCell ref="G213:I213"/>
    <mergeCell ref="J213:N213"/>
    <mergeCell ref="O213:R213"/>
    <mergeCell ref="S213:V213"/>
    <mergeCell ref="G210:I210"/>
    <mergeCell ref="J210:N210"/>
    <mergeCell ref="O210:R210"/>
    <mergeCell ref="S210:V210"/>
    <mergeCell ref="X210:Z210"/>
    <mergeCell ref="B211:C211"/>
    <mergeCell ref="D211:F211"/>
    <mergeCell ref="G211:I211"/>
    <mergeCell ref="J211:N211"/>
    <mergeCell ref="O211:R211"/>
    <mergeCell ref="S211:V211"/>
    <mergeCell ref="B203:C203"/>
    <mergeCell ref="B204:C204"/>
    <mergeCell ref="B205:C205"/>
    <mergeCell ref="B206:C206"/>
    <mergeCell ref="B207:C207"/>
    <mergeCell ref="B208:C208"/>
    <mergeCell ref="B209:C209"/>
    <mergeCell ref="B210:C210"/>
    <mergeCell ref="D210:F210"/>
    <mergeCell ref="D200:F200"/>
    <mergeCell ref="G200:V200"/>
    <mergeCell ref="W200:Z200"/>
    <mergeCell ref="D201:F201"/>
    <mergeCell ref="G201:I201"/>
    <mergeCell ref="J201:L201"/>
    <mergeCell ref="M201:M202"/>
    <mergeCell ref="N201:N202"/>
    <mergeCell ref="O201:R201"/>
    <mergeCell ref="S201:S202"/>
    <mergeCell ref="T201:W201"/>
    <mergeCell ref="X201:Z201"/>
    <mergeCell ref="B218:C219"/>
    <mergeCell ref="D218:F218"/>
    <mergeCell ref="G218:I218"/>
    <mergeCell ref="J218:N218"/>
    <mergeCell ref="O218:R218"/>
    <mergeCell ref="S218:V218"/>
    <mergeCell ref="W218:Z218"/>
    <mergeCell ref="D219:F219"/>
    <mergeCell ref="G219:I219"/>
    <mergeCell ref="J219:N219"/>
    <mergeCell ref="O219:R219"/>
    <mergeCell ref="S219:V219"/>
    <mergeCell ref="W219:Z219"/>
    <mergeCell ref="W215:Z216"/>
    <mergeCell ref="B216:C216"/>
    <mergeCell ref="D216:F216"/>
    <mergeCell ref="G216:I216"/>
    <mergeCell ref="J216:N216"/>
    <mergeCell ref="O216:R216"/>
    <mergeCell ref="S216:V216"/>
    <mergeCell ref="B217:C217"/>
    <mergeCell ref="D217:F217"/>
    <mergeCell ref="G217:I217"/>
    <mergeCell ref="J217:N217"/>
    <mergeCell ref="O217:R217"/>
    <mergeCell ref="S217:V217"/>
    <mergeCell ref="W217:Z217"/>
    <mergeCell ref="B214:C214"/>
    <mergeCell ref="D214:F214"/>
    <mergeCell ref="G214:I214"/>
    <mergeCell ref="J214:N214"/>
    <mergeCell ref="O214:R214"/>
    <mergeCell ref="S214:V214"/>
    <mergeCell ref="B215:C215"/>
    <mergeCell ref="D215:F215"/>
    <mergeCell ref="G215:I215"/>
    <mergeCell ref="J215:N215"/>
    <mergeCell ref="O215:R215"/>
    <mergeCell ref="S215:V215"/>
    <mergeCell ref="B224:C224"/>
    <mergeCell ref="D224:F224"/>
    <mergeCell ref="G224:I224"/>
    <mergeCell ref="J224:N224"/>
    <mergeCell ref="O224:R224"/>
    <mergeCell ref="S224:V224"/>
    <mergeCell ref="W224:Z224"/>
    <mergeCell ref="B225:Z225"/>
    <mergeCell ref="B226:Z226"/>
    <mergeCell ref="B222:C222"/>
    <mergeCell ref="D222:F222"/>
    <mergeCell ref="G222:I222"/>
    <mergeCell ref="J222:N222"/>
    <mergeCell ref="O222:R222"/>
    <mergeCell ref="S222:V223"/>
    <mergeCell ref="W222:Z223"/>
    <mergeCell ref="B223:C223"/>
    <mergeCell ref="D223:F223"/>
    <mergeCell ref="G223:I223"/>
    <mergeCell ref="J223:N223"/>
    <mergeCell ref="O223:R223"/>
    <mergeCell ref="B220:C220"/>
    <mergeCell ref="D220:F220"/>
    <mergeCell ref="G220:I220"/>
    <mergeCell ref="J220:N220"/>
    <mergeCell ref="O220:R220"/>
    <mergeCell ref="S220:V221"/>
    <mergeCell ref="W220:Z221"/>
    <mergeCell ref="B221:C221"/>
    <mergeCell ref="D221:F221"/>
    <mergeCell ref="G221:I221"/>
    <mergeCell ref="J221:N221"/>
    <mergeCell ref="O221:R221"/>
    <mergeCell ref="B235:C235"/>
    <mergeCell ref="B236:C236"/>
    <mergeCell ref="B237:C237"/>
    <mergeCell ref="B238:C238"/>
    <mergeCell ref="B239:C239"/>
    <mergeCell ref="B240:C240"/>
    <mergeCell ref="B241:C241"/>
    <mergeCell ref="B242:C242"/>
    <mergeCell ref="D242:F242"/>
    <mergeCell ref="D232:F232"/>
    <mergeCell ref="G232:V232"/>
    <mergeCell ref="W232:Z232"/>
    <mergeCell ref="D233:F233"/>
    <mergeCell ref="G233:I233"/>
    <mergeCell ref="J233:L233"/>
    <mergeCell ref="M233:M234"/>
    <mergeCell ref="N233:N234"/>
    <mergeCell ref="O233:R233"/>
    <mergeCell ref="S233:S234"/>
    <mergeCell ref="T233:W233"/>
    <mergeCell ref="X233:Z233"/>
    <mergeCell ref="B227:C227"/>
    <mergeCell ref="D227:Z227"/>
    <mergeCell ref="B228:C228"/>
    <mergeCell ref="D228:Z228"/>
    <mergeCell ref="B229:C229"/>
    <mergeCell ref="D229:Z229"/>
    <mergeCell ref="B230:C230"/>
    <mergeCell ref="D230:Z230"/>
    <mergeCell ref="B231:C231"/>
    <mergeCell ref="D231:F231"/>
    <mergeCell ref="G231:I231"/>
    <mergeCell ref="J231:N231"/>
    <mergeCell ref="O231:R231"/>
    <mergeCell ref="S231:V231"/>
    <mergeCell ref="W231:Z231"/>
    <mergeCell ref="B246:C246"/>
    <mergeCell ref="D246:F246"/>
    <mergeCell ref="G246:I246"/>
    <mergeCell ref="J246:N246"/>
    <mergeCell ref="O246:R246"/>
    <mergeCell ref="S246:V246"/>
    <mergeCell ref="B247:C247"/>
    <mergeCell ref="D247:F247"/>
    <mergeCell ref="G247:I247"/>
    <mergeCell ref="J247:N247"/>
    <mergeCell ref="O247:R247"/>
    <mergeCell ref="S247:V247"/>
    <mergeCell ref="B244:C244"/>
    <mergeCell ref="D244:F244"/>
    <mergeCell ref="G244:I244"/>
    <mergeCell ref="J244:N244"/>
    <mergeCell ref="O244:R244"/>
    <mergeCell ref="S244:V244"/>
    <mergeCell ref="B245:C245"/>
    <mergeCell ref="D245:F245"/>
    <mergeCell ref="G245:I245"/>
    <mergeCell ref="J245:N245"/>
    <mergeCell ref="O245:R245"/>
    <mergeCell ref="S245:V245"/>
    <mergeCell ref="G242:I242"/>
    <mergeCell ref="J242:N242"/>
    <mergeCell ref="O242:R242"/>
    <mergeCell ref="S242:V242"/>
    <mergeCell ref="X242:Z242"/>
    <mergeCell ref="B243:C243"/>
    <mergeCell ref="D243:F243"/>
    <mergeCell ref="G243:I243"/>
    <mergeCell ref="J243:N243"/>
    <mergeCell ref="O243:R243"/>
    <mergeCell ref="S243:V243"/>
    <mergeCell ref="B252:C252"/>
    <mergeCell ref="D252:F252"/>
    <mergeCell ref="G252:I252"/>
    <mergeCell ref="J252:N252"/>
    <mergeCell ref="O252:R252"/>
    <mergeCell ref="S252:V253"/>
    <mergeCell ref="W252:Z253"/>
    <mergeCell ref="B253:C253"/>
    <mergeCell ref="D253:F253"/>
    <mergeCell ref="G253:I253"/>
    <mergeCell ref="J253:N253"/>
    <mergeCell ref="O253:R253"/>
    <mergeCell ref="B250:C251"/>
    <mergeCell ref="D250:F250"/>
    <mergeCell ref="G250:I250"/>
    <mergeCell ref="J250:N250"/>
    <mergeCell ref="O250:R250"/>
    <mergeCell ref="S250:V250"/>
    <mergeCell ref="W250:Z250"/>
    <mergeCell ref="D251:F251"/>
    <mergeCell ref="G251:I251"/>
    <mergeCell ref="J251:N251"/>
    <mergeCell ref="O251:R251"/>
    <mergeCell ref="S251:V251"/>
    <mergeCell ref="W251:Z251"/>
    <mergeCell ref="W247:Z248"/>
    <mergeCell ref="B248:C248"/>
    <mergeCell ref="D248:F248"/>
    <mergeCell ref="G248:I248"/>
    <mergeCell ref="J248:N248"/>
    <mergeCell ref="O248:R248"/>
    <mergeCell ref="S248:V248"/>
    <mergeCell ref="B249:C249"/>
    <mergeCell ref="D249:F249"/>
    <mergeCell ref="G249:I249"/>
    <mergeCell ref="J249:N249"/>
    <mergeCell ref="O249:R249"/>
    <mergeCell ref="S249:V249"/>
    <mergeCell ref="W249:Z249"/>
    <mergeCell ref="B259:C259"/>
    <mergeCell ref="D259:Z259"/>
    <mergeCell ref="B260:C260"/>
    <mergeCell ref="D260:Z260"/>
    <mergeCell ref="B261:C261"/>
    <mergeCell ref="D261:Z261"/>
    <mergeCell ref="B262:C262"/>
    <mergeCell ref="D262:Z262"/>
    <mergeCell ref="B263:C263"/>
    <mergeCell ref="D263:F263"/>
    <mergeCell ref="G263:I263"/>
    <mergeCell ref="J263:N263"/>
    <mergeCell ref="O263:R263"/>
    <mergeCell ref="S263:V263"/>
    <mergeCell ref="W263:Z263"/>
    <mergeCell ref="B256:C256"/>
    <mergeCell ref="D256:F256"/>
    <mergeCell ref="G256:I256"/>
    <mergeCell ref="J256:N256"/>
    <mergeCell ref="O256:R256"/>
    <mergeCell ref="S256:V256"/>
    <mergeCell ref="W256:Z256"/>
    <mergeCell ref="B257:Z257"/>
    <mergeCell ref="B258:Z258"/>
    <mergeCell ref="B254:C254"/>
    <mergeCell ref="D254:F254"/>
    <mergeCell ref="G254:I254"/>
    <mergeCell ref="J254:N254"/>
    <mergeCell ref="O254:R254"/>
    <mergeCell ref="S254:V255"/>
    <mergeCell ref="W254:Z255"/>
    <mergeCell ref="B255:C255"/>
    <mergeCell ref="D255:F255"/>
    <mergeCell ref="G255:I255"/>
    <mergeCell ref="J255:N255"/>
    <mergeCell ref="O255:R255"/>
    <mergeCell ref="B276:C276"/>
    <mergeCell ref="D276:F276"/>
    <mergeCell ref="G276:I276"/>
    <mergeCell ref="J276:N276"/>
    <mergeCell ref="O276:R276"/>
    <mergeCell ref="S276:V276"/>
    <mergeCell ref="B277:C277"/>
    <mergeCell ref="D277:F277"/>
    <mergeCell ref="G277:I277"/>
    <mergeCell ref="J277:N277"/>
    <mergeCell ref="O277:R277"/>
    <mergeCell ref="S277:V277"/>
    <mergeCell ref="G274:I274"/>
    <mergeCell ref="J274:N274"/>
    <mergeCell ref="O274:R274"/>
    <mergeCell ref="S274:V274"/>
    <mergeCell ref="X274:Z274"/>
    <mergeCell ref="B275:C275"/>
    <mergeCell ref="D275:F275"/>
    <mergeCell ref="G275:I275"/>
    <mergeCell ref="J275:N275"/>
    <mergeCell ref="O275:R275"/>
    <mergeCell ref="S275:V275"/>
    <mergeCell ref="B267:C267"/>
    <mergeCell ref="B268:C268"/>
    <mergeCell ref="B269:C269"/>
    <mergeCell ref="B270:C270"/>
    <mergeCell ref="B271:C271"/>
    <mergeCell ref="B272:C272"/>
    <mergeCell ref="B273:C273"/>
    <mergeCell ref="B274:C274"/>
    <mergeCell ref="D274:F274"/>
    <mergeCell ref="D264:F264"/>
    <mergeCell ref="G264:V264"/>
    <mergeCell ref="W264:Z264"/>
    <mergeCell ref="D265:F265"/>
    <mergeCell ref="G265:I265"/>
    <mergeCell ref="J265:L265"/>
    <mergeCell ref="M265:M266"/>
    <mergeCell ref="N265:N266"/>
    <mergeCell ref="O265:R265"/>
    <mergeCell ref="S265:S266"/>
    <mergeCell ref="T265:W265"/>
    <mergeCell ref="X265:Z265"/>
    <mergeCell ref="B282:C283"/>
    <mergeCell ref="D282:F282"/>
    <mergeCell ref="G282:I282"/>
    <mergeCell ref="J282:N282"/>
    <mergeCell ref="O282:R282"/>
    <mergeCell ref="S282:V282"/>
    <mergeCell ref="W282:Z282"/>
    <mergeCell ref="D283:F283"/>
    <mergeCell ref="G283:I283"/>
    <mergeCell ref="J283:N283"/>
    <mergeCell ref="O283:R283"/>
    <mergeCell ref="S283:V283"/>
    <mergeCell ref="W283:Z283"/>
    <mergeCell ref="W279:Z280"/>
    <mergeCell ref="B280:C280"/>
    <mergeCell ref="D280:F280"/>
    <mergeCell ref="G280:I280"/>
    <mergeCell ref="J280:N280"/>
    <mergeCell ref="O280:R280"/>
    <mergeCell ref="S280:V280"/>
    <mergeCell ref="B281:C281"/>
    <mergeCell ref="D281:F281"/>
    <mergeCell ref="G281:I281"/>
    <mergeCell ref="J281:N281"/>
    <mergeCell ref="O281:R281"/>
    <mergeCell ref="S281:V281"/>
    <mergeCell ref="W281:Z281"/>
    <mergeCell ref="B278:C278"/>
    <mergeCell ref="D278:F278"/>
    <mergeCell ref="G278:I278"/>
    <mergeCell ref="J278:N278"/>
    <mergeCell ref="O278:R278"/>
    <mergeCell ref="S278:V278"/>
    <mergeCell ref="B279:C279"/>
    <mergeCell ref="D279:F279"/>
    <mergeCell ref="G279:I279"/>
    <mergeCell ref="J279:N279"/>
    <mergeCell ref="O279:R279"/>
    <mergeCell ref="S279:V279"/>
    <mergeCell ref="B288:C288"/>
    <mergeCell ref="D288:F288"/>
    <mergeCell ref="G288:I288"/>
    <mergeCell ref="J288:N288"/>
    <mergeCell ref="O288:R288"/>
    <mergeCell ref="S288:V288"/>
    <mergeCell ref="W288:Z288"/>
    <mergeCell ref="B289:Z289"/>
    <mergeCell ref="B290:Z290"/>
    <mergeCell ref="B286:C286"/>
    <mergeCell ref="D286:F286"/>
    <mergeCell ref="G286:I286"/>
    <mergeCell ref="J286:N286"/>
    <mergeCell ref="O286:R286"/>
    <mergeCell ref="S286:V287"/>
    <mergeCell ref="W286:Z287"/>
    <mergeCell ref="B287:C287"/>
    <mergeCell ref="D287:F287"/>
    <mergeCell ref="G287:I287"/>
    <mergeCell ref="J287:N287"/>
    <mergeCell ref="O287:R287"/>
    <mergeCell ref="B284:C284"/>
    <mergeCell ref="D284:F284"/>
    <mergeCell ref="G284:I284"/>
    <mergeCell ref="J284:N284"/>
    <mergeCell ref="O284:R284"/>
    <mergeCell ref="S284:V285"/>
    <mergeCell ref="W284:Z285"/>
    <mergeCell ref="B285:C285"/>
    <mergeCell ref="D285:F285"/>
    <mergeCell ref="G285:I285"/>
    <mergeCell ref="J285:N285"/>
    <mergeCell ref="O285:R285"/>
    <mergeCell ref="B299:C299"/>
    <mergeCell ref="B300:C300"/>
    <mergeCell ref="B301:C301"/>
    <mergeCell ref="B302:C302"/>
    <mergeCell ref="B303:C303"/>
    <mergeCell ref="B304:C304"/>
    <mergeCell ref="B305:C305"/>
    <mergeCell ref="B306:C306"/>
    <mergeCell ref="D306:F306"/>
    <mergeCell ref="D296:F296"/>
    <mergeCell ref="G296:V296"/>
    <mergeCell ref="W296:Z296"/>
    <mergeCell ref="D297:F297"/>
    <mergeCell ref="G297:I297"/>
    <mergeCell ref="J297:L297"/>
    <mergeCell ref="M297:M298"/>
    <mergeCell ref="N297:N298"/>
    <mergeCell ref="O297:R297"/>
    <mergeCell ref="S297:S298"/>
    <mergeCell ref="T297:W297"/>
    <mergeCell ref="X297:Z297"/>
    <mergeCell ref="B291:C291"/>
    <mergeCell ref="D291:Z291"/>
    <mergeCell ref="B292:C292"/>
    <mergeCell ref="D292:Z292"/>
    <mergeCell ref="B293:C293"/>
    <mergeCell ref="D293:Z293"/>
    <mergeCell ref="B294:C294"/>
    <mergeCell ref="D294:Z294"/>
    <mergeCell ref="B295:C295"/>
    <mergeCell ref="D295:F295"/>
    <mergeCell ref="G295:I295"/>
    <mergeCell ref="J295:N295"/>
    <mergeCell ref="O295:R295"/>
    <mergeCell ref="S295:V295"/>
    <mergeCell ref="W295:Z295"/>
    <mergeCell ref="B310:C310"/>
    <mergeCell ref="D310:F310"/>
    <mergeCell ref="G310:I310"/>
    <mergeCell ref="J310:N310"/>
    <mergeCell ref="O310:R310"/>
    <mergeCell ref="S310:V310"/>
    <mergeCell ref="B311:C311"/>
    <mergeCell ref="D311:F311"/>
    <mergeCell ref="G311:I311"/>
    <mergeCell ref="J311:N311"/>
    <mergeCell ref="O311:R311"/>
    <mergeCell ref="S311:V311"/>
    <mergeCell ref="B308:C308"/>
    <mergeCell ref="D308:F308"/>
    <mergeCell ref="G308:I308"/>
    <mergeCell ref="J308:N308"/>
    <mergeCell ref="O308:R308"/>
    <mergeCell ref="S308:V308"/>
    <mergeCell ref="B309:C309"/>
    <mergeCell ref="D309:F309"/>
    <mergeCell ref="G309:I309"/>
    <mergeCell ref="J309:N309"/>
    <mergeCell ref="O309:R309"/>
    <mergeCell ref="S309:V309"/>
    <mergeCell ref="G306:I306"/>
    <mergeCell ref="J306:N306"/>
    <mergeCell ref="O306:R306"/>
    <mergeCell ref="S306:V306"/>
    <mergeCell ref="X306:Z306"/>
    <mergeCell ref="B307:C307"/>
    <mergeCell ref="D307:F307"/>
    <mergeCell ref="G307:I307"/>
    <mergeCell ref="J307:N307"/>
    <mergeCell ref="O307:R307"/>
    <mergeCell ref="S307:V307"/>
    <mergeCell ref="B316:C316"/>
    <mergeCell ref="D316:F316"/>
    <mergeCell ref="G316:I316"/>
    <mergeCell ref="J316:N316"/>
    <mergeCell ref="O316:R316"/>
    <mergeCell ref="S316:V317"/>
    <mergeCell ref="W316:Z317"/>
    <mergeCell ref="B317:C317"/>
    <mergeCell ref="D317:F317"/>
    <mergeCell ref="G317:I317"/>
    <mergeCell ref="J317:N317"/>
    <mergeCell ref="O317:R317"/>
    <mergeCell ref="B314:C315"/>
    <mergeCell ref="D314:F314"/>
    <mergeCell ref="G314:I314"/>
    <mergeCell ref="J314:N314"/>
    <mergeCell ref="O314:R314"/>
    <mergeCell ref="S314:V314"/>
    <mergeCell ref="W314:Z314"/>
    <mergeCell ref="D315:F315"/>
    <mergeCell ref="G315:I315"/>
    <mergeCell ref="J315:N315"/>
    <mergeCell ref="O315:R315"/>
    <mergeCell ref="S315:V315"/>
    <mergeCell ref="W315:Z315"/>
    <mergeCell ref="W311:Z312"/>
    <mergeCell ref="B312:C312"/>
    <mergeCell ref="D312:F312"/>
    <mergeCell ref="G312:I312"/>
    <mergeCell ref="J312:N312"/>
    <mergeCell ref="O312:R312"/>
    <mergeCell ref="S312:V312"/>
    <mergeCell ref="B313:C313"/>
    <mergeCell ref="D313:F313"/>
    <mergeCell ref="G313:I313"/>
    <mergeCell ref="J313:N313"/>
    <mergeCell ref="O313:R313"/>
    <mergeCell ref="S313:V313"/>
    <mergeCell ref="W313:Z313"/>
    <mergeCell ref="B323:C323"/>
    <mergeCell ref="D323:Z323"/>
    <mergeCell ref="B324:C324"/>
    <mergeCell ref="D324:Z324"/>
    <mergeCell ref="B325:C325"/>
    <mergeCell ref="D325:Z325"/>
    <mergeCell ref="B326:C326"/>
    <mergeCell ref="D326:Z326"/>
    <mergeCell ref="B327:C327"/>
    <mergeCell ref="D327:F327"/>
    <mergeCell ref="G327:I327"/>
    <mergeCell ref="J327:N327"/>
    <mergeCell ref="O327:R327"/>
    <mergeCell ref="S327:V327"/>
    <mergeCell ref="W327:Z327"/>
    <mergeCell ref="B320:C320"/>
    <mergeCell ref="D320:F320"/>
    <mergeCell ref="G320:I320"/>
    <mergeCell ref="J320:N320"/>
    <mergeCell ref="O320:R320"/>
    <mergeCell ref="S320:V320"/>
    <mergeCell ref="W320:Z320"/>
    <mergeCell ref="B321:Z321"/>
    <mergeCell ref="B322:Z322"/>
    <mergeCell ref="B318:C318"/>
    <mergeCell ref="D318:F318"/>
    <mergeCell ref="G318:I318"/>
    <mergeCell ref="J318:N318"/>
    <mergeCell ref="O318:R318"/>
    <mergeCell ref="S318:V319"/>
    <mergeCell ref="W318:Z319"/>
    <mergeCell ref="B319:C319"/>
    <mergeCell ref="D319:F319"/>
    <mergeCell ref="G319:I319"/>
    <mergeCell ref="J319:N319"/>
    <mergeCell ref="O319:R319"/>
    <mergeCell ref="B340:C340"/>
    <mergeCell ref="D340:F340"/>
    <mergeCell ref="G340:I340"/>
    <mergeCell ref="J340:N340"/>
    <mergeCell ref="O340:R340"/>
    <mergeCell ref="S340:V340"/>
    <mergeCell ref="B341:C341"/>
    <mergeCell ref="D341:F341"/>
    <mergeCell ref="G341:I341"/>
    <mergeCell ref="J341:N341"/>
    <mergeCell ref="O341:R341"/>
    <mergeCell ref="S341:V341"/>
    <mergeCell ref="G338:I338"/>
    <mergeCell ref="J338:N338"/>
    <mergeCell ref="O338:R338"/>
    <mergeCell ref="S338:V338"/>
    <mergeCell ref="X338:Z338"/>
    <mergeCell ref="B339:C339"/>
    <mergeCell ref="D339:F339"/>
    <mergeCell ref="G339:I339"/>
    <mergeCell ref="J339:N339"/>
    <mergeCell ref="O339:R339"/>
    <mergeCell ref="S339:V339"/>
    <mergeCell ref="B331:C331"/>
    <mergeCell ref="B332:C332"/>
    <mergeCell ref="B333:C333"/>
    <mergeCell ref="B334:C334"/>
    <mergeCell ref="B335:C335"/>
    <mergeCell ref="B336:C336"/>
    <mergeCell ref="B337:C337"/>
    <mergeCell ref="B338:C338"/>
    <mergeCell ref="D338:F338"/>
    <mergeCell ref="D328:F328"/>
    <mergeCell ref="G328:V328"/>
    <mergeCell ref="W328:Z328"/>
    <mergeCell ref="D329:F329"/>
    <mergeCell ref="G329:I329"/>
    <mergeCell ref="J329:L329"/>
    <mergeCell ref="M329:M330"/>
    <mergeCell ref="N329:N330"/>
    <mergeCell ref="O329:R329"/>
    <mergeCell ref="S329:S330"/>
    <mergeCell ref="T329:W329"/>
    <mergeCell ref="X329:Z329"/>
    <mergeCell ref="B346:C347"/>
    <mergeCell ref="D346:F346"/>
    <mergeCell ref="G346:I346"/>
    <mergeCell ref="J346:N346"/>
    <mergeCell ref="O346:R346"/>
    <mergeCell ref="S346:V346"/>
    <mergeCell ref="W346:Z346"/>
    <mergeCell ref="D347:F347"/>
    <mergeCell ref="G347:I347"/>
    <mergeCell ref="J347:N347"/>
    <mergeCell ref="O347:R347"/>
    <mergeCell ref="S347:V347"/>
    <mergeCell ref="W347:Z347"/>
    <mergeCell ref="W343:Z344"/>
    <mergeCell ref="B344:C344"/>
    <mergeCell ref="D344:F344"/>
    <mergeCell ref="G344:I344"/>
    <mergeCell ref="J344:N344"/>
    <mergeCell ref="O344:R344"/>
    <mergeCell ref="S344:V344"/>
    <mergeCell ref="B345:C345"/>
    <mergeCell ref="D345:F345"/>
    <mergeCell ref="G345:I345"/>
    <mergeCell ref="J345:N345"/>
    <mergeCell ref="O345:R345"/>
    <mergeCell ref="S345:V345"/>
    <mergeCell ref="W345:Z345"/>
    <mergeCell ref="B342:C342"/>
    <mergeCell ref="D342:F342"/>
    <mergeCell ref="G342:I342"/>
    <mergeCell ref="J342:N342"/>
    <mergeCell ref="O342:R342"/>
    <mergeCell ref="S342:V342"/>
    <mergeCell ref="B343:C343"/>
    <mergeCell ref="D343:F343"/>
    <mergeCell ref="G343:I343"/>
    <mergeCell ref="J343:N343"/>
    <mergeCell ref="O343:R343"/>
    <mergeCell ref="S343:V343"/>
    <mergeCell ref="B352:C352"/>
    <mergeCell ref="D352:F352"/>
    <mergeCell ref="G352:I352"/>
    <mergeCell ref="J352:N352"/>
    <mergeCell ref="O352:R352"/>
    <mergeCell ref="S352:V352"/>
    <mergeCell ref="W352:Z352"/>
    <mergeCell ref="B353:Z353"/>
    <mergeCell ref="B354:Z354"/>
    <mergeCell ref="B350:C350"/>
    <mergeCell ref="D350:F350"/>
    <mergeCell ref="G350:I350"/>
    <mergeCell ref="J350:N350"/>
    <mergeCell ref="O350:R350"/>
    <mergeCell ref="S350:V351"/>
    <mergeCell ref="W350:Z351"/>
    <mergeCell ref="B351:C351"/>
    <mergeCell ref="D351:F351"/>
    <mergeCell ref="G351:I351"/>
    <mergeCell ref="J351:N351"/>
    <mergeCell ref="O351:R351"/>
    <mergeCell ref="B348:C348"/>
    <mergeCell ref="D348:F348"/>
    <mergeCell ref="G348:I348"/>
    <mergeCell ref="J348:N348"/>
    <mergeCell ref="O348:R348"/>
    <mergeCell ref="S348:V349"/>
    <mergeCell ref="W348:Z349"/>
    <mergeCell ref="B349:C349"/>
    <mergeCell ref="D349:F349"/>
    <mergeCell ref="G349:I349"/>
    <mergeCell ref="J349:N349"/>
    <mergeCell ref="O349:R349"/>
    <mergeCell ref="B363:C363"/>
    <mergeCell ref="B364:C364"/>
    <mergeCell ref="B365:C365"/>
    <mergeCell ref="B366:C366"/>
    <mergeCell ref="B367:C367"/>
    <mergeCell ref="B368:C368"/>
    <mergeCell ref="B369:C369"/>
    <mergeCell ref="B370:C370"/>
    <mergeCell ref="D370:F370"/>
    <mergeCell ref="D360:F360"/>
    <mergeCell ref="G360:V360"/>
    <mergeCell ref="W360:Z360"/>
    <mergeCell ref="D361:F361"/>
    <mergeCell ref="G361:I361"/>
    <mergeCell ref="J361:L361"/>
    <mergeCell ref="M361:M362"/>
    <mergeCell ref="N361:N362"/>
    <mergeCell ref="O361:R361"/>
    <mergeCell ref="S361:S362"/>
    <mergeCell ref="T361:W361"/>
    <mergeCell ref="X361:Z361"/>
    <mergeCell ref="B355:C355"/>
    <mergeCell ref="D355:Z355"/>
    <mergeCell ref="B356:C356"/>
    <mergeCell ref="D356:Z356"/>
    <mergeCell ref="B357:C357"/>
    <mergeCell ref="D357:Z357"/>
    <mergeCell ref="B358:C358"/>
    <mergeCell ref="D358:Z358"/>
    <mergeCell ref="B359:C359"/>
    <mergeCell ref="D359:F359"/>
    <mergeCell ref="G359:I359"/>
    <mergeCell ref="J359:N359"/>
    <mergeCell ref="O359:R359"/>
    <mergeCell ref="S359:V359"/>
    <mergeCell ref="W359:Z359"/>
    <mergeCell ref="B374:C374"/>
    <mergeCell ref="D374:F374"/>
    <mergeCell ref="G374:I374"/>
    <mergeCell ref="J374:N374"/>
    <mergeCell ref="O374:R374"/>
    <mergeCell ref="S374:V374"/>
    <mergeCell ref="B375:C375"/>
    <mergeCell ref="D375:F375"/>
    <mergeCell ref="G375:I375"/>
    <mergeCell ref="J375:N375"/>
    <mergeCell ref="O375:R375"/>
    <mergeCell ref="S375:V375"/>
    <mergeCell ref="B372:C372"/>
    <mergeCell ref="D372:F372"/>
    <mergeCell ref="G372:I372"/>
    <mergeCell ref="J372:N372"/>
    <mergeCell ref="O372:R372"/>
    <mergeCell ref="S372:V372"/>
    <mergeCell ref="B373:C373"/>
    <mergeCell ref="D373:F373"/>
    <mergeCell ref="G373:I373"/>
    <mergeCell ref="J373:N373"/>
    <mergeCell ref="O373:R373"/>
    <mergeCell ref="S373:V373"/>
    <mergeCell ref="G370:I370"/>
    <mergeCell ref="J370:N370"/>
    <mergeCell ref="O370:R370"/>
    <mergeCell ref="S370:V370"/>
    <mergeCell ref="X370:Z370"/>
    <mergeCell ref="B371:C371"/>
    <mergeCell ref="D371:F371"/>
    <mergeCell ref="G371:I371"/>
    <mergeCell ref="J371:N371"/>
    <mergeCell ref="O371:R371"/>
    <mergeCell ref="S371:V371"/>
    <mergeCell ref="B380:C380"/>
    <mergeCell ref="D380:F380"/>
    <mergeCell ref="G380:I380"/>
    <mergeCell ref="J380:N380"/>
    <mergeCell ref="O380:R380"/>
    <mergeCell ref="S380:V381"/>
    <mergeCell ref="W380:Z381"/>
    <mergeCell ref="B381:C381"/>
    <mergeCell ref="D381:F381"/>
    <mergeCell ref="G381:I381"/>
    <mergeCell ref="J381:N381"/>
    <mergeCell ref="O381:R381"/>
    <mergeCell ref="B378:C379"/>
    <mergeCell ref="D378:F378"/>
    <mergeCell ref="G378:I378"/>
    <mergeCell ref="J378:N378"/>
    <mergeCell ref="O378:R378"/>
    <mergeCell ref="S378:V378"/>
    <mergeCell ref="W378:Z378"/>
    <mergeCell ref="D379:F379"/>
    <mergeCell ref="G379:I379"/>
    <mergeCell ref="J379:N379"/>
    <mergeCell ref="O379:R379"/>
    <mergeCell ref="S379:V379"/>
    <mergeCell ref="W379:Z379"/>
    <mergeCell ref="W375:Z376"/>
    <mergeCell ref="B376:C376"/>
    <mergeCell ref="D376:F376"/>
    <mergeCell ref="G376:I376"/>
    <mergeCell ref="J376:N376"/>
    <mergeCell ref="O376:R376"/>
    <mergeCell ref="S376:V376"/>
    <mergeCell ref="B377:C377"/>
    <mergeCell ref="D377:F377"/>
    <mergeCell ref="G377:I377"/>
    <mergeCell ref="J377:N377"/>
    <mergeCell ref="O377:R377"/>
    <mergeCell ref="S377:V377"/>
    <mergeCell ref="W377:Z377"/>
    <mergeCell ref="B387:C387"/>
    <mergeCell ref="D387:Z387"/>
    <mergeCell ref="B388:C388"/>
    <mergeCell ref="D388:Z388"/>
    <mergeCell ref="B389:C389"/>
    <mergeCell ref="D389:Z389"/>
    <mergeCell ref="B390:C390"/>
    <mergeCell ref="D390:Z390"/>
    <mergeCell ref="B391:C391"/>
    <mergeCell ref="D391:F391"/>
    <mergeCell ref="G391:I391"/>
    <mergeCell ref="J391:N391"/>
    <mergeCell ref="O391:R391"/>
    <mergeCell ref="S391:V391"/>
    <mergeCell ref="W391:Z391"/>
    <mergeCell ref="B384:C384"/>
    <mergeCell ref="D384:F384"/>
    <mergeCell ref="G384:I384"/>
    <mergeCell ref="J384:N384"/>
    <mergeCell ref="O384:R384"/>
    <mergeCell ref="S384:V384"/>
    <mergeCell ref="W384:Z384"/>
    <mergeCell ref="B385:Z385"/>
    <mergeCell ref="B386:Z386"/>
    <mergeCell ref="B382:C382"/>
    <mergeCell ref="D382:F382"/>
    <mergeCell ref="G382:I382"/>
    <mergeCell ref="J382:N382"/>
    <mergeCell ref="O382:R382"/>
    <mergeCell ref="S382:V383"/>
    <mergeCell ref="W382:Z383"/>
    <mergeCell ref="B383:C383"/>
    <mergeCell ref="D383:F383"/>
    <mergeCell ref="G383:I383"/>
    <mergeCell ref="J383:N383"/>
    <mergeCell ref="O383:R383"/>
    <mergeCell ref="B404:C404"/>
    <mergeCell ref="D404:F404"/>
    <mergeCell ref="G404:I404"/>
    <mergeCell ref="J404:N404"/>
    <mergeCell ref="O404:R404"/>
    <mergeCell ref="S404:V404"/>
    <mergeCell ref="B405:C405"/>
    <mergeCell ref="D405:F405"/>
    <mergeCell ref="G405:I405"/>
    <mergeCell ref="J405:N405"/>
    <mergeCell ref="O405:R405"/>
    <mergeCell ref="S405:V405"/>
    <mergeCell ref="G402:I402"/>
    <mergeCell ref="J402:N402"/>
    <mergeCell ref="O402:R402"/>
    <mergeCell ref="S402:V402"/>
    <mergeCell ref="X402:Z402"/>
    <mergeCell ref="B403:C403"/>
    <mergeCell ref="D403:F403"/>
    <mergeCell ref="G403:I403"/>
    <mergeCell ref="J403:N403"/>
    <mergeCell ref="O403:R403"/>
    <mergeCell ref="S403:V403"/>
    <mergeCell ref="B395:C395"/>
    <mergeCell ref="B396:C396"/>
    <mergeCell ref="B397:C397"/>
    <mergeCell ref="B398:C398"/>
    <mergeCell ref="B399:C399"/>
    <mergeCell ref="B400:C400"/>
    <mergeCell ref="B401:C401"/>
    <mergeCell ref="B402:C402"/>
    <mergeCell ref="D402:F402"/>
    <mergeCell ref="D392:F392"/>
    <mergeCell ref="G392:V392"/>
    <mergeCell ref="W392:Z392"/>
    <mergeCell ref="D393:F393"/>
    <mergeCell ref="G393:I393"/>
    <mergeCell ref="J393:L393"/>
    <mergeCell ref="M393:M394"/>
    <mergeCell ref="N393:N394"/>
    <mergeCell ref="O393:R393"/>
    <mergeCell ref="S393:S394"/>
    <mergeCell ref="T393:W393"/>
    <mergeCell ref="X393:Z393"/>
    <mergeCell ref="B410:C411"/>
    <mergeCell ref="D410:F410"/>
    <mergeCell ref="G410:I410"/>
    <mergeCell ref="J410:N410"/>
    <mergeCell ref="O410:R410"/>
    <mergeCell ref="S410:V410"/>
    <mergeCell ref="W410:Z410"/>
    <mergeCell ref="D411:F411"/>
    <mergeCell ref="G411:I411"/>
    <mergeCell ref="J411:N411"/>
    <mergeCell ref="O411:R411"/>
    <mergeCell ref="S411:V411"/>
    <mergeCell ref="W411:Z411"/>
    <mergeCell ref="W407:Z408"/>
    <mergeCell ref="B408:C408"/>
    <mergeCell ref="D408:F408"/>
    <mergeCell ref="G408:I408"/>
    <mergeCell ref="J408:N408"/>
    <mergeCell ref="O408:R408"/>
    <mergeCell ref="S408:V408"/>
    <mergeCell ref="B409:C409"/>
    <mergeCell ref="D409:F409"/>
    <mergeCell ref="G409:I409"/>
    <mergeCell ref="J409:N409"/>
    <mergeCell ref="O409:R409"/>
    <mergeCell ref="S409:V409"/>
    <mergeCell ref="W409:Z409"/>
    <mergeCell ref="B406:C406"/>
    <mergeCell ref="D406:F406"/>
    <mergeCell ref="G406:I406"/>
    <mergeCell ref="J406:N406"/>
    <mergeCell ref="O406:R406"/>
    <mergeCell ref="S406:V406"/>
    <mergeCell ref="B407:C407"/>
    <mergeCell ref="D407:F407"/>
    <mergeCell ref="G407:I407"/>
    <mergeCell ref="J407:N407"/>
    <mergeCell ref="O407:R407"/>
    <mergeCell ref="S407:V407"/>
    <mergeCell ref="B416:C416"/>
    <mergeCell ref="D416:F416"/>
    <mergeCell ref="G416:I416"/>
    <mergeCell ref="J416:N416"/>
    <mergeCell ref="O416:R416"/>
    <mergeCell ref="S416:V416"/>
    <mergeCell ref="W416:Z416"/>
    <mergeCell ref="B417:Z417"/>
    <mergeCell ref="B418:Z418"/>
    <mergeCell ref="B414:C414"/>
    <mergeCell ref="D414:F414"/>
    <mergeCell ref="G414:I414"/>
    <mergeCell ref="J414:N414"/>
    <mergeCell ref="O414:R414"/>
    <mergeCell ref="S414:V415"/>
    <mergeCell ref="W414:Z415"/>
    <mergeCell ref="B415:C415"/>
    <mergeCell ref="D415:F415"/>
    <mergeCell ref="G415:I415"/>
    <mergeCell ref="J415:N415"/>
    <mergeCell ref="O415:R415"/>
    <mergeCell ref="B412:C412"/>
    <mergeCell ref="D412:F412"/>
    <mergeCell ref="G412:I412"/>
    <mergeCell ref="J412:N412"/>
    <mergeCell ref="O412:R412"/>
    <mergeCell ref="S412:V413"/>
    <mergeCell ref="W412:Z413"/>
    <mergeCell ref="B413:C413"/>
    <mergeCell ref="D413:F413"/>
    <mergeCell ref="G413:I413"/>
    <mergeCell ref="J413:N413"/>
    <mergeCell ref="O413:R413"/>
    <mergeCell ref="B427:C427"/>
    <mergeCell ref="B428:C428"/>
    <mergeCell ref="B429:C429"/>
    <mergeCell ref="B430:C430"/>
    <mergeCell ref="B431:C431"/>
    <mergeCell ref="B432:C432"/>
    <mergeCell ref="B433:C433"/>
    <mergeCell ref="B434:C434"/>
    <mergeCell ref="D434:F434"/>
    <mergeCell ref="D424:F424"/>
    <mergeCell ref="G424:V424"/>
    <mergeCell ref="W424:Z424"/>
    <mergeCell ref="D425:F425"/>
    <mergeCell ref="G425:I425"/>
    <mergeCell ref="J425:L425"/>
    <mergeCell ref="M425:M426"/>
    <mergeCell ref="N425:N426"/>
    <mergeCell ref="O425:R425"/>
    <mergeCell ref="S425:S426"/>
    <mergeCell ref="T425:W425"/>
    <mergeCell ref="X425:Z425"/>
    <mergeCell ref="B419:C419"/>
    <mergeCell ref="D419:Z419"/>
    <mergeCell ref="B420:C420"/>
    <mergeCell ref="D420:Z420"/>
    <mergeCell ref="B421:C421"/>
    <mergeCell ref="D421:Z421"/>
    <mergeCell ref="B422:C422"/>
    <mergeCell ref="D422:Z422"/>
    <mergeCell ref="B423:C423"/>
    <mergeCell ref="D423:F423"/>
    <mergeCell ref="G423:I423"/>
    <mergeCell ref="J423:N423"/>
    <mergeCell ref="O423:R423"/>
    <mergeCell ref="S423:V423"/>
    <mergeCell ref="W423:Z423"/>
    <mergeCell ref="B438:C438"/>
    <mergeCell ref="D438:F438"/>
    <mergeCell ref="G438:I438"/>
    <mergeCell ref="J438:N438"/>
    <mergeCell ref="O438:R438"/>
    <mergeCell ref="S438:V438"/>
    <mergeCell ref="B439:C439"/>
    <mergeCell ref="D439:F439"/>
    <mergeCell ref="G439:I439"/>
    <mergeCell ref="J439:N439"/>
    <mergeCell ref="O439:R439"/>
    <mergeCell ref="S439:V439"/>
    <mergeCell ref="B436:C436"/>
    <mergeCell ref="D436:F436"/>
    <mergeCell ref="G436:I436"/>
    <mergeCell ref="J436:N436"/>
    <mergeCell ref="O436:R436"/>
    <mergeCell ref="S436:V436"/>
    <mergeCell ref="B437:C437"/>
    <mergeCell ref="D437:F437"/>
    <mergeCell ref="G437:I437"/>
    <mergeCell ref="J437:N437"/>
    <mergeCell ref="O437:R437"/>
    <mergeCell ref="S437:V437"/>
    <mergeCell ref="G434:I434"/>
    <mergeCell ref="J434:N434"/>
    <mergeCell ref="O434:R434"/>
    <mergeCell ref="S434:V434"/>
    <mergeCell ref="X434:Z434"/>
    <mergeCell ref="B435:C435"/>
    <mergeCell ref="D435:F435"/>
    <mergeCell ref="G435:I435"/>
    <mergeCell ref="J435:N435"/>
    <mergeCell ref="O435:R435"/>
    <mergeCell ref="S435:V435"/>
    <mergeCell ref="B444:C444"/>
    <mergeCell ref="D444:F444"/>
    <mergeCell ref="G444:I444"/>
    <mergeCell ref="J444:N444"/>
    <mergeCell ref="O444:R444"/>
    <mergeCell ref="S444:V445"/>
    <mergeCell ref="W444:Z445"/>
    <mergeCell ref="B445:C445"/>
    <mergeCell ref="D445:F445"/>
    <mergeCell ref="G445:I445"/>
    <mergeCell ref="J445:N445"/>
    <mergeCell ref="O445:R445"/>
    <mergeCell ref="B442:C443"/>
    <mergeCell ref="D442:F442"/>
    <mergeCell ref="G442:I442"/>
    <mergeCell ref="J442:N442"/>
    <mergeCell ref="O442:R442"/>
    <mergeCell ref="S442:V442"/>
    <mergeCell ref="W442:Z442"/>
    <mergeCell ref="D443:F443"/>
    <mergeCell ref="G443:I443"/>
    <mergeCell ref="J443:N443"/>
    <mergeCell ref="O443:R443"/>
    <mergeCell ref="S443:V443"/>
    <mergeCell ref="W443:Z443"/>
    <mergeCell ref="W439:Z440"/>
    <mergeCell ref="B440:C440"/>
    <mergeCell ref="D440:F440"/>
    <mergeCell ref="G440:I440"/>
    <mergeCell ref="J440:N440"/>
    <mergeCell ref="O440:R440"/>
    <mergeCell ref="S440:V440"/>
    <mergeCell ref="B441:C441"/>
    <mergeCell ref="D441:F441"/>
    <mergeCell ref="G441:I441"/>
    <mergeCell ref="J441:N441"/>
    <mergeCell ref="O441:R441"/>
    <mergeCell ref="S441:V441"/>
    <mergeCell ref="W441:Z441"/>
    <mergeCell ref="B451:C451"/>
    <mergeCell ref="D451:Z451"/>
    <mergeCell ref="B452:C452"/>
    <mergeCell ref="D452:Z452"/>
    <mergeCell ref="B453:C453"/>
    <mergeCell ref="D453:Z453"/>
    <mergeCell ref="B454:C454"/>
    <mergeCell ref="D454:Z454"/>
    <mergeCell ref="B455:C455"/>
    <mergeCell ref="D455:F455"/>
    <mergeCell ref="G455:I455"/>
    <mergeCell ref="J455:N455"/>
    <mergeCell ref="O455:R455"/>
    <mergeCell ref="S455:V455"/>
    <mergeCell ref="W455:Z455"/>
    <mergeCell ref="B448:C448"/>
    <mergeCell ref="D448:F448"/>
    <mergeCell ref="G448:I448"/>
    <mergeCell ref="J448:N448"/>
    <mergeCell ref="O448:R448"/>
    <mergeCell ref="S448:V448"/>
    <mergeCell ref="W448:Z448"/>
    <mergeCell ref="B449:Z449"/>
    <mergeCell ref="B450:Z450"/>
    <mergeCell ref="B446:C446"/>
    <mergeCell ref="D446:F446"/>
    <mergeCell ref="G446:I446"/>
    <mergeCell ref="J446:N446"/>
    <mergeCell ref="O446:R446"/>
    <mergeCell ref="S446:V447"/>
    <mergeCell ref="W446:Z447"/>
    <mergeCell ref="B447:C447"/>
    <mergeCell ref="D447:F447"/>
    <mergeCell ref="G447:I447"/>
    <mergeCell ref="J447:N447"/>
    <mergeCell ref="O447:R447"/>
    <mergeCell ref="B468:C468"/>
    <mergeCell ref="D468:F468"/>
    <mergeCell ref="G468:I468"/>
    <mergeCell ref="J468:N468"/>
    <mergeCell ref="O468:R468"/>
    <mergeCell ref="S468:V468"/>
    <mergeCell ref="B469:C469"/>
    <mergeCell ref="D469:F469"/>
    <mergeCell ref="G469:I469"/>
    <mergeCell ref="J469:N469"/>
    <mergeCell ref="O469:R469"/>
    <mergeCell ref="S469:V469"/>
    <mergeCell ref="G466:I466"/>
    <mergeCell ref="J466:N466"/>
    <mergeCell ref="O466:R466"/>
    <mergeCell ref="S466:V466"/>
    <mergeCell ref="X466:Z466"/>
    <mergeCell ref="B467:C467"/>
    <mergeCell ref="D467:F467"/>
    <mergeCell ref="G467:I467"/>
    <mergeCell ref="J467:N467"/>
    <mergeCell ref="O467:R467"/>
    <mergeCell ref="S467:V467"/>
    <mergeCell ref="B459:C459"/>
    <mergeCell ref="B460:C460"/>
    <mergeCell ref="B461:C461"/>
    <mergeCell ref="B462:C462"/>
    <mergeCell ref="B463:C463"/>
    <mergeCell ref="B464:C464"/>
    <mergeCell ref="B465:C465"/>
    <mergeCell ref="B466:C466"/>
    <mergeCell ref="D466:F466"/>
    <mergeCell ref="D456:F456"/>
    <mergeCell ref="G456:V456"/>
    <mergeCell ref="W456:Z456"/>
    <mergeCell ref="D457:F457"/>
    <mergeCell ref="G457:I457"/>
    <mergeCell ref="J457:L457"/>
    <mergeCell ref="M457:M458"/>
    <mergeCell ref="N457:N458"/>
    <mergeCell ref="O457:R457"/>
    <mergeCell ref="S457:S458"/>
    <mergeCell ref="T457:W457"/>
    <mergeCell ref="X457:Z457"/>
    <mergeCell ref="B474:C475"/>
    <mergeCell ref="D474:F474"/>
    <mergeCell ref="G474:I474"/>
    <mergeCell ref="J474:N474"/>
    <mergeCell ref="O474:R474"/>
    <mergeCell ref="S474:V474"/>
    <mergeCell ref="W474:Z474"/>
    <mergeCell ref="D475:F475"/>
    <mergeCell ref="G475:I475"/>
    <mergeCell ref="J475:N475"/>
    <mergeCell ref="O475:R475"/>
    <mergeCell ref="S475:V475"/>
    <mergeCell ref="W475:Z475"/>
    <mergeCell ref="W471:Z472"/>
    <mergeCell ref="B472:C472"/>
    <mergeCell ref="D472:F472"/>
    <mergeCell ref="G472:I472"/>
    <mergeCell ref="J472:N472"/>
    <mergeCell ref="O472:R472"/>
    <mergeCell ref="S472:V472"/>
    <mergeCell ref="B473:C473"/>
    <mergeCell ref="D473:F473"/>
    <mergeCell ref="G473:I473"/>
    <mergeCell ref="J473:N473"/>
    <mergeCell ref="O473:R473"/>
    <mergeCell ref="S473:V473"/>
    <mergeCell ref="W473:Z473"/>
    <mergeCell ref="B470:C470"/>
    <mergeCell ref="D470:F470"/>
    <mergeCell ref="G470:I470"/>
    <mergeCell ref="J470:N470"/>
    <mergeCell ref="O470:R470"/>
    <mergeCell ref="S470:V470"/>
    <mergeCell ref="B471:C471"/>
    <mergeCell ref="D471:F471"/>
    <mergeCell ref="G471:I471"/>
    <mergeCell ref="J471:N471"/>
    <mergeCell ref="O471:R471"/>
    <mergeCell ref="S471:V471"/>
    <mergeCell ref="B480:C480"/>
    <mergeCell ref="D480:F480"/>
    <mergeCell ref="G480:I480"/>
    <mergeCell ref="J480:N480"/>
    <mergeCell ref="O480:R480"/>
    <mergeCell ref="S480:V480"/>
    <mergeCell ref="W480:Z480"/>
    <mergeCell ref="B481:Z481"/>
    <mergeCell ref="B482:Z482"/>
    <mergeCell ref="B478:C478"/>
    <mergeCell ref="D478:F478"/>
    <mergeCell ref="G478:I478"/>
    <mergeCell ref="J478:N478"/>
    <mergeCell ref="O478:R478"/>
    <mergeCell ref="S478:V479"/>
    <mergeCell ref="W478:Z479"/>
    <mergeCell ref="B479:C479"/>
    <mergeCell ref="D479:F479"/>
    <mergeCell ref="G479:I479"/>
    <mergeCell ref="J479:N479"/>
    <mergeCell ref="O479:R479"/>
    <mergeCell ref="B476:C476"/>
    <mergeCell ref="D476:F476"/>
    <mergeCell ref="G476:I476"/>
    <mergeCell ref="J476:N476"/>
    <mergeCell ref="O476:R476"/>
    <mergeCell ref="S476:V477"/>
    <mergeCell ref="W476:Z477"/>
    <mergeCell ref="B477:C477"/>
    <mergeCell ref="D477:F477"/>
    <mergeCell ref="G477:I477"/>
    <mergeCell ref="J477:N477"/>
    <mergeCell ref="O477:R477"/>
    <mergeCell ref="B491:C491"/>
    <mergeCell ref="B492:C492"/>
    <mergeCell ref="B493:C493"/>
    <mergeCell ref="B494:C494"/>
    <mergeCell ref="B495:C495"/>
    <mergeCell ref="B496:C496"/>
    <mergeCell ref="B497:C497"/>
    <mergeCell ref="B498:C498"/>
    <mergeCell ref="D498:F498"/>
    <mergeCell ref="D488:F488"/>
    <mergeCell ref="G488:V488"/>
    <mergeCell ref="W488:Z488"/>
    <mergeCell ref="D489:F489"/>
    <mergeCell ref="G489:I489"/>
    <mergeCell ref="J489:L489"/>
    <mergeCell ref="M489:M490"/>
    <mergeCell ref="N489:N490"/>
    <mergeCell ref="O489:R489"/>
    <mergeCell ref="S489:S490"/>
    <mergeCell ref="T489:W489"/>
    <mergeCell ref="X489:Z489"/>
    <mergeCell ref="B483:C483"/>
    <mergeCell ref="D483:Z483"/>
    <mergeCell ref="B484:C484"/>
    <mergeCell ref="D484:Z484"/>
    <mergeCell ref="B485:C485"/>
    <mergeCell ref="D485:Z485"/>
    <mergeCell ref="B486:C486"/>
    <mergeCell ref="D486:Z486"/>
    <mergeCell ref="B487:C487"/>
    <mergeCell ref="D487:F487"/>
    <mergeCell ref="G487:I487"/>
    <mergeCell ref="J487:N487"/>
    <mergeCell ref="O487:R487"/>
    <mergeCell ref="S487:V487"/>
    <mergeCell ref="W487:Z487"/>
    <mergeCell ref="B502:C502"/>
    <mergeCell ref="D502:F502"/>
    <mergeCell ref="G502:I502"/>
    <mergeCell ref="J502:N502"/>
    <mergeCell ref="O502:R502"/>
    <mergeCell ref="S502:V502"/>
    <mergeCell ref="B503:C503"/>
    <mergeCell ref="D503:F503"/>
    <mergeCell ref="G503:I503"/>
    <mergeCell ref="J503:N503"/>
    <mergeCell ref="O503:R503"/>
    <mergeCell ref="S503:V503"/>
    <mergeCell ref="B500:C500"/>
    <mergeCell ref="D500:F500"/>
    <mergeCell ref="G500:I500"/>
    <mergeCell ref="J500:N500"/>
    <mergeCell ref="O500:R500"/>
    <mergeCell ref="S500:V500"/>
    <mergeCell ref="B501:C501"/>
    <mergeCell ref="D501:F501"/>
    <mergeCell ref="G501:I501"/>
    <mergeCell ref="J501:N501"/>
    <mergeCell ref="O501:R501"/>
    <mergeCell ref="S501:V501"/>
    <mergeCell ref="G498:I498"/>
    <mergeCell ref="J498:N498"/>
    <mergeCell ref="O498:R498"/>
    <mergeCell ref="S498:V498"/>
    <mergeCell ref="X498:Z498"/>
    <mergeCell ref="B499:C499"/>
    <mergeCell ref="D499:F499"/>
    <mergeCell ref="G499:I499"/>
    <mergeCell ref="J499:N499"/>
    <mergeCell ref="O499:R499"/>
    <mergeCell ref="S499:V499"/>
    <mergeCell ref="B508:C508"/>
    <mergeCell ref="D508:F508"/>
    <mergeCell ref="G508:I508"/>
    <mergeCell ref="J508:N508"/>
    <mergeCell ref="O508:R508"/>
    <mergeCell ref="S508:V509"/>
    <mergeCell ref="W508:Z509"/>
    <mergeCell ref="B509:C509"/>
    <mergeCell ref="D509:F509"/>
    <mergeCell ref="G509:I509"/>
    <mergeCell ref="J509:N509"/>
    <mergeCell ref="O509:R509"/>
    <mergeCell ref="B506:C507"/>
    <mergeCell ref="D506:F506"/>
    <mergeCell ref="G506:I506"/>
    <mergeCell ref="J506:N506"/>
    <mergeCell ref="O506:R506"/>
    <mergeCell ref="S506:V506"/>
    <mergeCell ref="W506:Z506"/>
    <mergeCell ref="D507:F507"/>
    <mergeCell ref="G507:I507"/>
    <mergeCell ref="J507:N507"/>
    <mergeCell ref="O507:R507"/>
    <mergeCell ref="S507:V507"/>
    <mergeCell ref="W507:Z507"/>
    <mergeCell ref="W503:Z504"/>
    <mergeCell ref="B504:C504"/>
    <mergeCell ref="D504:F504"/>
    <mergeCell ref="G504:I504"/>
    <mergeCell ref="J504:N504"/>
    <mergeCell ref="O504:R504"/>
    <mergeCell ref="S504:V504"/>
    <mergeCell ref="B505:C505"/>
    <mergeCell ref="D505:F505"/>
    <mergeCell ref="G505:I505"/>
    <mergeCell ref="J505:N505"/>
    <mergeCell ref="O505:R505"/>
    <mergeCell ref="S505:V505"/>
    <mergeCell ref="W505:Z505"/>
    <mergeCell ref="B515:C515"/>
    <mergeCell ref="D515:Z515"/>
    <mergeCell ref="B516:C516"/>
    <mergeCell ref="D516:Z516"/>
    <mergeCell ref="B517:C517"/>
    <mergeCell ref="D517:Z517"/>
    <mergeCell ref="B518:C518"/>
    <mergeCell ref="D518:Z518"/>
    <mergeCell ref="B519:C519"/>
    <mergeCell ref="D519:F519"/>
    <mergeCell ref="G519:I519"/>
    <mergeCell ref="J519:N519"/>
    <mergeCell ref="O519:R519"/>
    <mergeCell ref="S519:V519"/>
    <mergeCell ref="W519:Z519"/>
    <mergeCell ref="B512:C512"/>
    <mergeCell ref="D512:F512"/>
    <mergeCell ref="G512:I512"/>
    <mergeCell ref="J512:N512"/>
    <mergeCell ref="O512:R512"/>
    <mergeCell ref="S512:V512"/>
    <mergeCell ref="W512:Z512"/>
    <mergeCell ref="B513:Z513"/>
    <mergeCell ref="B514:Z514"/>
    <mergeCell ref="B510:C510"/>
    <mergeCell ref="D510:F510"/>
    <mergeCell ref="G510:I510"/>
    <mergeCell ref="J510:N510"/>
    <mergeCell ref="O510:R510"/>
    <mergeCell ref="S510:V511"/>
    <mergeCell ref="W510:Z511"/>
    <mergeCell ref="B511:C511"/>
    <mergeCell ref="D511:F511"/>
    <mergeCell ref="G511:I511"/>
    <mergeCell ref="J511:N511"/>
    <mergeCell ref="O511:R511"/>
    <mergeCell ref="B532:C532"/>
    <mergeCell ref="D532:F532"/>
    <mergeCell ref="G532:I532"/>
    <mergeCell ref="J532:N532"/>
    <mergeCell ref="O532:R532"/>
    <mergeCell ref="S532:V532"/>
    <mergeCell ref="B533:C533"/>
    <mergeCell ref="D533:F533"/>
    <mergeCell ref="G533:I533"/>
    <mergeCell ref="J533:N533"/>
    <mergeCell ref="O533:R533"/>
    <mergeCell ref="S533:V533"/>
    <mergeCell ref="G530:I530"/>
    <mergeCell ref="J530:N530"/>
    <mergeCell ref="O530:R530"/>
    <mergeCell ref="S530:V530"/>
    <mergeCell ref="X530:Z530"/>
    <mergeCell ref="B531:C531"/>
    <mergeCell ref="D531:F531"/>
    <mergeCell ref="G531:I531"/>
    <mergeCell ref="J531:N531"/>
    <mergeCell ref="O531:R531"/>
    <mergeCell ref="S531:V531"/>
    <mergeCell ref="B523:C523"/>
    <mergeCell ref="B524:C524"/>
    <mergeCell ref="B525:C525"/>
    <mergeCell ref="B526:C526"/>
    <mergeCell ref="B527:C527"/>
    <mergeCell ref="B528:C528"/>
    <mergeCell ref="B529:C529"/>
    <mergeCell ref="B530:C530"/>
    <mergeCell ref="D530:F530"/>
    <mergeCell ref="D520:F520"/>
    <mergeCell ref="G520:V520"/>
    <mergeCell ref="W520:Z520"/>
    <mergeCell ref="D521:F521"/>
    <mergeCell ref="G521:I521"/>
    <mergeCell ref="J521:L521"/>
    <mergeCell ref="M521:M522"/>
    <mergeCell ref="N521:N522"/>
    <mergeCell ref="O521:R521"/>
    <mergeCell ref="S521:S522"/>
    <mergeCell ref="T521:W521"/>
    <mergeCell ref="X521:Z521"/>
    <mergeCell ref="B538:C539"/>
    <mergeCell ref="D538:F538"/>
    <mergeCell ref="G538:I538"/>
    <mergeCell ref="J538:N538"/>
    <mergeCell ref="O538:R538"/>
    <mergeCell ref="S538:V538"/>
    <mergeCell ref="W538:Z538"/>
    <mergeCell ref="D539:F539"/>
    <mergeCell ref="G539:I539"/>
    <mergeCell ref="J539:N539"/>
    <mergeCell ref="O539:R539"/>
    <mergeCell ref="S539:V539"/>
    <mergeCell ref="W539:Z539"/>
    <mergeCell ref="W535:Z536"/>
    <mergeCell ref="B536:C536"/>
    <mergeCell ref="D536:F536"/>
    <mergeCell ref="G536:I536"/>
    <mergeCell ref="J536:N536"/>
    <mergeCell ref="O536:R536"/>
    <mergeCell ref="S536:V536"/>
    <mergeCell ref="B537:C537"/>
    <mergeCell ref="D537:F537"/>
    <mergeCell ref="G537:I537"/>
    <mergeCell ref="J537:N537"/>
    <mergeCell ref="O537:R537"/>
    <mergeCell ref="S537:V537"/>
    <mergeCell ref="W537:Z537"/>
    <mergeCell ref="B534:C534"/>
    <mergeCell ref="D534:F534"/>
    <mergeCell ref="G534:I534"/>
    <mergeCell ref="J534:N534"/>
    <mergeCell ref="O534:R534"/>
    <mergeCell ref="S534:V534"/>
    <mergeCell ref="B535:C535"/>
    <mergeCell ref="D535:F535"/>
    <mergeCell ref="G535:I535"/>
    <mergeCell ref="J535:N535"/>
    <mergeCell ref="O535:R535"/>
    <mergeCell ref="S535:V535"/>
    <mergeCell ref="B544:C544"/>
    <mergeCell ref="D544:F544"/>
    <mergeCell ref="G544:I544"/>
    <mergeCell ref="J544:N544"/>
    <mergeCell ref="O544:R544"/>
    <mergeCell ref="S544:V544"/>
    <mergeCell ref="W544:Z544"/>
    <mergeCell ref="B545:Z545"/>
    <mergeCell ref="B546:Z546"/>
    <mergeCell ref="B542:C542"/>
    <mergeCell ref="D542:F542"/>
    <mergeCell ref="G542:I542"/>
    <mergeCell ref="J542:N542"/>
    <mergeCell ref="O542:R542"/>
    <mergeCell ref="S542:V543"/>
    <mergeCell ref="W542:Z543"/>
    <mergeCell ref="B543:C543"/>
    <mergeCell ref="D543:F543"/>
    <mergeCell ref="G543:I543"/>
    <mergeCell ref="J543:N543"/>
    <mergeCell ref="O543:R543"/>
    <mergeCell ref="B540:C540"/>
    <mergeCell ref="D540:F540"/>
    <mergeCell ref="G540:I540"/>
    <mergeCell ref="J540:N540"/>
    <mergeCell ref="O540:R540"/>
    <mergeCell ref="S540:V541"/>
    <mergeCell ref="W540:Z541"/>
    <mergeCell ref="B541:C541"/>
    <mergeCell ref="D541:F541"/>
    <mergeCell ref="G541:I541"/>
    <mergeCell ref="J541:N541"/>
    <mergeCell ref="O541:R541"/>
    <mergeCell ref="B555:C555"/>
    <mergeCell ref="B556:C556"/>
    <mergeCell ref="B557:C557"/>
    <mergeCell ref="B558:C558"/>
    <mergeCell ref="B559:C559"/>
    <mergeCell ref="B560:C560"/>
    <mergeCell ref="B561:C561"/>
    <mergeCell ref="B562:C562"/>
    <mergeCell ref="D562:F562"/>
    <mergeCell ref="D552:F552"/>
    <mergeCell ref="G552:V552"/>
    <mergeCell ref="W552:Z552"/>
    <mergeCell ref="D553:F553"/>
    <mergeCell ref="G553:I553"/>
    <mergeCell ref="J553:L553"/>
    <mergeCell ref="M553:M554"/>
    <mergeCell ref="N553:N554"/>
    <mergeCell ref="O553:R553"/>
    <mergeCell ref="S553:S554"/>
    <mergeCell ref="T553:W553"/>
    <mergeCell ref="X553:Z553"/>
    <mergeCell ref="B547:C547"/>
    <mergeCell ref="D547:Z547"/>
    <mergeCell ref="B548:C548"/>
    <mergeCell ref="D548:Z548"/>
    <mergeCell ref="B549:C549"/>
    <mergeCell ref="D549:Z549"/>
    <mergeCell ref="B550:C550"/>
    <mergeCell ref="D550:Z550"/>
    <mergeCell ref="B551:C551"/>
    <mergeCell ref="D551:F551"/>
    <mergeCell ref="G551:I551"/>
    <mergeCell ref="J551:N551"/>
    <mergeCell ref="O551:R551"/>
    <mergeCell ref="S551:V551"/>
    <mergeCell ref="W551:Z551"/>
    <mergeCell ref="B566:C566"/>
    <mergeCell ref="D566:F566"/>
    <mergeCell ref="G566:I566"/>
    <mergeCell ref="J566:N566"/>
    <mergeCell ref="O566:R566"/>
    <mergeCell ref="S566:V566"/>
    <mergeCell ref="B567:C567"/>
    <mergeCell ref="D567:F567"/>
    <mergeCell ref="G567:I567"/>
    <mergeCell ref="J567:N567"/>
    <mergeCell ref="O567:R567"/>
    <mergeCell ref="S567:V567"/>
    <mergeCell ref="B564:C564"/>
    <mergeCell ref="D564:F564"/>
    <mergeCell ref="G564:I564"/>
    <mergeCell ref="J564:N564"/>
    <mergeCell ref="O564:R564"/>
    <mergeCell ref="S564:V564"/>
    <mergeCell ref="B565:C565"/>
    <mergeCell ref="D565:F565"/>
    <mergeCell ref="G565:I565"/>
    <mergeCell ref="J565:N565"/>
    <mergeCell ref="O565:R565"/>
    <mergeCell ref="S565:V565"/>
    <mergeCell ref="G562:I562"/>
    <mergeCell ref="J562:N562"/>
    <mergeCell ref="O562:R562"/>
    <mergeCell ref="S562:V562"/>
    <mergeCell ref="X562:Z562"/>
    <mergeCell ref="B563:C563"/>
    <mergeCell ref="D563:F563"/>
    <mergeCell ref="G563:I563"/>
    <mergeCell ref="J563:N563"/>
    <mergeCell ref="O563:R563"/>
    <mergeCell ref="S563:V563"/>
    <mergeCell ref="B572:C572"/>
    <mergeCell ref="D572:F572"/>
    <mergeCell ref="G572:I572"/>
    <mergeCell ref="J572:N572"/>
    <mergeCell ref="O572:R572"/>
    <mergeCell ref="S572:V573"/>
    <mergeCell ref="W572:Z573"/>
    <mergeCell ref="B573:C573"/>
    <mergeCell ref="D573:F573"/>
    <mergeCell ref="G573:I573"/>
    <mergeCell ref="J573:N573"/>
    <mergeCell ref="O573:R573"/>
    <mergeCell ref="B570:C571"/>
    <mergeCell ref="D570:F570"/>
    <mergeCell ref="G570:I570"/>
    <mergeCell ref="J570:N570"/>
    <mergeCell ref="O570:R570"/>
    <mergeCell ref="S570:V570"/>
    <mergeCell ref="W570:Z570"/>
    <mergeCell ref="D571:F571"/>
    <mergeCell ref="G571:I571"/>
    <mergeCell ref="J571:N571"/>
    <mergeCell ref="O571:R571"/>
    <mergeCell ref="S571:V571"/>
    <mergeCell ref="W571:Z571"/>
    <mergeCell ref="W567:Z568"/>
    <mergeCell ref="B568:C568"/>
    <mergeCell ref="D568:F568"/>
    <mergeCell ref="G568:I568"/>
    <mergeCell ref="J568:N568"/>
    <mergeCell ref="O568:R568"/>
    <mergeCell ref="S568:V568"/>
    <mergeCell ref="B569:C569"/>
    <mergeCell ref="D569:F569"/>
    <mergeCell ref="G569:I569"/>
    <mergeCell ref="J569:N569"/>
    <mergeCell ref="O569:R569"/>
    <mergeCell ref="S569:V569"/>
    <mergeCell ref="W569:Z569"/>
    <mergeCell ref="B579:C579"/>
    <mergeCell ref="D579:Z579"/>
    <mergeCell ref="B580:C580"/>
    <mergeCell ref="D580:Z580"/>
    <mergeCell ref="B581:C581"/>
    <mergeCell ref="D581:Z581"/>
    <mergeCell ref="B582:C582"/>
    <mergeCell ref="D582:Z582"/>
    <mergeCell ref="B583:C583"/>
    <mergeCell ref="D583:F583"/>
    <mergeCell ref="G583:I583"/>
    <mergeCell ref="J583:N583"/>
    <mergeCell ref="O583:R583"/>
    <mergeCell ref="S583:V583"/>
    <mergeCell ref="W583:Z583"/>
    <mergeCell ref="B576:C576"/>
    <mergeCell ref="D576:F576"/>
    <mergeCell ref="G576:I576"/>
    <mergeCell ref="J576:N576"/>
    <mergeCell ref="O576:R576"/>
    <mergeCell ref="S576:V576"/>
    <mergeCell ref="W576:Z576"/>
    <mergeCell ref="B577:Z577"/>
    <mergeCell ref="B578:Z578"/>
    <mergeCell ref="B574:C574"/>
    <mergeCell ref="D574:F574"/>
    <mergeCell ref="G574:I574"/>
    <mergeCell ref="J574:N574"/>
    <mergeCell ref="O574:R574"/>
    <mergeCell ref="S574:V575"/>
    <mergeCell ref="W574:Z575"/>
    <mergeCell ref="B575:C575"/>
    <mergeCell ref="D575:F575"/>
    <mergeCell ref="G575:I575"/>
    <mergeCell ref="J575:N575"/>
    <mergeCell ref="O575:R575"/>
    <mergeCell ref="B596:C596"/>
    <mergeCell ref="D596:F596"/>
    <mergeCell ref="G596:I596"/>
    <mergeCell ref="J596:N596"/>
    <mergeCell ref="O596:R596"/>
    <mergeCell ref="S596:V596"/>
    <mergeCell ref="B597:C597"/>
    <mergeCell ref="D597:F597"/>
    <mergeCell ref="G597:I597"/>
    <mergeCell ref="J597:N597"/>
    <mergeCell ref="O597:R597"/>
    <mergeCell ref="S597:V597"/>
    <mergeCell ref="G594:I594"/>
    <mergeCell ref="J594:N594"/>
    <mergeCell ref="O594:R594"/>
    <mergeCell ref="S594:V594"/>
    <mergeCell ref="X594:Z594"/>
    <mergeCell ref="B595:C595"/>
    <mergeCell ref="D595:F595"/>
    <mergeCell ref="G595:I595"/>
    <mergeCell ref="J595:N595"/>
    <mergeCell ref="O595:R595"/>
    <mergeCell ref="S595:V595"/>
    <mergeCell ref="B587:C587"/>
    <mergeCell ref="B588:C588"/>
    <mergeCell ref="B589:C589"/>
    <mergeCell ref="B590:C590"/>
    <mergeCell ref="B591:C591"/>
    <mergeCell ref="B592:C592"/>
    <mergeCell ref="B593:C593"/>
    <mergeCell ref="B594:C594"/>
    <mergeCell ref="D594:F594"/>
    <mergeCell ref="D584:F584"/>
    <mergeCell ref="G584:V584"/>
    <mergeCell ref="W584:Z584"/>
    <mergeCell ref="D585:F585"/>
    <mergeCell ref="G585:I585"/>
    <mergeCell ref="J585:L585"/>
    <mergeCell ref="M585:M586"/>
    <mergeCell ref="N585:N586"/>
    <mergeCell ref="O585:R585"/>
    <mergeCell ref="S585:S586"/>
    <mergeCell ref="T585:W585"/>
    <mergeCell ref="X585:Z585"/>
    <mergeCell ref="B602:C603"/>
    <mergeCell ref="D602:F602"/>
    <mergeCell ref="G602:I602"/>
    <mergeCell ref="J602:N602"/>
    <mergeCell ref="O602:R602"/>
    <mergeCell ref="S602:V602"/>
    <mergeCell ref="W602:Z602"/>
    <mergeCell ref="D603:F603"/>
    <mergeCell ref="G603:I603"/>
    <mergeCell ref="J603:N603"/>
    <mergeCell ref="O603:R603"/>
    <mergeCell ref="S603:V603"/>
    <mergeCell ref="W603:Z603"/>
    <mergeCell ref="W599:Z600"/>
    <mergeCell ref="B600:C600"/>
    <mergeCell ref="D600:F600"/>
    <mergeCell ref="G600:I600"/>
    <mergeCell ref="J600:N600"/>
    <mergeCell ref="O600:R600"/>
    <mergeCell ref="S600:V600"/>
    <mergeCell ref="B601:C601"/>
    <mergeCell ref="D601:F601"/>
    <mergeCell ref="G601:I601"/>
    <mergeCell ref="J601:N601"/>
    <mergeCell ref="O601:R601"/>
    <mergeCell ref="S601:V601"/>
    <mergeCell ref="W601:Z601"/>
    <mergeCell ref="B598:C598"/>
    <mergeCell ref="D598:F598"/>
    <mergeCell ref="G598:I598"/>
    <mergeCell ref="J598:N598"/>
    <mergeCell ref="O598:R598"/>
    <mergeCell ref="S598:V598"/>
    <mergeCell ref="B599:C599"/>
    <mergeCell ref="D599:F599"/>
    <mergeCell ref="G599:I599"/>
    <mergeCell ref="J599:N599"/>
    <mergeCell ref="O599:R599"/>
    <mergeCell ref="S599:V599"/>
    <mergeCell ref="B608:C608"/>
    <mergeCell ref="D608:F608"/>
    <mergeCell ref="G608:I608"/>
    <mergeCell ref="J608:N608"/>
    <mergeCell ref="O608:R608"/>
    <mergeCell ref="S608:V608"/>
    <mergeCell ref="W608:Z608"/>
    <mergeCell ref="B609:Z609"/>
    <mergeCell ref="B610:Z610"/>
    <mergeCell ref="B606:C606"/>
    <mergeCell ref="D606:F606"/>
    <mergeCell ref="G606:I606"/>
    <mergeCell ref="J606:N606"/>
    <mergeCell ref="O606:R606"/>
    <mergeCell ref="S606:V607"/>
    <mergeCell ref="W606:Z607"/>
    <mergeCell ref="B607:C607"/>
    <mergeCell ref="D607:F607"/>
    <mergeCell ref="G607:I607"/>
    <mergeCell ref="J607:N607"/>
    <mergeCell ref="O607:R607"/>
    <mergeCell ref="B604:C604"/>
    <mergeCell ref="D604:F604"/>
    <mergeCell ref="G604:I604"/>
    <mergeCell ref="J604:N604"/>
    <mergeCell ref="O604:R604"/>
    <mergeCell ref="S604:V605"/>
    <mergeCell ref="W604:Z605"/>
    <mergeCell ref="B605:C605"/>
    <mergeCell ref="D605:F605"/>
    <mergeCell ref="G605:I605"/>
    <mergeCell ref="J605:N605"/>
    <mergeCell ref="O605:R605"/>
    <mergeCell ref="B619:C619"/>
    <mergeCell ref="B620:C620"/>
    <mergeCell ref="B621:C621"/>
    <mergeCell ref="B622:C622"/>
    <mergeCell ref="B623:C623"/>
    <mergeCell ref="B624:C624"/>
    <mergeCell ref="B625:C625"/>
    <mergeCell ref="B626:C626"/>
    <mergeCell ref="D626:F626"/>
    <mergeCell ref="D616:F616"/>
    <mergeCell ref="G616:V616"/>
    <mergeCell ref="W616:Z616"/>
    <mergeCell ref="D617:F617"/>
    <mergeCell ref="G617:I617"/>
    <mergeCell ref="J617:L617"/>
    <mergeCell ref="M617:M618"/>
    <mergeCell ref="N617:N618"/>
    <mergeCell ref="O617:R617"/>
    <mergeCell ref="S617:S618"/>
    <mergeCell ref="T617:W617"/>
    <mergeCell ref="X617:Z617"/>
    <mergeCell ref="B611:C611"/>
    <mergeCell ref="D611:Z611"/>
    <mergeCell ref="B612:C612"/>
    <mergeCell ref="D612:Z612"/>
    <mergeCell ref="B613:C613"/>
    <mergeCell ref="D613:Z613"/>
    <mergeCell ref="B614:C614"/>
    <mergeCell ref="D614:Z614"/>
    <mergeCell ref="B615:C615"/>
    <mergeCell ref="D615:F615"/>
    <mergeCell ref="G615:I615"/>
    <mergeCell ref="J615:N615"/>
    <mergeCell ref="O615:R615"/>
    <mergeCell ref="S615:V615"/>
    <mergeCell ref="W615:Z615"/>
    <mergeCell ref="B630:C630"/>
    <mergeCell ref="D630:F630"/>
    <mergeCell ref="G630:I630"/>
    <mergeCell ref="J630:N630"/>
    <mergeCell ref="O630:R630"/>
    <mergeCell ref="S630:V630"/>
    <mergeCell ref="B631:C631"/>
    <mergeCell ref="D631:F631"/>
    <mergeCell ref="G631:I631"/>
    <mergeCell ref="J631:N631"/>
    <mergeCell ref="O631:R631"/>
    <mergeCell ref="S631:V631"/>
    <mergeCell ref="B628:C628"/>
    <mergeCell ref="D628:F628"/>
    <mergeCell ref="G628:I628"/>
    <mergeCell ref="J628:N628"/>
    <mergeCell ref="O628:R628"/>
    <mergeCell ref="S628:V628"/>
    <mergeCell ref="B629:C629"/>
    <mergeCell ref="D629:F629"/>
    <mergeCell ref="G629:I629"/>
    <mergeCell ref="J629:N629"/>
    <mergeCell ref="O629:R629"/>
    <mergeCell ref="S629:V629"/>
    <mergeCell ref="G626:I626"/>
    <mergeCell ref="J626:N626"/>
    <mergeCell ref="O626:R626"/>
    <mergeCell ref="S626:V626"/>
    <mergeCell ref="X626:Z626"/>
    <mergeCell ref="B627:C627"/>
    <mergeCell ref="D627:F627"/>
    <mergeCell ref="G627:I627"/>
    <mergeCell ref="J627:N627"/>
    <mergeCell ref="O627:R627"/>
    <mergeCell ref="S627:V627"/>
    <mergeCell ref="B636:C636"/>
    <mergeCell ref="D636:F636"/>
    <mergeCell ref="G636:I636"/>
    <mergeCell ref="J636:N636"/>
    <mergeCell ref="O636:R636"/>
    <mergeCell ref="S636:V637"/>
    <mergeCell ref="W636:Z637"/>
    <mergeCell ref="B637:C637"/>
    <mergeCell ref="D637:F637"/>
    <mergeCell ref="G637:I637"/>
    <mergeCell ref="J637:N637"/>
    <mergeCell ref="O637:R637"/>
    <mergeCell ref="B634:C635"/>
    <mergeCell ref="D634:F634"/>
    <mergeCell ref="G634:I634"/>
    <mergeCell ref="J634:N634"/>
    <mergeCell ref="O634:R634"/>
    <mergeCell ref="S634:V634"/>
    <mergeCell ref="W634:Z634"/>
    <mergeCell ref="D635:F635"/>
    <mergeCell ref="G635:I635"/>
    <mergeCell ref="J635:N635"/>
    <mergeCell ref="O635:R635"/>
    <mergeCell ref="S635:V635"/>
    <mergeCell ref="W635:Z635"/>
    <mergeCell ref="W631:Z632"/>
    <mergeCell ref="B632:C632"/>
    <mergeCell ref="D632:F632"/>
    <mergeCell ref="G632:I632"/>
    <mergeCell ref="J632:N632"/>
    <mergeCell ref="O632:R632"/>
    <mergeCell ref="S632:V632"/>
    <mergeCell ref="B633:C633"/>
    <mergeCell ref="D633:F633"/>
    <mergeCell ref="G633:I633"/>
    <mergeCell ref="J633:N633"/>
    <mergeCell ref="O633:R633"/>
    <mergeCell ref="S633:V633"/>
    <mergeCell ref="W633:Z633"/>
    <mergeCell ref="B643:C643"/>
    <mergeCell ref="D643:Z643"/>
    <mergeCell ref="B644:C644"/>
    <mergeCell ref="D644:Z644"/>
    <mergeCell ref="B645:C645"/>
    <mergeCell ref="D645:Z645"/>
    <mergeCell ref="B646:C646"/>
    <mergeCell ref="D646:Z646"/>
    <mergeCell ref="B647:C647"/>
    <mergeCell ref="D647:F647"/>
    <mergeCell ref="G647:I647"/>
    <mergeCell ref="J647:N647"/>
    <mergeCell ref="O647:R647"/>
    <mergeCell ref="S647:V647"/>
    <mergeCell ref="W647:Z647"/>
    <mergeCell ref="B640:C640"/>
    <mergeCell ref="D640:F640"/>
    <mergeCell ref="G640:I640"/>
    <mergeCell ref="J640:N640"/>
    <mergeCell ref="O640:R640"/>
    <mergeCell ref="S640:V640"/>
    <mergeCell ref="W640:Z640"/>
    <mergeCell ref="B641:Z641"/>
    <mergeCell ref="B642:Z642"/>
    <mergeCell ref="B638:C638"/>
    <mergeCell ref="D638:F638"/>
    <mergeCell ref="G638:I638"/>
    <mergeCell ref="J638:N638"/>
    <mergeCell ref="O638:R638"/>
    <mergeCell ref="S638:V639"/>
    <mergeCell ref="W638:Z639"/>
    <mergeCell ref="B639:C639"/>
    <mergeCell ref="D639:F639"/>
    <mergeCell ref="G639:I639"/>
    <mergeCell ref="J639:N639"/>
    <mergeCell ref="O639:R639"/>
    <mergeCell ref="B660:C660"/>
    <mergeCell ref="D660:F660"/>
    <mergeCell ref="G660:I660"/>
    <mergeCell ref="J660:N660"/>
    <mergeCell ref="O660:R660"/>
    <mergeCell ref="S660:V660"/>
    <mergeCell ref="B661:C661"/>
    <mergeCell ref="D661:F661"/>
    <mergeCell ref="G661:I661"/>
    <mergeCell ref="J661:N661"/>
    <mergeCell ref="O661:R661"/>
    <mergeCell ref="S661:V661"/>
    <mergeCell ref="G658:I658"/>
    <mergeCell ref="J658:N658"/>
    <mergeCell ref="O658:R658"/>
    <mergeCell ref="S658:V658"/>
    <mergeCell ref="X658:Z658"/>
    <mergeCell ref="B659:C659"/>
    <mergeCell ref="D659:F659"/>
    <mergeCell ref="G659:I659"/>
    <mergeCell ref="J659:N659"/>
    <mergeCell ref="O659:R659"/>
    <mergeCell ref="S659:V659"/>
    <mergeCell ref="B651:C651"/>
    <mergeCell ref="B652:C652"/>
    <mergeCell ref="B653:C653"/>
    <mergeCell ref="B654:C654"/>
    <mergeCell ref="B655:C655"/>
    <mergeCell ref="B656:C656"/>
    <mergeCell ref="B657:C657"/>
    <mergeCell ref="B658:C658"/>
    <mergeCell ref="D658:F658"/>
    <mergeCell ref="D648:F648"/>
    <mergeCell ref="G648:V648"/>
    <mergeCell ref="W648:Z648"/>
    <mergeCell ref="D649:F649"/>
    <mergeCell ref="G649:I649"/>
    <mergeCell ref="J649:L649"/>
    <mergeCell ref="M649:M650"/>
    <mergeCell ref="N649:N650"/>
    <mergeCell ref="O649:R649"/>
    <mergeCell ref="S649:S650"/>
    <mergeCell ref="T649:W649"/>
    <mergeCell ref="X649:Z649"/>
    <mergeCell ref="B666:C667"/>
    <mergeCell ref="D666:F666"/>
    <mergeCell ref="G666:I666"/>
    <mergeCell ref="J666:N666"/>
    <mergeCell ref="O666:R666"/>
    <mergeCell ref="S666:V666"/>
    <mergeCell ref="W666:Z666"/>
    <mergeCell ref="D667:F667"/>
    <mergeCell ref="G667:I667"/>
    <mergeCell ref="J667:N667"/>
    <mergeCell ref="O667:R667"/>
    <mergeCell ref="S667:V667"/>
    <mergeCell ref="W667:Z667"/>
    <mergeCell ref="W663:Z664"/>
    <mergeCell ref="B664:C664"/>
    <mergeCell ref="D664:F664"/>
    <mergeCell ref="G664:I664"/>
    <mergeCell ref="J664:N664"/>
    <mergeCell ref="O664:R664"/>
    <mergeCell ref="S664:V664"/>
    <mergeCell ref="B665:C665"/>
    <mergeCell ref="D665:F665"/>
    <mergeCell ref="G665:I665"/>
    <mergeCell ref="J665:N665"/>
    <mergeCell ref="O665:R665"/>
    <mergeCell ref="S665:V665"/>
    <mergeCell ref="W665:Z665"/>
    <mergeCell ref="B662:C662"/>
    <mergeCell ref="D662:F662"/>
    <mergeCell ref="G662:I662"/>
    <mergeCell ref="J662:N662"/>
    <mergeCell ref="O662:R662"/>
    <mergeCell ref="S662:V662"/>
    <mergeCell ref="B663:C663"/>
    <mergeCell ref="D663:F663"/>
    <mergeCell ref="G663:I663"/>
    <mergeCell ref="J663:N663"/>
    <mergeCell ref="O663:R663"/>
    <mergeCell ref="S663:V663"/>
    <mergeCell ref="B672:C672"/>
    <mergeCell ref="D672:F672"/>
    <mergeCell ref="G672:I672"/>
    <mergeCell ref="J672:N672"/>
    <mergeCell ref="O672:R672"/>
    <mergeCell ref="S672:V672"/>
    <mergeCell ref="W672:Z672"/>
    <mergeCell ref="B673:Z673"/>
    <mergeCell ref="B674:Z674"/>
    <mergeCell ref="B670:C670"/>
    <mergeCell ref="D670:F670"/>
    <mergeCell ref="G670:I670"/>
    <mergeCell ref="J670:N670"/>
    <mergeCell ref="O670:R670"/>
    <mergeCell ref="S670:V671"/>
    <mergeCell ref="W670:Z671"/>
    <mergeCell ref="B671:C671"/>
    <mergeCell ref="D671:F671"/>
    <mergeCell ref="G671:I671"/>
    <mergeCell ref="J671:N671"/>
    <mergeCell ref="O671:R671"/>
    <mergeCell ref="B668:C668"/>
    <mergeCell ref="D668:F668"/>
    <mergeCell ref="G668:I668"/>
    <mergeCell ref="J668:N668"/>
    <mergeCell ref="O668:R668"/>
    <mergeCell ref="S668:V669"/>
    <mergeCell ref="W668:Z669"/>
    <mergeCell ref="B669:C669"/>
    <mergeCell ref="D669:F669"/>
    <mergeCell ref="G669:I669"/>
    <mergeCell ref="J669:N669"/>
    <mergeCell ref="O669:R669"/>
    <mergeCell ref="B683:C683"/>
    <mergeCell ref="B684:C684"/>
    <mergeCell ref="B685:C685"/>
    <mergeCell ref="B686:C686"/>
    <mergeCell ref="B687:C687"/>
    <mergeCell ref="B688:C688"/>
    <mergeCell ref="B689:C689"/>
    <mergeCell ref="B690:C690"/>
    <mergeCell ref="D690:F690"/>
    <mergeCell ref="D680:F680"/>
    <mergeCell ref="G680:V680"/>
    <mergeCell ref="W680:Z680"/>
    <mergeCell ref="D681:F681"/>
    <mergeCell ref="G681:I681"/>
    <mergeCell ref="J681:L681"/>
    <mergeCell ref="M681:M682"/>
    <mergeCell ref="N681:N682"/>
    <mergeCell ref="O681:R681"/>
    <mergeCell ref="S681:S682"/>
    <mergeCell ref="T681:W681"/>
    <mergeCell ref="X681:Z681"/>
    <mergeCell ref="B675:C675"/>
    <mergeCell ref="D675:Z675"/>
    <mergeCell ref="B676:C676"/>
    <mergeCell ref="D676:Z676"/>
    <mergeCell ref="B677:C677"/>
    <mergeCell ref="D677:Z677"/>
    <mergeCell ref="B678:C678"/>
    <mergeCell ref="D678:Z678"/>
    <mergeCell ref="B679:C679"/>
    <mergeCell ref="D679:F679"/>
    <mergeCell ref="G679:I679"/>
    <mergeCell ref="J679:N679"/>
    <mergeCell ref="O679:R679"/>
    <mergeCell ref="S679:V679"/>
    <mergeCell ref="W679:Z679"/>
    <mergeCell ref="B694:C694"/>
    <mergeCell ref="D694:F694"/>
    <mergeCell ref="G694:I694"/>
    <mergeCell ref="J694:N694"/>
    <mergeCell ref="O694:R694"/>
    <mergeCell ref="S694:V694"/>
    <mergeCell ref="B695:C695"/>
    <mergeCell ref="D695:F695"/>
    <mergeCell ref="G695:I695"/>
    <mergeCell ref="J695:N695"/>
    <mergeCell ref="O695:R695"/>
    <mergeCell ref="S695:V695"/>
    <mergeCell ref="B692:C692"/>
    <mergeCell ref="D692:F692"/>
    <mergeCell ref="G692:I692"/>
    <mergeCell ref="J692:N692"/>
    <mergeCell ref="O692:R692"/>
    <mergeCell ref="S692:V692"/>
    <mergeCell ref="B693:C693"/>
    <mergeCell ref="D693:F693"/>
    <mergeCell ref="G693:I693"/>
    <mergeCell ref="J693:N693"/>
    <mergeCell ref="O693:R693"/>
    <mergeCell ref="S693:V693"/>
    <mergeCell ref="G690:I690"/>
    <mergeCell ref="J690:N690"/>
    <mergeCell ref="O690:R690"/>
    <mergeCell ref="S690:V690"/>
    <mergeCell ref="X690:Z690"/>
    <mergeCell ref="B691:C691"/>
    <mergeCell ref="D691:F691"/>
    <mergeCell ref="G691:I691"/>
    <mergeCell ref="J691:N691"/>
    <mergeCell ref="O691:R691"/>
    <mergeCell ref="S691:V691"/>
    <mergeCell ref="B700:C700"/>
    <mergeCell ref="D700:F700"/>
    <mergeCell ref="G700:I700"/>
    <mergeCell ref="J700:N700"/>
    <mergeCell ref="O700:R700"/>
    <mergeCell ref="S700:V701"/>
    <mergeCell ref="W700:Z701"/>
    <mergeCell ref="B701:C701"/>
    <mergeCell ref="D701:F701"/>
    <mergeCell ref="G701:I701"/>
    <mergeCell ref="J701:N701"/>
    <mergeCell ref="O701:R701"/>
    <mergeCell ref="B698:C699"/>
    <mergeCell ref="D698:F698"/>
    <mergeCell ref="G698:I698"/>
    <mergeCell ref="J698:N698"/>
    <mergeCell ref="O698:R698"/>
    <mergeCell ref="S698:V698"/>
    <mergeCell ref="W698:Z698"/>
    <mergeCell ref="D699:F699"/>
    <mergeCell ref="G699:I699"/>
    <mergeCell ref="J699:N699"/>
    <mergeCell ref="O699:R699"/>
    <mergeCell ref="S699:V699"/>
    <mergeCell ref="W699:Z699"/>
    <mergeCell ref="W695:Z696"/>
    <mergeCell ref="B696:C696"/>
    <mergeCell ref="D696:F696"/>
    <mergeCell ref="G696:I696"/>
    <mergeCell ref="J696:N696"/>
    <mergeCell ref="O696:R696"/>
    <mergeCell ref="S696:V696"/>
    <mergeCell ref="B697:C697"/>
    <mergeCell ref="D697:F697"/>
    <mergeCell ref="G697:I697"/>
    <mergeCell ref="J697:N697"/>
    <mergeCell ref="O697:R697"/>
    <mergeCell ref="S697:V697"/>
    <mergeCell ref="W697:Z697"/>
    <mergeCell ref="B707:C707"/>
    <mergeCell ref="D707:Z707"/>
    <mergeCell ref="B708:C708"/>
    <mergeCell ref="D708:Z708"/>
    <mergeCell ref="B709:C709"/>
    <mergeCell ref="D709:Z709"/>
    <mergeCell ref="B710:C710"/>
    <mergeCell ref="D710:Z710"/>
    <mergeCell ref="B711:C711"/>
    <mergeCell ref="D711:F711"/>
    <mergeCell ref="G711:I711"/>
    <mergeCell ref="J711:N711"/>
    <mergeCell ref="O711:R711"/>
    <mergeCell ref="S711:V711"/>
    <mergeCell ref="W711:Z711"/>
    <mergeCell ref="B704:C704"/>
    <mergeCell ref="D704:F704"/>
    <mergeCell ref="G704:I704"/>
    <mergeCell ref="J704:N704"/>
    <mergeCell ref="O704:R704"/>
    <mergeCell ref="S704:V704"/>
    <mergeCell ref="W704:Z704"/>
    <mergeCell ref="B705:Z705"/>
    <mergeCell ref="B706:Z706"/>
    <mergeCell ref="B702:C702"/>
    <mergeCell ref="D702:F702"/>
    <mergeCell ref="G702:I702"/>
    <mergeCell ref="J702:N702"/>
    <mergeCell ref="O702:R702"/>
    <mergeCell ref="S702:V703"/>
    <mergeCell ref="W702:Z703"/>
    <mergeCell ref="B703:C703"/>
    <mergeCell ref="D703:F703"/>
    <mergeCell ref="G703:I703"/>
    <mergeCell ref="J703:N703"/>
    <mergeCell ref="O703:R703"/>
    <mergeCell ref="B724:C724"/>
    <mergeCell ref="D724:F724"/>
    <mergeCell ref="G724:I724"/>
    <mergeCell ref="J724:N724"/>
    <mergeCell ref="O724:R724"/>
    <mergeCell ref="S724:V724"/>
    <mergeCell ref="B725:C725"/>
    <mergeCell ref="D725:F725"/>
    <mergeCell ref="G725:I725"/>
    <mergeCell ref="J725:N725"/>
    <mergeCell ref="O725:R725"/>
    <mergeCell ref="S725:V725"/>
    <mergeCell ref="G722:I722"/>
    <mergeCell ref="J722:N722"/>
    <mergeCell ref="O722:R722"/>
    <mergeCell ref="S722:V722"/>
    <mergeCell ref="X722:Z722"/>
    <mergeCell ref="B723:C723"/>
    <mergeCell ref="D723:F723"/>
    <mergeCell ref="G723:I723"/>
    <mergeCell ref="J723:N723"/>
    <mergeCell ref="O723:R723"/>
    <mergeCell ref="S723:V723"/>
    <mergeCell ref="B715:C715"/>
    <mergeCell ref="B716:C716"/>
    <mergeCell ref="B717:C717"/>
    <mergeCell ref="B718:C718"/>
    <mergeCell ref="B719:C719"/>
    <mergeCell ref="B720:C720"/>
    <mergeCell ref="B721:C721"/>
    <mergeCell ref="B722:C722"/>
    <mergeCell ref="D722:F722"/>
    <mergeCell ref="D712:F712"/>
    <mergeCell ref="G712:V712"/>
    <mergeCell ref="W712:Z712"/>
    <mergeCell ref="D713:F713"/>
    <mergeCell ref="G713:I713"/>
    <mergeCell ref="J713:L713"/>
    <mergeCell ref="M713:M714"/>
    <mergeCell ref="N713:N714"/>
    <mergeCell ref="O713:R713"/>
    <mergeCell ref="S713:S714"/>
    <mergeCell ref="T713:W713"/>
    <mergeCell ref="X713:Z713"/>
    <mergeCell ref="B730:C731"/>
    <mergeCell ref="D730:F730"/>
    <mergeCell ref="G730:I730"/>
    <mergeCell ref="J730:N730"/>
    <mergeCell ref="O730:R730"/>
    <mergeCell ref="S730:V730"/>
    <mergeCell ref="W730:Z730"/>
    <mergeCell ref="D731:F731"/>
    <mergeCell ref="G731:I731"/>
    <mergeCell ref="J731:N731"/>
    <mergeCell ref="O731:R731"/>
    <mergeCell ref="S731:V731"/>
    <mergeCell ref="W731:Z731"/>
    <mergeCell ref="W727:Z728"/>
    <mergeCell ref="B728:C728"/>
    <mergeCell ref="D728:F728"/>
    <mergeCell ref="G728:I728"/>
    <mergeCell ref="J728:N728"/>
    <mergeCell ref="O728:R728"/>
    <mergeCell ref="S728:V728"/>
    <mergeCell ref="B729:C729"/>
    <mergeCell ref="D729:F729"/>
    <mergeCell ref="G729:I729"/>
    <mergeCell ref="J729:N729"/>
    <mergeCell ref="O729:R729"/>
    <mergeCell ref="S729:V729"/>
    <mergeCell ref="W729:Z729"/>
    <mergeCell ref="B726:C726"/>
    <mergeCell ref="D726:F726"/>
    <mergeCell ref="G726:I726"/>
    <mergeCell ref="J726:N726"/>
    <mergeCell ref="O726:R726"/>
    <mergeCell ref="S726:V726"/>
    <mergeCell ref="B727:C727"/>
    <mergeCell ref="D727:F727"/>
    <mergeCell ref="G727:I727"/>
    <mergeCell ref="J727:N727"/>
    <mergeCell ref="O727:R727"/>
    <mergeCell ref="S727:V727"/>
    <mergeCell ref="B736:C736"/>
    <mergeCell ref="D736:F736"/>
    <mergeCell ref="G736:I736"/>
    <mergeCell ref="J736:N736"/>
    <mergeCell ref="O736:R736"/>
    <mergeCell ref="S736:V736"/>
    <mergeCell ref="W736:Z736"/>
    <mergeCell ref="B737:Z737"/>
    <mergeCell ref="B738:Z738"/>
    <mergeCell ref="B734:C734"/>
    <mergeCell ref="D734:F734"/>
    <mergeCell ref="G734:I734"/>
    <mergeCell ref="J734:N734"/>
    <mergeCell ref="O734:R734"/>
    <mergeCell ref="S734:V735"/>
    <mergeCell ref="W734:Z735"/>
    <mergeCell ref="B735:C735"/>
    <mergeCell ref="D735:F735"/>
    <mergeCell ref="G735:I735"/>
    <mergeCell ref="J735:N735"/>
    <mergeCell ref="O735:R735"/>
    <mergeCell ref="B732:C732"/>
    <mergeCell ref="D732:F732"/>
    <mergeCell ref="G732:I732"/>
    <mergeCell ref="J732:N732"/>
    <mergeCell ref="O732:R732"/>
    <mergeCell ref="S732:V733"/>
    <mergeCell ref="W732:Z733"/>
    <mergeCell ref="B733:C733"/>
    <mergeCell ref="D733:F733"/>
    <mergeCell ref="G733:I733"/>
    <mergeCell ref="J733:N733"/>
    <mergeCell ref="O733:R733"/>
    <mergeCell ref="B747:C747"/>
    <mergeCell ref="B748:C748"/>
    <mergeCell ref="B749:C749"/>
    <mergeCell ref="B750:C750"/>
    <mergeCell ref="B751:C751"/>
    <mergeCell ref="B752:C752"/>
    <mergeCell ref="B753:C753"/>
    <mergeCell ref="B754:C754"/>
    <mergeCell ref="D754:F754"/>
    <mergeCell ref="D744:F744"/>
    <mergeCell ref="G744:V744"/>
    <mergeCell ref="W744:Z744"/>
    <mergeCell ref="D745:F745"/>
    <mergeCell ref="G745:I745"/>
    <mergeCell ref="J745:L745"/>
    <mergeCell ref="M745:M746"/>
    <mergeCell ref="N745:N746"/>
    <mergeCell ref="O745:R745"/>
    <mergeCell ref="S745:S746"/>
    <mergeCell ref="T745:W745"/>
    <mergeCell ref="X745:Z745"/>
    <mergeCell ref="B739:C739"/>
    <mergeCell ref="D739:Z739"/>
    <mergeCell ref="B740:C740"/>
    <mergeCell ref="D740:Z740"/>
    <mergeCell ref="B741:C741"/>
    <mergeCell ref="D741:Z741"/>
    <mergeCell ref="B742:C742"/>
    <mergeCell ref="D742:Z742"/>
    <mergeCell ref="B743:C743"/>
    <mergeCell ref="D743:F743"/>
    <mergeCell ref="G743:I743"/>
    <mergeCell ref="J743:N743"/>
    <mergeCell ref="O743:R743"/>
    <mergeCell ref="S743:V743"/>
    <mergeCell ref="W743:Z743"/>
    <mergeCell ref="B758:C758"/>
    <mergeCell ref="D758:F758"/>
    <mergeCell ref="G758:I758"/>
    <mergeCell ref="J758:N758"/>
    <mergeCell ref="O758:R758"/>
    <mergeCell ref="S758:V758"/>
    <mergeCell ref="B759:C759"/>
    <mergeCell ref="D759:F759"/>
    <mergeCell ref="G759:I759"/>
    <mergeCell ref="J759:N759"/>
    <mergeCell ref="O759:R759"/>
    <mergeCell ref="S759:V759"/>
    <mergeCell ref="B756:C756"/>
    <mergeCell ref="D756:F756"/>
    <mergeCell ref="G756:I756"/>
    <mergeCell ref="J756:N756"/>
    <mergeCell ref="O756:R756"/>
    <mergeCell ref="S756:V756"/>
    <mergeCell ref="B757:C757"/>
    <mergeCell ref="D757:F757"/>
    <mergeCell ref="G757:I757"/>
    <mergeCell ref="J757:N757"/>
    <mergeCell ref="O757:R757"/>
    <mergeCell ref="S757:V757"/>
    <mergeCell ref="G754:I754"/>
    <mergeCell ref="J754:N754"/>
    <mergeCell ref="O754:R754"/>
    <mergeCell ref="S754:V754"/>
    <mergeCell ref="X754:Z754"/>
    <mergeCell ref="B755:C755"/>
    <mergeCell ref="D755:F755"/>
    <mergeCell ref="G755:I755"/>
    <mergeCell ref="J755:N755"/>
    <mergeCell ref="O755:R755"/>
    <mergeCell ref="S755:V755"/>
    <mergeCell ref="B764:C764"/>
    <mergeCell ref="D764:F764"/>
    <mergeCell ref="G764:I764"/>
    <mergeCell ref="J764:N764"/>
    <mergeCell ref="O764:R764"/>
    <mergeCell ref="S764:V765"/>
    <mergeCell ref="W764:Z765"/>
    <mergeCell ref="B765:C765"/>
    <mergeCell ref="D765:F765"/>
    <mergeCell ref="G765:I765"/>
    <mergeCell ref="J765:N765"/>
    <mergeCell ref="O765:R765"/>
    <mergeCell ref="B762:C763"/>
    <mergeCell ref="D762:F762"/>
    <mergeCell ref="G762:I762"/>
    <mergeCell ref="J762:N762"/>
    <mergeCell ref="O762:R762"/>
    <mergeCell ref="S762:V762"/>
    <mergeCell ref="W762:Z762"/>
    <mergeCell ref="D763:F763"/>
    <mergeCell ref="G763:I763"/>
    <mergeCell ref="J763:N763"/>
    <mergeCell ref="O763:R763"/>
    <mergeCell ref="S763:V763"/>
    <mergeCell ref="W763:Z763"/>
    <mergeCell ref="W759:Z760"/>
    <mergeCell ref="B760:C760"/>
    <mergeCell ref="D760:F760"/>
    <mergeCell ref="G760:I760"/>
    <mergeCell ref="J760:N760"/>
    <mergeCell ref="O760:R760"/>
    <mergeCell ref="S760:V760"/>
    <mergeCell ref="B761:C761"/>
    <mergeCell ref="D761:F761"/>
    <mergeCell ref="G761:I761"/>
    <mergeCell ref="J761:N761"/>
    <mergeCell ref="O761:R761"/>
    <mergeCell ref="S761:V761"/>
    <mergeCell ref="W761:Z761"/>
    <mergeCell ref="B771:C771"/>
    <mergeCell ref="D771:Z771"/>
    <mergeCell ref="B772:C772"/>
    <mergeCell ref="D772:Z772"/>
    <mergeCell ref="B773:C773"/>
    <mergeCell ref="D773:Z773"/>
    <mergeCell ref="B774:C774"/>
    <mergeCell ref="D774:Z774"/>
    <mergeCell ref="B775:C775"/>
    <mergeCell ref="D775:F775"/>
    <mergeCell ref="G775:I775"/>
    <mergeCell ref="J775:N775"/>
    <mergeCell ref="O775:R775"/>
    <mergeCell ref="S775:V775"/>
    <mergeCell ref="W775:Z775"/>
    <mergeCell ref="B768:C768"/>
    <mergeCell ref="D768:F768"/>
    <mergeCell ref="G768:I768"/>
    <mergeCell ref="J768:N768"/>
    <mergeCell ref="O768:R768"/>
    <mergeCell ref="S768:V768"/>
    <mergeCell ref="W768:Z768"/>
    <mergeCell ref="B769:Z769"/>
    <mergeCell ref="B770:Z770"/>
    <mergeCell ref="B766:C766"/>
    <mergeCell ref="D766:F766"/>
    <mergeCell ref="G766:I766"/>
    <mergeCell ref="J766:N766"/>
    <mergeCell ref="O766:R766"/>
    <mergeCell ref="S766:V767"/>
    <mergeCell ref="W766:Z767"/>
    <mergeCell ref="B767:C767"/>
    <mergeCell ref="D767:F767"/>
    <mergeCell ref="G767:I767"/>
    <mergeCell ref="J767:N767"/>
    <mergeCell ref="O767:R767"/>
    <mergeCell ref="B788:C788"/>
    <mergeCell ref="D788:F788"/>
    <mergeCell ref="G788:I788"/>
    <mergeCell ref="J788:N788"/>
    <mergeCell ref="O788:R788"/>
    <mergeCell ref="S788:V788"/>
    <mergeCell ref="B789:C789"/>
    <mergeCell ref="D789:F789"/>
    <mergeCell ref="G789:I789"/>
    <mergeCell ref="J789:N789"/>
    <mergeCell ref="O789:R789"/>
    <mergeCell ref="S789:V789"/>
    <mergeCell ref="G786:I786"/>
    <mergeCell ref="J786:N786"/>
    <mergeCell ref="O786:R786"/>
    <mergeCell ref="S786:V786"/>
    <mergeCell ref="X786:Z786"/>
    <mergeCell ref="B787:C787"/>
    <mergeCell ref="D787:F787"/>
    <mergeCell ref="G787:I787"/>
    <mergeCell ref="J787:N787"/>
    <mergeCell ref="O787:R787"/>
    <mergeCell ref="S787:V787"/>
    <mergeCell ref="B779:C779"/>
    <mergeCell ref="B780:C780"/>
    <mergeCell ref="B781:C781"/>
    <mergeCell ref="B782:C782"/>
    <mergeCell ref="B783:C783"/>
    <mergeCell ref="B784:C784"/>
    <mergeCell ref="B785:C785"/>
    <mergeCell ref="B786:C786"/>
    <mergeCell ref="D786:F786"/>
    <mergeCell ref="D776:F776"/>
    <mergeCell ref="G776:V776"/>
    <mergeCell ref="W776:Z776"/>
    <mergeCell ref="D777:F777"/>
    <mergeCell ref="G777:I777"/>
    <mergeCell ref="J777:L777"/>
    <mergeCell ref="M777:M778"/>
    <mergeCell ref="N777:N778"/>
    <mergeCell ref="O777:R777"/>
    <mergeCell ref="S777:S778"/>
    <mergeCell ref="T777:W777"/>
    <mergeCell ref="X777:Z777"/>
    <mergeCell ref="B794:C795"/>
    <mergeCell ref="D794:F794"/>
    <mergeCell ref="G794:I794"/>
    <mergeCell ref="J794:N794"/>
    <mergeCell ref="O794:R794"/>
    <mergeCell ref="S794:V794"/>
    <mergeCell ref="W794:Z794"/>
    <mergeCell ref="D795:F795"/>
    <mergeCell ref="G795:I795"/>
    <mergeCell ref="J795:N795"/>
    <mergeCell ref="O795:R795"/>
    <mergeCell ref="S795:V795"/>
    <mergeCell ref="W795:Z795"/>
    <mergeCell ref="W791:Z792"/>
    <mergeCell ref="B792:C792"/>
    <mergeCell ref="D792:F792"/>
    <mergeCell ref="G792:I792"/>
    <mergeCell ref="J792:N792"/>
    <mergeCell ref="O792:R792"/>
    <mergeCell ref="S792:V792"/>
    <mergeCell ref="B793:C793"/>
    <mergeCell ref="D793:F793"/>
    <mergeCell ref="G793:I793"/>
    <mergeCell ref="J793:N793"/>
    <mergeCell ref="O793:R793"/>
    <mergeCell ref="S793:V793"/>
    <mergeCell ref="W793:Z793"/>
    <mergeCell ref="B790:C790"/>
    <mergeCell ref="D790:F790"/>
    <mergeCell ref="G790:I790"/>
    <mergeCell ref="J790:N790"/>
    <mergeCell ref="O790:R790"/>
    <mergeCell ref="S790:V790"/>
    <mergeCell ref="B791:C791"/>
    <mergeCell ref="D791:F791"/>
    <mergeCell ref="G791:I791"/>
    <mergeCell ref="J791:N791"/>
    <mergeCell ref="O791:R791"/>
    <mergeCell ref="S791:V791"/>
    <mergeCell ref="B800:C800"/>
    <mergeCell ref="D800:F800"/>
    <mergeCell ref="G800:I800"/>
    <mergeCell ref="J800:N800"/>
    <mergeCell ref="O800:R800"/>
    <mergeCell ref="S800:V800"/>
    <mergeCell ref="W800:Z800"/>
    <mergeCell ref="B801:Z801"/>
    <mergeCell ref="B802:Z802"/>
    <mergeCell ref="B798:C798"/>
    <mergeCell ref="D798:F798"/>
    <mergeCell ref="G798:I798"/>
    <mergeCell ref="J798:N798"/>
    <mergeCell ref="O798:R798"/>
    <mergeCell ref="S798:V799"/>
    <mergeCell ref="W798:Z799"/>
    <mergeCell ref="B799:C799"/>
    <mergeCell ref="D799:F799"/>
    <mergeCell ref="G799:I799"/>
    <mergeCell ref="J799:N799"/>
    <mergeCell ref="O799:R799"/>
    <mergeCell ref="B796:C796"/>
    <mergeCell ref="D796:F796"/>
    <mergeCell ref="G796:I796"/>
    <mergeCell ref="J796:N796"/>
    <mergeCell ref="O796:R796"/>
    <mergeCell ref="S796:V797"/>
    <mergeCell ref="W796:Z797"/>
    <mergeCell ref="B797:C797"/>
    <mergeCell ref="D797:F797"/>
    <mergeCell ref="G797:I797"/>
    <mergeCell ref="J797:N797"/>
    <mergeCell ref="O797:R797"/>
    <mergeCell ref="B811:C811"/>
    <mergeCell ref="B812:C812"/>
    <mergeCell ref="B813:C813"/>
    <mergeCell ref="B814:C814"/>
    <mergeCell ref="B815:C815"/>
    <mergeCell ref="B816:C816"/>
    <mergeCell ref="B817:C817"/>
    <mergeCell ref="B818:C818"/>
    <mergeCell ref="D818:F818"/>
    <mergeCell ref="D808:F808"/>
    <mergeCell ref="G808:V808"/>
    <mergeCell ref="W808:Z808"/>
    <mergeCell ref="D809:F809"/>
    <mergeCell ref="G809:I809"/>
    <mergeCell ref="J809:L809"/>
    <mergeCell ref="M809:M810"/>
    <mergeCell ref="N809:N810"/>
    <mergeCell ref="O809:R809"/>
    <mergeCell ref="S809:S810"/>
    <mergeCell ref="T809:W809"/>
    <mergeCell ref="X809:Z809"/>
    <mergeCell ref="B803:C803"/>
    <mergeCell ref="D803:Z803"/>
    <mergeCell ref="B804:C804"/>
    <mergeCell ref="D804:Z804"/>
    <mergeCell ref="B805:C805"/>
    <mergeCell ref="D805:Z805"/>
    <mergeCell ref="B806:C806"/>
    <mergeCell ref="D806:Z806"/>
    <mergeCell ref="B807:C807"/>
    <mergeCell ref="D807:F807"/>
    <mergeCell ref="G807:I807"/>
    <mergeCell ref="J807:N807"/>
    <mergeCell ref="O807:R807"/>
    <mergeCell ref="S807:V807"/>
    <mergeCell ref="W807:Z807"/>
    <mergeCell ref="B822:C822"/>
    <mergeCell ref="D822:F822"/>
    <mergeCell ref="G822:I822"/>
    <mergeCell ref="J822:N822"/>
    <mergeCell ref="O822:R822"/>
    <mergeCell ref="S822:V822"/>
    <mergeCell ref="B823:C823"/>
    <mergeCell ref="D823:F823"/>
    <mergeCell ref="G823:I823"/>
    <mergeCell ref="J823:N823"/>
    <mergeCell ref="O823:R823"/>
    <mergeCell ref="S823:V823"/>
    <mergeCell ref="B820:C820"/>
    <mergeCell ref="D820:F820"/>
    <mergeCell ref="G820:I820"/>
    <mergeCell ref="J820:N820"/>
    <mergeCell ref="O820:R820"/>
    <mergeCell ref="S820:V820"/>
    <mergeCell ref="B821:C821"/>
    <mergeCell ref="D821:F821"/>
    <mergeCell ref="G821:I821"/>
    <mergeCell ref="J821:N821"/>
    <mergeCell ref="O821:R821"/>
    <mergeCell ref="S821:V821"/>
    <mergeCell ref="G818:I818"/>
    <mergeCell ref="J818:N818"/>
    <mergeCell ref="O818:R818"/>
    <mergeCell ref="S818:V818"/>
    <mergeCell ref="X818:Z818"/>
    <mergeCell ref="B819:C819"/>
    <mergeCell ref="D819:F819"/>
    <mergeCell ref="G819:I819"/>
    <mergeCell ref="J819:N819"/>
    <mergeCell ref="O819:R819"/>
    <mergeCell ref="S819:V819"/>
    <mergeCell ref="B828:C828"/>
    <mergeCell ref="D828:F828"/>
    <mergeCell ref="G828:I828"/>
    <mergeCell ref="J828:N828"/>
    <mergeCell ref="O828:R828"/>
    <mergeCell ref="S828:V829"/>
    <mergeCell ref="W828:Z829"/>
    <mergeCell ref="B829:C829"/>
    <mergeCell ref="D829:F829"/>
    <mergeCell ref="G829:I829"/>
    <mergeCell ref="J829:N829"/>
    <mergeCell ref="O829:R829"/>
    <mergeCell ref="B826:C827"/>
    <mergeCell ref="D826:F826"/>
    <mergeCell ref="G826:I826"/>
    <mergeCell ref="J826:N826"/>
    <mergeCell ref="O826:R826"/>
    <mergeCell ref="S826:V826"/>
    <mergeCell ref="W826:Z826"/>
    <mergeCell ref="D827:F827"/>
    <mergeCell ref="G827:I827"/>
    <mergeCell ref="J827:N827"/>
    <mergeCell ref="O827:R827"/>
    <mergeCell ref="S827:V827"/>
    <mergeCell ref="W827:Z827"/>
    <mergeCell ref="W823:Z824"/>
    <mergeCell ref="B824:C824"/>
    <mergeCell ref="D824:F824"/>
    <mergeCell ref="G824:I824"/>
    <mergeCell ref="J824:N824"/>
    <mergeCell ref="O824:R824"/>
    <mergeCell ref="S824:V824"/>
    <mergeCell ref="B825:C825"/>
    <mergeCell ref="D825:F825"/>
    <mergeCell ref="G825:I825"/>
    <mergeCell ref="J825:N825"/>
    <mergeCell ref="O825:R825"/>
    <mergeCell ref="S825:V825"/>
    <mergeCell ref="W825:Z825"/>
    <mergeCell ref="B835:C835"/>
    <mergeCell ref="D835:Z835"/>
    <mergeCell ref="B836:C836"/>
    <mergeCell ref="D836:Z836"/>
    <mergeCell ref="B837:C837"/>
    <mergeCell ref="D837:Z837"/>
    <mergeCell ref="B838:C838"/>
    <mergeCell ref="D838:Z838"/>
    <mergeCell ref="B839:C839"/>
    <mergeCell ref="D839:F839"/>
    <mergeCell ref="G839:I839"/>
    <mergeCell ref="J839:N839"/>
    <mergeCell ref="O839:R839"/>
    <mergeCell ref="S839:V839"/>
    <mergeCell ref="W839:Z839"/>
    <mergeCell ref="B832:C832"/>
    <mergeCell ref="D832:F832"/>
    <mergeCell ref="G832:I832"/>
    <mergeCell ref="J832:N832"/>
    <mergeCell ref="O832:R832"/>
    <mergeCell ref="S832:V832"/>
    <mergeCell ref="W832:Z832"/>
    <mergeCell ref="B833:Z833"/>
    <mergeCell ref="B834:Z834"/>
    <mergeCell ref="B830:C830"/>
    <mergeCell ref="D830:F830"/>
    <mergeCell ref="G830:I830"/>
    <mergeCell ref="J830:N830"/>
    <mergeCell ref="O830:R830"/>
    <mergeCell ref="S830:V831"/>
    <mergeCell ref="W830:Z831"/>
    <mergeCell ref="B831:C831"/>
    <mergeCell ref="D831:F831"/>
    <mergeCell ref="G831:I831"/>
    <mergeCell ref="J831:N831"/>
    <mergeCell ref="O831:R831"/>
    <mergeCell ref="B852:C852"/>
    <mergeCell ref="D852:F852"/>
    <mergeCell ref="G852:I852"/>
    <mergeCell ref="J852:N852"/>
    <mergeCell ref="O852:R852"/>
    <mergeCell ref="S852:V852"/>
    <mergeCell ref="B853:C853"/>
    <mergeCell ref="D853:F853"/>
    <mergeCell ref="G853:I853"/>
    <mergeCell ref="J853:N853"/>
    <mergeCell ref="O853:R853"/>
    <mergeCell ref="S853:V853"/>
    <mergeCell ref="G850:I850"/>
    <mergeCell ref="J850:N850"/>
    <mergeCell ref="O850:R850"/>
    <mergeCell ref="S850:V850"/>
    <mergeCell ref="X850:Z850"/>
    <mergeCell ref="B851:C851"/>
    <mergeCell ref="D851:F851"/>
    <mergeCell ref="G851:I851"/>
    <mergeCell ref="J851:N851"/>
    <mergeCell ref="O851:R851"/>
    <mergeCell ref="S851:V851"/>
    <mergeCell ref="B843:C843"/>
    <mergeCell ref="B844:C844"/>
    <mergeCell ref="B845:C845"/>
    <mergeCell ref="B846:C846"/>
    <mergeCell ref="B847:C847"/>
    <mergeCell ref="B848:C848"/>
    <mergeCell ref="B849:C849"/>
    <mergeCell ref="B850:C850"/>
    <mergeCell ref="D850:F850"/>
    <mergeCell ref="D840:F840"/>
    <mergeCell ref="G840:V840"/>
    <mergeCell ref="W840:Z840"/>
    <mergeCell ref="D841:F841"/>
    <mergeCell ref="G841:I841"/>
    <mergeCell ref="J841:L841"/>
    <mergeCell ref="M841:M842"/>
    <mergeCell ref="N841:N842"/>
    <mergeCell ref="O841:R841"/>
    <mergeCell ref="S841:S842"/>
    <mergeCell ref="T841:W841"/>
    <mergeCell ref="X841:Z841"/>
    <mergeCell ref="B858:C859"/>
    <mergeCell ref="D858:F858"/>
    <mergeCell ref="G858:I858"/>
    <mergeCell ref="J858:N858"/>
    <mergeCell ref="O858:R858"/>
    <mergeCell ref="S858:V858"/>
    <mergeCell ref="W858:Z858"/>
    <mergeCell ref="D859:F859"/>
    <mergeCell ref="G859:I859"/>
    <mergeCell ref="J859:N859"/>
    <mergeCell ref="O859:R859"/>
    <mergeCell ref="S859:V859"/>
    <mergeCell ref="W859:Z859"/>
    <mergeCell ref="W855:Z856"/>
    <mergeCell ref="B856:C856"/>
    <mergeCell ref="D856:F856"/>
    <mergeCell ref="G856:I856"/>
    <mergeCell ref="J856:N856"/>
    <mergeCell ref="O856:R856"/>
    <mergeCell ref="S856:V856"/>
    <mergeCell ref="B857:C857"/>
    <mergeCell ref="D857:F857"/>
    <mergeCell ref="G857:I857"/>
    <mergeCell ref="J857:N857"/>
    <mergeCell ref="O857:R857"/>
    <mergeCell ref="S857:V857"/>
    <mergeCell ref="W857:Z857"/>
    <mergeCell ref="B854:C854"/>
    <mergeCell ref="D854:F854"/>
    <mergeCell ref="G854:I854"/>
    <mergeCell ref="J854:N854"/>
    <mergeCell ref="O854:R854"/>
    <mergeCell ref="S854:V854"/>
    <mergeCell ref="B855:C855"/>
    <mergeCell ref="D855:F855"/>
    <mergeCell ref="G855:I855"/>
    <mergeCell ref="J855:N855"/>
    <mergeCell ref="O855:R855"/>
    <mergeCell ref="S855:V855"/>
    <mergeCell ref="B864:C864"/>
    <mergeCell ref="D864:F864"/>
    <mergeCell ref="G864:I864"/>
    <mergeCell ref="J864:N864"/>
    <mergeCell ref="O864:R864"/>
    <mergeCell ref="S864:V864"/>
    <mergeCell ref="W864:Z864"/>
    <mergeCell ref="B865:Z865"/>
    <mergeCell ref="B866:Z866"/>
    <mergeCell ref="B862:C862"/>
    <mergeCell ref="D862:F862"/>
    <mergeCell ref="G862:I862"/>
    <mergeCell ref="J862:N862"/>
    <mergeCell ref="O862:R862"/>
    <mergeCell ref="S862:V863"/>
    <mergeCell ref="W862:Z863"/>
    <mergeCell ref="B863:C863"/>
    <mergeCell ref="D863:F863"/>
    <mergeCell ref="G863:I863"/>
    <mergeCell ref="J863:N863"/>
    <mergeCell ref="O863:R863"/>
    <mergeCell ref="B860:C860"/>
    <mergeCell ref="D860:F860"/>
    <mergeCell ref="G860:I860"/>
    <mergeCell ref="J860:N860"/>
    <mergeCell ref="O860:R860"/>
    <mergeCell ref="S860:V861"/>
    <mergeCell ref="W860:Z861"/>
    <mergeCell ref="B861:C861"/>
    <mergeCell ref="D861:F861"/>
    <mergeCell ref="G861:I861"/>
    <mergeCell ref="J861:N861"/>
    <mergeCell ref="O861:R861"/>
    <mergeCell ref="B875:C875"/>
    <mergeCell ref="B876:C876"/>
    <mergeCell ref="B877:C877"/>
    <mergeCell ref="B878:C878"/>
    <mergeCell ref="B879:C879"/>
    <mergeCell ref="B880:C880"/>
    <mergeCell ref="B881:C881"/>
    <mergeCell ref="B882:C882"/>
    <mergeCell ref="D882:F882"/>
    <mergeCell ref="D872:F872"/>
    <mergeCell ref="G872:V872"/>
    <mergeCell ref="W872:Z872"/>
    <mergeCell ref="D873:F873"/>
    <mergeCell ref="G873:I873"/>
    <mergeCell ref="J873:L873"/>
    <mergeCell ref="M873:M874"/>
    <mergeCell ref="N873:N874"/>
    <mergeCell ref="O873:R873"/>
    <mergeCell ref="S873:S874"/>
    <mergeCell ref="T873:W873"/>
    <mergeCell ref="X873:Z873"/>
    <mergeCell ref="B867:C867"/>
    <mergeCell ref="D867:Z867"/>
    <mergeCell ref="B868:C868"/>
    <mergeCell ref="D868:Z868"/>
    <mergeCell ref="B869:C869"/>
    <mergeCell ref="D869:Z869"/>
    <mergeCell ref="B870:C870"/>
    <mergeCell ref="D870:Z870"/>
    <mergeCell ref="B871:C871"/>
    <mergeCell ref="D871:F871"/>
    <mergeCell ref="G871:I871"/>
    <mergeCell ref="J871:N871"/>
    <mergeCell ref="O871:R871"/>
    <mergeCell ref="S871:V871"/>
    <mergeCell ref="W871:Z871"/>
    <mergeCell ref="B886:C886"/>
    <mergeCell ref="D886:F886"/>
    <mergeCell ref="G886:I886"/>
    <mergeCell ref="J886:N886"/>
    <mergeCell ref="O886:R886"/>
    <mergeCell ref="S886:V886"/>
    <mergeCell ref="B887:C887"/>
    <mergeCell ref="D887:F887"/>
    <mergeCell ref="G887:I887"/>
    <mergeCell ref="J887:N887"/>
    <mergeCell ref="O887:R887"/>
    <mergeCell ref="S887:V887"/>
    <mergeCell ref="B884:C884"/>
    <mergeCell ref="D884:F884"/>
    <mergeCell ref="G884:I884"/>
    <mergeCell ref="J884:N884"/>
    <mergeCell ref="O884:R884"/>
    <mergeCell ref="S884:V884"/>
    <mergeCell ref="B885:C885"/>
    <mergeCell ref="D885:F885"/>
    <mergeCell ref="G885:I885"/>
    <mergeCell ref="J885:N885"/>
    <mergeCell ref="O885:R885"/>
    <mergeCell ref="S885:V885"/>
    <mergeCell ref="G882:I882"/>
    <mergeCell ref="J882:N882"/>
    <mergeCell ref="O882:R882"/>
    <mergeCell ref="S882:V882"/>
    <mergeCell ref="X882:Z882"/>
    <mergeCell ref="B883:C883"/>
    <mergeCell ref="D883:F883"/>
    <mergeCell ref="G883:I883"/>
    <mergeCell ref="J883:N883"/>
    <mergeCell ref="O883:R883"/>
    <mergeCell ref="S883:V883"/>
    <mergeCell ref="B892:C892"/>
    <mergeCell ref="D892:F892"/>
    <mergeCell ref="G892:I892"/>
    <mergeCell ref="J892:N892"/>
    <mergeCell ref="O892:R892"/>
    <mergeCell ref="S892:V893"/>
    <mergeCell ref="W892:Z893"/>
    <mergeCell ref="B893:C893"/>
    <mergeCell ref="D893:F893"/>
    <mergeCell ref="G893:I893"/>
    <mergeCell ref="J893:N893"/>
    <mergeCell ref="O893:R893"/>
    <mergeCell ref="B890:C891"/>
    <mergeCell ref="D890:F890"/>
    <mergeCell ref="G890:I890"/>
    <mergeCell ref="J890:N890"/>
    <mergeCell ref="O890:R890"/>
    <mergeCell ref="S890:V890"/>
    <mergeCell ref="W890:Z890"/>
    <mergeCell ref="D891:F891"/>
    <mergeCell ref="G891:I891"/>
    <mergeCell ref="J891:N891"/>
    <mergeCell ref="O891:R891"/>
    <mergeCell ref="S891:V891"/>
    <mergeCell ref="W891:Z891"/>
    <mergeCell ref="W887:Z888"/>
    <mergeCell ref="B888:C888"/>
    <mergeCell ref="D888:F888"/>
    <mergeCell ref="G888:I888"/>
    <mergeCell ref="J888:N888"/>
    <mergeCell ref="O888:R888"/>
    <mergeCell ref="S888:V888"/>
    <mergeCell ref="B889:C889"/>
    <mergeCell ref="D889:F889"/>
    <mergeCell ref="G889:I889"/>
    <mergeCell ref="J889:N889"/>
    <mergeCell ref="O889:R889"/>
    <mergeCell ref="S889:V889"/>
    <mergeCell ref="W889:Z889"/>
    <mergeCell ref="B899:C899"/>
    <mergeCell ref="D899:Z899"/>
    <mergeCell ref="B900:C900"/>
    <mergeCell ref="D900:Z900"/>
    <mergeCell ref="B901:C901"/>
    <mergeCell ref="D901:Z901"/>
    <mergeCell ref="B902:C902"/>
    <mergeCell ref="D902:Z902"/>
    <mergeCell ref="B903:C903"/>
    <mergeCell ref="D903:F903"/>
    <mergeCell ref="G903:I903"/>
    <mergeCell ref="J903:N903"/>
    <mergeCell ref="O903:R903"/>
    <mergeCell ref="S903:V903"/>
    <mergeCell ref="W903:Z903"/>
    <mergeCell ref="B896:C896"/>
    <mergeCell ref="D896:F896"/>
    <mergeCell ref="G896:I896"/>
    <mergeCell ref="J896:N896"/>
    <mergeCell ref="O896:R896"/>
    <mergeCell ref="S896:V896"/>
    <mergeCell ref="W896:Z896"/>
    <mergeCell ref="B897:Z897"/>
    <mergeCell ref="B898:Z898"/>
    <mergeCell ref="B894:C894"/>
    <mergeCell ref="D894:F894"/>
    <mergeCell ref="G894:I894"/>
    <mergeCell ref="J894:N894"/>
    <mergeCell ref="O894:R894"/>
    <mergeCell ref="S894:V895"/>
    <mergeCell ref="W894:Z895"/>
    <mergeCell ref="B895:C895"/>
    <mergeCell ref="D895:F895"/>
    <mergeCell ref="G895:I895"/>
    <mergeCell ref="J895:N895"/>
    <mergeCell ref="O895:R895"/>
    <mergeCell ref="B916:C916"/>
    <mergeCell ref="D916:F916"/>
    <mergeCell ref="G916:I916"/>
    <mergeCell ref="J916:N916"/>
    <mergeCell ref="O916:R916"/>
    <mergeCell ref="S916:V916"/>
    <mergeCell ref="B917:C917"/>
    <mergeCell ref="D917:F917"/>
    <mergeCell ref="G917:I917"/>
    <mergeCell ref="J917:N917"/>
    <mergeCell ref="O917:R917"/>
    <mergeCell ref="S917:V917"/>
    <mergeCell ref="G914:I914"/>
    <mergeCell ref="J914:N914"/>
    <mergeCell ref="O914:R914"/>
    <mergeCell ref="S914:V914"/>
    <mergeCell ref="X914:Z914"/>
    <mergeCell ref="B915:C915"/>
    <mergeCell ref="D915:F915"/>
    <mergeCell ref="G915:I915"/>
    <mergeCell ref="J915:N915"/>
    <mergeCell ref="O915:R915"/>
    <mergeCell ref="S915:V915"/>
    <mergeCell ref="B907:C907"/>
    <mergeCell ref="B908:C908"/>
    <mergeCell ref="B909:C909"/>
    <mergeCell ref="B910:C910"/>
    <mergeCell ref="B911:C911"/>
    <mergeCell ref="B912:C912"/>
    <mergeCell ref="B913:C913"/>
    <mergeCell ref="B914:C914"/>
    <mergeCell ref="D914:F914"/>
    <mergeCell ref="D904:F904"/>
    <mergeCell ref="G904:V904"/>
    <mergeCell ref="W904:Z904"/>
    <mergeCell ref="D905:F905"/>
    <mergeCell ref="G905:I905"/>
    <mergeCell ref="J905:L905"/>
    <mergeCell ref="M905:M906"/>
    <mergeCell ref="N905:N906"/>
    <mergeCell ref="O905:R905"/>
    <mergeCell ref="S905:S906"/>
    <mergeCell ref="T905:W905"/>
    <mergeCell ref="X905:Z905"/>
    <mergeCell ref="B922:C923"/>
    <mergeCell ref="D922:F922"/>
    <mergeCell ref="G922:I922"/>
    <mergeCell ref="J922:N922"/>
    <mergeCell ref="O922:R922"/>
    <mergeCell ref="S922:V922"/>
    <mergeCell ref="W922:Z922"/>
    <mergeCell ref="D923:F923"/>
    <mergeCell ref="G923:I923"/>
    <mergeCell ref="J923:N923"/>
    <mergeCell ref="O923:R923"/>
    <mergeCell ref="S923:V923"/>
    <mergeCell ref="W923:Z923"/>
    <mergeCell ref="W919:Z920"/>
    <mergeCell ref="B920:C920"/>
    <mergeCell ref="D920:F920"/>
    <mergeCell ref="G920:I920"/>
    <mergeCell ref="J920:N920"/>
    <mergeCell ref="O920:R920"/>
    <mergeCell ref="S920:V920"/>
    <mergeCell ref="B921:C921"/>
    <mergeCell ref="D921:F921"/>
    <mergeCell ref="G921:I921"/>
    <mergeCell ref="J921:N921"/>
    <mergeCell ref="O921:R921"/>
    <mergeCell ref="S921:V921"/>
    <mergeCell ref="W921:Z921"/>
    <mergeCell ref="B918:C918"/>
    <mergeCell ref="D918:F918"/>
    <mergeCell ref="G918:I918"/>
    <mergeCell ref="J918:N918"/>
    <mergeCell ref="O918:R918"/>
    <mergeCell ref="S918:V918"/>
    <mergeCell ref="B919:C919"/>
    <mergeCell ref="D919:F919"/>
    <mergeCell ref="G919:I919"/>
    <mergeCell ref="J919:N919"/>
    <mergeCell ref="O919:R919"/>
    <mergeCell ref="S919:V919"/>
    <mergeCell ref="B928:C928"/>
    <mergeCell ref="D928:F928"/>
    <mergeCell ref="G928:I928"/>
    <mergeCell ref="J928:N928"/>
    <mergeCell ref="O928:R928"/>
    <mergeCell ref="S928:V928"/>
    <mergeCell ref="W928:Z928"/>
    <mergeCell ref="B929:Z929"/>
    <mergeCell ref="B930:Z930"/>
    <mergeCell ref="B926:C926"/>
    <mergeCell ref="D926:F926"/>
    <mergeCell ref="G926:I926"/>
    <mergeCell ref="J926:N926"/>
    <mergeCell ref="O926:R926"/>
    <mergeCell ref="S926:V927"/>
    <mergeCell ref="W926:Z927"/>
    <mergeCell ref="B927:C927"/>
    <mergeCell ref="D927:F927"/>
    <mergeCell ref="G927:I927"/>
    <mergeCell ref="J927:N927"/>
    <mergeCell ref="O927:R927"/>
    <mergeCell ref="B924:C924"/>
    <mergeCell ref="D924:F924"/>
    <mergeCell ref="G924:I924"/>
    <mergeCell ref="J924:N924"/>
    <mergeCell ref="O924:R924"/>
    <mergeCell ref="S924:V925"/>
    <mergeCell ref="W924:Z925"/>
    <mergeCell ref="B925:C925"/>
    <mergeCell ref="D925:F925"/>
    <mergeCell ref="G925:I925"/>
    <mergeCell ref="J925:N925"/>
    <mergeCell ref="O925:R925"/>
    <mergeCell ref="B939:C939"/>
    <mergeCell ref="B940:C940"/>
    <mergeCell ref="B941:C941"/>
    <mergeCell ref="B942:C942"/>
    <mergeCell ref="B943:C943"/>
    <mergeCell ref="B944:C944"/>
    <mergeCell ref="B945:C945"/>
    <mergeCell ref="B946:C946"/>
    <mergeCell ref="D946:F946"/>
    <mergeCell ref="D936:F936"/>
    <mergeCell ref="G936:V936"/>
    <mergeCell ref="W936:Z936"/>
    <mergeCell ref="D937:F937"/>
    <mergeCell ref="G937:I937"/>
    <mergeCell ref="J937:L937"/>
    <mergeCell ref="M937:M938"/>
    <mergeCell ref="N937:N938"/>
    <mergeCell ref="O937:R937"/>
    <mergeCell ref="S937:S938"/>
    <mergeCell ref="T937:W937"/>
    <mergeCell ref="X937:Z937"/>
    <mergeCell ref="B931:C931"/>
    <mergeCell ref="D931:Z931"/>
    <mergeCell ref="B932:C932"/>
    <mergeCell ref="D932:Z932"/>
    <mergeCell ref="B933:C933"/>
    <mergeCell ref="D933:Z933"/>
    <mergeCell ref="B934:C934"/>
    <mergeCell ref="D934:Z934"/>
    <mergeCell ref="B935:C935"/>
    <mergeCell ref="D935:F935"/>
    <mergeCell ref="G935:I935"/>
    <mergeCell ref="J935:N935"/>
    <mergeCell ref="O935:R935"/>
    <mergeCell ref="S935:V935"/>
    <mergeCell ref="W935:Z935"/>
    <mergeCell ref="B950:C950"/>
    <mergeCell ref="D950:F950"/>
    <mergeCell ref="G950:I950"/>
    <mergeCell ref="J950:N950"/>
    <mergeCell ref="O950:R950"/>
    <mergeCell ref="S950:V950"/>
    <mergeCell ref="B951:C951"/>
    <mergeCell ref="D951:F951"/>
    <mergeCell ref="G951:I951"/>
    <mergeCell ref="J951:N951"/>
    <mergeCell ref="O951:R951"/>
    <mergeCell ref="S951:V951"/>
    <mergeCell ref="B948:C948"/>
    <mergeCell ref="D948:F948"/>
    <mergeCell ref="G948:I948"/>
    <mergeCell ref="J948:N948"/>
    <mergeCell ref="O948:R948"/>
    <mergeCell ref="S948:V948"/>
    <mergeCell ref="B949:C949"/>
    <mergeCell ref="D949:F949"/>
    <mergeCell ref="G949:I949"/>
    <mergeCell ref="J949:N949"/>
    <mergeCell ref="O949:R949"/>
    <mergeCell ref="S949:V949"/>
    <mergeCell ref="G946:I946"/>
    <mergeCell ref="J946:N946"/>
    <mergeCell ref="O946:R946"/>
    <mergeCell ref="S946:V946"/>
    <mergeCell ref="X946:Z946"/>
    <mergeCell ref="B947:C947"/>
    <mergeCell ref="D947:F947"/>
    <mergeCell ref="G947:I947"/>
    <mergeCell ref="J947:N947"/>
    <mergeCell ref="O947:R947"/>
    <mergeCell ref="S947:V947"/>
    <mergeCell ref="B956:C956"/>
    <mergeCell ref="D956:F956"/>
    <mergeCell ref="G956:I956"/>
    <mergeCell ref="J956:N956"/>
    <mergeCell ref="O956:R956"/>
    <mergeCell ref="S956:V957"/>
    <mergeCell ref="W956:Z957"/>
    <mergeCell ref="B957:C957"/>
    <mergeCell ref="D957:F957"/>
    <mergeCell ref="G957:I957"/>
    <mergeCell ref="J957:N957"/>
    <mergeCell ref="O957:R957"/>
    <mergeCell ref="B954:C955"/>
    <mergeCell ref="D954:F954"/>
    <mergeCell ref="G954:I954"/>
    <mergeCell ref="J954:N954"/>
    <mergeCell ref="O954:R954"/>
    <mergeCell ref="S954:V954"/>
    <mergeCell ref="W954:Z954"/>
    <mergeCell ref="D955:F955"/>
    <mergeCell ref="G955:I955"/>
    <mergeCell ref="J955:N955"/>
    <mergeCell ref="O955:R955"/>
    <mergeCell ref="S955:V955"/>
    <mergeCell ref="W955:Z955"/>
    <mergeCell ref="W951:Z952"/>
    <mergeCell ref="B952:C952"/>
    <mergeCell ref="D952:F952"/>
    <mergeCell ref="G952:I952"/>
    <mergeCell ref="J952:N952"/>
    <mergeCell ref="O952:R952"/>
    <mergeCell ref="S952:V952"/>
    <mergeCell ref="B953:C953"/>
    <mergeCell ref="D953:F953"/>
    <mergeCell ref="G953:I953"/>
    <mergeCell ref="J953:N953"/>
    <mergeCell ref="O953:R953"/>
    <mergeCell ref="S953:V953"/>
    <mergeCell ref="W953:Z953"/>
    <mergeCell ref="B963:C963"/>
    <mergeCell ref="D963:Z963"/>
    <mergeCell ref="B964:C964"/>
    <mergeCell ref="D964:Z964"/>
    <mergeCell ref="B965:C965"/>
    <mergeCell ref="D965:Z965"/>
    <mergeCell ref="B966:C966"/>
    <mergeCell ref="D966:Z966"/>
    <mergeCell ref="B967:C967"/>
    <mergeCell ref="D967:F967"/>
    <mergeCell ref="G967:I967"/>
    <mergeCell ref="J967:N967"/>
    <mergeCell ref="O967:R967"/>
    <mergeCell ref="S967:V967"/>
    <mergeCell ref="W967:Z967"/>
    <mergeCell ref="B960:C960"/>
    <mergeCell ref="D960:F960"/>
    <mergeCell ref="G960:I960"/>
    <mergeCell ref="J960:N960"/>
    <mergeCell ref="O960:R960"/>
    <mergeCell ref="S960:V960"/>
    <mergeCell ref="W960:Z960"/>
    <mergeCell ref="B961:Z961"/>
    <mergeCell ref="B962:Z962"/>
    <mergeCell ref="B958:C958"/>
    <mergeCell ref="D958:F958"/>
    <mergeCell ref="G958:I958"/>
    <mergeCell ref="J958:N958"/>
    <mergeCell ref="O958:R958"/>
    <mergeCell ref="S958:V959"/>
    <mergeCell ref="W958:Z959"/>
    <mergeCell ref="B959:C959"/>
    <mergeCell ref="D959:F959"/>
    <mergeCell ref="G959:I959"/>
    <mergeCell ref="J959:N959"/>
    <mergeCell ref="O959:R959"/>
    <mergeCell ref="B980:C980"/>
    <mergeCell ref="D980:F980"/>
    <mergeCell ref="G980:I980"/>
    <mergeCell ref="J980:N980"/>
    <mergeCell ref="O980:R980"/>
    <mergeCell ref="S980:V980"/>
    <mergeCell ref="B981:C981"/>
    <mergeCell ref="D981:F981"/>
    <mergeCell ref="G981:I981"/>
    <mergeCell ref="J981:N981"/>
    <mergeCell ref="O981:R981"/>
    <mergeCell ref="S981:V981"/>
    <mergeCell ref="G978:I978"/>
    <mergeCell ref="J978:N978"/>
    <mergeCell ref="O978:R978"/>
    <mergeCell ref="S978:V978"/>
    <mergeCell ref="X978:Z978"/>
    <mergeCell ref="B979:C979"/>
    <mergeCell ref="D979:F979"/>
    <mergeCell ref="G979:I979"/>
    <mergeCell ref="J979:N979"/>
    <mergeCell ref="O979:R979"/>
    <mergeCell ref="S979:V979"/>
    <mergeCell ref="B971:C971"/>
    <mergeCell ref="B972:C972"/>
    <mergeCell ref="B973:C973"/>
    <mergeCell ref="B974:C974"/>
    <mergeCell ref="B975:C975"/>
    <mergeCell ref="B976:C976"/>
    <mergeCell ref="B977:C977"/>
    <mergeCell ref="B978:C978"/>
    <mergeCell ref="D978:F978"/>
    <mergeCell ref="D968:F968"/>
    <mergeCell ref="G968:V968"/>
    <mergeCell ref="W968:Z968"/>
    <mergeCell ref="D969:F969"/>
    <mergeCell ref="G969:I969"/>
    <mergeCell ref="J969:L969"/>
    <mergeCell ref="M969:M970"/>
    <mergeCell ref="N969:N970"/>
    <mergeCell ref="O969:R969"/>
    <mergeCell ref="S969:S970"/>
    <mergeCell ref="T969:W969"/>
    <mergeCell ref="X969:Z969"/>
    <mergeCell ref="B986:C987"/>
    <mergeCell ref="D986:F986"/>
    <mergeCell ref="G986:I986"/>
    <mergeCell ref="J986:N986"/>
    <mergeCell ref="O986:R986"/>
    <mergeCell ref="S986:V986"/>
    <mergeCell ref="W986:Z986"/>
    <mergeCell ref="D987:F987"/>
    <mergeCell ref="G987:I987"/>
    <mergeCell ref="J987:N987"/>
    <mergeCell ref="O987:R987"/>
    <mergeCell ref="S987:V987"/>
    <mergeCell ref="W987:Z987"/>
    <mergeCell ref="W983:Z984"/>
    <mergeCell ref="B984:C984"/>
    <mergeCell ref="D984:F984"/>
    <mergeCell ref="G984:I984"/>
    <mergeCell ref="J984:N984"/>
    <mergeCell ref="O984:R984"/>
    <mergeCell ref="S984:V984"/>
    <mergeCell ref="B985:C985"/>
    <mergeCell ref="D985:F985"/>
    <mergeCell ref="G985:I985"/>
    <mergeCell ref="J985:N985"/>
    <mergeCell ref="O985:R985"/>
    <mergeCell ref="S985:V985"/>
    <mergeCell ref="W985:Z985"/>
    <mergeCell ref="B982:C982"/>
    <mergeCell ref="D982:F982"/>
    <mergeCell ref="G982:I982"/>
    <mergeCell ref="J982:N982"/>
    <mergeCell ref="O982:R982"/>
    <mergeCell ref="S982:V982"/>
    <mergeCell ref="B983:C983"/>
    <mergeCell ref="D983:F983"/>
    <mergeCell ref="G983:I983"/>
    <mergeCell ref="J983:N983"/>
    <mergeCell ref="O983:R983"/>
    <mergeCell ref="S983:V983"/>
    <mergeCell ref="B992:C992"/>
    <mergeCell ref="D992:F992"/>
    <mergeCell ref="G992:I992"/>
    <mergeCell ref="J992:N992"/>
    <mergeCell ref="O992:R992"/>
    <mergeCell ref="S992:V992"/>
    <mergeCell ref="W992:Z992"/>
    <mergeCell ref="B993:Z993"/>
    <mergeCell ref="B994:Z994"/>
    <mergeCell ref="B990:C990"/>
    <mergeCell ref="D990:F990"/>
    <mergeCell ref="G990:I990"/>
    <mergeCell ref="J990:N990"/>
    <mergeCell ref="O990:R990"/>
    <mergeCell ref="S990:V991"/>
    <mergeCell ref="W990:Z991"/>
    <mergeCell ref="B991:C991"/>
    <mergeCell ref="D991:F991"/>
    <mergeCell ref="G991:I991"/>
    <mergeCell ref="J991:N991"/>
    <mergeCell ref="O991:R991"/>
    <mergeCell ref="B988:C988"/>
    <mergeCell ref="D988:F988"/>
    <mergeCell ref="G988:I988"/>
    <mergeCell ref="J988:N988"/>
    <mergeCell ref="O988:R988"/>
    <mergeCell ref="S988:V989"/>
    <mergeCell ref="W988:Z989"/>
    <mergeCell ref="B989:C989"/>
    <mergeCell ref="D989:F989"/>
    <mergeCell ref="G989:I989"/>
    <mergeCell ref="J989:N989"/>
    <mergeCell ref="O989:R989"/>
    <mergeCell ref="B1003:C1003"/>
    <mergeCell ref="B1004:C1004"/>
    <mergeCell ref="B1005:C1005"/>
    <mergeCell ref="B1006:C1006"/>
    <mergeCell ref="B1007:C1007"/>
    <mergeCell ref="B1008:C1008"/>
    <mergeCell ref="B1009:C1009"/>
    <mergeCell ref="B1010:C1010"/>
    <mergeCell ref="D1010:F1010"/>
    <mergeCell ref="D1000:F1000"/>
    <mergeCell ref="G1000:V1000"/>
    <mergeCell ref="W1000:Z1000"/>
    <mergeCell ref="D1001:F1001"/>
    <mergeCell ref="G1001:I1001"/>
    <mergeCell ref="J1001:L1001"/>
    <mergeCell ref="M1001:M1002"/>
    <mergeCell ref="N1001:N1002"/>
    <mergeCell ref="O1001:R1001"/>
    <mergeCell ref="S1001:S1002"/>
    <mergeCell ref="T1001:W1001"/>
    <mergeCell ref="X1001:Z1001"/>
    <mergeCell ref="B995:C995"/>
    <mergeCell ref="D995:Z995"/>
    <mergeCell ref="B996:C996"/>
    <mergeCell ref="D996:Z996"/>
    <mergeCell ref="B997:C997"/>
    <mergeCell ref="D997:Z997"/>
    <mergeCell ref="B998:C998"/>
    <mergeCell ref="D998:Z998"/>
    <mergeCell ref="B999:C999"/>
    <mergeCell ref="D999:F999"/>
    <mergeCell ref="G999:I999"/>
    <mergeCell ref="J999:N999"/>
    <mergeCell ref="O999:R999"/>
    <mergeCell ref="S999:V999"/>
    <mergeCell ref="W999:Z999"/>
    <mergeCell ref="B1014:C1014"/>
    <mergeCell ref="D1014:F1014"/>
    <mergeCell ref="G1014:I1014"/>
    <mergeCell ref="J1014:N1014"/>
    <mergeCell ref="O1014:R1014"/>
    <mergeCell ref="S1014:V1014"/>
    <mergeCell ref="B1015:C1015"/>
    <mergeCell ref="D1015:F1015"/>
    <mergeCell ref="G1015:I1015"/>
    <mergeCell ref="J1015:N1015"/>
    <mergeCell ref="O1015:R1015"/>
    <mergeCell ref="S1015:V1015"/>
    <mergeCell ref="B1012:C1012"/>
    <mergeCell ref="D1012:F1012"/>
    <mergeCell ref="G1012:I1012"/>
    <mergeCell ref="J1012:N1012"/>
    <mergeCell ref="O1012:R1012"/>
    <mergeCell ref="S1012:V1012"/>
    <mergeCell ref="B1013:C1013"/>
    <mergeCell ref="D1013:F1013"/>
    <mergeCell ref="G1013:I1013"/>
    <mergeCell ref="J1013:N1013"/>
    <mergeCell ref="O1013:R1013"/>
    <mergeCell ref="S1013:V1013"/>
    <mergeCell ref="G1010:I1010"/>
    <mergeCell ref="J1010:N1010"/>
    <mergeCell ref="O1010:R1010"/>
    <mergeCell ref="S1010:V1010"/>
    <mergeCell ref="X1010:Z1010"/>
    <mergeCell ref="B1011:C1011"/>
    <mergeCell ref="D1011:F1011"/>
    <mergeCell ref="G1011:I1011"/>
    <mergeCell ref="J1011:N1011"/>
    <mergeCell ref="O1011:R1011"/>
    <mergeCell ref="S1011:V1011"/>
    <mergeCell ref="B1020:C1020"/>
    <mergeCell ref="D1020:F1020"/>
    <mergeCell ref="G1020:I1020"/>
    <mergeCell ref="J1020:N1020"/>
    <mergeCell ref="O1020:R1020"/>
    <mergeCell ref="S1020:V1021"/>
    <mergeCell ref="W1020:Z1021"/>
    <mergeCell ref="B1021:C1021"/>
    <mergeCell ref="D1021:F1021"/>
    <mergeCell ref="G1021:I1021"/>
    <mergeCell ref="J1021:N1021"/>
    <mergeCell ref="O1021:R1021"/>
    <mergeCell ref="B1018:C1019"/>
    <mergeCell ref="D1018:F1018"/>
    <mergeCell ref="G1018:I1018"/>
    <mergeCell ref="J1018:N1018"/>
    <mergeCell ref="O1018:R1018"/>
    <mergeCell ref="S1018:V1018"/>
    <mergeCell ref="W1018:Z1018"/>
    <mergeCell ref="D1019:F1019"/>
    <mergeCell ref="G1019:I1019"/>
    <mergeCell ref="J1019:N1019"/>
    <mergeCell ref="O1019:R1019"/>
    <mergeCell ref="S1019:V1019"/>
    <mergeCell ref="W1019:Z1019"/>
    <mergeCell ref="W1015:Z1016"/>
    <mergeCell ref="B1016:C1016"/>
    <mergeCell ref="D1016:F1016"/>
    <mergeCell ref="G1016:I1016"/>
    <mergeCell ref="J1016:N1016"/>
    <mergeCell ref="O1016:R1016"/>
    <mergeCell ref="S1016:V1016"/>
    <mergeCell ref="B1017:C1017"/>
    <mergeCell ref="D1017:F1017"/>
    <mergeCell ref="G1017:I1017"/>
    <mergeCell ref="J1017:N1017"/>
    <mergeCell ref="O1017:R1017"/>
    <mergeCell ref="S1017:V1017"/>
    <mergeCell ref="W1017:Z1017"/>
    <mergeCell ref="B1027:C1027"/>
    <mergeCell ref="D1027:Z1027"/>
    <mergeCell ref="B1028:C1028"/>
    <mergeCell ref="D1028:Z1028"/>
    <mergeCell ref="B1029:C1029"/>
    <mergeCell ref="D1029:Z1029"/>
    <mergeCell ref="B1030:C1030"/>
    <mergeCell ref="D1030:Z1030"/>
    <mergeCell ref="B1031:C1031"/>
    <mergeCell ref="D1031:F1031"/>
    <mergeCell ref="G1031:I1031"/>
    <mergeCell ref="J1031:N1031"/>
    <mergeCell ref="O1031:R1031"/>
    <mergeCell ref="S1031:V1031"/>
    <mergeCell ref="W1031:Z1031"/>
    <mergeCell ref="B1024:C1024"/>
    <mergeCell ref="D1024:F1024"/>
    <mergeCell ref="G1024:I1024"/>
    <mergeCell ref="J1024:N1024"/>
    <mergeCell ref="O1024:R1024"/>
    <mergeCell ref="S1024:V1024"/>
    <mergeCell ref="W1024:Z1024"/>
    <mergeCell ref="B1025:Z1025"/>
    <mergeCell ref="B1026:Z1026"/>
    <mergeCell ref="B1022:C1022"/>
    <mergeCell ref="D1022:F1022"/>
    <mergeCell ref="G1022:I1022"/>
    <mergeCell ref="J1022:N1022"/>
    <mergeCell ref="O1022:R1022"/>
    <mergeCell ref="S1022:V1023"/>
    <mergeCell ref="W1022:Z1023"/>
    <mergeCell ref="B1023:C1023"/>
    <mergeCell ref="D1023:F1023"/>
    <mergeCell ref="G1023:I1023"/>
    <mergeCell ref="J1023:N1023"/>
    <mergeCell ref="O1023:R1023"/>
    <mergeCell ref="B1044:C1044"/>
    <mergeCell ref="D1044:F1044"/>
    <mergeCell ref="G1044:I1044"/>
    <mergeCell ref="J1044:N1044"/>
    <mergeCell ref="O1044:R1044"/>
    <mergeCell ref="S1044:V1044"/>
    <mergeCell ref="B1045:C1045"/>
    <mergeCell ref="D1045:F1045"/>
    <mergeCell ref="G1045:I1045"/>
    <mergeCell ref="J1045:N1045"/>
    <mergeCell ref="O1045:R1045"/>
    <mergeCell ref="S1045:V1045"/>
    <mergeCell ref="G1042:I1042"/>
    <mergeCell ref="J1042:N1042"/>
    <mergeCell ref="O1042:R1042"/>
    <mergeCell ref="S1042:V1042"/>
    <mergeCell ref="X1042:Z1042"/>
    <mergeCell ref="B1043:C1043"/>
    <mergeCell ref="D1043:F1043"/>
    <mergeCell ref="G1043:I1043"/>
    <mergeCell ref="J1043:N1043"/>
    <mergeCell ref="O1043:R1043"/>
    <mergeCell ref="S1043:V1043"/>
    <mergeCell ref="B1035:C1035"/>
    <mergeCell ref="B1036:C1036"/>
    <mergeCell ref="B1037:C1037"/>
    <mergeCell ref="B1038:C1038"/>
    <mergeCell ref="B1039:C1039"/>
    <mergeCell ref="B1040:C1040"/>
    <mergeCell ref="B1041:C1041"/>
    <mergeCell ref="B1042:C1042"/>
    <mergeCell ref="D1042:F1042"/>
    <mergeCell ref="D1032:F1032"/>
    <mergeCell ref="G1032:V1032"/>
    <mergeCell ref="W1032:Z1032"/>
    <mergeCell ref="D1033:F1033"/>
    <mergeCell ref="G1033:I1033"/>
    <mergeCell ref="J1033:L1033"/>
    <mergeCell ref="M1033:M1034"/>
    <mergeCell ref="N1033:N1034"/>
    <mergeCell ref="O1033:R1033"/>
    <mergeCell ref="S1033:S1034"/>
    <mergeCell ref="T1033:W1033"/>
    <mergeCell ref="X1033:Z1033"/>
    <mergeCell ref="B1050:C1051"/>
    <mergeCell ref="D1050:F1050"/>
    <mergeCell ref="G1050:I1050"/>
    <mergeCell ref="J1050:N1050"/>
    <mergeCell ref="O1050:R1050"/>
    <mergeCell ref="S1050:V1050"/>
    <mergeCell ref="W1050:Z1050"/>
    <mergeCell ref="D1051:F1051"/>
    <mergeCell ref="G1051:I1051"/>
    <mergeCell ref="J1051:N1051"/>
    <mergeCell ref="O1051:R1051"/>
    <mergeCell ref="S1051:V1051"/>
    <mergeCell ref="W1051:Z1051"/>
    <mergeCell ref="W1047:Z1048"/>
    <mergeCell ref="B1048:C1048"/>
    <mergeCell ref="D1048:F1048"/>
    <mergeCell ref="G1048:I1048"/>
    <mergeCell ref="J1048:N1048"/>
    <mergeCell ref="O1048:R1048"/>
    <mergeCell ref="S1048:V1048"/>
    <mergeCell ref="B1049:C1049"/>
    <mergeCell ref="D1049:F1049"/>
    <mergeCell ref="G1049:I1049"/>
    <mergeCell ref="J1049:N1049"/>
    <mergeCell ref="O1049:R1049"/>
    <mergeCell ref="S1049:V1049"/>
    <mergeCell ref="W1049:Z1049"/>
    <mergeCell ref="B1046:C1046"/>
    <mergeCell ref="D1046:F1046"/>
    <mergeCell ref="G1046:I1046"/>
    <mergeCell ref="J1046:N1046"/>
    <mergeCell ref="O1046:R1046"/>
    <mergeCell ref="S1046:V1046"/>
    <mergeCell ref="B1047:C1047"/>
    <mergeCell ref="D1047:F1047"/>
    <mergeCell ref="G1047:I1047"/>
    <mergeCell ref="J1047:N1047"/>
    <mergeCell ref="O1047:R1047"/>
    <mergeCell ref="S1047:V1047"/>
    <mergeCell ref="B1056:C1056"/>
    <mergeCell ref="D1056:F1056"/>
    <mergeCell ref="G1056:I1056"/>
    <mergeCell ref="J1056:N1056"/>
    <mergeCell ref="O1056:R1056"/>
    <mergeCell ref="S1056:V1056"/>
    <mergeCell ref="W1056:Z1056"/>
    <mergeCell ref="B1057:Z1057"/>
    <mergeCell ref="B1058:Z1058"/>
    <mergeCell ref="B1054:C1054"/>
    <mergeCell ref="D1054:F1054"/>
    <mergeCell ref="G1054:I1054"/>
    <mergeCell ref="J1054:N1054"/>
    <mergeCell ref="O1054:R1054"/>
    <mergeCell ref="S1054:V1055"/>
    <mergeCell ref="W1054:Z1055"/>
    <mergeCell ref="B1055:C1055"/>
    <mergeCell ref="D1055:F1055"/>
    <mergeCell ref="G1055:I1055"/>
    <mergeCell ref="J1055:N1055"/>
    <mergeCell ref="O1055:R1055"/>
    <mergeCell ref="B1052:C1052"/>
    <mergeCell ref="D1052:F1052"/>
    <mergeCell ref="G1052:I1052"/>
    <mergeCell ref="J1052:N1052"/>
    <mergeCell ref="O1052:R1052"/>
    <mergeCell ref="S1052:V1053"/>
    <mergeCell ref="W1052:Z1053"/>
    <mergeCell ref="B1053:C1053"/>
    <mergeCell ref="D1053:F1053"/>
    <mergeCell ref="G1053:I1053"/>
    <mergeCell ref="J1053:N1053"/>
    <mergeCell ref="O1053:R1053"/>
    <mergeCell ref="B1067:C1067"/>
    <mergeCell ref="B1068:C1068"/>
    <mergeCell ref="B1069:C1069"/>
    <mergeCell ref="B1070:C1070"/>
    <mergeCell ref="B1071:C1071"/>
    <mergeCell ref="B1072:C1072"/>
    <mergeCell ref="B1073:C1073"/>
    <mergeCell ref="B1074:C1074"/>
    <mergeCell ref="D1074:F1074"/>
    <mergeCell ref="D1064:F1064"/>
    <mergeCell ref="G1064:V1064"/>
    <mergeCell ref="W1064:Z1064"/>
    <mergeCell ref="D1065:F1065"/>
    <mergeCell ref="G1065:I1065"/>
    <mergeCell ref="J1065:L1065"/>
    <mergeCell ref="M1065:M1066"/>
    <mergeCell ref="N1065:N1066"/>
    <mergeCell ref="O1065:R1065"/>
    <mergeCell ref="S1065:S1066"/>
    <mergeCell ref="T1065:W1065"/>
    <mergeCell ref="X1065:Z1065"/>
    <mergeCell ref="B1059:C1059"/>
    <mergeCell ref="D1059:Z1059"/>
    <mergeCell ref="B1060:C1060"/>
    <mergeCell ref="D1060:Z1060"/>
    <mergeCell ref="B1061:C1061"/>
    <mergeCell ref="D1061:Z1061"/>
    <mergeCell ref="B1062:C1062"/>
    <mergeCell ref="D1062:Z1062"/>
    <mergeCell ref="B1063:C1063"/>
    <mergeCell ref="D1063:F1063"/>
    <mergeCell ref="G1063:I1063"/>
    <mergeCell ref="J1063:N1063"/>
    <mergeCell ref="O1063:R1063"/>
    <mergeCell ref="S1063:V1063"/>
    <mergeCell ref="W1063:Z1063"/>
    <mergeCell ref="B1078:C1078"/>
    <mergeCell ref="D1078:F1078"/>
    <mergeCell ref="G1078:I1078"/>
    <mergeCell ref="J1078:N1078"/>
    <mergeCell ref="O1078:R1078"/>
    <mergeCell ref="S1078:V1078"/>
    <mergeCell ref="B1079:C1079"/>
    <mergeCell ref="D1079:F1079"/>
    <mergeCell ref="G1079:I1079"/>
    <mergeCell ref="J1079:N1079"/>
    <mergeCell ref="O1079:R1079"/>
    <mergeCell ref="S1079:V1079"/>
    <mergeCell ref="B1076:C1076"/>
    <mergeCell ref="D1076:F1076"/>
    <mergeCell ref="G1076:I1076"/>
    <mergeCell ref="J1076:N1076"/>
    <mergeCell ref="O1076:R1076"/>
    <mergeCell ref="S1076:V1076"/>
    <mergeCell ref="B1077:C1077"/>
    <mergeCell ref="D1077:F1077"/>
    <mergeCell ref="G1077:I1077"/>
    <mergeCell ref="J1077:N1077"/>
    <mergeCell ref="O1077:R1077"/>
    <mergeCell ref="S1077:V1077"/>
    <mergeCell ref="G1074:I1074"/>
    <mergeCell ref="J1074:N1074"/>
    <mergeCell ref="O1074:R1074"/>
    <mergeCell ref="S1074:V1074"/>
    <mergeCell ref="X1074:Z1074"/>
    <mergeCell ref="B1075:C1075"/>
    <mergeCell ref="D1075:F1075"/>
    <mergeCell ref="G1075:I1075"/>
    <mergeCell ref="J1075:N1075"/>
    <mergeCell ref="O1075:R1075"/>
    <mergeCell ref="S1075:V1075"/>
    <mergeCell ref="B1084:C1084"/>
    <mergeCell ref="D1084:F1084"/>
    <mergeCell ref="G1084:I1084"/>
    <mergeCell ref="J1084:N1084"/>
    <mergeCell ref="O1084:R1084"/>
    <mergeCell ref="S1084:V1085"/>
    <mergeCell ref="W1084:Z1085"/>
    <mergeCell ref="B1085:C1085"/>
    <mergeCell ref="D1085:F1085"/>
    <mergeCell ref="G1085:I1085"/>
    <mergeCell ref="J1085:N1085"/>
    <mergeCell ref="O1085:R1085"/>
    <mergeCell ref="B1082:C1083"/>
    <mergeCell ref="D1082:F1082"/>
    <mergeCell ref="G1082:I1082"/>
    <mergeCell ref="J1082:N1082"/>
    <mergeCell ref="O1082:R1082"/>
    <mergeCell ref="S1082:V1082"/>
    <mergeCell ref="W1082:Z1082"/>
    <mergeCell ref="D1083:F1083"/>
    <mergeCell ref="G1083:I1083"/>
    <mergeCell ref="J1083:N1083"/>
    <mergeCell ref="O1083:R1083"/>
    <mergeCell ref="S1083:V1083"/>
    <mergeCell ref="W1083:Z1083"/>
    <mergeCell ref="W1079:Z1080"/>
    <mergeCell ref="B1080:C1080"/>
    <mergeCell ref="D1080:F1080"/>
    <mergeCell ref="G1080:I1080"/>
    <mergeCell ref="J1080:N1080"/>
    <mergeCell ref="O1080:R1080"/>
    <mergeCell ref="S1080:V1080"/>
    <mergeCell ref="B1081:C1081"/>
    <mergeCell ref="D1081:F1081"/>
    <mergeCell ref="G1081:I1081"/>
    <mergeCell ref="J1081:N1081"/>
    <mergeCell ref="O1081:R1081"/>
    <mergeCell ref="S1081:V1081"/>
    <mergeCell ref="W1081:Z1081"/>
    <mergeCell ref="B1091:C1091"/>
    <mergeCell ref="D1091:Z1091"/>
    <mergeCell ref="B1092:C1092"/>
    <mergeCell ref="D1092:Z1092"/>
    <mergeCell ref="B1093:C1093"/>
    <mergeCell ref="D1093:Z1093"/>
    <mergeCell ref="B1094:C1094"/>
    <mergeCell ref="D1094:Z1094"/>
    <mergeCell ref="B1095:C1095"/>
    <mergeCell ref="D1095:F1095"/>
    <mergeCell ref="G1095:I1095"/>
    <mergeCell ref="J1095:N1095"/>
    <mergeCell ref="O1095:R1095"/>
    <mergeCell ref="S1095:V1095"/>
    <mergeCell ref="W1095:Z1095"/>
    <mergeCell ref="B1088:C1088"/>
    <mergeCell ref="D1088:F1088"/>
    <mergeCell ref="G1088:I1088"/>
    <mergeCell ref="J1088:N1088"/>
    <mergeCell ref="O1088:R1088"/>
    <mergeCell ref="S1088:V1088"/>
    <mergeCell ref="W1088:Z1088"/>
    <mergeCell ref="B1089:Z1089"/>
    <mergeCell ref="B1090:Z1090"/>
    <mergeCell ref="B1086:C1086"/>
    <mergeCell ref="D1086:F1086"/>
    <mergeCell ref="G1086:I1086"/>
    <mergeCell ref="J1086:N1086"/>
    <mergeCell ref="O1086:R1086"/>
    <mergeCell ref="S1086:V1087"/>
    <mergeCell ref="W1086:Z1087"/>
    <mergeCell ref="B1087:C1087"/>
    <mergeCell ref="D1087:F1087"/>
    <mergeCell ref="G1087:I1087"/>
    <mergeCell ref="J1087:N1087"/>
    <mergeCell ref="O1087:R1087"/>
    <mergeCell ref="B1108:C1108"/>
    <mergeCell ref="D1108:F1108"/>
    <mergeCell ref="G1108:I1108"/>
    <mergeCell ref="J1108:N1108"/>
    <mergeCell ref="O1108:R1108"/>
    <mergeCell ref="S1108:V1108"/>
    <mergeCell ref="B1109:C1109"/>
    <mergeCell ref="D1109:F1109"/>
    <mergeCell ref="G1109:I1109"/>
    <mergeCell ref="J1109:N1109"/>
    <mergeCell ref="O1109:R1109"/>
    <mergeCell ref="S1109:V1109"/>
    <mergeCell ref="G1106:I1106"/>
    <mergeCell ref="J1106:N1106"/>
    <mergeCell ref="O1106:R1106"/>
    <mergeCell ref="S1106:V1106"/>
    <mergeCell ref="X1106:Z1106"/>
    <mergeCell ref="B1107:C1107"/>
    <mergeCell ref="D1107:F1107"/>
    <mergeCell ref="G1107:I1107"/>
    <mergeCell ref="J1107:N1107"/>
    <mergeCell ref="O1107:R1107"/>
    <mergeCell ref="S1107:V1107"/>
    <mergeCell ref="B1099:C1099"/>
    <mergeCell ref="B1100:C1100"/>
    <mergeCell ref="B1101:C1101"/>
    <mergeCell ref="B1102:C1102"/>
    <mergeCell ref="B1103:C1103"/>
    <mergeCell ref="B1104:C1104"/>
    <mergeCell ref="B1105:C1105"/>
    <mergeCell ref="B1106:C1106"/>
    <mergeCell ref="D1106:F1106"/>
    <mergeCell ref="D1096:F1096"/>
    <mergeCell ref="G1096:V1096"/>
    <mergeCell ref="W1096:Z1096"/>
    <mergeCell ref="D1097:F1097"/>
    <mergeCell ref="G1097:I1097"/>
    <mergeCell ref="J1097:L1097"/>
    <mergeCell ref="M1097:M1098"/>
    <mergeCell ref="N1097:N1098"/>
    <mergeCell ref="O1097:R1097"/>
    <mergeCell ref="S1097:S1098"/>
    <mergeCell ref="T1097:W1097"/>
    <mergeCell ref="X1097:Z1097"/>
    <mergeCell ref="B1114:C1115"/>
    <mergeCell ref="D1114:F1114"/>
    <mergeCell ref="G1114:I1114"/>
    <mergeCell ref="J1114:N1114"/>
    <mergeCell ref="O1114:R1114"/>
    <mergeCell ref="S1114:V1114"/>
    <mergeCell ref="W1114:Z1114"/>
    <mergeCell ref="D1115:F1115"/>
    <mergeCell ref="G1115:I1115"/>
    <mergeCell ref="J1115:N1115"/>
    <mergeCell ref="O1115:R1115"/>
    <mergeCell ref="S1115:V1115"/>
    <mergeCell ref="W1115:Z1115"/>
    <mergeCell ref="W1111:Z1112"/>
    <mergeCell ref="B1112:C1112"/>
    <mergeCell ref="D1112:F1112"/>
    <mergeCell ref="G1112:I1112"/>
    <mergeCell ref="J1112:N1112"/>
    <mergeCell ref="O1112:R1112"/>
    <mergeCell ref="S1112:V1112"/>
    <mergeCell ref="B1113:C1113"/>
    <mergeCell ref="D1113:F1113"/>
    <mergeCell ref="G1113:I1113"/>
    <mergeCell ref="J1113:N1113"/>
    <mergeCell ref="O1113:R1113"/>
    <mergeCell ref="S1113:V1113"/>
    <mergeCell ref="W1113:Z1113"/>
    <mergeCell ref="B1110:C1110"/>
    <mergeCell ref="D1110:F1110"/>
    <mergeCell ref="G1110:I1110"/>
    <mergeCell ref="J1110:N1110"/>
    <mergeCell ref="O1110:R1110"/>
    <mergeCell ref="S1110:V1110"/>
    <mergeCell ref="B1111:C1111"/>
    <mergeCell ref="D1111:F1111"/>
    <mergeCell ref="G1111:I1111"/>
    <mergeCell ref="J1111:N1111"/>
    <mergeCell ref="O1111:R1111"/>
    <mergeCell ref="S1111:V1111"/>
    <mergeCell ref="B1120:C1120"/>
    <mergeCell ref="D1120:F1120"/>
    <mergeCell ref="G1120:I1120"/>
    <mergeCell ref="J1120:N1120"/>
    <mergeCell ref="O1120:R1120"/>
    <mergeCell ref="S1120:V1120"/>
    <mergeCell ref="W1120:Z1120"/>
    <mergeCell ref="B1121:Z1121"/>
    <mergeCell ref="B1122:Z1122"/>
    <mergeCell ref="B1118:C1118"/>
    <mergeCell ref="D1118:F1118"/>
    <mergeCell ref="G1118:I1118"/>
    <mergeCell ref="J1118:N1118"/>
    <mergeCell ref="O1118:R1118"/>
    <mergeCell ref="S1118:V1119"/>
    <mergeCell ref="W1118:Z1119"/>
    <mergeCell ref="B1119:C1119"/>
    <mergeCell ref="D1119:F1119"/>
    <mergeCell ref="G1119:I1119"/>
    <mergeCell ref="J1119:N1119"/>
    <mergeCell ref="O1119:R1119"/>
    <mergeCell ref="B1116:C1116"/>
    <mergeCell ref="D1116:F1116"/>
    <mergeCell ref="G1116:I1116"/>
    <mergeCell ref="J1116:N1116"/>
    <mergeCell ref="O1116:R1116"/>
    <mergeCell ref="S1116:V1117"/>
    <mergeCell ref="W1116:Z1117"/>
    <mergeCell ref="B1117:C1117"/>
    <mergeCell ref="D1117:F1117"/>
    <mergeCell ref="G1117:I1117"/>
    <mergeCell ref="J1117:N1117"/>
    <mergeCell ref="O1117:R1117"/>
    <mergeCell ref="B1131:C1131"/>
    <mergeCell ref="B1132:C1132"/>
    <mergeCell ref="B1133:C1133"/>
    <mergeCell ref="B1134:C1134"/>
    <mergeCell ref="B1135:C1135"/>
    <mergeCell ref="B1136:C1136"/>
    <mergeCell ref="B1137:C1137"/>
    <mergeCell ref="B1138:C1138"/>
    <mergeCell ref="D1138:F1138"/>
    <mergeCell ref="D1128:F1128"/>
    <mergeCell ref="G1128:V1128"/>
    <mergeCell ref="W1128:Z1128"/>
    <mergeCell ref="D1129:F1129"/>
    <mergeCell ref="G1129:I1129"/>
    <mergeCell ref="J1129:L1129"/>
    <mergeCell ref="M1129:M1130"/>
    <mergeCell ref="N1129:N1130"/>
    <mergeCell ref="O1129:R1129"/>
    <mergeCell ref="S1129:S1130"/>
    <mergeCell ref="T1129:W1129"/>
    <mergeCell ref="X1129:Z1129"/>
    <mergeCell ref="B1123:C1123"/>
    <mergeCell ref="D1123:Z1123"/>
    <mergeCell ref="B1124:C1124"/>
    <mergeCell ref="D1124:Z1124"/>
    <mergeCell ref="B1125:C1125"/>
    <mergeCell ref="D1125:Z1125"/>
    <mergeCell ref="B1126:C1126"/>
    <mergeCell ref="D1126:Z1126"/>
    <mergeCell ref="B1127:C1127"/>
    <mergeCell ref="D1127:F1127"/>
    <mergeCell ref="G1127:I1127"/>
    <mergeCell ref="J1127:N1127"/>
    <mergeCell ref="O1127:R1127"/>
    <mergeCell ref="S1127:V1127"/>
    <mergeCell ref="W1127:Z1127"/>
    <mergeCell ref="B1142:C1142"/>
    <mergeCell ref="D1142:F1142"/>
    <mergeCell ref="G1142:I1142"/>
    <mergeCell ref="J1142:N1142"/>
    <mergeCell ref="O1142:R1142"/>
    <mergeCell ref="S1142:V1142"/>
    <mergeCell ref="B1143:C1143"/>
    <mergeCell ref="D1143:F1143"/>
    <mergeCell ref="G1143:I1143"/>
    <mergeCell ref="J1143:N1143"/>
    <mergeCell ref="O1143:R1143"/>
    <mergeCell ref="S1143:V1143"/>
    <mergeCell ref="B1140:C1140"/>
    <mergeCell ref="D1140:F1140"/>
    <mergeCell ref="G1140:I1140"/>
    <mergeCell ref="J1140:N1140"/>
    <mergeCell ref="O1140:R1140"/>
    <mergeCell ref="S1140:V1140"/>
    <mergeCell ref="B1141:C1141"/>
    <mergeCell ref="D1141:F1141"/>
    <mergeCell ref="G1141:I1141"/>
    <mergeCell ref="J1141:N1141"/>
    <mergeCell ref="O1141:R1141"/>
    <mergeCell ref="S1141:V1141"/>
    <mergeCell ref="G1138:I1138"/>
    <mergeCell ref="J1138:N1138"/>
    <mergeCell ref="O1138:R1138"/>
    <mergeCell ref="S1138:V1138"/>
    <mergeCell ref="X1138:Z1138"/>
    <mergeCell ref="B1139:C1139"/>
    <mergeCell ref="D1139:F1139"/>
    <mergeCell ref="G1139:I1139"/>
    <mergeCell ref="J1139:N1139"/>
    <mergeCell ref="O1139:R1139"/>
    <mergeCell ref="S1139:V1139"/>
    <mergeCell ref="B1148:C1148"/>
    <mergeCell ref="D1148:F1148"/>
    <mergeCell ref="G1148:I1148"/>
    <mergeCell ref="J1148:N1148"/>
    <mergeCell ref="O1148:R1148"/>
    <mergeCell ref="S1148:V1149"/>
    <mergeCell ref="W1148:Z1149"/>
    <mergeCell ref="B1149:C1149"/>
    <mergeCell ref="D1149:F1149"/>
    <mergeCell ref="G1149:I1149"/>
    <mergeCell ref="J1149:N1149"/>
    <mergeCell ref="O1149:R1149"/>
    <mergeCell ref="B1146:C1147"/>
    <mergeCell ref="D1146:F1146"/>
    <mergeCell ref="G1146:I1146"/>
    <mergeCell ref="J1146:N1146"/>
    <mergeCell ref="O1146:R1146"/>
    <mergeCell ref="S1146:V1146"/>
    <mergeCell ref="W1146:Z1146"/>
    <mergeCell ref="D1147:F1147"/>
    <mergeCell ref="G1147:I1147"/>
    <mergeCell ref="J1147:N1147"/>
    <mergeCell ref="O1147:R1147"/>
    <mergeCell ref="S1147:V1147"/>
    <mergeCell ref="W1147:Z1147"/>
    <mergeCell ref="W1143:Z1144"/>
    <mergeCell ref="B1144:C1144"/>
    <mergeCell ref="D1144:F1144"/>
    <mergeCell ref="G1144:I1144"/>
    <mergeCell ref="J1144:N1144"/>
    <mergeCell ref="O1144:R1144"/>
    <mergeCell ref="S1144:V1144"/>
    <mergeCell ref="B1145:C1145"/>
    <mergeCell ref="D1145:F1145"/>
    <mergeCell ref="G1145:I1145"/>
    <mergeCell ref="J1145:N1145"/>
    <mergeCell ref="O1145:R1145"/>
    <mergeCell ref="S1145:V1145"/>
    <mergeCell ref="W1145:Z1145"/>
    <mergeCell ref="B1155:C1155"/>
    <mergeCell ref="D1155:Z1155"/>
    <mergeCell ref="B1156:C1156"/>
    <mergeCell ref="D1156:Z1156"/>
    <mergeCell ref="B1157:C1157"/>
    <mergeCell ref="D1157:Z1157"/>
    <mergeCell ref="B1158:C1158"/>
    <mergeCell ref="D1158:Z1158"/>
    <mergeCell ref="B1159:C1159"/>
    <mergeCell ref="D1159:F1159"/>
    <mergeCell ref="G1159:I1159"/>
    <mergeCell ref="J1159:N1159"/>
    <mergeCell ref="O1159:R1159"/>
    <mergeCell ref="S1159:V1159"/>
    <mergeCell ref="W1159:Z1159"/>
    <mergeCell ref="B1152:C1152"/>
    <mergeCell ref="D1152:F1152"/>
    <mergeCell ref="G1152:I1152"/>
    <mergeCell ref="J1152:N1152"/>
    <mergeCell ref="O1152:R1152"/>
    <mergeCell ref="S1152:V1152"/>
    <mergeCell ref="W1152:Z1152"/>
    <mergeCell ref="B1153:Z1153"/>
    <mergeCell ref="B1154:Z1154"/>
    <mergeCell ref="B1150:C1150"/>
    <mergeCell ref="D1150:F1150"/>
    <mergeCell ref="G1150:I1150"/>
    <mergeCell ref="J1150:N1150"/>
    <mergeCell ref="O1150:R1150"/>
    <mergeCell ref="S1150:V1151"/>
    <mergeCell ref="W1150:Z1151"/>
    <mergeCell ref="B1151:C1151"/>
    <mergeCell ref="D1151:F1151"/>
    <mergeCell ref="G1151:I1151"/>
    <mergeCell ref="J1151:N1151"/>
    <mergeCell ref="O1151:R1151"/>
    <mergeCell ref="B1172:C1172"/>
    <mergeCell ref="D1172:F1172"/>
    <mergeCell ref="G1172:I1172"/>
    <mergeCell ref="J1172:N1172"/>
    <mergeCell ref="O1172:R1172"/>
    <mergeCell ref="S1172:V1172"/>
    <mergeCell ref="B1173:C1173"/>
    <mergeCell ref="D1173:F1173"/>
    <mergeCell ref="G1173:I1173"/>
    <mergeCell ref="J1173:N1173"/>
    <mergeCell ref="O1173:R1173"/>
    <mergeCell ref="S1173:V1173"/>
    <mergeCell ref="G1170:I1170"/>
    <mergeCell ref="J1170:N1170"/>
    <mergeCell ref="O1170:R1170"/>
    <mergeCell ref="S1170:V1170"/>
    <mergeCell ref="X1170:Z1170"/>
    <mergeCell ref="B1171:C1171"/>
    <mergeCell ref="D1171:F1171"/>
    <mergeCell ref="G1171:I1171"/>
    <mergeCell ref="J1171:N1171"/>
    <mergeCell ref="O1171:R1171"/>
    <mergeCell ref="S1171:V1171"/>
    <mergeCell ref="B1163:C1163"/>
    <mergeCell ref="B1164:C1164"/>
    <mergeCell ref="B1165:C1165"/>
    <mergeCell ref="B1166:C1166"/>
    <mergeCell ref="B1167:C1167"/>
    <mergeCell ref="B1168:C1168"/>
    <mergeCell ref="B1169:C1169"/>
    <mergeCell ref="B1170:C1170"/>
    <mergeCell ref="D1170:F1170"/>
    <mergeCell ref="D1160:F1160"/>
    <mergeCell ref="G1160:V1160"/>
    <mergeCell ref="W1160:Z1160"/>
    <mergeCell ref="D1161:F1161"/>
    <mergeCell ref="G1161:I1161"/>
    <mergeCell ref="J1161:L1161"/>
    <mergeCell ref="M1161:M1162"/>
    <mergeCell ref="N1161:N1162"/>
    <mergeCell ref="O1161:R1161"/>
    <mergeCell ref="S1161:S1162"/>
    <mergeCell ref="T1161:W1161"/>
    <mergeCell ref="X1161:Z1161"/>
    <mergeCell ref="B1178:C1179"/>
    <mergeCell ref="D1178:F1178"/>
    <mergeCell ref="G1178:I1178"/>
    <mergeCell ref="J1178:N1178"/>
    <mergeCell ref="O1178:R1178"/>
    <mergeCell ref="S1178:V1178"/>
    <mergeCell ref="W1178:Z1178"/>
    <mergeCell ref="D1179:F1179"/>
    <mergeCell ref="G1179:I1179"/>
    <mergeCell ref="J1179:N1179"/>
    <mergeCell ref="O1179:R1179"/>
    <mergeCell ref="S1179:V1179"/>
    <mergeCell ref="W1179:Z1179"/>
    <mergeCell ref="W1175:Z1176"/>
    <mergeCell ref="B1176:C1176"/>
    <mergeCell ref="D1176:F1176"/>
    <mergeCell ref="G1176:I1176"/>
    <mergeCell ref="J1176:N1176"/>
    <mergeCell ref="O1176:R1176"/>
    <mergeCell ref="S1176:V1176"/>
    <mergeCell ref="B1177:C1177"/>
    <mergeCell ref="D1177:F1177"/>
    <mergeCell ref="G1177:I1177"/>
    <mergeCell ref="J1177:N1177"/>
    <mergeCell ref="O1177:R1177"/>
    <mergeCell ref="S1177:V1177"/>
    <mergeCell ref="W1177:Z1177"/>
    <mergeCell ref="B1174:C1174"/>
    <mergeCell ref="D1174:F1174"/>
    <mergeCell ref="G1174:I1174"/>
    <mergeCell ref="J1174:N1174"/>
    <mergeCell ref="O1174:R1174"/>
    <mergeCell ref="S1174:V1174"/>
    <mergeCell ref="B1175:C1175"/>
    <mergeCell ref="D1175:F1175"/>
    <mergeCell ref="G1175:I1175"/>
    <mergeCell ref="J1175:N1175"/>
    <mergeCell ref="O1175:R1175"/>
    <mergeCell ref="S1175:V1175"/>
    <mergeCell ref="B1184:C1184"/>
    <mergeCell ref="D1184:F1184"/>
    <mergeCell ref="G1184:I1184"/>
    <mergeCell ref="J1184:N1184"/>
    <mergeCell ref="O1184:R1184"/>
    <mergeCell ref="S1184:V1184"/>
    <mergeCell ref="W1184:Z1184"/>
    <mergeCell ref="B1185:Z1185"/>
    <mergeCell ref="B1186:Z1186"/>
    <mergeCell ref="B1182:C1182"/>
    <mergeCell ref="D1182:F1182"/>
    <mergeCell ref="G1182:I1182"/>
    <mergeCell ref="J1182:N1182"/>
    <mergeCell ref="O1182:R1182"/>
    <mergeCell ref="S1182:V1183"/>
    <mergeCell ref="W1182:Z1183"/>
    <mergeCell ref="B1183:C1183"/>
    <mergeCell ref="D1183:F1183"/>
    <mergeCell ref="G1183:I1183"/>
    <mergeCell ref="J1183:N1183"/>
    <mergeCell ref="O1183:R1183"/>
    <mergeCell ref="B1180:C1180"/>
    <mergeCell ref="D1180:F1180"/>
    <mergeCell ref="G1180:I1180"/>
    <mergeCell ref="J1180:N1180"/>
    <mergeCell ref="O1180:R1180"/>
    <mergeCell ref="S1180:V1181"/>
    <mergeCell ref="W1180:Z1181"/>
    <mergeCell ref="B1181:C1181"/>
    <mergeCell ref="D1181:F1181"/>
    <mergeCell ref="G1181:I1181"/>
    <mergeCell ref="J1181:N1181"/>
    <mergeCell ref="O1181:R1181"/>
    <mergeCell ref="B1195:C1195"/>
    <mergeCell ref="B1196:C1196"/>
    <mergeCell ref="B1197:C1197"/>
    <mergeCell ref="B1198:C1198"/>
    <mergeCell ref="B1199:C1199"/>
    <mergeCell ref="B1200:C1200"/>
    <mergeCell ref="B1201:C1201"/>
    <mergeCell ref="B1202:C1202"/>
    <mergeCell ref="D1202:F1202"/>
    <mergeCell ref="D1192:F1192"/>
    <mergeCell ref="G1192:V1192"/>
    <mergeCell ref="W1192:Z1192"/>
    <mergeCell ref="D1193:F1193"/>
    <mergeCell ref="G1193:I1193"/>
    <mergeCell ref="J1193:L1193"/>
    <mergeCell ref="M1193:M1194"/>
    <mergeCell ref="N1193:N1194"/>
    <mergeCell ref="O1193:R1193"/>
    <mergeCell ref="S1193:S1194"/>
    <mergeCell ref="T1193:W1193"/>
    <mergeCell ref="X1193:Z1193"/>
    <mergeCell ref="B1187:C1187"/>
    <mergeCell ref="D1187:Z1187"/>
    <mergeCell ref="B1188:C1188"/>
    <mergeCell ref="D1188:Z1188"/>
    <mergeCell ref="B1189:C1189"/>
    <mergeCell ref="D1189:Z1189"/>
    <mergeCell ref="B1190:C1190"/>
    <mergeCell ref="D1190:Z1190"/>
    <mergeCell ref="B1191:C1191"/>
    <mergeCell ref="D1191:F1191"/>
    <mergeCell ref="G1191:I1191"/>
    <mergeCell ref="J1191:N1191"/>
    <mergeCell ref="O1191:R1191"/>
    <mergeCell ref="S1191:V1191"/>
    <mergeCell ref="W1191:Z1191"/>
    <mergeCell ref="B1206:C1206"/>
    <mergeCell ref="D1206:F1206"/>
    <mergeCell ref="G1206:I1206"/>
    <mergeCell ref="J1206:N1206"/>
    <mergeCell ref="O1206:R1206"/>
    <mergeCell ref="S1206:V1206"/>
    <mergeCell ref="B1207:C1207"/>
    <mergeCell ref="D1207:F1207"/>
    <mergeCell ref="G1207:I1207"/>
    <mergeCell ref="J1207:N1207"/>
    <mergeCell ref="O1207:R1207"/>
    <mergeCell ref="S1207:V1207"/>
    <mergeCell ref="B1204:C1204"/>
    <mergeCell ref="D1204:F1204"/>
    <mergeCell ref="G1204:I1204"/>
    <mergeCell ref="J1204:N1204"/>
    <mergeCell ref="O1204:R1204"/>
    <mergeCell ref="S1204:V1204"/>
    <mergeCell ref="B1205:C1205"/>
    <mergeCell ref="D1205:F1205"/>
    <mergeCell ref="G1205:I1205"/>
    <mergeCell ref="J1205:N1205"/>
    <mergeCell ref="O1205:R1205"/>
    <mergeCell ref="S1205:V1205"/>
    <mergeCell ref="G1202:I1202"/>
    <mergeCell ref="J1202:N1202"/>
    <mergeCell ref="O1202:R1202"/>
    <mergeCell ref="S1202:V1202"/>
    <mergeCell ref="X1202:Z1202"/>
    <mergeCell ref="B1203:C1203"/>
    <mergeCell ref="D1203:F1203"/>
    <mergeCell ref="G1203:I1203"/>
    <mergeCell ref="J1203:N1203"/>
    <mergeCell ref="O1203:R1203"/>
    <mergeCell ref="S1203:V1203"/>
    <mergeCell ref="B1212:C1212"/>
    <mergeCell ref="D1212:F1212"/>
    <mergeCell ref="G1212:I1212"/>
    <mergeCell ref="J1212:N1212"/>
    <mergeCell ref="O1212:R1212"/>
    <mergeCell ref="S1212:V1213"/>
    <mergeCell ref="W1212:Z1213"/>
    <mergeCell ref="B1213:C1213"/>
    <mergeCell ref="D1213:F1213"/>
    <mergeCell ref="G1213:I1213"/>
    <mergeCell ref="J1213:N1213"/>
    <mergeCell ref="O1213:R1213"/>
    <mergeCell ref="B1210:C1211"/>
    <mergeCell ref="D1210:F1210"/>
    <mergeCell ref="G1210:I1210"/>
    <mergeCell ref="J1210:N1210"/>
    <mergeCell ref="O1210:R1210"/>
    <mergeCell ref="S1210:V1210"/>
    <mergeCell ref="W1210:Z1210"/>
    <mergeCell ref="D1211:F1211"/>
    <mergeCell ref="G1211:I1211"/>
    <mergeCell ref="J1211:N1211"/>
    <mergeCell ref="O1211:R1211"/>
    <mergeCell ref="S1211:V1211"/>
    <mergeCell ref="W1211:Z1211"/>
    <mergeCell ref="W1207:Z1208"/>
    <mergeCell ref="B1208:C1208"/>
    <mergeCell ref="D1208:F1208"/>
    <mergeCell ref="G1208:I1208"/>
    <mergeCell ref="J1208:N1208"/>
    <mergeCell ref="O1208:R1208"/>
    <mergeCell ref="S1208:V1208"/>
    <mergeCell ref="B1209:C1209"/>
    <mergeCell ref="D1209:F1209"/>
    <mergeCell ref="G1209:I1209"/>
    <mergeCell ref="J1209:N1209"/>
    <mergeCell ref="O1209:R1209"/>
    <mergeCell ref="S1209:V1209"/>
    <mergeCell ref="W1209:Z1209"/>
    <mergeCell ref="B1219:C1219"/>
    <mergeCell ref="D1219:Z1219"/>
    <mergeCell ref="B1220:C1220"/>
    <mergeCell ref="D1220:Z1220"/>
    <mergeCell ref="B1221:C1221"/>
    <mergeCell ref="D1221:Z1221"/>
    <mergeCell ref="B1222:C1222"/>
    <mergeCell ref="D1222:Z1222"/>
    <mergeCell ref="B1223:C1223"/>
    <mergeCell ref="D1223:F1223"/>
    <mergeCell ref="G1223:I1223"/>
    <mergeCell ref="J1223:N1223"/>
    <mergeCell ref="O1223:R1223"/>
    <mergeCell ref="S1223:V1223"/>
    <mergeCell ref="W1223:Z1223"/>
    <mergeCell ref="B1216:C1216"/>
    <mergeCell ref="D1216:F1216"/>
    <mergeCell ref="G1216:I1216"/>
    <mergeCell ref="J1216:N1216"/>
    <mergeCell ref="O1216:R1216"/>
    <mergeCell ref="S1216:V1216"/>
    <mergeCell ref="W1216:Z1216"/>
    <mergeCell ref="B1217:Z1217"/>
    <mergeCell ref="B1218:Z1218"/>
    <mergeCell ref="B1214:C1214"/>
    <mergeCell ref="D1214:F1214"/>
    <mergeCell ref="G1214:I1214"/>
    <mergeCell ref="J1214:N1214"/>
    <mergeCell ref="O1214:R1214"/>
    <mergeCell ref="S1214:V1215"/>
    <mergeCell ref="W1214:Z1215"/>
    <mergeCell ref="B1215:C1215"/>
    <mergeCell ref="D1215:F1215"/>
    <mergeCell ref="G1215:I1215"/>
    <mergeCell ref="J1215:N1215"/>
    <mergeCell ref="O1215:R1215"/>
    <mergeCell ref="B1236:C1236"/>
    <mergeCell ref="D1236:F1236"/>
    <mergeCell ref="G1236:I1236"/>
    <mergeCell ref="J1236:N1236"/>
    <mergeCell ref="O1236:R1236"/>
    <mergeCell ref="S1236:V1236"/>
    <mergeCell ref="B1237:C1237"/>
    <mergeCell ref="D1237:F1237"/>
    <mergeCell ref="G1237:I1237"/>
    <mergeCell ref="J1237:N1237"/>
    <mergeCell ref="O1237:R1237"/>
    <mergeCell ref="S1237:V1237"/>
    <mergeCell ref="G1234:I1234"/>
    <mergeCell ref="J1234:N1234"/>
    <mergeCell ref="O1234:R1234"/>
    <mergeCell ref="S1234:V1234"/>
    <mergeCell ref="X1234:Z1234"/>
    <mergeCell ref="B1235:C1235"/>
    <mergeCell ref="D1235:F1235"/>
    <mergeCell ref="G1235:I1235"/>
    <mergeCell ref="J1235:N1235"/>
    <mergeCell ref="O1235:R1235"/>
    <mergeCell ref="S1235:V1235"/>
    <mergeCell ref="B1227:C1227"/>
    <mergeCell ref="B1228:C1228"/>
    <mergeCell ref="B1229:C1229"/>
    <mergeCell ref="B1230:C1230"/>
    <mergeCell ref="B1231:C1231"/>
    <mergeCell ref="B1232:C1232"/>
    <mergeCell ref="B1233:C1233"/>
    <mergeCell ref="B1234:C1234"/>
    <mergeCell ref="D1234:F1234"/>
    <mergeCell ref="D1224:F1224"/>
    <mergeCell ref="G1224:V1224"/>
    <mergeCell ref="W1224:Z1224"/>
    <mergeCell ref="D1225:F1225"/>
    <mergeCell ref="G1225:I1225"/>
    <mergeCell ref="J1225:L1225"/>
    <mergeCell ref="M1225:M1226"/>
    <mergeCell ref="N1225:N1226"/>
    <mergeCell ref="O1225:R1225"/>
    <mergeCell ref="S1225:S1226"/>
    <mergeCell ref="T1225:W1225"/>
    <mergeCell ref="X1225:Z1225"/>
    <mergeCell ref="B1242:C1243"/>
    <mergeCell ref="D1242:F1242"/>
    <mergeCell ref="G1242:I1242"/>
    <mergeCell ref="J1242:N1242"/>
    <mergeCell ref="O1242:R1242"/>
    <mergeCell ref="S1242:V1242"/>
    <mergeCell ref="W1242:Z1242"/>
    <mergeCell ref="D1243:F1243"/>
    <mergeCell ref="G1243:I1243"/>
    <mergeCell ref="J1243:N1243"/>
    <mergeCell ref="O1243:R1243"/>
    <mergeCell ref="S1243:V1243"/>
    <mergeCell ref="W1243:Z1243"/>
    <mergeCell ref="W1239:Z1240"/>
    <mergeCell ref="B1240:C1240"/>
    <mergeCell ref="D1240:F1240"/>
    <mergeCell ref="G1240:I1240"/>
    <mergeCell ref="J1240:N1240"/>
    <mergeCell ref="O1240:R1240"/>
    <mergeCell ref="S1240:V1240"/>
    <mergeCell ref="B1241:C1241"/>
    <mergeCell ref="D1241:F1241"/>
    <mergeCell ref="G1241:I1241"/>
    <mergeCell ref="J1241:N1241"/>
    <mergeCell ref="O1241:R1241"/>
    <mergeCell ref="S1241:V1241"/>
    <mergeCell ref="W1241:Z1241"/>
    <mergeCell ref="B1238:C1238"/>
    <mergeCell ref="D1238:F1238"/>
    <mergeCell ref="G1238:I1238"/>
    <mergeCell ref="J1238:N1238"/>
    <mergeCell ref="O1238:R1238"/>
    <mergeCell ref="S1238:V1238"/>
    <mergeCell ref="B1239:C1239"/>
    <mergeCell ref="D1239:F1239"/>
    <mergeCell ref="G1239:I1239"/>
    <mergeCell ref="J1239:N1239"/>
    <mergeCell ref="O1239:R1239"/>
    <mergeCell ref="S1239:V1239"/>
    <mergeCell ref="B1248:C1248"/>
    <mergeCell ref="D1248:F1248"/>
    <mergeCell ref="G1248:I1248"/>
    <mergeCell ref="J1248:N1248"/>
    <mergeCell ref="O1248:R1248"/>
    <mergeCell ref="S1248:V1248"/>
    <mergeCell ref="W1248:Z1248"/>
    <mergeCell ref="B1249:Z1249"/>
    <mergeCell ref="B1250:Z1250"/>
    <mergeCell ref="B1246:C1246"/>
    <mergeCell ref="D1246:F1246"/>
    <mergeCell ref="G1246:I1246"/>
    <mergeCell ref="J1246:N1246"/>
    <mergeCell ref="O1246:R1246"/>
    <mergeCell ref="S1246:V1247"/>
    <mergeCell ref="W1246:Z1247"/>
    <mergeCell ref="B1247:C1247"/>
    <mergeCell ref="D1247:F1247"/>
    <mergeCell ref="G1247:I1247"/>
    <mergeCell ref="J1247:N1247"/>
    <mergeCell ref="O1247:R1247"/>
    <mergeCell ref="B1244:C1244"/>
    <mergeCell ref="D1244:F1244"/>
    <mergeCell ref="G1244:I1244"/>
    <mergeCell ref="J1244:N1244"/>
    <mergeCell ref="O1244:R1244"/>
    <mergeCell ref="S1244:V1245"/>
    <mergeCell ref="W1244:Z1245"/>
    <mergeCell ref="B1245:C1245"/>
    <mergeCell ref="D1245:F1245"/>
    <mergeCell ref="G1245:I1245"/>
    <mergeCell ref="J1245:N1245"/>
    <mergeCell ref="O1245:R1245"/>
    <mergeCell ref="B1259:C1259"/>
    <mergeCell ref="B1260:C1260"/>
    <mergeCell ref="B1261:C1261"/>
    <mergeCell ref="B1262:C1262"/>
    <mergeCell ref="B1263:C1263"/>
    <mergeCell ref="B1264:C1264"/>
    <mergeCell ref="B1265:C1265"/>
    <mergeCell ref="B1266:C1266"/>
    <mergeCell ref="D1266:F1266"/>
    <mergeCell ref="D1256:F1256"/>
    <mergeCell ref="G1256:V1256"/>
    <mergeCell ref="W1256:Z1256"/>
    <mergeCell ref="D1257:F1257"/>
    <mergeCell ref="G1257:I1257"/>
    <mergeCell ref="J1257:L1257"/>
    <mergeCell ref="M1257:M1258"/>
    <mergeCell ref="N1257:N1258"/>
    <mergeCell ref="O1257:R1257"/>
    <mergeCell ref="S1257:S1258"/>
    <mergeCell ref="T1257:W1257"/>
    <mergeCell ref="X1257:Z1257"/>
    <mergeCell ref="B1251:C1251"/>
    <mergeCell ref="D1251:Z1251"/>
    <mergeCell ref="B1252:C1252"/>
    <mergeCell ref="D1252:Z1252"/>
    <mergeCell ref="B1253:C1253"/>
    <mergeCell ref="D1253:Z1253"/>
    <mergeCell ref="B1254:C1254"/>
    <mergeCell ref="D1254:Z1254"/>
    <mergeCell ref="B1255:C1255"/>
    <mergeCell ref="D1255:F1255"/>
    <mergeCell ref="G1255:I1255"/>
    <mergeCell ref="J1255:N1255"/>
    <mergeCell ref="O1255:R1255"/>
    <mergeCell ref="S1255:V1255"/>
    <mergeCell ref="W1255:Z1255"/>
    <mergeCell ref="B1270:C1270"/>
    <mergeCell ref="D1270:F1270"/>
    <mergeCell ref="G1270:I1270"/>
    <mergeCell ref="J1270:N1270"/>
    <mergeCell ref="O1270:R1270"/>
    <mergeCell ref="S1270:V1270"/>
    <mergeCell ref="B1271:C1271"/>
    <mergeCell ref="D1271:F1271"/>
    <mergeCell ref="G1271:I1271"/>
    <mergeCell ref="J1271:N1271"/>
    <mergeCell ref="O1271:R1271"/>
    <mergeCell ref="S1271:V1271"/>
    <mergeCell ref="B1268:C1268"/>
    <mergeCell ref="D1268:F1268"/>
    <mergeCell ref="G1268:I1268"/>
    <mergeCell ref="J1268:N1268"/>
    <mergeCell ref="O1268:R1268"/>
    <mergeCell ref="S1268:V1268"/>
    <mergeCell ref="B1269:C1269"/>
    <mergeCell ref="D1269:F1269"/>
    <mergeCell ref="G1269:I1269"/>
    <mergeCell ref="J1269:N1269"/>
    <mergeCell ref="O1269:R1269"/>
    <mergeCell ref="S1269:V1269"/>
    <mergeCell ref="G1266:I1266"/>
    <mergeCell ref="J1266:N1266"/>
    <mergeCell ref="O1266:R1266"/>
    <mergeCell ref="S1266:V1266"/>
    <mergeCell ref="X1266:Z1266"/>
    <mergeCell ref="B1267:C1267"/>
    <mergeCell ref="D1267:F1267"/>
    <mergeCell ref="G1267:I1267"/>
    <mergeCell ref="J1267:N1267"/>
    <mergeCell ref="O1267:R1267"/>
    <mergeCell ref="S1267:V1267"/>
    <mergeCell ref="B1276:C1276"/>
    <mergeCell ref="D1276:F1276"/>
    <mergeCell ref="G1276:I1276"/>
    <mergeCell ref="J1276:N1276"/>
    <mergeCell ref="O1276:R1276"/>
    <mergeCell ref="S1276:V1277"/>
    <mergeCell ref="W1276:Z1277"/>
    <mergeCell ref="B1277:C1277"/>
    <mergeCell ref="D1277:F1277"/>
    <mergeCell ref="G1277:I1277"/>
    <mergeCell ref="J1277:N1277"/>
    <mergeCell ref="O1277:R1277"/>
    <mergeCell ref="B1274:C1275"/>
    <mergeCell ref="D1274:F1274"/>
    <mergeCell ref="G1274:I1274"/>
    <mergeCell ref="J1274:N1274"/>
    <mergeCell ref="O1274:R1274"/>
    <mergeCell ref="S1274:V1274"/>
    <mergeCell ref="W1274:Z1274"/>
    <mergeCell ref="D1275:F1275"/>
    <mergeCell ref="G1275:I1275"/>
    <mergeCell ref="J1275:N1275"/>
    <mergeCell ref="O1275:R1275"/>
    <mergeCell ref="S1275:V1275"/>
    <mergeCell ref="W1275:Z1275"/>
    <mergeCell ref="W1271:Z1272"/>
    <mergeCell ref="B1272:C1272"/>
    <mergeCell ref="D1272:F1272"/>
    <mergeCell ref="G1272:I1272"/>
    <mergeCell ref="J1272:N1272"/>
    <mergeCell ref="O1272:R1272"/>
    <mergeCell ref="S1272:V1272"/>
    <mergeCell ref="B1273:C1273"/>
    <mergeCell ref="D1273:F1273"/>
    <mergeCell ref="G1273:I1273"/>
    <mergeCell ref="J1273:N1273"/>
    <mergeCell ref="O1273:R1273"/>
    <mergeCell ref="S1273:V1273"/>
    <mergeCell ref="W1273:Z1273"/>
    <mergeCell ref="B1283:C1283"/>
    <mergeCell ref="D1283:Z1283"/>
    <mergeCell ref="B1284:C1284"/>
    <mergeCell ref="D1284:Z1284"/>
    <mergeCell ref="B1285:C1285"/>
    <mergeCell ref="D1285:Z1285"/>
    <mergeCell ref="B1286:C1286"/>
    <mergeCell ref="D1286:Z1286"/>
    <mergeCell ref="B1287:C1287"/>
    <mergeCell ref="D1287:F1287"/>
    <mergeCell ref="G1287:I1287"/>
    <mergeCell ref="J1287:N1287"/>
    <mergeCell ref="O1287:R1287"/>
    <mergeCell ref="S1287:V1287"/>
    <mergeCell ref="W1287:Z1287"/>
    <mergeCell ref="B1280:C1280"/>
    <mergeCell ref="D1280:F1280"/>
    <mergeCell ref="G1280:I1280"/>
    <mergeCell ref="J1280:N1280"/>
    <mergeCell ref="O1280:R1280"/>
    <mergeCell ref="S1280:V1280"/>
    <mergeCell ref="W1280:Z1280"/>
    <mergeCell ref="B1281:Z1281"/>
    <mergeCell ref="B1282:Z1282"/>
    <mergeCell ref="B1278:C1278"/>
    <mergeCell ref="D1278:F1278"/>
    <mergeCell ref="G1278:I1278"/>
    <mergeCell ref="J1278:N1278"/>
    <mergeCell ref="O1278:R1278"/>
    <mergeCell ref="S1278:V1279"/>
    <mergeCell ref="W1278:Z1279"/>
    <mergeCell ref="B1279:C1279"/>
    <mergeCell ref="D1279:F1279"/>
    <mergeCell ref="G1279:I1279"/>
    <mergeCell ref="J1279:N1279"/>
    <mergeCell ref="O1279:R1279"/>
    <mergeCell ref="B1300:C1300"/>
    <mergeCell ref="D1300:F1300"/>
    <mergeCell ref="G1300:I1300"/>
    <mergeCell ref="J1300:N1300"/>
    <mergeCell ref="O1300:R1300"/>
    <mergeCell ref="S1300:V1300"/>
    <mergeCell ref="B1301:C1301"/>
    <mergeCell ref="D1301:F1301"/>
    <mergeCell ref="G1301:I1301"/>
    <mergeCell ref="J1301:N1301"/>
    <mergeCell ref="O1301:R1301"/>
    <mergeCell ref="S1301:V1301"/>
    <mergeCell ref="G1298:I1298"/>
    <mergeCell ref="J1298:N1298"/>
    <mergeCell ref="O1298:R1298"/>
    <mergeCell ref="S1298:V1298"/>
    <mergeCell ref="X1298:Z1298"/>
    <mergeCell ref="B1299:C1299"/>
    <mergeCell ref="D1299:F1299"/>
    <mergeCell ref="G1299:I1299"/>
    <mergeCell ref="J1299:N1299"/>
    <mergeCell ref="O1299:R1299"/>
    <mergeCell ref="S1299:V1299"/>
    <mergeCell ref="B1291:C1291"/>
    <mergeCell ref="B1292:C1292"/>
    <mergeCell ref="B1293:C1293"/>
    <mergeCell ref="B1294:C1294"/>
    <mergeCell ref="B1295:C1295"/>
    <mergeCell ref="B1296:C1296"/>
    <mergeCell ref="B1297:C1297"/>
    <mergeCell ref="B1298:C1298"/>
    <mergeCell ref="D1298:F1298"/>
    <mergeCell ref="D1288:F1288"/>
    <mergeCell ref="G1288:V1288"/>
    <mergeCell ref="W1288:Z1288"/>
    <mergeCell ref="D1289:F1289"/>
    <mergeCell ref="G1289:I1289"/>
    <mergeCell ref="J1289:L1289"/>
    <mergeCell ref="M1289:M1290"/>
    <mergeCell ref="N1289:N1290"/>
    <mergeCell ref="O1289:R1289"/>
    <mergeCell ref="S1289:S1290"/>
    <mergeCell ref="T1289:W1289"/>
    <mergeCell ref="X1289:Z1289"/>
    <mergeCell ref="B1306:C1307"/>
    <mergeCell ref="D1306:F1306"/>
    <mergeCell ref="G1306:I1306"/>
    <mergeCell ref="J1306:N1306"/>
    <mergeCell ref="O1306:R1306"/>
    <mergeCell ref="S1306:V1306"/>
    <mergeCell ref="W1306:Z1306"/>
    <mergeCell ref="D1307:F1307"/>
    <mergeCell ref="G1307:I1307"/>
    <mergeCell ref="J1307:N1307"/>
    <mergeCell ref="O1307:R1307"/>
    <mergeCell ref="S1307:V1307"/>
    <mergeCell ref="W1307:Z1307"/>
    <mergeCell ref="W1303:Z1304"/>
    <mergeCell ref="B1304:C1304"/>
    <mergeCell ref="D1304:F1304"/>
    <mergeCell ref="G1304:I1304"/>
    <mergeCell ref="J1304:N1304"/>
    <mergeCell ref="O1304:R1304"/>
    <mergeCell ref="S1304:V1304"/>
    <mergeCell ref="B1305:C1305"/>
    <mergeCell ref="D1305:F1305"/>
    <mergeCell ref="G1305:I1305"/>
    <mergeCell ref="J1305:N1305"/>
    <mergeCell ref="O1305:R1305"/>
    <mergeCell ref="S1305:V1305"/>
    <mergeCell ref="W1305:Z1305"/>
    <mergeCell ref="B1302:C1302"/>
    <mergeCell ref="D1302:F1302"/>
    <mergeCell ref="G1302:I1302"/>
    <mergeCell ref="J1302:N1302"/>
    <mergeCell ref="O1302:R1302"/>
    <mergeCell ref="S1302:V1302"/>
    <mergeCell ref="B1303:C1303"/>
    <mergeCell ref="D1303:F1303"/>
    <mergeCell ref="G1303:I1303"/>
    <mergeCell ref="J1303:N1303"/>
    <mergeCell ref="O1303:R1303"/>
    <mergeCell ref="S1303:V1303"/>
    <mergeCell ref="B1312:C1312"/>
    <mergeCell ref="D1312:F1312"/>
    <mergeCell ref="G1312:I1312"/>
    <mergeCell ref="J1312:N1312"/>
    <mergeCell ref="O1312:R1312"/>
    <mergeCell ref="S1312:V1312"/>
    <mergeCell ref="W1312:Z1312"/>
    <mergeCell ref="B1313:Z1313"/>
    <mergeCell ref="B1314:Z1314"/>
    <mergeCell ref="B1310:C1310"/>
    <mergeCell ref="D1310:F1310"/>
    <mergeCell ref="G1310:I1310"/>
    <mergeCell ref="J1310:N1310"/>
    <mergeCell ref="O1310:R1310"/>
    <mergeCell ref="S1310:V1311"/>
    <mergeCell ref="W1310:Z1311"/>
    <mergeCell ref="B1311:C1311"/>
    <mergeCell ref="D1311:F1311"/>
    <mergeCell ref="G1311:I1311"/>
    <mergeCell ref="J1311:N1311"/>
    <mergeCell ref="O1311:R1311"/>
    <mergeCell ref="B1308:C1308"/>
    <mergeCell ref="D1308:F1308"/>
    <mergeCell ref="G1308:I1308"/>
    <mergeCell ref="J1308:N1308"/>
    <mergeCell ref="O1308:R1308"/>
    <mergeCell ref="S1308:V1309"/>
    <mergeCell ref="W1308:Z1309"/>
    <mergeCell ref="B1309:C1309"/>
    <mergeCell ref="D1309:F1309"/>
    <mergeCell ref="G1309:I1309"/>
    <mergeCell ref="J1309:N1309"/>
    <mergeCell ref="O1309:R1309"/>
    <mergeCell ref="B1323:C1323"/>
    <mergeCell ref="B1324:C1324"/>
    <mergeCell ref="B1325:C1325"/>
    <mergeCell ref="B1326:C1326"/>
    <mergeCell ref="B1327:C1327"/>
    <mergeCell ref="B1328:C1328"/>
    <mergeCell ref="B1329:C1329"/>
    <mergeCell ref="B1330:C1330"/>
    <mergeCell ref="D1330:F1330"/>
    <mergeCell ref="D1320:F1320"/>
    <mergeCell ref="G1320:V1320"/>
    <mergeCell ref="W1320:Z1320"/>
    <mergeCell ref="D1321:F1321"/>
    <mergeCell ref="G1321:I1321"/>
    <mergeCell ref="J1321:L1321"/>
    <mergeCell ref="M1321:M1322"/>
    <mergeCell ref="N1321:N1322"/>
    <mergeCell ref="O1321:R1321"/>
    <mergeCell ref="S1321:S1322"/>
    <mergeCell ref="T1321:W1321"/>
    <mergeCell ref="X1321:Z1321"/>
    <mergeCell ref="B1315:C1315"/>
    <mergeCell ref="D1315:Z1315"/>
    <mergeCell ref="B1316:C1316"/>
    <mergeCell ref="D1316:Z1316"/>
    <mergeCell ref="B1317:C1317"/>
    <mergeCell ref="D1317:Z1317"/>
    <mergeCell ref="B1318:C1318"/>
    <mergeCell ref="D1318:Z1318"/>
    <mergeCell ref="B1319:C1319"/>
    <mergeCell ref="D1319:F1319"/>
    <mergeCell ref="G1319:I1319"/>
    <mergeCell ref="J1319:N1319"/>
    <mergeCell ref="O1319:R1319"/>
    <mergeCell ref="S1319:V1319"/>
    <mergeCell ref="W1319:Z1319"/>
    <mergeCell ref="B1334:C1334"/>
    <mergeCell ref="D1334:F1334"/>
    <mergeCell ref="G1334:I1334"/>
    <mergeCell ref="J1334:N1334"/>
    <mergeCell ref="O1334:R1334"/>
    <mergeCell ref="S1334:V1334"/>
    <mergeCell ref="B1335:C1335"/>
    <mergeCell ref="D1335:F1335"/>
    <mergeCell ref="G1335:I1335"/>
    <mergeCell ref="J1335:N1335"/>
    <mergeCell ref="O1335:R1335"/>
    <mergeCell ref="S1335:V1335"/>
    <mergeCell ref="B1332:C1332"/>
    <mergeCell ref="D1332:F1332"/>
    <mergeCell ref="G1332:I1332"/>
    <mergeCell ref="J1332:N1332"/>
    <mergeCell ref="O1332:R1332"/>
    <mergeCell ref="S1332:V1332"/>
    <mergeCell ref="B1333:C1333"/>
    <mergeCell ref="D1333:F1333"/>
    <mergeCell ref="G1333:I1333"/>
    <mergeCell ref="J1333:N1333"/>
    <mergeCell ref="O1333:R1333"/>
    <mergeCell ref="S1333:V1333"/>
    <mergeCell ref="G1330:I1330"/>
    <mergeCell ref="J1330:N1330"/>
    <mergeCell ref="O1330:R1330"/>
    <mergeCell ref="S1330:V1330"/>
    <mergeCell ref="X1330:Z1330"/>
    <mergeCell ref="B1331:C1331"/>
    <mergeCell ref="D1331:F1331"/>
    <mergeCell ref="G1331:I1331"/>
    <mergeCell ref="J1331:N1331"/>
    <mergeCell ref="O1331:R1331"/>
    <mergeCell ref="S1331:V1331"/>
    <mergeCell ref="B1340:C1340"/>
    <mergeCell ref="D1340:F1340"/>
    <mergeCell ref="G1340:I1340"/>
    <mergeCell ref="J1340:N1340"/>
    <mergeCell ref="O1340:R1340"/>
    <mergeCell ref="S1340:V1341"/>
    <mergeCell ref="W1340:Z1341"/>
    <mergeCell ref="B1341:C1341"/>
    <mergeCell ref="D1341:F1341"/>
    <mergeCell ref="G1341:I1341"/>
    <mergeCell ref="J1341:N1341"/>
    <mergeCell ref="O1341:R1341"/>
    <mergeCell ref="B1338:C1339"/>
    <mergeCell ref="D1338:F1338"/>
    <mergeCell ref="G1338:I1338"/>
    <mergeCell ref="J1338:N1338"/>
    <mergeCell ref="O1338:R1338"/>
    <mergeCell ref="S1338:V1338"/>
    <mergeCell ref="W1338:Z1338"/>
    <mergeCell ref="D1339:F1339"/>
    <mergeCell ref="G1339:I1339"/>
    <mergeCell ref="J1339:N1339"/>
    <mergeCell ref="O1339:R1339"/>
    <mergeCell ref="S1339:V1339"/>
    <mergeCell ref="W1339:Z1339"/>
    <mergeCell ref="W1335:Z1336"/>
    <mergeCell ref="B1336:C1336"/>
    <mergeCell ref="D1336:F1336"/>
    <mergeCell ref="G1336:I1336"/>
    <mergeCell ref="J1336:N1336"/>
    <mergeCell ref="O1336:R1336"/>
    <mergeCell ref="S1336:V1336"/>
    <mergeCell ref="B1337:C1337"/>
    <mergeCell ref="D1337:F1337"/>
    <mergeCell ref="G1337:I1337"/>
    <mergeCell ref="J1337:N1337"/>
    <mergeCell ref="O1337:R1337"/>
    <mergeCell ref="S1337:V1337"/>
    <mergeCell ref="W1337:Z1337"/>
    <mergeCell ref="B1347:C1347"/>
    <mergeCell ref="D1347:Z1347"/>
    <mergeCell ref="B1348:C1348"/>
    <mergeCell ref="D1348:Z1348"/>
    <mergeCell ref="B1349:C1349"/>
    <mergeCell ref="D1349:Z1349"/>
    <mergeCell ref="B1350:C1350"/>
    <mergeCell ref="D1350:Z1350"/>
    <mergeCell ref="B1351:C1351"/>
    <mergeCell ref="D1351:F1351"/>
    <mergeCell ref="G1351:I1351"/>
    <mergeCell ref="J1351:N1351"/>
    <mergeCell ref="O1351:R1351"/>
    <mergeCell ref="S1351:V1351"/>
    <mergeCell ref="W1351:Z1351"/>
    <mergeCell ref="B1344:C1344"/>
    <mergeCell ref="D1344:F1344"/>
    <mergeCell ref="G1344:I1344"/>
    <mergeCell ref="J1344:N1344"/>
    <mergeCell ref="O1344:R1344"/>
    <mergeCell ref="S1344:V1344"/>
    <mergeCell ref="W1344:Z1344"/>
    <mergeCell ref="B1345:Z1345"/>
    <mergeCell ref="B1346:Z1346"/>
    <mergeCell ref="B1342:C1342"/>
    <mergeCell ref="D1342:F1342"/>
    <mergeCell ref="G1342:I1342"/>
    <mergeCell ref="J1342:N1342"/>
    <mergeCell ref="O1342:R1342"/>
    <mergeCell ref="S1342:V1343"/>
    <mergeCell ref="W1342:Z1343"/>
    <mergeCell ref="B1343:C1343"/>
    <mergeCell ref="D1343:F1343"/>
    <mergeCell ref="G1343:I1343"/>
    <mergeCell ref="J1343:N1343"/>
    <mergeCell ref="O1343:R1343"/>
    <mergeCell ref="B1364:C1364"/>
    <mergeCell ref="D1364:F1364"/>
    <mergeCell ref="G1364:I1364"/>
    <mergeCell ref="J1364:N1364"/>
    <mergeCell ref="O1364:R1364"/>
    <mergeCell ref="S1364:V1364"/>
    <mergeCell ref="B1365:C1365"/>
    <mergeCell ref="D1365:F1365"/>
    <mergeCell ref="G1365:I1365"/>
    <mergeCell ref="J1365:N1365"/>
    <mergeCell ref="O1365:R1365"/>
    <mergeCell ref="S1365:V1365"/>
    <mergeCell ref="G1362:I1362"/>
    <mergeCell ref="J1362:N1362"/>
    <mergeCell ref="O1362:R1362"/>
    <mergeCell ref="S1362:V1362"/>
    <mergeCell ref="X1362:Z1362"/>
    <mergeCell ref="B1363:C1363"/>
    <mergeCell ref="D1363:F1363"/>
    <mergeCell ref="G1363:I1363"/>
    <mergeCell ref="J1363:N1363"/>
    <mergeCell ref="O1363:R1363"/>
    <mergeCell ref="S1363:V1363"/>
    <mergeCell ref="B1355:C1355"/>
    <mergeCell ref="B1356:C1356"/>
    <mergeCell ref="B1357:C1357"/>
    <mergeCell ref="B1358:C1358"/>
    <mergeCell ref="B1359:C1359"/>
    <mergeCell ref="B1360:C1360"/>
    <mergeCell ref="B1361:C1361"/>
    <mergeCell ref="B1362:C1362"/>
    <mergeCell ref="D1362:F1362"/>
    <mergeCell ref="D1352:F1352"/>
    <mergeCell ref="G1352:V1352"/>
    <mergeCell ref="W1352:Z1352"/>
    <mergeCell ref="D1353:F1353"/>
    <mergeCell ref="G1353:I1353"/>
    <mergeCell ref="J1353:L1353"/>
    <mergeCell ref="M1353:M1354"/>
    <mergeCell ref="N1353:N1354"/>
    <mergeCell ref="O1353:R1353"/>
    <mergeCell ref="S1353:S1354"/>
    <mergeCell ref="T1353:W1353"/>
    <mergeCell ref="X1353:Z1353"/>
    <mergeCell ref="B1370:C1371"/>
    <mergeCell ref="D1370:F1370"/>
    <mergeCell ref="G1370:I1370"/>
    <mergeCell ref="J1370:N1370"/>
    <mergeCell ref="O1370:R1370"/>
    <mergeCell ref="S1370:V1370"/>
    <mergeCell ref="W1370:Z1370"/>
    <mergeCell ref="D1371:F1371"/>
    <mergeCell ref="G1371:I1371"/>
    <mergeCell ref="J1371:N1371"/>
    <mergeCell ref="O1371:R1371"/>
    <mergeCell ref="S1371:V1371"/>
    <mergeCell ref="W1371:Z1371"/>
    <mergeCell ref="W1367:Z1368"/>
    <mergeCell ref="B1368:C1368"/>
    <mergeCell ref="D1368:F1368"/>
    <mergeCell ref="G1368:I1368"/>
    <mergeCell ref="J1368:N1368"/>
    <mergeCell ref="O1368:R1368"/>
    <mergeCell ref="S1368:V1368"/>
    <mergeCell ref="B1369:C1369"/>
    <mergeCell ref="D1369:F1369"/>
    <mergeCell ref="G1369:I1369"/>
    <mergeCell ref="J1369:N1369"/>
    <mergeCell ref="O1369:R1369"/>
    <mergeCell ref="S1369:V1369"/>
    <mergeCell ref="W1369:Z1369"/>
    <mergeCell ref="B1366:C1366"/>
    <mergeCell ref="D1366:F1366"/>
    <mergeCell ref="G1366:I1366"/>
    <mergeCell ref="J1366:N1366"/>
    <mergeCell ref="O1366:R1366"/>
    <mergeCell ref="S1366:V1366"/>
    <mergeCell ref="B1367:C1367"/>
    <mergeCell ref="D1367:F1367"/>
    <mergeCell ref="G1367:I1367"/>
    <mergeCell ref="J1367:N1367"/>
    <mergeCell ref="O1367:R1367"/>
    <mergeCell ref="S1367:V1367"/>
    <mergeCell ref="B1376:C1376"/>
    <mergeCell ref="D1376:F1376"/>
    <mergeCell ref="G1376:I1376"/>
    <mergeCell ref="J1376:N1376"/>
    <mergeCell ref="O1376:R1376"/>
    <mergeCell ref="S1376:V1376"/>
    <mergeCell ref="W1376:Z1376"/>
    <mergeCell ref="B1377:Z1377"/>
    <mergeCell ref="B1378:Z1378"/>
    <mergeCell ref="B1374:C1374"/>
    <mergeCell ref="D1374:F1374"/>
    <mergeCell ref="G1374:I1374"/>
    <mergeCell ref="J1374:N1374"/>
    <mergeCell ref="O1374:R1374"/>
    <mergeCell ref="S1374:V1375"/>
    <mergeCell ref="W1374:Z1375"/>
    <mergeCell ref="B1375:C1375"/>
    <mergeCell ref="D1375:F1375"/>
    <mergeCell ref="G1375:I1375"/>
    <mergeCell ref="J1375:N1375"/>
    <mergeCell ref="O1375:R1375"/>
    <mergeCell ref="B1372:C1372"/>
    <mergeCell ref="D1372:F1372"/>
    <mergeCell ref="G1372:I1372"/>
    <mergeCell ref="J1372:N1372"/>
    <mergeCell ref="O1372:R1372"/>
    <mergeCell ref="S1372:V1373"/>
    <mergeCell ref="W1372:Z1373"/>
    <mergeCell ref="B1373:C1373"/>
    <mergeCell ref="D1373:F1373"/>
    <mergeCell ref="G1373:I1373"/>
    <mergeCell ref="J1373:N1373"/>
    <mergeCell ref="O1373:R1373"/>
    <mergeCell ref="B1387:C1387"/>
    <mergeCell ref="B1388:C1388"/>
    <mergeCell ref="B1389:C1389"/>
    <mergeCell ref="B1390:C1390"/>
    <mergeCell ref="B1391:C1391"/>
    <mergeCell ref="B1392:C1392"/>
    <mergeCell ref="B1393:C1393"/>
    <mergeCell ref="B1394:C1394"/>
    <mergeCell ref="D1394:F1394"/>
    <mergeCell ref="D1384:F1384"/>
    <mergeCell ref="G1384:V1384"/>
    <mergeCell ref="W1384:Z1384"/>
    <mergeCell ref="D1385:F1385"/>
    <mergeCell ref="G1385:I1385"/>
    <mergeCell ref="J1385:L1385"/>
    <mergeCell ref="M1385:M1386"/>
    <mergeCell ref="N1385:N1386"/>
    <mergeCell ref="O1385:R1385"/>
    <mergeCell ref="S1385:S1386"/>
    <mergeCell ref="T1385:W1385"/>
    <mergeCell ref="X1385:Z1385"/>
    <mergeCell ref="B1379:C1379"/>
    <mergeCell ref="D1379:Z1379"/>
    <mergeCell ref="B1380:C1380"/>
    <mergeCell ref="D1380:Z1380"/>
    <mergeCell ref="B1381:C1381"/>
    <mergeCell ref="D1381:Z1381"/>
    <mergeCell ref="B1382:C1382"/>
    <mergeCell ref="D1382:Z1382"/>
    <mergeCell ref="B1383:C1383"/>
    <mergeCell ref="D1383:F1383"/>
    <mergeCell ref="G1383:I1383"/>
    <mergeCell ref="J1383:N1383"/>
    <mergeCell ref="O1383:R1383"/>
    <mergeCell ref="S1383:V1383"/>
    <mergeCell ref="W1383:Z1383"/>
    <mergeCell ref="B1398:C1398"/>
    <mergeCell ref="D1398:F1398"/>
    <mergeCell ref="G1398:I1398"/>
    <mergeCell ref="J1398:N1398"/>
    <mergeCell ref="O1398:R1398"/>
    <mergeCell ref="S1398:V1398"/>
    <mergeCell ref="B1399:C1399"/>
    <mergeCell ref="D1399:F1399"/>
    <mergeCell ref="G1399:I1399"/>
    <mergeCell ref="J1399:N1399"/>
    <mergeCell ref="O1399:R1399"/>
    <mergeCell ref="S1399:V1399"/>
    <mergeCell ref="B1396:C1396"/>
    <mergeCell ref="D1396:F1396"/>
    <mergeCell ref="G1396:I1396"/>
    <mergeCell ref="J1396:N1396"/>
    <mergeCell ref="O1396:R1396"/>
    <mergeCell ref="S1396:V1396"/>
    <mergeCell ref="B1397:C1397"/>
    <mergeCell ref="D1397:F1397"/>
    <mergeCell ref="G1397:I1397"/>
    <mergeCell ref="J1397:N1397"/>
    <mergeCell ref="O1397:R1397"/>
    <mergeCell ref="S1397:V1397"/>
    <mergeCell ref="G1394:I1394"/>
    <mergeCell ref="J1394:N1394"/>
    <mergeCell ref="O1394:R1394"/>
    <mergeCell ref="S1394:V1394"/>
    <mergeCell ref="X1394:Z1394"/>
    <mergeCell ref="B1395:C1395"/>
    <mergeCell ref="D1395:F1395"/>
    <mergeCell ref="G1395:I1395"/>
    <mergeCell ref="J1395:N1395"/>
    <mergeCell ref="O1395:R1395"/>
    <mergeCell ref="S1395:V1395"/>
    <mergeCell ref="B1404:C1404"/>
    <mergeCell ref="D1404:F1404"/>
    <mergeCell ref="G1404:I1404"/>
    <mergeCell ref="J1404:N1404"/>
    <mergeCell ref="O1404:R1404"/>
    <mergeCell ref="S1404:V1405"/>
    <mergeCell ref="W1404:Z1405"/>
    <mergeCell ref="B1405:C1405"/>
    <mergeCell ref="D1405:F1405"/>
    <mergeCell ref="G1405:I1405"/>
    <mergeCell ref="J1405:N1405"/>
    <mergeCell ref="O1405:R1405"/>
    <mergeCell ref="B1402:C1403"/>
    <mergeCell ref="D1402:F1402"/>
    <mergeCell ref="G1402:I1402"/>
    <mergeCell ref="J1402:N1402"/>
    <mergeCell ref="O1402:R1402"/>
    <mergeCell ref="S1402:V1402"/>
    <mergeCell ref="W1402:Z1402"/>
    <mergeCell ref="D1403:F1403"/>
    <mergeCell ref="G1403:I1403"/>
    <mergeCell ref="J1403:N1403"/>
    <mergeCell ref="O1403:R1403"/>
    <mergeCell ref="S1403:V1403"/>
    <mergeCell ref="W1403:Z1403"/>
    <mergeCell ref="W1399:Z1400"/>
    <mergeCell ref="B1400:C1400"/>
    <mergeCell ref="D1400:F1400"/>
    <mergeCell ref="G1400:I1400"/>
    <mergeCell ref="J1400:N1400"/>
    <mergeCell ref="O1400:R1400"/>
    <mergeCell ref="S1400:V1400"/>
    <mergeCell ref="B1401:C1401"/>
    <mergeCell ref="D1401:F1401"/>
    <mergeCell ref="G1401:I1401"/>
    <mergeCell ref="J1401:N1401"/>
    <mergeCell ref="O1401:R1401"/>
    <mergeCell ref="S1401:V1401"/>
    <mergeCell ref="W1401:Z1401"/>
    <mergeCell ref="B1411:C1411"/>
    <mergeCell ref="D1411:Z1411"/>
    <mergeCell ref="B1412:C1412"/>
    <mergeCell ref="D1412:Z1412"/>
    <mergeCell ref="B1413:C1413"/>
    <mergeCell ref="D1413:Z1413"/>
    <mergeCell ref="B1414:C1414"/>
    <mergeCell ref="D1414:Z1414"/>
    <mergeCell ref="B1415:C1415"/>
    <mergeCell ref="D1415:F1415"/>
    <mergeCell ref="G1415:I1415"/>
    <mergeCell ref="J1415:N1415"/>
    <mergeCell ref="O1415:R1415"/>
    <mergeCell ref="S1415:V1415"/>
    <mergeCell ref="W1415:Z1415"/>
    <mergeCell ref="B1408:C1408"/>
    <mergeCell ref="D1408:F1408"/>
    <mergeCell ref="G1408:I1408"/>
    <mergeCell ref="J1408:N1408"/>
    <mergeCell ref="O1408:R1408"/>
    <mergeCell ref="S1408:V1408"/>
    <mergeCell ref="W1408:Z1408"/>
    <mergeCell ref="B1409:Z1409"/>
    <mergeCell ref="B1410:Z1410"/>
    <mergeCell ref="B1406:C1406"/>
    <mergeCell ref="D1406:F1406"/>
    <mergeCell ref="G1406:I1406"/>
    <mergeCell ref="J1406:N1406"/>
    <mergeCell ref="O1406:R1406"/>
    <mergeCell ref="S1406:V1407"/>
    <mergeCell ref="W1406:Z1407"/>
    <mergeCell ref="B1407:C1407"/>
    <mergeCell ref="D1407:F1407"/>
    <mergeCell ref="G1407:I1407"/>
    <mergeCell ref="J1407:N1407"/>
    <mergeCell ref="O1407:R1407"/>
    <mergeCell ref="B1428:C1428"/>
    <mergeCell ref="D1428:F1428"/>
    <mergeCell ref="G1428:I1428"/>
    <mergeCell ref="J1428:N1428"/>
    <mergeCell ref="O1428:R1428"/>
    <mergeCell ref="S1428:V1428"/>
    <mergeCell ref="B1429:C1429"/>
    <mergeCell ref="D1429:F1429"/>
    <mergeCell ref="G1429:I1429"/>
    <mergeCell ref="J1429:N1429"/>
    <mergeCell ref="O1429:R1429"/>
    <mergeCell ref="S1429:V1429"/>
    <mergeCell ref="G1426:I1426"/>
    <mergeCell ref="J1426:N1426"/>
    <mergeCell ref="O1426:R1426"/>
    <mergeCell ref="S1426:V1426"/>
    <mergeCell ref="X1426:Z1426"/>
    <mergeCell ref="B1427:C1427"/>
    <mergeCell ref="D1427:F1427"/>
    <mergeCell ref="G1427:I1427"/>
    <mergeCell ref="J1427:N1427"/>
    <mergeCell ref="O1427:R1427"/>
    <mergeCell ref="S1427:V1427"/>
    <mergeCell ref="B1419:C1419"/>
    <mergeCell ref="B1420:C1420"/>
    <mergeCell ref="B1421:C1421"/>
    <mergeCell ref="B1422:C1422"/>
    <mergeCell ref="B1423:C1423"/>
    <mergeCell ref="B1424:C1424"/>
    <mergeCell ref="B1425:C1425"/>
    <mergeCell ref="B1426:C1426"/>
    <mergeCell ref="D1426:F1426"/>
    <mergeCell ref="D1416:F1416"/>
    <mergeCell ref="G1416:V1416"/>
    <mergeCell ref="W1416:Z1416"/>
    <mergeCell ref="D1417:F1417"/>
    <mergeCell ref="G1417:I1417"/>
    <mergeCell ref="J1417:L1417"/>
    <mergeCell ref="M1417:M1418"/>
    <mergeCell ref="N1417:N1418"/>
    <mergeCell ref="O1417:R1417"/>
    <mergeCell ref="S1417:S1418"/>
    <mergeCell ref="T1417:W1417"/>
    <mergeCell ref="X1417:Z1417"/>
    <mergeCell ref="B1434:C1435"/>
    <mergeCell ref="D1434:F1434"/>
    <mergeCell ref="G1434:I1434"/>
    <mergeCell ref="J1434:N1434"/>
    <mergeCell ref="O1434:R1434"/>
    <mergeCell ref="S1434:V1434"/>
    <mergeCell ref="W1434:Z1434"/>
    <mergeCell ref="D1435:F1435"/>
    <mergeCell ref="G1435:I1435"/>
    <mergeCell ref="J1435:N1435"/>
    <mergeCell ref="O1435:R1435"/>
    <mergeCell ref="S1435:V1435"/>
    <mergeCell ref="W1435:Z1435"/>
    <mergeCell ref="W1431:Z1432"/>
    <mergeCell ref="B1432:C1432"/>
    <mergeCell ref="D1432:F1432"/>
    <mergeCell ref="G1432:I1432"/>
    <mergeCell ref="J1432:N1432"/>
    <mergeCell ref="O1432:R1432"/>
    <mergeCell ref="S1432:V1432"/>
    <mergeCell ref="B1433:C1433"/>
    <mergeCell ref="D1433:F1433"/>
    <mergeCell ref="G1433:I1433"/>
    <mergeCell ref="J1433:N1433"/>
    <mergeCell ref="O1433:R1433"/>
    <mergeCell ref="S1433:V1433"/>
    <mergeCell ref="W1433:Z1433"/>
    <mergeCell ref="B1430:C1430"/>
    <mergeCell ref="D1430:F1430"/>
    <mergeCell ref="G1430:I1430"/>
    <mergeCell ref="J1430:N1430"/>
    <mergeCell ref="O1430:R1430"/>
    <mergeCell ref="S1430:V1430"/>
    <mergeCell ref="B1431:C1431"/>
    <mergeCell ref="D1431:F1431"/>
    <mergeCell ref="G1431:I1431"/>
    <mergeCell ref="J1431:N1431"/>
    <mergeCell ref="O1431:R1431"/>
    <mergeCell ref="S1431:V1431"/>
    <mergeCell ref="B1440:C1440"/>
    <mergeCell ref="D1440:F1440"/>
    <mergeCell ref="G1440:I1440"/>
    <mergeCell ref="J1440:N1440"/>
    <mergeCell ref="O1440:R1440"/>
    <mergeCell ref="S1440:V1440"/>
    <mergeCell ref="W1440:Z1440"/>
    <mergeCell ref="B1441:Z1441"/>
    <mergeCell ref="B1442:Z1442"/>
    <mergeCell ref="B1438:C1438"/>
    <mergeCell ref="D1438:F1438"/>
    <mergeCell ref="G1438:I1438"/>
    <mergeCell ref="J1438:N1438"/>
    <mergeCell ref="O1438:R1438"/>
    <mergeCell ref="S1438:V1439"/>
    <mergeCell ref="W1438:Z1439"/>
    <mergeCell ref="B1439:C1439"/>
    <mergeCell ref="D1439:F1439"/>
    <mergeCell ref="G1439:I1439"/>
    <mergeCell ref="J1439:N1439"/>
    <mergeCell ref="O1439:R1439"/>
    <mergeCell ref="B1436:C1436"/>
    <mergeCell ref="D1436:F1436"/>
    <mergeCell ref="G1436:I1436"/>
    <mergeCell ref="J1436:N1436"/>
    <mergeCell ref="O1436:R1436"/>
    <mergeCell ref="S1436:V1437"/>
    <mergeCell ref="W1436:Z1437"/>
    <mergeCell ref="B1437:C1437"/>
    <mergeCell ref="D1437:F1437"/>
    <mergeCell ref="G1437:I1437"/>
    <mergeCell ref="J1437:N1437"/>
    <mergeCell ref="O1437:R1437"/>
    <mergeCell ref="B1451:C1451"/>
    <mergeCell ref="B1452:C1452"/>
    <mergeCell ref="B1453:C1453"/>
    <mergeCell ref="B1454:C1454"/>
    <mergeCell ref="B1455:C1455"/>
    <mergeCell ref="B1456:C1456"/>
    <mergeCell ref="B1457:C1457"/>
    <mergeCell ref="B1458:C1458"/>
    <mergeCell ref="D1458:F1458"/>
    <mergeCell ref="D1448:F1448"/>
    <mergeCell ref="G1448:V1448"/>
    <mergeCell ref="W1448:Z1448"/>
    <mergeCell ref="D1449:F1449"/>
    <mergeCell ref="G1449:I1449"/>
    <mergeCell ref="J1449:L1449"/>
    <mergeCell ref="M1449:M1450"/>
    <mergeCell ref="N1449:N1450"/>
    <mergeCell ref="O1449:R1449"/>
    <mergeCell ref="S1449:S1450"/>
    <mergeCell ref="T1449:W1449"/>
    <mergeCell ref="X1449:Z1449"/>
    <mergeCell ref="B1443:C1443"/>
    <mergeCell ref="D1443:Z1443"/>
    <mergeCell ref="B1444:C1444"/>
    <mergeCell ref="D1444:Z1444"/>
    <mergeCell ref="B1445:C1445"/>
    <mergeCell ref="D1445:Z1445"/>
    <mergeCell ref="B1446:C1446"/>
    <mergeCell ref="D1446:Z1446"/>
    <mergeCell ref="B1447:C1447"/>
    <mergeCell ref="D1447:F1447"/>
    <mergeCell ref="G1447:I1447"/>
    <mergeCell ref="J1447:N1447"/>
    <mergeCell ref="O1447:R1447"/>
    <mergeCell ref="S1447:V1447"/>
    <mergeCell ref="W1447:Z1447"/>
    <mergeCell ref="B1462:C1462"/>
    <mergeCell ref="D1462:F1462"/>
    <mergeCell ref="G1462:I1462"/>
    <mergeCell ref="J1462:N1462"/>
    <mergeCell ref="O1462:R1462"/>
    <mergeCell ref="S1462:V1462"/>
    <mergeCell ref="B1463:C1463"/>
    <mergeCell ref="D1463:F1463"/>
    <mergeCell ref="G1463:I1463"/>
    <mergeCell ref="J1463:N1463"/>
    <mergeCell ref="O1463:R1463"/>
    <mergeCell ref="S1463:V1463"/>
    <mergeCell ref="B1460:C1460"/>
    <mergeCell ref="D1460:F1460"/>
    <mergeCell ref="G1460:I1460"/>
    <mergeCell ref="J1460:N1460"/>
    <mergeCell ref="O1460:R1460"/>
    <mergeCell ref="S1460:V1460"/>
    <mergeCell ref="B1461:C1461"/>
    <mergeCell ref="D1461:F1461"/>
    <mergeCell ref="G1461:I1461"/>
    <mergeCell ref="J1461:N1461"/>
    <mergeCell ref="O1461:R1461"/>
    <mergeCell ref="S1461:V1461"/>
    <mergeCell ref="G1458:I1458"/>
    <mergeCell ref="J1458:N1458"/>
    <mergeCell ref="O1458:R1458"/>
    <mergeCell ref="S1458:V1458"/>
    <mergeCell ref="X1458:Z1458"/>
    <mergeCell ref="B1459:C1459"/>
    <mergeCell ref="D1459:F1459"/>
    <mergeCell ref="G1459:I1459"/>
    <mergeCell ref="J1459:N1459"/>
    <mergeCell ref="O1459:R1459"/>
    <mergeCell ref="S1459:V1459"/>
    <mergeCell ref="B1468:C1468"/>
    <mergeCell ref="D1468:F1468"/>
    <mergeCell ref="G1468:I1468"/>
    <mergeCell ref="J1468:N1468"/>
    <mergeCell ref="O1468:R1468"/>
    <mergeCell ref="S1468:V1469"/>
    <mergeCell ref="W1468:Z1469"/>
    <mergeCell ref="B1469:C1469"/>
    <mergeCell ref="D1469:F1469"/>
    <mergeCell ref="G1469:I1469"/>
    <mergeCell ref="J1469:N1469"/>
    <mergeCell ref="O1469:R1469"/>
    <mergeCell ref="B1466:C1467"/>
    <mergeCell ref="D1466:F1466"/>
    <mergeCell ref="G1466:I1466"/>
    <mergeCell ref="J1466:N1466"/>
    <mergeCell ref="O1466:R1466"/>
    <mergeCell ref="S1466:V1466"/>
    <mergeCell ref="W1466:Z1466"/>
    <mergeCell ref="D1467:F1467"/>
    <mergeCell ref="G1467:I1467"/>
    <mergeCell ref="J1467:N1467"/>
    <mergeCell ref="O1467:R1467"/>
    <mergeCell ref="S1467:V1467"/>
    <mergeCell ref="W1467:Z1467"/>
    <mergeCell ref="W1463:Z1464"/>
    <mergeCell ref="B1464:C1464"/>
    <mergeCell ref="D1464:F1464"/>
    <mergeCell ref="G1464:I1464"/>
    <mergeCell ref="J1464:N1464"/>
    <mergeCell ref="O1464:R1464"/>
    <mergeCell ref="S1464:V1464"/>
    <mergeCell ref="B1465:C1465"/>
    <mergeCell ref="D1465:F1465"/>
    <mergeCell ref="G1465:I1465"/>
    <mergeCell ref="J1465:N1465"/>
    <mergeCell ref="O1465:R1465"/>
    <mergeCell ref="S1465:V1465"/>
    <mergeCell ref="W1465:Z1465"/>
    <mergeCell ref="B1475:C1475"/>
    <mergeCell ref="D1475:Z1475"/>
    <mergeCell ref="B1476:C1476"/>
    <mergeCell ref="D1476:Z1476"/>
    <mergeCell ref="B1477:C1477"/>
    <mergeCell ref="D1477:Z1477"/>
    <mergeCell ref="B1478:C1478"/>
    <mergeCell ref="D1478:Z1478"/>
    <mergeCell ref="B1479:C1479"/>
    <mergeCell ref="D1479:F1479"/>
    <mergeCell ref="G1479:I1479"/>
    <mergeCell ref="J1479:N1479"/>
    <mergeCell ref="O1479:R1479"/>
    <mergeCell ref="S1479:V1479"/>
    <mergeCell ref="W1479:Z1479"/>
    <mergeCell ref="B1472:C1472"/>
    <mergeCell ref="D1472:F1472"/>
    <mergeCell ref="G1472:I1472"/>
    <mergeCell ref="J1472:N1472"/>
    <mergeCell ref="O1472:R1472"/>
    <mergeCell ref="S1472:V1472"/>
    <mergeCell ref="W1472:Z1472"/>
    <mergeCell ref="B1473:Z1473"/>
    <mergeCell ref="B1474:Z1474"/>
    <mergeCell ref="B1470:C1470"/>
    <mergeCell ref="D1470:F1470"/>
    <mergeCell ref="G1470:I1470"/>
    <mergeCell ref="J1470:N1470"/>
    <mergeCell ref="O1470:R1470"/>
    <mergeCell ref="S1470:V1471"/>
    <mergeCell ref="W1470:Z1471"/>
    <mergeCell ref="B1471:C1471"/>
    <mergeCell ref="D1471:F1471"/>
    <mergeCell ref="G1471:I1471"/>
    <mergeCell ref="J1471:N1471"/>
    <mergeCell ref="O1471:R1471"/>
    <mergeCell ref="B1492:C1492"/>
    <mergeCell ref="D1492:F1492"/>
    <mergeCell ref="G1492:I1492"/>
    <mergeCell ref="J1492:N1492"/>
    <mergeCell ref="O1492:R1492"/>
    <mergeCell ref="S1492:V1492"/>
    <mergeCell ref="B1493:C1493"/>
    <mergeCell ref="D1493:F1493"/>
    <mergeCell ref="G1493:I1493"/>
    <mergeCell ref="J1493:N1493"/>
    <mergeCell ref="O1493:R1493"/>
    <mergeCell ref="S1493:V1493"/>
    <mergeCell ref="G1490:I1490"/>
    <mergeCell ref="J1490:N1490"/>
    <mergeCell ref="O1490:R1490"/>
    <mergeCell ref="S1490:V1490"/>
    <mergeCell ref="X1490:Z1490"/>
    <mergeCell ref="B1491:C1491"/>
    <mergeCell ref="D1491:F1491"/>
    <mergeCell ref="G1491:I1491"/>
    <mergeCell ref="J1491:N1491"/>
    <mergeCell ref="O1491:R1491"/>
    <mergeCell ref="S1491:V1491"/>
    <mergeCell ref="B1483:C1483"/>
    <mergeCell ref="B1484:C1484"/>
    <mergeCell ref="B1485:C1485"/>
    <mergeCell ref="B1486:C1486"/>
    <mergeCell ref="B1487:C1487"/>
    <mergeCell ref="B1488:C1488"/>
    <mergeCell ref="B1489:C1489"/>
    <mergeCell ref="B1490:C1490"/>
    <mergeCell ref="D1490:F1490"/>
    <mergeCell ref="D1480:F1480"/>
    <mergeCell ref="G1480:V1480"/>
    <mergeCell ref="W1480:Z1480"/>
    <mergeCell ref="D1481:F1481"/>
    <mergeCell ref="G1481:I1481"/>
    <mergeCell ref="J1481:L1481"/>
    <mergeCell ref="M1481:M1482"/>
    <mergeCell ref="N1481:N1482"/>
    <mergeCell ref="O1481:R1481"/>
    <mergeCell ref="S1481:S1482"/>
    <mergeCell ref="T1481:W1481"/>
    <mergeCell ref="X1481:Z1481"/>
    <mergeCell ref="B1498:C1499"/>
    <mergeCell ref="D1498:F1498"/>
    <mergeCell ref="G1498:I1498"/>
    <mergeCell ref="J1498:N1498"/>
    <mergeCell ref="O1498:R1498"/>
    <mergeCell ref="S1498:V1498"/>
    <mergeCell ref="W1498:Z1498"/>
    <mergeCell ref="D1499:F1499"/>
    <mergeCell ref="G1499:I1499"/>
    <mergeCell ref="J1499:N1499"/>
    <mergeCell ref="O1499:R1499"/>
    <mergeCell ref="S1499:V1499"/>
    <mergeCell ref="W1499:Z1499"/>
    <mergeCell ref="W1495:Z1496"/>
    <mergeCell ref="B1496:C1496"/>
    <mergeCell ref="D1496:F1496"/>
    <mergeCell ref="G1496:I1496"/>
    <mergeCell ref="J1496:N1496"/>
    <mergeCell ref="O1496:R1496"/>
    <mergeCell ref="S1496:V1496"/>
    <mergeCell ref="B1497:C1497"/>
    <mergeCell ref="D1497:F1497"/>
    <mergeCell ref="G1497:I1497"/>
    <mergeCell ref="J1497:N1497"/>
    <mergeCell ref="O1497:R1497"/>
    <mergeCell ref="S1497:V1497"/>
    <mergeCell ref="W1497:Z1497"/>
    <mergeCell ref="B1494:C1494"/>
    <mergeCell ref="D1494:F1494"/>
    <mergeCell ref="G1494:I1494"/>
    <mergeCell ref="J1494:N1494"/>
    <mergeCell ref="O1494:R1494"/>
    <mergeCell ref="S1494:V1494"/>
    <mergeCell ref="B1495:C1495"/>
    <mergeCell ref="D1495:F1495"/>
    <mergeCell ref="G1495:I1495"/>
    <mergeCell ref="J1495:N1495"/>
    <mergeCell ref="O1495:R1495"/>
    <mergeCell ref="S1495:V1495"/>
    <mergeCell ref="B1504:C1504"/>
    <mergeCell ref="D1504:F1504"/>
    <mergeCell ref="G1504:I1504"/>
    <mergeCell ref="J1504:N1504"/>
    <mergeCell ref="O1504:R1504"/>
    <mergeCell ref="S1504:V1504"/>
    <mergeCell ref="W1504:Z1504"/>
    <mergeCell ref="B1505:Z1505"/>
    <mergeCell ref="B1506:Z1506"/>
    <mergeCell ref="B1502:C1502"/>
    <mergeCell ref="D1502:F1502"/>
    <mergeCell ref="G1502:I1502"/>
    <mergeCell ref="J1502:N1502"/>
    <mergeCell ref="O1502:R1502"/>
    <mergeCell ref="S1502:V1503"/>
    <mergeCell ref="W1502:Z1503"/>
    <mergeCell ref="B1503:C1503"/>
    <mergeCell ref="D1503:F1503"/>
    <mergeCell ref="G1503:I1503"/>
    <mergeCell ref="J1503:N1503"/>
    <mergeCell ref="O1503:R1503"/>
    <mergeCell ref="B1500:C1500"/>
    <mergeCell ref="D1500:F1500"/>
    <mergeCell ref="G1500:I1500"/>
    <mergeCell ref="J1500:N1500"/>
    <mergeCell ref="O1500:R1500"/>
    <mergeCell ref="S1500:V1501"/>
    <mergeCell ref="W1500:Z1501"/>
    <mergeCell ref="B1501:C1501"/>
    <mergeCell ref="D1501:F1501"/>
    <mergeCell ref="G1501:I1501"/>
    <mergeCell ref="J1501:N1501"/>
    <mergeCell ref="O1501:R1501"/>
    <mergeCell ref="B1515:C1515"/>
    <mergeCell ref="B1516:C1516"/>
    <mergeCell ref="B1517:C1517"/>
    <mergeCell ref="B1518:C1518"/>
    <mergeCell ref="B1519:C1519"/>
    <mergeCell ref="B1520:C1520"/>
    <mergeCell ref="B1521:C1521"/>
    <mergeCell ref="B1522:C1522"/>
    <mergeCell ref="D1522:F1522"/>
    <mergeCell ref="D1512:F1512"/>
    <mergeCell ref="G1512:V1512"/>
    <mergeCell ref="W1512:Z1512"/>
    <mergeCell ref="D1513:F1513"/>
    <mergeCell ref="G1513:I1513"/>
    <mergeCell ref="J1513:L1513"/>
    <mergeCell ref="M1513:M1514"/>
    <mergeCell ref="N1513:N1514"/>
    <mergeCell ref="O1513:R1513"/>
    <mergeCell ref="S1513:S1514"/>
    <mergeCell ref="T1513:W1513"/>
    <mergeCell ref="X1513:Z1513"/>
    <mergeCell ref="B1507:C1507"/>
    <mergeCell ref="D1507:Z1507"/>
    <mergeCell ref="B1508:C1508"/>
    <mergeCell ref="D1508:Z1508"/>
    <mergeCell ref="B1509:C1509"/>
    <mergeCell ref="D1509:Z1509"/>
    <mergeCell ref="B1510:C1510"/>
    <mergeCell ref="D1510:Z1510"/>
    <mergeCell ref="B1511:C1511"/>
    <mergeCell ref="D1511:F1511"/>
    <mergeCell ref="G1511:I1511"/>
    <mergeCell ref="J1511:N1511"/>
    <mergeCell ref="O1511:R1511"/>
    <mergeCell ref="S1511:V1511"/>
    <mergeCell ref="W1511:Z1511"/>
    <mergeCell ref="B1526:C1526"/>
    <mergeCell ref="D1526:F1526"/>
    <mergeCell ref="G1526:I1526"/>
    <mergeCell ref="J1526:N1526"/>
    <mergeCell ref="O1526:R1526"/>
    <mergeCell ref="S1526:V1526"/>
    <mergeCell ref="B1527:C1527"/>
    <mergeCell ref="D1527:F1527"/>
    <mergeCell ref="G1527:I1527"/>
    <mergeCell ref="J1527:N1527"/>
    <mergeCell ref="O1527:R1527"/>
    <mergeCell ref="S1527:V1527"/>
    <mergeCell ref="B1524:C1524"/>
    <mergeCell ref="D1524:F1524"/>
    <mergeCell ref="G1524:I1524"/>
    <mergeCell ref="J1524:N1524"/>
    <mergeCell ref="O1524:R1524"/>
    <mergeCell ref="S1524:V1524"/>
    <mergeCell ref="B1525:C1525"/>
    <mergeCell ref="D1525:F1525"/>
    <mergeCell ref="G1525:I1525"/>
    <mergeCell ref="J1525:N1525"/>
    <mergeCell ref="O1525:R1525"/>
    <mergeCell ref="S1525:V1525"/>
    <mergeCell ref="G1522:I1522"/>
    <mergeCell ref="J1522:N1522"/>
    <mergeCell ref="O1522:R1522"/>
    <mergeCell ref="S1522:V1522"/>
    <mergeCell ref="X1522:Z1522"/>
    <mergeCell ref="B1523:C1523"/>
    <mergeCell ref="D1523:F1523"/>
    <mergeCell ref="G1523:I1523"/>
    <mergeCell ref="J1523:N1523"/>
    <mergeCell ref="O1523:R1523"/>
    <mergeCell ref="S1523:V1523"/>
    <mergeCell ref="B1532:C1532"/>
    <mergeCell ref="D1532:F1532"/>
    <mergeCell ref="G1532:I1532"/>
    <mergeCell ref="J1532:N1532"/>
    <mergeCell ref="O1532:R1532"/>
    <mergeCell ref="S1532:V1533"/>
    <mergeCell ref="W1532:Z1533"/>
    <mergeCell ref="B1533:C1533"/>
    <mergeCell ref="D1533:F1533"/>
    <mergeCell ref="G1533:I1533"/>
    <mergeCell ref="J1533:N1533"/>
    <mergeCell ref="O1533:R1533"/>
    <mergeCell ref="B1530:C1531"/>
    <mergeCell ref="D1530:F1530"/>
    <mergeCell ref="G1530:I1530"/>
    <mergeCell ref="J1530:N1530"/>
    <mergeCell ref="O1530:R1530"/>
    <mergeCell ref="S1530:V1530"/>
    <mergeCell ref="W1530:Z1530"/>
    <mergeCell ref="D1531:F1531"/>
    <mergeCell ref="G1531:I1531"/>
    <mergeCell ref="J1531:N1531"/>
    <mergeCell ref="O1531:R1531"/>
    <mergeCell ref="S1531:V1531"/>
    <mergeCell ref="W1531:Z1531"/>
    <mergeCell ref="W1527:Z1528"/>
    <mergeCell ref="B1528:C1528"/>
    <mergeCell ref="D1528:F1528"/>
    <mergeCell ref="G1528:I1528"/>
    <mergeCell ref="J1528:N1528"/>
    <mergeCell ref="O1528:R1528"/>
    <mergeCell ref="S1528:V1528"/>
    <mergeCell ref="B1529:C1529"/>
    <mergeCell ref="D1529:F1529"/>
    <mergeCell ref="G1529:I1529"/>
    <mergeCell ref="J1529:N1529"/>
    <mergeCell ref="O1529:R1529"/>
    <mergeCell ref="S1529:V1529"/>
    <mergeCell ref="W1529:Z1529"/>
    <mergeCell ref="B1539:C1539"/>
    <mergeCell ref="D1539:Z1539"/>
    <mergeCell ref="B1540:C1540"/>
    <mergeCell ref="D1540:Z1540"/>
    <mergeCell ref="B1541:C1541"/>
    <mergeCell ref="D1541:Z1541"/>
    <mergeCell ref="B1542:C1542"/>
    <mergeCell ref="D1542:Z1542"/>
    <mergeCell ref="B1543:C1543"/>
    <mergeCell ref="D1543:F1543"/>
    <mergeCell ref="G1543:I1543"/>
    <mergeCell ref="J1543:N1543"/>
    <mergeCell ref="O1543:R1543"/>
    <mergeCell ref="S1543:V1543"/>
    <mergeCell ref="W1543:Z1543"/>
    <mergeCell ref="B1536:C1536"/>
    <mergeCell ref="D1536:F1536"/>
    <mergeCell ref="G1536:I1536"/>
    <mergeCell ref="J1536:N1536"/>
    <mergeCell ref="O1536:R1536"/>
    <mergeCell ref="S1536:V1536"/>
    <mergeCell ref="W1536:Z1536"/>
    <mergeCell ref="B1537:Z1537"/>
    <mergeCell ref="B1538:Z1538"/>
    <mergeCell ref="B1534:C1534"/>
    <mergeCell ref="D1534:F1534"/>
    <mergeCell ref="G1534:I1534"/>
    <mergeCell ref="J1534:N1534"/>
    <mergeCell ref="O1534:R1534"/>
    <mergeCell ref="S1534:V1535"/>
    <mergeCell ref="W1534:Z1535"/>
    <mergeCell ref="B1535:C1535"/>
    <mergeCell ref="D1535:F1535"/>
    <mergeCell ref="G1535:I1535"/>
    <mergeCell ref="J1535:N1535"/>
    <mergeCell ref="O1535:R1535"/>
    <mergeCell ref="B1556:C1556"/>
    <mergeCell ref="D1556:F1556"/>
    <mergeCell ref="G1556:I1556"/>
    <mergeCell ref="J1556:N1556"/>
    <mergeCell ref="O1556:R1556"/>
    <mergeCell ref="S1556:V1556"/>
    <mergeCell ref="B1557:C1557"/>
    <mergeCell ref="D1557:F1557"/>
    <mergeCell ref="G1557:I1557"/>
    <mergeCell ref="J1557:N1557"/>
    <mergeCell ref="O1557:R1557"/>
    <mergeCell ref="S1557:V1557"/>
    <mergeCell ref="G1554:I1554"/>
    <mergeCell ref="J1554:N1554"/>
    <mergeCell ref="O1554:R1554"/>
    <mergeCell ref="S1554:V1554"/>
    <mergeCell ref="X1554:Z1554"/>
    <mergeCell ref="B1555:C1555"/>
    <mergeCell ref="D1555:F1555"/>
    <mergeCell ref="G1555:I1555"/>
    <mergeCell ref="J1555:N1555"/>
    <mergeCell ref="O1555:R1555"/>
    <mergeCell ref="S1555:V1555"/>
    <mergeCell ref="B1547:C1547"/>
    <mergeCell ref="B1548:C1548"/>
    <mergeCell ref="B1549:C1549"/>
    <mergeCell ref="B1550:C1550"/>
    <mergeCell ref="B1551:C1551"/>
    <mergeCell ref="B1552:C1552"/>
    <mergeCell ref="B1553:C1553"/>
    <mergeCell ref="B1554:C1554"/>
    <mergeCell ref="D1554:F1554"/>
    <mergeCell ref="D1544:F1544"/>
    <mergeCell ref="G1544:V1544"/>
    <mergeCell ref="W1544:Z1544"/>
    <mergeCell ref="D1545:F1545"/>
    <mergeCell ref="G1545:I1545"/>
    <mergeCell ref="J1545:L1545"/>
    <mergeCell ref="M1545:M1546"/>
    <mergeCell ref="N1545:N1546"/>
    <mergeCell ref="O1545:R1545"/>
    <mergeCell ref="S1545:S1546"/>
    <mergeCell ref="T1545:W1545"/>
    <mergeCell ref="X1545:Z1545"/>
    <mergeCell ref="B1562:C1563"/>
    <mergeCell ref="D1562:F1562"/>
    <mergeCell ref="G1562:I1562"/>
    <mergeCell ref="J1562:N1562"/>
    <mergeCell ref="O1562:R1562"/>
    <mergeCell ref="S1562:V1562"/>
    <mergeCell ref="W1562:Z1562"/>
    <mergeCell ref="D1563:F1563"/>
    <mergeCell ref="G1563:I1563"/>
    <mergeCell ref="J1563:N1563"/>
    <mergeCell ref="O1563:R1563"/>
    <mergeCell ref="S1563:V1563"/>
    <mergeCell ref="W1563:Z1563"/>
    <mergeCell ref="W1559:Z1560"/>
    <mergeCell ref="B1560:C1560"/>
    <mergeCell ref="D1560:F1560"/>
    <mergeCell ref="G1560:I1560"/>
    <mergeCell ref="J1560:N1560"/>
    <mergeCell ref="O1560:R1560"/>
    <mergeCell ref="S1560:V1560"/>
    <mergeCell ref="B1561:C1561"/>
    <mergeCell ref="D1561:F1561"/>
    <mergeCell ref="G1561:I1561"/>
    <mergeCell ref="J1561:N1561"/>
    <mergeCell ref="O1561:R1561"/>
    <mergeCell ref="S1561:V1561"/>
    <mergeCell ref="W1561:Z1561"/>
    <mergeCell ref="B1558:C1558"/>
    <mergeCell ref="D1558:F1558"/>
    <mergeCell ref="G1558:I1558"/>
    <mergeCell ref="J1558:N1558"/>
    <mergeCell ref="O1558:R1558"/>
    <mergeCell ref="S1558:V1558"/>
    <mergeCell ref="B1559:C1559"/>
    <mergeCell ref="D1559:F1559"/>
    <mergeCell ref="G1559:I1559"/>
    <mergeCell ref="J1559:N1559"/>
    <mergeCell ref="O1559:R1559"/>
    <mergeCell ref="S1559:V1559"/>
    <mergeCell ref="B1568:C1568"/>
    <mergeCell ref="D1568:F1568"/>
    <mergeCell ref="G1568:I1568"/>
    <mergeCell ref="J1568:N1568"/>
    <mergeCell ref="O1568:R1568"/>
    <mergeCell ref="S1568:V1568"/>
    <mergeCell ref="W1568:Z1568"/>
    <mergeCell ref="B1569:Z1569"/>
    <mergeCell ref="B1570:Z1570"/>
    <mergeCell ref="B1566:C1566"/>
    <mergeCell ref="D1566:F1566"/>
    <mergeCell ref="G1566:I1566"/>
    <mergeCell ref="J1566:N1566"/>
    <mergeCell ref="O1566:R1566"/>
    <mergeCell ref="S1566:V1567"/>
    <mergeCell ref="W1566:Z1567"/>
    <mergeCell ref="B1567:C1567"/>
    <mergeCell ref="D1567:F1567"/>
    <mergeCell ref="G1567:I1567"/>
    <mergeCell ref="J1567:N1567"/>
    <mergeCell ref="O1567:R1567"/>
    <mergeCell ref="B1564:C1564"/>
    <mergeCell ref="D1564:F1564"/>
    <mergeCell ref="G1564:I1564"/>
    <mergeCell ref="J1564:N1564"/>
    <mergeCell ref="O1564:R1564"/>
    <mergeCell ref="S1564:V1565"/>
    <mergeCell ref="W1564:Z1565"/>
    <mergeCell ref="B1565:C1565"/>
    <mergeCell ref="D1565:F1565"/>
    <mergeCell ref="G1565:I1565"/>
    <mergeCell ref="J1565:N1565"/>
    <mergeCell ref="O1565:R1565"/>
    <mergeCell ref="B1579:C1579"/>
    <mergeCell ref="B1580:C1580"/>
    <mergeCell ref="B1581:C1581"/>
    <mergeCell ref="B1582:C1582"/>
    <mergeCell ref="B1583:C1583"/>
    <mergeCell ref="B1584:C1584"/>
    <mergeCell ref="B1585:C1585"/>
    <mergeCell ref="B1586:C1586"/>
    <mergeCell ref="D1586:F1586"/>
    <mergeCell ref="D1576:F1576"/>
    <mergeCell ref="G1576:V1576"/>
    <mergeCell ref="W1576:Z1576"/>
    <mergeCell ref="D1577:F1577"/>
    <mergeCell ref="G1577:I1577"/>
    <mergeCell ref="J1577:L1577"/>
    <mergeCell ref="M1577:M1578"/>
    <mergeCell ref="N1577:N1578"/>
    <mergeCell ref="O1577:R1577"/>
    <mergeCell ref="S1577:S1578"/>
    <mergeCell ref="T1577:W1577"/>
    <mergeCell ref="X1577:Z1577"/>
    <mergeCell ref="B1571:C1571"/>
    <mergeCell ref="D1571:Z1571"/>
    <mergeCell ref="B1572:C1572"/>
    <mergeCell ref="D1572:Z1572"/>
    <mergeCell ref="B1573:C1573"/>
    <mergeCell ref="D1573:Z1573"/>
    <mergeCell ref="B1574:C1574"/>
    <mergeCell ref="D1574:Z1574"/>
    <mergeCell ref="B1575:C1575"/>
    <mergeCell ref="D1575:F1575"/>
    <mergeCell ref="G1575:I1575"/>
    <mergeCell ref="J1575:N1575"/>
    <mergeCell ref="O1575:R1575"/>
    <mergeCell ref="S1575:V1575"/>
    <mergeCell ref="W1575:Z1575"/>
    <mergeCell ref="B1590:C1590"/>
    <mergeCell ref="D1590:F1590"/>
    <mergeCell ref="G1590:I1590"/>
    <mergeCell ref="J1590:N1590"/>
    <mergeCell ref="O1590:R1590"/>
    <mergeCell ref="S1590:V1590"/>
    <mergeCell ref="B1591:C1591"/>
    <mergeCell ref="D1591:F1591"/>
    <mergeCell ref="G1591:I1591"/>
    <mergeCell ref="J1591:N1591"/>
    <mergeCell ref="O1591:R1591"/>
    <mergeCell ref="S1591:V1591"/>
    <mergeCell ref="B1588:C1588"/>
    <mergeCell ref="D1588:F1588"/>
    <mergeCell ref="G1588:I1588"/>
    <mergeCell ref="J1588:N1588"/>
    <mergeCell ref="O1588:R1588"/>
    <mergeCell ref="S1588:V1588"/>
    <mergeCell ref="B1589:C1589"/>
    <mergeCell ref="D1589:F1589"/>
    <mergeCell ref="G1589:I1589"/>
    <mergeCell ref="J1589:N1589"/>
    <mergeCell ref="O1589:R1589"/>
    <mergeCell ref="S1589:V1589"/>
    <mergeCell ref="G1586:I1586"/>
    <mergeCell ref="J1586:N1586"/>
    <mergeCell ref="O1586:R1586"/>
    <mergeCell ref="S1586:V1586"/>
    <mergeCell ref="X1586:Z1586"/>
    <mergeCell ref="B1587:C1587"/>
    <mergeCell ref="D1587:F1587"/>
    <mergeCell ref="G1587:I1587"/>
    <mergeCell ref="J1587:N1587"/>
    <mergeCell ref="O1587:R1587"/>
    <mergeCell ref="S1587:V1587"/>
    <mergeCell ref="B1596:C1596"/>
    <mergeCell ref="D1596:F1596"/>
    <mergeCell ref="G1596:I1596"/>
    <mergeCell ref="J1596:N1596"/>
    <mergeCell ref="O1596:R1596"/>
    <mergeCell ref="S1596:V1597"/>
    <mergeCell ref="W1596:Z1597"/>
    <mergeCell ref="B1597:C1597"/>
    <mergeCell ref="D1597:F1597"/>
    <mergeCell ref="G1597:I1597"/>
    <mergeCell ref="J1597:N1597"/>
    <mergeCell ref="O1597:R1597"/>
    <mergeCell ref="B1594:C1595"/>
    <mergeCell ref="D1594:F1594"/>
    <mergeCell ref="G1594:I1594"/>
    <mergeCell ref="J1594:N1594"/>
    <mergeCell ref="O1594:R1594"/>
    <mergeCell ref="S1594:V1594"/>
    <mergeCell ref="W1594:Z1594"/>
    <mergeCell ref="D1595:F1595"/>
    <mergeCell ref="G1595:I1595"/>
    <mergeCell ref="J1595:N1595"/>
    <mergeCell ref="O1595:R1595"/>
    <mergeCell ref="S1595:V1595"/>
    <mergeCell ref="W1595:Z1595"/>
    <mergeCell ref="W1591:Z1592"/>
    <mergeCell ref="B1592:C1592"/>
    <mergeCell ref="D1592:F1592"/>
    <mergeCell ref="G1592:I1592"/>
    <mergeCell ref="J1592:N1592"/>
    <mergeCell ref="O1592:R1592"/>
    <mergeCell ref="S1592:V1592"/>
    <mergeCell ref="B1593:C1593"/>
    <mergeCell ref="D1593:F1593"/>
    <mergeCell ref="G1593:I1593"/>
    <mergeCell ref="J1593:N1593"/>
    <mergeCell ref="O1593:R1593"/>
    <mergeCell ref="S1593:V1593"/>
    <mergeCell ref="W1593:Z1593"/>
    <mergeCell ref="B1603:C1603"/>
    <mergeCell ref="D1603:Z1603"/>
    <mergeCell ref="B1604:C1604"/>
    <mergeCell ref="D1604:Z1604"/>
    <mergeCell ref="B1605:C1605"/>
    <mergeCell ref="D1605:Z1605"/>
    <mergeCell ref="B1606:C1606"/>
    <mergeCell ref="D1606:Z1606"/>
    <mergeCell ref="B1607:C1607"/>
    <mergeCell ref="D1607:F1607"/>
    <mergeCell ref="G1607:I1607"/>
    <mergeCell ref="J1607:N1607"/>
    <mergeCell ref="O1607:R1607"/>
    <mergeCell ref="S1607:V1607"/>
    <mergeCell ref="W1607:Z1607"/>
    <mergeCell ref="B1600:C1600"/>
    <mergeCell ref="D1600:F1600"/>
    <mergeCell ref="G1600:I1600"/>
    <mergeCell ref="J1600:N1600"/>
    <mergeCell ref="O1600:R1600"/>
    <mergeCell ref="S1600:V1600"/>
    <mergeCell ref="W1600:Z1600"/>
    <mergeCell ref="B1601:Z1601"/>
    <mergeCell ref="B1602:Z1602"/>
    <mergeCell ref="B1598:C1598"/>
    <mergeCell ref="D1598:F1598"/>
    <mergeCell ref="G1598:I1598"/>
    <mergeCell ref="J1598:N1598"/>
    <mergeCell ref="O1598:R1598"/>
    <mergeCell ref="S1598:V1599"/>
    <mergeCell ref="W1598:Z1599"/>
    <mergeCell ref="B1599:C1599"/>
    <mergeCell ref="D1599:F1599"/>
    <mergeCell ref="G1599:I1599"/>
    <mergeCell ref="J1599:N1599"/>
    <mergeCell ref="O1599:R1599"/>
    <mergeCell ref="B1620:C1620"/>
    <mergeCell ref="D1620:F1620"/>
    <mergeCell ref="G1620:I1620"/>
    <mergeCell ref="J1620:N1620"/>
    <mergeCell ref="O1620:R1620"/>
    <mergeCell ref="S1620:V1620"/>
    <mergeCell ref="B1621:C1621"/>
    <mergeCell ref="D1621:F1621"/>
    <mergeCell ref="G1621:I1621"/>
    <mergeCell ref="J1621:N1621"/>
    <mergeCell ref="O1621:R1621"/>
    <mergeCell ref="S1621:V1621"/>
    <mergeCell ref="G1618:I1618"/>
    <mergeCell ref="J1618:N1618"/>
    <mergeCell ref="O1618:R1618"/>
    <mergeCell ref="S1618:V1618"/>
    <mergeCell ref="X1618:Z1618"/>
    <mergeCell ref="B1619:C1619"/>
    <mergeCell ref="D1619:F1619"/>
    <mergeCell ref="G1619:I1619"/>
    <mergeCell ref="J1619:N1619"/>
    <mergeCell ref="O1619:R1619"/>
    <mergeCell ref="S1619:V1619"/>
    <mergeCell ref="B1611:C1611"/>
    <mergeCell ref="B1612:C1612"/>
    <mergeCell ref="B1613:C1613"/>
    <mergeCell ref="B1614:C1614"/>
    <mergeCell ref="B1615:C1615"/>
    <mergeCell ref="B1616:C1616"/>
    <mergeCell ref="B1617:C1617"/>
    <mergeCell ref="B1618:C1618"/>
    <mergeCell ref="D1618:F1618"/>
    <mergeCell ref="D1608:F1608"/>
    <mergeCell ref="G1608:V1608"/>
    <mergeCell ref="W1608:Z1608"/>
    <mergeCell ref="D1609:F1609"/>
    <mergeCell ref="G1609:I1609"/>
    <mergeCell ref="J1609:L1609"/>
    <mergeCell ref="M1609:M1610"/>
    <mergeCell ref="N1609:N1610"/>
    <mergeCell ref="O1609:R1609"/>
    <mergeCell ref="S1609:S1610"/>
    <mergeCell ref="T1609:W1609"/>
    <mergeCell ref="X1609:Z1609"/>
    <mergeCell ref="B1626:C1627"/>
    <mergeCell ref="D1626:F1626"/>
    <mergeCell ref="G1626:I1626"/>
    <mergeCell ref="J1626:N1626"/>
    <mergeCell ref="O1626:R1626"/>
    <mergeCell ref="S1626:V1626"/>
    <mergeCell ref="W1626:Z1626"/>
    <mergeCell ref="D1627:F1627"/>
    <mergeCell ref="G1627:I1627"/>
    <mergeCell ref="J1627:N1627"/>
    <mergeCell ref="O1627:R1627"/>
    <mergeCell ref="S1627:V1627"/>
    <mergeCell ref="W1627:Z1627"/>
    <mergeCell ref="W1623:Z1624"/>
    <mergeCell ref="B1624:C1624"/>
    <mergeCell ref="D1624:F1624"/>
    <mergeCell ref="G1624:I1624"/>
    <mergeCell ref="J1624:N1624"/>
    <mergeCell ref="O1624:R1624"/>
    <mergeCell ref="S1624:V1624"/>
    <mergeCell ref="B1625:C1625"/>
    <mergeCell ref="D1625:F1625"/>
    <mergeCell ref="G1625:I1625"/>
    <mergeCell ref="J1625:N1625"/>
    <mergeCell ref="O1625:R1625"/>
    <mergeCell ref="S1625:V1625"/>
    <mergeCell ref="W1625:Z1625"/>
    <mergeCell ref="B1622:C1622"/>
    <mergeCell ref="D1622:F1622"/>
    <mergeCell ref="G1622:I1622"/>
    <mergeCell ref="J1622:N1622"/>
    <mergeCell ref="O1622:R1622"/>
    <mergeCell ref="S1622:V1622"/>
    <mergeCell ref="B1623:C1623"/>
    <mergeCell ref="D1623:F1623"/>
    <mergeCell ref="G1623:I1623"/>
    <mergeCell ref="J1623:N1623"/>
    <mergeCell ref="O1623:R1623"/>
    <mergeCell ref="S1623:V1623"/>
    <mergeCell ref="B1632:C1632"/>
    <mergeCell ref="D1632:F1632"/>
    <mergeCell ref="G1632:I1632"/>
    <mergeCell ref="J1632:N1632"/>
    <mergeCell ref="O1632:R1632"/>
    <mergeCell ref="S1632:V1632"/>
    <mergeCell ref="W1632:Z1632"/>
    <mergeCell ref="B1633:Z1633"/>
    <mergeCell ref="B1634:Z1634"/>
    <mergeCell ref="B1630:C1630"/>
    <mergeCell ref="D1630:F1630"/>
    <mergeCell ref="G1630:I1630"/>
    <mergeCell ref="J1630:N1630"/>
    <mergeCell ref="O1630:R1630"/>
    <mergeCell ref="S1630:V1631"/>
    <mergeCell ref="W1630:Z1631"/>
    <mergeCell ref="B1631:C1631"/>
    <mergeCell ref="D1631:F1631"/>
    <mergeCell ref="G1631:I1631"/>
    <mergeCell ref="J1631:N1631"/>
    <mergeCell ref="O1631:R1631"/>
    <mergeCell ref="B1628:C1628"/>
    <mergeCell ref="D1628:F1628"/>
    <mergeCell ref="G1628:I1628"/>
    <mergeCell ref="J1628:N1628"/>
    <mergeCell ref="O1628:R1628"/>
    <mergeCell ref="S1628:V1629"/>
    <mergeCell ref="W1628:Z1629"/>
    <mergeCell ref="B1629:C1629"/>
    <mergeCell ref="D1629:F1629"/>
    <mergeCell ref="G1629:I1629"/>
    <mergeCell ref="J1629:N1629"/>
    <mergeCell ref="O1629:R1629"/>
    <mergeCell ref="B1643:C1643"/>
    <mergeCell ref="B1644:C1644"/>
    <mergeCell ref="B1645:C1645"/>
    <mergeCell ref="B1646:C1646"/>
    <mergeCell ref="B1647:C1647"/>
    <mergeCell ref="B1648:C1648"/>
    <mergeCell ref="B1649:C1649"/>
    <mergeCell ref="B1650:C1650"/>
    <mergeCell ref="D1650:F1650"/>
    <mergeCell ref="D1640:F1640"/>
    <mergeCell ref="G1640:V1640"/>
    <mergeCell ref="W1640:Z1640"/>
    <mergeCell ref="D1641:F1641"/>
    <mergeCell ref="G1641:I1641"/>
    <mergeCell ref="J1641:L1641"/>
    <mergeCell ref="M1641:M1642"/>
    <mergeCell ref="N1641:N1642"/>
    <mergeCell ref="O1641:R1641"/>
    <mergeCell ref="S1641:S1642"/>
    <mergeCell ref="T1641:W1641"/>
    <mergeCell ref="X1641:Z1641"/>
    <mergeCell ref="B1635:C1635"/>
    <mergeCell ref="D1635:Z1635"/>
    <mergeCell ref="B1636:C1636"/>
    <mergeCell ref="D1636:Z1636"/>
    <mergeCell ref="B1637:C1637"/>
    <mergeCell ref="D1637:Z1637"/>
    <mergeCell ref="B1638:C1638"/>
    <mergeCell ref="D1638:Z1638"/>
    <mergeCell ref="B1639:C1639"/>
    <mergeCell ref="D1639:F1639"/>
    <mergeCell ref="G1639:I1639"/>
    <mergeCell ref="J1639:N1639"/>
    <mergeCell ref="O1639:R1639"/>
    <mergeCell ref="S1639:V1639"/>
    <mergeCell ref="W1639:Z1639"/>
    <mergeCell ref="B1654:C1654"/>
    <mergeCell ref="D1654:F1654"/>
    <mergeCell ref="G1654:I1654"/>
    <mergeCell ref="J1654:N1654"/>
    <mergeCell ref="O1654:R1654"/>
    <mergeCell ref="S1654:V1654"/>
    <mergeCell ref="B1655:C1655"/>
    <mergeCell ref="D1655:F1655"/>
    <mergeCell ref="G1655:I1655"/>
    <mergeCell ref="J1655:N1655"/>
    <mergeCell ref="O1655:R1655"/>
    <mergeCell ref="S1655:V1655"/>
    <mergeCell ref="B1652:C1652"/>
    <mergeCell ref="D1652:F1652"/>
    <mergeCell ref="G1652:I1652"/>
    <mergeCell ref="J1652:N1652"/>
    <mergeCell ref="O1652:R1652"/>
    <mergeCell ref="S1652:V1652"/>
    <mergeCell ref="B1653:C1653"/>
    <mergeCell ref="D1653:F1653"/>
    <mergeCell ref="G1653:I1653"/>
    <mergeCell ref="J1653:N1653"/>
    <mergeCell ref="O1653:R1653"/>
    <mergeCell ref="S1653:V1653"/>
    <mergeCell ref="G1650:I1650"/>
    <mergeCell ref="J1650:N1650"/>
    <mergeCell ref="O1650:R1650"/>
    <mergeCell ref="S1650:V1650"/>
    <mergeCell ref="X1650:Z1650"/>
    <mergeCell ref="B1651:C1651"/>
    <mergeCell ref="D1651:F1651"/>
    <mergeCell ref="G1651:I1651"/>
    <mergeCell ref="J1651:N1651"/>
    <mergeCell ref="O1651:R1651"/>
    <mergeCell ref="S1651:V1651"/>
    <mergeCell ref="B1660:C1660"/>
    <mergeCell ref="D1660:F1660"/>
    <mergeCell ref="G1660:I1660"/>
    <mergeCell ref="J1660:N1660"/>
    <mergeCell ref="O1660:R1660"/>
    <mergeCell ref="S1660:V1661"/>
    <mergeCell ref="W1660:Z1661"/>
    <mergeCell ref="B1661:C1661"/>
    <mergeCell ref="D1661:F1661"/>
    <mergeCell ref="G1661:I1661"/>
    <mergeCell ref="J1661:N1661"/>
    <mergeCell ref="O1661:R1661"/>
    <mergeCell ref="B1658:C1659"/>
    <mergeCell ref="D1658:F1658"/>
    <mergeCell ref="G1658:I1658"/>
    <mergeCell ref="J1658:N1658"/>
    <mergeCell ref="O1658:R1658"/>
    <mergeCell ref="S1658:V1658"/>
    <mergeCell ref="W1658:Z1658"/>
    <mergeCell ref="D1659:F1659"/>
    <mergeCell ref="G1659:I1659"/>
    <mergeCell ref="J1659:N1659"/>
    <mergeCell ref="O1659:R1659"/>
    <mergeCell ref="S1659:V1659"/>
    <mergeCell ref="W1659:Z1659"/>
    <mergeCell ref="W1655:Z1656"/>
    <mergeCell ref="B1656:C1656"/>
    <mergeCell ref="D1656:F1656"/>
    <mergeCell ref="G1656:I1656"/>
    <mergeCell ref="J1656:N1656"/>
    <mergeCell ref="O1656:R1656"/>
    <mergeCell ref="S1656:V1656"/>
    <mergeCell ref="B1657:C1657"/>
    <mergeCell ref="D1657:F1657"/>
    <mergeCell ref="G1657:I1657"/>
    <mergeCell ref="J1657:N1657"/>
    <mergeCell ref="O1657:R1657"/>
    <mergeCell ref="S1657:V1657"/>
    <mergeCell ref="W1657:Z1657"/>
    <mergeCell ref="B1667:C1667"/>
    <mergeCell ref="D1667:Z1667"/>
    <mergeCell ref="B1668:C1668"/>
    <mergeCell ref="D1668:Z1668"/>
    <mergeCell ref="B1669:C1669"/>
    <mergeCell ref="D1669:Z1669"/>
    <mergeCell ref="B1670:C1670"/>
    <mergeCell ref="D1670:Z1670"/>
    <mergeCell ref="B1671:C1671"/>
    <mergeCell ref="D1671:F1671"/>
    <mergeCell ref="G1671:I1671"/>
    <mergeCell ref="J1671:N1671"/>
    <mergeCell ref="O1671:R1671"/>
    <mergeCell ref="S1671:V1671"/>
    <mergeCell ref="W1671:Z1671"/>
    <mergeCell ref="B1664:C1664"/>
    <mergeCell ref="D1664:F1664"/>
    <mergeCell ref="G1664:I1664"/>
    <mergeCell ref="J1664:N1664"/>
    <mergeCell ref="O1664:R1664"/>
    <mergeCell ref="S1664:V1664"/>
    <mergeCell ref="W1664:Z1664"/>
    <mergeCell ref="B1665:Z1665"/>
    <mergeCell ref="B1666:Z1666"/>
    <mergeCell ref="B1662:C1662"/>
    <mergeCell ref="D1662:F1662"/>
    <mergeCell ref="G1662:I1662"/>
    <mergeCell ref="J1662:N1662"/>
    <mergeCell ref="O1662:R1662"/>
    <mergeCell ref="S1662:V1663"/>
    <mergeCell ref="W1662:Z1663"/>
    <mergeCell ref="B1663:C1663"/>
    <mergeCell ref="D1663:F1663"/>
    <mergeCell ref="G1663:I1663"/>
    <mergeCell ref="J1663:N1663"/>
    <mergeCell ref="O1663:R1663"/>
    <mergeCell ref="B1684:C1684"/>
    <mergeCell ref="D1684:F1684"/>
    <mergeCell ref="G1684:I1684"/>
    <mergeCell ref="J1684:N1684"/>
    <mergeCell ref="O1684:R1684"/>
    <mergeCell ref="S1684:V1684"/>
    <mergeCell ref="B1685:C1685"/>
    <mergeCell ref="D1685:F1685"/>
    <mergeCell ref="G1685:I1685"/>
    <mergeCell ref="J1685:N1685"/>
    <mergeCell ref="O1685:R1685"/>
    <mergeCell ref="S1685:V1685"/>
    <mergeCell ref="G1682:I1682"/>
    <mergeCell ref="J1682:N1682"/>
    <mergeCell ref="O1682:R1682"/>
    <mergeCell ref="S1682:V1682"/>
    <mergeCell ref="X1682:Z1682"/>
    <mergeCell ref="B1683:C1683"/>
    <mergeCell ref="D1683:F1683"/>
    <mergeCell ref="G1683:I1683"/>
    <mergeCell ref="J1683:N1683"/>
    <mergeCell ref="O1683:R1683"/>
    <mergeCell ref="S1683:V1683"/>
    <mergeCell ref="B1675:C1675"/>
    <mergeCell ref="B1676:C1676"/>
    <mergeCell ref="B1677:C1677"/>
    <mergeCell ref="B1678:C1678"/>
    <mergeCell ref="B1679:C1679"/>
    <mergeCell ref="B1680:C1680"/>
    <mergeCell ref="B1681:C1681"/>
    <mergeCell ref="B1682:C1682"/>
    <mergeCell ref="D1682:F1682"/>
    <mergeCell ref="D1672:F1672"/>
    <mergeCell ref="G1672:V1672"/>
    <mergeCell ref="W1672:Z1672"/>
    <mergeCell ref="D1673:F1673"/>
    <mergeCell ref="G1673:I1673"/>
    <mergeCell ref="J1673:L1673"/>
    <mergeCell ref="M1673:M1674"/>
    <mergeCell ref="N1673:N1674"/>
    <mergeCell ref="O1673:R1673"/>
    <mergeCell ref="S1673:S1674"/>
    <mergeCell ref="T1673:W1673"/>
    <mergeCell ref="X1673:Z1673"/>
    <mergeCell ref="B1690:C1691"/>
    <mergeCell ref="D1690:F1690"/>
    <mergeCell ref="G1690:I1690"/>
    <mergeCell ref="J1690:N1690"/>
    <mergeCell ref="O1690:R1690"/>
    <mergeCell ref="S1690:V1690"/>
    <mergeCell ref="W1690:Z1690"/>
    <mergeCell ref="D1691:F1691"/>
    <mergeCell ref="G1691:I1691"/>
    <mergeCell ref="J1691:N1691"/>
    <mergeCell ref="O1691:R1691"/>
    <mergeCell ref="S1691:V1691"/>
    <mergeCell ref="W1691:Z1691"/>
    <mergeCell ref="W1687:Z1688"/>
    <mergeCell ref="B1688:C1688"/>
    <mergeCell ref="D1688:F1688"/>
    <mergeCell ref="G1688:I1688"/>
    <mergeCell ref="J1688:N1688"/>
    <mergeCell ref="O1688:R1688"/>
    <mergeCell ref="S1688:V1688"/>
    <mergeCell ref="B1689:C1689"/>
    <mergeCell ref="D1689:F1689"/>
    <mergeCell ref="G1689:I1689"/>
    <mergeCell ref="J1689:N1689"/>
    <mergeCell ref="O1689:R1689"/>
    <mergeCell ref="S1689:V1689"/>
    <mergeCell ref="W1689:Z1689"/>
    <mergeCell ref="B1686:C1686"/>
    <mergeCell ref="D1686:F1686"/>
    <mergeCell ref="G1686:I1686"/>
    <mergeCell ref="J1686:N1686"/>
    <mergeCell ref="O1686:R1686"/>
    <mergeCell ref="S1686:V1686"/>
    <mergeCell ref="B1687:C1687"/>
    <mergeCell ref="D1687:F1687"/>
    <mergeCell ref="G1687:I1687"/>
    <mergeCell ref="J1687:N1687"/>
    <mergeCell ref="O1687:R1687"/>
    <mergeCell ref="S1687:V1687"/>
    <mergeCell ref="B1696:C1696"/>
    <mergeCell ref="D1696:F1696"/>
    <mergeCell ref="G1696:I1696"/>
    <mergeCell ref="J1696:N1696"/>
    <mergeCell ref="O1696:R1696"/>
    <mergeCell ref="S1696:V1696"/>
    <mergeCell ref="W1696:Z1696"/>
    <mergeCell ref="B1697:Z1697"/>
    <mergeCell ref="B1698:Z1698"/>
    <mergeCell ref="B1694:C1694"/>
    <mergeCell ref="D1694:F1694"/>
    <mergeCell ref="G1694:I1694"/>
    <mergeCell ref="J1694:N1694"/>
    <mergeCell ref="O1694:R1694"/>
    <mergeCell ref="S1694:V1695"/>
    <mergeCell ref="W1694:Z1695"/>
    <mergeCell ref="B1695:C1695"/>
    <mergeCell ref="D1695:F1695"/>
    <mergeCell ref="G1695:I1695"/>
    <mergeCell ref="J1695:N1695"/>
    <mergeCell ref="O1695:R1695"/>
    <mergeCell ref="B1692:C1692"/>
    <mergeCell ref="D1692:F1692"/>
    <mergeCell ref="G1692:I1692"/>
    <mergeCell ref="J1692:N1692"/>
    <mergeCell ref="O1692:R1692"/>
    <mergeCell ref="S1692:V1693"/>
    <mergeCell ref="W1692:Z1693"/>
    <mergeCell ref="B1693:C1693"/>
    <mergeCell ref="D1693:F1693"/>
    <mergeCell ref="G1693:I1693"/>
    <mergeCell ref="J1693:N1693"/>
    <mergeCell ref="O1693:R1693"/>
    <mergeCell ref="B1707:C1707"/>
    <mergeCell ref="B1708:C1708"/>
    <mergeCell ref="B1709:C1709"/>
    <mergeCell ref="B1710:C1710"/>
    <mergeCell ref="B1711:C1711"/>
    <mergeCell ref="B1712:C1712"/>
    <mergeCell ref="B1713:C1713"/>
    <mergeCell ref="B1714:C1714"/>
    <mergeCell ref="D1714:F1714"/>
    <mergeCell ref="D1704:F1704"/>
    <mergeCell ref="G1704:V1704"/>
    <mergeCell ref="W1704:Z1704"/>
    <mergeCell ref="D1705:F1705"/>
    <mergeCell ref="G1705:I1705"/>
    <mergeCell ref="J1705:L1705"/>
    <mergeCell ref="M1705:M1706"/>
    <mergeCell ref="N1705:N1706"/>
    <mergeCell ref="O1705:R1705"/>
    <mergeCell ref="S1705:S1706"/>
    <mergeCell ref="T1705:W1705"/>
    <mergeCell ref="X1705:Z1705"/>
    <mergeCell ref="B1699:C1699"/>
    <mergeCell ref="D1699:Z1699"/>
    <mergeCell ref="B1700:C1700"/>
    <mergeCell ref="D1700:Z1700"/>
    <mergeCell ref="B1701:C1701"/>
    <mergeCell ref="D1701:Z1701"/>
    <mergeCell ref="B1702:C1702"/>
    <mergeCell ref="D1702:Z1702"/>
    <mergeCell ref="B1703:C1703"/>
    <mergeCell ref="D1703:F1703"/>
    <mergeCell ref="G1703:I1703"/>
    <mergeCell ref="J1703:N1703"/>
    <mergeCell ref="O1703:R1703"/>
    <mergeCell ref="S1703:V1703"/>
    <mergeCell ref="W1703:Z1703"/>
    <mergeCell ref="B1718:C1718"/>
    <mergeCell ref="D1718:F1718"/>
    <mergeCell ref="G1718:I1718"/>
    <mergeCell ref="J1718:N1718"/>
    <mergeCell ref="O1718:R1718"/>
    <mergeCell ref="S1718:V1718"/>
    <mergeCell ref="B1719:C1719"/>
    <mergeCell ref="D1719:F1719"/>
    <mergeCell ref="G1719:I1719"/>
    <mergeCell ref="J1719:N1719"/>
    <mergeCell ref="O1719:R1719"/>
    <mergeCell ref="S1719:V1719"/>
    <mergeCell ref="B1716:C1716"/>
    <mergeCell ref="D1716:F1716"/>
    <mergeCell ref="G1716:I1716"/>
    <mergeCell ref="J1716:N1716"/>
    <mergeCell ref="O1716:R1716"/>
    <mergeCell ref="S1716:V1716"/>
    <mergeCell ref="B1717:C1717"/>
    <mergeCell ref="D1717:F1717"/>
    <mergeCell ref="G1717:I1717"/>
    <mergeCell ref="J1717:N1717"/>
    <mergeCell ref="O1717:R1717"/>
    <mergeCell ref="S1717:V1717"/>
    <mergeCell ref="G1714:I1714"/>
    <mergeCell ref="J1714:N1714"/>
    <mergeCell ref="O1714:R1714"/>
    <mergeCell ref="S1714:V1714"/>
    <mergeCell ref="X1714:Z1714"/>
    <mergeCell ref="B1715:C1715"/>
    <mergeCell ref="D1715:F1715"/>
    <mergeCell ref="G1715:I1715"/>
    <mergeCell ref="J1715:N1715"/>
    <mergeCell ref="O1715:R1715"/>
    <mergeCell ref="S1715:V1715"/>
    <mergeCell ref="B1724:C1724"/>
    <mergeCell ref="D1724:F1724"/>
    <mergeCell ref="G1724:I1724"/>
    <mergeCell ref="J1724:N1724"/>
    <mergeCell ref="O1724:R1724"/>
    <mergeCell ref="S1724:V1725"/>
    <mergeCell ref="W1724:Z1725"/>
    <mergeCell ref="B1725:C1725"/>
    <mergeCell ref="D1725:F1725"/>
    <mergeCell ref="G1725:I1725"/>
    <mergeCell ref="J1725:N1725"/>
    <mergeCell ref="O1725:R1725"/>
    <mergeCell ref="B1722:C1723"/>
    <mergeCell ref="D1722:F1722"/>
    <mergeCell ref="G1722:I1722"/>
    <mergeCell ref="J1722:N1722"/>
    <mergeCell ref="O1722:R1722"/>
    <mergeCell ref="S1722:V1722"/>
    <mergeCell ref="W1722:Z1722"/>
    <mergeCell ref="D1723:F1723"/>
    <mergeCell ref="G1723:I1723"/>
    <mergeCell ref="J1723:N1723"/>
    <mergeCell ref="O1723:R1723"/>
    <mergeCell ref="S1723:V1723"/>
    <mergeCell ref="W1723:Z1723"/>
    <mergeCell ref="W1719:Z1720"/>
    <mergeCell ref="B1720:C1720"/>
    <mergeCell ref="D1720:F1720"/>
    <mergeCell ref="G1720:I1720"/>
    <mergeCell ref="J1720:N1720"/>
    <mergeCell ref="O1720:R1720"/>
    <mergeCell ref="S1720:V1720"/>
    <mergeCell ref="B1721:C1721"/>
    <mergeCell ref="D1721:F1721"/>
    <mergeCell ref="G1721:I1721"/>
    <mergeCell ref="J1721:N1721"/>
    <mergeCell ref="O1721:R1721"/>
    <mergeCell ref="S1721:V1721"/>
    <mergeCell ref="W1721:Z1721"/>
    <mergeCell ref="B1731:C1731"/>
    <mergeCell ref="D1731:Z1731"/>
    <mergeCell ref="B1732:C1732"/>
    <mergeCell ref="D1732:Z1732"/>
    <mergeCell ref="B1733:C1733"/>
    <mergeCell ref="D1733:Z1733"/>
    <mergeCell ref="B1734:C1734"/>
    <mergeCell ref="D1734:Z1734"/>
    <mergeCell ref="B1735:C1735"/>
    <mergeCell ref="D1735:F1735"/>
    <mergeCell ref="G1735:I1735"/>
    <mergeCell ref="J1735:N1735"/>
    <mergeCell ref="O1735:R1735"/>
    <mergeCell ref="S1735:V1735"/>
    <mergeCell ref="W1735:Z1735"/>
    <mergeCell ref="B1728:C1728"/>
    <mergeCell ref="D1728:F1728"/>
    <mergeCell ref="G1728:I1728"/>
    <mergeCell ref="J1728:N1728"/>
    <mergeCell ref="O1728:R1728"/>
    <mergeCell ref="S1728:V1728"/>
    <mergeCell ref="W1728:Z1728"/>
    <mergeCell ref="B1729:Z1729"/>
    <mergeCell ref="B1730:Z1730"/>
    <mergeCell ref="B1726:C1726"/>
    <mergeCell ref="D1726:F1726"/>
    <mergeCell ref="G1726:I1726"/>
    <mergeCell ref="J1726:N1726"/>
    <mergeCell ref="O1726:R1726"/>
    <mergeCell ref="S1726:V1727"/>
    <mergeCell ref="W1726:Z1727"/>
    <mergeCell ref="B1727:C1727"/>
    <mergeCell ref="D1727:F1727"/>
    <mergeCell ref="G1727:I1727"/>
    <mergeCell ref="J1727:N1727"/>
    <mergeCell ref="O1727:R1727"/>
    <mergeCell ref="B1748:C1748"/>
    <mergeCell ref="D1748:F1748"/>
    <mergeCell ref="G1748:I1748"/>
    <mergeCell ref="J1748:N1748"/>
    <mergeCell ref="O1748:R1748"/>
    <mergeCell ref="S1748:V1748"/>
    <mergeCell ref="B1749:C1749"/>
    <mergeCell ref="D1749:F1749"/>
    <mergeCell ref="G1749:I1749"/>
    <mergeCell ref="J1749:N1749"/>
    <mergeCell ref="O1749:R1749"/>
    <mergeCell ref="S1749:V1749"/>
    <mergeCell ref="G1746:I1746"/>
    <mergeCell ref="J1746:N1746"/>
    <mergeCell ref="O1746:R1746"/>
    <mergeCell ref="S1746:V1746"/>
    <mergeCell ref="X1746:Z1746"/>
    <mergeCell ref="B1747:C1747"/>
    <mergeCell ref="D1747:F1747"/>
    <mergeCell ref="G1747:I1747"/>
    <mergeCell ref="J1747:N1747"/>
    <mergeCell ref="O1747:R1747"/>
    <mergeCell ref="S1747:V1747"/>
    <mergeCell ref="B1739:C1739"/>
    <mergeCell ref="B1740:C1740"/>
    <mergeCell ref="B1741:C1741"/>
    <mergeCell ref="B1742:C1742"/>
    <mergeCell ref="B1743:C1743"/>
    <mergeCell ref="B1744:C1744"/>
    <mergeCell ref="B1745:C1745"/>
    <mergeCell ref="B1746:C1746"/>
    <mergeCell ref="D1746:F1746"/>
    <mergeCell ref="D1736:F1736"/>
    <mergeCell ref="G1736:V1736"/>
    <mergeCell ref="W1736:Z1736"/>
    <mergeCell ref="D1737:F1737"/>
    <mergeCell ref="G1737:I1737"/>
    <mergeCell ref="J1737:L1737"/>
    <mergeCell ref="M1737:M1738"/>
    <mergeCell ref="N1737:N1738"/>
    <mergeCell ref="O1737:R1737"/>
    <mergeCell ref="S1737:S1738"/>
    <mergeCell ref="T1737:W1737"/>
    <mergeCell ref="X1737:Z1737"/>
    <mergeCell ref="B1754:C1755"/>
    <mergeCell ref="D1754:F1754"/>
    <mergeCell ref="G1754:I1754"/>
    <mergeCell ref="J1754:N1754"/>
    <mergeCell ref="O1754:R1754"/>
    <mergeCell ref="S1754:V1754"/>
    <mergeCell ref="W1754:Z1754"/>
    <mergeCell ref="D1755:F1755"/>
    <mergeCell ref="G1755:I1755"/>
    <mergeCell ref="J1755:N1755"/>
    <mergeCell ref="O1755:R1755"/>
    <mergeCell ref="S1755:V1755"/>
    <mergeCell ref="W1755:Z1755"/>
    <mergeCell ref="W1751:Z1752"/>
    <mergeCell ref="B1752:C1752"/>
    <mergeCell ref="D1752:F1752"/>
    <mergeCell ref="G1752:I1752"/>
    <mergeCell ref="J1752:N1752"/>
    <mergeCell ref="O1752:R1752"/>
    <mergeCell ref="S1752:V1752"/>
    <mergeCell ref="B1753:C1753"/>
    <mergeCell ref="D1753:F1753"/>
    <mergeCell ref="G1753:I1753"/>
    <mergeCell ref="J1753:N1753"/>
    <mergeCell ref="O1753:R1753"/>
    <mergeCell ref="S1753:V1753"/>
    <mergeCell ref="W1753:Z1753"/>
    <mergeCell ref="B1750:C1750"/>
    <mergeCell ref="D1750:F1750"/>
    <mergeCell ref="G1750:I1750"/>
    <mergeCell ref="J1750:N1750"/>
    <mergeCell ref="O1750:R1750"/>
    <mergeCell ref="S1750:V1750"/>
    <mergeCell ref="B1751:C1751"/>
    <mergeCell ref="D1751:F1751"/>
    <mergeCell ref="G1751:I1751"/>
    <mergeCell ref="J1751:N1751"/>
    <mergeCell ref="O1751:R1751"/>
    <mergeCell ref="S1751:V1751"/>
    <mergeCell ref="B1760:C1760"/>
    <mergeCell ref="D1760:F1760"/>
    <mergeCell ref="G1760:I1760"/>
    <mergeCell ref="J1760:N1760"/>
    <mergeCell ref="O1760:R1760"/>
    <mergeCell ref="S1760:V1760"/>
    <mergeCell ref="W1760:Z1760"/>
    <mergeCell ref="B1761:Z1761"/>
    <mergeCell ref="B1762:Z1762"/>
    <mergeCell ref="B1758:C1758"/>
    <mergeCell ref="D1758:F1758"/>
    <mergeCell ref="G1758:I1758"/>
    <mergeCell ref="J1758:N1758"/>
    <mergeCell ref="O1758:R1758"/>
    <mergeCell ref="S1758:V1759"/>
    <mergeCell ref="W1758:Z1759"/>
    <mergeCell ref="B1759:C1759"/>
    <mergeCell ref="D1759:F1759"/>
    <mergeCell ref="G1759:I1759"/>
    <mergeCell ref="J1759:N1759"/>
    <mergeCell ref="O1759:R1759"/>
    <mergeCell ref="B1756:C1756"/>
    <mergeCell ref="D1756:F1756"/>
    <mergeCell ref="G1756:I1756"/>
    <mergeCell ref="J1756:N1756"/>
    <mergeCell ref="O1756:R1756"/>
    <mergeCell ref="S1756:V1757"/>
    <mergeCell ref="W1756:Z1757"/>
    <mergeCell ref="B1757:C1757"/>
    <mergeCell ref="D1757:F1757"/>
    <mergeCell ref="G1757:I1757"/>
    <mergeCell ref="J1757:N1757"/>
    <mergeCell ref="O1757:R1757"/>
    <mergeCell ref="B1771:C1771"/>
    <mergeCell ref="B1772:C1772"/>
    <mergeCell ref="B1773:C1773"/>
    <mergeCell ref="B1774:C1774"/>
    <mergeCell ref="B1775:C1775"/>
    <mergeCell ref="B1776:C1776"/>
    <mergeCell ref="B1777:C1777"/>
    <mergeCell ref="B1778:C1778"/>
    <mergeCell ref="D1778:F1778"/>
    <mergeCell ref="D1768:F1768"/>
    <mergeCell ref="G1768:V1768"/>
    <mergeCell ref="W1768:Z1768"/>
    <mergeCell ref="D1769:F1769"/>
    <mergeCell ref="G1769:I1769"/>
    <mergeCell ref="J1769:L1769"/>
    <mergeCell ref="M1769:M1770"/>
    <mergeCell ref="N1769:N1770"/>
    <mergeCell ref="O1769:R1769"/>
    <mergeCell ref="S1769:S1770"/>
    <mergeCell ref="T1769:W1769"/>
    <mergeCell ref="X1769:Z1769"/>
    <mergeCell ref="B1763:C1763"/>
    <mergeCell ref="D1763:Z1763"/>
    <mergeCell ref="B1764:C1764"/>
    <mergeCell ref="D1764:Z1764"/>
    <mergeCell ref="B1765:C1765"/>
    <mergeCell ref="D1765:Z1765"/>
    <mergeCell ref="B1766:C1766"/>
    <mergeCell ref="D1766:Z1766"/>
    <mergeCell ref="B1767:C1767"/>
    <mergeCell ref="D1767:F1767"/>
    <mergeCell ref="G1767:I1767"/>
    <mergeCell ref="J1767:N1767"/>
    <mergeCell ref="O1767:R1767"/>
    <mergeCell ref="S1767:V1767"/>
    <mergeCell ref="W1767:Z1767"/>
    <mergeCell ref="B1782:C1782"/>
    <mergeCell ref="D1782:F1782"/>
    <mergeCell ref="G1782:I1782"/>
    <mergeCell ref="J1782:N1782"/>
    <mergeCell ref="O1782:R1782"/>
    <mergeCell ref="S1782:V1782"/>
    <mergeCell ref="B1783:C1783"/>
    <mergeCell ref="D1783:F1783"/>
    <mergeCell ref="G1783:I1783"/>
    <mergeCell ref="J1783:N1783"/>
    <mergeCell ref="O1783:R1783"/>
    <mergeCell ref="S1783:V1783"/>
    <mergeCell ref="B1780:C1780"/>
    <mergeCell ref="D1780:F1780"/>
    <mergeCell ref="G1780:I1780"/>
    <mergeCell ref="J1780:N1780"/>
    <mergeCell ref="O1780:R1780"/>
    <mergeCell ref="S1780:V1780"/>
    <mergeCell ref="B1781:C1781"/>
    <mergeCell ref="D1781:F1781"/>
    <mergeCell ref="G1781:I1781"/>
    <mergeCell ref="J1781:N1781"/>
    <mergeCell ref="O1781:R1781"/>
    <mergeCell ref="S1781:V1781"/>
    <mergeCell ref="G1778:I1778"/>
    <mergeCell ref="J1778:N1778"/>
    <mergeCell ref="O1778:R1778"/>
    <mergeCell ref="S1778:V1778"/>
    <mergeCell ref="X1778:Z1778"/>
    <mergeCell ref="B1779:C1779"/>
    <mergeCell ref="D1779:F1779"/>
    <mergeCell ref="G1779:I1779"/>
    <mergeCell ref="J1779:N1779"/>
    <mergeCell ref="O1779:R1779"/>
    <mergeCell ref="S1779:V1779"/>
    <mergeCell ref="B1788:C1788"/>
    <mergeCell ref="D1788:F1788"/>
    <mergeCell ref="G1788:I1788"/>
    <mergeCell ref="J1788:N1788"/>
    <mergeCell ref="O1788:R1788"/>
    <mergeCell ref="S1788:V1789"/>
    <mergeCell ref="W1788:Z1789"/>
    <mergeCell ref="B1789:C1789"/>
    <mergeCell ref="D1789:F1789"/>
    <mergeCell ref="G1789:I1789"/>
    <mergeCell ref="J1789:N1789"/>
    <mergeCell ref="O1789:R1789"/>
    <mergeCell ref="B1786:C1787"/>
    <mergeCell ref="D1786:F1786"/>
    <mergeCell ref="G1786:I1786"/>
    <mergeCell ref="J1786:N1786"/>
    <mergeCell ref="O1786:R1786"/>
    <mergeCell ref="S1786:V1786"/>
    <mergeCell ref="W1786:Z1786"/>
    <mergeCell ref="D1787:F1787"/>
    <mergeCell ref="G1787:I1787"/>
    <mergeCell ref="J1787:N1787"/>
    <mergeCell ref="O1787:R1787"/>
    <mergeCell ref="S1787:V1787"/>
    <mergeCell ref="W1787:Z1787"/>
    <mergeCell ref="W1783:Z1784"/>
    <mergeCell ref="B1784:C1784"/>
    <mergeCell ref="D1784:F1784"/>
    <mergeCell ref="G1784:I1784"/>
    <mergeCell ref="J1784:N1784"/>
    <mergeCell ref="O1784:R1784"/>
    <mergeCell ref="S1784:V1784"/>
    <mergeCell ref="B1785:C1785"/>
    <mergeCell ref="D1785:F1785"/>
    <mergeCell ref="G1785:I1785"/>
    <mergeCell ref="J1785:N1785"/>
    <mergeCell ref="O1785:R1785"/>
    <mergeCell ref="S1785:V1785"/>
    <mergeCell ref="W1785:Z1785"/>
    <mergeCell ref="B1795:C1795"/>
    <mergeCell ref="D1795:Z1795"/>
    <mergeCell ref="B1796:C1796"/>
    <mergeCell ref="D1796:Z1796"/>
    <mergeCell ref="B1797:C1797"/>
    <mergeCell ref="D1797:Z1797"/>
    <mergeCell ref="B1798:C1798"/>
    <mergeCell ref="D1798:Z1798"/>
    <mergeCell ref="B1799:C1799"/>
    <mergeCell ref="D1799:F1799"/>
    <mergeCell ref="G1799:I1799"/>
    <mergeCell ref="J1799:N1799"/>
    <mergeCell ref="O1799:R1799"/>
    <mergeCell ref="S1799:V1799"/>
    <mergeCell ref="W1799:Z1799"/>
    <mergeCell ref="B1792:C1792"/>
    <mergeCell ref="D1792:F1792"/>
    <mergeCell ref="G1792:I1792"/>
    <mergeCell ref="J1792:N1792"/>
    <mergeCell ref="O1792:R1792"/>
    <mergeCell ref="S1792:V1792"/>
    <mergeCell ref="W1792:Z1792"/>
    <mergeCell ref="B1793:Z1793"/>
    <mergeCell ref="B1794:Z1794"/>
    <mergeCell ref="B1790:C1790"/>
    <mergeCell ref="D1790:F1790"/>
    <mergeCell ref="G1790:I1790"/>
    <mergeCell ref="J1790:N1790"/>
    <mergeCell ref="O1790:R1790"/>
    <mergeCell ref="S1790:V1791"/>
    <mergeCell ref="W1790:Z1791"/>
    <mergeCell ref="B1791:C1791"/>
    <mergeCell ref="D1791:F1791"/>
    <mergeCell ref="G1791:I1791"/>
    <mergeCell ref="J1791:N1791"/>
    <mergeCell ref="O1791:R1791"/>
    <mergeCell ref="B1812:C1812"/>
    <mergeCell ref="D1812:F1812"/>
    <mergeCell ref="G1812:I1812"/>
    <mergeCell ref="J1812:N1812"/>
    <mergeCell ref="O1812:R1812"/>
    <mergeCell ref="S1812:V1812"/>
    <mergeCell ref="B1813:C1813"/>
    <mergeCell ref="D1813:F1813"/>
    <mergeCell ref="G1813:I1813"/>
    <mergeCell ref="J1813:N1813"/>
    <mergeCell ref="O1813:R1813"/>
    <mergeCell ref="S1813:V1813"/>
    <mergeCell ref="G1810:I1810"/>
    <mergeCell ref="J1810:N1810"/>
    <mergeCell ref="O1810:R1810"/>
    <mergeCell ref="S1810:V1810"/>
    <mergeCell ref="X1810:Z1810"/>
    <mergeCell ref="B1811:C1811"/>
    <mergeCell ref="D1811:F1811"/>
    <mergeCell ref="G1811:I1811"/>
    <mergeCell ref="J1811:N1811"/>
    <mergeCell ref="O1811:R1811"/>
    <mergeCell ref="S1811:V1811"/>
    <mergeCell ref="B1803:C1803"/>
    <mergeCell ref="B1804:C1804"/>
    <mergeCell ref="B1805:C1805"/>
    <mergeCell ref="B1806:C1806"/>
    <mergeCell ref="B1807:C1807"/>
    <mergeCell ref="B1808:C1808"/>
    <mergeCell ref="B1809:C1809"/>
    <mergeCell ref="B1810:C1810"/>
    <mergeCell ref="D1810:F1810"/>
    <mergeCell ref="D1800:F1800"/>
    <mergeCell ref="G1800:V1800"/>
    <mergeCell ref="W1800:Z1800"/>
    <mergeCell ref="D1801:F1801"/>
    <mergeCell ref="G1801:I1801"/>
    <mergeCell ref="J1801:L1801"/>
    <mergeCell ref="M1801:M1802"/>
    <mergeCell ref="N1801:N1802"/>
    <mergeCell ref="O1801:R1801"/>
    <mergeCell ref="S1801:S1802"/>
    <mergeCell ref="T1801:W1801"/>
    <mergeCell ref="X1801:Z1801"/>
    <mergeCell ref="B1818:C1819"/>
    <mergeCell ref="D1818:F1818"/>
    <mergeCell ref="G1818:I1818"/>
    <mergeCell ref="J1818:N1818"/>
    <mergeCell ref="O1818:R1818"/>
    <mergeCell ref="S1818:V1818"/>
    <mergeCell ref="W1818:Z1818"/>
    <mergeCell ref="D1819:F1819"/>
    <mergeCell ref="G1819:I1819"/>
    <mergeCell ref="J1819:N1819"/>
    <mergeCell ref="O1819:R1819"/>
    <mergeCell ref="S1819:V1819"/>
    <mergeCell ref="W1819:Z1819"/>
    <mergeCell ref="W1815:Z1816"/>
    <mergeCell ref="B1816:C1816"/>
    <mergeCell ref="D1816:F1816"/>
    <mergeCell ref="G1816:I1816"/>
    <mergeCell ref="J1816:N1816"/>
    <mergeCell ref="O1816:R1816"/>
    <mergeCell ref="S1816:V1816"/>
    <mergeCell ref="B1817:C1817"/>
    <mergeCell ref="D1817:F1817"/>
    <mergeCell ref="G1817:I1817"/>
    <mergeCell ref="J1817:N1817"/>
    <mergeCell ref="O1817:R1817"/>
    <mergeCell ref="S1817:V1817"/>
    <mergeCell ref="W1817:Z1817"/>
    <mergeCell ref="B1814:C1814"/>
    <mergeCell ref="D1814:F1814"/>
    <mergeCell ref="G1814:I1814"/>
    <mergeCell ref="J1814:N1814"/>
    <mergeCell ref="O1814:R1814"/>
    <mergeCell ref="S1814:V1814"/>
    <mergeCell ref="B1815:C1815"/>
    <mergeCell ref="D1815:F1815"/>
    <mergeCell ref="G1815:I1815"/>
    <mergeCell ref="J1815:N1815"/>
    <mergeCell ref="O1815:R1815"/>
    <mergeCell ref="S1815:V1815"/>
    <mergeCell ref="B1824:C1824"/>
    <mergeCell ref="D1824:F1824"/>
    <mergeCell ref="G1824:I1824"/>
    <mergeCell ref="J1824:N1824"/>
    <mergeCell ref="O1824:R1824"/>
    <mergeCell ref="S1824:V1824"/>
    <mergeCell ref="W1824:Z1824"/>
    <mergeCell ref="B1825:Z1825"/>
    <mergeCell ref="B1826:Z1826"/>
    <mergeCell ref="B1822:C1822"/>
    <mergeCell ref="D1822:F1822"/>
    <mergeCell ref="G1822:I1822"/>
    <mergeCell ref="J1822:N1822"/>
    <mergeCell ref="O1822:R1822"/>
    <mergeCell ref="S1822:V1823"/>
    <mergeCell ref="W1822:Z1823"/>
    <mergeCell ref="B1823:C1823"/>
    <mergeCell ref="D1823:F1823"/>
    <mergeCell ref="G1823:I1823"/>
    <mergeCell ref="J1823:N1823"/>
    <mergeCell ref="O1823:R1823"/>
    <mergeCell ref="B1820:C1820"/>
    <mergeCell ref="D1820:F1820"/>
    <mergeCell ref="G1820:I1820"/>
    <mergeCell ref="J1820:N1820"/>
    <mergeCell ref="O1820:R1820"/>
    <mergeCell ref="S1820:V1821"/>
    <mergeCell ref="W1820:Z1821"/>
    <mergeCell ref="B1821:C1821"/>
    <mergeCell ref="D1821:F1821"/>
    <mergeCell ref="G1821:I1821"/>
    <mergeCell ref="J1821:N1821"/>
    <mergeCell ref="O1821:R1821"/>
    <mergeCell ref="B1835:C1835"/>
    <mergeCell ref="B1836:C1836"/>
    <mergeCell ref="B1837:C1837"/>
    <mergeCell ref="B1838:C1838"/>
    <mergeCell ref="B1839:C1839"/>
    <mergeCell ref="B1840:C1840"/>
    <mergeCell ref="B1841:C1841"/>
    <mergeCell ref="B1842:C1842"/>
    <mergeCell ref="D1842:F1842"/>
    <mergeCell ref="D1832:F1832"/>
    <mergeCell ref="G1832:V1832"/>
    <mergeCell ref="W1832:Z1832"/>
    <mergeCell ref="D1833:F1833"/>
    <mergeCell ref="G1833:I1833"/>
    <mergeCell ref="J1833:L1833"/>
    <mergeCell ref="M1833:M1834"/>
    <mergeCell ref="N1833:N1834"/>
    <mergeCell ref="O1833:R1833"/>
    <mergeCell ref="S1833:S1834"/>
    <mergeCell ref="T1833:W1833"/>
    <mergeCell ref="X1833:Z1833"/>
    <mergeCell ref="B1827:C1827"/>
    <mergeCell ref="D1827:Z1827"/>
    <mergeCell ref="B1828:C1828"/>
    <mergeCell ref="D1828:Z1828"/>
    <mergeCell ref="B1829:C1829"/>
    <mergeCell ref="D1829:Z1829"/>
    <mergeCell ref="B1830:C1830"/>
    <mergeCell ref="D1830:Z1830"/>
    <mergeCell ref="B1831:C1831"/>
    <mergeCell ref="D1831:F1831"/>
    <mergeCell ref="G1831:I1831"/>
    <mergeCell ref="J1831:N1831"/>
    <mergeCell ref="O1831:R1831"/>
    <mergeCell ref="S1831:V1831"/>
    <mergeCell ref="W1831:Z1831"/>
    <mergeCell ref="B1846:C1846"/>
    <mergeCell ref="D1846:F1846"/>
    <mergeCell ref="G1846:I1846"/>
    <mergeCell ref="J1846:N1846"/>
    <mergeCell ref="O1846:R1846"/>
    <mergeCell ref="S1846:V1846"/>
    <mergeCell ref="B1847:C1847"/>
    <mergeCell ref="D1847:F1847"/>
    <mergeCell ref="G1847:I1847"/>
    <mergeCell ref="J1847:N1847"/>
    <mergeCell ref="O1847:R1847"/>
    <mergeCell ref="S1847:V1847"/>
    <mergeCell ref="B1844:C1844"/>
    <mergeCell ref="D1844:F1844"/>
    <mergeCell ref="G1844:I1844"/>
    <mergeCell ref="J1844:N1844"/>
    <mergeCell ref="O1844:R1844"/>
    <mergeCell ref="S1844:V1844"/>
    <mergeCell ref="B1845:C1845"/>
    <mergeCell ref="D1845:F1845"/>
    <mergeCell ref="G1845:I1845"/>
    <mergeCell ref="J1845:N1845"/>
    <mergeCell ref="O1845:R1845"/>
    <mergeCell ref="S1845:V1845"/>
    <mergeCell ref="G1842:I1842"/>
    <mergeCell ref="J1842:N1842"/>
    <mergeCell ref="O1842:R1842"/>
    <mergeCell ref="S1842:V1842"/>
    <mergeCell ref="X1842:Z1842"/>
    <mergeCell ref="B1843:C1843"/>
    <mergeCell ref="D1843:F1843"/>
    <mergeCell ref="G1843:I1843"/>
    <mergeCell ref="J1843:N1843"/>
    <mergeCell ref="O1843:R1843"/>
    <mergeCell ref="S1843:V1843"/>
    <mergeCell ref="B1852:C1852"/>
    <mergeCell ref="D1852:F1852"/>
    <mergeCell ref="G1852:I1852"/>
    <mergeCell ref="J1852:N1852"/>
    <mergeCell ref="O1852:R1852"/>
    <mergeCell ref="S1852:V1853"/>
    <mergeCell ref="W1852:Z1853"/>
    <mergeCell ref="B1853:C1853"/>
    <mergeCell ref="D1853:F1853"/>
    <mergeCell ref="G1853:I1853"/>
    <mergeCell ref="J1853:N1853"/>
    <mergeCell ref="O1853:R1853"/>
    <mergeCell ref="B1850:C1851"/>
    <mergeCell ref="D1850:F1850"/>
    <mergeCell ref="G1850:I1850"/>
    <mergeCell ref="J1850:N1850"/>
    <mergeCell ref="O1850:R1850"/>
    <mergeCell ref="S1850:V1850"/>
    <mergeCell ref="W1850:Z1850"/>
    <mergeCell ref="D1851:F1851"/>
    <mergeCell ref="G1851:I1851"/>
    <mergeCell ref="J1851:N1851"/>
    <mergeCell ref="O1851:R1851"/>
    <mergeCell ref="S1851:V1851"/>
    <mergeCell ref="W1851:Z1851"/>
    <mergeCell ref="W1847:Z1848"/>
    <mergeCell ref="B1848:C1848"/>
    <mergeCell ref="D1848:F1848"/>
    <mergeCell ref="G1848:I1848"/>
    <mergeCell ref="J1848:N1848"/>
    <mergeCell ref="O1848:R1848"/>
    <mergeCell ref="S1848:V1848"/>
    <mergeCell ref="B1849:C1849"/>
    <mergeCell ref="D1849:F1849"/>
    <mergeCell ref="G1849:I1849"/>
    <mergeCell ref="J1849:N1849"/>
    <mergeCell ref="O1849:R1849"/>
    <mergeCell ref="S1849:V1849"/>
    <mergeCell ref="W1849:Z1849"/>
    <mergeCell ref="B1859:C1859"/>
    <mergeCell ref="D1859:Z1859"/>
    <mergeCell ref="B1860:C1860"/>
    <mergeCell ref="D1860:Z1860"/>
    <mergeCell ref="B1861:C1861"/>
    <mergeCell ref="D1861:Z1861"/>
    <mergeCell ref="B1862:C1862"/>
    <mergeCell ref="D1862:Z1862"/>
    <mergeCell ref="B1863:C1863"/>
    <mergeCell ref="D1863:F1863"/>
    <mergeCell ref="G1863:I1863"/>
    <mergeCell ref="J1863:N1863"/>
    <mergeCell ref="O1863:R1863"/>
    <mergeCell ref="S1863:V1863"/>
    <mergeCell ref="W1863:Z1863"/>
    <mergeCell ref="B1856:C1856"/>
    <mergeCell ref="D1856:F1856"/>
    <mergeCell ref="G1856:I1856"/>
    <mergeCell ref="J1856:N1856"/>
    <mergeCell ref="O1856:R1856"/>
    <mergeCell ref="S1856:V1856"/>
    <mergeCell ref="W1856:Z1856"/>
    <mergeCell ref="B1857:Z1857"/>
    <mergeCell ref="B1858:Z1858"/>
    <mergeCell ref="B1854:C1854"/>
    <mergeCell ref="D1854:F1854"/>
    <mergeCell ref="G1854:I1854"/>
    <mergeCell ref="J1854:N1854"/>
    <mergeCell ref="O1854:R1854"/>
    <mergeCell ref="S1854:V1855"/>
    <mergeCell ref="W1854:Z1855"/>
    <mergeCell ref="B1855:C1855"/>
    <mergeCell ref="D1855:F1855"/>
    <mergeCell ref="G1855:I1855"/>
    <mergeCell ref="J1855:N1855"/>
    <mergeCell ref="O1855:R1855"/>
    <mergeCell ref="B1876:C1876"/>
    <mergeCell ref="D1876:F1876"/>
    <mergeCell ref="G1876:I1876"/>
    <mergeCell ref="J1876:N1876"/>
    <mergeCell ref="O1876:R1876"/>
    <mergeCell ref="S1876:V1876"/>
    <mergeCell ref="B1877:C1877"/>
    <mergeCell ref="D1877:F1877"/>
    <mergeCell ref="G1877:I1877"/>
    <mergeCell ref="J1877:N1877"/>
    <mergeCell ref="O1877:R1877"/>
    <mergeCell ref="S1877:V1877"/>
    <mergeCell ref="G1874:I1874"/>
    <mergeCell ref="J1874:N1874"/>
    <mergeCell ref="O1874:R1874"/>
    <mergeCell ref="S1874:V1874"/>
    <mergeCell ref="X1874:Z1874"/>
    <mergeCell ref="B1875:C1875"/>
    <mergeCell ref="D1875:F1875"/>
    <mergeCell ref="G1875:I1875"/>
    <mergeCell ref="J1875:N1875"/>
    <mergeCell ref="O1875:R1875"/>
    <mergeCell ref="S1875:V1875"/>
    <mergeCell ref="B1867:C1867"/>
    <mergeCell ref="B1868:C1868"/>
    <mergeCell ref="B1869:C1869"/>
    <mergeCell ref="B1870:C1870"/>
    <mergeCell ref="B1871:C1871"/>
    <mergeCell ref="B1872:C1872"/>
    <mergeCell ref="B1873:C1873"/>
    <mergeCell ref="B1874:C1874"/>
    <mergeCell ref="D1874:F1874"/>
    <mergeCell ref="D1864:F1864"/>
    <mergeCell ref="G1864:V1864"/>
    <mergeCell ref="W1864:Z1864"/>
    <mergeCell ref="D1865:F1865"/>
    <mergeCell ref="G1865:I1865"/>
    <mergeCell ref="J1865:L1865"/>
    <mergeCell ref="M1865:M1866"/>
    <mergeCell ref="N1865:N1866"/>
    <mergeCell ref="O1865:R1865"/>
    <mergeCell ref="S1865:S1866"/>
    <mergeCell ref="T1865:W1865"/>
    <mergeCell ref="X1865:Z1865"/>
    <mergeCell ref="B1882:C1883"/>
    <mergeCell ref="D1882:F1882"/>
    <mergeCell ref="G1882:I1882"/>
    <mergeCell ref="J1882:N1882"/>
    <mergeCell ref="O1882:R1882"/>
    <mergeCell ref="S1882:V1882"/>
    <mergeCell ref="W1882:Z1882"/>
    <mergeCell ref="D1883:F1883"/>
    <mergeCell ref="G1883:I1883"/>
    <mergeCell ref="J1883:N1883"/>
    <mergeCell ref="O1883:R1883"/>
    <mergeCell ref="S1883:V1883"/>
    <mergeCell ref="W1883:Z1883"/>
    <mergeCell ref="W1879:Z1880"/>
    <mergeCell ref="B1880:C1880"/>
    <mergeCell ref="D1880:F1880"/>
    <mergeCell ref="G1880:I1880"/>
    <mergeCell ref="J1880:N1880"/>
    <mergeCell ref="O1880:R1880"/>
    <mergeCell ref="S1880:V1880"/>
    <mergeCell ref="B1881:C1881"/>
    <mergeCell ref="D1881:F1881"/>
    <mergeCell ref="G1881:I1881"/>
    <mergeCell ref="J1881:N1881"/>
    <mergeCell ref="O1881:R1881"/>
    <mergeCell ref="S1881:V1881"/>
    <mergeCell ref="W1881:Z1881"/>
    <mergeCell ref="B1878:C1878"/>
    <mergeCell ref="D1878:F1878"/>
    <mergeCell ref="G1878:I1878"/>
    <mergeCell ref="J1878:N1878"/>
    <mergeCell ref="O1878:R1878"/>
    <mergeCell ref="S1878:V1878"/>
    <mergeCell ref="B1879:C1879"/>
    <mergeCell ref="D1879:F1879"/>
    <mergeCell ref="G1879:I1879"/>
    <mergeCell ref="J1879:N1879"/>
    <mergeCell ref="O1879:R1879"/>
    <mergeCell ref="S1879:V1879"/>
    <mergeCell ref="B1888:C1888"/>
    <mergeCell ref="D1888:F1888"/>
    <mergeCell ref="G1888:I1888"/>
    <mergeCell ref="J1888:N1888"/>
    <mergeCell ref="O1888:R1888"/>
    <mergeCell ref="S1888:V1888"/>
    <mergeCell ref="W1888:Z1888"/>
    <mergeCell ref="B1889:Z1889"/>
    <mergeCell ref="B1890:Z1890"/>
    <mergeCell ref="B1886:C1886"/>
    <mergeCell ref="D1886:F1886"/>
    <mergeCell ref="G1886:I1886"/>
    <mergeCell ref="J1886:N1886"/>
    <mergeCell ref="O1886:R1886"/>
    <mergeCell ref="S1886:V1887"/>
    <mergeCell ref="W1886:Z1887"/>
    <mergeCell ref="B1887:C1887"/>
    <mergeCell ref="D1887:F1887"/>
    <mergeCell ref="G1887:I1887"/>
    <mergeCell ref="J1887:N1887"/>
    <mergeCell ref="O1887:R1887"/>
    <mergeCell ref="B1884:C1884"/>
    <mergeCell ref="D1884:F1884"/>
    <mergeCell ref="G1884:I1884"/>
    <mergeCell ref="J1884:N1884"/>
    <mergeCell ref="O1884:R1884"/>
    <mergeCell ref="S1884:V1885"/>
    <mergeCell ref="W1884:Z1885"/>
    <mergeCell ref="B1885:C1885"/>
    <mergeCell ref="D1885:F1885"/>
    <mergeCell ref="G1885:I1885"/>
    <mergeCell ref="J1885:N1885"/>
    <mergeCell ref="O1885:R1885"/>
    <mergeCell ref="B1899:C1899"/>
    <mergeCell ref="B1900:C1900"/>
    <mergeCell ref="B1901:C1901"/>
    <mergeCell ref="B1902:C1902"/>
    <mergeCell ref="B1903:C1903"/>
    <mergeCell ref="B1904:C1904"/>
    <mergeCell ref="B1905:C1905"/>
    <mergeCell ref="B1906:C1906"/>
    <mergeCell ref="D1906:F1906"/>
    <mergeCell ref="D1896:F1896"/>
    <mergeCell ref="G1896:V1896"/>
    <mergeCell ref="W1896:Z1896"/>
    <mergeCell ref="D1897:F1897"/>
    <mergeCell ref="G1897:I1897"/>
    <mergeCell ref="J1897:L1897"/>
    <mergeCell ref="M1897:M1898"/>
    <mergeCell ref="N1897:N1898"/>
    <mergeCell ref="O1897:R1897"/>
    <mergeCell ref="S1897:S1898"/>
    <mergeCell ref="T1897:W1897"/>
    <mergeCell ref="X1897:Z1897"/>
    <mergeCell ref="B1891:C1891"/>
    <mergeCell ref="D1891:Z1891"/>
    <mergeCell ref="B1892:C1892"/>
    <mergeCell ref="D1892:Z1892"/>
    <mergeCell ref="B1893:C1893"/>
    <mergeCell ref="D1893:Z1893"/>
    <mergeCell ref="B1894:C1894"/>
    <mergeCell ref="D1894:Z1894"/>
    <mergeCell ref="B1895:C1895"/>
    <mergeCell ref="D1895:F1895"/>
    <mergeCell ref="G1895:I1895"/>
    <mergeCell ref="J1895:N1895"/>
    <mergeCell ref="O1895:R1895"/>
    <mergeCell ref="S1895:V1895"/>
    <mergeCell ref="W1895:Z1895"/>
    <mergeCell ref="B1910:C1910"/>
    <mergeCell ref="D1910:F1910"/>
    <mergeCell ref="G1910:I1910"/>
    <mergeCell ref="J1910:N1910"/>
    <mergeCell ref="O1910:R1910"/>
    <mergeCell ref="S1910:V1910"/>
    <mergeCell ref="B1911:C1911"/>
    <mergeCell ref="D1911:F1911"/>
    <mergeCell ref="G1911:I1911"/>
    <mergeCell ref="J1911:N1911"/>
    <mergeCell ref="O1911:R1911"/>
    <mergeCell ref="S1911:V1911"/>
    <mergeCell ref="B1908:C1908"/>
    <mergeCell ref="D1908:F1908"/>
    <mergeCell ref="G1908:I1908"/>
    <mergeCell ref="J1908:N1908"/>
    <mergeCell ref="O1908:R1908"/>
    <mergeCell ref="S1908:V1908"/>
    <mergeCell ref="B1909:C1909"/>
    <mergeCell ref="D1909:F1909"/>
    <mergeCell ref="G1909:I1909"/>
    <mergeCell ref="J1909:N1909"/>
    <mergeCell ref="O1909:R1909"/>
    <mergeCell ref="S1909:V1909"/>
    <mergeCell ref="G1906:I1906"/>
    <mergeCell ref="J1906:N1906"/>
    <mergeCell ref="O1906:R1906"/>
    <mergeCell ref="S1906:V1906"/>
    <mergeCell ref="X1906:Z1906"/>
    <mergeCell ref="B1907:C1907"/>
    <mergeCell ref="D1907:F1907"/>
    <mergeCell ref="G1907:I1907"/>
    <mergeCell ref="J1907:N1907"/>
    <mergeCell ref="O1907:R1907"/>
    <mergeCell ref="S1907:V1907"/>
    <mergeCell ref="B1916:C1916"/>
    <mergeCell ref="D1916:F1916"/>
    <mergeCell ref="G1916:I1916"/>
    <mergeCell ref="J1916:N1916"/>
    <mergeCell ref="O1916:R1916"/>
    <mergeCell ref="S1916:V1917"/>
    <mergeCell ref="W1916:Z1917"/>
    <mergeCell ref="B1917:C1917"/>
    <mergeCell ref="D1917:F1917"/>
    <mergeCell ref="G1917:I1917"/>
    <mergeCell ref="J1917:N1917"/>
    <mergeCell ref="O1917:R1917"/>
    <mergeCell ref="B1914:C1915"/>
    <mergeCell ref="D1914:F1914"/>
    <mergeCell ref="G1914:I1914"/>
    <mergeCell ref="J1914:N1914"/>
    <mergeCell ref="O1914:R1914"/>
    <mergeCell ref="S1914:V1914"/>
    <mergeCell ref="W1914:Z1914"/>
    <mergeCell ref="D1915:F1915"/>
    <mergeCell ref="G1915:I1915"/>
    <mergeCell ref="J1915:N1915"/>
    <mergeCell ref="O1915:R1915"/>
    <mergeCell ref="S1915:V1915"/>
    <mergeCell ref="W1915:Z1915"/>
    <mergeCell ref="W1911:Z1912"/>
    <mergeCell ref="B1912:C1912"/>
    <mergeCell ref="D1912:F1912"/>
    <mergeCell ref="G1912:I1912"/>
    <mergeCell ref="J1912:N1912"/>
    <mergeCell ref="O1912:R1912"/>
    <mergeCell ref="S1912:V1912"/>
    <mergeCell ref="B1913:C1913"/>
    <mergeCell ref="D1913:F1913"/>
    <mergeCell ref="G1913:I1913"/>
    <mergeCell ref="J1913:N1913"/>
    <mergeCell ref="O1913:R1913"/>
    <mergeCell ref="S1913:V1913"/>
    <mergeCell ref="W1913:Z1913"/>
    <mergeCell ref="B1923:C1923"/>
    <mergeCell ref="D1923:Z1923"/>
    <mergeCell ref="B1924:C1924"/>
    <mergeCell ref="D1924:Z1924"/>
    <mergeCell ref="B1925:C1925"/>
    <mergeCell ref="D1925:Z1925"/>
    <mergeCell ref="B1926:C1926"/>
    <mergeCell ref="D1926:Z1926"/>
    <mergeCell ref="B1927:C1927"/>
    <mergeCell ref="D1927:F1927"/>
    <mergeCell ref="G1927:I1927"/>
    <mergeCell ref="J1927:N1927"/>
    <mergeCell ref="O1927:R1927"/>
    <mergeCell ref="S1927:V1927"/>
    <mergeCell ref="W1927:Z1927"/>
    <mergeCell ref="B1920:C1920"/>
    <mergeCell ref="D1920:F1920"/>
    <mergeCell ref="G1920:I1920"/>
    <mergeCell ref="J1920:N1920"/>
    <mergeCell ref="O1920:R1920"/>
    <mergeCell ref="S1920:V1920"/>
    <mergeCell ref="W1920:Z1920"/>
    <mergeCell ref="B1921:Z1921"/>
    <mergeCell ref="B1922:Z1922"/>
    <mergeCell ref="B1918:C1918"/>
    <mergeCell ref="D1918:F1918"/>
    <mergeCell ref="G1918:I1918"/>
    <mergeCell ref="J1918:N1918"/>
    <mergeCell ref="O1918:R1918"/>
    <mergeCell ref="S1918:V1919"/>
    <mergeCell ref="W1918:Z1919"/>
    <mergeCell ref="B1919:C1919"/>
    <mergeCell ref="D1919:F1919"/>
    <mergeCell ref="G1919:I1919"/>
    <mergeCell ref="J1919:N1919"/>
    <mergeCell ref="O1919:R1919"/>
    <mergeCell ref="B1940:C1940"/>
    <mergeCell ref="D1940:F1940"/>
    <mergeCell ref="G1940:I1940"/>
    <mergeCell ref="J1940:N1940"/>
    <mergeCell ref="O1940:R1940"/>
    <mergeCell ref="S1940:V1940"/>
    <mergeCell ref="B1941:C1941"/>
    <mergeCell ref="D1941:F1941"/>
    <mergeCell ref="G1941:I1941"/>
    <mergeCell ref="J1941:N1941"/>
    <mergeCell ref="O1941:R1941"/>
    <mergeCell ref="S1941:V1941"/>
    <mergeCell ref="G1938:I1938"/>
    <mergeCell ref="J1938:N1938"/>
    <mergeCell ref="O1938:R1938"/>
    <mergeCell ref="S1938:V1938"/>
    <mergeCell ref="X1938:Z1938"/>
    <mergeCell ref="B1939:C1939"/>
    <mergeCell ref="D1939:F1939"/>
    <mergeCell ref="G1939:I1939"/>
    <mergeCell ref="J1939:N1939"/>
    <mergeCell ref="O1939:R1939"/>
    <mergeCell ref="S1939:V1939"/>
    <mergeCell ref="B1931:C1931"/>
    <mergeCell ref="B1932:C1932"/>
    <mergeCell ref="B1933:C1933"/>
    <mergeCell ref="B1934:C1934"/>
    <mergeCell ref="B1935:C1935"/>
    <mergeCell ref="B1936:C1936"/>
    <mergeCell ref="B1937:C1937"/>
    <mergeCell ref="B1938:C1938"/>
    <mergeCell ref="D1938:F1938"/>
    <mergeCell ref="D1928:F1928"/>
    <mergeCell ref="G1928:V1928"/>
    <mergeCell ref="W1928:Z1928"/>
    <mergeCell ref="D1929:F1929"/>
    <mergeCell ref="G1929:I1929"/>
    <mergeCell ref="J1929:L1929"/>
    <mergeCell ref="M1929:M1930"/>
    <mergeCell ref="N1929:N1930"/>
    <mergeCell ref="O1929:R1929"/>
    <mergeCell ref="S1929:S1930"/>
    <mergeCell ref="T1929:W1929"/>
    <mergeCell ref="X1929:Z1929"/>
    <mergeCell ref="B1946:C1947"/>
    <mergeCell ref="D1946:F1946"/>
    <mergeCell ref="G1946:I1946"/>
    <mergeCell ref="J1946:N1946"/>
    <mergeCell ref="O1946:R1946"/>
    <mergeCell ref="S1946:V1946"/>
    <mergeCell ref="W1946:Z1946"/>
    <mergeCell ref="D1947:F1947"/>
    <mergeCell ref="G1947:I1947"/>
    <mergeCell ref="J1947:N1947"/>
    <mergeCell ref="O1947:R1947"/>
    <mergeCell ref="S1947:V1947"/>
    <mergeCell ref="W1947:Z1947"/>
    <mergeCell ref="W1943:Z1944"/>
    <mergeCell ref="B1944:C1944"/>
    <mergeCell ref="D1944:F1944"/>
    <mergeCell ref="G1944:I1944"/>
    <mergeCell ref="J1944:N1944"/>
    <mergeCell ref="O1944:R1944"/>
    <mergeCell ref="S1944:V1944"/>
    <mergeCell ref="B1945:C1945"/>
    <mergeCell ref="D1945:F1945"/>
    <mergeCell ref="G1945:I1945"/>
    <mergeCell ref="J1945:N1945"/>
    <mergeCell ref="O1945:R1945"/>
    <mergeCell ref="S1945:V1945"/>
    <mergeCell ref="W1945:Z1945"/>
    <mergeCell ref="B1942:C1942"/>
    <mergeCell ref="D1942:F1942"/>
    <mergeCell ref="G1942:I1942"/>
    <mergeCell ref="J1942:N1942"/>
    <mergeCell ref="O1942:R1942"/>
    <mergeCell ref="S1942:V1942"/>
    <mergeCell ref="B1943:C1943"/>
    <mergeCell ref="D1943:F1943"/>
    <mergeCell ref="G1943:I1943"/>
    <mergeCell ref="J1943:N1943"/>
    <mergeCell ref="O1943:R1943"/>
    <mergeCell ref="S1943:V1943"/>
    <mergeCell ref="B1952:C1952"/>
    <mergeCell ref="D1952:F1952"/>
    <mergeCell ref="G1952:I1952"/>
    <mergeCell ref="J1952:N1952"/>
    <mergeCell ref="O1952:R1952"/>
    <mergeCell ref="S1952:V1952"/>
    <mergeCell ref="W1952:Z1952"/>
    <mergeCell ref="B1953:Z1953"/>
    <mergeCell ref="B1954:Z1954"/>
    <mergeCell ref="B1950:C1950"/>
    <mergeCell ref="D1950:F1950"/>
    <mergeCell ref="G1950:I1950"/>
    <mergeCell ref="J1950:N1950"/>
    <mergeCell ref="O1950:R1950"/>
    <mergeCell ref="S1950:V1951"/>
    <mergeCell ref="W1950:Z1951"/>
    <mergeCell ref="B1951:C1951"/>
    <mergeCell ref="D1951:F1951"/>
    <mergeCell ref="G1951:I1951"/>
    <mergeCell ref="J1951:N1951"/>
    <mergeCell ref="O1951:R1951"/>
    <mergeCell ref="B1948:C1948"/>
    <mergeCell ref="D1948:F1948"/>
    <mergeCell ref="G1948:I1948"/>
    <mergeCell ref="J1948:N1948"/>
    <mergeCell ref="O1948:R1948"/>
    <mergeCell ref="S1948:V1949"/>
    <mergeCell ref="W1948:Z1949"/>
    <mergeCell ref="B1949:C1949"/>
    <mergeCell ref="D1949:F1949"/>
    <mergeCell ref="G1949:I1949"/>
    <mergeCell ref="J1949:N1949"/>
    <mergeCell ref="O1949:R1949"/>
    <mergeCell ref="B1963:C1963"/>
    <mergeCell ref="B1964:C1964"/>
    <mergeCell ref="B1965:C1965"/>
    <mergeCell ref="B1966:C1966"/>
    <mergeCell ref="B1967:C1967"/>
    <mergeCell ref="B1968:C1968"/>
    <mergeCell ref="B1969:C1969"/>
    <mergeCell ref="B1970:C1970"/>
    <mergeCell ref="D1970:F1970"/>
    <mergeCell ref="D1960:F1960"/>
    <mergeCell ref="G1960:V1960"/>
    <mergeCell ref="W1960:Z1960"/>
    <mergeCell ref="D1961:F1961"/>
    <mergeCell ref="G1961:I1961"/>
    <mergeCell ref="J1961:L1961"/>
    <mergeCell ref="M1961:M1962"/>
    <mergeCell ref="N1961:N1962"/>
    <mergeCell ref="O1961:R1961"/>
    <mergeCell ref="S1961:S1962"/>
    <mergeCell ref="T1961:W1961"/>
    <mergeCell ref="X1961:Z1961"/>
    <mergeCell ref="B1955:C1955"/>
    <mergeCell ref="D1955:Z1955"/>
    <mergeCell ref="B1956:C1956"/>
    <mergeCell ref="D1956:Z1956"/>
    <mergeCell ref="B1957:C1957"/>
    <mergeCell ref="D1957:Z1957"/>
    <mergeCell ref="B1958:C1958"/>
    <mergeCell ref="D1958:Z1958"/>
    <mergeCell ref="B1959:C1959"/>
    <mergeCell ref="D1959:F1959"/>
    <mergeCell ref="G1959:I1959"/>
    <mergeCell ref="J1959:N1959"/>
    <mergeCell ref="O1959:R1959"/>
    <mergeCell ref="S1959:V1959"/>
    <mergeCell ref="W1959:Z1959"/>
    <mergeCell ref="B1974:C1974"/>
    <mergeCell ref="D1974:F1974"/>
    <mergeCell ref="G1974:I1974"/>
    <mergeCell ref="J1974:N1974"/>
    <mergeCell ref="O1974:R1974"/>
    <mergeCell ref="S1974:V1974"/>
    <mergeCell ref="B1975:C1975"/>
    <mergeCell ref="D1975:F1975"/>
    <mergeCell ref="G1975:I1975"/>
    <mergeCell ref="J1975:N1975"/>
    <mergeCell ref="O1975:R1975"/>
    <mergeCell ref="S1975:V1975"/>
    <mergeCell ref="B1972:C1972"/>
    <mergeCell ref="D1972:F1972"/>
    <mergeCell ref="G1972:I1972"/>
    <mergeCell ref="J1972:N1972"/>
    <mergeCell ref="O1972:R1972"/>
    <mergeCell ref="S1972:V1972"/>
    <mergeCell ref="B1973:C1973"/>
    <mergeCell ref="D1973:F1973"/>
    <mergeCell ref="G1973:I1973"/>
    <mergeCell ref="J1973:N1973"/>
    <mergeCell ref="O1973:R1973"/>
    <mergeCell ref="S1973:V1973"/>
    <mergeCell ref="G1970:I1970"/>
    <mergeCell ref="J1970:N1970"/>
    <mergeCell ref="O1970:R1970"/>
    <mergeCell ref="S1970:V1970"/>
    <mergeCell ref="X1970:Z1970"/>
    <mergeCell ref="B1971:C1971"/>
    <mergeCell ref="D1971:F1971"/>
    <mergeCell ref="G1971:I1971"/>
    <mergeCell ref="J1971:N1971"/>
    <mergeCell ref="O1971:R1971"/>
    <mergeCell ref="S1971:V1971"/>
    <mergeCell ref="B1980:C1980"/>
    <mergeCell ref="D1980:F1980"/>
    <mergeCell ref="G1980:I1980"/>
    <mergeCell ref="J1980:N1980"/>
    <mergeCell ref="O1980:R1980"/>
    <mergeCell ref="S1980:V1981"/>
    <mergeCell ref="W1980:Z1981"/>
    <mergeCell ref="B1981:C1981"/>
    <mergeCell ref="D1981:F1981"/>
    <mergeCell ref="G1981:I1981"/>
    <mergeCell ref="J1981:N1981"/>
    <mergeCell ref="O1981:R1981"/>
    <mergeCell ref="B1978:C1979"/>
    <mergeCell ref="D1978:F1978"/>
    <mergeCell ref="G1978:I1978"/>
    <mergeCell ref="J1978:N1978"/>
    <mergeCell ref="O1978:R1978"/>
    <mergeCell ref="S1978:V1978"/>
    <mergeCell ref="W1978:Z1978"/>
    <mergeCell ref="D1979:F1979"/>
    <mergeCell ref="G1979:I1979"/>
    <mergeCell ref="J1979:N1979"/>
    <mergeCell ref="O1979:R1979"/>
    <mergeCell ref="S1979:V1979"/>
    <mergeCell ref="W1979:Z1979"/>
    <mergeCell ref="W1975:Z1976"/>
    <mergeCell ref="B1976:C1976"/>
    <mergeCell ref="D1976:F1976"/>
    <mergeCell ref="G1976:I1976"/>
    <mergeCell ref="J1976:N1976"/>
    <mergeCell ref="O1976:R1976"/>
    <mergeCell ref="S1976:V1976"/>
    <mergeCell ref="B1977:C1977"/>
    <mergeCell ref="D1977:F1977"/>
    <mergeCell ref="G1977:I1977"/>
    <mergeCell ref="J1977:N1977"/>
    <mergeCell ref="O1977:R1977"/>
    <mergeCell ref="S1977:V1977"/>
    <mergeCell ref="W1977:Z1977"/>
    <mergeCell ref="B1987:C1987"/>
    <mergeCell ref="D1987:Z1987"/>
    <mergeCell ref="B1988:C1988"/>
    <mergeCell ref="D1988:Z1988"/>
    <mergeCell ref="B1989:C1989"/>
    <mergeCell ref="D1989:Z1989"/>
    <mergeCell ref="B1990:C1990"/>
    <mergeCell ref="D1990:Z1990"/>
    <mergeCell ref="B1991:C1991"/>
    <mergeCell ref="D1991:F1991"/>
    <mergeCell ref="G1991:I1991"/>
    <mergeCell ref="J1991:N1991"/>
    <mergeCell ref="O1991:R1991"/>
    <mergeCell ref="S1991:V1991"/>
    <mergeCell ref="W1991:Z1991"/>
    <mergeCell ref="B1984:C1984"/>
    <mergeCell ref="D1984:F1984"/>
    <mergeCell ref="G1984:I1984"/>
    <mergeCell ref="J1984:N1984"/>
    <mergeCell ref="O1984:R1984"/>
    <mergeCell ref="S1984:V1984"/>
    <mergeCell ref="W1984:Z1984"/>
    <mergeCell ref="B1985:Z1985"/>
    <mergeCell ref="B1986:Z1986"/>
    <mergeCell ref="B1982:C1982"/>
    <mergeCell ref="D1982:F1982"/>
    <mergeCell ref="G1982:I1982"/>
    <mergeCell ref="J1982:N1982"/>
    <mergeCell ref="O1982:R1982"/>
    <mergeCell ref="S1982:V1983"/>
    <mergeCell ref="W1982:Z1983"/>
    <mergeCell ref="B1983:C1983"/>
    <mergeCell ref="D1983:F1983"/>
    <mergeCell ref="G1983:I1983"/>
    <mergeCell ref="J1983:N1983"/>
    <mergeCell ref="O1983:R1983"/>
    <mergeCell ref="B2004:C2004"/>
    <mergeCell ref="D2004:F2004"/>
    <mergeCell ref="G2004:I2004"/>
    <mergeCell ref="J2004:N2004"/>
    <mergeCell ref="O2004:R2004"/>
    <mergeCell ref="S2004:V2004"/>
    <mergeCell ref="B2005:C2005"/>
    <mergeCell ref="D2005:F2005"/>
    <mergeCell ref="G2005:I2005"/>
    <mergeCell ref="J2005:N2005"/>
    <mergeCell ref="O2005:R2005"/>
    <mergeCell ref="S2005:V2005"/>
    <mergeCell ref="G2002:I2002"/>
    <mergeCell ref="J2002:N2002"/>
    <mergeCell ref="O2002:R2002"/>
    <mergeCell ref="S2002:V2002"/>
    <mergeCell ref="X2002:Z2002"/>
    <mergeCell ref="B2003:C2003"/>
    <mergeCell ref="D2003:F2003"/>
    <mergeCell ref="G2003:I2003"/>
    <mergeCell ref="J2003:N2003"/>
    <mergeCell ref="O2003:R2003"/>
    <mergeCell ref="S2003:V2003"/>
    <mergeCell ref="B1995:C1995"/>
    <mergeCell ref="B1996:C1996"/>
    <mergeCell ref="B1997:C1997"/>
    <mergeCell ref="B1998:C1998"/>
    <mergeCell ref="B1999:C1999"/>
    <mergeCell ref="B2000:C2000"/>
    <mergeCell ref="B2001:C2001"/>
    <mergeCell ref="B2002:C2002"/>
    <mergeCell ref="D2002:F2002"/>
    <mergeCell ref="D1992:F1992"/>
    <mergeCell ref="G1992:V1992"/>
    <mergeCell ref="W1992:Z1992"/>
    <mergeCell ref="D1993:F1993"/>
    <mergeCell ref="G1993:I1993"/>
    <mergeCell ref="J1993:L1993"/>
    <mergeCell ref="M1993:M1994"/>
    <mergeCell ref="N1993:N1994"/>
    <mergeCell ref="O1993:R1993"/>
    <mergeCell ref="S1993:S1994"/>
    <mergeCell ref="T1993:W1993"/>
    <mergeCell ref="X1993:Z1993"/>
    <mergeCell ref="B2010:C2011"/>
    <mergeCell ref="D2010:F2010"/>
    <mergeCell ref="G2010:I2010"/>
    <mergeCell ref="J2010:N2010"/>
    <mergeCell ref="O2010:R2010"/>
    <mergeCell ref="S2010:V2010"/>
    <mergeCell ref="W2010:Z2010"/>
    <mergeCell ref="D2011:F2011"/>
    <mergeCell ref="G2011:I2011"/>
    <mergeCell ref="J2011:N2011"/>
    <mergeCell ref="O2011:R2011"/>
    <mergeCell ref="S2011:V2011"/>
    <mergeCell ref="W2011:Z2011"/>
    <mergeCell ref="W2007:Z2008"/>
    <mergeCell ref="B2008:C2008"/>
    <mergeCell ref="D2008:F2008"/>
    <mergeCell ref="G2008:I2008"/>
    <mergeCell ref="J2008:N2008"/>
    <mergeCell ref="O2008:R2008"/>
    <mergeCell ref="S2008:V2008"/>
    <mergeCell ref="B2009:C2009"/>
    <mergeCell ref="D2009:F2009"/>
    <mergeCell ref="G2009:I2009"/>
    <mergeCell ref="J2009:N2009"/>
    <mergeCell ref="O2009:R2009"/>
    <mergeCell ref="S2009:V2009"/>
    <mergeCell ref="W2009:Z2009"/>
    <mergeCell ref="B2006:C2006"/>
    <mergeCell ref="D2006:F2006"/>
    <mergeCell ref="G2006:I2006"/>
    <mergeCell ref="J2006:N2006"/>
    <mergeCell ref="O2006:R2006"/>
    <mergeCell ref="S2006:V2006"/>
    <mergeCell ref="B2007:C2007"/>
    <mergeCell ref="D2007:F2007"/>
    <mergeCell ref="G2007:I2007"/>
    <mergeCell ref="J2007:N2007"/>
    <mergeCell ref="O2007:R2007"/>
    <mergeCell ref="S2007:V2007"/>
    <mergeCell ref="B2016:C2016"/>
    <mergeCell ref="D2016:F2016"/>
    <mergeCell ref="G2016:I2016"/>
    <mergeCell ref="J2016:N2016"/>
    <mergeCell ref="O2016:R2016"/>
    <mergeCell ref="S2016:V2016"/>
    <mergeCell ref="W2016:Z2016"/>
    <mergeCell ref="B2017:Z2017"/>
    <mergeCell ref="B2018:Z2018"/>
    <mergeCell ref="B2014:C2014"/>
    <mergeCell ref="D2014:F2014"/>
    <mergeCell ref="G2014:I2014"/>
    <mergeCell ref="J2014:N2014"/>
    <mergeCell ref="O2014:R2014"/>
    <mergeCell ref="S2014:V2015"/>
    <mergeCell ref="W2014:Z2015"/>
    <mergeCell ref="B2015:C2015"/>
    <mergeCell ref="D2015:F2015"/>
    <mergeCell ref="G2015:I2015"/>
    <mergeCell ref="J2015:N2015"/>
    <mergeCell ref="O2015:R2015"/>
    <mergeCell ref="B2012:C2012"/>
    <mergeCell ref="D2012:F2012"/>
    <mergeCell ref="G2012:I2012"/>
    <mergeCell ref="J2012:N2012"/>
    <mergeCell ref="O2012:R2012"/>
    <mergeCell ref="S2012:V2013"/>
    <mergeCell ref="W2012:Z2013"/>
    <mergeCell ref="B2013:C2013"/>
    <mergeCell ref="D2013:F2013"/>
    <mergeCell ref="G2013:I2013"/>
    <mergeCell ref="J2013:N2013"/>
    <mergeCell ref="O2013:R2013"/>
    <mergeCell ref="B2027:C2027"/>
    <mergeCell ref="B2028:C2028"/>
    <mergeCell ref="B2029:C2029"/>
    <mergeCell ref="B2030:C2030"/>
    <mergeCell ref="B2031:C2031"/>
    <mergeCell ref="B2032:C2032"/>
    <mergeCell ref="B2033:C2033"/>
    <mergeCell ref="B2034:C2034"/>
    <mergeCell ref="D2034:F2034"/>
    <mergeCell ref="D2024:F2024"/>
    <mergeCell ref="G2024:V2024"/>
    <mergeCell ref="W2024:Z2024"/>
    <mergeCell ref="D2025:F2025"/>
    <mergeCell ref="G2025:I2025"/>
    <mergeCell ref="J2025:L2025"/>
    <mergeCell ref="M2025:M2026"/>
    <mergeCell ref="N2025:N2026"/>
    <mergeCell ref="O2025:R2025"/>
    <mergeCell ref="S2025:S2026"/>
    <mergeCell ref="T2025:W2025"/>
    <mergeCell ref="X2025:Z2025"/>
    <mergeCell ref="B2019:C2019"/>
    <mergeCell ref="D2019:Z2019"/>
    <mergeCell ref="B2020:C2020"/>
    <mergeCell ref="D2020:Z2020"/>
    <mergeCell ref="B2021:C2021"/>
    <mergeCell ref="D2021:Z2021"/>
    <mergeCell ref="B2022:C2022"/>
    <mergeCell ref="D2022:Z2022"/>
    <mergeCell ref="B2023:C2023"/>
    <mergeCell ref="D2023:F2023"/>
    <mergeCell ref="G2023:I2023"/>
    <mergeCell ref="J2023:N2023"/>
    <mergeCell ref="O2023:R2023"/>
    <mergeCell ref="S2023:V2023"/>
    <mergeCell ref="W2023:Z2023"/>
    <mergeCell ref="B2038:C2038"/>
    <mergeCell ref="D2038:F2038"/>
    <mergeCell ref="G2038:I2038"/>
    <mergeCell ref="J2038:N2038"/>
    <mergeCell ref="O2038:R2038"/>
    <mergeCell ref="S2038:V2038"/>
    <mergeCell ref="B2039:C2039"/>
    <mergeCell ref="D2039:F2039"/>
    <mergeCell ref="G2039:I2039"/>
    <mergeCell ref="J2039:N2039"/>
    <mergeCell ref="O2039:R2039"/>
    <mergeCell ref="S2039:V2039"/>
    <mergeCell ref="B2036:C2036"/>
    <mergeCell ref="D2036:F2036"/>
    <mergeCell ref="G2036:I2036"/>
    <mergeCell ref="J2036:N2036"/>
    <mergeCell ref="O2036:R2036"/>
    <mergeCell ref="S2036:V2036"/>
    <mergeCell ref="B2037:C2037"/>
    <mergeCell ref="D2037:F2037"/>
    <mergeCell ref="G2037:I2037"/>
    <mergeCell ref="J2037:N2037"/>
    <mergeCell ref="O2037:R2037"/>
    <mergeCell ref="S2037:V2037"/>
    <mergeCell ref="G2034:I2034"/>
    <mergeCell ref="J2034:N2034"/>
    <mergeCell ref="O2034:R2034"/>
    <mergeCell ref="S2034:V2034"/>
    <mergeCell ref="X2034:Z2034"/>
    <mergeCell ref="B2035:C2035"/>
    <mergeCell ref="D2035:F2035"/>
    <mergeCell ref="G2035:I2035"/>
    <mergeCell ref="J2035:N2035"/>
    <mergeCell ref="O2035:R2035"/>
    <mergeCell ref="S2035:V2035"/>
    <mergeCell ref="B2044:C2044"/>
    <mergeCell ref="D2044:F2044"/>
    <mergeCell ref="G2044:I2044"/>
    <mergeCell ref="J2044:N2044"/>
    <mergeCell ref="O2044:R2044"/>
    <mergeCell ref="S2044:V2045"/>
    <mergeCell ref="W2044:Z2045"/>
    <mergeCell ref="B2045:C2045"/>
    <mergeCell ref="D2045:F2045"/>
    <mergeCell ref="G2045:I2045"/>
    <mergeCell ref="J2045:N2045"/>
    <mergeCell ref="O2045:R2045"/>
    <mergeCell ref="B2042:C2043"/>
    <mergeCell ref="D2042:F2042"/>
    <mergeCell ref="G2042:I2042"/>
    <mergeCell ref="J2042:N2042"/>
    <mergeCell ref="O2042:R2042"/>
    <mergeCell ref="S2042:V2042"/>
    <mergeCell ref="W2042:Z2042"/>
    <mergeCell ref="D2043:F2043"/>
    <mergeCell ref="G2043:I2043"/>
    <mergeCell ref="J2043:N2043"/>
    <mergeCell ref="O2043:R2043"/>
    <mergeCell ref="S2043:V2043"/>
    <mergeCell ref="W2043:Z2043"/>
    <mergeCell ref="W2039:Z2040"/>
    <mergeCell ref="B2040:C2040"/>
    <mergeCell ref="D2040:F2040"/>
    <mergeCell ref="G2040:I2040"/>
    <mergeCell ref="J2040:N2040"/>
    <mergeCell ref="O2040:R2040"/>
    <mergeCell ref="S2040:V2040"/>
    <mergeCell ref="B2041:C2041"/>
    <mergeCell ref="D2041:F2041"/>
    <mergeCell ref="G2041:I2041"/>
    <mergeCell ref="J2041:N2041"/>
    <mergeCell ref="O2041:R2041"/>
    <mergeCell ref="S2041:V2041"/>
    <mergeCell ref="W2041:Z2041"/>
    <mergeCell ref="B2051:C2051"/>
    <mergeCell ref="D2051:Z2051"/>
    <mergeCell ref="B2052:C2052"/>
    <mergeCell ref="D2052:Z2052"/>
    <mergeCell ref="B2053:C2053"/>
    <mergeCell ref="D2053:Z2053"/>
    <mergeCell ref="B2054:C2054"/>
    <mergeCell ref="D2054:Z2054"/>
    <mergeCell ref="B2055:C2055"/>
    <mergeCell ref="D2055:F2055"/>
    <mergeCell ref="G2055:I2055"/>
    <mergeCell ref="J2055:N2055"/>
    <mergeCell ref="O2055:R2055"/>
    <mergeCell ref="S2055:V2055"/>
    <mergeCell ref="W2055:Z2055"/>
    <mergeCell ref="B2048:C2048"/>
    <mergeCell ref="D2048:F2048"/>
    <mergeCell ref="G2048:I2048"/>
    <mergeCell ref="J2048:N2048"/>
    <mergeCell ref="O2048:R2048"/>
    <mergeCell ref="S2048:V2048"/>
    <mergeCell ref="W2048:Z2048"/>
    <mergeCell ref="B2049:Z2049"/>
    <mergeCell ref="B2050:Z2050"/>
    <mergeCell ref="B2046:C2046"/>
    <mergeCell ref="D2046:F2046"/>
    <mergeCell ref="G2046:I2046"/>
    <mergeCell ref="J2046:N2046"/>
    <mergeCell ref="O2046:R2046"/>
    <mergeCell ref="S2046:V2047"/>
    <mergeCell ref="W2046:Z2047"/>
    <mergeCell ref="B2047:C2047"/>
    <mergeCell ref="D2047:F2047"/>
    <mergeCell ref="G2047:I2047"/>
    <mergeCell ref="J2047:N2047"/>
    <mergeCell ref="O2047:R2047"/>
    <mergeCell ref="B2068:C2068"/>
    <mergeCell ref="D2068:F2068"/>
    <mergeCell ref="G2068:I2068"/>
    <mergeCell ref="J2068:N2068"/>
    <mergeCell ref="O2068:R2068"/>
    <mergeCell ref="S2068:V2068"/>
    <mergeCell ref="B2069:C2069"/>
    <mergeCell ref="D2069:F2069"/>
    <mergeCell ref="G2069:I2069"/>
    <mergeCell ref="J2069:N2069"/>
    <mergeCell ref="O2069:R2069"/>
    <mergeCell ref="S2069:V2069"/>
    <mergeCell ref="G2066:I2066"/>
    <mergeCell ref="J2066:N2066"/>
    <mergeCell ref="O2066:R2066"/>
    <mergeCell ref="S2066:V2066"/>
    <mergeCell ref="X2066:Z2066"/>
    <mergeCell ref="B2067:C2067"/>
    <mergeCell ref="D2067:F2067"/>
    <mergeCell ref="G2067:I2067"/>
    <mergeCell ref="J2067:N2067"/>
    <mergeCell ref="O2067:R2067"/>
    <mergeCell ref="S2067:V2067"/>
    <mergeCell ref="B2059:C2059"/>
    <mergeCell ref="B2060:C2060"/>
    <mergeCell ref="B2061:C2061"/>
    <mergeCell ref="B2062:C2062"/>
    <mergeCell ref="B2063:C2063"/>
    <mergeCell ref="B2064:C2064"/>
    <mergeCell ref="B2065:C2065"/>
    <mergeCell ref="B2066:C2066"/>
    <mergeCell ref="D2066:F2066"/>
    <mergeCell ref="D2056:F2056"/>
    <mergeCell ref="G2056:V2056"/>
    <mergeCell ref="W2056:Z2056"/>
    <mergeCell ref="D2057:F2057"/>
    <mergeCell ref="G2057:I2057"/>
    <mergeCell ref="J2057:L2057"/>
    <mergeCell ref="M2057:M2058"/>
    <mergeCell ref="N2057:N2058"/>
    <mergeCell ref="O2057:R2057"/>
    <mergeCell ref="S2057:S2058"/>
    <mergeCell ref="T2057:W2057"/>
    <mergeCell ref="X2057:Z2057"/>
    <mergeCell ref="B2074:C2075"/>
    <mergeCell ref="D2074:F2074"/>
    <mergeCell ref="G2074:I2074"/>
    <mergeCell ref="J2074:N2074"/>
    <mergeCell ref="O2074:R2074"/>
    <mergeCell ref="S2074:V2074"/>
    <mergeCell ref="W2074:Z2074"/>
    <mergeCell ref="D2075:F2075"/>
    <mergeCell ref="G2075:I2075"/>
    <mergeCell ref="J2075:N2075"/>
    <mergeCell ref="O2075:R2075"/>
    <mergeCell ref="S2075:V2075"/>
    <mergeCell ref="W2075:Z2075"/>
    <mergeCell ref="W2071:Z2072"/>
    <mergeCell ref="B2072:C2072"/>
    <mergeCell ref="D2072:F2072"/>
    <mergeCell ref="G2072:I2072"/>
    <mergeCell ref="J2072:N2072"/>
    <mergeCell ref="O2072:R2072"/>
    <mergeCell ref="S2072:V2072"/>
    <mergeCell ref="B2073:C2073"/>
    <mergeCell ref="D2073:F2073"/>
    <mergeCell ref="G2073:I2073"/>
    <mergeCell ref="J2073:N2073"/>
    <mergeCell ref="O2073:R2073"/>
    <mergeCell ref="S2073:V2073"/>
    <mergeCell ref="W2073:Z2073"/>
    <mergeCell ref="B2070:C2070"/>
    <mergeCell ref="D2070:F2070"/>
    <mergeCell ref="G2070:I2070"/>
    <mergeCell ref="J2070:N2070"/>
    <mergeCell ref="O2070:R2070"/>
    <mergeCell ref="S2070:V2070"/>
    <mergeCell ref="B2071:C2071"/>
    <mergeCell ref="D2071:F2071"/>
    <mergeCell ref="G2071:I2071"/>
    <mergeCell ref="J2071:N2071"/>
    <mergeCell ref="O2071:R2071"/>
    <mergeCell ref="S2071:V2071"/>
    <mergeCell ref="B2080:C2080"/>
    <mergeCell ref="D2080:F2080"/>
    <mergeCell ref="G2080:I2080"/>
    <mergeCell ref="J2080:N2080"/>
    <mergeCell ref="O2080:R2080"/>
    <mergeCell ref="S2080:V2080"/>
    <mergeCell ref="W2080:Z2080"/>
    <mergeCell ref="B2081:Z2081"/>
    <mergeCell ref="B2082:Z2082"/>
    <mergeCell ref="B2078:C2078"/>
    <mergeCell ref="D2078:F2078"/>
    <mergeCell ref="G2078:I2078"/>
    <mergeCell ref="J2078:N2078"/>
    <mergeCell ref="O2078:R2078"/>
    <mergeCell ref="S2078:V2079"/>
    <mergeCell ref="W2078:Z2079"/>
    <mergeCell ref="B2079:C2079"/>
    <mergeCell ref="D2079:F2079"/>
    <mergeCell ref="G2079:I2079"/>
    <mergeCell ref="J2079:N2079"/>
    <mergeCell ref="O2079:R2079"/>
    <mergeCell ref="B2076:C2076"/>
    <mergeCell ref="D2076:F2076"/>
    <mergeCell ref="G2076:I2076"/>
    <mergeCell ref="J2076:N2076"/>
    <mergeCell ref="O2076:R2076"/>
    <mergeCell ref="S2076:V2077"/>
    <mergeCell ref="W2076:Z2077"/>
    <mergeCell ref="B2077:C2077"/>
    <mergeCell ref="D2077:F2077"/>
    <mergeCell ref="G2077:I2077"/>
    <mergeCell ref="J2077:N2077"/>
    <mergeCell ref="O2077:R2077"/>
    <mergeCell ref="B2091:C2091"/>
    <mergeCell ref="B2092:C2092"/>
    <mergeCell ref="B2093:C2093"/>
    <mergeCell ref="B2094:C2094"/>
    <mergeCell ref="B2095:C2095"/>
    <mergeCell ref="B2096:C2096"/>
    <mergeCell ref="B2097:C2097"/>
    <mergeCell ref="B2098:C2098"/>
    <mergeCell ref="D2098:F2098"/>
    <mergeCell ref="D2088:F2088"/>
    <mergeCell ref="G2088:V2088"/>
    <mergeCell ref="W2088:Z2088"/>
    <mergeCell ref="D2089:F2089"/>
    <mergeCell ref="G2089:I2089"/>
    <mergeCell ref="J2089:L2089"/>
    <mergeCell ref="M2089:M2090"/>
    <mergeCell ref="N2089:N2090"/>
    <mergeCell ref="O2089:R2089"/>
    <mergeCell ref="S2089:S2090"/>
    <mergeCell ref="T2089:W2089"/>
    <mergeCell ref="X2089:Z2089"/>
    <mergeCell ref="B2083:C2083"/>
    <mergeCell ref="D2083:Z2083"/>
    <mergeCell ref="B2084:C2084"/>
    <mergeCell ref="D2084:Z2084"/>
    <mergeCell ref="B2085:C2085"/>
    <mergeCell ref="D2085:Z2085"/>
    <mergeCell ref="B2086:C2086"/>
    <mergeCell ref="D2086:Z2086"/>
    <mergeCell ref="B2087:C2087"/>
    <mergeCell ref="D2087:F2087"/>
    <mergeCell ref="G2087:I2087"/>
    <mergeCell ref="J2087:N2087"/>
    <mergeCell ref="O2087:R2087"/>
    <mergeCell ref="S2087:V2087"/>
    <mergeCell ref="W2087:Z2087"/>
    <mergeCell ref="B2102:C2102"/>
    <mergeCell ref="D2102:F2102"/>
    <mergeCell ref="G2102:I2102"/>
    <mergeCell ref="J2102:N2102"/>
    <mergeCell ref="O2102:R2102"/>
    <mergeCell ref="S2102:V2102"/>
    <mergeCell ref="B2103:C2103"/>
    <mergeCell ref="D2103:F2103"/>
    <mergeCell ref="G2103:I2103"/>
    <mergeCell ref="J2103:N2103"/>
    <mergeCell ref="O2103:R2103"/>
    <mergeCell ref="S2103:V2103"/>
    <mergeCell ref="B2100:C2100"/>
    <mergeCell ref="D2100:F2100"/>
    <mergeCell ref="G2100:I2100"/>
    <mergeCell ref="J2100:N2100"/>
    <mergeCell ref="O2100:R2100"/>
    <mergeCell ref="S2100:V2100"/>
    <mergeCell ref="B2101:C2101"/>
    <mergeCell ref="D2101:F2101"/>
    <mergeCell ref="G2101:I2101"/>
    <mergeCell ref="J2101:N2101"/>
    <mergeCell ref="O2101:R2101"/>
    <mergeCell ref="S2101:V2101"/>
    <mergeCell ref="G2098:I2098"/>
    <mergeCell ref="J2098:N2098"/>
    <mergeCell ref="O2098:R2098"/>
    <mergeCell ref="S2098:V2098"/>
    <mergeCell ref="X2098:Z2098"/>
    <mergeCell ref="B2099:C2099"/>
    <mergeCell ref="D2099:F2099"/>
    <mergeCell ref="G2099:I2099"/>
    <mergeCell ref="J2099:N2099"/>
    <mergeCell ref="O2099:R2099"/>
    <mergeCell ref="S2099:V2099"/>
    <mergeCell ref="B2108:C2108"/>
    <mergeCell ref="D2108:F2108"/>
    <mergeCell ref="G2108:I2108"/>
    <mergeCell ref="J2108:N2108"/>
    <mergeCell ref="O2108:R2108"/>
    <mergeCell ref="S2108:V2109"/>
    <mergeCell ref="W2108:Z2109"/>
    <mergeCell ref="B2109:C2109"/>
    <mergeCell ref="D2109:F2109"/>
    <mergeCell ref="G2109:I2109"/>
    <mergeCell ref="J2109:N2109"/>
    <mergeCell ref="O2109:R2109"/>
    <mergeCell ref="B2106:C2107"/>
    <mergeCell ref="D2106:F2106"/>
    <mergeCell ref="G2106:I2106"/>
    <mergeCell ref="J2106:N2106"/>
    <mergeCell ref="O2106:R2106"/>
    <mergeCell ref="S2106:V2106"/>
    <mergeCell ref="W2106:Z2106"/>
    <mergeCell ref="D2107:F2107"/>
    <mergeCell ref="G2107:I2107"/>
    <mergeCell ref="J2107:N2107"/>
    <mergeCell ref="O2107:R2107"/>
    <mergeCell ref="S2107:V2107"/>
    <mergeCell ref="W2107:Z2107"/>
    <mergeCell ref="W2103:Z2104"/>
    <mergeCell ref="B2104:C2104"/>
    <mergeCell ref="D2104:F2104"/>
    <mergeCell ref="G2104:I2104"/>
    <mergeCell ref="J2104:N2104"/>
    <mergeCell ref="O2104:R2104"/>
    <mergeCell ref="S2104:V2104"/>
    <mergeCell ref="B2105:C2105"/>
    <mergeCell ref="D2105:F2105"/>
    <mergeCell ref="G2105:I2105"/>
    <mergeCell ref="J2105:N2105"/>
    <mergeCell ref="O2105:R2105"/>
    <mergeCell ref="S2105:V2105"/>
    <mergeCell ref="W2105:Z2105"/>
    <mergeCell ref="B2115:C2115"/>
    <mergeCell ref="D2115:Z2115"/>
    <mergeCell ref="B2116:C2116"/>
    <mergeCell ref="D2116:Z2116"/>
    <mergeCell ref="B2117:C2117"/>
    <mergeCell ref="D2117:Z2117"/>
    <mergeCell ref="B2118:C2118"/>
    <mergeCell ref="D2118:Z2118"/>
    <mergeCell ref="B2119:C2119"/>
    <mergeCell ref="D2119:F2119"/>
    <mergeCell ref="G2119:I2119"/>
    <mergeCell ref="J2119:N2119"/>
    <mergeCell ref="O2119:R2119"/>
    <mergeCell ref="S2119:V2119"/>
    <mergeCell ref="W2119:Z2119"/>
    <mergeCell ref="B2112:C2112"/>
    <mergeCell ref="D2112:F2112"/>
    <mergeCell ref="G2112:I2112"/>
    <mergeCell ref="J2112:N2112"/>
    <mergeCell ref="O2112:R2112"/>
    <mergeCell ref="S2112:V2112"/>
    <mergeCell ref="W2112:Z2112"/>
    <mergeCell ref="B2113:Z2113"/>
    <mergeCell ref="B2114:Z2114"/>
    <mergeCell ref="B2110:C2110"/>
    <mergeCell ref="D2110:F2110"/>
    <mergeCell ref="G2110:I2110"/>
    <mergeCell ref="J2110:N2110"/>
    <mergeCell ref="O2110:R2110"/>
    <mergeCell ref="S2110:V2111"/>
    <mergeCell ref="W2110:Z2111"/>
    <mergeCell ref="B2111:C2111"/>
    <mergeCell ref="D2111:F2111"/>
    <mergeCell ref="G2111:I2111"/>
    <mergeCell ref="J2111:N2111"/>
    <mergeCell ref="O2111:R2111"/>
    <mergeCell ref="B2132:C2132"/>
    <mergeCell ref="D2132:F2132"/>
    <mergeCell ref="G2132:I2132"/>
    <mergeCell ref="J2132:N2132"/>
    <mergeCell ref="O2132:R2132"/>
    <mergeCell ref="S2132:V2132"/>
    <mergeCell ref="B2133:C2133"/>
    <mergeCell ref="D2133:F2133"/>
    <mergeCell ref="G2133:I2133"/>
    <mergeCell ref="J2133:N2133"/>
    <mergeCell ref="O2133:R2133"/>
    <mergeCell ref="S2133:V2133"/>
    <mergeCell ref="G2130:I2130"/>
    <mergeCell ref="J2130:N2130"/>
    <mergeCell ref="O2130:R2130"/>
    <mergeCell ref="S2130:V2130"/>
    <mergeCell ref="X2130:Z2130"/>
    <mergeCell ref="B2131:C2131"/>
    <mergeCell ref="D2131:F2131"/>
    <mergeCell ref="G2131:I2131"/>
    <mergeCell ref="J2131:N2131"/>
    <mergeCell ref="O2131:R2131"/>
    <mergeCell ref="S2131:V2131"/>
    <mergeCell ref="B2123:C2123"/>
    <mergeCell ref="B2124:C2124"/>
    <mergeCell ref="B2125:C2125"/>
    <mergeCell ref="B2126:C2126"/>
    <mergeCell ref="B2127:C2127"/>
    <mergeCell ref="B2128:C2128"/>
    <mergeCell ref="B2129:C2129"/>
    <mergeCell ref="B2130:C2130"/>
    <mergeCell ref="D2130:F2130"/>
    <mergeCell ref="D2120:F2120"/>
    <mergeCell ref="G2120:V2120"/>
    <mergeCell ref="W2120:Z2120"/>
    <mergeCell ref="D2121:F2121"/>
    <mergeCell ref="G2121:I2121"/>
    <mergeCell ref="J2121:L2121"/>
    <mergeCell ref="M2121:M2122"/>
    <mergeCell ref="N2121:N2122"/>
    <mergeCell ref="O2121:R2121"/>
    <mergeCell ref="S2121:S2122"/>
    <mergeCell ref="T2121:W2121"/>
    <mergeCell ref="X2121:Z2121"/>
    <mergeCell ref="B2138:C2139"/>
    <mergeCell ref="D2138:F2138"/>
    <mergeCell ref="G2138:I2138"/>
    <mergeCell ref="J2138:N2138"/>
    <mergeCell ref="O2138:R2138"/>
    <mergeCell ref="S2138:V2138"/>
    <mergeCell ref="W2138:Z2138"/>
    <mergeCell ref="D2139:F2139"/>
    <mergeCell ref="G2139:I2139"/>
    <mergeCell ref="J2139:N2139"/>
    <mergeCell ref="O2139:R2139"/>
    <mergeCell ref="S2139:V2139"/>
    <mergeCell ref="W2139:Z2139"/>
    <mergeCell ref="W2135:Z2136"/>
    <mergeCell ref="B2136:C2136"/>
    <mergeCell ref="D2136:F2136"/>
    <mergeCell ref="G2136:I2136"/>
    <mergeCell ref="J2136:N2136"/>
    <mergeCell ref="O2136:R2136"/>
    <mergeCell ref="S2136:V2136"/>
    <mergeCell ref="B2137:C2137"/>
    <mergeCell ref="D2137:F2137"/>
    <mergeCell ref="G2137:I2137"/>
    <mergeCell ref="J2137:N2137"/>
    <mergeCell ref="O2137:R2137"/>
    <mergeCell ref="S2137:V2137"/>
    <mergeCell ref="W2137:Z2137"/>
    <mergeCell ref="B2134:C2134"/>
    <mergeCell ref="D2134:F2134"/>
    <mergeCell ref="G2134:I2134"/>
    <mergeCell ref="J2134:N2134"/>
    <mergeCell ref="O2134:R2134"/>
    <mergeCell ref="S2134:V2134"/>
    <mergeCell ref="B2135:C2135"/>
    <mergeCell ref="D2135:F2135"/>
    <mergeCell ref="G2135:I2135"/>
    <mergeCell ref="J2135:N2135"/>
    <mergeCell ref="O2135:R2135"/>
    <mergeCell ref="S2135:V2135"/>
    <mergeCell ref="B2144:C2144"/>
    <mergeCell ref="D2144:F2144"/>
    <mergeCell ref="G2144:I2144"/>
    <mergeCell ref="J2144:N2144"/>
    <mergeCell ref="O2144:R2144"/>
    <mergeCell ref="S2144:V2144"/>
    <mergeCell ref="W2144:Z2144"/>
    <mergeCell ref="B2145:Z2145"/>
    <mergeCell ref="B2146:Z2146"/>
    <mergeCell ref="B2142:C2142"/>
    <mergeCell ref="D2142:F2142"/>
    <mergeCell ref="G2142:I2142"/>
    <mergeCell ref="J2142:N2142"/>
    <mergeCell ref="O2142:R2142"/>
    <mergeCell ref="S2142:V2143"/>
    <mergeCell ref="W2142:Z2143"/>
    <mergeCell ref="B2143:C2143"/>
    <mergeCell ref="D2143:F2143"/>
    <mergeCell ref="G2143:I2143"/>
    <mergeCell ref="J2143:N2143"/>
    <mergeCell ref="O2143:R2143"/>
    <mergeCell ref="B2140:C2140"/>
    <mergeCell ref="D2140:F2140"/>
    <mergeCell ref="G2140:I2140"/>
    <mergeCell ref="J2140:N2140"/>
    <mergeCell ref="O2140:R2140"/>
    <mergeCell ref="S2140:V2141"/>
    <mergeCell ref="W2140:Z2141"/>
    <mergeCell ref="B2141:C2141"/>
    <mergeCell ref="D2141:F2141"/>
    <mergeCell ref="G2141:I2141"/>
    <mergeCell ref="J2141:N2141"/>
    <mergeCell ref="O2141:R2141"/>
    <mergeCell ref="B2155:C2155"/>
    <mergeCell ref="B2156:C2156"/>
    <mergeCell ref="B2157:C2157"/>
    <mergeCell ref="B2158:C2158"/>
    <mergeCell ref="B2159:C2159"/>
    <mergeCell ref="B2160:C2160"/>
    <mergeCell ref="B2161:C2161"/>
    <mergeCell ref="B2162:C2162"/>
    <mergeCell ref="D2162:F2162"/>
    <mergeCell ref="D2152:F2152"/>
    <mergeCell ref="G2152:V2152"/>
    <mergeCell ref="W2152:Z2152"/>
    <mergeCell ref="D2153:F2153"/>
    <mergeCell ref="G2153:I2153"/>
    <mergeCell ref="J2153:L2153"/>
    <mergeCell ref="M2153:M2154"/>
    <mergeCell ref="N2153:N2154"/>
    <mergeCell ref="O2153:R2153"/>
    <mergeCell ref="S2153:S2154"/>
    <mergeCell ref="T2153:W2153"/>
    <mergeCell ref="X2153:Z2153"/>
    <mergeCell ref="B2147:C2147"/>
    <mergeCell ref="D2147:Z2147"/>
    <mergeCell ref="B2148:C2148"/>
    <mergeCell ref="D2148:Z2148"/>
    <mergeCell ref="B2149:C2149"/>
    <mergeCell ref="D2149:Z2149"/>
    <mergeCell ref="B2150:C2150"/>
    <mergeCell ref="D2150:Z2150"/>
    <mergeCell ref="B2151:C2151"/>
    <mergeCell ref="D2151:F2151"/>
    <mergeCell ref="G2151:I2151"/>
    <mergeCell ref="J2151:N2151"/>
    <mergeCell ref="O2151:R2151"/>
    <mergeCell ref="S2151:V2151"/>
    <mergeCell ref="W2151:Z2151"/>
    <mergeCell ref="B2166:C2166"/>
    <mergeCell ref="D2166:F2166"/>
    <mergeCell ref="G2166:I2166"/>
    <mergeCell ref="J2166:N2166"/>
    <mergeCell ref="O2166:R2166"/>
    <mergeCell ref="S2166:V2166"/>
    <mergeCell ref="B2167:C2167"/>
    <mergeCell ref="D2167:F2167"/>
    <mergeCell ref="G2167:I2167"/>
    <mergeCell ref="J2167:N2167"/>
    <mergeCell ref="O2167:R2167"/>
    <mergeCell ref="S2167:V2167"/>
    <mergeCell ref="B2164:C2164"/>
    <mergeCell ref="D2164:F2164"/>
    <mergeCell ref="G2164:I2164"/>
    <mergeCell ref="J2164:N2164"/>
    <mergeCell ref="O2164:R2164"/>
    <mergeCell ref="S2164:V2164"/>
    <mergeCell ref="B2165:C2165"/>
    <mergeCell ref="D2165:F2165"/>
    <mergeCell ref="G2165:I2165"/>
    <mergeCell ref="J2165:N2165"/>
    <mergeCell ref="O2165:R2165"/>
    <mergeCell ref="S2165:V2165"/>
    <mergeCell ref="G2162:I2162"/>
    <mergeCell ref="J2162:N2162"/>
    <mergeCell ref="O2162:R2162"/>
    <mergeCell ref="S2162:V2162"/>
    <mergeCell ref="X2162:Z2162"/>
    <mergeCell ref="B2163:C2163"/>
    <mergeCell ref="D2163:F2163"/>
    <mergeCell ref="G2163:I2163"/>
    <mergeCell ref="J2163:N2163"/>
    <mergeCell ref="O2163:R2163"/>
    <mergeCell ref="S2163:V2163"/>
    <mergeCell ref="B2172:C2172"/>
    <mergeCell ref="D2172:F2172"/>
    <mergeCell ref="G2172:I2172"/>
    <mergeCell ref="J2172:N2172"/>
    <mergeCell ref="O2172:R2172"/>
    <mergeCell ref="S2172:V2173"/>
    <mergeCell ref="W2172:Z2173"/>
    <mergeCell ref="B2173:C2173"/>
    <mergeCell ref="D2173:F2173"/>
    <mergeCell ref="G2173:I2173"/>
    <mergeCell ref="J2173:N2173"/>
    <mergeCell ref="O2173:R2173"/>
    <mergeCell ref="B2170:C2171"/>
    <mergeCell ref="D2170:F2170"/>
    <mergeCell ref="G2170:I2170"/>
    <mergeCell ref="J2170:N2170"/>
    <mergeCell ref="O2170:R2170"/>
    <mergeCell ref="S2170:V2170"/>
    <mergeCell ref="W2170:Z2170"/>
    <mergeCell ref="D2171:F2171"/>
    <mergeCell ref="G2171:I2171"/>
    <mergeCell ref="J2171:N2171"/>
    <mergeCell ref="O2171:R2171"/>
    <mergeCell ref="S2171:V2171"/>
    <mergeCell ref="W2171:Z2171"/>
    <mergeCell ref="W2167:Z2168"/>
    <mergeCell ref="B2168:C2168"/>
    <mergeCell ref="D2168:F2168"/>
    <mergeCell ref="G2168:I2168"/>
    <mergeCell ref="J2168:N2168"/>
    <mergeCell ref="O2168:R2168"/>
    <mergeCell ref="S2168:V2168"/>
    <mergeCell ref="B2169:C2169"/>
    <mergeCell ref="D2169:F2169"/>
    <mergeCell ref="G2169:I2169"/>
    <mergeCell ref="J2169:N2169"/>
    <mergeCell ref="O2169:R2169"/>
    <mergeCell ref="S2169:V2169"/>
    <mergeCell ref="W2169:Z2169"/>
    <mergeCell ref="B2179:C2179"/>
    <mergeCell ref="D2179:Z2179"/>
    <mergeCell ref="B2180:C2180"/>
    <mergeCell ref="D2180:Z2180"/>
    <mergeCell ref="B2181:C2181"/>
    <mergeCell ref="D2181:Z2181"/>
    <mergeCell ref="B2182:C2182"/>
    <mergeCell ref="D2182:Z2182"/>
    <mergeCell ref="B2183:C2183"/>
    <mergeCell ref="D2183:F2183"/>
    <mergeCell ref="G2183:I2183"/>
    <mergeCell ref="J2183:N2183"/>
    <mergeCell ref="O2183:R2183"/>
    <mergeCell ref="S2183:V2183"/>
    <mergeCell ref="W2183:Z2183"/>
    <mergeCell ref="B2176:C2176"/>
    <mergeCell ref="D2176:F2176"/>
    <mergeCell ref="G2176:I2176"/>
    <mergeCell ref="J2176:N2176"/>
    <mergeCell ref="O2176:R2176"/>
    <mergeCell ref="S2176:V2176"/>
    <mergeCell ref="W2176:Z2176"/>
    <mergeCell ref="B2177:Z2177"/>
    <mergeCell ref="B2178:Z2178"/>
    <mergeCell ref="B2174:C2174"/>
    <mergeCell ref="D2174:F2174"/>
    <mergeCell ref="G2174:I2174"/>
    <mergeCell ref="J2174:N2174"/>
    <mergeCell ref="O2174:R2174"/>
    <mergeCell ref="S2174:V2175"/>
    <mergeCell ref="W2174:Z2175"/>
    <mergeCell ref="B2175:C2175"/>
    <mergeCell ref="D2175:F2175"/>
    <mergeCell ref="G2175:I2175"/>
    <mergeCell ref="J2175:N2175"/>
    <mergeCell ref="O2175:R2175"/>
    <mergeCell ref="B2196:C2196"/>
    <mergeCell ref="D2196:F2196"/>
    <mergeCell ref="G2196:I2196"/>
    <mergeCell ref="J2196:N2196"/>
    <mergeCell ref="O2196:R2196"/>
    <mergeCell ref="S2196:V2196"/>
    <mergeCell ref="B2197:C2197"/>
    <mergeCell ref="D2197:F2197"/>
    <mergeCell ref="G2197:I2197"/>
    <mergeCell ref="J2197:N2197"/>
    <mergeCell ref="O2197:R2197"/>
    <mergeCell ref="S2197:V2197"/>
    <mergeCell ref="G2194:I2194"/>
    <mergeCell ref="J2194:N2194"/>
    <mergeCell ref="O2194:R2194"/>
    <mergeCell ref="S2194:V2194"/>
    <mergeCell ref="X2194:Z2194"/>
    <mergeCell ref="B2195:C2195"/>
    <mergeCell ref="D2195:F2195"/>
    <mergeCell ref="G2195:I2195"/>
    <mergeCell ref="J2195:N2195"/>
    <mergeCell ref="O2195:R2195"/>
    <mergeCell ref="S2195:V2195"/>
    <mergeCell ref="B2187:C2187"/>
    <mergeCell ref="B2188:C2188"/>
    <mergeCell ref="B2189:C2189"/>
    <mergeCell ref="B2190:C2190"/>
    <mergeCell ref="B2191:C2191"/>
    <mergeCell ref="B2192:C2192"/>
    <mergeCell ref="B2193:C2193"/>
    <mergeCell ref="B2194:C2194"/>
    <mergeCell ref="D2194:F2194"/>
    <mergeCell ref="D2184:F2184"/>
    <mergeCell ref="G2184:V2184"/>
    <mergeCell ref="W2184:Z2184"/>
    <mergeCell ref="D2185:F2185"/>
    <mergeCell ref="G2185:I2185"/>
    <mergeCell ref="J2185:L2185"/>
    <mergeCell ref="M2185:M2186"/>
    <mergeCell ref="N2185:N2186"/>
    <mergeCell ref="O2185:R2185"/>
    <mergeCell ref="S2185:S2186"/>
    <mergeCell ref="T2185:W2185"/>
    <mergeCell ref="X2185:Z2185"/>
    <mergeCell ref="B2202:C2203"/>
    <mergeCell ref="D2202:F2202"/>
    <mergeCell ref="G2202:I2202"/>
    <mergeCell ref="J2202:N2202"/>
    <mergeCell ref="O2202:R2202"/>
    <mergeCell ref="S2202:V2202"/>
    <mergeCell ref="W2202:Z2202"/>
    <mergeCell ref="D2203:F2203"/>
    <mergeCell ref="G2203:I2203"/>
    <mergeCell ref="J2203:N2203"/>
    <mergeCell ref="O2203:R2203"/>
    <mergeCell ref="S2203:V2203"/>
    <mergeCell ref="W2203:Z2203"/>
    <mergeCell ref="W2199:Z2200"/>
    <mergeCell ref="B2200:C2200"/>
    <mergeCell ref="D2200:F2200"/>
    <mergeCell ref="G2200:I2200"/>
    <mergeCell ref="J2200:N2200"/>
    <mergeCell ref="O2200:R2200"/>
    <mergeCell ref="S2200:V2200"/>
    <mergeCell ref="B2201:C2201"/>
    <mergeCell ref="D2201:F2201"/>
    <mergeCell ref="G2201:I2201"/>
    <mergeCell ref="J2201:N2201"/>
    <mergeCell ref="O2201:R2201"/>
    <mergeCell ref="S2201:V2201"/>
    <mergeCell ref="W2201:Z2201"/>
    <mergeCell ref="B2198:C2198"/>
    <mergeCell ref="D2198:F2198"/>
    <mergeCell ref="G2198:I2198"/>
    <mergeCell ref="J2198:N2198"/>
    <mergeCell ref="O2198:R2198"/>
    <mergeCell ref="S2198:V2198"/>
    <mergeCell ref="B2199:C2199"/>
    <mergeCell ref="D2199:F2199"/>
    <mergeCell ref="G2199:I2199"/>
    <mergeCell ref="J2199:N2199"/>
    <mergeCell ref="O2199:R2199"/>
    <mergeCell ref="S2199:V2199"/>
    <mergeCell ref="B2208:C2208"/>
    <mergeCell ref="D2208:F2208"/>
    <mergeCell ref="G2208:I2208"/>
    <mergeCell ref="J2208:N2208"/>
    <mergeCell ref="O2208:R2208"/>
    <mergeCell ref="S2208:V2208"/>
    <mergeCell ref="W2208:Z2208"/>
    <mergeCell ref="B2209:Z2209"/>
    <mergeCell ref="B2210:Z2210"/>
    <mergeCell ref="B2206:C2206"/>
    <mergeCell ref="D2206:F2206"/>
    <mergeCell ref="G2206:I2206"/>
    <mergeCell ref="J2206:N2206"/>
    <mergeCell ref="O2206:R2206"/>
    <mergeCell ref="S2206:V2207"/>
    <mergeCell ref="W2206:Z2207"/>
    <mergeCell ref="B2207:C2207"/>
    <mergeCell ref="D2207:F2207"/>
    <mergeCell ref="G2207:I2207"/>
    <mergeCell ref="J2207:N2207"/>
    <mergeCell ref="O2207:R2207"/>
    <mergeCell ref="B2204:C2204"/>
    <mergeCell ref="D2204:F2204"/>
    <mergeCell ref="G2204:I2204"/>
    <mergeCell ref="J2204:N2204"/>
    <mergeCell ref="O2204:R2204"/>
    <mergeCell ref="S2204:V2205"/>
    <mergeCell ref="W2204:Z2205"/>
    <mergeCell ref="B2205:C2205"/>
    <mergeCell ref="D2205:F2205"/>
    <mergeCell ref="G2205:I2205"/>
    <mergeCell ref="J2205:N2205"/>
    <mergeCell ref="O2205:R2205"/>
    <mergeCell ref="B2219:C2219"/>
    <mergeCell ref="B2220:C2220"/>
    <mergeCell ref="B2221:C2221"/>
    <mergeCell ref="B2222:C2222"/>
    <mergeCell ref="B2223:C2223"/>
    <mergeCell ref="B2224:C2224"/>
    <mergeCell ref="B2225:C2225"/>
    <mergeCell ref="B2226:C2226"/>
    <mergeCell ref="D2226:F2226"/>
    <mergeCell ref="D2216:F2216"/>
    <mergeCell ref="G2216:V2216"/>
    <mergeCell ref="W2216:Z2216"/>
    <mergeCell ref="D2217:F2217"/>
    <mergeCell ref="G2217:I2217"/>
    <mergeCell ref="J2217:L2217"/>
    <mergeCell ref="M2217:M2218"/>
    <mergeCell ref="N2217:N2218"/>
    <mergeCell ref="O2217:R2217"/>
    <mergeCell ref="S2217:S2218"/>
    <mergeCell ref="T2217:W2217"/>
    <mergeCell ref="X2217:Z2217"/>
    <mergeCell ref="B2211:C2211"/>
    <mergeCell ref="D2211:Z2211"/>
    <mergeCell ref="B2212:C2212"/>
    <mergeCell ref="D2212:Z2212"/>
    <mergeCell ref="B2213:C2213"/>
    <mergeCell ref="D2213:Z2213"/>
    <mergeCell ref="B2214:C2214"/>
    <mergeCell ref="D2214:Z2214"/>
    <mergeCell ref="B2215:C2215"/>
    <mergeCell ref="D2215:F2215"/>
    <mergeCell ref="G2215:I2215"/>
    <mergeCell ref="J2215:N2215"/>
    <mergeCell ref="O2215:R2215"/>
    <mergeCell ref="S2215:V2215"/>
    <mergeCell ref="W2215:Z2215"/>
    <mergeCell ref="B2230:C2230"/>
    <mergeCell ref="D2230:F2230"/>
    <mergeCell ref="G2230:I2230"/>
    <mergeCell ref="J2230:N2230"/>
    <mergeCell ref="O2230:R2230"/>
    <mergeCell ref="S2230:V2230"/>
    <mergeCell ref="B2231:C2231"/>
    <mergeCell ref="D2231:F2231"/>
    <mergeCell ref="G2231:I2231"/>
    <mergeCell ref="J2231:N2231"/>
    <mergeCell ref="O2231:R2231"/>
    <mergeCell ref="S2231:V2231"/>
    <mergeCell ref="B2228:C2228"/>
    <mergeCell ref="D2228:F2228"/>
    <mergeCell ref="G2228:I2228"/>
    <mergeCell ref="J2228:N2228"/>
    <mergeCell ref="O2228:R2228"/>
    <mergeCell ref="S2228:V2228"/>
    <mergeCell ref="B2229:C2229"/>
    <mergeCell ref="D2229:F2229"/>
    <mergeCell ref="G2229:I2229"/>
    <mergeCell ref="J2229:N2229"/>
    <mergeCell ref="O2229:R2229"/>
    <mergeCell ref="S2229:V2229"/>
    <mergeCell ref="G2226:I2226"/>
    <mergeCell ref="J2226:N2226"/>
    <mergeCell ref="O2226:R2226"/>
    <mergeCell ref="S2226:V2226"/>
    <mergeCell ref="X2226:Z2226"/>
    <mergeCell ref="B2227:C2227"/>
    <mergeCell ref="D2227:F2227"/>
    <mergeCell ref="G2227:I2227"/>
    <mergeCell ref="J2227:N2227"/>
    <mergeCell ref="O2227:R2227"/>
    <mergeCell ref="S2227:V2227"/>
    <mergeCell ref="B2236:C2236"/>
    <mergeCell ref="D2236:F2236"/>
    <mergeCell ref="G2236:I2236"/>
    <mergeCell ref="J2236:N2236"/>
    <mergeCell ref="O2236:R2236"/>
    <mergeCell ref="S2236:V2237"/>
    <mergeCell ref="W2236:Z2237"/>
    <mergeCell ref="B2237:C2237"/>
    <mergeCell ref="D2237:F2237"/>
    <mergeCell ref="G2237:I2237"/>
    <mergeCell ref="J2237:N2237"/>
    <mergeCell ref="O2237:R2237"/>
    <mergeCell ref="B2234:C2235"/>
    <mergeCell ref="D2234:F2234"/>
    <mergeCell ref="G2234:I2234"/>
    <mergeCell ref="J2234:N2234"/>
    <mergeCell ref="O2234:R2234"/>
    <mergeCell ref="S2234:V2234"/>
    <mergeCell ref="W2234:Z2234"/>
    <mergeCell ref="D2235:F2235"/>
    <mergeCell ref="G2235:I2235"/>
    <mergeCell ref="J2235:N2235"/>
    <mergeCell ref="O2235:R2235"/>
    <mergeCell ref="S2235:V2235"/>
    <mergeCell ref="W2235:Z2235"/>
    <mergeCell ref="W2231:Z2232"/>
    <mergeCell ref="B2232:C2232"/>
    <mergeCell ref="D2232:F2232"/>
    <mergeCell ref="G2232:I2232"/>
    <mergeCell ref="J2232:N2232"/>
    <mergeCell ref="O2232:R2232"/>
    <mergeCell ref="S2232:V2232"/>
    <mergeCell ref="B2233:C2233"/>
    <mergeCell ref="D2233:F2233"/>
    <mergeCell ref="G2233:I2233"/>
    <mergeCell ref="J2233:N2233"/>
    <mergeCell ref="O2233:R2233"/>
    <mergeCell ref="S2233:V2233"/>
    <mergeCell ref="W2233:Z2233"/>
    <mergeCell ref="B2243:C2243"/>
    <mergeCell ref="D2243:Z2243"/>
    <mergeCell ref="B2244:C2244"/>
    <mergeCell ref="D2244:Z2244"/>
    <mergeCell ref="B2245:C2245"/>
    <mergeCell ref="D2245:Z2245"/>
    <mergeCell ref="B2246:C2246"/>
    <mergeCell ref="D2246:Z2246"/>
    <mergeCell ref="B2247:C2247"/>
    <mergeCell ref="D2247:F2247"/>
    <mergeCell ref="G2247:I2247"/>
    <mergeCell ref="J2247:N2247"/>
    <mergeCell ref="O2247:R2247"/>
    <mergeCell ref="S2247:V2247"/>
    <mergeCell ref="W2247:Z2247"/>
    <mergeCell ref="B2240:C2240"/>
    <mergeCell ref="D2240:F2240"/>
    <mergeCell ref="G2240:I2240"/>
    <mergeCell ref="J2240:N2240"/>
    <mergeCell ref="O2240:R2240"/>
    <mergeCell ref="S2240:V2240"/>
    <mergeCell ref="W2240:Z2240"/>
    <mergeCell ref="B2241:Z2241"/>
    <mergeCell ref="B2242:Z2242"/>
    <mergeCell ref="B2238:C2238"/>
    <mergeCell ref="D2238:F2238"/>
    <mergeCell ref="G2238:I2238"/>
    <mergeCell ref="J2238:N2238"/>
    <mergeCell ref="O2238:R2238"/>
    <mergeCell ref="S2238:V2239"/>
    <mergeCell ref="W2238:Z2239"/>
    <mergeCell ref="B2239:C2239"/>
    <mergeCell ref="D2239:F2239"/>
    <mergeCell ref="G2239:I2239"/>
    <mergeCell ref="J2239:N2239"/>
    <mergeCell ref="O2239:R2239"/>
    <mergeCell ref="B2260:C2260"/>
    <mergeCell ref="D2260:F2260"/>
    <mergeCell ref="G2260:I2260"/>
    <mergeCell ref="J2260:N2260"/>
    <mergeCell ref="O2260:R2260"/>
    <mergeCell ref="S2260:V2260"/>
    <mergeCell ref="B2261:C2261"/>
    <mergeCell ref="D2261:F2261"/>
    <mergeCell ref="G2261:I2261"/>
    <mergeCell ref="J2261:N2261"/>
    <mergeCell ref="O2261:R2261"/>
    <mergeCell ref="S2261:V2261"/>
    <mergeCell ref="G2258:I2258"/>
    <mergeCell ref="J2258:N2258"/>
    <mergeCell ref="O2258:R2258"/>
    <mergeCell ref="S2258:V2258"/>
    <mergeCell ref="X2258:Z2258"/>
    <mergeCell ref="B2259:C2259"/>
    <mergeCell ref="D2259:F2259"/>
    <mergeCell ref="G2259:I2259"/>
    <mergeCell ref="J2259:N2259"/>
    <mergeCell ref="O2259:R2259"/>
    <mergeCell ref="S2259:V2259"/>
    <mergeCell ref="B2251:C2251"/>
    <mergeCell ref="B2252:C2252"/>
    <mergeCell ref="B2253:C2253"/>
    <mergeCell ref="B2254:C2254"/>
    <mergeCell ref="B2255:C2255"/>
    <mergeCell ref="B2256:C2256"/>
    <mergeCell ref="B2257:C2257"/>
    <mergeCell ref="B2258:C2258"/>
    <mergeCell ref="D2258:F2258"/>
    <mergeCell ref="D2248:F2248"/>
    <mergeCell ref="G2248:V2248"/>
    <mergeCell ref="W2248:Z2248"/>
    <mergeCell ref="D2249:F2249"/>
    <mergeCell ref="G2249:I2249"/>
    <mergeCell ref="J2249:L2249"/>
    <mergeCell ref="M2249:M2250"/>
    <mergeCell ref="N2249:N2250"/>
    <mergeCell ref="O2249:R2249"/>
    <mergeCell ref="S2249:S2250"/>
    <mergeCell ref="T2249:W2249"/>
    <mergeCell ref="X2249:Z2249"/>
    <mergeCell ref="B2266:C2267"/>
    <mergeCell ref="D2266:F2266"/>
    <mergeCell ref="G2266:I2266"/>
    <mergeCell ref="J2266:N2266"/>
    <mergeCell ref="O2266:R2266"/>
    <mergeCell ref="S2266:V2266"/>
    <mergeCell ref="W2266:Z2266"/>
    <mergeCell ref="D2267:F2267"/>
    <mergeCell ref="G2267:I2267"/>
    <mergeCell ref="J2267:N2267"/>
    <mergeCell ref="O2267:R2267"/>
    <mergeCell ref="S2267:V2267"/>
    <mergeCell ref="W2267:Z2267"/>
    <mergeCell ref="W2263:Z2264"/>
    <mergeCell ref="B2264:C2264"/>
    <mergeCell ref="D2264:F2264"/>
    <mergeCell ref="G2264:I2264"/>
    <mergeCell ref="J2264:N2264"/>
    <mergeCell ref="O2264:R2264"/>
    <mergeCell ref="S2264:V2264"/>
    <mergeCell ref="B2265:C2265"/>
    <mergeCell ref="D2265:F2265"/>
    <mergeCell ref="G2265:I2265"/>
    <mergeCell ref="J2265:N2265"/>
    <mergeCell ref="O2265:R2265"/>
    <mergeCell ref="S2265:V2265"/>
    <mergeCell ref="W2265:Z2265"/>
    <mergeCell ref="B2262:C2262"/>
    <mergeCell ref="D2262:F2262"/>
    <mergeCell ref="G2262:I2262"/>
    <mergeCell ref="J2262:N2262"/>
    <mergeCell ref="O2262:R2262"/>
    <mergeCell ref="S2262:V2262"/>
    <mergeCell ref="B2263:C2263"/>
    <mergeCell ref="D2263:F2263"/>
    <mergeCell ref="G2263:I2263"/>
    <mergeCell ref="J2263:N2263"/>
    <mergeCell ref="O2263:R2263"/>
    <mergeCell ref="S2263:V2263"/>
    <mergeCell ref="B2272:C2272"/>
    <mergeCell ref="D2272:F2272"/>
    <mergeCell ref="G2272:I2272"/>
    <mergeCell ref="J2272:N2272"/>
    <mergeCell ref="O2272:R2272"/>
    <mergeCell ref="S2272:V2272"/>
    <mergeCell ref="W2272:Z2272"/>
    <mergeCell ref="B2273:Z2273"/>
    <mergeCell ref="B2274:Z2274"/>
    <mergeCell ref="B2270:C2270"/>
    <mergeCell ref="D2270:F2270"/>
    <mergeCell ref="G2270:I2270"/>
    <mergeCell ref="J2270:N2270"/>
    <mergeCell ref="O2270:R2270"/>
    <mergeCell ref="S2270:V2271"/>
    <mergeCell ref="W2270:Z2271"/>
    <mergeCell ref="B2271:C2271"/>
    <mergeCell ref="D2271:F2271"/>
    <mergeCell ref="G2271:I2271"/>
    <mergeCell ref="J2271:N2271"/>
    <mergeCell ref="O2271:R2271"/>
    <mergeCell ref="B2268:C2268"/>
    <mergeCell ref="D2268:F2268"/>
    <mergeCell ref="G2268:I2268"/>
    <mergeCell ref="J2268:N2268"/>
    <mergeCell ref="O2268:R2268"/>
    <mergeCell ref="S2268:V2269"/>
    <mergeCell ref="W2268:Z2269"/>
    <mergeCell ref="B2269:C2269"/>
    <mergeCell ref="D2269:F2269"/>
    <mergeCell ref="G2269:I2269"/>
    <mergeCell ref="J2269:N2269"/>
    <mergeCell ref="O2269:R2269"/>
    <mergeCell ref="B2283:C2283"/>
    <mergeCell ref="B2284:C2284"/>
    <mergeCell ref="B2285:C2285"/>
    <mergeCell ref="B2286:C2286"/>
    <mergeCell ref="B2287:C2287"/>
    <mergeCell ref="B2288:C2288"/>
    <mergeCell ref="B2289:C2289"/>
    <mergeCell ref="B2290:C2290"/>
    <mergeCell ref="D2290:F2290"/>
    <mergeCell ref="D2280:F2280"/>
    <mergeCell ref="G2280:V2280"/>
    <mergeCell ref="W2280:Z2280"/>
    <mergeCell ref="D2281:F2281"/>
    <mergeCell ref="G2281:I2281"/>
    <mergeCell ref="J2281:L2281"/>
    <mergeCell ref="M2281:M2282"/>
    <mergeCell ref="N2281:N2282"/>
    <mergeCell ref="O2281:R2281"/>
    <mergeCell ref="S2281:S2282"/>
    <mergeCell ref="T2281:W2281"/>
    <mergeCell ref="X2281:Z2281"/>
    <mergeCell ref="B2275:C2275"/>
    <mergeCell ref="D2275:Z2275"/>
    <mergeCell ref="B2276:C2276"/>
    <mergeCell ref="D2276:Z2276"/>
    <mergeCell ref="B2277:C2277"/>
    <mergeCell ref="D2277:Z2277"/>
    <mergeCell ref="B2278:C2278"/>
    <mergeCell ref="D2278:Z2278"/>
    <mergeCell ref="B2279:C2279"/>
    <mergeCell ref="D2279:F2279"/>
    <mergeCell ref="G2279:I2279"/>
    <mergeCell ref="J2279:N2279"/>
    <mergeCell ref="O2279:R2279"/>
    <mergeCell ref="S2279:V2279"/>
    <mergeCell ref="W2279:Z2279"/>
    <mergeCell ref="B2294:C2294"/>
    <mergeCell ref="D2294:F2294"/>
    <mergeCell ref="G2294:I2294"/>
    <mergeCell ref="J2294:N2294"/>
    <mergeCell ref="O2294:R2294"/>
    <mergeCell ref="S2294:V2294"/>
    <mergeCell ref="B2295:C2295"/>
    <mergeCell ref="D2295:F2295"/>
    <mergeCell ref="G2295:I2295"/>
    <mergeCell ref="J2295:N2295"/>
    <mergeCell ref="O2295:R2295"/>
    <mergeCell ref="S2295:V2295"/>
    <mergeCell ref="B2292:C2292"/>
    <mergeCell ref="D2292:F2292"/>
    <mergeCell ref="G2292:I2292"/>
    <mergeCell ref="J2292:N2292"/>
    <mergeCell ref="O2292:R2292"/>
    <mergeCell ref="S2292:V2292"/>
    <mergeCell ref="B2293:C2293"/>
    <mergeCell ref="D2293:F2293"/>
    <mergeCell ref="G2293:I2293"/>
    <mergeCell ref="J2293:N2293"/>
    <mergeCell ref="O2293:R2293"/>
    <mergeCell ref="S2293:V2293"/>
    <mergeCell ref="G2290:I2290"/>
    <mergeCell ref="J2290:N2290"/>
    <mergeCell ref="O2290:R2290"/>
    <mergeCell ref="S2290:V2290"/>
    <mergeCell ref="X2290:Z2290"/>
    <mergeCell ref="B2291:C2291"/>
    <mergeCell ref="D2291:F2291"/>
    <mergeCell ref="G2291:I2291"/>
    <mergeCell ref="J2291:N2291"/>
    <mergeCell ref="O2291:R2291"/>
    <mergeCell ref="S2291:V2291"/>
    <mergeCell ref="B2300:C2300"/>
    <mergeCell ref="D2300:F2300"/>
    <mergeCell ref="G2300:I2300"/>
    <mergeCell ref="J2300:N2300"/>
    <mergeCell ref="O2300:R2300"/>
    <mergeCell ref="S2300:V2301"/>
    <mergeCell ref="W2300:Z2301"/>
    <mergeCell ref="B2301:C2301"/>
    <mergeCell ref="D2301:F2301"/>
    <mergeCell ref="G2301:I2301"/>
    <mergeCell ref="J2301:N2301"/>
    <mergeCell ref="O2301:R2301"/>
    <mergeCell ref="B2298:C2299"/>
    <mergeCell ref="D2298:F2298"/>
    <mergeCell ref="G2298:I2298"/>
    <mergeCell ref="J2298:N2298"/>
    <mergeCell ref="O2298:R2298"/>
    <mergeCell ref="S2298:V2298"/>
    <mergeCell ref="W2298:Z2298"/>
    <mergeCell ref="D2299:F2299"/>
    <mergeCell ref="G2299:I2299"/>
    <mergeCell ref="J2299:N2299"/>
    <mergeCell ref="O2299:R2299"/>
    <mergeCell ref="S2299:V2299"/>
    <mergeCell ref="W2299:Z2299"/>
    <mergeCell ref="W2295:Z2296"/>
    <mergeCell ref="B2296:C2296"/>
    <mergeCell ref="D2296:F2296"/>
    <mergeCell ref="G2296:I2296"/>
    <mergeCell ref="J2296:N2296"/>
    <mergeCell ref="O2296:R2296"/>
    <mergeCell ref="S2296:V2296"/>
    <mergeCell ref="B2297:C2297"/>
    <mergeCell ref="D2297:F2297"/>
    <mergeCell ref="G2297:I2297"/>
    <mergeCell ref="J2297:N2297"/>
    <mergeCell ref="O2297:R2297"/>
    <mergeCell ref="S2297:V2297"/>
    <mergeCell ref="W2297:Z2297"/>
    <mergeCell ref="B2307:C2307"/>
    <mergeCell ref="D2307:Z2307"/>
    <mergeCell ref="B2308:C2308"/>
    <mergeCell ref="D2308:Z2308"/>
    <mergeCell ref="B2309:C2309"/>
    <mergeCell ref="D2309:Z2309"/>
    <mergeCell ref="B2310:C2310"/>
    <mergeCell ref="D2310:Z2310"/>
    <mergeCell ref="B2311:C2311"/>
    <mergeCell ref="D2311:F2311"/>
    <mergeCell ref="G2311:I2311"/>
    <mergeCell ref="J2311:N2311"/>
    <mergeCell ref="O2311:R2311"/>
    <mergeCell ref="S2311:V2311"/>
    <mergeCell ref="W2311:Z2311"/>
    <mergeCell ref="B2304:C2304"/>
    <mergeCell ref="D2304:F2304"/>
    <mergeCell ref="G2304:I2304"/>
    <mergeCell ref="J2304:N2304"/>
    <mergeCell ref="O2304:R2304"/>
    <mergeCell ref="S2304:V2304"/>
    <mergeCell ref="W2304:Z2304"/>
    <mergeCell ref="B2305:Z2305"/>
    <mergeCell ref="B2306:Z2306"/>
    <mergeCell ref="B2302:C2302"/>
    <mergeCell ref="D2302:F2302"/>
    <mergeCell ref="G2302:I2302"/>
    <mergeCell ref="J2302:N2302"/>
    <mergeCell ref="O2302:R2302"/>
    <mergeCell ref="S2302:V2303"/>
    <mergeCell ref="W2302:Z2303"/>
    <mergeCell ref="B2303:C2303"/>
    <mergeCell ref="D2303:F2303"/>
    <mergeCell ref="G2303:I2303"/>
    <mergeCell ref="J2303:N2303"/>
    <mergeCell ref="O2303:R2303"/>
    <mergeCell ref="B2324:C2324"/>
    <mergeCell ref="D2324:F2324"/>
    <mergeCell ref="G2324:I2324"/>
    <mergeCell ref="J2324:N2324"/>
    <mergeCell ref="O2324:R2324"/>
    <mergeCell ref="S2324:V2324"/>
    <mergeCell ref="B2325:C2325"/>
    <mergeCell ref="D2325:F2325"/>
    <mergeCell ref="G2325:I2325"/>
    <mergeCell ref="J2325:N2325"/>
    <mergeCell ref="O2325:R2325"/>
    <mergeCell ref="S2325:V2325"/>
    <mergeCell ref="G2322:I2322"/>
    <mergeCell ref="J2322:N2322"/>
    <mergeCell ref="O2322:R2322"/>
    <mergeCell ref="S2322:V2322"/>
    <mergeCell ref="X2322:Z2322"/>
    <mergeCell ref="B2323:C2323"/>
    <mergeCell ref="D2323:F2323"/>
    <mergeCell ref="G2323:I2323"/>
    <mergeCell ref="J2323:N2323"/>
    <mergeCell ref="O2323:R2323"/>
    <mergeCell ref="S2323:V2323"/>
    <mergeCell ref="B2315:C2315"/>
    <mergeCell ref="B2316:C2316"/>
    <mergeCell ref="B2317:C2317"/>
    <mergeCell ref="B2318:C2318"/>
    <mergeCell ref="B2319:C2319"/>
    <mergeCell ref="B2320:C2320"/>
    <mergeCell ref="B2321:C2321"/>
    <mergeCell ref="B2322:C2322"/>
    <mergeCell ref="D2322:F2322"/>
    <mergeCell ref="D2312:F2312"/>
    <mergeCell ref="G2312:V2312"/>
    <mergeCell ref="W2312:Z2312"/>
    <mergeCell ref="D2313:F2313"/>
    <mergeCell ref="G2313:I2313"/>
    <mergeCell ref="J2313:L2313"/>
    <mergeCell ref="M2313:M2314"/>
    <mergeCell ref="N2313:N2314"/>
    <mergeCell ref="O2313:R2313"/>
    <mergeCell ref="S2313:S2314"/>
    <mergeCell ref="T2313:W2313"/>
    <mergeCell ref="X2313:Z2313"/>
    <mergeCell ref="B2330:C2331"/>
    <mergeCell ref="D2330:F2330"/>
    <mergeCell ref="G2330:I2330"/>
    <mergeCell ref="J2330:N2330"/>
    <mergeCell ref="O2330:R2330"/>
    <mergeCell ref="S2330:V2330"/>
    <mergeCell ref="W2330:Z2330"/>
    <mergeCell ref="D2331:F2331"/>
    <mergeCell ref="G2331:I2331"/>
    <mergeCell ref="J2331:N2331"/>
    <mergeCell ref="O2331:R2331"/>
    <mergeCell ref="S2331:V2331"/>
    <mergeCell ref="W2331:Z2331"/>
    <mergeCell ref="W2327:Z2328"/>
    <mergeCell ref="B2328:C2328"/>
    <mergeCell ref="D2328:F2328"/>
    <mergeCell ref="G2328:I2328"/>
    <mergeCell ref="J2328:N2328"/>
    <mergeCell ref="O2328:R2328"/>
    <mergeCell ref="S2328:V2328"/>
    <mergeCell ref="B2329:C2329"/>
    <mergeCell ref="D2329:F2329"/>
    <mergeCell ref="G2329:I2329"/>
    <mergeCell ref="J2329:N2329"/>
    <mergeCell ref="O2329:R2329"/>
    <mergeCell ref="S2329:V2329"/>
    <mergeCell ref="W2329:Z2329"/>
    <mergeCell ref="B2326:C2326"/>
    <mergeCell ref="D2326:F2326"/>
    <mergeCell ref="G2326:I2326"/>
    <mergeCell ref="J2326:N2326"/>
    <mergeCell ref="O2326:R2326"/>
    <mergeCell ref="S2326:V2326"/>
    <mergeCell ref="B2327:C2327"/>
    <mergeCell ref="D2327:F2327"/>
    <mergeCell ref="G2327:I2327"/>
    <mergeCell ref="J2327:N2327"/>
    <mergeCell ref="O2327:R2327"/>
    <mergeCell ref="S2327:V2327"/>
    <mergeCell ref="B2336:C2336"/>
    <mergeCell ref="D2336:F2336"/>
    <mergeCell ref="G2336:I2336"/>
    <mergeCell ref="J2336:N2336"/>
    <mergeCell ref="O2336:R2336"/>
    <mergeCell ref="S2336:V2336"/>
    <mergeCell ref="W2336:Z2336"/>
    <mergeCell ref="B2337:Z2337"/>
    <mergeCell ref="B2338:Z2338"/>
    <mergeCell ref="B2334:C2334"/>
    <mergeCell ref="D2334:F2334"/>
    <mergeCell ref="G2334:I2334"/>
    <mergeCell ref="J2334:N2334"/>
    <mergeCell ref="O2334:R2334"/>
    <mergeCell ref="S2334:V2335"/>
    <mergeCell ref="W2334:Z2335"/>
    <mergeCell ref="B2335:C2335"/>
    <mergeCell ref="D2335:F2335"/>
    <mergeCell ref="G2335:I2335"/>
    <mergeCell ref="J2335:N2335"/>
    <mergeCell ref="O2335:R2335"/>
    <mergeCell ref="B2332:C2332"/>
    <mergeCell ref="D2332:F2332"/>
    <mergeCell ref="G2332:I2332"/>
    <mergeCell ref="J2332:N2332"/>
    <mergeCell ref="O2332:R2332"/>
    <mergeCell ref="S2332:V2333"/>
    <mergeCell ref="W2332:Z2333"/>
    <mergeCell ref="B2333:C2333"/>
    <mergeCell ref="D2333:F2333"/>
    <mergeCell ref="G2333:I2333"/>
    <mergeCell ref="J2333:N2333"/>
    <mergeCell ref="O2333:R2333"/>
    <mergeCell ref="B2347:C2347"/>
    <mergeCell ref="B2348:C2348"/>
    <mergeCell ref="B2349:C2349"/>
    <mergeCell ref="B2350:C2350"/>
    <mergeCell ref="B2351:C2351"/>
    <mergeCell ref="B2352:C2352"/>
    <mergeCell ref="B2353:C2353"/>
    <mergeCell ref="B2354:C2354"/>
    <mergeCell ref="D2354:F2354"/>
    <mergeCell ref="D2344:F2344"/>
    <mergeCell ref="G2344:V2344"/>
    <mergeCell ref="W2344:Z2344"/>
    <mergeCell ref="D2345:F2345"/>
    <mergeCell ref="G2345:I2345"/>
    <mergeCell ref="J2345:L2345"/>
    <mergeCell ref="M2345:M2346"/>
    <mergeCell ref="N2345:N2346"/>
    <mergeCell ref="O2345:R2345"/>
    <mergeCell ref="S2345:S2346"/>
    <mergeCell ref="T2345:W2345"/>
    <mergeCell ref="X2345:Z2345"/>
    <mergeCell ref="B2339:C2339"/>
    <mergeCell ref="D2339:Z2339"/>
    <mergeCell ref="B2340:C2340"/>
    <mergeCell ref="D2340:Z2340"/>
    <mergeCell ref="B2341:C2341"/>
    <mergeCell ref="D2341:Z2341"/>
    <mergeCell ref="B2342:C2342"/>
    <mergeCell ref="D2342:Z2342"/>
    <mergeCell ref="B2343:C2343"/>
    <mergeCell ref="D2343:F2343"/>
    <mergeCell ref="G2343:I2343"/>
    <mergeCell ref="J2343:N2343"/>
    <mergeCell ref="O2343:R2343"/>
    <mergeCell ref="S2343:V2343"/>
    <mergeCell ref="W2343:Z2343"/>
    <mergeCell ref="B2358:C2358"/>
    <mergeCell ref="D2358:F2358"/>
    <mergeCell ref="G2358:I2358"/>
    <mergeCell ref="J2358:N2358"/>
    <mergeCell ref="O2358:R2358"/>
    <mergeCell ref="S2358:V2358"/>
    <mergeCell ref="B2359:C2359"/>
    <mergeCell ref="D2359:F2359"/>
    <mergeCell ref="G2359:I2359"/>
    <mergeCell ref="J2359:N2359"/>
    <mergeCell ref="O2359:R2359"/>
    <mergeCell ref="S2359:V2359"/>
    <mergeCell ref="B2356:C2356"/>
    <mergeCell ref="D2356:F2356"/>
    <mergeCell ref="G2356:I2356"/>
    <mergeCell ref="J2356:N2356"/>
    <mergeCell ref="O2356:R2356"/>
    <mergeCell ref="S2356:V2356"/>
    <mergeCell ref="B2357:C2357"/>
    <mergeCell ref="D2357:F2357"/>
    <mergeCell ref="G2357:I2357"/>
    <mergeCell ref="J2357:N2357"/>
    <mergeCell ref="O2357:R2357"/>
    <mergeCell ref="S2357:V2357"/>
    <mergeCell ref="G2354:I2354"/>
    <mergeCell ref="J2354:N2354"/>
    <mergeCell ref="O2354:R2354"/>
    <mergeCell ref="S2354:V2354"/>
    <mergeCell ref="X2354:Z2354"/>
    <mergeCell ref="B2355:C2355"/>
    <mergeCell ref="D2355:F2355"/>
    <mergeCell ref="G2355:I2355"/>
    <mergeCell ref="J2355:N2355"/>
    <mergeCell ref="O2355:R2355"/>
    <mergeCell ref="S2355:V2355"/>
    <mergeCell ref="B2364:C2364"/>
    <mergeCell ref="D2364:F2364"/>
    <mergeCell ref="G2364:I2364"/>
    <mergeCell ref="J2364:N2364"/>
    <mergeCell ref="O2364:R2364"/>
    <mergeCell ref="S2364:V2365"/>
    <mergeCell ref="W2364:Z2365"/>
    <mergeCell ref="B2365:C2365"/>
    <mergeCell ref="D2365:F2365"/>
    <mergeCell ref="G2365:I2365"/>
    <mergeCell ref="J2365:N2365"/>
    <mergeCell ref="O2365:R2365"/>
    <mergeCell ref="B2362:C2363"/>
    <mergeCell ref="D2362:F2362"/>
    <mergeCell ref="G2362:I2362"/>
    <mergeCell ref="J2362:N2362"/>
    <mergeCell ref="O2362:R2362"/>
    <mergeCell ref="S2362:V2362"/>
    <mergeCell ref="W2362:Z2362"/>
    <mergeCell ref="D2363:F2363"/>
    <mergeCell ref="G2363:I2363"/>
    <mergeCell ref="J2363:N2363"/>
    <mergeCell ref="O2363:R2363"/>
    <mergeCell ref="S2363:V2363"/>
    <mergeCell ref="W2363:Z2363"/>
    <mergeCell ref="W2359:Z2360"/>
    <mergeCell ref="B2360:C2360"/>
    <mergeCell ref="D2360:F2360"/>
    <mergeCell ref="G2360:I2360"/>
    <mergeCell ref="J2360:N2360"/>
    <mergeCell ref="O2360:R2360"/>
    <mergeCell ref="S2360:V2360"/>
    <mergeCell ref="B2361:C2361"/>
    <mergeCell ref="D2361:F2361"/>
    <mergeCell ref="G2361:I2361"/>
    <mergeCell ref="J2361:N2361"/>
    <mergeCell ref="O2361:R2361"/>
    <mergeCell ref="S2361:V2361"/>
    <mergeCell ref="W2361:Z2361"/>
    <mergeCell ref="B2371:C2371"/>
    <mergeCell ref="D2371:Z2371"/>
    <mergeCell ref="B2372:C2372"/>
    <mergeCell ref="D2372:Z2372"/>
    <mergeCell ref="B2373:C2373"/>
    <mergeCell ref="D2373:Z2373"/>
    <mergeCell ref="B2374:C2374"/>
    <mergeCell ref="D2374:Z2374"/>
    <mergeCell ref="B2375:C2375"/>
    <mergeCell ref="D2375:F2375"/>
    <mergeCell ref="G2375:I2375"/>
    <mergeCell ref="J2375:N2375"/>
    <mergeCell ref="O2375:R2375"/>
    <mergeCell ref="S2375:V2375"/>
    <mergeCell ref="W2375:Z2375"/>
    <mergeCell ref="B2368:C2368"/>
    <mergeCell ref="D2368:F2368"/>
    <mergeCell ref="G2368:I2368"/>
    <mergeCell ref="J2368:N2368"/>
    <mergeCell ref="O2368:R2368"/>
    <mergeCell ref="S2368:V2368"/>
    <mergeCell ref="W2368:Z2368"/>
    <mergeCell ref="B2369:Z2369"/>
    <mergeCell ref="B2370:Z2370"/>
    <mergeCell ref="B2366:C2366"/>
    <mergeCell ref="D2366:F2366"/>
    <mergeCell ref="G2366:I2366"/>
    <mergeCell ref="J2366:N2366"/>
    <mergeCell ref="O2366:R2366"/>
    <mergeCell ref="S2366:V2367"/>
    <mergeCell ref="W2366:Z2367"/>
    <mergeCell ref="B2367:C2367"/>
    <mergeCell ref="D2367:F2367"/>
    <mergeCell ref="G2367:I2367"/>
    <mergeCell ref="J2367:N2367"/>
    <mergeCell ref="O2367:R2367"/>
    <mergeCell ref="B2388:C2388"/>
    <mergeCell ref="D2388:F2388"/>
    <mergeCell ref="G2388:I2388"/>
    <mergeCell ref="J2388:N2388"/>
    <mergeCell ref="O2388:R2388"/>
    <mergeCell ref="S2388:V2388"/>
    <mergeCell ref="B2389:C2389"/>
    <mergeCell ref="D2389:F2389"/>
    <mergeCell ref="G2389:I2389"/>
    <mergeCell ref="J2389:N2389"/>
    <mergeCell ref="O2389:R2389"/>
    <mergeCell ref="S2389:V2389"/>
    <mergeCell ref="G2386:I2386"/>
    <mergeCell ref="J2386:N2386"/>
    <mergeCell ref="O2386:R2386"/>
    <mergeCell ref="S2386:V2386"/>
    <mergeCell ref="X2386:Z2386"/>
    <mergeCell ref="B2387:C2387"/>
    <mergeCell ref="D2387:F2387"/>
    <mergeCell ref="G2387:I2387"/>
    <mergeCell ref="J2387:N2387"/>
    <mergeCell ref="O2387:R2387"/>
    <mergeCell ref="S2387:V2387"/>
    <mergeCell ref="B2379:C2379"/>
    <mergeCell ref="B2380:C2380"/>
    <mergeCell ref="B2381:C2381"/>
    <mergeCell ref="B2382:C2382"/>
    <mergeCell ref="B2383:C2383"/>
    <mergeCell ref="B2384:C2384"/>
    <mergeCell ref="B2385:C2385"/>
    <mergeCell ref="B2386:C2386"/>
    <mergeCell ref="D2386:F2386"/>
    <mergeCell ref="D2376:F2376"/>
    <mergeCell ref="G2376:V2376"/>
    <mergeCell ref="W2376:Z2376"/>
    <mergeCell ref="D2377:F2377"/>
    <mergeCell ref="G2377:I2377"/>
    <mergeCell ref="J2377:L2377"/>
    <mergeCell ref="M2377:M2378"/>
    <mergeCell ref="N2377:N2378"/>
    <mergeCell ref="O2377:R2377"/>
    <mergeCell ref="S2377:S2378"/>
    <mergeCell ref="T2377:W2377"/>
    <mergeCell ref="X2377:Z2377"/>
    <mergeCell ref="B2394:C2395"/>
    <mergeCell ref="D2394:F2394"/>
    <mergeCell ref="G2394:I2394"/>
    <mergeCell ref="J2394:N2394"/>
    <mergeCell ref="O2394:R2394"/>
    <mergeCell ref="S2394:V2394"/>
    <mergeCell ref="W2394:Z2394"/>
    <mergeCell ref="D2395:F2395"/>
    <mergeCell ref="G2395:I2395"/>
    <mergeCell ref="J2395:N2395"/>
    <mergeCell ref="O2395:R2395"/>
    <mergeCell ref="S2395:V2395"/>
    <mergeCell ref="W2395:Z2395"/>
    <mergeCell ref="W2391:Z2392"/>
    <mergeCell ref="B2392:C2392"/>
    <mergeCell ref="D2392:F2392"/>
    <mergeCell ref="G2392:I2392"/>
    <mergeCell ref="J2392:N2392"/>
    <mergeCell ref="O2392:R2392"/>
    <mergeCell ref="S2392:V2392"/>
    <mergeCell ref="B2393:C2393"/>
    <mergeCell ref="D2393:F2393"/>
    <mergeCell ref="G2393:I2393"/>
    <mergeCell ref="J2393:N2393"/>
    <mergeCell ref="O2393:R2393"/>
    <mergeCell ref="S2393:V2393"/>
    <mergeCell ref="W2393:Z2393"/>
    <mergeCell ref="B2390:C2390"/>
    <mergeCell ref="D2390:F2390"/>
    <mergeCell ref="G2390:I2390"/>
    <mergeCell ref="J2390:N2390"/>
    <mergeCell ref="O2390:R2390"/>
    <mergeCell ref="S2390:V2390"/>
    <mergeCell ref="B2391:C2391"/>
    <mergeCell ref="D2391:F2391"/>
    <mergeCell ref="G2391:I2391"/>
    <mergeCell ref="J2391:N2391"/>
    <mergeCell ref="O2391:R2391"/>
    <mergeCell ref="S2391:V2391"/>
    <mergeCell ref="B2400:C2400"/>
    <mergeCell ref="D2400:F2400"/>
    <mergeCell ref="G2400:I2400"/>
    <mergeCell ref="J2400:N2400"/>
    <mergeCell ref="O2400:R2400"/>
    <mergeCell ref="S2400:V2400"/>
    <mergeCell ref="W2400:Z2400"/>
    <mergeCell ref="B2401:Z2401"/>
    <mergeCell ref="B2402:Z2402"/>
    <mergeCell ref="B2398:C2398"/>
    <mergeCell ref="D2398:F2398"/>
    <mergeCell ref="G2398:I2398"/>
    <mergeCell ref="J2398:N2398"/>
    <mergeCell ref="O2398:R2398"/>
    <mergeCell ref="S2398:V2399"/>
    <mergeCell ref="W2398:Z2399"/>
    <mergeCell ref="B2399:C2399"/>
    <mergeCell ref="D2399:F2399"/>
    <mergeCell ref="G2399:I2399"/>
    <mergeCell ref="J2399:N2399"/>
    <mergeCell ref="O2399:R2399"/>
    <mergeCell ref="B2396:C2396"/>
    <mergeCell ref="D2396:F2396"/>
    <mergeCell ref="G2396:I2396"/>
    <mergeCell ref="J2396:N2396"/>
    <mergeCell ref="O2396:R2396"/>
    <mergeCell ref="S2396:V2397"/>
    <mergeCell ref="W2396:Z2397"/>
    <mergeCell ref="B2397:C2397"/>
    <mergeCell ref="D2397:F2397"/>
    <mergeCell ref="G2397:I2397"/>
    <mergeCell ref="J2397:N2397"/>
    <mergeCell ref="O2397:R2397"/>
    <mergeCell ref="B2411:C2411"/>
    <mergeCell ref="B2412:C2412"/>
    <mergeCell ref="B2413:C2413"/>
    <mergeCell ref="B2414:C2414"/>
    <mergeCell ref="B2415:C2415"/>
    <mergeCell ref="B2416:C2416"/>
    <mergeCell ref="B2417:C2417"/>
    <mergeCell ref="B2418:C2418"/>
    <mergeCell ref="D2418:F2418"/>
    <mergeCell ref="D2408:F2408"/>
    <mergeCell ref="G2408:V2408"/>
    <mergeCell ref="W2408:Z2408"/>
    <mergeCell ref="D2409:F2409"/>
    <mergeCell ref="G2409:I2409"/>
    <mergeCell ref="J2409:L2409"/>
    <mergeCell ref="M2409:M2410"/>
    <mergeCell ref="N2409:N2410"/>
    <mergeCell ref="O2409:R2409"/>
    <mergeCell ref="S2409:S2410"/>
    <mergeCell ref="T2409:W2409"/>
    <mergeCell ref="X2409:Z2409"/>
    <mergeCell ref="B2403:C2403"/>
    <mergeCell ref="D2403:Z2403"/>
    <mergeCell ref="B2404:C2404"/>
    <mergeCell ref="D2404:Z2404"/>
    <mergeCell ref="B2405:C2405"/>
    <mergeCell ref="D2405:Z2405"/>
    <mergeCell ref="B2406:C2406"/>
    <mergeCell ref="D2406:Z2406"/>
    <mergeCell ref="B2407:C2407"/>
    <mergeCell ref="D2407:F2407"/>
    <mergeCell ref="G2407:I2407"/>
    <mergeCell ref="J2407:N2407"/>
    <mergeCell ref="O2407:R2407"/>
    <mergeCell ref="S2407:V2407"/>
    <mergeCell ref="W2407:Z2407"/>
    <mergeCell ref="B2422:C2422"/>
    <mergeCell ref="D2422:F2422"/>
    <mergeCell ref="G2422:I2422"/>
    <mergeCell ref="J2422:N2422"/>
    <mergeCell ref="O2422:R2422"/>
    <mergeCell ref="S2422:V2422"/>
    <mergeCell ref="B2423:C2423"/>
    <mergeCell ref="D2423:F2423"/>
    <mergeCell ref="G2423:I2423"/>
    <mergeCell ref="J2423:N2423"/>
    <mergeCell ref="O2423:R2423"/>
    <mergeCell ref="S2423:V2423"/>
    <mergeCell ref="B2420:C2420"/>
    <mergeCell ref="D2420:F2420"/>
    <mergeCell ref="G2420:I2420"/>
    <mergeCell ref="J2420:N2420"/>
    <mergeCell ref="O2420:R2420"/>
    <mergeCell ref="S2420:V2420"/>
    <mergeCell ref="B2421:C2421"/>
    <mergeCell ref="D2421:F2421"/>
    <mergeCell ref="G2421:I2421"/>
    <mergeCell ref="J2421:N2421"/>
    <mergeCell ref="O2421:R2421"/>
    <mergeCell ref="S2421:V2421"/>
    <mergeCell ref="G2418:I2418"/>
    <mergeCell ref="J2418:N2418"/>
    <mergeCell ref="O2418:R2418"/>
    <mergeCell ref="S2418:V2418"/>
    <mergeCell ref="X2418:Z2418"/>
    <mergeCell ref="B2419:C2419"/>
    <mergeCell ref="D2419:F2419"/>
    <mergeCell ref="G2419:I2419"/>
    <mergeCell ref="J2419:N2419"/>
    <mergeCell ref="O2419:R2419"/>
    <mergeCell ref="S2419:V2419"/>
    <mergeCell ref="B2428:C2428"/>
    <mergeCell ref="D2428:F2428"/>
    <mergeCell ref="G2428:I2428"/>
    <mergeCell ref="J2428:N2428"/>
    <mergeCell ref="O2428:R2428"/>
    <mergeCell ref="S2428:V2429"/>
    <mergeCell ref="W2428:Z2429"/>
    <mergeCell ref="B2429:C2429"/>
    <mergeCell ref="D2429:F2429"/>
    <mergeCell ref="G2429:I2429"/>
    <mergeCell ref="J2429:N2429"/>
    <mergeCell ref="O2429:R2429"/>
    <mergeCell ref="B2426:C2427"/>
    <mergeCell ref="D2426:F2426"/>
    <mergeCell ref="G2426:I2426"/>
    <mergeCell ref="J2426:N2426"/>
    <mergeCell ref="O2426:R2426"/>
    <mergeCell ref="S2426:V2426"/>
    <mergeCell ref="W2426:Z2426"/>
    <mergeCell ref="D2427:F2427"/>
    <mergeCell ref="G2427:I2427"/>
    <mergeCell ref="J2427:N2427"/>
    <mergeCell ref="O2427:R2427"/>
    <mergeCell ref="S2427:V2427"/>
    <mergeCell ref="W2427:Z2427"/>
    <mergeCell ref="W2423:Z2424"/>
    <mergeCell ref="B2424:C2424"/>
    <mergeCell ref="D2424:F2424"/>
    <mergeCell ref="G2424:I2424"/>
    <mergeCell ref="J2424:N2424"/>
    <mergeCell ref="O2424:R2424"/>
    <mergeCell ref="S2424:V2424"/>
    <mergeCell ref="B2425:C2425"/>
    <mergeCell ref="D2425:F2425"/>
    <mergeCell ref="G2425:I2425"/>
    <mergeCell ref="J2425:N2425"/>
    <mergeCell ref="O2425:R2425"/>
    <mergeCell ref="S2425:V2425"/>
    <mergeCell ref="W2425:Z2425"/>
    <mergeCell ref="B2435:C2435"/>
    <mergeCell ref="D2435:Z2435"/>
    <mergeCell ref="B2436:C2436"/>
    <mergeCell ref="D2436:Z2436"/>
    <mergeCell ref="B2437:C2437"/>
    <mergeCell ref="D2437:Z2437"/>
    <mergeCell ref="B2438:C2438"/>
    <mergeCell ref="D2438:Z2438"/>
    <mergeCell ref="B2439:C2439"/>
    <mergeCell ref="D2439:F2439"/>
    <mergeCell ref="G2439:I2439"/>
    <mergeCell ref="J2439:N2439"/>
    <mergeCell ref="O2439:R2439"/>
    <mergeCell ref="S2439:V2439"/>
    <mergeCell ref="W2439:Z2439"/>
    <mergeCell ref="B2432:C2432"/>
    <mergeCell ref="D2432:F2432"/>
    <mergeCell ref="G2432:I2432"/>
    <mergeCell ref="J2432:N2432"/>
    <mergeCell ref="O2432:R2432"/>
    <mergeCell ref="S2432:V2432"/>
    <mergeCell ref="W2432:Z2432"/>
    <mergeCell ref="B2433:Z2433"/>
    <mergeCell ref="B2434:Z2434"/>
    <mergeCell ref="B2430:C2430"/>
    <mergeCell ref="D2430:F2430"/>
    <mergeCell ref="G2430:I2430"/>
    <mergeCell ref="J2430:N2430"/>
    <mergeCell ref="O2430:R2430"/>
    <mergeCell ref="S2430:V2431"/>
    <mergeCell ref="W2430:Z2431"/>
    <mergeCell ref="B2431:C2431"/>
    <mergeCell ref="D2431:F2431"/>
    <mergeCell ref="G2431:I2431"/>
    <mergeCell ref="J2431:N2431"/>
    <mergeCell ref="O2431:R2431"/>
    <mergeCell ref="B2452:C2452"/>
    <mergeCell ref="D2452:F2452"/>
    <mergeCell ref="G2452:I2452"/>
    <mergeCell ref="J2452:N2452"/>
    <mergeCell ref="O2452:R2452"/>
    <mergeCell ref="S2452:V2452"/>
    <mergeCell ref="B2453:C2453"/>
    <mergeCell ref="D2453:F2453"/>
    <mergeCell ref="G2453:I2453"/>
    <mergeCell ref="J2453:N2453"/>
    <mergeCell ref="O2453:R2453"/>
    <mergeCell ref="S2453:V2453"/>
    <mergeCell ref="G2450:I2450"/>
    <mergeCell ref="J2450:N2450"/>
    <mergeCell ref="O2450:R2450"/>
    <mergeCell ref="S2450:V2450"/>
    <mergeCell ref="X2450:Z2450"/>
    <mergeCell ref="B2451:C2451"/>
    <mergeCell ref="D2451:F2451"/>
    <mergeCell ref="G2451:I2451"/>
    <mergeCell ref="J2451:N2451"/>
    <mergeCell ref="O2451:R2451"/>
    <mergeCell ref="S2451:V2451"/>
    <mergeCell ref="B2443:C2443"/>
    <mergeCell ref="B2444:C2444"/>
    <mergeCell ref="B2445:C2445"/>
    <mergeCell ref="B2446:C2446"/>
    <mergeCell ref="B2447:C2447"/>
    <mergeCell ref="B2448:C2448"/>
    <mergeCell ref="B2449:C2449"/>
    <mergeCell ref="B2450:C2450"/>
    <mergeCell ref="D2450:F2450"/>
    <mergeCell ref="D2440:F2440"/>
    <mergeCell ref="G2440:V2440"/>
    <mergeCell ref="W2440:Z2440"/>
    <mergeCell ref="D2441:F2441"/>
    <mergeCell ref="G2441:I2441"/>
    <mergeCell ref="J2441:L2441"/>
    <mergeCell ref="M2441:M2442"/>
    <mergeCell ref="N2441:N2442"/>
    <mergeCell ref="O2441:R2441"/>
    <mergeCell ref="S2441:S2442"/>
    <mergeCell ref="T2441:W2441"/>
    <mergeCell ref="X2441:Z2441"/>
    <mergeCell ref="B2458:C2459"/>
    <mergeCell ref="D2458:F2458"/>
    <mergeCell ref="G2458:I2458"/>
    <mergeCell ref="J2458:N2458"/>
    <mergeCell ref="O2458:R2458"/>
    <mergeCell ref="S2458:V2458"/>
    <mergeCell ref="W2458:Z2458"/>
    <mergeCell ref="D2459:F2459"/>
    <mergeCell ref="G2459:I2459"/>
    <mergeCell ref="J2459:N2459"/>
    <mergeCell ref="O2459:R2459"/>
    <mergeCell ref="S2459:V2459"/>
    <mergeCell ref="W2459:Z2459"/>
    <mergeCell ref="W2455:Z2456"/>
    <mergeCell ref="B2456:C2456"/>
    <mergeCell ref="D2456:F2456"/>
    <mergeCell ref="G2456:I2456"/>
    <mergeCell ref="J2456:N2456"/>
    <mergeCell ref="O2456:R2456"/>
    <mergeCell ref="S2456:V2456"/>
    <mergeCell ref="B2457:C2457"/>
    <mergeCell ref="D2457:F2457"/>
    <mergeCell ref="G2457:I2457"/>
    <mergeCell ref="J2457:N2457"/>
    <mergeCell ref="O2457:R2457"/>
    <mergeCell ref="S2457:V2457"/>
    <mergeCell ref="W2457:Z2457"/>
    <mergeCell ref="B2454:C2454"/>
    <mergeCell ref="D2454:F2454"/>
    <mergeCell ref="G2454:I2454"/>
    <mergeCell ref="J2454:N2454"/>
    <mergeCell ref="O2454:R2454"/>
    <mergeCell ref="S2454:V2454"/>
    <mergeCell ref="B2455:C2455"/>
    <mergeCell ref="D2455:F2455"/>
    <mergeCell ref="G2455:I2455"/>
    <mergeCell ref="J2455:N2455"/>
    <mergeCell ref="O2455:R2455"/>
    <mergeCell ref="S2455:V2455"/>
    <mergeCell ref="B2464:C2464"/>
    <mergeCell ref="D2464:F2464"/>
    <mergeCell ref="G2464:I2464"/>
    <mergeCell ref="J2464:N2464"/>
    <mergeCell ref="O2464:R2464"/>
    <mergeCell ref="S2464:V2464"/>
    <mergeCell ref="W2464:Z2464"/>
    <mergeCell ref="B2465:Z2465"/>
    <mergeCell ref="B2466:Z2466"/>
    <mergeCell ref="B2462:C2462"/>
    <mergeCell ref="D2462:F2462"/>
    <mergeCell ref="G2462:I2462"/>
    <mergeCell ref="J2462:N2462"/>
    <mergeCell ref="O2462:R2462"/>
    <mergeCell ref="S2462:V2463"/>
    <mergeCell ref="W2462:Z2463"/>
    <mergeCell ref="B2463:C2463"/>
    <mergeCell ref="D2463:F2463"/>
    <mergeCell ref="G2463:I2463"/>
    <mergeCell ref="J2463:N2463"/>
    <mergeCell ref="O2463:R2463"/>
    <mergeCell ref="B2460:C2460"/>
    <mergeCell ref="D2460:F2460"/>
    <mergeCell ref="G2460:I2460"/>
    <mergeCell ref="J2460:N2460"/>
    <mergeCell ref="O2460:R2460"/>
    <mergeCell ref="S2460:V2461"/>
    <mergeCell ref="W2460:Z2461"/>
    <mergeCell ref="B2461:C2461"/>
    <mergeCell ref="D2461:F2461"/>
    <mergeCell ref="G2461:I2461"/>
    <mergeCell ref="J2461:N2461"/>
    <mergeCell ref="O2461:R2461"/>
    <mergeCell ref="B2475:C2475"/>
    <mergeCell ref="B2476:C2476"/>
    <mergeCell ref="B2477:C2477"/>
    <mergeCell ref="B2478:C2478"/>
    <mergeCell ref="B2479:C2479"/>
    <mergeCell ref="B2480:C2480"/>
    <mergeCell ref="B2481:C2481"/>
    <mergeCell ref="B2482:C2482"/>
    <mergeCell ref="D2482:F2482"/>
    <mergeCell ref="D2472:F2472"/>
    <mergeCell ref="G2472:V2472"/>
    <mergeCell ref="W2472:Z2472"/>
    <mergeCell ref="D2473:F2473"/>
    <mergeCell ref="G2473:I2473"/>
    <mergeCell ref="J2473:L2473"/>
    <mergeCell ref="M2473:M2474"/>
    <mergeCell ref="N2473:N2474"/>
    <mergeCell ref="O2473:R2473"/>
    <mergeCell ref="S2473:S2474"/>
    <mergeCell ref="T2473:W2473"/>
    <mergeCell ref="X2473:Z2473"/>
    <mergeCell ref="B2467:C2467"/>
    <mergeCell ref="D2467:Z2467"/>
    <mergeCell ref="B2468:C2468"/>
    <mergeCell ref="D2468:Z2468"/>
    <mergeCell ref="B2469:C2469"/>
    <mergeCell ref="D2469:Z2469"/>
    <mergeCell ref="B2470:C2470"/>
    <mergeCell ref="D2470:Z2470"/>
    <mergeCell ref="B2471:C2471"/>
    <mergeCell ref="D2471:F2471"/>
    <mergeCell ref="G2471:I2471"/>
    <mergeCell ref="J2471:N2471"/>
    <mergeCell ref="O2471:R2471"/>
    <mergeCell ref="S2471:V2471"/>
    <mergeCell ref="W2471:Z2471"/>
    <mergeCell ref="B2486:C2486"/>
    <mergeCell ref="D2486:F2486"/>
    <mergeCell ref="G2486:I2486"/>
    <mergeCell ref="J2486:N2486"/>
    <mergeCell ref="O2486:R2486"/>
    <mergeCell ref="S2486:V2486"/>
    <mergeCell ref="B2487:C2487"/>
    <mergeCell ref="D2487:F2487"/>
    <mergeCell ref="G2487:I2487"/>
    <mergeCell ref="J2487:N2487"/>
    <mergeCell ref="O2487:R2487"/>
    <mergeCell ref="S2487:V2487"/>
    <mergeCell ref="B2484:C2484"/>
    <mergeCell ref="D2484:F2484"/>
    <mergeCell ref="G2484:I2484"/>
    <mergeCell ref="J2484:N2484"/>
    <mergeCell ref="O2484:R2484"/>
    <mergeCell ref="S2484:V2484"/>
    <mergeCell ref="B2485:C2485"/>
    <mergeCell ref="D2485:F2485"/>
    <mergeCell ref="G2485:I2485"/>
    <mergeCell ref="J2485:N2485"/>
    <mergeCell ref="O2485:R2485"/>
    <mergeCell ref="S2485:V2485"/>
    <mergeCell ref="G2482:I2482"/>
    <mergeCell ref="J2482:N2482"/>
    <mergeCell ref="O2482:R2482"/>
    <mergeCell ref="S2482:V2482"/>
    <mergeCell ref="X2482:Z2482"/>
    <mergeCell ref="B2483:C2483"/>
    <mergeCell ref="D2483:F2483"/>
    <mergeCell ref="G2483:I2483"/>
    <mergeCell ref="J2483:N2483"/>
    <mergeCell ref="O2483:R2483"/>
    <mergeCell ref="S2483:V2483"/>
    <mergeCell ref="B2492:C2492"/>
    <mergeCell ref="D2492:F2492"/>
    <mergeCell ref="G2492:I2492"/>
    <mergeCell ref="J2492:N2492"/>
    <mergeCell ref="O2492:R2492"/>
    <mergeCell ref="S2492:V2493"/>
    <mergeCell ref="W2492:Z2493"/>
    <mergeCell ref="B2493:C2493"/>
    <mergeCell ref="D2493:F2493"/>
    <mergeCell ref="G2493:I2493"/>
    <mergeCell ref="J2493:N2493"/>
    <mergeCell ref="O2493:R2493"/>
    <mergeCell ref="B2490:C2491"/>
    <mergeCell ref="D2490:F2490"/>
    <mergeCell ref="G2490:I2490"/>
    <mergeCell ref="J2490:N2490"/>
    <mergeCell ref="O2490:R2490"/>
    <mergeCell ref="S2490:V2490"/>
    <mergeCell ref="W2490:Z2490"/>
    <mergeCell ref="D2491:F2491"/>
    <mergeCell ref="G2491:I2491"/>
    <mergeCell ref="J2491:N2491"/>
    <mergeCell ref="O2491:R2491"/>
    <mergeCell ref="S2491:V2491"/>
    <mergeCell ref="W2491:Z2491"/>
    <mergeCell ref="W2487:Z2488"/>
    <mergeCell ref="B2488:C2488"/>
    <mergeCell ref="D2488:F2488"/>
    <mergeCell ref="G2488:I2488"/>
    <mergeCell ref="J2488:N2488"/>
    <mergeCell ref="O2488:R2488"/>
    <mergeCell ref="S2488:V2488"/>
    <mergeCell ref="B2489:C2489"/>
    <mergeCell ref="D2489:F2489"/>
    <mergeCell ref="G2489:I2489"/>
    <mergeCell ref="J2489:N2489"/>
    <mergeCell ref="O2489:R2489"/>
    <mergeCell ref="S2489:V2489"/>
    <mergeCell ref="W2489:Z2489"/>
    <mergeCell ref="B2499:C2499"/>
    <mergeCell ref="D2499:Z2499"/>
    <mergeCell ref="B2500:C2500"/>
    <mergeCell ref="D2500:Z2500"/>
    <mergeCell ref="B2501:C2501"/>
    <mergeCell ref="D2501:Z2501"/>
    <mergeCell ref="B2502:C2502"/>
    <mergeCell ref="D2502:Z2502"/>
    <mergeCell ref="B2503:C2503"/>
    <mergeCell ref="D2503:F2503"/>
    <mergeCell ref="G2503:I2503"/>
    <mergeCell ref="J2503:N2503"/>
    <mergeCell ref="O2503:R2503"/>
    <mergeCell ref="S2503:V2503"/>
    <mergeCell ref="W2503:Z2503"/>
    <mergeCell ref="B2496:C2496"/>
    <mergeCell ref="D2496:F2496"/>
    <mergeCell ref="G2496:I2496"/>
    <mergeCell ref="J2496:N2496"/>
    <mergeCell ref="O2496:R2496"/>
    <mergeCell ref="S2496:V2496"/>
    <mergeCell ref="W2496:Z2496"/>
    <mergeCell ref="B2497:Z2497"/>
    <mergeCell ref="B2498:Z2498"/>
    <mergeCell ref="B2494:C2494"/>
    <mergeCell ref="D2494:F2494"/>
    <mergeCell ref="G2494:I2494"/>
    <mergeCell ref="J2494:N2494"/>
    <mergeCell ref="O2494:R2494"/>
    <mergeCell ref="S2494:V2495"/>
    <mergeCell ref="W2494:Z2495"/>
    <mergeCell ref="B2495:C2495"/>
    <mergeCell ref="D2495:F2495"/>
    <mergeCell ref="G2495:I2495"/>
    <mergeCell ref="J2495:N2495"/>
    <mergeCell ref="O2495:R2495"/>
    <mergeCell ref="B2516:C2516"/>
    <mergeCell ref="D2516:F2516"/>
    <mergeCell ref="G2516:I2516"/>
    <mergeCell ref="J2516:N2516"/>
    <mergeCell ref="O2516:R2516"/>
    <mergeCell ref="S2516:V2516"/>
    <mergeCell ref="B2517:C2517"/>
    <mergeCell ref="D2517:F2517"/>
    <mergeCell ref="G2517:I2517"/>
    <mergeCell ref="J2517:N2517"/>
    <mergeCell ref="O2517:R2517"/>
    <mergeCell ref="S2517:V2517"/>
    <mergeCell ref="G2514:I2514"/>
    <mergeCell ref="J2514:N2514"/>
    <mergeCell ref="O2514:R2514"/>
    <mergeCell ref="S2514:V2514"/>
    <mergeCell ref="X2514:Z2514"/>
    <mergeCell ref="B2515:C2515"/>
    <mergeCell ref="D2515:F2515"/>
    <mergeCell ref="G2515:I2515"/>
    <mergeCell ref="J2515:N2515"/>
    <mergeCell ref="O2515:R2515"/>
    <mergeCell ref="S2515:V2515"/>
    <mergeCell ref="B2507:C2507"/>
    <mergeCell ref="B2508:C2508"/>
    <mergeCell ref="B2509:C2509"/>
    <mergeCell ref="B2510:C2510"/>
    <mergeCell ref="B2511:C2511"/>
    <mergeCell ref="B2512:C2512"/>
    <mergeCell ref="B2513:C2513"/>
    <mergeCell ref="B2514:C2514"/>
    <mergeCell ref="D2514:F2514"/>
    <mergeCell ref="D2504:F2504"/>
    <mergeCell ref="G2504:V2504"/>
    <mergeCell ref="W2504:Z2504"/>
    <mergeCell ref="D2505:F2505"/>
    <mergeCell ref="G2505:I2505"/>
    <mergeCell ref="J2505:L2505"/>
    <mergeCell ref="M2505:M2506"/>
    <mergeCell ref="N2505:N2506"/>
    <mergeCell ref="O2505:R2505"/>
    <mergeCell ref="S2505:S2506"/>
    <mergeCell ref="T2505:W2505"/>
    <mergeCell ref="X2505:Z2505"/>
    <mergeCell ref="B2522:C2523"/>
    <mergeCell ref="D2522:F2522"/>
    <mergeCell ref="G2522:I2522"/>
    <mergeCell ref="J2522:N2522"/>
    <mergeCell ref="O2522:R2522"/>
    <mergeCell ref="S2522:V2522"/>
    <mergeCell ref="W2522:Z2522"/>
    <mergeCell ref="D2523:F2523"/>
    <mergeCell ref="G2523:I2523"/>
    <mergeCell ref="J2523:N2523"/>
    <mergeCell ref="O2523:R2523"/>
    <mergeCell ref="S2523:V2523"/>
    <mergeCell ref="W2523:Z2523"/>
    <mergeCell ref="W2519:Z2520"/>
    <mergeCell ref="B2520:C2520"/>
    <mergeCell ref="D2520:F2520"/>
    <mergeCell ref="G2520:I2520"/>
    <mergeCell ref="J2520:N2520"/>
    <mergeCell ref="O2520:R2520"/>
    <mergeCell ref="S2520:V2520"/>
    <mergeCell ref="B2521:C2521"/>
    <mergeCell ref="D2521:F2521"/>
    <mergeCell ref="G2521:I2521"/>
    <mergeCell ref="J2521:N2521"/>
    <mergeCell ref="O2521:R2521"/>
    <mergeCell ref="S2521:V2521"/>
    <mergeCell ref="W2521:Z2521"/>
    <mergeCell ref="B2518:C2518"/>
    <mergeCell ref="D2518:F2518"/>
    <mergeCell ref="G2518:I2518"/>
    <mergeCell ref="J2518:N2518"/>
    <mergeCell ref="O2518:R2518"/>
    <mergeCell ref="S2518:V2518"/>
    <mergeCell ref="B2519:C2519"/>
    <mergeCell ref="D2519:F2519"/>
    <mergeCell ref="G2519:I2519"/>
    <mergeCell ref="J2519:N2519"/>
    <mergeCell ref="O2519:R2519"/>
    <mergeCell ref="S2519:V2519"/>
    <mergeCell ref="B2528:C2528"/>
    <mergeCell ref="D2528:F2528"/>
    <mergeCell ref="G2528:I2528"/>
    <mergeCell ref="J2528:N2528"/>
    <mergeCell ref="O2528:R2528"/>
    <mergeCell ref="S2528:V2528"/>
    <mergeCell ref="W2528:Z2528"/>
    <mergeCell ref="B2529:Z2529"/>
    <mergeCell ref="B2530:Z2530"/>
    <mergeCell ref="B2526:C2526"/>
    <mergeCell ref="D2526:F2526"/>
    <mergeCell ref="G2526:I2526"/>
    <mergeCell ref="J2526:N2526"/>
    <mergeCell ref="O2526:R2526"/>
    <mergeCell ref="S2526:V2527"/>
    <mergeCell ref="W2526:Z2527"/>
    <mergeCell ref="B2527:C2527"/>
    <mergeCell ref="D2527:F2527"/>
    <mergeCell ref="G2527:I2527"/>
    <mergeCell ref="J2527:N2527"/>
    <mergeCell ref="O2527:R2527"/>
    <mergeCell ref="B2524:C2524"/>
    <mergeCell ref="D2524:F2524"/>
    <mergeCell ref="G2524:I2524"/>
    <mergeCell ref="J2524:N2524"/>
    <mergeCell ref="O2524:R2524"/>
    <mergeCell ref="S2524:V2525"/>
    <mergeCell ref="W2524:Z2525"/>
    <mergeCell ref="B2525:C2525"/>
    <mergeCell ref="D2525:F2525"/>
    <mergeCell ref="G2525:I2525"/>
    <mergeCell ref="J2525:N2525"/>
    <mergeCell ref="O2525:R2525"/>
    <mergeCell ref="B2539:C2539"/>
    <mergeCell ref="B2540:C2540"/>
    <mergeCell ref="B2541:C2541"/>
    <mergeCell ref="B2542:C2542"/>
    <mergeCell ref="B2543:C2543"/>
    <mergeCell ref="B2544:C2544"/>
    <mergeCell ref="B2545:C2545"/>
    <mergeCell ref="B2546:C2546"/>
    <mergeCell ref="D2546:F2546"/>
    <mergeCell ref="D2536:F2536"/>
    <mergeCell ref="G2536:V2536"/>
    <mergeCell ref="W2536:Z2536"/>
    <mergeCell ref="D2537:F2537"/>
    <mergeCell ref="G2537:I2537"/>
    <mergeCell ref="J2537:L2537"/>
    <mergeCell ref="M2537:M2538"/>
    <mergeCell ref="N2537:N2538"/>
    <mergeCell ref="O2537:R2537"/>
    <mergeCell ref="S2537:S2538"/>
    <mergeCell ref="T2537:W2537"/>
    <mergeCell ref="X2537:Z2537"/>
    <mergeCell ref="B2531:C2531"/>
    <mergeCell ref="D2531:Z2531"/>
    <mergeCell ref="B2532:C2532"/>
    <mergeCell ref="D2532:Z2532"/>
    <mergeCell ref="B2533:C2533"/>
    <mergeCell ref="D2533:Z2533"/>
    <mergeCell ref="B2534:C2534"/>
    <mergeCell ref="D2534:Z2534"/>
    <mergeCell ref="B2535:C2535"/>
    <mergeCell ref="D2535:F2535"/>
    <mergeCell ref="G2535:I2535"/>
    <mergeCell ref="J2535:N2535"/>
    <mergeCell ref="O2535:R2535"/>
    <mergeCell ref="S2535:V2535"/>
    <mergeCell ref="W2535:Z2535"/>
    <mergeCell ref="B2550:C2550"/>
    <mergeCell ref="D2550:F2550"/>
    <mergeCell ref="G2550:I2550"/>
    <mergeCell ref="J2550:N2550"/>
    <mergeCell ref="O2550:R2550"/>
    <mergeCell ref="S2550:V2550"/>
    <mergeCell ref="B2551:C2551"/>
    <mergeCell ref="D2551:F2551"/>
    <mergeCell ref="G2551:I2551"/>
    <mergeCell ref="J2551:N2551"/>
    <mergeCell ref="O2551:R2551"/>
    <mergeCell ref="S2551:V2551"/>
    <mergeCell ref="B2548:C2548"/>
    <mergeCell ref="D2548:F2548"/>
    <mergeCell ref="G2548:I2548"/>
    <mergeCell ref="J2548:N2548"/>
    <mergeCell ref="O2548:R2548"/>
    <mergeCell ref="S2548:V2548"/>
    <mergeCell ref="B2549:C2549"/>
    <mergeCell ref="D2549:F2549"/>
    <mergeCell ref="G2549:I2549"/>
    <mergeCell ref="J2549:N2549"/>
    <mergeCell ref="O2549:R2549"/>
    <mergeCell ref="S2549:V2549"/>
    <mergeCell ref="G2546:I2546"/>
    <mergeCell ref="J2546:N2546"/>
    <mergeCell ref="O2546:R2546"/>
    <mergeCell ref="S2546:V2546"/>
    <mergeCell ref="X2546:Z2546"/>
    <mergeCell ref="B2547:C2547"/>
    <mergeCell ref="D2547:F2547"/>
    <mergeCell ref="G2547:I2547"/>
    <mergeCell ref="J2547:N2547"/>
    <mergeCell ref="O2547:R2547"/>
    <mergeCell ref="S2547:V2547"/>
    <mergeCell ref="B2556:C2556"/>
    <mergeCell ref="D2556:F2556"/>
    <mergeCell ref="G2556:I2556"/>
    <mergeCell ref="J2556:N2556"/>
    <mergeCell ref="O2556:R2556"/>
    <mergeCell ref="S2556:V2557"/>
    <mergeCell ref="W2556:Z2557"/>
    <mergeCell ref="B2557:C2557"/>
    <mergeCell ref="D2557:F2557"/>
    <mergeCell ref="G2557:I2557"/>
    <mergeCell ref="J2557:N2557"/>
    <mergeCell ref="O2557:R2557"/>
    <mergeCell ref="B2554:C2555"/>
    <mergeCell ref="D2554:F2554"/>
    <mergeCell ref="G2554:I2554"/>
    <mergeCell ref="J2554:N2554"/>
    <mergeCell ref="O2554:R2554"/>
    <mergeCell ref="S2554:V2554"/>
    <mergeCell ref="W2554:Z2554"/>
    <mergeCell ref="D2555:F2555"/>
    <mergeCell ref="G2555:I2555"/>
    <mergeCell ref="J2555:N2555"/>
    <mergeCell ref="O2555:R2555"/>
    <mergeCell ref="S2555:V2555"/>
    <mergeCell ref="W2555:Z2555"/>
    <mergeCell ref="W2551:Z2552"/>
    <mergeCell ref="B2552:C2552"/>
    <mergeCell ref="D2552:F2552"/>
    <mergeCell ref="G2552:I2552"/>
    <mergeCell ref="J2552:N2552"/>
    <mergeCell ref="O2552:R2552"/>
    <mergeCell ref="S2552:V2552"/>
    <mergeCell ref="B2553:C2553"/>
    <mergeCell ref="D2553:F2553"/>
    <mergeCell ref="G2553:I2553"/>
    <mergeCell ref="J2553:N2553"/>
    <mergeCell ref="O2553:R2553"/>
    <mergeCell ref="S2553:V2553"/>
    <mergeCell ref="W2553:Z2553"/>
    <mergeCell ref="B2563:C2563"/>
    <mergeCell ref="D2563:Z2563"/>
    <mergeCell ref="B2564:C2564"/>
    <mergeCell ref="D2564:Z2564"/>
    <mergeCell ref="B2565:C2565"/>
    <mergeCell ref="D2565:Z2565"/>
    <mergeCell ref="B2566:C2566"/>
    <mergeCell ref="D2566:Z2566"/>
    <mergeCell ref="B2567:C2567"/>
    <mergeCell ref="D2567:F2567"/>
    <mergeCell ref="G2567:I2567"/>
    <mergeCell ref="J2567:N2567"/>
    <mergeCell ref="O2567:R2567"/>
    <mergeCell ref="S2567:V2567"/>
    <mergeCell ref="W2567:Z2567"/>
    <mergeCell ref="B2560:C2560"/>
    <mergeCell ref="D2560:F2560"/>
    <mergeCell ref="G2560:I2560"/>
    <mergeCell ref="J2560:N2560"/>
    <mergeCell ref="O2560:R2560"/>
    <mergeCell ref="S2560:V2560"/>
    <mergeCell ref="W2560:Z2560"/>
    <mergeCell ref="B2561:Z2561"/>
    <mergeCell ref="B2562:Z2562"/>
    <mergeCell ref="B2558:C2558"/>
    <mergeCell ref="D2558:F2558"/>
    <mergeCell ref="G2558:I2558"/>
    <mergeCell ref="J2558:N2558"/>
    <mergeCell ref="O2558:R2558"/>
    <mergeCell ref="S2558:V2559"/>
    <mergeCell ref="W2558:Z2559"/>
    <mergeCell ref="B2559:C2559"/>
    <mergeCell ref="D2559:F2559"/>
    <mergeCell ref="G2559:I2559"/>
    <mergeCell ref="J2559:N2559"/>
    <mergeCell ref="O2559:R2559"/>
    <mergeCell ref="B2580:C2580"/>
    <mergeCell ref="D2580:F2580"/>
    <mergeCell ref="G2580:I2580"/>
    <mergeCell ref="J2580:N2580"/>
    <mergeCell ref="O2580:R2580"/>
    <mergeCell ref="S2580:V2580"/>
    <mergeCell ref="B2581:C2581"/>
    <mergeCell ref="D2581:F2581"/>
    <mergeCell ref="G2581:I2581"/>
    <mergeCell ref="J2581:N2581"/>
    <mergeCell ref="O2581:R2581"/>
    <mergeCell ref="S2581:V2581"/>
    <mergeCell ref="G2578:I2578"/>
    <mergeCell ref="J2578:N2578"/>
    <mergeCell ref="O2578:R2578"/>
    <mergeCell ref="S2578:V2578"/>
    <mergeCell ref="X2578:Z2578"/>
    <mergeCell ref="B2579:C2579"/>
    <mergeCell ref="D2579:F2579"/>
    <mergeCell ref="G2579:I2579"/>
    <mergeCell ref="J2579:N2579"/>
    <mergeCell ref="O2579:R2579"/>
    <mergeCell ref="S2579:V2579"/>
    <mergeCell ref="B2571:C2571"/>
    <mergeCell ref="B2572:C2572"/>
    <mergeCell ref="B2573:C2573"/>
    <mergeCell ref="B2574:C2574"/>
    <mergeCell ref="B2575:C2575"/>
    <mergeCell ref="B2576:C2576"/>
    <mergeCell ref="B2577:C2577"/>
    <mergeCell ref="B2578:C2578"/>
    <mergeCell ref="D2578:F2578"/>
    <mergeCell ref="D2568:F2568"/>
    <mergeCell ref="G2568:V2568"/>
    <mergeCell ref="W2568:Z2568"/>
    <mergeCell ref="D2569:F2569"/>
    <mergeCell ref="G2569:I2569"/>
    <mergeCell ref="J2569:L2569"/>
    <mergeCell ref="M2569:M2570"/>
    <mergeCell ref="N2569:N2570"/>
    <mergeCell ref="O2569:R2569"/>
    <mergeCell ref="S2569:S2570"/>
    <mergeCell ref="T2569:W2569"/>
    <mergeCell ref="X2569:Z2569"/>
    <mergeCell ref="B2586:C2587"/>
    <mergeCell ref="D2586:F2586"/>
    <mergeCell ref="G2586:I2586"/>
    <mergeCell ref="J2586:N2586"/>
    <mergeCell ref="O2586:R2586"/>
    <mergeCell ref="S2586:V2586"/>
    <mergeCell ref="W2586:Z2586"/>
    <mergeCell ref="D2587:F2587"/>
    <mergeCell ref="G2587:I2587"/>
    <mergeCell ref="J2587:N2587"/>
    <mergeCell ref="O2587:R2587"/>
    <mergeCell ref="S2587:V2587"/>
    <mergeCell ref="W2587:Z2587"/>
    <mergeCell ref="W2583:Z2584"/>
    <mergeCell ref="B2584:C2584"/>
    <mergeCell ref="D2584:F2584"/>
    <mergeCell ref="G2584:I2584"/>
    <mergeCell ref="J2584:N2584"/>
    <mergeCell ref="O2584:R2584"/>
    <mergeCell ref="S2584:V2584"/>
    <mergeCell ref="B2585:C2585"/>
    <mergeCell ref="D2585:F2585"/>
    <mergeCell ref="G2585:I2585"/>
    <mergeCell ref="J2585:N2585"/>
    <mergeCell ref="O2585:R2585"/>
    <mergeCell ref="S2585:V2585"/>
    <mergeCell ref="W2585:Z2585"/>
    <mergeCell ref="B2582:C2582"/>
    <mergeCell ref="D2582:F2582"/>
    <mergeCell ref="G2582:I2582"/>
    <mergeCell ref="J2582:N2582"/>
    <mergeCell ref="O2582:R2582"/>
    <mergeCell ref="S2582:V2582"/>
    <mergeCell ref="B2583:C2583"/>
    <mergeCell ref="D2583:F2583"/>
    <mergeCell ref="G2583:I2583"/>
    <mergeCell ref="J2583:N2583"/>
    <mergeCell ref="O2583:R2583"/>
    <mergeCell ref="S2583:V2583"/>
    <mergeCell ref="B2592:C2592"/>
    <mergeCell ref="D2592:F2592"/>
    <mergeCell ref="G2592:I2592"/>
    <mergeCell ref="J2592:N2592"/>
    <mergeCell ref="O2592:R2592"/>
    <mergeCell ref="S2592:V2592"/>
    <mergeCell ref="W2592:Z2592"/>
    <mergeCell ref="B2593:Z2593"/>
    <mergeCell ref="B2594:Z2594"/>
    <mergeCell ref="B2590:C2590"/>
    <mergeCell ref="D2590:F2590"/>
    <mergeCell ref="G2590:I2590"/>
    <mergeCell ref="J2590:N2590"/>
    <mergeCell ref="O2590:R2590"/>
    <mergeCell ref="S2590:V2591"/>
    <mergeCell ref="W2590:Z2591"/>
    <mergeCell ref="B2591:C2591"/>
    <mergeCell ref="D2591:F2591"/>
    <mergeCell ref="G2591:I2591"/>
    <mergeCell ref="J2591:N2591"/>
    <mergeCell ref="O2591:R2591"/>
    <mergeCell ref="B2588:C2588"/>
    <mergeCell ref="D2588:F2588"/>
    <mergeCell ref="G2588:I2588"/>
    <mergeCell ref="J2588:N2588"/>
    <mergeCell ref="O2588:R2588"/>
    <mergeCell ref="S2588:V2589"/>
    <mergeCell ref="W2588:Z2589"/>
    <mergeCell ref="B2589:C2589"/>
    <mergeCell ref="D2589:F2589"/>
    <mergeCell ref="G2589:I2589"/>
    <mergeCell ref="J2589:N2589"/>
    <mergeCell ref="O2589:R2589"/>
    <mergeCell ref="B2603:C2603"/>
    <mergeCell ref="B2604:C2604"/>
    <mergeCell ref="B2605:C2605"/>
    <mergeCell ref="B2606:C2606"/>
    <mergeCell ref="B2607:C2607"/>
    <mergeCell ref="B2608:C2608"/>
    <mergeCell ref="B2609:C2609"/>
    <mergeCell ref="B2610:C2610"/>
    <mergeCell ref="D2610:F2610"/>
    <mergeCell ref="D2600:F2600"/>
    <mergeCell ref="G2600:V2600"/>
    <mergeCell ref="W2600:Z2600"/>
    <mergeCell ref="D2601:F2601"/>
    <mergeCell ref="G2601:I2601"/>
    <mergeCell ref="J2601:L2601"/>
    <mergeCell ref="M2601:M2602"/>
    <mergeCell ref="N2601:N2602"/>
    <mergeCell ref="O2601:R2601"/>
    <mergeCell ref="S2601:S2602"/>
    <mergeCell ref="T2601:W2601"/>
    <mergeCell ref="X2601:Z2601"/>
    <mergeCell ref="B2595:C2595"/>
    <mergeCell ref="D2595:Z2595"/>
    <mergeCell ref="B2596:C2596"/>
    <mergeCell ref="D2596:Z2596"/>
    <mergeCell ref="B2597:C2597"/>
    <mergeCell ref="D2597:Z2597"/>
    <mergeCell ref="B2598:C2598"/>
    <mergeCell ref="D2598:Z2598"/>
    <mergeCell ref="B2599:C2599"/>
    <mergeCell ref="D2599:F2599"/>
    <mergeCell ref="G2599:I2599"/>
    <mergeCell ref="J2599:N2599"/>
    <mergeCell ref="O2599:R2599"/>
    <mergeCell ref="S2599:V2599"/>
    <mergeCell ref="W2599:Z2599"/>
    <mergeCell ref="B2614:C2614"/>
    <mergeCell ref="D2614:F2614"/>
    <mergeCell ref="G2614:I2614"/>
    <mergeCell ref="J2614:N2614"/>
    <mergeCell ref="O2614:R2614"/>
    <mergeCell ref="S2614:V2614"/>
    <mergeCell ref="B2615:C2615"/>
    <mergeCell ref="D2615:F2615"/>
    <mergeCell ref="G2615:I2615"/>
    <mergeCell ref="J2615:N2615"/>
    <mergeCell ref="O2615:R2615"/>
    <mergeCell ref="S2615:V2615"/>
    <mergeCell ref="B2612:C2612"/>
    <mergeCell ref="D2612:F2612"/>
    <mergeCell ref="G2612:I2612"/>
    <mergeCell ref="J2612:N2612"/>
    <mergeCell ref="O2612:R2612"/>
    <mergeCell ref="S2612:V2612"/>
    <mergeCell ref="B2613:C2613"/>
    <mergeCell ref="D2613:F2613"/>
    <mergeCell ref="G2613:I2613"/>
    <mergeCell ref="J2613:N2613"/>
    <mergeCell ref="O2613:R2613"/>
    <mergeCell ref="S2613:V2613"/>
    <mergeCell ref="G2610:I2610"/>
    <mergeCell ref="J2610:N2610"/>
    <mergeCell ref="O2610:R2610"/>
    <mergeCell ref="S2610:V2610"/>
    <mergeCell ref="X2610:Z2610"/>
    <mergeCell ref="B2611:C2611"/>
    <mergeCell ref="D2611:F2611"/>
    <mergeCell ref="G2611:I2611"/>
    <mergeCell ref="J2611:N2611"/>
    <mergeCell ref="O2611:R2611"/>
    <mergeCell ref="S2611:V2611"/>
    <mergeCell ref="B2620:C2620"/>
    <mergeCell ref="D2620:F2620"/>
    <mergeCell ref="G2620:I2620"/>
    <mergeCell ref="J2620:N2620"/>
    <mergeCell ref="O2620:R2620"/>
    <mergeCell ref="S2620:V2621"/>
    <mergeCell ref="W2620:Z2621"/>
    <mergeCell ref="B2621:C2621"/>
    <mergeCell ref="D2621:F2621"/>
    <mergeCell ref="G2621:I2621"/>
    <mergeCell ref="J2621:N2621"/>
    <mergeCell ref="O2621:R2621"/>
    <mergeCell ref="B2618:C2619"/>
    <mergeCell ref="D2618:F2618"/>
    <mergeCell ref="G2618:I2618"/>
    <mergeCell ref="J2618:N2618"/>
    <mergeCell ref="O2618:R2618"/>
    <mergeCell ref="S2618:V2618"/>
    <mergeCell ref="W2618:Z2618"/>
    <mergeCell ref="D2619:F2619"/>
    <mergeCell ref="G2619:I2619"/>
    <mergeCell ref="J2619:N2619"/>
    <mergeCell ref="O2619:R2619"/>
    <mergeCell ref="S2619:V2619"/>
    <mergeCell ref="W2619:Z2619"/>
    <mergeCell ref="W2615:Z2616"/>
    <mergeCell ref="B2616:C2616"/>
    <mergeCell ref="D2616:F2616"/>
    <mergeCell ref="G2616:I2616"/>
    <mergeCell ref="J2616:N2616"/>
    <mergeCell ref="O2616:R2616"/>
    <mergeCell ref="S2616:V2616"/>
    <mergeCell ref="B2617:C2617"/>
    <mergeCell ref="D2617:F2617"/>
    <mergeCell ref="G2617:I2617"/>
    <mergeCell ref="J2617:N2617"/>
    <mergeCell ref="O2617:R2617"/>
    <mergeCell ref="S2617:V2617"/>
    <mergeCell ref="W2617:Z2617"/>
    <mergeCell ref="B2627:C2627"/>
    <mergeCell ref="D2627:Z2627"/>
    <mergeCell ref="B2628:C2628"/>
    <mergeCell ref="D2628:Z2628"/>
    <mergeCell ref="B2629:C2629"/>
    <mergeCell ref="D2629:Z2629"/>
    <mergeCell ref="B2630:C2630"/>
    <mergeCell ref="D2630:Z2630"/>
    <mergeCell ref="B2631:C2631"/>
    <mergeCell ref="D2631:F2631"/>
    <mergeCell ref="G2631:I2631"/>
    <mergeCell ref="J2631:N2631"/>
    <mergeCell ref="O2631:R2631"/>
    <mergeCell ref="S2631:V2631"/>
    <mergeCell ref="W2631:Z2631"/>
    <mergeCell ref="B2624:C2624"/>
    <mergeCell ref="D2624:F2624"/>
    <mergeCell ref="G2624:I2624"/>
    <mergeCell ref="J2624:N2624"/>
    <mergeCell ref="O2624:R2624"/>
    <mergeCell ref="S2624:V2624"/>
    <mergeCell ref="W2624:Z2624"/>
    <mergeCell ref="B2625:Z2625"/>
    <mergeCell ref="B2626:Z2626"/>
    <mergeCell ref="B2622:C2622"/>
    <mergeCell ref="D2622:F2622"/>
    <mergeCell ref="G2622:I2622"/>
    <mergeCell ref="J2622:N2622"/>
    <mergeCell ref="O2622:R2622"/>
    <mergeCell ref="S2622:V2623"/>
    <mergeCell ref="W2622:Z2623"/>
    <mergeCell ref="B2623:C2623"/>
    <mergeCell ref="D2623:F2623"/>
    <mergeCell ref="G2623:I2623"/>
    <mergeCell ref="J2623:N2623"/>
    <mergeCell ref="O2623:R2623"/>
    <mergeCell ref="B2644:C2644"/>
    <mergeCell ref="D2644:F2644"/>
    <mergeCell ref="G2644:I2644"/>
    <mergeCell ref="J2644:N2644"/>
    <mergeCell ref="O2644:R2644"/>
    <mergeCell ref="S2644:V2644"/>
    <mergeCell ref="B2645:C2645"/>
    <mergeCell ref="D2645:F2645"/>
    <mergeCell ref="G2645:I2645"/>
    <mergeCell ref="J2645:N2645"/>
    <mergeCell ref="O2645:R2645"/>
    <mergeCell ref="S2645:V2645"/>
    <mergeCell ref="G2642:I2642"/>
    <mergeCell ref="J2642:N2642"/>
    <mergeCell ref="O2642:R2642"/>
    <mergeCell ref="S2642:V2642"/>
    <mergeCell ref="X2642:Z2642"/>
    <mergeCell ref="B2643:C2643"/>
    <mergeCell ref="D2643:F2643"/>
    <mergeCell ref="G2643:I2643"/>
    <mergeCell ref="J2643:N2643"/>
    <mergeCell ref="O2643:R2643"/>
    <mergeCell ref="S2643:V2643"/>
    <mergeCell ref="B2635:C2635"/>
    <mergeCell ref="B2636:C2636"/>
    <mergeCell ref="B2637:C2637"/>
    <mergeCell ref="B2638:C2638"/>
    <mergeCell ref="B2639:C2639"/>
    <mergeCell ref="B2640:C2640"/>
    <mergeCell ref="B2641:C2641"/>
    <mergeCell ref="B2642:C2642"/>
    <mergeCell ref="D2642:F2642"/>
    <mergeCell ref="D2632:F2632"/>
    <mergeCell ref="G2632:V2632"/>
    <mergeCell ref="W2632:Z2632"/>
    <mergeCell ref="D2633:F2633"/>
    <mergeCell ref="G2633:I2633"/>
    <mergeCell ref="J2633:L2633"/>
    <mergeCell ref="M2633:M2634"/>
    <mergeCell ref="N2633:N2634"/>
    <mergeCell ref="O2633:R2633"/>
    <mergeCell ref="S2633:S2634"/>
    <mergeCell ref="T2633:W2633"/>
    <mergeCell ref="X2633:Z2633"/>
    <mergeCell ref="B2650:C2651"/>
    <mergeCell ref="D2650:F2650"/>
    <mergeCell ref="G2650:I2650"/>
    <mergeCell ref="J2650:N2650"/>
    <mergeCell ref="O2650:R2650"/>
    <mergeCell ref="S2650:V2650"/>
    <mergeCell ref="W2650:Z2650"/>
    <mergeCell ref="D2651:F2651"/>
    <mergeCell ref="G2651:I2651"/>
    <mergeCell ref="J2651:N2651"/>
    <mergeCell ref="O2651:R2651"/>
    <mergeCell ref="S2651:V2651"/>
    <mergeCell ref="W2651:Z2651"/>
    <mergeCell ref="W2647:Z2648"/>
    <mergeCell ref="B2648:C2648"/>
    <mergeCell ref="D2648:F2648"/>
    <mergeCell ref="G2648:I2648"/>
    <mergeCell ref="J2648:N2648"/>
    <mergeCell ref="O2648:R2648"/>
    <mergeCell ref="S2648:V2648"/>
    <mergeCell ref="B2649:C2649"/>
    <mergeCell ref="D2649:F2649"/>
    <mergeCell ref="G2649:I2649"/>
    <mergeCell ref="J2649:N2649"/>
    <mergeCell ref="O2649:R2649"/>
    <mergeCell ref="S2649:V2649"/>
    <mergeCell ref="W2649:Z2649"/>
    <mergeCell ref="B2646:C2646"/>
    <mergeCell ref="D2646:F2646"/>
    <mergeCell ref="G2646:I2646"/>
    <mergeCell ref="J2646:N2646"/>
    <mergeCell ref="O2646:R2646"/>
    <mergeCell ref="S2646:V2646"/>
    <mergeCell ref="B2647:C2647"/>
    <mergeCell ref="D2647:F2647"/>
    <mergeCell ref="G2647:I2647"/>
    <mergeCell ref="J2647:N2647"/>
    <mergeCell ref="O2647:R2647"/>
    <mergeCell ref="S2647:V2647"/>
    <mergeCell ref="B2656:C2656"/>
    <mergeCell ref="D2656:F2656"/>
    <mergeCell ref="G2656:I2656"/>
    <mergeCell ref="J2656:N2656"/>
    <mergeCell ref="O2656:R2656"/>
    <mergeCell ref="S2656:V2656"/>
    <mergeCell ref="W2656:Z2656"/>
    <mergeCell ref="B2657:Z2657"/>
    <mergeCell ref="B2658:Z2658"/>
    <mergeCell ref="B2654:C2654"/>
    <mergeCell ref="D2654:F2654"/>
    <mergeCell ref="G2654:I2654"/>
    <mergeCell ref="J2654:N2654"/>
    <mergeCell ref="O2654:R2654"/>
    <mergeCell ref="S2654:V2655"/>
    <mergeCell ref="W2654:Z2655"/>
    <mergeCell ref="B2655:C2655"/>
    <mergeCell ref="D2655:F2655"/>
    <mergeCell ref="G2655:I2655"/>
    <mergeCell ref="J2655:N2655"/>
    <mergeCell ref="O2655:R2655"/>
    <mergeCell ref="B2652:C2652"/>
    <mergeCell ref="D2652:F2652"/>
    <mergeCell ref="G2652:I2652"/>
    <mergeCell ref="J2652:N2652"/>
    <mergeCell ref="O2652:R2652"/>
    <mergeCell ref="S2652:V2653"/>
    <mergeCell ref="W2652:Z2653"/>
    <mergeCell ref="B2653:C2653"/>
    <mergeCell ref="D2653:F2653"/>
    <mergeCell ref="G2653:I2653"/>
    <mergeCell ref="J2653:N2653"/>
    <mergeCell ref="O2653:R2653"/>
    <mergeCell ref="B2667:C2667"/>
    <mergeCell ref="B2668:C2668"/>
    <mergeCell ref="B2669:C2669"/>
    <mergeCell ref="B2670:C2670"/>
    <mergeCell ref="B2671:C2671"/>
    <mergeCell ref="B2672:C2672"/>
    <mergeCell ref="B2673:C2673"/>
    <mergeCell ref="B2674:C2674"/>
    <mergeCell ref="D2674:F2674"/>
    <mergeCell ref="D2664:F2664"/>
    <mergeCell ref="G2664:V2664"/>
    <mergeCell ref="W2664:Z2664"/>
    <mergeCell ref="D2665:F2665"/>
    <mergeCell ref="G2665:I2665"/>
    <mergeCell ref="J2665:L2665"/>
    <mergeCell ref="M2665:M2666"/>
    <mergeCell ref="N2665:N2666"/>
    <mergeCell ref="O2665:R2665"/>
    <mergeCell ref="S2665:S2666"/>
    <mergeCell ref="T2665:W2665"/>
    <mergeCell ref="X2665:Z2665"/>
    <mergeCell ref="B2659:C2659"/>
    <mergeCell ref="D2659:Z2659"/>
    <mergeCell ref="B2660:C2660"/>
    <mergeCell ref="D2660:Z2660"/>
    <mergeCell ref="B2661:C2661"/>
    <mergeCell ref="D2661:Z2661"/>
    <mergeCell ref="B2662:C2662"/>
    <mergeCell ref="D2662:Z2662"/>
    <mergeCell ref="B2663:C2663"/>
    <mergeCell ref="D2663:F2663"/>
    <mergeCell ref="G2663:I2663"/>
    <mergeCell ref="J2663:N2663"/>
    <mergeCell ref="O2663:R2663"/>
    <mergeCell ref="S2663:V2663"/>
    <mergeCell ref="W2663:Z2663"/>
    <mergeCell ref="B2678:C2678"/>
    <mergeCell ref="D2678:F2678"/>
    <mergeCell ref="G2678:I2678"/>
    <mergeCell ref="J2678:N2678"/>
    <mergeCell ref="O2678:R2678"/>
    <mergeCell ref="S2678:V2678"/>
    <mergeCell ref="B2679:C2679"/>
    <mergeCell ref="D2679:F2679"/>
    <mergeCell ref="G2679:I2679"/>
    <mergeCell ref="J2679:N2679"/>
    <mergeCell ref="O2679:R2679"/>
    <mergeCell ref="S2679:V2679"/>
    <mergeCell ref="B2676:C2676"/>
    <mergeCell ref="D2676:F2676"/>
    <mergeCell ref="G2676:I2676"/>
    <mergeCell ref="J2676:N2676"/>
    <mergeCell ref="O2676:R2676"/>
    <mergeCell ref="S2676:V2676"/>
    <mergeCell ref="B2677:C2677"/>
    <mergeCell ref="D2677:F2677"/>
    <mergeCell ref="G2677:I2677"/>
    <mergeCell ref="J2677:N2677"/>
    <mergeCell ref="O2677:R2677"/>
    <mergeCell ref="S2677:V2677"/>
    <mergeCell ref="G2674:I2674"/>
    <mergeCell ref="J2674:N2674"/>
    <mergeCell ref="O2674:R2674"/>
    <mergeCell ref="S2674:V2674"/>
    <mergeCell ref="X2674:Z2674"/>
    <mergeCell ref="B2675:C2675"/>
    <mergeCell ref="D2675:F2675"/>
    <mergeCell ref="G2675:I2675"/>
    <mergeCell ref="J2675:N2675"/>
    <mergeCell ref="O2675:R2675"/>
    <mergeCell ref="S2675:V2675"/>
    <mergeCell ref="B2684:C2684"/>
    <mergeCell ref="D2684:F2684"/>
    <mergeCell ref="G2684:I2684"/>
    <mergeCell ref="J2684:N2684"/>
    <mergeCell ref="O2684:R2684"/>
    <mergeCell ref="S2684:V2685"/>
    <mergeCell ref="W2684:Z2685"/>
    <mergeCell ref="B2685:C2685"/>
    <mergeCell ref="D2685:F2685"/>
    <mergeCell ref="G2685:I2685"/>
    <mergeCell ref="J2685:N2685"/>
    <mergeCell ref="O2685:R2685"/>
    <mergeCell ref="B2682:C2683"/>
    <mergeCell ref="D2682:F2682"/>
    <mergeCell ref="G2682:I2682"/>
    <mergeCell ref="J2682:N2682"/>
    <mergeCell ref="O2682:R2682"/>
    <mergeCell ref="S2682:V2682"/>
    <mergeCell ref="W2682:Z2682"/>
    <mergeCell ref="D2683:F2683"/>
    <mergeCell ref="G2683:I2683"/>
    <mergeCell ref="J2683:N2683"/>
    <mergeCell ref="O2683:R2683"/>
    <mergeCell ref="S2683:V2683"/>
    <mergeCell ref="W2683:Z2683"/>
    <mergeCell ref="W2679:Z2680"/>
    <mergeCell ref="B2680:C2680"/>
    <mergeCell ref="D2680:F2680"/>
    <mergeCell ref="G2680:I2680"/>
    <mergeCell ref="J2680:N2680"/>
    <mergeCell ref="O2680:R2680"/>
    <mergeCell ref="S2680:V2680"/>
    <mergeCell ref="B2681:C2681"/>
    <mergeCell ref="D2681:F2681"/>
    <mergeCell ref="G2681:I2681"/>
    <mergeCell ref="J2681:N2681"/>
    <mergeCell ref="O2681:R2681"/>
    <mergeCell ref="S2681:V2681"/>
    <mergeCell ref="W2681:Z2681"/>
    <mergeCell ref="B2691:C2691"/>
    <mergeCell ref="D2691:Z2691"/>
    <mergeCell ref="B2692:C2692"/>
    <mergeCell ref="D2692:Z2692"/>
    <mergeCell ref="B2693:C2693"/>
    <mergeCell ref="D2693:Z2693"/>
    <mergeCell ref="B2694:C2694"/>
    <mergeCell ref="D2694:Z2694"/>
    <mergeCell ref="B2695:C2695"/>
    <mergeCell ref="D2695:F2695"/>
    <mergeCell ref="G2695:I2695"/>
    <mergeCell ref="J2695:N2695"/>
    <mergeCell ref="O2695:R2695"/>
    <mergeCell ref="S2695:V2695"/>
    <mergeCell ref="W2695:Z2695"/>
    <mergeCell ref="B2688:C2688"/>
    <mergeCell ref="D2688:F2688"/>
    <mergeCell ref="G2688:I2688"/>
    <mergeCell ref="J2688:N2688"/>
    <mergeCell ref="O2688:R2688"/>
    <mergeCell ref="S2688:V2688"/>
    <mergeCell ref="W2688:Z2688"/>
    <mergeCell ref="B2689:Z2689"/>
    <mergeCell ref="B2690:Z2690"/>
    <mergeCell ref="B2686:C2686"/>
    <mergeCell ref="D2686:F2686"/>
    <mergeCell ref="G2686:I2686"/>
    <mergeCell ref="J2686:N2686"/>
    <mergeCell ref="O2686:R2686"/>
    <mergeCell ref="S2686:V2687"/>
    <mergeCell ref="W2686:Z2687"/>
    <mergeCell ref="B2687:C2687"/>
    <mergeCell ref="D2687:F2687"/>
    <mergeCell ref="G2687:I2687"/>
    <mergeCell ref="J2687:N2687"/>
    <mergeCell ref="O2687:R2687"/>
    <mergeCell ref="B2708:C2708"/>
    <mergeCell ref="D2708:F2708"/>
    <mergeCell ref="G2708:I2708"/>
    <mergeCell ref="J2708:N2708"/>
    <mergeCell ref="O2708:R2708"/>
    <mergeCell ref="S2708:V2708"/>
    <mergeCell ref="B2709:C2709"/>
    <mergeCell ref="D2709:F2709"/>
    <mergeCell ref="G2709:I2709"/>
    <mergeCell ref="J2709:N2709"/>
    <mergeCell ref="O2709:R2709"/>
    <mergeCell ref="S2709:V2709"/>
    <mergeCell ref="G2706:I2706"/>
    <mergeCell ref="J2706:N2706"/>
    <mergeCell ref="O2706:R2706"/>
    <mergeCell ref="S2706:V2706"/>
    <mergeCell ref="X2706:Z2706"/>
    <mergeCell ref="B2707:C2707"/>
    <mergeCell ref="D2707:F2707"/>
    <mergeCell ref="G2707:I2707"/>
    <mergeCell ref="J2707:N2707"/>
    <mergeCell ref="O2707:R2707"/>
    <mergeCell ref="S2707:V2707"/>
    <mergeCell ref="B2699:C2699"/>
    <mergeCell ref="B2700:C2700"/>
    <mergeCell ref="B2701:C2701"/>
    <mergeCell ref="B2702:C2702"/>
    <mergeCell ref="B2703:C2703"/>
    <mergeCell ref="B2704:C2704"/>
    <mergeCell ref="B2705:C2705"/>
    <mergeCell ref="B2706:C2706"/>
    <mergeCell ref="D2706:F2706"/>
    <mergeCell ref="D2696:F2696"/>
    <mergeCell ref="G2696:V2696"/>
    <mergeCell ref="W2696:Z2696"/>
    <mergeCell ref="D2697:F2697"/>
    <mergeCell ref="G2697:I2697"/>
    <mergeCell ref="J2697:L2697"/>
    <mergeCell ref="M2697:M2698"/>
    <mergeCell ref="N2697:N2698"/>
    <mergeCell ref="O2697:R2697"/>
    <mergeCell ref="S2697:S2698"/>
    <mergeCell ref="T2697:W2697"/>
    <mergeCell ref="X2697:Z2697"/>
    <mergeCell ref="B2714:C2715"/>
    <mergeCell ref="D2714:F2714"/>
    <mergeCell ref="G2714:I2714"/>
    <mergeCell ref="J2714:N2714"/>
    <mergeCell ref="O2714:R2714"/>
    <mergeCell ref="S2714:V2714"/>
    <mergeCell ref="W2714:Z2714"/>
    <mergeCell ref="D2715:F2715"/>
    <mergeCell ref="G2715:I2715"/>
    <mergeCell ref="J2715:N2715"/>
    <mergeCell ref="O2715:R2715"/>
    <mergeCell ref="S2715:V2715"/>
    <mergeCell ref="W2715:Z2715"/>
    <mergeCell ref="W2711:Z2712"/>
    <mergeCell ref="B2712:C2712"/>
    <mergeCell ref="D2712:F2712"/>
    <mergeCell ref="G2712:I2712"/>
    <mergeCell ref="J2712:N2712"/>
    <mergeCell ref="O2712:R2712"/>
    <mergeCell ref="S2712:V2712"/>
    <mergeCell ref="B2713:C2713"/>
    <mergeCell ref="D2713:F2713"/>
    <mergeCell ref="G2713:I2713"/>
    <mergeCell ref="J2713:N2713"/>
    <mergeCell ref="O2713:R2713"/>
    <mergeCell ref="S2713:V2713"/>
    <mergeCell ref="W2713:Z2713"/>
    <mergeCell ref="B2710:C2710"/>
    <mergeCell ref="D2710:F2710"/>
    <mergeCell ref="G2710:I2710"/>
    <mergeCell ref="J2710:N2710"/>
    <mergeCell ref="O2710:R2710"/>
    <mergeCell ref="S2710:V2710"/>
    <mergeCell ref="B2711:C2711"/>
    <mergeCell ref="D2711:F2711"/>
    <mergeCell ref="G2711:I2711"/>
    <mergeCell ref="J2711:N2711"/>
    <mergeCell ref="O2711:R2711"/>
    <mergeCell ref="S2711:V2711"/>
    <mergeCell ref="B2720:C2720"/>
    <mergeCell ref="D2720:F2720"/>
    <mergeCell ref="G2720:I2720"/>
    <mergeCell ref="J2720:N2720"/>
    <mergeCell ref="O2720:R2720"/>
    <mergeCell ref="S2720:V2720"/>
    <mergeCell ref="W2720:Z2720"/>
    <mergeCell ref="B2721:Z2721"/>
    <mergeCell ref="B2722:Z2722"/>
    <mergeCell ref="B2718:C2718"/>
    <mergeCell ref="D2718:F2718"/>
    <mergeCell ref="G2718:I2718"/>
    <mergeCell ref="J2718:N2718"/>
    <mergeCell ref="O2718:R2718"/>
    <mergeCell ref="S2718:V2719"/>
    <mergeCell ref="W2718:Z2719"/>
    <mergeCell ref="B2719:C2719"/>
    <mergeCell ref="D2719:F2719"/>
    <mergeCell ref="G2719:I2719"/>
    <mergeCell ref="J2719:N2719"/>
    <mergeCell ref="O2719:R2719"/>
    <mergeCell ref="B2716:C2716"/>
    <mergeCell ref="D2716:F2716"/>
    <mergeCell ref="G2716:I2716"/>
    <mergeCell ref="J2716:N2716"/>
    <mergeCell ref="O2716:R2716"/>
    <mergeCell ref="S2716:V2717"/>
    <mergeCell ref="W2716:Z2717"/>
    <mergeCell ref="B2717:C2717"/>
    <mergeCell ref="D2717:F2717"/>
    <mergeCell ref="G2717:I2717"/>
    <mergeCell ref="J2717:N2717"/>
    <mergeCell ref="O2717:R2717"/>
    <mergeCell ref="B2731:C2731"/>
    <mergeCell ref="B2732:C2732"/>
    <mergeCell ref="B2733:C2733"/>
    <mergeCell ref="B2734:C2734"/>
    <mergeCell ref="B2735:C2735"/>
    <mergeCell ref="B2736:C2736"/>
    <mergeCell ref="B2737:C2737"/>
    <mergeCell ref="B2738:C2738"/>
    <mergeCell ref="D2738:F2738"/>
    <mergeCell ref="D2728:F2728"/>
    <mergeCell ref="G2728:V2728"/>
    <mergeCell ref="W2728:Z2728"/>
    <mergeCell ref="D2729:F2729"/>
    <mergeCell ref="G2729:I2729"/>
    <mergeCell ref="J2729:L2729"/>
    <mergeCell ref="M2729:M2730"/>
    <mergeCell ref="N2729:N2730"/>
    <mergeCell ref="O2729:R2729"/>
    <mergeCell ref="S2729:S2730"/>
    <mergeCell ref="T2729:W2729"/>
    <mergeCell ref="X2729:Z2729"/>
    <mergeCell ref="B2723:C2723"/>
    <mergeCell ref="D2723:Z2723"/>
    <mergeCell ref="B2724:C2724"/>
    <mergeCell ref="D2724:Z2724"/>
    <mergeCell ref="B2725:C2725"/>
    <mergeCell ref="D2725:Z2725"/>
    <mergeCell ref="B2726:C2726"/>
    <mergeCell ref="D2726:Z2726"/>
    <mergeCell ref="B2727:C2727"/>
    <mergeCell ref="D2727:F2727"/>
    <mergeCell ref="G2727:I2727"/>
    <mergeCell ref="J2727:N2727"/>
    <mergeCell ref="O2727:R2727"/>
    <mergeCell ref="S2727:V2727"/>
    <mergeCell ref="W2727:Z2727"/>
    <mergeCell ref="B2742:C2742"/>
    <mergeCell ref="D2742:F2742"/>
    <mergeCell ref="G2742:I2742"/>
    <mergeCell ref="J2742:N2742"/>
    <mergeCell ref="O2742:R2742"/>
    <mergeCell ref="S2742:V2742"/>
    <mergeCell ref="B2743:C2743"/>
    <mergeCell ref="D2743:F2743"/>
    <mergeCell ref="G2743:I2743"/>
    <mergeCell ref="J2743:N2743"/>
    <mergeCell ref="O2743:R2743"/>
    <mergeCell ref="S2743:V2743"/>
    <mergeCell ref="B2740:C2740"/>
    <mergeCell ref="D2740:F2740"/>
    <mergeCell ref="G2740:I2740"/>
    <mergeCell ref="J2740:N2740"/>
    <mergeCell ref="O2740:R2740"/>
    <mergeCell ref="S2740:V2740"/>
    <mergeCell ref="B2741:C2741"/>
    <mergeCell ref="D2741:F2741"/>
    <mergeCell ref="G2741:I2741"/>
    <mergeCell ref="J2741:N2741"/>
    <mergeCell ref="O2741:R2741"/>
    <mergeCell ref="S2741:V2741"/>
    <mergeCell ref="G2738:I2738"/>
    <mergeCell ref="J2738:N2738"/>
    <mergeCell ref="O2738:R2738"/>
    <mergeCell ref="S2738:V2738"/>
    <mergeCell ref="X2738:Z2738"/>
    <mergeCell ref="B2739:C2739"/>
    <mergeCell ref="D2739:F2739"/>
    <mergeCell ref="G2739:I2739"/>
    <mergeCell ref="J2739:N2739"/>
    <mergeCell ref="O2739:R2739"/>
    <mergeCell ref="S2739:V2739"/>
    <mergeCell ref="B2748:C2748"/>
    <mergeCell ref="D2748:F2748"/>
    <mergeCell ref="G2748:I2748"/>
    <mergeCell ref="J2748:N2748"/>
    <mergeCell ref="O2748:R2748"/>
    <mergeCell ref="S2748:V2749"/>
    <mergeCell ref="W2748:Z2749"/>
    <mergeCell ref="B2749:C2749"/>
    <mergeCell ref="D2749:F2749"/>
    <mergeCell ref="G2749:I2749"/>
    <mergeCell ref="J2749:N2749"/>
    <mergeCell ref="O2749:R2749"/>
    <mergeCell ref="B2746:C2747"/>
    <mergeCell ref="D2746:F2746"/>
    <mergeCell ref="G2746:I2746"/>
    <mergeCell ref="J2746:N2746"/>
    <mergeCell ref="O2746:R2746"/>
    <mergeCell ref="S2746:V2746"/>
    <mergeCell ref="W2746:Z2746"/>
    <mergeCell ref="D2747:F2747"/>
    <mergeCell ref="G2747:I2747"/>
    <mergeCell ref="J2747:N2747"/>
    <mergeCell ref="O2747:R2747"/>
    <mergeCell ref="S2747:V2747"/>
    <mergeCell ref="W2747:Z2747"/>
    <mergeCell ref="W2743:Z2744"/>
    <mergeCell ref="B2744:C2744"/>
    <mergeCell ref="D2744:F2744"/>
    <mergeCell ref="G2744:I2744"/>
    <mergeCell ref="J2744:N2744"/>
    <mergeCell ref="O2744:R2744"/>
    <mergeCell ref="S2744:V2744"/>
    <mergeCell ref="B2745:C2745"/>
    <mergeCell ref="D2745:F2745"/>
    <mergeCell ref="G2745:I2745"/>
    <mergeCell ref="J2745:N2745"/>
    <mergeCell ref="O2745:R2745"/>
    <mergeCell ref="S2745:V2745"/>
    <mergeCell ref="W2745:Z2745"/>
    <mergeCell ref="B2755:C2755"/>
    <mergeCell ref="D2755:Z2755"/>
    <mergeCell ref="B2756:C2756"/>
    <mergeCell ref="D2756:Z2756"/>
    <mergeCell ref="B2757:C2757"/>
    <mergeCell ref="D2757:Z2757"/>
    <mergeCell ref="B2758:C2758"/>
    <mergeCell ref="D2758:Z2758"/>
    <mergeCell ref="B2759:C2759"/>
    <mergeCell ref="D2759:F2759"/>
    <mergeCell ref="G2759:I2759"/>
    <mergeCell ref="J2759:N2759"/>
    <mergeCell ref="O2759:R2759"/>
    <mergeCell ref="S2759:V2759"/>
    <mergeCell ref="W2759:Z2759"/>
    <mergeCell ref="B2752:C2752"/>
    <mergeCell ref="D2752:F2752"/>
    <mergeCell ref="G2752:I2752"/>
    <mergeCell ref="J2752:N2752"/>
    <mergeCell ref="O2752:R2752"/>
    <mergeCell ref="S2752:V2752"/>
    <mergeCell ref="W2752:Z2752"/>
    <mergeCell ref="B2753:Z2753"/>
    <mergeCell ref="B2754:Z2754"/>
    <mergeCell ref="B2750:C2750"/>
    <mergeCell ref="D2750:F2750"/>
    <mergeCell ref="G2750:I2750"/>
    <mergeCell ref="J2750:N2750"/>
    <mergeCell ref="O2750:R2750"/>
    <mergeCell ref="S2750:V2751"/>
    <mergeCell ref="W2750:Z2751"/>
    <mergeCell ref="B2751:C2751"/>
    <mergeCell ref="D2751:F2751"/>
    <mergeCell ref="G2751:I2751"/>
    <mergeCell ref="J2751:N2751"/>
    <mergeCell ref="O2751:R2751"/>
    <mergeCell ref="B2772:C2772"/>
    <mergeCell ref="D2772:F2772"/>
    <mergeCell ref="G2772:I2772"/>
    <mergeCell ref="J2772:N2772"/>
    <mergeCell ref="O2772:R2772"/>
    <mergeCell ref="S2772:V2772"/>
    <mergeCell ref="B2773:C2773"/>
    <mergeCell ref="D2773:F2773"/>
    <mergeCell ref="G2773:I2773"/>
    <mergeCell ref="J2773:N2773"/>
    <mergeCell ref="O2773:R2773"/>
    <mergeCell ref="S2773:V2773"/>
    <mergeCell ref="G2770:I2770"/>
    <mergeCell ref="J2770:N2770"/>
    <mergeCell ref="O2770:R2770"/>
    <mergeCell ref="S2770:V2770"/>
    <mergeCell ref="X2770:Z2770"/>
    <mergeCell ref="B2771:C2771"/>
    <mergeCell ref="D2771:F2771"/>
    <mergeCell ref="G2771:I2771"/>
    <mergeCell ref="J2771:N2771"/>
    <mergeCell ref="O2771:R2771"/>
    <mergeCell ref="S2771:V2771"/>
    <mergeCell ref="B2763:C2763"/>
    <mergeCell ref="B2764:C2764"/>
    <mergeCell ref="B2765:C2765"/>
    <mergeCell ref="B2766:C2766"/>
    <mergeCell ref="B2767:C2767"/>
    <mergeCell ref="B2768:C2768"/>
    <mergeCell ref="B2769:C2769"/>
    <mergeCell ref="B2770:C2770"/>
    <mergeCell ref="D2770:F2770"/>
    <mergeCell ref="D2760:F2760"/>
    <mergeCell ref="G2760:V2760"/>
    <mergeCell ref="W2760:Z2760"/>
    <mergeCell ref="D2761:F2761"/>
    <mergeCell ref="G2761:I2761"/>
    <mergeCell ref="J2761:L2761"/>
    <mergeCell ref="M2761:M2762"/>
    <mergeCell ref="N2761:N2762"/>
    <mergeCell ref="O2761:R2761"/>
    <mergeCell ref="S2761:S2762"/>
    <mergeCell ref="T2761:W2761"/>
    <mergeCell ref="X2761:Z2761"/>
    <mergeCell ref="B2778:C2779"/>
    <mergeCell ref="D2778:F2778"/>
    <mergeCell ref="G2778:I2778"/>
    <mergeCell ref="J2778:N2778"/>
    <mergeCell ref="O2778:R2778"/>
    <mergeCell ref="S2778:V2778"/>
    <mergeCell ref="W2778:Z2778"/>
    <mergeCell ref="D2779:F2779"/>
    <mergeCell ref="G2779:I2779"/>
    <mergeCell ref="J2779:N2779"/>
    <mergeCell ref="O2779:R2779"/>
    <mergeCell ref="S2779:V2779"/>
    <mergeCell ref="W2779:Z2779"/>
    <mergeCell ref="W2775:Z2776"/>
    <mergeCell ref="B2776:C2776"/>
    <mergeCell ref="D2776:F2776"/>
    <mergeCell ref="G2776:I2776"/>
    <mergeCell ref="J2776:N2776"/>
    <mergeCell ref="O2776:R2776"/>
    <mergeCell ref="S2776:V2776"/>
    <mergeCell ref="B2777:C2777"/>
    <mergeCell ref="D2777:F2777"/>
    <mergeCell ref="G2777:I2777"/>
    <mergeCell ref="J2777:N2777"/>
    <mergeCell ref="O2777:R2777"/>
    <mergeCell ref="S2777:V2777"/>
    <mergeCell ref="W2777:Z2777"/>
    <mergeCell ref="B2774:C2774"/>
    <mergeCell ref="D2774:F2774"/>
    <mergeCell ref="G2774:I2774"/>
    <mergeCell ref="J2774:N2774"/>
    <mergeCell ref="O2774:R2774"/>
    <mergeCell ref="S2774:V2774"/>
    <mergeCell ref="B2775:C2775"/>
    <mergeCell ref="D2775:F2775"/>
    <mergeCell ref="G2775:I2775"/>
    <mergeCell ref="J2775:N2775"/>
    <mergeCell ref="O2775:R2775"/>
    <mergeCell ref="S2775:V2775"/>
    <mergeCell ref="B2784:C2784"/>
    <mergeCell ref="D2784:F2784"/>
    <mergeCell ref="G2784:I2784"/>
    <mergeCell ref="J2784:N2784"/>
    <mergeCell ref="O2784:R2784"/>
    <mergeCell ref="S2784:V2784"/>
    <mergeCell ref="W2784:Z2784"/>
    <mergeCell ref="B2785:Z2785"/>
    <mergeCell ref="B2786:Z2786"/>
    <mergeCell ref="B2782:C2782"/>
    <mergeCell ref="D2782:F2782"/>
    <mergeCell ref="G2782:I2782"/>
    <mergeCell ref="J2782:N2782"/>
    <mergeCell ref="O2782:R2782"/>
    <mergeCell ref="S2782:V2783"/>
    <mergeCell ref="W2782:Z2783"/>
    <mergeCell ref="B2783:C2783"/>
    <mergeCell ref="D2783:F2783"/>
    <mergeCell ref="G2783:I2783"/>
    <mergeCell ref="J2783:N2783"/>
    <mergeCell ref="O2783:R2783"/>
    <mergeCell ref="B2780:C2780"/>
    <mergeCell ref="D2780:F2780"/>
    <mergeCell ref="G2780:I2780"/>
    <mergeCell ref="J2780:N2780"/>
    <mergeCell ref="O2780:R2780"/>
    <mergeCell ref="S2780:V2781"/>
    <mergeCell ref="W2780:Z2781"/>
    <mergeCell ref="B2781:C2781"/>
    <mergeCell ref="D2781:F2781"/>
    <mergeCell ref="G2781:I2781"/>
    <mergeCell ref="J2781:N2781"/>
    <mergeCell ref="O2781:R2781"/>
    <mergeCell ref="B2795:C2795"/>
    <mergeCell ref="B2796:C2796"/>
    <mergeCell ref="B2797:C2797"/>
    <mergeCell ref="B2798:C2798"/>
    <mergeCell ref="B2799:C2799"/>
    <mergeCell ref="B2800:C2800"/>
    <mergeCell ref="B2801:C2801"/>
    <mergeCell ref="B2802:C2802"/>
    <mergeCell ref="D2802:F2802"/>
    <mergeCell ref="D2792:F2792"/>
    <mergeCell ref="G2792:V2792"/>
    <mergeCell ref="W2792:Z2792"/>
    <mergeCell ref="D2793:F2793"/>
    <mergeCell ref="G2793:I2793"/>
    <mergeCell ref="J2793:L2793"/>
    <mergeCell ref="M2793:M2794"/>
    <mergeCell ref="N2793:N2794"/>
    <mergeCell ref="O2793:R2793"/>
    <mergeCell ref="S2793:S2794"/>
    <mergeCell ref="T2793:W2793"/>
    <mergeCell ref="X2793:Z2793"/>
    <mergeCell ref="B2787:C2787"/>
    <mergeCell ref="D2787:Z2787"/>
    <mergeCell ref="B2788:C2788"/>
    <mergeCell ref="D2788:Z2788"/>
    <mergeCell ref="B2789:C2789"/>
    <mergeCell ref="D2789:Z2789"/>
    <mergeCell ref="B2790:C2790"/>
    <mergeCell ref="D2790:Z2790"/>
    <mergeCell ref="B2791:C2791"/>
    <mergeCell ref="D2791:F2791"/>
    <mergeCell ref="G2791:I2791"/>
    <mergeCell ref="J2791:N2791"/>
    <mergeCell ref="O2791:R2791"/>
    <mergeCell ref="S2791:V2791"/>
    <mergeCell ref="W2791:Z2791"/>
    <mergeCell ref="B2806:C2806"/>
    <mergeCell ref="D2806:F2806"/>
    <mergeCell ref="G2806:I2806"/>
    <mergeCell ref="J2806:N2806"/>
    <mergeCell ref="O2806:R2806"/>
    <mergeCell ref="S2806:V2806"/>
    <mergeCell ref="B2807:C2807"/>
    <mergeCell ref="D2807:F2807"/>
    <mergeCell ref="G2807:I2807"/>
    <mergeCell ref="J2807:N2807"/>
    <mergeCell ref="O2807:R2807"/>
    <mergeCell ref="S2807:V2807"/>
    <mergeCell ref="B2804:C2804"/>
    <mergeCell ref="D2804:F2804"/>
    <mergeCell ref="G2804:I2804"/>
    <mergeCell ref="J2804:N2804"/>
    <mergeCell ref="O2804:R2804"/>
    <mergeCell ref="S2804:V2804"/>
    <mergeCell ref="B2805:C2805"/>
    <mergeCell ref="D2805:F2805"/>
    <mergeCell ref="G2805:I2805"/>
    <mergeCell ref="J2805:N2805"/>
    <mergeCell ref="O2805:R2805"/>
    <mergeCell ref="S2805:V2805"/>
    <mergeCell ref="G2802:I2802"/>
    <mergeCell ref="J2802:N2802"/>
    <mergeCell ref="O2802:R2802"/>
    <mergeCell ref="S2802:V2802"/>
    <mergeCell ref="X2802:Z2802"/>
    <mergeCell ref="B2803:C2803"/>
    <mergeCell ref="D2803:F2803"/>
    <mergeCell ref="G2803:I2803"/>
    <mergeCell ref="J2803:N2803"/>
    <mergeCell ref="O2803:R2803"/>
    <mergeCell ref="S2803:V2803"/>
    <mergeCell ref="B2812:C2812"/>
    <mergeCell ref="D2812:F2812"/>
    <mergeCell ref="G2812:I2812"/>
    <mergeCell ref="J2812:N2812"/>
    <mergeCell ref="O2812:R2812"/>
    <mergeCell ref="S2812:V2813"/>
    <mergeCell ref="W2812:Z2813"/>
    <mergeCell ref="B2813:C2813"/>
    <mergeCell ref="D2813:F2813"/>
    <mergeCell ref="G2813:I2813"/>
    <mergeCell ref="J2813:N2813"/>
    <mergeCell ref="O2813:R2813"/>
    <mergeCell ref="B2810:C2811"/>
    <mergeCell ref="D2810:F2810"/>
    <mergeCell ref="G2810:I2810"/>
    <mergeCell ref="J2810:N2810"/>
    <mergeCell ref="O2810:R2810"/>
    <mergeCell ref="S2810:V2810"/>
    <mergeCell ref="W2810:Z2810"/>
    <mergeCell ref="D2811:F2811"/>
    <mergeCell ref="G2811:I2811"/>
    <mergeCell ref="J2811:N2811"/>
    <mergeCell ref="O2811:R2811"/>
    <mergeCell ref="S2811:V2811"/>
    <mergeCell ref="W2811:Z2811"/>
    <mergeCell ref="W2807:Z2808"/>
    <mergeCell ref="B2808:C2808"/>
    <mergeCell ref="D2808:F2808"/>
    <mergeCell ref="G2808:I2808"/>
    <mergeCell ref="J2808:N2808"/>
    <mergeCell ref="O2808:R2808"/>
    <mergeCell ref="S2808:V2808"/>
    <mergeCell ref="B2809:C2809"/>
    <mergeCell ref="D2809:F2809"/>
    <mergeCell ref="G2809:I2809"/>
    <mergeCell ref="J2809:N2809"/>
    <mergeCell ref="O2809:R2809"/>
    <mergeCell ref="S2809:V2809"/>
    <mergeCell ref="W2809:Z2809"/>
    <mergeCell ref="B2819:C2819"/>
    <mergeCell ref="D2819:Z2819"/>
    <mergeCell ref="B2820:C2820"/>
    <mergeCell ref="D2820:Z2820"/>
    <mergeCell ref="B2821:C2821"/>
    <mergeCell ref="D2821:Z2821"/>
    <mergeCell ref="B2822:C2822"/>
    <mergeCell ref="D2822:Z2822"/>
    <mergeCell ref="B2823:C2823"/>
    <mergeCell ref="D2823:F2823"/>
    <mergeCell ref="G2823:I2823"/>
    <mergeCell ref="J2823:N2823"/>
    <mergeCell ref="O2823:R2823"/>
    <mergeCell ref="S2823:V2823"/>
    <mergeCell ref="W2823:Z2823"/>
    <mergeCell ref="B2816:C2816"/>
    <mergeCell ref="D2816:F2816"/>
    <mergeCell ref="G2816:I2816"/>
    <mergeCell ref="J2816:N2816"/>
    <mergeCell ref="O2816:R2816"/>
    <mergeCell ref="S2816:V2816"/>
    <mergeCell ref="W2816:Z2816"/>
    <mergeCell ref="B2817:Z2817"/>
    <mergeCell ref="B2818:Z2818"/>
    <mergeCell ref="B2814:C2814"/>
    <mergeCell ref="D2814:F2814"/>
    <mergeCell ref="G2814:I2814"/>
    <mergeCell ref="J2814:N2814"/>
    <mergeCell ref="O2814:R2814"/>
    <mergeCell ref="S2814:V2815"/>
    <mergeCell ref="W2814:Z2815"/>
    <mergeCell ref="B2815:C2815"/>
    <mergeCell ref="D2815:F2815"/>
    <mergeCell ref="G2815:I2815"/>
    <mergeCell ref="J2815:N2815"/>
    <mergeCell ref="O2815:R2815"/>
    <mergeCell ref="B2836:C2836"/>
    <mergeCell ref="D2836:F2836"/>
    <mergeCell ref="G2836:I2836"/>
    <mergeCell ref="J2836:N2836"/>
    <mergeCell ref="O2836:R2836"/>
    <mergeCell ref="S2836:V2836"/>
    <mergeCell ref="B2837:C2837"/>
    <mergeCell ref="D2837:F2837"/>
    <mergeCell ref="G2837:I2837"/>
    <mergeCell ref="J2837:N2837"/>
    <mergeCell ref="O2837:R2837"/>
    <mergeCell ref="S2837:V2837"/>
    <mergeCell ref="G2834:I2834"/>
    <mergeCell ref="J2834:N2834"/>
    <mergeCell ref="O2834:R2834"/>
    <mergeCell ref="S2834:V2834"/>
    <mergeCell ref="X2834:Z2834"/>
    <mergeCell ref="B2835:C2835"/>
    <mergeCell ref="D2835:F2835"/>
    <mergeCell ref="G2835:I2835"/>
    <mergeCell ref="J2835:N2835"/>
    <mergeCell ref="O2835:R2835"/>
    <mergeCell ref="S2835:V2835"/>
    <mergeCell ref="B2827:C2827"/>
    <mergeCell ref="B2828:C2828"/>
    <mergeCell ref="B2829:C2829"/>
    <mergeCell ref="B2830:C2830"/>
    <mergeCell ref="B2831:C2831"/>
    <mergeCell ref="B2832:C2832"/>
    <mergeCell ref="B2833:C2833"/>
    <mergeCell ref="B2834:C2834"/>
    <mergeCell ref="D2834:F2834"/>
    <mergeCell ref="D2824:F2824"/>
    <mergeCell ref="G2824:V2824"/>
    <mergeCell ref="W2824:Z2824"/>
    <mergeCell ref="D2825:F2825"/>
    <mergeCell ref="G2825:I2825"/>
    <mergeCell ref="J2825:L2825"/>
    <mergeCell ref="M2825:M2826"/>
    <mergeCell ref="N2825:N2826"/>
    <mergeCell ref="O2825:R2825"/>
    <mergeCell ref="S2825:S2826"/>
    <mergeCell ref="T2825:W2825"/>
    <mergeCell ref="X2825:Z2825"/>
    <mergeCell ref="B2842:C2843"/>
    <mergeCell ref="D2842:F2842"/>
    <mergeCell ref="G2842:I2842"/>
    <mergeCell ref="J2842:N2842"/>
    <mergeCell ref="O2842:R2842"/>
    <mergeCell ref="S2842:V2842"/>
    <mergeCell ref="W2842:Z2842"/>
    <mergeCell ref="D2843:F2843"/>
    <mergeCell ref="G2843:I2843"/>
    <mergeCell ref="J2843:N2843"/>
    <mergeCell ref="O2843:R2843"/>
    <mergeCell ref="S2843:V2843"/>
    <mergeCell ref="W2843:Z2843"/>
    <mergeCell ref="W2839:Z2840"/>
    <mergeCell ref="B2840:C2840"/>
    <mergeCell ref="D2840:F2840"/>
    <mergeCell ref="G2840:I2840"/>
    <mergeCell ref="J2840:N2840"/>
    <mergeCell ref="O2840:R2840"/>
    <mergeCell ref="S2840:V2840"/>
    <mergeCell ref="B2841:C2841"/>
    <mergeCell ref="D2841:F2841"/>
    <mergeCell ref="G2841:I2841"/>
    <mergeCell ref="J2841:N2841"/>
    <mergeCell ref="O2841:R2841"/>
    <mergeCell ref="S2841:V2841"/>
    <mergeCell ref="W2841:Z2841"/>
    <mergeCell ref="B2838:C2838"/>
    <mergeCell ref="D2838:F2838"/>
    <mergeCell ref="G2838:I2838"/>
    <mergeCell ref="J2838:N2838"/>
    <mergeCell ref="O2838:R2838"/>
    <mergeCell ref="S2838:V2838"/>
    <mergeCell ref="B2839:C2839"/>
    <mergeCell ref="D2839:F2839"/>
    <mergeCell ref="G2839:I2839"/>
    <mergeCell ref="J2839:N2839"/>
    <mergeCell ref="O2839:R2839"/>
    <mergeCell ref="S2839:V2839"/>
    <mergeCell ref="B2848:C2848"/>
    <mergeCell ref="D2848:F2848"/>
    <mergeCell ref="G2848:I2848"/>
    <mergeCell ref="J2848:N2848"/>
    <mergeCell ref="O2848:R2848"/>
    <mergeCell ref="S2848:V2848"/>
    <mergeCell ref="W2848:Z2848"/>
    <mergeCell ref="B2849:Z2849"/>
    <mergeCell ref="B2850:Z2850"/>
    <mergeCell ref="B2846:C2846"/>
    <mergeCell ref="D2846:F2846"/>
    <mergeCell ref="G2846:I2846"/>
    <mergeCell ref="J2846:N2846"/>
    <mergeCell ref="O2846:R2846"/>
    <mergeCell ref="S2846:V2847"/>
    <mergeCell ref="W2846:Z2847"/>
    <mergeCell ref="B2847:C2847"/>
    <mergeCell ref="D2847:F2847"/>
    <mergeCell ref="G2847:I2847"/>
    <mergeCell ref="J2847:N2847"/>
    <mergeCell ref="O2847:R2847"/>
    <mergeCell ref="B2844:C2844"/>
    <mergeCell ref="D2844:F2844"/>
    <mergeCell ref="G2844:I2844"/>
    <mergeCell ref="J2844:N2844"/>
    <mergeCell ref="O2844:R2844"/>
    <mergeCell ref="S2844:V2845"/>
    <mergeCell ref="W2844:Z2845"/>
    <mergeCell ref="B2845:C2845"/>
    <mergeCell ref="D2845:F2845"/>
    <mergeCell ref="G2845:I2845"/>
    <mergeCell ref="J2845:N2845"/>
    <mergeCell ref="O2845:R2845"/>
    <mergeCell ref="B2859:C2859"/>
    <mergeCell ref="B2860:C2860"/>
    <mergeCell ref="B2861:C2861"/>
    <mergeCell ref="B2862:C2862"/>
    <mergeCell ref="B2863:C2863"/>
    <mergeCell ref="B2864:C2864"/>
    <mergeCell ref="B2865:C2865"/>
    <mergeCell ref="B2866:C2866"/>
    <mergeCell ref="D2866:F2866"/>
    <mergeCell ref="D2856:F2856"/>
    <mergeCell ref="G2856:V2856"/>
    <mergeCell ref="W2856:Z2856"/>
    <mergeCell ref="D2857:F2857"/>
    <mergeCell ref="G2857:I2857"/>
    <mergeCell ref="J2857:L2857"/>
    <mergeCell ref="M2857:M2858"/>
    <mergeCell ref="N2857:N2858"/>
    <mergeCell ref="O2857:R2857"/>
    <mergeCell ref="S2857:S2858"/>
    <mergeCell ref="T2857:W2857"/>
    <mergeCell ref="X2857:Z2857"/>
    <mergeCell ref="B2851:C2851"/>
    <mergeCell ref="D2851:Z2851"/>
    <mergeCell ref="B2852:C2852"/>
    <mergeCell ref="D2852:Z2852"/>
    <mergeCell ref="B2853:C2853"/>
    <mergeCell ref="D2853:Z2853"/>
    <mergeCell ref="B2854:C2854"/>
    <mergeCell ref="D2854:Z2854"/>
    <mergeCell ref="B2855:C2855"/>
    <mergeCell ref="D2855:F2855"/>
    <mergeCell ref="G2855:I2855"/>
    <mergeCell ref="J2855:N2855"/>
    <mergeCell ref="O2855:R2855"/>
    <mergeCell ref="S2855:V2855"/>
    <mergeCell ref="W2855:Z2855"/>
    <mergeCell ref="B2870:C2870"/>
    <mergeCell ref="D2870:F2870"/>
    <mergeCell ref="G2870:I2870"/>
    <mergeCell ref="J2870:N2870"/>
    <mergeCell ref="O2870:R2870"/>
    <mergeCell ref="S2870:V2870"/>
    <mergeCell ref="B2871:C2871"/>
    <mergeCell ref="D2871:F2871"/>
    <mergeCell ref="G2871:I2871"/>
    <mergeCell ref="J2871:N2871"/>
    <mergeCell ref="O2871:R2871"/>
    <mergeCell ref="S2871:V2871"/>
    <mergeCell ref="B2868:C2868"/>
    <mergeCell ref="D2868:F2868"/>
    <mergeCell ref="G2868:I2868"/>
    <mergeCell ref="J2868:N2868"/>
    <mergeCell ref="O2868:R2868"/>
    <mergeCell ref="S2868:V2868"/>
    <mergeCell ref="B2869:C2869"/>
    <mergeCell ref="D2869:F2869"/>
    <mergeCell ref="G2869:I2869"/>
    <mergeCell ref="J2869:N2869"/>
    <mergeCell ref="O2869:R2869"/>
    <mergeCell ref="S2869:V2869"/>
    <mergeCell ref="G2866:I2866"/>
    <mergeCell ref="J2866:N2866"/>
    <mergeCell ref="O2866:R2866"/>
    <mergeCell ref="S2866:V2866"/>
    <mergeCell ref="X2866:Z2866"/>
    <mergeCell ref="B2867:C2867"/>
    <mergeCell ref="D2867:F2867"/>
    <mergeCell ref="G2867:I2867"/>
    <mergeCell ref="J2867:N2867"/>
    <mergeCell ref="O2867:R2867"/>
    <mergeCell ref="S2867:V2867"/>
    <mergeCell ref="B2876:C2876"/>
    <mergeCell ref="D2876:F2876"/>
    <mergeCell ref="G2876:I2876"/>
    <mergeCell ref="J2876:N2876"/>
    <mergeCell ref="O2876:R2876"/>
    <mergeCell ref="S2876:V2877"/>
    <mergeCell ref="W2876:Z2877"/>
    <mergeCell ref="B2877:C2877"/>
    <mergeCell ref="D2877:F2877"/>
    <mergeCell ref="G2877:I2877"/>
    <mergeCell ref="J2877:N2877"/>
    <mergeCell ref="O2877:R2877"/>
    <mergeCell ref="B2874:C2875"/>
    <mergeCell ref="D2874:F2874"/>
    <mergeCell ref="G2874:I2874"/>
    <mergeCell ref="J2874:N2874"/>
    <mergeCell ref="O2874:R2874"/>
    <mergeCell ref="S2874:V2874"/>
    <mergeCell ref="W2874:Z2874"/>
    <mergeCell ref="D2875:F2875"/>
    <mergeCell ref="G2875:I2875"/>
    <mergeCell ref="J2875:N2875"/>
    <mergeCell ref="O2875:R2875"/>
    <mergeCell ref="S2875:V2875"/>
    <mergeCell ref="W2875:Z2875"/>
    <mergeCell ref="W2871:Z2872"/>
    <mergeCell ref="B2872:C2872"/>
    <mergeCell ref="D2872:F2872"/>
    <mergeCell ref="G2872:I2872"/>
    <mergeCell ref="J2872:N2872"/>
    <mergeCell ref="O2872:R2872"/>
    <mergeCell ref="S2872:V2872"/>
    <mergeCell ref="B2873:C2873"/>
    <mergeCell ref="D2873:F2873"/>
    <mergeCell ref="G2873:I2873"/>
    <mergeCell ref="J2873:N2873"/>
    <mergeCell ref="O2873:R2873"/>
    <mergeCell ref="S2873:V2873"/>
    <mergeCell ref="W2873:Z2873"/>
    <mergeCell ref="B2883:C2883"/>
    <mergeCell ref="D2883:Z2883"/>
    <mergeCell ref="B2884:C2884"/>
    <mergeCell ref="D2884:Z2884"/>
    <mergeCell ref="B2885:C2885"/>
    <mergeCell ref="D2885:Z2885"/>
    <mergeCell ref="B2886:C2886"/>
    <mergeCell ref="D2886:Z2886"/>
    <mergeCell ref="B2887:C2887"/>
    <mergeCell ref="D2887:F2887"/>
    <mergeCell ref="G2887:I2887"/>
    <mergeCell ref="J2887:N2887"/>
    <mergeCell ref="O2887:R2887"/>
    <mergeCell ref="S2887:V2887"/>
    <mergeCell ref="W2887:Z2887"/>
    <mergeCell ref="B2880:C2880"/>
    <mergeCell ref="D2880:F2880"/>
    <mergeCell ref="G2880:I2880"/>
    <mergeCell ref="J2880:N2880"/>
    <mergeCell ref="O2880:R2880"/>
    <mergeCell ref="S2880:V2880"/>
    <mergeCell ref="W2880:Z2880"/>
    <mergeCell ref="B2881:Z2881"/>
    <mergeCell ref="B2882:Z2882"/>
    <mergeCell ref="B2878:C2878"/>
    <mergeCell ref="D2878:F2878"/>
    <mergeCell ref="G2878:I2878"/>
    <mergeCell ref="J2878:N2878"/>
    <mergeCell ref="O2878:R2878"/>
    <mergeCell ref="S2878:V2879"/>
    <mergeCell ref="W2878:Z2879"/>
    <mergeCell ref="B2879:C2879"/>
    <mergeCell ref="D2879:F2879"/>
    <mergeCell ref="G2879:I2879"/>
    <mergeCell ref="J2879:N2879"/>
    <mergeCell ref="O2879:R2879"/>
    <mergeCell ref="B2900:C2900"/>
    <mergeCell ref="D2900:F2900"/>
    <mergeCell ref="G2900:I2900"/>
    <mergeCell ref="J2900:N2900"/>
    <mergeCell ref="O2900:R2900"/>
    <mergeCell ref="S2900:V2900"/>
    <mergeCell ref="B2901:C2901"/>
    <mergeCell ref="D2901:F2901"/>
    <mergeCell ref="G2901:I2901"/>
    <mergeCell ref="J2901:N2901"/>
    <mergeCell ref="O2901:R2901"/>
    <mergeCell ref="S2901:V2901"/>
    <mergeCell ref="G2898:I2898"/>
    <mergeCell ref="J2898:N2898"/>
    <mergeCell ref="O2898:R2898"/>
    <mergeCell ref="S2898:V2898"/>
    <mergeCell ref="X2898:Z2898"/>
    <mergeCell ref="B2899:C2899"/>
    <mergeCell ref="D2899:F2899"/>
    <mergeCell ref="G2899:I2899"/>
    <mergeCell ref="J2899:N2899"/>
    <mergeCell ref="O2899:R2899"/>
    <mergeCell ref="S2899:V2899"/>
    <mergeCell ref="B2891:C2891"/>
    <mergeCell ref="B2892:C2892"/>
    <mergeCell ref="B2893:C2893"/>
    <mergeCell ref="B2894:C2894"/>
    <mergeCell ref="B2895:C2895"/>
    <mergeCell ref="B2896:C2896"/>
    <mergeCell ref="B2897:C2897"/>
    <mergeCell ref="B2898:C2898"/>
    <mergeCell ref="D2898:F2898"/>
    <mergeCell ref="D2888:F2888"/>
    <mergeCell ref="G2888:V2888"/>
    <mergeCell ref="W2888:Z2888"/>
    <mergeCell ref="D2889:F2889"/>
    <mergeCell ref="G2889:I2889"/>
    <mergeCell ref="J2889:L2889"/>
    <mergeCell ref="M2889:M2890"/>
    <mergeCell ref="N2889:N2890"/>
    <mergeCell ref="O2889:R2889"/>
    <mergeCell ref="S2889:S2890"/>
    <mergeCell ref="T2889:W2889"/>
    <mergeCell ref="X2889:Z2889"/>
    <mergeCell ref="B2906:C2907"/>
    <mergeCell ref="D2906:F2906"/>
    <mergeCell ref="G2906:I2906"/>
    <mergeCell ref="J2906:N2906"/>
    <mergeCell ref="O2906:R2906"/>
    <mergeCell ref="S2906:V2906"/>
    <mergeCell ref="W2906:Z2906"/>
    <mergeCell ref="D2907:F2907"/>
    <mergeCell ref="G2907:I2907"/>
    <mergeCell ref="J2907:N2907"/>
    <mergeCell ref="O2907:R2907"/>
    <mergeCell ref="S2907:V2907"/>
    <mergeCell ref="W2907:Z2907"/>
    <mergeCell ref="W2903:Z2904"/>
    <mergeCell ref="B2904:C2904"/>
    <mergeCell ref="D2904:F2904"/>
    <mergeCell ref="G2904:I2904"/>
    <mergeCell ref="J2904:N2904"/>
    <mergeCell ref="O2904:R2904"/>
    <mergeCell ref="S2904:V2904"/>
    <mergeCell ref="B2905:C2905"/>
    <mergeCell ref="D2905:F2905"/>
    <mergeCell ref="G2905:I2905"/>
    <mergeCell ref="J2905:N2905"/>
    <mergeCell ref="O2905:R2905"/>
    <mergeCell ref="S2905:V2905"/>
    <mergeCell ref="W2905:Z2905"/>
    <mergeCell ref="B2902:C2902"/>
    <mergeCell ref="D2902:F2902"/>
    <mergeCell ref="G2902:I2902"/>
    <mergeCell ref="J2902:N2902"/>
    <mergeCell ref="O2902:R2902"/>
    <mergeCell ref="S2902:V2902"/>
    <mergeCell ref="B2903:C2903"/>
    <mergeCell ref="D2903:F2903"/>
    <mergeCell ref="G2903:I2903"/>
    <mergeCell ref="J2903:N2903"/>
    <mergeCell ref="O2903:R2903"/>
    <mergeCell ref="S2903:V2903"/>
    <mergeCell ref="B2912:C2912"/>
    <mergeCell ref="D2912:F2912"/>
    <mergeCell ref="G2912:I2912"/>
    <mergeCell ref="J2912:N2912"/>
    <mergeCell ref="O2912:R2912"/>
    <mergeCell ref="S2912:V2912"/>
    <mergeCell ref="W2912:Z2912"/>
    <mergeCell ref="B2913:Z2913"/>
    <mergeCell ref="B2914:Z2914"/>
    <mergeCell ref="B2910:C2910"/>
    <mergeCell ref="D2910:F2910"/>
    <mergeCell ref="G2910:I2910"/>
    <mergeCell ref="J2910:N2910"/>
    <mergeCell ref="O2910:R2910"/>
    <mergeCell ref="S2910:V2911"/>
    <mergeCell ref="W2910:Z2911"/>
    <mergeCell ref="B2911:C2911"/>
    <mergeCell ref="D2911:F2911"/>
    <mergeCell ref="G2911:I2911"/>
    <mergeCell ref="J2911:N2911"/>
    <mergeCell ref="O2911:R2911"/>
    <mergeCell ref="B2908:C2908"/>
    <mergeCell ref="D2908:F2908"/>
    <mergeCell ref="G2908:I2908"/>
    <mergeCell ref="J2908:N2908"/>
    <mergeCell ref="O2908:R2908"/>
    <mergeCell ref="S2908:V2909"/>
    <mergeCell ref="W2908:Z2909"/>
    <mergeCell ref="B2909:C2909"/>
    <mergeCell ref="D2909:F2909"/>
    <mergeCell ref="G2909:I2909"/>
    <mergeCell ref="J2909:N2909"/>
    <mergeCell ref="O2909:R2909"/>
    <mergeCell ref="B2923:C2923"/>
    <mergeCell ref="B2924:C2924"/>
    <mergeCell ref="B2925:C2925"/>
    <mergeCell ref="B2926:C2926"/>
    <mergeCell ref="B2927:C2927"/>
    <mergeCell ref="B2928:C2928"/>
    <mergeCell ref="B2929:C2929"/>
    <mergeCell ref="B2930:C2930"/>
    <mergeCell ref="D2930:F2930"/>
    <mergeCell ref="D2920:F2920"/>
    <mergeCell ref="G2920:V2920"/>
    <mergeCell ref="W2920:Z2920"/>
    <mergeCell ref="D2921:F2921"/>
    <mergeCell ref="G2921:I2921"/>
    <mergeCell ref="J2921:L2921"/>
    <mergeCell ref="M2921:M2922"/>
    <mergeCell ref="N2921:N2922"/>
    <mergeCell ref="O2921:R2921"/>
    <mergeCell ref="S2921:S2922"/>
    <mergeCell ref="T2921:W2921"/>
    <mergeCell ref="X2921:Z2921"/>
    <mergeCell ref="B2915:C2915"/>
    <mergeCell ref="D2915:Z2915"/>
    <mergeCell ref="B2916:C2916"/>
    <mergeCell ref="D2916:Z2916"/>
    <mergeCell ref="B2917:C2917"/>
    <mergeCell ref="D2917:Z2917"/>
    <mergeCell ref="B2918:C2918"/>
    <mergeCell ref="D2918:Z2918"/>
    <mergeCell ref="B2919:C2919"/>
    <mergeCell ref="D2919:F2919"/>
    <mergeCell ref="G2919:I2919"/>
    <mergeCell ref="J2919:N2919"/>
    <mergeCell ref="O2919:R2919"/>
    <mergeCell ref="S2919:V2919"/>
    <mergeCell ref="W2919:Z2919"/>
    <mergeCell ref="B2934:C2934"/>
    <mergeCell ref="D2934:F2934"/>
    <mergeCell ref="G2934:I2934"/>
    <mergeCell ref="J2934:N2934"/>
    <mergeCell ref="O2934:R2934"/>
    <mergeCell ref="S2934:V2934"/>
    <mergeCell ref="B2935:C2935"/>
    <mergeCell ref="D2935:F2935"/>
    <mergeCell ref="G2935:I2935"/>
    <mergeCell ref="J2935:N2935"/>
    <mergeCell ref="O2935:R2935"/>
    <mergeCell ref="S2935:V2935"/>
    <mergeCell ref="B2932:C2932"/>
    <mergeCell ref="D2932:F2932"/>
    <mergeCell ref="G2932:I2932"/>
    <mergeCell ref="J2932:N2932"/>
    <mergeCell ref="O2932:R2932"/>
    <mergeCell ref="S2932:V2932"/>
    <mergeCell ref="B2933:C2933"/>
    <mergeCell ref="D2933:F2933"/>
    <mergeCell ref="G2933:I2933"/>
    <mergeCell ref="J2933:N2933"/>
    <mergeCell ref="O2933:R2933"/>
    <mergeCell ref="S2933:V2933"/>
    <mergeCell ref="G2930:I2930"/>
    <mergeCell ref="J2930:N2930"/>
    <mergeCell ref="O2930:R2930"/>
    <mergeCell ref="S2930:V2930"/>
    <mergeCell ref="X2930:Z2930"/>
    <mergeCell ref="B2931:C2931"/>
    <mergeCell ref="D2931:F2931"/>
    <mergeCell ref="G2931:I2931"/>
    <mergeCell ref="J2931:N2931"/>
    <mergeCell ref="O2931:R2931"/>
    <mergeCell ref="S2931:V2931"/>
    <mergeCell ref="B2940:C2940"/>
    <mergeCell ref="D2940:F2940"/>
    <mergeCell ref="G2940:I2940"/>
    <mergeCell ref="J2940:N2940"/>
    <mergeCell ref="O2940:R2940"/>
    <mergeCell ref="S2940:V2941"/>
    <mergeCell ref="W2940:Z2941"/>
    <mergeCell ref="B2941:C2941"/>
    <mergeCell ref="D2941:F2941"/>
    <mergeCell ref="G2941:I2941"/>
    <mergeCell ref="J2941:N2941"/>
    <mergeCell ref="O2941:R2941"/>
    <mergeCell ref="B2938:C2939"/>
    <mergeCell ref="D2938:F2938"/>
    <mergeCell ref="G2938:I2938"/>
    <mergeCell ref="J2938:N2938"/>
    <mergeCell ref="O2938:R2938"/>
    <mergeCell ref="S2938:V2938"/>
    <mergeCell ref="W2938:Z2938"/>
    <mergeCell ref="D2939:F2939"/>
    <mergeCell ref="G2939:I2939"/>
    <mergeCell ref="J2939:N2939"/>
    <mergeCell ref="O2939:R2939"/>
    <mergeCell ref="S2939:V2939"/>
    <mergeCell ref="W2939:Z2939"/>
    <mergeCell ref="W2935:Z2936"/>
    <mergeCell ref="B2936:C2936"/>
    <mergeCell ref="D2936:F2936"/>
    <mergeCell ref="G2936:I2936"/>
    <mergeCell ref="J2936:N2936"/>
    <mergeCell ref="O2936:R2936"/>
    <mergeCell ref="S2936:V2936"/>
    <mergeCell ref="B2937:C2937"/>
    <mergeCell ref="D2937:F2937"/>
    <mergeCell ref="G2937:I2937"/>
    <mergeCell ref="J2937:N2937"/>
    <mergeCell ref="O2937:R2937"/>
    <mergeCell ref="S2937:V2937"/>
    <mergeCell ref="W2937:Z2937"/>
    <mergeCell ref="B2947:C2947"/>
    <mergeCell ref="D2947:Z2947"/>
    <mergeCell ref="B2948:C2948"/>
    <mergeCell ref="D2948:Z2948"/>
    <mergeCell ref="B2949:C2949"/>
    <mergeCell ref="D2949:Z2949"/>
    <mergeCell ref="B2950:C2950"/>
    <mergeCell ref="D2950:Z2950"/>
    <mergeCell ref="B2951:C2951"/>
    <mergeCell ref="D2951:F2951"/>
    <mergeCell ref="G2951:I2951"/>
    <mergeCell ref="J2951:N2951"/>
    <mergeCell ref="O2951:R2951"/>
    <mergeCell ref="S2951:V2951"/>
    <mergeCell ref="W2951:Z2951"/>
    <mergeCell ref="B2944:C2944"/>
    <mergeCell ref="D2944:F2944"/>
    <mergeCell ref="G2944:I2944"/>
    <mergeCell ref="J2944:N2944"/>
    <mergeCell ref="O2944:R2944"/>
    <mergeCell ref="S2944:V2944"/>
    <mergeCell ref="W2944:Z2944"/>
    <mergeCell ref="B2945:Z2945"/>
    <mergeCell ref="B2946:Z2946"/>
    <mergeCell ref="B2942:C2942"/>
    <mergeCell ref="D2942:F2942"/>
    <mergeCell ref="G2942:I2942"/>
    <mergeCell ref="J2942:N2942"/>
    <mergeCell ref="O2942:R2942"/>
    <mergeCell ref="S2942:V2943"/>
    <mergeCell ref="W2942:Z2943"/>
    <mergeCell ref="B2943:C2943"/>
    <mergeCell ref="D2943:F2943"/>
    <mergeCell ref="G2943:I2943"/>
    <mergeCell ref="J2943:N2943"/>
    <mergeCell ref="O2943:R2943"/>
    <mergeCell ref="B2964:C2964"/>
    <mergeCell ref="D2964:F2964"/>
    <mergeCell ref="G2964:I2964"/>
    <mergeCell ref="J2964:N2964"/>
    <mergeCell ref="O2964:R2964"/>
    <mergeCell ref="S2964:V2964"/>
    <mergeCell ref="B2965:C2965"/>
    <mergeCell ref="D2965:F2965"/>
    <mergeCell ref="G2965:I2965"/>
    <mergeCell ref="J2965:N2965"/>
    <mergeCell ref="O2965:R2965"/>
    <mergeCell ref="S2965:V2965"/>
    <mergeCell ref="G2962:I2962"/>
    <mergeCell ref="J2962:N2962"/>
    <mergeCell ref="O2962:R2962"/>
    <mergeCell ref="S2962:V2962"/>
    <mergeCell ref="X2962:Z2962"/>
    <mergeCell ref="B2963:C2963"/>
    <mergeCell ref="D2963:F2963"/>
    <mergeCell ref="G2963:I2963"/>
    <mergeCell ref="J2963:N2963"/>
    <mergeCell ref="O2963:R2963"/>
    <mergeCell ref="S2963:V2963"/>
    <mergeCell ref="B2955:C2955"/>
    <mergeCell ref="B2956:C2956"/>
    <mergeCell ref="B2957:C2957"/>
    <mergeCell ref="B2958:C2958"/>
    <mergeCell ref="B2959:C2959"/>
    <mergeCell ref="B2960:C2960"/>
    <mergeCell ref="B2961:C2961"/>
    <mergeCell ref="B2962:C2962"/>
    <mergeCell ref="D2962:F2962"/>
    <mergeCell ref="D2952:F2952"/>
    <mergeCell ref="G2952:V2952"/>
    <mergeCell ref="W2952:Z2952"/>
    <mergeCell ref="D2953:F2953"/>
    <mergeCell ref="G2953:I2953"/>
    <mergeCell ref="J2953:L2953"/>
    <mergeCell ref="M2953:M2954"/>
    <mergeCell ref="N2953:N2954"/>
    <mergeCell ref="O2953:R2953"/>
    <mergeCell ref="S2953:S2954"/>
    <mergeCell ref="T2953:W2953"/>
    <mergeCell ref="X2953:Z2953"/>
    <mergeCell ref="B2970:C2971"/>
    <mergeCell ref="D2970:F2970"/>
    <mergeCell ref="G2970:I2970"/>
    <mergeCell ref="J2970:N2970"/>
    <mergeCell ref="O2970:R2970"/>
    <mergeCell ref="S2970:V2970"/>
    <mergeCell ref="W2970:Z2970"/>
    <mergeCell ref="D2971:F2971"/>
    <mergeCell ref="G2971:I2971"/>
    <mergeCell ref="J2971:N2971"/>
    <mergeCell ref="O2971:R2971"/>
    <mergeCell ref="S2971:V2971"/>
    <mergeCell ref="W2971:Z2971"/>
    <mergeCell ref="W2967:Z2968"/>
    <mergeCell ref="B2968:C2968"/>
    <mergeCell ref="D2968:F2968"/>
    <mergeCell ref="G2968:I2968"/>
    <mergeCell ref="J2968:N2968"/>
    <mergeCell ref="O2968:R2968"/>
    <mergeCell ref="S2968:V2968"/>
    <mergeCell ref="B2969:C2969"/>
    <mergeCell ref="D2969:F2969"/>
    <mergeCell ref="G2969:I2969"/>
    <mergeCell ref="J2969:N2969"/>
    <mergeCell ref="O2969:R2969"/>
    <mergeCell ref="S2969:V2969"/>
    <mergeCell ref="W2969:Z2969"/>
    <mergeCell ref="B2966:C2966"/>
    <mergeCell ref="D2966:F2966"/>
    <mergeCell ref="G2966:I2966"/>
    <mergeCell ref="J2966:N2966"/>
    <mergeCell ref="O2966:R2966"/>
    <mergeCell ref="S2966:V2966"/>
    <mergeCell ref="B2967:C2967"/>
    <mergeCell ref="D2967:F2967"/>
    <mergeCell ref="G2967:I2967"/>
    <mergeCell ref="J2967:N2967"/>
    <mergeCell ref="O2967:R2967"/>
    <mergeCell ref="S2967:V2967"/>
    <mergeCell ref="B2976:C2976"/>
    <mergeCell ref="D2976:F2976"/>
    <mergeCell ref="G2976:I2976"/>
    <mergeCell ref="J2976:N2976"/>
    <mergeCell ref="O2976:R2976"/>
    <mergeCell ref="S2976:V2976"/>
    <mergeCell ref="W2976:Z2976"/>
    <mergeCell ref="B2977:Z2977"/>
    <mergeCell ref="B2978:Z2978"/>
    <mergeCell ref="B2974:C2974"/>
    <mergeCell ref="D2974:F2974"/>
    <mergeCell ref="G2974:I2974"/>
    <mergeCell ref="J2974:N2974"/>
    <mergeCell ref="O2974:R2974"/>
    <mergeCell ref="S2974:V2975"/>
    <mergeCell ref="W2974:Z2975"/>
    <mergeCell ref="B2975:C2975"/>
    <mergeCell ref="D2975:F2975"/>
    <mergeCell ref="G2975:I2975"/>
    <mergeCell ref="J2975:N2975"/>
    <mergeCell ref="O2975:R2975"/>
    <mergeCell ref="B2972:C2972"/>
    <mergeCell ref="D2972:F2972"/>
    <mergeCell ref="G2972:I2972"/>
    <mergeCell ref="J2972:N2972"/>
    <mergeCell ref="O2972:R2972"/>
    <mergeCell ref="S2972:V2973"/>
    <mergeCell ref="W2972:Z2973"/>
    <mergeCell ref="B2973:C2973"/>
    <mergeCell ref="D2973:F2973"/>
    <mergeCell ref="G2973:I2973"/>
    <mergeCell ref="J2973:N2973"/>
    <mergeCell ref="O2973:R2973"/>
    <mergeCell ref="B2987:C2987"/>
    <mergeCell ref="B2988:C2988"/>
    <mergeCell ref="B2989:C2989"/>
    <mergeCell ref="B2990:C2990"/>
    <mergeCell ref="B2991:C2991"/>
    <mergeCell ref="B2992:C2992"/>
    <mergeCell ref="B2993:C2993"/>
    <mergeCell ref="B2994:C2994"/>
    <mergeCell ref="D2994:F2994"/>
    <mergeCell ref="D2984:F2984"/>
    <mergeCell ref="G2984:V2984"/>
    <mergeCell ref="W2984:Z2984"/>
    <mergeCell ref="D2985:F2985"/>
    <mergeCell ref="G2985:I2985"/>
    <mergeCell ref="J2985:L2985"/>
    <mergeCell ref="M2985:M2986"/>
    <mergeCell ref="N2985:N2986"/>
    <mergeCell ref="O2985:R2985"/>
    <mergeCell ref="S2985:S2986"/>
    <mergeCell ref="T2985:W2985"/>
    <mergeCell ref="X2985:Z2985"/>
    <mergeCell ref="B2979:C2979"/>
    <mergeCell ref="D2979:Z2979"/>
    <mergeCell ref="B2980:C2980"/>
    <mergeCell ref="D2980:Z2980"/>
    <mergeCell ref="B2981:C2981"/>
    <mergeCell ref="D2981:Z2981"/>
    <mergeCell ref="B2982:C2982"/>
    <mergeCell ref="D2982:Z2982"/>
    <mergeCell ref="B2983:C2983"/>
    <mergeCell ref="D2983:F2983"/>
    <mergeCell ref="G2983:I2983"/>
    <mergeCell ref="J2983:N2983"/>
    <mergeCell ref="O2983:R2983"/>
    <mergeCell ref="S2983:V2983"/>
    <mergeCell ref="W2983:Z2983"/>
    <mergeCell ref="B2998:C2998"/>
    <mergeCell ref="D2998:F2998"/>
    <mergeCell ref="G2998:I2998"/>
    <mergeCell ref="J2998:N2998"/>
    <mergeCell ref="O2998:R2998"/>
    <mergeCell ref="S2998:V2998"/>
    <mergeCell ref="B2999:C2999"/>
    <mergeCell ref="D2999:F2999"/>
    <mergeCell ref="G2999:I2999"/>
    <mergeCell ref="J2999:N2999"/>
    <mergeCell ref="O2999:R2999"/>
    <mergeCell ref="S2999:V2999"/>
    <mergeCell ref="B2996:C2996"/>
    <mergeCell ref="D2996:F2996"/>
    <mergeCell ref="G2996:I2996"/>
    <mergeCell ref="J2996:N2996"/>
    <mergeCell ref="O2996:R2996"/>
    <mergeCell ref="S2996:V2996"/>
    <mergeCell ref="B2997:C2997"/>
    <mergeCell ref="D2997:F2997"/>
    <mergeCell ref="G2997:I2997"/>
    <mergeCell ref="J2997:N2997"/>
    <mergeCell ref="O2997:R2997"/>
    <mergeCell ref="S2997:V2997"/>
    <mergeCell ref="G2994:I2994"/>
    <mergeCell ref="J2994:N2994"/>
    <mergeCell ref="O2994:R2994"/>
    <mergeCell ref="S2994:V2994"/>
    <mergeCell ref="X2994:Z2994"/>
    <mergeCell ref="B2995:C2995"/>
    <mergeCell ref="D2995:F2995"/>
    <mergeCell ref="G2995:I2995"/>
    <mergeCell ref="J2995:N2995"/>
    <mergeCell ref="O2995:R2995"/>
    <mergeCell ref="S2995:V2995"/>
    <mergeCell ref="B3004:C3004"/>
    <mergeCell ref="D3004:F3004"/>
    <mergeCell ref="G3004:I3004"/>
    <mergeCell ref="J3004:N3004"/>
    <mergeCell ref="O3004:R3004"/>
    <mergeCell ref="S3004:V3005"/>
    <mergeCell ref="W3004:Z3005"/>
    <mergeCell ref="B3005:C3005"/>
    <mergeCell ref="D3005:F3005"/>
    <mergeCell ref="G3005:I3005"/>
    <mergeCell ref="J3005:N3005"/>
    <mergeCell ref="O3005:R3005"/>
    <mergeCell ref="B3002:C3003"/>
    <mergeCell ref="D3002:F3002"/>
    <mergeCell ref="G3002:I3002"/>
    <mergeCell ref="J3002:N3002"/>
    <mergeCell ref="O3002:R3002"/>
    <mergeCell ref="S3002:V3002"/>
    <mergeCell ref="W3002:Z3002"/>
    <mergeCell ref="D3003:F3003"/>
    <mergeCell ref="G3003:I3003"/>
    <mergeCell ref="J3003:N3003"/>
    <mergeCell ref="O3003:R3003"/>
    <mergeCell ref="S3003:V3003"/>
    <mergeCell ref="W3003:Z3003"/>
    <mergeCell ref="W2999:Z3000"/>
    <mergeCell ref="B3000:C3000"/>
    <mergeCell ref="D3000:F3000"/>
    <mergeCell ref="G3000:I3000"/>
    <mergeCell ref="J3000:N3000"/>
    <mergeCell ref="O3000:R3000"/>
    <mergeCell ref="S3000:V3000"/>
    <mergeCell ref="B3001:C3001"/>
    <mergeCell ref="D3001:F3001"/>
    <mergeCell ref="G3001:I3001"/>
    <mergeCell ref="J3001:N3001"/>
    <mergeCell ref="O3001:R3001"/>
    <mergeCell ref="S3001:V3001"/>
    <mergeCell ref="W3001:Z3001"/>
    <mergeCell ref="B3011:C3011"/>
    <mergeCell ref="D3011:Z3011"/>
    <mergeCell ref="B3012:C3012"/>
    <mergeCell ref="D3012:Z3012"/>
    <mergeCell ref="B3013:C3013"/>
    <mergeCell ref="D3013:Z3013"/>
    <mergeCell ref="B3014:C3014"/>
    <mergeCell ref="D3014:Z3014"/>
    <mergeCell ref="B3015:C3015"/>
    <mergeCell ref="D3015:F3015"/>
    <mergeCell ref="G3015:I3015"/>
    <mergeCell ref="J3015:N3015"/>
    <mergeCell ref="O3015:R3015"/>
    <mergeCell ref="S3015:V3015"/>
    <mergeCell ref="W3015:Z3015"/>
    <mergeCell ref="B3008:C3008"/>
    <mergeCell ref="D3008:F3008"/>
    <mergeCell ref="G3008:I3008"/>
    <mergeCell ref="J3008:N3008"/>
    <mergeCell ref="O3008:R3008"/>
    <mergeCell ref="S3008:V3008"/>
    <mergeCell ref="W3008:Z3008"/>
    <mergeCell ref="B3009:Z3009"/>
    <mergeCell ref="B3010:Z3010"/>
    <mergeCell ref="B3006:C3006"/>
    <mergeCell ref="D3006:F3006"/>
    <mergeCell ref="G3006:I3006"/>
    <mergeCell ref="J3006:N3006"/>
    <mergeCell ref="O3006:R3006"/>
    <mergeCell ref="S3006:V3007"/>
    <mergeCell ref="W3006:Z3007"/>
    <mergeCell ref="B3007:C3007"/>
    <mergeCell ref="D3007:F3007"/>
    <mergeCell ref="G3007:I3007"/>
    <mergeCell ref="J3007:N3007"/>
    <mergeCell ref="O3007:R3007"/>
    <mergeCell ref="B3028:C3028"/>
    <mergeCell ref="D3028:F3028"/>
    <mergeCell ref="G3028:I3028"/>
    <mergeCell ref="J3028:N3028"/>
    <mergeCell ref="O3028:R3028"/>
    <mergeCell ref="S3028:V3028"/>
    <mergeCell ref="B3029:C3029"/>
    <mergeCell ref="D3029:F3029"/>
    <mergeCell ref="G3029:I3029"/>
    <mergeCell ref="J3029:N3029"/>
    <mergeCell ref="O3029:R3029"/>
    <mergeCell ref="S3029:V3029"/>
    <mergeCell ref="G3026:I3026"/>
    <mergeCell ref="J3026:N3026"/>
    <mergeCell ref="O3026:R3026"/>
    <mergeCell ref="S3026:V3026"/>
    <mergeCell ref="X3026:Z3026"/>
    <mergeCell ref="B3027:C3027"/>
    <mergeCell ref="D3027:F3027"/>
    <mergeCell ref="G3027:I3027"/>
    <mergeCell ref="J3027:N3027"/>
    <mergeCell ref="O3027:R3027"/>
    <mergeCell ref="S3027:V3027"/>
    <mergeCell ref="B3019:C3019"/>
    <mergeCell ref="B3020:C3020"/>
    <mergeCell ref="B3021:C3021"/>
    <mergeCell ref="B3022:C3022"/>
    <mergeCell ref="B3023:C3023"/>
    <mergeCell ref="B3024:C3024"/>
    <mergeCell ref="B3025:C3025"/>
    <mergeCell ref="B3026:C3026"/>
    <mergeCell ref="D3026:F3026"/>
    <mergeCell ref="D3016:F3016"/>
    <mergeCell ref="G3016:V3016"/>
    <mergeCell ref="W3016:Z3016"/>
    <mergeCell ref="D3017:F3017"/>
    <mergeCell ref="G3017:I3017"/>
    <mergeCell ref="J3017:L3017"/>
    <mergeCell ref="M3017:M3018"/>
    <mergeCell ref="N3017:N3018"/>
    <mergeCell ref="O3017:R3017"/>
    <mergeCell ref="S3017:S3018"/>
    <mergeCell ref="T3017:W3017"/>
    <mergeCell ref="X3017:Z3017"/>
    <mergeCell ref="B3034:C3035"/>
    <mergeCell ref="D3034:F3034"/>
    <mergeCell ref="G3034:I3034"/>
    <mergeCell ref="J3034:N3034"/>
    <mergeCell ref="O3034:R3034"/>
    <mergeCell ref="S3034:V3034"/>
    <mergeCell ref="W3034:Z3034"/>
    <mergeCell ref="D3035:F3035"/>
    <mergeCell ref="G3035:I3035"/>
    <mergeCell ref="J3035:N3035"/>
    <mergeCell ref="O3035:R3035"/>
    <mergeCell ref="S3035:V3035"/>
    <mergeCell ref="W3035:Z3035"/>
    <mergeCell ref="W3031:Z3032"/>
    <mergeCell ref="B3032:C3032"/>
    <mergeCell ref="D3032:F3032"/>
    <mergeCell ref="G3032:I3032"/>
    <mergeCell ref="J3032:N3032"/>
    <mergeCell ref="O3032:R3032"/>
    <mergeCell ref="S3032:V3032"/>
    <mergeCell ref="B3033:C3033"/>
    <mergeCell ref="D3033:F3033"/>
    <mergeCell ref="G3033:I3033"/>
    <mergeCell ref="J3033:N3033"/>
    <mergeCell ref="O3033:R3033"/>
    <mergeCell ref="S3033:V3033"/>
    <mergeCell ref="W3033:Z3033"/>
    <mergeCell ref="B3030:C3030"/>
    <mergeCell ref="D3030:F3030"/>
    <mergeCell ref="G3030:I3030"/>
    <mergeCell ref="J3030:N3030"/>
    <mergeCell ref="O3030:R3030"/>
    <mergeCell ref="S3030:V3030"/>
    <mergeCell ref="B3031:C3031"/>
    <mergeCell ref="D3031:F3031"/>
    <mergeCell ref="G3031:I3031"/>
    <mergeCell ref="J3031:N3031"/>
    <mergeCell ref="O3031:R3031"/>
    <mergeCell ref="S3031:V3031"/>
    <mergeCell ref="B3040:C3040"/>
    <mergeCell ref="D3040:F3040"/>
    <mergeCell ref="G3040:I3040"/>
    <mergeCell ref="J3040:N3040"/>
    <mergeCell ref="O3040:R3040"/>
    <mergeCell ref="S3040:V3040"/>
    <mergeCell ref="W3040:Z3040"/>
    <mergeCell ref="B3041:Z3041"/>
    <mergeCell ref="B3042:Z3042"/>
    <mergeCell ref="B3038:C3038"/>
    <mergeCell ref="D3038:F3038"/>
    <mergeCell ref="G3038:I3038"/>
    <mergeCell ref="J3038:N3038"/>
    <mergeCell ref="O3038:R3038"/>
    <mergeCell ref="S3038:V3039"/>
    <mergeCell ref="W3038:Z3039"/>
    <mergeCell ref="B3039:C3039"/>
    <mergeCell ref="D3039:F3039"/>
    <mergeCell ref="G3039:I3039"/>
    <mergeCell ref="J3039:N3039"/>
    <mergeCell ref="O3039:R3039"/>
    <mergeCell ref="B3036:C3036"/>
    <mergeCell ref="D3036:F3036"/>
    <mergeCell ref="G3036:I3036"/>
    <mergeCell ref="J3036:N3036"/>
    <mergeCell ref="O3036:R3036"/>
    <mergeCell ref="S3036:V3037"/>
    <mergeCell ref="W3036:Z3037"/>
    <mergeCell ref="B3037:C3037"/>
    <mergeCell ref="D3037:F3037"/>
    <mergeCell ref="G3037:I3037"/>
    <mergeCell ref="J3037:N3037"/>
    <mergeCell ref="O3037:R3037"/>
    <mergeCell ref="B3051:C3051"/>
    <mergeCell ref="B3052:C3052"/>
    <mergeCell ref="B3053:C3053"/>
    <mergeCell ref="B3054:C3054"/>
    <mergeCell ref="B3055:C3055"/>
    <mergeCell ref="B3056:C3056"/>
    <mergeCell ref="B3057:C3057"/>
    <mergeCell ref="B3058:C3058"/>
    <mergeCell ref="D3058:F3058"/>
    <mergeCell ref="D3048:F3048"/>
    <mergeCell ref="G3048:V3048"/>
    <mergeCell ref="W3048:Z3048"/>
    <mergeCell ref="D3049:F3049"/>
    <mergeCell ref="G3049:I3049"/>
    <mergeCell ref="J3049:L3049"/>
    <mergeCell ref="M3049:M3050"/>
    <mergeCell ref="N3049:N3050"/>
    <mergeCell ref="O3049:R3049"/>
    <mergeCell ref="S3049:S3050"/>
    <mergeCell ref="T3049:W3049"/>
    <mergeCell ref="X3049:Z3049"/>
    <mergeCell ref="B3043:C3043"/>
    <mergeCell ref="D3043:Z3043"/>
    <mergeCell ref="B3044:C3044"/>
    <mergeCell ref="D3044:Z3044"/>
    <mergeCell ref="B3045:C3045"/>
    <mergeCell ref="D3045:Z3045"/>
    <mergeCell ref="B3046:C3046"/>
    <mergeCell ref="D3046:Z3046"/>
    <mergeCell ref="B3047:C3047"/>
    <mergeCell ref="D3047:F3047"/>
    <mergeCell ref="G3047:I3047"/>
    <mergeCell ref="J3047:N3047"/>
    <mergeCell ref="O3047:R3047"/>
    <mergeCell ref="S3047:V3047"/>
    <mergeCell ref="W3047:Z3047"/>
    <mergeCell ref="B3062:C3062"/>
    <mergeCell ref="D3062:F3062"/>
    <mergeCell ref="G3062:I3062"/>
    <mergeCell ref="J3062:N3062"/>
    <mergeCell ref="O3062:R3062"/>
    <mergeCell ref="S3062:V3062"/>
    <mergeCell ref="B3063:C3063"/>
    <mergeCell ref="D3063:F3063"/>
    <mergeCell ref="G3063:I3063"/>
    <mergeCell ref="J3063:N3063"/>
    <mergeCell ref="O3063:R3063"/>
    <mergeCell ref="S3063:V3063"/>
    <mergeCell ref="B3060:C3060"/>
    <mergeCell ref="D3060:F3060"/>
    <mergeCell ref="G3060:I3060"/>
    <mergeCell ref="J3060:N3060"/>
    <mergeCell ref="O3060:R3060"/>
    <mergeCell ref="S3060:V3060"/>
    <mergeCell ref="B3061:C3061"/>
    <mergeCell ref="D3061:F3061"/>
    <mergeCell ref="G3061:I3061"/>
    <mergeCell ref="J3061:N3061"/>
    <mergeCell ref="O3061:R3061"/>
    <mergeCell ref="S3061:V3061"/>
    <mergeCell ref="G3058:I3058"/>
    <mergeCell ref="J3058:N3058"/>
    <mergeCell ref="O3058:R3058"/>
    <mergeCell ref="S3058:V3058"/>
    <mergeCell ref="X3058:Z3058"/>
    <mergeCell ref="B3059:C3059"/>
    <mergeCell ref="D3059:F3059"/>
    <mergeCell ref="G3059:I3059"/>
    <mergeCell ref="J3059:N3059"/>
    <mergeCell ref="O3059:R3059"/>
    <mergeCell ref="S3059:V3059"/>
    <mergeCell ref="B3068:C3068"/>
    <mergeCell ref="D3068:F3068"/>
    <mergeCell ref="G3068:I3068"/>
    <mergeCell ref="J3068:N3068"/>
    <mergeCell ref="O3068:R3068"/>
    <mergeCell ref="S3068:V3069"/>
    <mergeCell ref="W3068:Z3069"/>
    <mergeCell ref="B3069:C3069"/>
    <mergeCell ref="D3069:F3069"/>
    <mergeCell ref="G3069:I3069"/>
    <mergeCell ref="J3069:N3069"/>
    <mergeCell ref="O3069:R3069"/>
    <mergeCell ref="B3066:C3067"/>
    <mergeCell ref="D3066:F3066"/>
    <mergeCell ref="G3066:I3066"/>
    <mergeCell ref="J3066:N3066"/>
    <mergeCell ref="O3066:R3066"/>
    <mergeCell ref="S3066:V3066"/>
    <mergeCell ref="W3066:Z3066"/>
    <mergeCell ref="D3067:F3067"/>
    <mergeCell ref="G3067:I3067"/>
    <mergeCell ref="J3067:N3067"/>
    <mergeCell ref="O3067:R3067"/>
    <mergeCell ref="S3067:V3067"/>
    <mergeCell ref="W3067:Z3067"/>
    <mergeCell ref="W3063:Z3064"/>
    <mergeCell ref="B3064:C3064"/>
    <mergeCell ref="D3064:F3064"/>
    <mergeCell ref="G3064:I3064"/>
    <mergeCell ref="J3064:N3064"/>
    <mergeCell ref="O3064:R3064"/>
    <mergeCell ref="S3064:V3064"/>
    <mergeCell ref="B3065:C3065"/>
    <mergeCell ref="D3065:F3065"/>
    <mergeCell ref="G3065:I3065"/>
    <mergeCell ref="J3065:N3065"/>
    <mergeCell ref="O3065:R3065"/>
    <mergeCell ref="S3065:V3065"/>
    <mergeCell ref="W3065:Z3065"/>
    <mergeCell ref="B3075:C3075"/>
    <mergeCell ref="D3075:Z3075"/>
    <mergeCell ref="B3076:C3076"/>
    <mergeCell ref="D3076:Z3076"/>
    <mergeCell ref="B3077:C3077"/>
    <mergeCell ref="D3077:Z3077"/>
    <mergeCell ref="B3078:C3078"/>
    <mergeCell ref="D3078:Z3078"/>
    <mergeCell ref="B3079:C3079"/>
    <mergeCell ref="D3079:F3079"/>
    <mergeCell ref="G3079:I3079"/>
    <mergeCell ref="J3079:N3079"/>
    <mergeCell ref="O3079:R3079"/>
    <mergeCell ref="S3079:V3079"/>
    <mergeCell ref="W3079:Z3079"/>
    <mergeCell ref="B3072:C3072"/>
    <mergeCell ref="D3072:F3072"/>
    <mergeCell ref="G3072:I3072"/>
    <mergeCell ref="J3072:N3072"/>
    <mergeCell ref="O3072:R3072"/>
    <mergeCell ref="S3072:V3072"/>
    <mergeCell ref="W3072:Z3072"/>
    <mergeCell ref="B3073:Z3073"/>
    <mergeCell ref="B3074:Z3074"/>
    <mergeCell ref="B3070:C3070"/>
    <mergeCell ref="D3070:F3070"/>
    <mergeCell ref="G3070:I3070"/>
    <mergeCell ref="J3070:N3070"/>
    <mergeCell ref="O3070:R3070"/>
    <mergeCell ref="S3070:V3071"/>
    <mergeCell ref="W3070:Z3071"/>
    <mergeCell ref="B3071:C3071"/>
    <mergeCell ref="D3071:F3071"/>
    <mergeCell ref="G3071:I3071"/>
    <mergeCell ref="J3071:N3071"/>
    <mergeCell ref="O3071:R3071"/>
    <mergeCell ref="B3092:C3092"/>
    <mergeCell ref="D3092:F3092"/>
    <mergeCell ref="G3092:I3092"/>
    <mergeCell ref="J3092:N3092"/>
    <mergeCell ref="O3092:R3092"/>
    <mergeCell ref="S3092:V3092"/>
    <mergeCell ref="B3093:C3093"/>
    <mergeCell ref="D3093:F3093"/>
    <mergeCell ref="G3093:I3093"/>
    <mergeCell ref="J3093:N3093"/>
    <mergeCell ref="O3093:R3093"/>
    <mergeCell ref="S3093:V3093"/>
    <mergeCell ref="G3090:I3090"/>
    <mergeCell ref="J3090:N3090"/>
    <mergeCell ref="O3090:R3090"/>
    <mergeCell ref="S3090:V3090"/>
    <mergeCell ref="X3090:Z3090"/>
    <mergeCell ref="B3091:C3091"/>
    <mergeCell ref="D3091:F3091"/>
    <mergeCell ref="G3091:I3091"/>
    <mergeCell ref="J3091:N3091"/>
    <mergeCell ref="O3091:R3091"/>
    <mergeCell ref="S3091:V3091"/>
    <mergeCell ref="B3083:C3083"/>
    <mergeCell ref="B3084:C3084"/>
    <mergeCell ref="B3085:C3085"/>
    <mergeCell ref="B3086:C3086"/>
    <mergeCell ref="B3087:C3087"/>
    <mergeCell ref="B3088:C3088"/>
    <mergeCell ref="B3089:C3089"/>
    <mergeCell ref="B3090:C3090"/>
    <mergeCell ref="D3090:F3090"/>
    <mergeCell ref="D3080:F3080"/>
    <mergeCell ref="G3080:V3080"/>
    <mergeCell ref="W3080:Z3080"/>
    <mergeCell ref="D3081:F3081"/>
    <mergeCell ref="G3081:I3081"/>
    <mergeCell ref="J3081:L3081"/>
    <mergeCell ref="M3081:M3082"/>
    <mergeCell ref="N3081:N3082"/>
    <mergeCell ref="O3081:R3081"/>
    <mergeCell ref="S3081:S3082"/>
    <mergeCell ref="T3081:W3081"/>
    <mergeCell ref="X3081:Z3081"/>
    <mergeCell ref="B3098:C3099"/>
    <mergeCell ref="D3098:F3098"/>
    <mergeCell ref="G3098:I3098"/>
    <mergeCell ref="J3098:N3098"/>
    <mergeCell ref="O3098:R3098"/>
    <mergeCell ref="S3098:V3098"/>
    <mergeCell ref="W3098:Z3098"/>
    <mergeCell ref="D3099:F3099"/>
    <mergeCell ref="G3099:I3099"/>
    <mergeCell ref="J3099:N3099"/>
    <mergeCell ref="O3099:R3099"/>
    <mergeCell ref="S3099:V3099"/>
    <mergeCell ref="W3099:Z3099"/>
    <mergeCell ref="W3095:Z3096"/>
    <mergeCell ref="B3096:C3096"/>
    <mergeCell ref="D3096:F3096"/>
    <mergeCell ref="G3096:I3096"/>
    <mergeCell ref="J3096:N3096"/>
    <mergeCell ref="O3096:R3096"/>
    <mergeCell ref="S3096:V3096"/>
    <mergeCell ref="B3097:C3097"/>
    <mergeCell ref="D3097:F3097"/>
    <mergeCell ref="G3097:I3097"/>
    <mergeCell ref="J3097:N3097"/>
    <mergeCell ref="O3097:R3097"/>
    <mergeCell ref="S3097:V3097"/>
    <mergeCell ref="W3097:Z3097"/>
    <mergeCell ref="B3094:C3094"/>
    <mergeCell ref="D3094:F3094"/>
    <mergeCell ref="G3094:I3094"/>
    <mergeCell ref="J3094:N3094"/>
    <mergeCell ref="O3094:R3094"/>
    <mergeCell ref="S3094:V3094"/>
    <mergeCell ref="B3095:C3095"/>
    <mergeCell ref="D3095:F3095"/>
    <mergeCell ref="G3095:I3095"/>
    <mergeCell ref="J3095:N3095"/>
    <mergeCell ref="O3095:R3095"/>
    <mergeCell ref="S3095:V3095"/>
    <mergeCell ref="B3104:C3104"/>
    <mergeCell ref="D3104:F3104"/>
    <mergeCell ref="G3104:I3104"/>
    <mergeCell ref="J3104:N3104"/>
    <mergeCell ref="O3104:R3104"/>
    <mergeCell ref="S3104:V3104"/>
    <mergeCell ref="W3104:Z3104"/>
    <mergeCell ref="B3105:Z3105"/>
    <mergeCell ref="B3106:Z3106"/>
    <mergeCell ref="B3102:C3102"/>
    <mergeCell ref="D3102:F3102"/>
    <mergeCell ref="G3102:I3102"/>
    <mergeCell ref="J3102:N3102"/>
    <mergeCell ref="O3102:R3102"/>
    <mergeCell ref="S3102:V3103"/>
    <mergeCell ref="W3102:Z3103"/>
    <mergeCell ref="B3103:C3103"/>
    <mergeCell ref="D3103:F3103"/>
    <mergeCell ref="G3103:I3103"/>
    <mergeCell ref="J3103:N3103"/>
    <mergeCell ref="O3103:R3103"/>
    <mergeCell ref="B3100:C3100"/>
    <mergeCell ref="D3100:F3100"/>
    <mergeCell ref="G3100:I3100"/>
    <mergeCell ref="J3100:N3100"/>
    <mergeCell ref="O3100:R3100"/>
    <mergeCell ref="S3100:V3101"/>
    <mergeCell ref="W3100:Z3101"/>
    <mergeCell ref="B3101:C3101"/>
    <mergeCell ref="D3101:F3101"/>
    <mergeCell ref="G3101:I3101"/>
    <mergeCell ref="J3101:N3101"/>
    <mergeCell ref="O3101:R3101"/>
    <mergeCell ref="B3115:C3115"/>
    <mergeCell ref="B3116:C3116"/>
    <mergeCell ref="B3117:C3117"/>
    <mergeCell ref="B3118:C3118"/>
    <mergeCell ref="B3119:C3119"/>
    <mergeCell ref="B3120:C3120"/>
    <mergeCell ref="B3121:C3121"/>
    <mergeCell ref="B3122:C3122"/>
    <mergeCell ref="D3122:F3122"/>
    <mergeCell ref="D3112:F3112"/>
    <mergeCell ref="G3112:V3112"/>
    <mergeCell ref="W3112:Z3112"/>
    <mergeCell ref="D3113:F3113"/>
    <mergeCell ref="G3113:I3113"/>
    <mergeCell ref="J3113:L3113"/>
    <mergeCell ref="M3113:M3114"/>
    <mergeCell ref="N3113:N3114"/>
    <mergeCell ref="O3113:R3113"/>
    <mergeCell ref="S3113:S3114"/>
    <mergeCell ref="T3113:W3113"/>
    <mergeCell ref="X3113:Z3113"/>
    <mergeCell ref="B3107:C3107"/>
    <mergeCell ref="D3107:Z3107"/>
    <mergeCell ref="B3108:C3108"/>
    <mergeCell ref="D3108:Z3108"/>
    <mergeCell ref="B3109:C3109"/>
    <mergeCell ref="D3109:Z3109"/>
    <mergeCell ref="B3110:C3110"/>
    <mergeCell ref="D3110:Z3110"/>
    <mergeCell ref="B3111:C3111"/>
    <mergeCell ref="D3111:F3111"/>
    <mergeCell ref="G3111:I3111"/>
    <mergeCell ref="J3111:N3111"/>
    <mergeCell ref="O3111:R3111"/>
    <mergeCell ref="S3111:V3111"/>
    <mergeCell ref="W3111:Z3111"/>
    <mergeCell ref="B3126:C3126"/>
    <mergeCell ref="D3126:F3126"/>
    <mergeCell ref="G3126:I3126"/>
    <mergeCell ref="J3126:N3126"/>
    <mergeCell ref="O3126:R3126"/>
    <mergeCell ref="S3126:V3126"/>
    <mergeCell ref="B3127:C3127"/>
    <mergeCell ref="D3127:F3127"/>
    <mergeCell ref="G3127:I3127"/>
    <mergeCell ref="J3127:N3127"/>
    <mergeCell ref="O3127:R3127"/>
    <mergeCell ref="S3127:V3127"/>
    <mergeCell ref="B3124:C3124"/>
    <mergeCell ref="D3124:F3124"/>
    <mergeCell ref="G3124:I3124"/>
    <mergeCell ref="J3124:N3124"/>
    <mergeCell ref="O3124:R3124"/>
    <mergeCell ref="S3124:V3124"/>
    <mergeCell ref="B3125:C3125"/>
    <mergeCell ref="D3125:F3125"/>
    <mergeCell ref="G3125:I3125"/>
    <mergeCell ref="J3125:N3125"/>
    <mergeCell ref="O3125:R3125"/>
    <mergeCell ref="S3125:V3125"/>
    <mergeCell ref="G3122:I3122"/>
    <mergeCell ref="J3122:N3122"/>
    <mergeCell ref="O3122:R3122"/>
    <mergeCell ref="S3122:V3122"/>
    <mergeCell ref="X3122:Z3122"/>
    <mergeCell ref="B3123:C3123"/>
    <mergeCell ref="D3123:F3123"/>
    <mergeCell ref="G3123:I3123"/>
    <mergeCell ref="J3123:N3123"/>
    <mergeCell ref="O3123:R3123"/>
    <mergeCell ref="S3123:V3123"/>
    <mergeCell ref="B3132:C3132"/>
    <mergeCell ref="D3132:F3132"/>
    <mergeCell ref="G3132:I3132"/>
    <mergeCell ref="J3132:N3132"/>
    <mergeCell ref="O3132:R3132"/>
    <mergeCell ref="S3132:V3133"/>
    <mergeCell ref="W3132:Z3133"/>
    <mergeCell ref="B3133:C3133"/>
    <mergeCell ref="D3133:F3133"/>
    <mergeCell ref="G3133:I3133"/>
    <mergeCell ref="J3133:N3133"/>
    <mergeCell ref="O3133:R3133"/>
    <mergeCell ref="B3130:C3131"/>
    <mergeCell ref="D3130:F3130"/>
    <mergeCell ref="G3130:I3130"/>
    <mergeCell ref="J3130:N3130"/>
    <mergeCell ref="O3130:R3130"/>
    <mergeCell ref="S3130:V3130"/>
    <mergeCell ref="W3130:Z3130"/>
    <mergeCell ref="D3131:F3131"/>
    <mergeCell ref="G3131:I3131"/>
    <mergeCell ref="J3131:N3131"/>
    <mergeCell ref="O3131:R3131"/>
    <mergeCell ref="S3131:V3131"/>
    <mergeCell ref="W3131:Z3131"/>
    <mergeCell ref="W3127:Z3128"/>
    <mergeCell ref="B3128:C3128"/>
    <mergeCell ref="D3128:F3128"/>
    <mergeCell ref="G3128:I3128"/>
    <mergeCell ref="J3128:N3128"/>
    <mergeCell ref="O3128:R3128"/>
    <mergeCell ref="S3128:V3128"/>
    <mergeCell ref="B3129:C3129"/>
    <mergeCell ref="D3129:F3129"/>
    <mergeCell ref="G3129:I3129"/>
    <mergeCell ref="J3129:N3129"/>
    <mergeCell ref="O3129:R3129"/>
    <mergeCell ref="S3129:V3129"/>
    <mergeCell ref="W3129:Z3129"/>
    <mergeCell ref="B3139:C3139"/>
    <mergeCell ref="D3139:Z3139"/>
    <mergeCell ref="B3140:C3140"/>
    <mergeCell ref="D3140:Z3140"/>
    <mergeCell ref="B3141:C3141"/>
    <mergeCell ref="D3141:Z3141"/>
    <mergeCell ref="B3142:C3142"/>
    <mergeCell ref="D3142:Z3142"/>
    <mergeCell ref="B3143:C3143"/>
    <mergeCell ref="D3143:F3143"/>
    <mergeCell ref="G3143:I3143"/>
    <mergeCell ref="J3143:N3143"/>
    <mergeCell ref="O3143:R3143"/>
    <mergeCell ref="S3143:V3143"/>
    <mergeCell ref="W3143:Z3143"/>
    <mergeCell ref="B3136:C3136"/>
    <mergeCell ref="D3136:F3136"/>
    <mergeCell ref="G3136:I3136"/>
    <mergeCell ref="J3136:N3136"/>
    <mergeCell ref="O3136:R3136"/>
    <mergeCell ref="S3136:V3136"/>
    <mergeCell ref="W3136:Z3136"/>
    <mergeCell ref="B3137:Z3137"/>
    <mergeCell ref="B3138:Z3138"/>
    <mergeCell ref="B3134:C3134"/>
    <mergeCell ref="D3134:F3134"/>
    <mergeCell ref="G3134:I3134"/>
    <mergeCell ref="J3134:N3134"/>
    <mergeCell ref="O3134:R3134"/>
    <mergeCell ref="S3134:V3135"/>
    <mergeCell ref="W3134:Z3135"/>
    <mergeCell ref="B3135:C3135"/>
    <mergeCell ref="D3135:F3135"/>
    <mergeCell ref="G3135:I3135"/>
    <mergeCell ref="J3135:N3135"/>
    <mergeCell ref="O3135:R3135"/>
    <mergeCell ref="B3156:C3156"/>
    <mergeCell ref="D3156:F3156"/>
    <mergeCell ref="G3156:I3156"/>
    <mergeCell ref="J3156:N3156"/>
    <mergeCell ref="O3156:R3156"/>
    <mergeCell ref="S3156:V3156"/>
    <mergeCell ref="B3157:C3157"/>
    <mergeCell ref="D3157:F3157"/>
    <mergeCell ref="G3157:I3157"/>
    <mergeCell ref="J3157:N3157"/>
    <mergeCell ref="O3157:R3157"/>
    <mergeCell ref="S3157:V3157"/>
    <mergeCell ref="G3154:I3154"/>
    <mergeCell ref="J3154:N3154"/>
    <mergeCell ref="O3154:R3154"/>
    <mergeCell ref="S3154:V3154"/>
    <mergeCell ref="X3154:Z3154"/>
    <mergeCell ref="B3155:C3155"/>
    <mergeCell ref="D3155:F3155"/>
    <mergeCell ref="G3155:I3155"/>
    <mergeCell ref="J3155:N3155"/>
    <mergeCell ref="O3155:R3155"/>
    <mergeCell ref="S3155:V3155"/>
    <mergeCell ref="B3147:C3147"/>
    <mergeCell ref="B3148:C3148"/>
    <mergeCell ref="B3149:C3149"/>
    <mergeCell ref="B3150:C3150"/>
    <mergeCell ref="B3151:C3151"/>
    <mergeCell ref="B3152:C3152"/>
    <mergeCell ref="B3153:C3153"/>
    <mergeCell ref="B3154:C3154"/>
    <mergeCell ref="D3154:F3154"/>
    <mergeCell ref="D3144:F3144"/>
    <mergeCell ref="G3144:V3144"/>
    <mergeCell ref="W3144:Z3144"/>
    <mergeCell ref="D3145:F3145"/>
    <mergeCell ref="G3145:I3145"/>
    <mergeCell ref="J3145:L3145"/>
    <mergeCell ref="M3145:M3146"/>
    <mergeCell ref="N3145:N3146"/>
    <mergeCell ref="O3145:R3145"/>
    <mergeCell ref="S3145:S3146"/>
    <mergeCell ref="T3145:W3145"/>
    <mergeCell ref="X3145:Z3145"/>
    <mergeCell ref="B3162:C3163"/>
    <mergeCell ref="D3162:F3162"/>
    <mergeCell ref="G3162:I3162"/>
    <mergeCell ref="J3162:N3162"/>
    <mergeCell ref="O3162:R3162"/>
    <mergeCell ref="S3162:V3162"/>
    <mergeCell ref="W3162:Z3162"/>
    <mergeCell ref="D3163:F3163"/>
    <mergeCell ref="G3163:I3163"/>
    <mergeCell ref="J3163:N3163"/>
    <mergeCell ref="O3163:R3163"/>
    <mergeCell ref="S3163:V3163"/>
    <mergeCell ref="W3163:Z3163"/>
    <mergeCell ref="W3159:Z3160"/>
    <mergeCell ref="B3160:C3160"/>
    <mergeCell ref="D3160:F3160"/>
    <mergeCell ref="G3160:I3160"/>
    <mergeCell ref="J3160:N3160"/>
    <mergeCell ref="O3160:R3160"/>
    <mergeCell ref="S3160:V3160"/>
    <mergeCell ref="B3161:C3161"/>
    <mergeCell ref="D3161:F3161"/>
    <mergeCell ref="G3161:I3161"/>
    <mergeCell ref="J3161:N3161"/>
    <mergeCell ref="O3161:R3161"/>
    <mergeCell ref="S3161:V3161"/>
    <mergeCell ref="W3161:Z3161"/>
    <mergeCell ref="B3158:C3158"/>
    <mergeCell ref="D3158:F3158"/>
    <mergeCell ref="G3158:I3158"/>
    <mergeCell ref="J3158:N3158"/>
    <mergeCell ref="O3158:R3158"/>
    <mergeCell ref="S3158:V3158"/>
    <mergeCell ref="B3159:C3159"/>
    <mergeCell ref="D3159:F3159"/>
    <mergeCell ref="G3159:I3159"/>
    <mergeCell ref="J3159:N3159"/>
    <mergeCell ref="O3159:R3159"/>
    <mergeCell ref="S3159:V3159"/>
    <mergeCell ref="B3168:C3168"/>
    <mergeCell ref="D3168:F3168"/>
    <mergeCell ref="G3168:I3168"/>
    <mergeCell ref="J3168:N3168"/>
    <mergeCell ref="O3168:R3168"/>
    <mergeCell ref="S3168:V3168"/>
    <mergeCell ref="W3168:Z3168"/>
    <mergeCell ref="B3169:Z3169"/>
    <mergeCell ref="B3170:Z3170"/>
    <mergeCell ref="B3166:C3166"/>
    <mergeCell ref="D3166:F3166"/>
    <mergeCell ref="G3166:I3166"/>
    <mergeCell ref="J3166:N3166"/>
    <mergeCell ref="O3166:R3166"/>
    <mergeCell ref="S3166:V3167"/>
    <mergeCell ref="W3166:Z3167"/>
    <mergeCell ref="B3167:C3167"/>
    <mergeCell ref="D3167:F3167"/>
    <mergeCell ref="G3167:I3167"/>
    <mergeCell ref="J3167:N3167"/>
    <mergeCell ref="O3167:R3167"/>
    <mergeCell ref="B3164:C3164"/>
    <mergeCell ref="D3164:F3164"/>
    <mergeCell ref="G3164:I3164"/>
    <mergeCell ref="J3164:N3164"/>
    <mergeCell ref="O3164:R3164"/>
    <mergeCell ref="S3164:V3165"/>
    <mergeCell ref="W3164:Z3165"/>
    <mergeCell ref="B3165:C3165"/>
    <mergeCell ref="D3165:F3165"/>
    <mergeCell ref="G3165:I3165"/>
    <mergeCell ref="J3165:N3165"/>
    <mergeCell ref="O3165:R3165"/>
    <mergeCell ref="G3186:I3186"/>
    <mergeCell ref="J3186:N3186"/>
    <mergeCell ref="O3186:R3186"/>
    <mergeCell ref="S3186:V3186"/>
    <mergeCell ref="X3186:Z3186"/>
    <mergeCell ref="B3187:C3187"/>
    <mergeCell ref="D3187:F3187"/>
    <mergeCell ref="G3187:I3187"/>
    <mergeCell ref="J3187:N3187"/>
    <mergeCell ref="O3187:R3187"/>
    <mergeCell ref="S3187:V3187"/>
    <mergeCell ref="B3179:C3179"/>
    <mergeCell ref="B3180:C3180"/>
    <mergeCell ref="B3181:C3181"/>
    <mergeCell ref="B3182:C3182"/>
    <mergeCell ref="B3183:C3183"/>
    <mergeCell ref="B3184:C3184"/>
    <mergeCell ref="B3185:C3185"/>
    <mergeCell ref="B3186:C3186"/>
    <mergeCell ref="D3186:F3186"/>
    <mergeCell ref="D3176:F3176"/>
    <mergeCell ref="G3176:V3176"/>
    <mergeCell ref="W3176:Z3176"/>
    <mergeCell ref="D3177:F3177"/>
    <mergeCell ref="G3177:I3177"/>
    <mergeCell ref="J3177:L3177"/>
    <mergeCell ref="M3177:M3178"/>
    <mergeCell ref="N3177:N3178"/>
    <mergeCell ref="O3177:R3177"/>
    <mergeCell ref="S3177:S3178"/>
    <mergeCell ref="T3177:W3177"/>
    <mergeCell ref="X3177:Z3177"/>
    <mergeCell ref="B3171:C3171"/>
    <mergeCell ref="D3171:Z3171"/>
    <mergeCell ref="B3172:C3172"/>
    <mergeCell ref="D3172:Z3172"/>
    <mergeCell ref="B3173:C3173"/>
    <mergeCell ref="D3173:Z3173"/>
    <mergeCell ref="B3174:C3174"/>
    <mergeCell ref="D3174:Z3174"/>
    <mergeCell ref="B3175:C3175"/>
    <mergeCell ref="D3175:F3175"/>
    <mergeCell ref="G3175:I3175"/>
    <mergeCell ref="J3175:N3175"/>
    <mergeCell ref="O3175:R3175"/>
    <mergeCell ref="S3175:V3175"/>
    <mergeCell ref="W3175:Z3175"/>
    <mergeCell ref="W3191:Z3192"/>
    <mergeCell ref="B3192:C3192"/>
    <mergeCell ref="D3192:F3192"/>
    <mergeCell ref="G3192:I3192"/>
    <mergeCell ref="J3192:N3192"/>
    <mergeCell ref="O3192:R3192"/>
    <mergeCell ref="S3192:V3192"/>
    <mergeCell ref="B3193:C3193"/>
    <mergeCell ref="D3193:F3193"/>
    <mergeCell ref="G3193:I3193"/>
    <mergeCell ref="J3193:N3193"/>
    <mergeCell ref="O3193:R3193"/>
    <mergeCell ref="S3193:V3193"/>
    <mergeCell ref="W3193:Z3193"/>
    <mergeCell ref="B3190:C3190"/>
    <mergeCell ref="D3190:F3190"/>
    <mergeCell ref="G3190:I3190"/>
    <mergeCell ref="J3190:N3190"/>
    <mergeCell ref="O3190:R3190"/>
    <mergeCell ref="S3190:V3190"/>
    <mergeCell ref="B3191:C3191"/>
    <mergeCell ref="D3191:F3191"/>
    <mergeCell ref="G3191:I3191"/>
    <mergeCell ref="J3191:N3191"/>
    <mergeCell ref="O3191:R3191"/>
    <mergeCell ref="S3191:V3191"/>
    <mergeCell ref="B3188:C3188"/>
    <mergeCell ref="D3188:F3188"/>
    <mergeCell ref="G3188:I3188"/>
    <mergeCell ref="J3188:N3188"/>
    <mergeCell ref="O3188:R3188"/>
    <mergeCell ref="S3188:V3188"/>
    <mergeCell ref="B3189:C3189"/>
    <mergeCell ref="D3189:F3189"/>
    <mergeCell ref="G3189:I3189"/>
    <mergeCell ref="J3189:N3189"/>
    <mergeCell ref="O3189:R3189"/>
    <mergeCell ref="S3189:V3189"/>
    <mergeCell ref="B3200:C3200"/>
    <mergeCell ref="D3200:F3200"/>
    <mergeCell ref="G3200:I3200"/>
    <mergeCell ref="J3200:N3200"/>
    <mergeCell ref="O3200:R3200"/>
    <mergeCell ref="S3200:V3200"/>
    <mergeCell ref="W3200:Z3200"/>
    <mergeCell ref="B3198:C3198"/>
    <mergeCell ref="D3198:F3198"/>
    <mergeCell ref="G3198:I3198"/>
    <mergeCell ref="J3198:N3198"/>
    <mergeCell ref="O3198:R3198"/>
    <mergeCell ref="S3198:V3199"/>
    <mergeCell ref="W3198:Z3199"/>
    <mergeCell ref="B3199:C3199"/>
    <mergeCell ref="D3199:F3199"/>
    <mergeCell ref="G3199:I3199"/>
    <mergeCell ref="J3199:N3199"/>
    <mergeCell ref="O3199:R3199"/>
    <mergeCell ref="B3196:C3196"/>
    <mergeCell ref="D3196:F3196"/>
    <mergeCell ref="G3196:I3196"/>
    <mergeCell ref="J3196:N3196"/>
    <mergeCell ref="O3196:R3196"/>
    <mergeCell ref="S3196:V3197"/>
    <mergeCell ref="W3196:Z3197"/>
    <mergeCell ref="B3197:C3197"/>
    <mergeCell ref="D3197:F3197"/>
    <mergeCell ref="G3197:I3197"/>
    <mergeCell ref="J3197:N3197"/>
    <mergeCell ref="O3197:R3197"/>
    <mergeCell ref="B3194:C3195"/>
    <mergeCell ref="D3194:F3194"/>
    <mergeCell ref="G3194:I3194"/>
    <mergeCell ref="J3194:N3194"/>
    <mergeCell ref="O3194:R3194"/>
    <mergeCell ref="S3194:V3194"/>
    <mergeCell ref="W3194:Z3194"/>
    <mergeCell ref="D3195:F3195"/>
    <mergeCell ref="G3195:I3195"/>
    <mergeCell ref="J3195:N3195"/>
    <mergeCell ref="O3195:R3195"/>
    <mergeCell ref="S3195:V3195"/>
    <mergeCell ref="W3195:Z3195"/>
  </mergeCells>
  <phoneticPr fontId="2" type="noConversion"/>
  <conditionalFormatting sqref="B29:C29">
    <cfRule type="cellIs" dxfId="612" priority="1200" stopIfTrue="1" operator="equal">
      <formula>0</formula>
    </cfRule>
    <cfRule type="containsText" dxfId="611" priority="1199" stopIfTrue="1" operator="containsText" text="iw.kkZad">
      <formula>NOT(ISERROR(SEARCH("iw.kkZad",B29)))</formula>
    </cfRule>
    <cfRule type="containsText" dxfId="610" priority="1198" stopIfTrue="1" operator="containsText" text="f'k{kk foHkkx jktLFkku">
      <formula>NOT(ISERROR(SEARCH("f'k{kk foHkkx jktLFkku",B29)))</formula>
    </cfRule>
    <cfRule type="containsText" dxfId="609" priority="1197" stopIfTrue="1" operator="containsText" text="dsoy jktdh; fo|ky;ksa esa iz;ksx gsrq fu%'kqYd">
      <formula>NOT(ISERROR(SEARCH("dsoy jktdh; fo|ky;ksa esa iz;ksx gsrq fu%'kqYd",B29)))</formula>
    </cfRule>
    <cfRule type="containsText" dxfId="608" priority="1196" stopIfTrue="1" operator="containsText" text="dsoy jktdh; fo|ky;ksa esa iz;ksx gsrq fu%'kqYd">
      <formula>NOT(ISERROR(SEARCH("dsoy jktdh; fo|ky;ksa esa iz;ksx gsrq fu%'kqYd",B29)))</formula>
    </cfRule>
    <cfRule type="containsText" dxfId="607" priority="1195" stopIfTrue="1" operator="containsText" text="dsoy jktdh; fo|ky;ksa esa iz;ksx gsrq fu%'kqYd">
      <formula>NOT(ISERROR(SEARCH("dsoy jktdh; fo|ky;ksa esa iz;ksx gsrq fu%'kqYd",B29)))</formula>
    </cfRule>
  </conditionalFormatting>
  <conditionalFormatting sqref="B61:C61">
    <cfRule type="cellIs" dxfId="606" priority="594" stopIfTrue="1" operator="equal">
      <formula>0</formula>
    </cfRule>
    <cfRule type="containsText" dxfId="605" priority="593" stopIfTrue="1" operator="containsText" text="iw.kkZad">
      <formula>NOT(ISERROR(SEARCH("iw.kkZad",B61)))</formula>
    </cfRule>
    <cfRule type="containsText" dxfId="604" priority="592" stopIfTrue="1" operator="containsText" text="f'k{kk foHkkx jktLFkku">
      <formula>NOT(ISERROR(SEARCH("f'k{kk foHkkx jktLFkku",B61)))</formula>
    </cfRule>
    <cfRule type="containsText" dxfId="603" priority="591" stopIfTrue="1" operator="containsText" text="dsoy jktdh; fo|ky;ksa esa iz;ksx gsrq fu%'kqYd">
      <formula>NOT(ISERROR(SEARCH("dsoy jktdh; fo|ky;ksa esa iz;ksx gsrq fu%'kqYd",B61)))</formula>
    </cfRule>
    <cfRule type="containsText" dxfId="602" priority="590" stopIfTrue="1" operator="containsText" text="dsoy jktdh; fo|ky;ksa esa iz;ksx gsrq fu%'kqYd">
      <formula>NOT(ISERROR(SEARCH("dsoy jktdh; fo|ky;ksa esa iz;ksx gsrq fu%'kqYd",B61)))</formula>
    </cfRule>
    <cfRule type="containsText" dxfId="601" priority="589" stopIfTrue="1" operator="containsText" text="dsoy jktdh; fo|ky;ksa esa iz;ksx gsrq fu%'kqYd">
      <formula>NOT(ISERROR(SEARCH("dsoy jktdh; fo|ky;ksa esa iz;ksx gsrq fu%'kqYd",B61)))</formula>
    </cfRule>
  </conditionalFormatting>
  <conditionalFormatting sqref="B93:C93">
    <cfRule type="cellIs" dxfId="600" priority="588" stopIfTrue="1" operator="equal">
      <formula>0</formula>
    </cfRule>
    <cfRule type="containsText" dxfId="599" priority="587" stopIfTrue="1" operator="containsText" text="iw.kkZad">
      <formula>NOT(ISERROR(SEARCH("iw.kkZad",B93)))</formula>
    </cfRule>
    <cfRule type="containsText" dxfId="598" priority="586" stopIfTrue="1" operator="containsText" text="f'k{kk foHkkx jktLFkku">
      <formula>NOT(ISERROR(SEARCH("f'k{kk foHkkx jktLFkku",B93)))</formula>
    </cfRule>
    <cfRule type="containsText" dxfId="597" priority="585" stopIfTrue="1" operator="containsText" text="dsoy jktdh; fo|ky;ksa esa iz;ksx gsrq fu%'kqYd">
      <formula>NOT(ISERROR(SEARCH("dsoy jktdh; fo|ky;ksa esa iz;ksx gsrq fu%'kqYd",B93)))</formula>
    </cfRule>
    <cfRule type="containsText" dxfId="596" priority="584" stopIfTrue="1" operator="containsText" text="dsoy jktdh; fo|ky;ksa esa iz;ksx gsrq fu%'kqYd">
      <formula>NOT(ISERROR(SEARCH("dsoy jktdh; fo|ky;ksa esa iz;ksx gsrq fu%'kqYd",B93)))</formula>
    </cfRule>
    <cfRule type="containsText" dxfId="595" priority="583" stopIfTrue="1" operator="containsText" text="dsoy jktdh; fo|ky;ksa esa iz;ksx gsrq fu%'kqYd">
      <formula>NOT(ISERROR(SEARCH("dsoy jktdh; fo|ky;ksa esa iz;ksx gsrq fu%'kqYd",B93)))</formula>
    </cfRule>
  </conditionalFormatting>
  <conditionalFormatting sqref="B125:C125">
    <cfRule type="cellIs" dxfId="594" priority="582" stopIfTrue="1" operator="equal">
      <formula>0</formula>
    </cfRule>
    <cfRule type="containsText" dxfId="593" priority="581" stopIfTrue="1" operator="containsText" text="iw.kkZad">
      <formula>NOT(ISERROR(SEARCH("iw.kkZad",B125)))</formula>
    </cfRule>
    <cfRule type="containsText" dxfId="592" priority="580" stopIfTrue="1" operator="containsText" text="f'k{kk foHkkx jktLFkku">
      <formula>NOT(ISERROR(SEARCH("f'k{kk foHkkx jktLFkku",B125)))</formula>
    </cfRule>
    <cfRule type="containsText" dxfId="591" priority="579" stopIfTrue="1" operator="containsText" text="dsoy jktdh; fo|ky;ksa esa iz;ksx gsrq fu%'kqYd">
      <formula>NOT(ISERROR(SEARCH("dsoy jktdh; fo|ky;ksa esa iz;ksx gsrq fu%'kqYd",B125)))</formula>
    </cfRule>
    <cfRule type="containsText" dxfId="590" priority="578" stopIfTrue="1" operator="containsText" text="dsoy jktdh; fo|ky;ksa esa iz;ksx gsrq fu%'kqYd">
      <formula>NOT(ISERROR(SEARCH("dsoy jktdh; fo|ky;ksa esa iz;ksx gsrq fu%'kqYd",B125)))</formula>
    </cfRule>
    <cfRule type="containsText" dxfId="589" priority="577" stopIfTrue="1" operator="containsText" text="dsoy jktdh; fo|ky;ksa esa iz;ksx gsrq fu%'kqYd">
      <formula>NOT(ISERROR(SEARCH("dsoy jktdh; fo|ky;ksa esa iz;ksx gsrq fu%'kqYd",B125)))</formula>
    </cfRule>
  </conditionalFormatting>
  <conditionalFormatting sqref="B157:C157">
    <cfRule type="cellIs" dxfId="588" priority="576" stopIfTrue="1" operator="equal">
      <formula>0</formula>
    </cfRule>
    <cfRule type="containsText" dxfId="587" priority="575" stopIfTrue="1" operator="containsText" text="iw.kkZad">
      <formula>NOT(ISERROR(SEARCH("iw.kkZad",B157)))</formula>
    </cfRule>
    <cfRule type="containsText" dxfId="586" priority="574" stopIfTrue="1" operator="containsText" text="f'k{kk foHkkx jktLFkku">
      <formula>NOT(ISERROR(SEARCH("f'k{kk foHkkx jktLFkku",B157)))</formula>
    </cfRule>
    <cfRule type="containsText" dxfId="585" priority="573" stopIfTrue="1" operator="containsText" text="dsoy jktdh; fo|ky;ksa esa iz;ksx gsrq fu%'kqYd">
      <formula>NOT(ISERROR(SEARCH("dsoy jktdh; fo|ky;ksa esa iz;ksx gsrq fu%'kqYd",B157)))</formula>
    </cfRule>
    <cfRule type="containsText" dxfId="584" priority="572" stopIfTrue="1" operator="containsText" text="dsoy jktdh; fo|ky;ksa esa iz;ksx gsrq fu%'kqYd">
      <formula>NOT(ISERROR(SEARCH("dsoy jktdh; fo|ky;ksa esa iz;ksx gsrq fu%'kqYd",B157)))</formula>
    </cfRule>
    <cfRule type="containsText" dxfId="583" priority="571" stopIfTrue="1" operator="containsText" text="dsoy jktdh; fo|ky;ksa esa iz;ksx gsrq fu%'kqYd">
      <formula>NOT(ISERROR(SEARCH("dsoy jktdh; fo|ky;ksa esa iz;ksx gsrq fu%'kqYd",B157)))</formula>
    </cfRule>
  </conditionalFormatting>
  <conditionalFormatting sqref="B189:C189">
    <cfRule type="cellIs" dxfId="582" priority="570" stopIfTrue="1" operator="equal">
      <formula>0</formula>
    </cfRule>
    <cfRule type="containsText" dxfId="581" priority="569" stopIfTrue="1" operator="containsText" text="iw.kkZad">
      <formula>NOT(ISERROR(SEARCH("iw.kkZad",B189)))</formula>
    </cfRule>
    <cfRule type="containsText" dxfId="580" priority="568" stopIfTrue="1" operator="containsText" text="f'k{kk foHkkx jktLFkku">
      <formula>NOT(ISERROR(SEARCH("f'k{kk foHkkx jktLFkku",B189)))</formula>
    </cfRule>
    <cfRule type="containsText" dxfId="579" priority="567" stopIfTrue="1" operator="containsText" text="dsoy jktdh; fo|ky;ksa esa iz;ksx gsrq fu%'kqYd">
      <formula>NOT(ISERROR(SEARCH("dsoy jktdh; fo|ky;ksa esa iz;ksx gsrq fu%'kqYd",B189)))</formula>
    </cfRule>
    <cfRule type="containsText" dxfId="578" priority="566" stopIfTrue="1" operator="containsText" text="dsoy jktdh; fo|ky;ksa esa iz;ksx gsrq fu%'kqYd">
      <formula>NOT(ISERROR(SEARCH("dsoy jktdh; fo|ky;ksa esa iz;ksx gsrq fu%'kqYd",B189)))</formula>
    </cfRule>
    <cfRule type="containsText" dxfId="577" priority="565" stopIfTrue="1" operator="containsText" text="dsoy jktdh; fo|ky;ksa esa iz;ksx gsrq fu%'kqYd">
      <formula>NOT(ISERROR(SEARCH("dsoy jktdh; fo|ky;ksa esa iz;ksx gsrq fu%'kqYd",B189)))</formula>
    </cfRule>
  </conditionalFormatting>
  <conditionalFormatting sqref="B221:C221">
    <cfRule type="cellIs" dxfId="576" priority="564" stopIfTrue="1" operator="equal">
      <formula>0</formula>
    </cfRule>
    <cfRule type="containsText" dxfId="575" priority="563" stopIfTrue="1" operator="containsText" text="iw.kkZad">
      <formula>NOT(ISERROR(SEARCH("iw.kkZad",B221)))</formula>
    </cfRule>
    <cfRule type="containsText" dxfId="574" priority="562" stopIfTrue="1" operator="containsText" text="f'k{kk foHkkx jktLFkku">
      <formula>NOT(ISERROR(SEARCH("f'k{kk foHkkx jktLFkku",B221)))</formula>
    </cfRule>
    <cfRule type="containsText" dxfId="573" priority="561" stopIfTrue="1" operator="containsText" text="dsoy jktdh; fo|ky;ksa esa iz;ksx gsrq fu%'kqYd">
      <formula>NOT(ISERROR(SEARCH("dsoy jktdh; fo|ky;ksa esa iz;ksx gsrq fu%'kqYd",B221)))</formula>
    </cfRule>
    <cfRule type="containsText" dxfId="572" priority="560" stopIfTrue="1" operator="containsText" text="dsoy jktdh; fo|ky;ksa esa iz;ksx gsrq fu%'kqYd">
      <formula>NOT(ISERROR(SEARCH("dsoy jktdh; fo|ky;ksa esa iz;ksx gsrq fu%'kqYd",B221)))</formula>
    </cfRule>
    <cfRule type="containsText" dxfId="571" priority="559" stopIfTrue="1" operator="containsText" text="dsoy jktdh; fo|ky;ksa esa iz;ksx gsrq fu%'kqYd">
      <formula>NOT(ISERROR(SEARCH("dsoy jktdh; fo|ky;ksa esa iz;ksx gsrq fu%'kqYd",B221)))</formula>
    </cfRule>
  </conditionalFormatting>
  <conditionalFormatting sqref="B253:C253">
    <cfRule type="cellIs" dxfId="570" priority="558" stopIfTrue="1" operator="equal">
      <formula>0</formula>
    </cfRule>
    <cfRule type="containsText" dxfId="569" priority="557" stopIfTrue="1" operator="containsText" text="iw.kkZad">
      <formula>NOT(ISERROR(SEARCH("iw.kkZad",B253)))</formula>
    </cfRule>
    <cfRule type="containsText" dxfId="568" priority="556" stopIfTrue="1" operator="containsText" text="f'k{kk foHkkx jktLFkku">
      <formula>NOT(ISERROR(SEARCH("f'k{kk foHkkx jktLFkku",B253)))</formula>
    </cfRule>
    <cfRule type="containsText" dxfId="567" priority="555" stopIfTrue="1" operator="containsText" text="dsoy jktdh; fo|ky;ksa esa iz;ksx gsrq fu%'kqYd">
      <formula>NOT(ISERROR(SEARCH("dsoy jktdh; fo|ky;ksa esa iz;ksx gsrq fu%'kqYd",B253)))</formula>
    </cfRule>
    <cfRule type="containsText" dxfId="566" priority="554" stopIfTrue="1" operator="containsText" text="dsoy jktdh; fo|ky;ksa esa iz;ksx gsrq fu%'kqYd">
      <formula>NOT(ISERROR(SEARCH("dsoy jktdh; fo|ky;ksa esa iz;ksx gsrq fu%'kqYd",B253)))</formula>
    </cfRule>
    <cfRule type="containsText" dxfId="565" priority="553" stopIfTrue="1" operator="containsText" text="dsoy jktdh; fo|ky;ksa esa iz;ksx gsrq fu%'kqYd">
      <formula>NOT(ISERROR(SEARCH("dsoy jktdh; fo|ky;ksa esa iz;ksx gsrq fu%'kqYd",B253)))</formula>
    </cfRule>
  </conditionalFormatting>
  <conditionalFormatting sqref="B285:C285">
    <cfRule type="cellIs" dxfId="564" priority="552" stopIfTrue="1" operator="equal">
      <formula>0</formula>
    </cfRule>
    <cfRule type="containsText" dxfId="563" priority="551" stopIfTrue="1" operator="containsText" text="iw.kkZad">
      <formula>NOT(ISERROR(SEARCH("iw.kkZad",B285)))</formula>
    </cfRule>
    <cfRule type="containsText" dxfId="562" priority="550" stopIfTrue="1" operator="containsText" text="f'k{kk foHkkx jktLFkku">
      <formula>NOT(ISERROR(SEARCH("f'k{kk foHkkx jktLFkku",B285)))</formula>
    </cfRule>
    <cfRule type="containsText" dxfId="561" priority="549" stopIfTrue="1" operator="containsText" text="dsoy jktdh; fo|ky;ksa esa iz;ksx gsrq fu%'kqYd">
      <formula>NOT(ISERROR(SEARCH("dsoy jktdh; fo|ky;ksa esa iz;ksx gsrq fu%'kqYd",B285)))</formula>
    </cfRule>
    <cfRule type="containsText" dxfId="560" priority="548" stopIfTrue="1" operator="containsText" text="dsoy jktdh; fo|ky;ksa esa iz;ksx gsrq fu%'kqYd">
      <formula>NOT(ISERROR(SEARCH("dsoy jktdh; fo|ky;ksa esa iz;ksx gsrq fu%'kqYd",B285)))</formula>
    </cfRule>
    <cfRule type="containsText" dxfId="559" priority="547" stopIfTrue="1" operator="containsText" text="dsoy jktdh; fo|ky;ksa esa iz;ksx gsrq fu%'kqYd">
      <formula>NOT(ISERROR(SEARCH("dsoy jktdh; fo|ky;ksa esa iz;ksx gsrq fu%'kqYd",B285)))</formula>
    </cfRule>
  </conditionalFormatting>
  <conditionalFormatting sqref="B317:C317">
    <cfRule type="cellIs" dxfId="558" priority="546" stopIfTrue="1" operator="equal">
      <formula>0</formula>
    </cfRule>
    <cfRule type="containsText" dxfId="557" priority="545" stopIfTrue="1" operator="containsText" text="iw.kkZad">
      <formula>NOT(ISERROR(SEARCH("iw.kkZad",B317)))</formula>
    </cfRule>
    <cfRule type="containsText" dxfId="556" priority="544" stopIfTrue="1" operator="containsText" text="f'k{kk foHkkx jktLFkku">
      <formula>NOT(ISERROR(SEARCH("f'k{kk foHkkx jktLFkku",B317)))</formula>
    </cfRule>
    <cfRule type="containsText" dxfId="555" priority="543" stopIfTrue="1" operator="containsText" text="dsoy jktdh; fo|ky;ksa esa iz;ksx gsrq fu%'kqYd">
      <formula>NOT(ISERROR(SEARCH("dsoy jktdh; fo|ky;ksa esa iz;ksx gsrq fu%'kqYd",B317)))</formula>
    </cfRule>
    <cfRule type="containsText" dxfId="554" priority="542" stopIfTrue="1" operator="containsText" text="dsoy jktdh; fo|ky;ksa esa iz;ksx gsrq fu%'kqYd">
      <formula>NOT(ISERROR(SEARCH("dsoy jktdh; fo|ky;ksa esa iz;ksx gsrq fu%'kqYd",B317)))</formula>
    </cfRule>
    <cfRule type="containsText" dxfId="553" priority="541" stopIfTrue="1" operator="containsText" text="dsoy jktdh; fo|ky;ksa esa iz;ksx gsrq fu%'kqYd">
      <formula>NOT(ISERROR(SEARCH("dsoy jktdh; fo|ky;ksa esa iz;ksx gsrq fu%'kqYd",B317)))</formula>
    </cfRule>
  </conditionalFormatting>
  <conditionalFormatting sqref="B349:C349">
    <cfRule type="cellIs" dxfId="552" priority="540" stopIfTrue="1" operator="equal">
      <formula>0</formula>
    </cfRule>
    <cfRule type="containsText" dxfId="551" priority="539" stopIfTrue="1" operator="containsText" text="iw.kkZad">
      <formula>NOT(ISERROR(SEARCH("iw.kkZad",B349)))</formula>
    </cfRule>
    <cfRule type="containsText" dxfId="550" priority="538" stopIfTrue="1" operator="containsText" text="f'k{kk foHkkx jktLFkku">
      <formula>NOT(ISERROR(SEARCH("f'k{kk foHkkx jktLFkku",B349)))</formula>
    </cfRule>
    <cfRule type="containsText" dxfId="549" priority="537" stopIfTrue="1" operator="containsText" text="dsoy jktdh; fo|ky;ksa esa iz;ksx gsrq fu%'kqYd">
      <formula>NOT(ISERROR(SEARCH("dsoy jktdh; fo|ky;ksa esa iz;ksx gsrq fu%'kqYd",B349)))</formula>
    </cfRule>
    <cfRule type="containsText" dxfId="548" priority="536" stopIfTrue="1" operator="containsText" text="dsoy jktdh; fo|ky;ksa esa iz;ksx gsrq fu%'kqYd">
      <formula>NOT(ISERROR(SEARCH("dsoy jktdh; fo|ky;ksa esa iz;ksx gsrq fu%'kqYd",B349)))</formula>
    </cfRule>
    <cfRule type="containsText" dxfId="547" priority="535" stopIfTrue="1" operator="containsText" text="dsoy jktdh; fo|ky;ksa esa iz;ksx gsrq fu%'kqYd">
      <formula>NOT(ISERROR(SEARCH("dsoy jktdh; fo|ky;ksa esa iz;ksx gsrq fu%'kqYd",B349)))</formula>
    </cfRule>
  </conditionalFormatting>
  <conditionalFormatting sqref="B381:C381">
    <cfRule type="cellIs" dxfId="546" priority="534" stopIfTrue="1" operator="equal">
      <formula>0</formula>
    </cfRule>
    <cfRule type="containsText" dxfId="545" priority="533" stopIfTrue="1" operator="containsText" text="iw.kkZad">
      <formula>NOT(ISERROR(SEARCH("iw.kkZad",B381)))</formula>
    </cfRule>
    <cfRule type="containsText" dxfId="544" priority="532" stopIfTrue="1" operator="containsText" text="f'k{kk foHkkx jktLFkku">
      <formula>NOT(ISERROR(SEARCH("f'k{kk foHkkx jktLFkku",B381)))</formula>
    </cfRule>
    <cfRule type="containsText" dxfId="543" priority="531" stopIfTrue="1" operator="containsText" text="dsoy jktdh; fo|ky;ksa esa iz;ksx gsrq fu%'kqYd">
      <formula>NOT(ISERROR(SEARCH("dsoy jktdh; fo|ky;ksa esa iz;ksx gsrq fu%'kqYd",B381)))</formula>
    </cfRule>
    <cfRule type="containsText" dxfId="542" priority="530" stopIfTrue="1" operator="containsText" text="dsoy jktdh; fo|ky;ksa esa iz;ksx gsrq fu%'kqYd">
      <formula>NOT(ISERROR(SEARCH("dsoy jktdh; fo|ky;ksa esa iz;ksx gsrq fu%'kqYd",B381)))</formula>
    </cfRule>
    <cfRule type="containsText" dxfId="541" priority="529" stopIfTrue="1" operator="containsText" text="dsoy jktdh; fo|ky;ksa esa iz;ksx gsrq fu%'kqYd">
      <formula>NOT(ISERROR(SEARCH("dsoy jktdh; fo|ky;ksa esa iz;ksx gsrq fu%'kqYd",B381)))</formula>
    </cfRule>
  </conditionalFormatting>
  <conditionalFormatting sqref="B413:C413">
    <cfRule type="cellIs" dxfId="540" priority="528" stopIfTrue="1" operator="equal">
      <formula>0</formula>
    </cfRule>
    <cfRule type="containsText" dxfId="539" priority="527" stopIfTrue="1" operator="containsText" text="iw.kkZad">
      <formula>NOT(ISERROR(SEARCH("iw.kkZad",B413)))</formula>
    </cfRule>
    <cfRule type="containsText" dxfId="538" priority="526" stopIfTrue="1" operator="containsText" text="f'k{kk foHkkx jktLFkku">
      <formula>NOT(ISERROR(SEARCH("f'k{kk foHkkx jktLFkku",B413)))</formula>
    </cfRule>
    <cfRule type="containsText" dxfId="537" priority="525" stopIfTrue="1" operator="containsText" text="dsoy jktdh; fo|ky;ksa esa iz;ksx gsrq fu%'kqYd">
      <formula>NOT(ISERROR(SEARCH("dsoy jktdh; fo|ky;ksa esa iz;ksx gsrq fu%'kqYd",B413)))</formula>
    </cfRule>
    <cfRule type="containsText" dxfId="536" priority="524" stopIfTrue="1" operator="containsText" text="dsoy jktdh; fo|ky;ksa esa iz;ksx gsrq fu%'kqYd">
      <formula>NOT(ISERROR(SEARCH("dsoy jktdh; fo|ky;ksa esa iz;ksx gsrq fu%'kqYd",B413)))</formula>
    </cfRule>
    <cfRule type="containsText" dxfId="535" priority="523" stopIfTrue="1" operator="containsText" text="dsoy jktdh; fo|ky;ksa esa iz;ksx gsrq fu%'kqYd">
      <formula>NOT(ISERROR(SEARCH("dsoy jktdh; fo|ky;ksa esa iz;ksx gsrq fu%'kqYd",B413)))</formula>
    </cfRule>
  </conditionalFormatting>
  <conditionalFormatting sqref="B445:C445">
    <cfRule type="cellIs" dxfId="534" priority="522" stopIfTrue="1" operator="equal">
      <formula>0</formula>
    </cfRule>
    <cfRule type="containsText" dxfId="533" priority="521" stopIfTrue="1" operator="containsText" text="iw.kkZad">
      <formula>NOT(ISERROR(SEARCH("iw.kkZad",B445)))</formula>
    </cfRule>
    <cfRule type="containsText" dxfId="532" priority="520" stopIfTrue="1" operator="containsText" text="f'k{kk foHkkx jktLFkku">
      <formula>NOT(ISERROR(SEARCH("f'k{kk foHkkx jktLFkku",B445)))</formula>
    </cfRule>
    <cfRule type="containsText" dxfId="531" priority="519" stopIfTrue="1" operator="containsText" text="dsoy jktdh; fo|ky;ksa esa iz;ksx gsrq fu%'kqYd">
      <formula>NOT(ISERROR(SEARCH("dsoy jktdh; fo|ky;ksa esa iz;ksx gsrq fu%'kqYd",B445)))</formula>
    </cfRule>
    <cfRule type="containsText" dxfId="530" priority="518" stopIfTrue="1" operator="containsText" text="dsoy jktdh; fo|ky;ksa esa iz;ksx gsrq fu%'kqYd">
      <formula>NOT(ISERROR(SEARCH("dsoy jktdh; fo|ky;ksa esa iz;ksx gsrq fu%'kqYd",B445)))</formula>
    </cfRule>
    <cfRule type="containsText" dxfId="529" priority="517" stopIfTrue="1" operator="containsText" text="dsoy jktdh; fo|ky;ksa esa iz;ksx gsrq fu%'kqYd">
      <formula>NOT(ISERROR(SEARCH("dsoy jktdh; fo|ky;ksa esa iz;ksx gsrq fu%'kqYd",B445)))</formula>
    </cfRule>
  </conditionalFormatting>
  <conditionalFormatting sqref="B477:C477">
    <cfRule type="cellIs" dxfId="528" priority="516" stopIfTrue="1" operator="equal">
      <formula>0</formula>
    </cfRule>
    <cfRule type="containsText" dxfId="527" priority="515" stopIfTrue="1" operator="containsText" text="iw.kkZad">
      <formula>NOT(ISERROR(SEARCH("iw.kkZad",B477)))</formula>
    </cfRule>
    <cfRule type="containsText" dxfId="526" priority="514" stopIfTrue="1" operator="containsText" text="f'k{kk foHkkx jktLFkku">
      <formula>NOT(ISERROR(SEARCH("f'k{kk foHkkx jktLFkku",B477)))</formula>
    </cfRule>
    <cfRule type="containsText" dxfId="525" priority="513" stopIfTrue="1" operator="containsText" text="dsoy jktdh; fo|ky;ksa esa iz;ksx gsrq fu%'kqYd">
      <formula>NOT(ISERROR(SEARCH("dsoy jktdh; fo|ky;ksa esa iz;ksx gsrq fu%'kqYd",B477)))</formula>
    </cfRule>
    <cfRule type="containsText" dxfId="524" priority="512" stopIfTrue="1" operator="containsText" text="dsoy jktdh; fo|ky;ksa esa iz;ksx gsrq fu%'kqYd">
      <formula>NOT(ISERROR(SEARCH("dsoy jktdh; fo|ky;ksa esa iz;ksx gsrq fu%'kqYd",B477)))</formula>
    </cfRule>
    <cfRule type="containsText" dxfId="523" priority="511" stopIfTrue="1" operator="containsText" text="dsoy jktdh; fo|ky;ksa esa iz;ksx gsrq fu%'kqYd">
      <formula>NOT(ISERROR(SEARCH("dsoy jktdh; fo|ky;ksa esa iz;ksx gsrq fu%'kqYd",B477)))</formula>
    </cfRule>
  </conditionalFormatting>
  <conditionalFormatting sqref="B509:C509">
    <cfRule type="cellIs" dxfId="522" priority="510" stopIfTrue="1" operator="equal">
      <formula>0</formula>
    </cfRule>
    <cfRule type="containsText" dxfId="521" priority="509" stopIfTrue="1" operator="containsText" text="iw.kkZad">
      <formula>NOT(ISERROR(SEARCH("iw.kkZad",B509)))</formula>
    </cfRule>
    <cfRule type="containsText" dxfId="520" priority="508" stopIfTrue="1" operator="containsText" text="f'k{kk foHkkx jktLFkku">
      <formula>NOT(ISERROR(SEARCH("f'k{kk foHkkx jktLFkku",B509)))</formula>
    </cfRule>
    <cfRule type="containsText" dxfId="519" priority="507" stopIfTrue="1" operator="containsText" text="dsoy jktdh; fo|ky;ksa esa iz;ksx gsrq fu%'kqYd">
      <formula>NOT(ISERROR(SEARCH("dsoy jktdh; fo|ky;ksa esa iz;ksx gsrq fu%'kqYd",B509)))</formula>
    </cfRule>
    <cfRule type="containsText" dxfId="518" priority="506" stopIfTrue="1" operator="containsText" text="dsoy jktdh; fo|ky;ksa esa iz;ksx gsrq fu%'kqYd">
      <formula>NOT(ISERROR(SEARCH("dsoy jktdh; fo|ky;ksa esa iz;ksx gsrq fu%'kqYd",B509)))</formula>
    </cfRule>
    <cfRule type="containsText" dxfId="517" priority="505" stopIfTrue="1" operator="containsText" text="dsoy jktdh; fo|ky;ksa esa iz;ksx gsrq fu%'kqYd">
      <formula>NOT(ISERROR(SEARCH("dsoy jktdh; fo|ky;ksa esa iz;ksx gsrq fu%'kqYd",B509)))</formula>
    </cfRule>
  </conditionalFormatting>
  <conditionalFormatting sqref="B541:C541">
    <cfRule type="cellIs" dxfId="516" priority="504" stopIfTrue="1" operator="equal">
      <formula>0</formula>
    </cfRule>
    <cfRule type="containsText" dxfId="515" priority="503" stopIfTrue="1" operator="containsText" text="iw.kkZad">
      <formula>NOT(ISERROR(SEARCH("iw.kkZad",B541)))</formula>
    </cfRule>
    <cfRule type="containsText" dxfId="514" priority="502" stopIfTrue="1" operator="containsText" text="f'k{kk foHkkx jktLFkku">
      <formula>NOT(ISERROR(SEARCH("f'k{kk foHkkx jktLFkku",B541)))</formula>
    </cfRule>
    <cfRule type="containsText" dxfId="513" priority="501" stopIfTrue="1" operator="containsText" text="dsoy jktdh; fo|ky;ksa esa iz;ksx gsrq fu%'kqYd">
      <formula>NOT(ISERROR(SEARCH("dsoy jktdh; fo|ky;ksa esa iz;ksx gsrq fu%'kqYd",B541)))</formula>
    </cfRule>
    <cfRule type="containsText" dxfId="512" priority="500" stopIfTrue="1" operator="containsText" text="dsoy jktdh; fo|ky;ksa esa iz;ksx gsrq fu%'kqYd">
      <formula>NOT(ISERROR(SEARCH("dsoy jktdh; fo|ky;ksa esa iz;ksx gsrq fu%'kqYd",B541)))</formula>
    </cfRule>
    <cfRule type="containsText" dxfId="511" priority="499" stopIfTrue="1" operator="containsText" text="dsoy jktdh; fo|ky;ksa esa iz;ksx gsrq fu%'kqYd">
      <formula>NOT(ISERROR(SEARCH("dsoy jktdh; fo|ky;ksa esa iz;ksx gsrq fu%'kqYd",B541)))</formula>
    </cfRule>
  </conditionalFormatting>
  <conditionalFormatting sqref="B573:C573">
    <cfRule type="cellIs" dxfId="510" priority="498" stopIfTrue="1" operator="equal">
      <formula>0</formula>
    </cfRule>
    <cfRule type="containsText" dxfId="509" priority="497" stopIfTrue="1" operator="containsText" text="iw.kkZad">
      <formula>NOT(ISERROR(SEARCH("iw.kkZad",B573)))</formula>
    </cfRule>
    <cfRule type="containsText" dxfId="508" priority="496" stopIfTrue="1" operator="containsText" text="f'k{kk foHkkx jktLFkku">
      <formula>NOT(ISERROR(SEARCH("f'k{kk foHkkx jktLFkku",B573)))</formula>
    </cfRule>
    <cfRule type="containsText" dxfId="507" priority="495" stopIfTrue="1" operator="containsText" text="dsoy jktdh; fo|ky;ksa esa iz;ksx gsrq fu%'kqYd">
      <formula>NOT(ISERROR(SEARCH("dsoy jktdh; fo|ky;ksa esa iz;ksx gsrq fu%'kqYd",B573)))</formula>
    </cfRule>
    <cfRule type="containsText" dxfId="506" priority="494" stopIfTrue="1" operator="containsText" text="dsoy jktdh; fo|ky;ksa esa iz;ksx gsrq fu%'kqYd">
      <formula>NOT(ISERROR(SEARCH("dsoy jktdh; fo|ky;ksa esa iz;ksx gsrq fu%'kqYd",B573)))</formula>
    </cfRule>
    <cfRule type="containsText" dxfId="505" priority="493" stopIfTrue="1" operator="containsText" text="dsoy jktdh; fo|ky;ksa esa iz;ksx gsrq fu%'kqYd">
      <formula>NOT(ISERROR(SEARCH("dsoy jktdh; fo|ky;ksa esa iz;ksx gsrq fu%'kqYd",B573)))</formula>
    </cfRule>
  </conditionalFormatting>
  <conditionalFormatting sqref="B605:C605">
    <cfRule type="cellIs" dxfId="504" priority="492" stopIfTrue="1" operator="equal">
      <formula>0</formula>
    </cfRule>
    <cfRule type="containsText" dxfId="503" priority="491" stopIfTrue="1" operator="containsText" text="iw.kkZad">
      <formula>NOT(ISERROR(SEARCH("iw.kkZad",B605)))</formula>
    </cfRule>
    <cfRule type="containsText" dxfId="502" priority="490" stopIfTrue="1" operator="containsText" text="f'k{kk foHkkx jktLFkku">
      <formula>NOT(ISERROR(SEARCH("f'k{kk foHkkx jktLFkku",B605)))</formula>
    </cfRule>
    <cfRule type="containsText" dxfId="501" priority="489" stopIfTrue="1" operator="containsText" text="dsoy jktdh; fo|ky;ksa esa iz;ksx gsrq fu%'kqYd">
      <formula>NOT(ISERROR(SEARCH("dsoy jktdh; fo|ky;ksa esa iz;ksx gsrq fu%'kqYd",B605)))</formula>
    </cfRule>
    <cfRule type="containsText" dxfId="500" priority="488" stopIfTrue="1" operator="containsText" text="dsoy jktdh; fo|ky;ksa esa iz;ksx gsrq fu%'kqYd">
      <formula>NOT(ISERROR(SEARCH("dsoy jktdh; fo|ky;ksa esa iz;ksx gsrq fu%'kqYd",B605)))</formula>
    </cfRule>
    <cfRule type="containsText" dxfId="499" priority="487" stopIfTrue="1" operator="containsText" text="dsoy jktdh; fo|ky;ksa esa iz;ksx gsrq fu%'kqYd">
      <formula>NOT(ISERROR(SEARCH("dsoy jktdh; fo|ky;ksa esa iz;ksx gsrq fu%'kqYd",B605)))</formula>
    </cfRule>
  </conditionalFormatting>
  <conditionalFormatting sqref="B637:C637">
    <cfRule type="cellIs" dxfId="498" priority="486" stopIfTrue="1" operator="equal">
      <formula>0</formula>
    </cfRule>
    <cfRule type="containsText" dxfId="497" priority="485" stopIfTrue="1" operator="containsText" text="iw.kkZad">
      <formula>NOT(ISERROR(SEARCH("iw.kkZad",B637)))</formula>
    </cfRule>
    <cfRule type="containsText" dxfId="496" priority="484" stopIfTrue="1" operator="containsText" text="f'k{kk foHkkx jktLFkku">
      <formula>NOT(ISERROR(SEARCH("f'k{kk foHkkx jktLFkku",B637)))</formula>
    </cfRule>
    <cfRule type="containsText" dxfId="495" priority="483" stopIfTrue="1" operator="containsText" text="dsoy jktdh; fo|ky;ksa esa iz;ksx gsrq fu%'kqYd">
      <formula>NOT(ISERROR(SEARCH("dsoy jktdh; fo|ky;ksa esa iz;ksx gsrq fu%'kqYd",B637)))</formula>
    </cfRule>
    <cfRule type="containsText" dxfId="494" priority="482" stopIfTrue="1" operator="containsText" text="dsoy jktdh; fo|ky;ksa esa iz;ksx gsrq fu%'kqYd">
      <formula>NOT(ISERROR(SEARCH("dsoy jktdh; fo|ky;ksa esa iz;ksx gsrq fu%'kqYd",B637)))</formula>
    </cfRule>
    <cfRule type="containsText" dxfId="493" priority="481" stopIfTrue="1" operator="containsText" text="dsoy jktdh; fo|ky;ksa esa iz;ksx gsrq fu%'kqYd">
      <formula>NOT(ISERROR(SEARCH("dsoy jktdh; fo|ky;ksa esa iz;ksx gsrq fu%'kqYd",B637)))</formula>
    </cfRule>
  </conditionalFormatting>
  <conditionalFormatting sqref="B669:C669">
    <cfRule type="cellIs" dxfId="492" priority="480" stopIfTrue="1" operator="equal">
      <formula>0</formula>
    </cfRule>
    <cfRule type="containsText" dxfId="491" priority="479" stopIfTrue="1" operator="containsText" text="iw.kkZad">
      <formula>NOT(ISERROR(SEARCH("iw.kkZad",B669)))</formula>
    </cfRule>
    <cfRule type="containsText" dxfId="490" priority="478" stopIfTrue="1" operator="containsText" text="f'k{kk foHkkx jktLFkku">
      <formula>NOT(ISERROR(SEARCH("f'k{kk foHkkx jktLFkku",B669)))</formula>
    </cfRule>
    <cfRule type="containsText" dxfId="489" priority="477" stopIfTrue="1" operator="containsText" text="dsoy jktdh; fo|ky;ksa esa iz;ksx gsrq fu%'kqYd">
      <formula>NOT(ISERROR(SEARCH("dsoy jktdh; fo|ky;ksa esa iz;ksx gsrq fu%'kqYd",B669)))</formula>
    </cfRule>
    <cfRule type="containsText" dxfId="488" priority="476" stopIfTrue="1" operator="containsText" text="dsoy jktdh; fo|ky;ksa esa iz;ksx gsrq fu%'kqYd">
      <formula>NOT(ISERROR(SEARCH("dsoy jktdh; fo|ky;ksa esa iz;ksx gsrq fu%'kqYd",B669)))</formula>
    </cfRule>
    <cfRule type="containsText" dxfId="487" priority="475" stopIfTrue="1" operator="containsText" text="dsoy jktdh; fo|ky;ksa esa iz;ksx gsrq fu%'kqYd">
      <formula>NOT(ISERROR(SEARCH("dsoy jktdh; fo|ky;ksa esa iz;ksx gsrq fu%'kqYd",B669)))</formula>
    </cfRule>
  </conditionalFormatting>
  <conditionalFormatting sqref="B701:C701">
    <cfRule type="cellIs" dxfId="486" priority="474" stopIfTrue="1" operator="equal">
      <formula>0</formula>
    </cfRule>
    <cfRule type="containsText" dxfId="485" priority="473" stopIfTrue="1" operator="containsText" text="iw.kkZad">
      <formula>NOT(ISERROR(SEARCH("iw.kkZad",B701)))</formula>
    </cfRule>
    <cfRule type="containsText" dxfId="484" priority="472" stopIfTrue="1" operator="containsText" text="f'k{kk foHkkx jktLFkku">
      <formula>NOT(ISERROR(SEARCH("f'k{kk foHkkx jktLFkku",B701)))</formula>
    </cfRule>
    <cfRule type="containsText" dxfId="483" priority="471" stopIfTrue="1" operator="containsText" text="dsoy jktdh; fo|ky;ksa esa iz;ksx gsrq fu%'kqYd">
      <formula>NOT(ISERROR(SEARCH("dsoy jktdh; fo|ky;ksa esa iz;ksx gsrq fu%'kqYd",B701)))</formula>
    </cfRule>
    <cfRule type="containsText" dxfId="482" priority="470" stopIfTrue="1" operator="containsText" text="dsoy jktdh; fo|ky;ksa esa iz;ksx gsrq fu%'kqYd">
      <formula>NOT(ISERROR(SEARCH("dsoy jktdh; fo|ky;ksa esa iz;ksx gsrq fu%'kqYd",B701)))</formula>
    </cfRule>
    <cfRule type="containsText" dxfId="481" priority="469" stopIfTrue="1" operator="containsText" text="dsoy jktdh; fo|ky;ksa esa iz;ksx gsrq fu%'kqYd">
      <formula>NOT(ISERROR(SEARCH("dsoy jktdh; fo|ky;ksa esa iz;ksx gsrq fu%'kqYd",B701)))</formula>
    </cfRule>
  </conditionalFormatting>
  <conditionalFormatting sqref="B733:C733">
    <cfRule type="cellIs" dxfId="480" priority="468" stopIfTrue="1" operator="equal">
      <formula>0</formula>
    </cfRule>
    <cfRule type="containsText" dxfId="479" priority="467" stopIfTrue="1" operator="containsText" text="iw.kkZad">
      <formula>NOT(ISERROR(SEARCH("iw.kkZad",B733)))</formula>
    </cfRule>
    <cfRule type="containsText" dxfId="478" priority="466" stopIfTrue="1" operator="containsText" text="f'k{kk foHkkx jktLFkku">
      <formula>NOT(ISERROR(SEARCH("f'k{kk foHkkx jktLFkku",B733)))</formula>
    </cfRule>
    <cfRule type="containsText" dxfId="477" priority="465" stopIfTrue="1" operator="containsText" text="dsoy jktdh; fo|ky;ksa esa iz;ksx gsrq fu%'kqYd">
      <formula>NOT(ISERROR(SEARCH("dsoy jktdh; fo|ky;ksa esa iz;ksx gsrq fu%'kqYd",B733)))</formula>
    </cfRule>
    <cfRule type="containsText" dxfId="476" priority="464" stopIfTrue="1" operator="containsText" text="dsoy jktdh; fo|ky;ksa esa iz;ksx gsrq fu%'kqYd">
      <formula>NOT(ISERROR(SEARCH("dsoy jktdh; fo|ky;ksa esa iz;ksx gsrq fu%'kqYd",B733)))</formula>
    </cfRule>
    <cfRule type="containsText" dxfId="475" priority="463" stopIfTrue="1" operator="containsText" text="dsoy jktdh; fo|ky;ksa esa iz;ksx gsrq fu%'kqYd">
      <formula>NOT(ISERROR(SEARCH("dsoy jktdh; fo|ky;ksa esa iz;ksx gsrq fu%'kqYd",B733)))</formula>
    </cfRule>
  </conditionalFormatting>
  <conditionalFormatting sqref="B765:C765">
    <cfRule type="cellIs" dxfId="474" priority="462" stopIfTrue="1" operator="equal">
      <formula>0</formula>
    </cfRule>
    <cfRule type="containsText" dxfId="473" priority="461" stopIfTrue="1" operator="containsText" text="iw.kkZad">
      <formula>NOT(ISERROR(SEARCH("iw.kkZad",B765)))</formula>
    </cfRule>
    <cfRule type="containsText" dxfId="472" priority="460" stopIfTrue="1" operator="containsText" text="f'k{kk foHkkx jktLFkku">
      <formula>NOT(ISERROR(SEARCH("f'k{kk foHkkx jktLFkku",B765)))</formula>
    </cfRule>
    <cfRule type="containsText" dxfId="471" priority="459" stopIfTrue="1" operator="containsText" text="dsoy jktdh; fo|ky;ksa esa iz;ksx gsrq fu%'kqYd">
      <formula>NOT(ISERROR(SEARCH("dsoy jktdh; fo|ky;ksa esa iz;ksx gsrq fu%'kqYd",B765)))</formula>
    </cfRule>
    <cfRule type="containsText" dxfId="470" priority="458" stopIfTrue="1" operator="containsText" text="dsoy jktdh; fo|ky;ksa esa iz;ksx gsrq fu%'kqYd">
      <formula>NOT(ISERROR(SEARCH("dsoy jktdh; fo|ky;ksa esa iz;ksx gsrq fu%'kqYd",B765)))</formula>
    </cfRule>
    <cfRule type="containsText" dxfId="469" priority="457" stopIfTrue="1" operator="containsText" text="dsoy jktdh; fo|ky;ksa esa iz;ksx gsrq fu%'kqYd">
      <formula>NOT(ISERROR(SEARCH("dsoy jktdh; fo|ky;ksa esa iz;ksx gsrq fu%'kqYd",B765)))</formula>
    </cfRule>
  </conditionalFormatting>
  <conditionalFormatting sqref="B797:C797">
    <cfRule type="cellIs" dxfId="468" priority="456" stopIfTrue="1" operator="equal">
      <formula>0</formula>
    </cfRule>
    <cfRule type="containsText" dxfId="467" priority="455" stopIfTrue="1" operator="containsText" text="iw.kkZad">
      <formula>NOT(ISERROR(SEARCH("iw.kkZad",B797)))</formula>
    </cfRule>
    <cfRule type="containsText" dxfId="466" priority="454" stopIfTrue="1" operator="containsText" text="f'k{kk foHkkx jktLFkku">
      <formula>NOT(ISERROR(SEARCH("f'k{kk foHkkx jktLFkku",B797)))</formula>
    </cfRule>
    <cfRule type="containsText" dxfId="465" priority="453" stopIfTrue="1" operator="containsText" text="dsoy jktdh; fo|ky;ksa esa iz;ksx gsrq fu%'kqYd">
      <formula>NOT(ISERROR(SEARCH("dsoy jktdh; fo|ky;ksa esa iz;ksx gsrq fu%'kqYd",B797)))</formula>
    </cfRule>
    <cfRule type="containsText" dxfId="464" priority="452" stopIfTrue="1" operator="containsText" text="dsoy jktdh; fo|ky;ksa esa iz;ksx gsrq fu%'kqYd">
      <formula>NOT(ISERROR(SEARCH("dsoy jktdh; fo|ky;ksa esa iz;ksx gsrq fu%'kqYd",B797)))</formula>
    </cfRule>
    <cfRule type="containsText" dxfId="463" priority="451" stopIfTrue="1" operator="containsText" text="dsoy jktdh; fo|ky;ksa esa iz;ksx gsrq fu%'kqYd">
      <formula>NOT(ISERROR(SEARCH("dsoy jktdh; fo|ky;ksa esa iz;ksx gsrq fu%'kqYd",B797)))</formula>
    </cfRule>
  </conditionalFormatting>
  <conditionalFormatting sqref="B829:C829">
    <cfRule type="cellIs" dxfId="462" priority="450" stopIfTrue="1" operator="equal">
      <formula>0</formula>
    </cfRule>
    <cfRule type="containsText" dxfId="461" priority="449" stopIfTrue="1" operator="containsText" text="iw.kkZad">
      <formula>NOT(ISERROR(SEARCH("iw.kkZad",B829)))</formula>
    </cfRule>
    <cfRule type="containsText" dxfId="460" priority="448" stopIfTrue="1" operator="containsText" text="f'k{kk foHkkx jktLFkku">
      <formula>NOT(ISERROR(SEARCH("f'k{kk foHkkx jktLFkku",B829)))</formula>
    </cfRule>
    <cfRule type="containsText" dxfId="459" priority="447" stopIfTrue="1" operator="containsText" text="dsoy jktdh; fo|ky;ksa esa iz;ksx gsrq fu%'kqYd">
      <formula>NOT(ISERROR(SEARCH("dsoy jktdh; fo|ky;ksa esa iz;ksx gsrq fu%'kqYd",B829)))</formula>
    </cfRule>
    <cfRule type="containsText" dxfId="458" priority="446" stopIfTrue="1" operator="containsText" text="dsoy jktdh; fo|ky;ksa esa iz;ksx gsrq fu%'kqYd">
      <formula>NOT(ISERROR(SEARCH("dsoy jktdh; fo|ky;ksa esa iz;ksx gsrq fu%'kqYd",B829)))</formula>
    </cfRule>
    <cfRule type="containsText" dxfId="457" priority="445" stopIfTrue="1" operator="containsText" text="dsoy jktdh; fo|ky;ksa esa iz;ksx gsrq fu%'kqYd">
      <formula>NOT(ISERROR(SEARCH("dsoy jktdh; fo|ky;ksa esa iz;ksx gsrq fu%'kqYd",B829)))</formula>
    </cfRule>
  </conditionalFormatting>
  <conditionalFormatting sqref="B861:C861">
    <cfRule type="cellIs" dxfId="456" priority="444" stopIfTrue="1" operator="equal">
      <formula>0</formula>
    </cfRule>
    <cfRule type="containsText" dxfId="455" priority="443" stopIfTrue="1" operator="containsText" text="iw.kkZad">
      <formula>NOT(ISERROR(SEARCH("iw.kkZad",B861)))</formula>
    </cfRule>
    <cfRule type="containsText" dxfId="454" priority="442" stopIfTrue="1" operator="containsText" text="f'k{kk foHkkx jktLFkku">
      <formula>NOT(ISERROR(SEARCH("f'k{kk foHkkx jktLFkku",B861)))</formula>
    </cfRule>
    <cfRule type="containsText" dxfId="453" priority="441" stopIfTrue="1" operator="containsText" text="dsoy jktdh; fo|ky;ksa esa iz;ksx gsrq fu%'kqYd">
      <formula>NOT(ISERROR(SEARCH("dsoy jktdh; fo|ky;ksa esa iz;ksx gsrq fu%'kqYd",B861)))</formula>
    </cfRule>
    <cfRule type="containsText" dxfId="452" priority="440" stopIfTrue="1" operator="containsText" text="dsoy jktdh; fo|ky;ksa esa iz;ksx gsrq fu%'kqYd">
      <formula>NOT(ISERROR(SEARCH("dsoy jktdh; fo|ky;ksa esa iz;ksx gsrq fu%'kqYd",B861)))</formula>
    </cfRule>
    <cfRule type="containsText" dxfId="451" priority="439" stopIfTrue="1" operator="containsText" text="dsoy jktdh; fo|ky;ksa esa iz;ksx gsrq fu%'kqYd">
      <formula>NOT(ISERROR(SEARCH("dsoy jktdh; fo|ky;ksa esa iz;ksx gsrq fu%'kqYd",B861)))</formula>
    </cfRule>
  </conditionalFormatting>
  <conditionalFormatting sqref="B893:C893">
    <cfRule type="cellIs" dxfId="450" priority="438" stopIfTrue="1" operator="equal">
      <formula>0</formula>
    </cfRule>
    <cfRule type="containsText" dxfId="449" priority="437" stopIfTrue="1" operator="containsText" text="iw.kkZad">
      <formula>NOT(ISERROR(SEARCH("iw.kkZad",B893)))</formula>
    </cfRule>
    <cfRule type="containsText" dxfId="448" priority="436" stopIfTrue="1" operator="containsText" text="f'k{kk foHkkx jktLFkku">
      <formula>NOT(ISERROR(SEARCH("f'k{kk foHkkx jktLFkku",B893)))</formula>
    </cfRule>
    <cfRule type="containsText" dxfId="447" priority="435" stopIfTrue="1" operator="containsText" text="dsoy jktdh; fo|ky;ksa esa iz;ksx gsrq fu%'kqYd">
      <formula>NOT(ISERROR(SEARCH("dsoy jktdh; fo|ky;ksa esa iz;ksx gsrq fu%'kqYd",B893)))</formula>
    </cfRule>
    <cfRule type="containsText" dxfId="446" priority="434" stopIfTrue="1" operator="containsText" text="dsoy jktdh; fo|ky;ksa esa iz;ksx gsrq fu%'kqYd">
      <formula>NOT(ISERROR(SEARCH("dsoy jktdh; fo|ky;ksa esa iz;ksx gsrq fu%'kqYd",B893)))</formula>
    </cfRule>
    <cfRule type="containsText" dxfId="445" priority="433" stopIfTrue="1" operator="containsText" text="dsoy jktdh; fo|ky;ksa esa iz;ksx gsrq fu%'kqYd">
      <formula>NOT(ISERROR(SEARCH("dsoy jktdh; fo|ky;ksa esa iz;ksx gsrq fu%'kqYd",B893)))</formula>
    </cfRule>
  </conditionalFormatting>
  <conditionalFormatting sqref="B925:C925">
    <cfRule type="cellIs" dxfId="444" priority="432" stopIfTrue="1" operator="equal">
      <formula>0</formula>
    </cfRule>
    <cfRule type="containsText" dxfId="443" priority="431" stopIfTrue="1" operator="containsText" text="iw.kkZad">
      <formula>NOT(ISERROR(SEARCH("iw.kkZad",B925)))</formula>
    </cfRule>
    <cfRule type="containsText" dxfId="442" priority="430" stopIfTrue="1" operator="containsText" text="f'k{kk foHkkx jktLFkku">
      <formula>NOT(ISERROR(SEARCH("f'k{kk foHkkx jktLFkku",B925)))</formula>
    </cfRule>
    <cfRule type="containsText" dxfId="441" priority="429" stopIfTrue="1" operator="containsText" text="dsoy jktdh; fo|ky;ksa esa iz;ksx gsrq fu%'kqYd">
      <formula>NOT(ISERROR(SEARCH("dsoy jktdh; fo|ky;ksa esa iz;ksx gsrq fu%'kqYd",B925)))</formula>
    </cfRule>
    <cfRule type="containsText" dxfId="440" priority="428" stopIfTrue="1" operator="containsText" text="dsoy jktdh; fo|ky;ksa esa iz;ksx gsrq fu%'kqYd">
      <formula>NOT(ISERROR(SEARCH("dsoy jktdh; fo|ky;ksa esa iz;ksx gsrq fu%'kqYd",B925)))</formula>
    </cfRule>
    <cfRule type="containsText" dxfId="439" priority="427" stopIfTrue="1" operator="containsText" text="dsoy jktdh; fo|ky;ksa esa iz;ksx gsrq fu%'kqYd">
      <formula>NOT(ISERROR(SEARCH("dsoy jktdh; fo|ky;ksa esa iz;ksx gsrq fu%'kqYd",B925)))</formula>
    </cfRule>
  </conditionalFormatting>
  <conditionalFormatting sqref="B957:C957">
    <cfRule type="cellIs" dxfId="438" priority="426" stopIfTrue="1" operator="equal">
      <formula>0</formula>
    </cfRule>
    <cfRule type="containsText" dxfId="437" priority="425" stopIfTrue="1" operator="containsText" text="iw.kkZad">
      <formula>NOT(ISERROR(SEARCH("iw.kkZad",B957)))</formula>
    </cfRule>
    <cfRule type="containsText" dxfId="436" priority="424" stopIfTrue="1" operator="containsText" text="f'k{kk foHkkx jktLFkku">
      <formula>NOT(ISERROR(SEARCH("f'k{kk foHkkx jktLFkku",B957)))</formula>
    </cfRule>
    <cfRule type="containsText" dxfId="435" priority="423" stopIfTrue="1" operator="containsText" text="dsoy jktdh; fo|ky;ksa esa iz;ksx gsrq fu%'kqYd">
      <formula>NOT(ISERROR(SEARCH("dsoy jktdh; fo|ky;ksa esa iz;ksx gsrq fu%'kqYd",B957)))</formula>
    </cfRule>
    <cfRule type="containsText" dxfId="434" priority="422" stopIfTrue="1" operator="containsText" text="dsoy jktdh; fo|ky;ksa esa iz;ksx gsrq fu%'kqYd">
      <formula>NOT(ISERROR(SEARCH("dsoy jktdh; fo|ky;ksa esa iz;ksx gsrq fu%'kqYd",B957)))</formula>
    </cfRule>
    <cfRule type="containsText" dxfId="433" priority="421" stopIfTrue="1" operator="containsText" text="dsoy jktdh; fo|ky;ksa esa iz;ksx gsrq fu%'kqYd">
      <formula>NOT(ISERROR(SEARCH("dsoy jktdh; fo|ky;ksa esa iz;ksx gsrq fu%'kqYd",B957)))</formula>
    </cfRule>
  </conditionalFormatting>
  <conditionalFormatting sqref="B989:C989">
    <cfRule type="cellIs" dxfId="432" priority="420" stopIfTrue="1" operator="equal">
      <formula>0</formula>
    </cfRule>
    <cfRule type="containsText" dxfId="431" priority="419" stopIfTrue="1" operator="containsText" text="iw.kkZad">
      <formula>NOT(ISERROR(SEARCH("iw.kkZad",B989)))</formula>
    </cfRule>
    <cfRule type="containsText" dxfId="430" priority="418" stopIfTrue="1" operator="containsText" text="f'k{kk foHkkx jktLFkku">
      <formula>NOT(ISERROR(SEARCH("f'k{kk foHkkx jktLFkku",B989)))</formula>
    </cfRule>
    <cfRule type="containsText" dxfId="429" priority="417" stopIfTrue="1" operator="containsText" text="dsoy jktdh; fo|ky;ksa esa iz;ksx gsrq fu%'kqYd">
      <formula>NOT(ISERROR(SEARCH("dsoy jktdh; fo|ky;ksa esa iz;ksx gsrq fu%'kqYd",B989)))</formula>
    </cfRule>
    <cfRule type="containsText" dxfId="428" priority="416" stopIfTrue="1" operator="containsText" text="dsoy jktdh; fo|ky;ksa esa iz;ksx gsrq fu%'kqYd">
      <formula>NOT(ISERROR(SEARCH("dsoy jktdh; fo|ky;ksa esa iz;ksx gsrq fu%'kqYd",B989)))</formula>
    </cfRule>
    <cfRule type="containsText" dxfId="427" priority="415" stopIfTrue="1" operator="containsText" text="dsoy jktdh; fo|ky;ksa esa iz;ksx gsrq fu%'kqYd">
      <formula>NOT(ISERROR(SEARCH("dsoy jktdh; fo|ky;ksa esa iz;ksx gsrq fu%'kqYd",B989)))</formula>
    </cfRule>
  </conditionalFormatting>
  <conditionalFormatting sqref="B1021:C1021">
    <cfRule type="cellIs" dxfId="426" priority="414" stopIfTrue="1" operator="equal">
      <formula>0</formula>
    </cfRule>
    <cfRule type="containsText" dxfId="425" priority="413" stopIfTrue="1" operator="containsText" text="iw.kkZad">
      <formula>NOT(ISERROR(SEARCH("iw.kkZad",B1021)))</formula>
    </cfRule>
    <cfRule type="containsText" dxfId="424" priority="412" stopIfTrue="1" operator="containsText" text="f'k{kk foHkkx jktLFkku">
      <formula>NOT(ISERROR(SEARCH("f'k{kk foHkkx jktLFkku",B1021)))</formula>
    </cfRule>
    <cfRule type="containsText" dxfId="423" priority="411" stopIfTrue="1" operator="containsText" text="dsoy jktdh; fo|ky;ksa esa iz;ksx gsrq fu%'kqYd">
      <formula>NOT(ISERROR(SEARCH("dsoy jktdh; fo|ky;ksa esa iz;ksx gsrq fu%'kqYd",B1021)))</formula>
    </cfRule>
    <cfRule type="containsText" dxfId="422" priority="410" stopIfTrue="1" operator="containsText" text="dsoy jktdh; fo|ky;ksa esa iz;ksx gsrq fu%'kqYd">
      <formula>NOT(ISERROR(SEARCH("dsoy jktdh; fo|ky;ksa esa iz;ksx gsrq fu%'kqYd",B1021)))</formula>
    </cfRule>
    <cfRule type="containsText" dxfId="421" priority="409" stopIfTrue="1" operator="containsText" text="dsoy jktdh; fo|ky;ksa esa iz;ksx gsrq fu%'kqYd">
      <formula>NOT(ISERROR(SEARCH("dsoy jktdh; fo|ky;ksa esa iz;ksx gsrq fu%'kqYd",B1021)))</formula>
    </cfRule>
  </conditionalFormatting>
  <conditionalFormatting sqref="B1053:C1053">
    <cfRule type="cellIs" dxfId="420" priority="408" stopIfTrue="1" operator="equal">
      <formula>0</formula>
    </cfRule>
    <cfRule type="containsText" dxfId="419" priority="407" stopIfTrue="1" operator="containsText" text="iw.kkZad">
      <formula>NOT(ISERROR(SEARCH("iw.kkZad",B1053)))</formula>
    </cfRule>
    <cfRule type="containsText" dxfId="418" priority="406" stopIfTrue="1" operator="containsText" text="f'k{kk foHkkx jktLFkku">
      <formula>NOT(ISERROR(SEARCH("f'k{kk foHkkx jktLFkku",B1053)))</formula>
    </cfRule>
    <cfRule type="containsText" dxfId="417" priority="405" stopIfTrue="1" operator="containsText" text="dsoy jktdh; fo|ky;ksa esa iz;ksx gsrq fu%'kqYd">
      <formula>NOT(ISERROR(SEARCH("dsoy jktdh; fo|ky;ksa esa iz;ksx gsrq fu%'kqYd",B1053)))</formula>
    </cfRule>
    <cfRule type="containsText" dxfId="416" priority="404" stopIfTrue="1" operator="containsText" text="dsoy jktdh; fo|ky;ksa esa iz;ksx gsrq fu%'kqYd">
      <formula>NOT(ISERROR(SEARCH("dsoy jktdh; fo|ky;ksa esa iz;ksx gsrq fu%'kqYd",B1053)))</formula>
    </cfRule>
    <cfRule type="containsText" dxfId="415" priority="403" stopIfTrue="1" operator="containsText" text="dsoy jktdh; fo|ky;ksa esa iz;ksx gsrq fu%'kqYd">
      <formula>NOT(ISERROR(SEARCH("dsoy jktdh; fo|ky;ksa esa iz;ksx gsrq fu%'kqYd",B1053)))</formula>
    </cfRule>
  </conditionalFormatting>
  <conditionalFormatting sqref="B1085:C1085">
    <cfRule type="cellIs" dxfId="414" priority="402" stopIfTrue="1" operator="equal">
      <formula>0</formula>
    </cfRule>
    <cfRule type="containsText" dxfId="413" priority="401" stopIfTrue="1" operator="containsText" text="iw.kkZad">
      <formula>NOT(ISERROR(SEARCH("iw.kkZad",B1085)))</formula>
    </cfRule>
    <cfRule type="containsText" dxfId="412" priority="400" stopIfTrue="1" operator="containsText" text="f'k{kk foHkkx jktLFkku">
      <formula>NOT(ISERROR(SEARCH("f'k{kk foHkkx jktLFkku",B1085)))</formula>
    </cfRule>
    <cfRule type="containsText" dxfId="411" priority="399" stopIfTrue="1" operator="containsText" text="dsoy jktdh; fo|ky;ksa esa iz;ksx gsrq fu%'kqYd">
      <formula>NOT(ISERROR(SEARCH("dsoy jktdh; fo|ky;ksa esa iz;ksx gsrq fu%'kqYd",B1085)))</formula>
    </cfRule>
    <cfRule type="containsText" dxfId="410" priority="398" stopIfTrue="1" operator="containsText" text="dsoy jktdh; fo|ky;ksa esa iz;ksx gsrq fu%'kqYd">
      <formula>NOT(ISERROR(SEARCH("dsoy jktdh; fo|ky;ksa esa iz;ksx gsrq fu%'kqYd",B1085)))</formula>
    </cfRule>
    <cfRule type="containsText" dxfId="409" priority="397" stopIfTrue="1" operator="containsText" text="dsoy jktdh; fo|ky;ksa esa iz;ksx gsrq fu%'kqYd">
      <formula>NOT(ISERROR(SEARCH("dsoy jktdh; fo|ky;ksa esa iz;ksx gsrq fu%'kqYd",B1085)))</formula>
    </cfRule>
  </conditionalFormatting>
  <conditionalFormatting sqref="B1117:C1117">
    <cfRule type="cellIs" dxfId="408" priority="396" stopIfTrue="1" operator="equal">
      <formula>0</formula>
    </cfRule>
    <cfRule type="containsText" dxfId="407" priority="395" stopIfTrue="1" operator="containsText" text="iw.kkZad">
      <formula>NOT(ISERROR(SEARCH("iw.kkZad",B1117)))</formula>
    </cfRule>
    <cfRule type="containsText" dxfId="406" priority="394" stopIfTrue="1" operator="containsText" text="f'k{kk foHkkx jktLFkku">
      <formula>NOT(ISERROR(SEARCH("f'k{kk foHkkx jktLFkku",B1117)))</formula>
    </cfRule>
    <cfRule type="containsText" dxfId="405" priority="393" stopIfTrue="1" operator="containsText" text="dsoy jktdh; fo|ky;ksa esa iz;ksx gsrq fu%'kqYd">
      <formula>NOT(ISERROR(SEARCH("dsoy jktdh; fo|ky;ksa esa iz;ksx gsrq fu%'kqYd",B1117)))</formula>
    </cfRule>
    <cfRule type="containsText" dxfId="404" priority="392" stopIfTrue="1" operator="containsText" text="dsoy jktdh; fo|ky;ksa esa iz;ksx gsrq fu%'kqYd">
      <formula>NOT(ISERROR(SEARCH("dsoy jktdh; fo|ky;ksa esa iz;ksx gsrq fu%'kqYd",B1117)))</formula>
    </cfRule>
    <cfRule type="containsText" dxfId="403" priority="391" stopIfTrue="1" operator="containsText" text="dsoy jktdh; fo|ky;ksa esa iz;ksx gsrq fu%'kqYd">
      <formula>NOT(ISERROR(SEARCH("dsoy jktdh; fo|ky;ksa esa iz;ksx gsrq fu%'kqYd",B1117)))</formula>
    </cfRule>
  </conditionalFormatting>
  <conditionalFormatting sqref="B1149:C1149">
    <cfRule type="cellIs" dxfId="402" priority="390" stopIfTrue="1" operator="equal">
      <formula>0</formula>
    </cfRule>
    <cfRule type="containsText" dxfId="401" priority="389" stopIfTrue="1" operator="containsText" text="iw.kkZad">
      <formula>NOT(ISERROR(SEARCH("iw.kkZad",B1149)))</formula>
    </cfRule>
    <cfRule type="containsText" dxfId="400" priority="388" stopIfTrue="1" operator="containsText" text="f'k{kk foHkkx jktLFkku">
      <formula>NOT(ISERROR(SEARCH("f'k{kk foHkkx jktLFkku",B1149)))</formula>
    </cfRule>
    <cfRule type="containsText" dxfId="399" priority="387" stopIfTrue="1" operator="containsText" text="dsoy jktdh; fo|ky;ksa esa iz;ksx gsrq fu%'kqYd">
      <formula>NOT(ISERROR(SEARCH("dsoy jktdh; fo|ky;ksa esa iz;ksx gsrq fu%'kqYd",B1149)))</formula>
    </cfRule>
    <cfRule type="containsText" dxfId="398" priority="386" stopIfTrue="1" operator="containsText" text="dsoy jktdh; fo|ky;ksa esa iz;ksx gsrq fu%'kqYd">
      <formula>NOT(ISERROR(SEARCH("dsoy jktdh; fo|ky;ksa esa iz;ksx gsrq fu%'kqYd",B1149)))</formula>
    </cfRule>
    <cfRule type="containsText" dxfId="397" priority="385" stopIfTrue="1" operator="containsText" text="dsoy jktdh; fo|ky;ksa esa iz;ksx gsrq fu%'kqYd">
      <formula>NOT(ISERROR(SEARCH("dsoy jktdh; fo|ky;ksa esa iz;ksx gsrq fu%'kqYd",B1149)))</formula>
    </cfRule>
  </conditionalFormatting>
  <conditionalFormatting sqref="B1181:C1181">
    <cfRule type="cellIs" dxfId="396" priority="384" stopIfTrue="1" operator="equal">
      <formula>0</formula>
    </cfRule>
    <cfRule type="containsText" dxfId="395" priority="383" stopIfTrue="1" operator="containsText" text="iw.kkZad">
      <formula>NOT(ISERROR(SEARCH("iw.kkZad",B1181)))</formula>
    </cfRule>
    <cfRule type="containsText" dxfId="394" priority="382" stopIfTrue="1" operator="containsText" text="f'k{kk foHkkx jktLFkku">
      <formula>NOT(ISERROR(SEARCH("f'k{kk foHkkx jktLFkku",B1181)))</formula>
    </cfRule>
    <cfRule type="containsText" dxfId="393" priority="381" stopIfTrue="1" operator="containsText" text="dsoy jktdh; fo|ky;ksa esa iz;ksx gsrq fu%'kqYd">
      <formula>NOT(ISERROR(SEARCH("dsoy jktdh; fo|ky;ksa esa iz;ksx gsrq fu%'kqYd",B1181)))</formula>
    </cfRule>
    <cfRule type="containsText" dxfId="392" priority="380" stopIfTrue="1" operator="containsText" text="dsoy jktdh; fo|ky;ksa esa iz;ksx gsrq fu%'kqYd">
      <formula>NOT(ISERROR(SEARCH("dsoy jktdh; fo|ky;ksa esa iz;ksx gsrq fu%'kqYd",B1181)))</formula>
    </cfRule>
    <cfRule type="containsText" dxfId="391" priority="379" stopIfTrue="1" operator="containsText" text="dsoy jktdh; fo|ky;ksa esa iz;ksx gsrq fu%'kqYd">
      <formula>NOT(ISERROR(SEARCH("dsoy jktdh; fo|ky;ksa esa iz;ksx gsrq fu%'kqYd",B1181)))</formula>
    </cfRule>
  </conditionalFormatting>
  <conditionalFormatting sqref="B1213:C1213">
    <cfRule type="cellIs" dxfId="390" priority="378" stopIfTrue="1" operator="equal">
      <formula>0</formula>
    </cfRule>
    <cfRule type="containsText" dxfId="389" priority="377" stopIfTrue="1" operator="containsText" text="iw.kkZad">
      <formula>NOT(ISERROR(SEARCH("iw.kkZad",B1213)))</formula>
    </cfRule>
    <cfRule type="containsText" dxfId="388" priority="376" stopIfTrue="1" operator="containsText" text="f'k{kk foHkkx jktLFkku">
      <formula>NOT(ISERROR(SEARCH("f'k{kk foHkkx jktLFkku",B1213)))</formula>
    </cfRule>
    <cfRule type="containsText" dxfId="387" priority="375" stopIfTrue="1" operator="containsText" text="dsoy jktdh; fo|ky;ksa esa iz;ksx gsrq fu%'kqYd">
      <formula>NOT(ISERROR(SEARCH("dsoy jktdh; fo|ky;ksa esa iz;ksx gsrq fu%'kqYd",B1213)))</formula>
    </cfRule>
    <cfRule type="containsText" dxfId="386" priority="374" stopIfTrue="1" operator="containsText" text="dsoy jktdh; fo|ky;ksa esa iz;ksx gsrq fu%'kqYd">
      <formula>NOT(ISERROR(SEARCH("dsoy jktdh; fo|ky;ksa esa iz;ksx gsrq fu%'kqYd",B1213)))</formula>
    </cfRule>
    <cfRule type="containsText" dxfId="385" priority="373" stopIfTrue="1" operator="containsText" text="dsoy jktdh; fo|ky;ksa esa iz;ksx gsrq fu%'kqYd">
      <formula>NOT(ISERROR(SEARCH("dsoy jktdh; fo|ky;ksa esa iz;ksx gsrq fu%'kqYd",B1213)))</formula>
    </cfRule>
  </conditionalFormatting>
  <conditionalFormatting sqref="B1245:C1245">
    <cfRule type="cellIs" dxfId="384" priority="372" stopIfTrue="1" operator="equal">
      <formula>0</formula>
    </cfRule>
    <cfRule type="containsText" dxfId="383" priority="371" stopIfTrue="1" operator="containsText" text="iw.kkZad">
      <formula>NOT(ISERROR(SEARCH("iw.kkZad",B1245)))</formula>
    </cfRule>
    <cfRule type="containsText" dxfId="382" priority="370" stopIfTrue="1" operator="containsText" text="f'k{kk foHkkx jktLFkku">
      <formula>NOT(ISERROR(SEARCH("f'k{kk foHkkx jktLFkku",B1245)))</formula>
    </cfRule>
    <cfRule type="containsText" dxfId="381" priority="369" stopIfTrue="1" operator="containsText" text="dsoy jktdh; fo|ky;ksa esa iz;ksx gsrq fu%'kqYd">
      <formula>NOT(ISERROR(SEARCH("dsoy jktdh; fo|ky;ksa esa iz;ksx gsrq fu%'kqYd",B1245)))</formula>
    </cfRule>
    <cfRule type="containsText" dxfId="380" priority="368" stopIfTrue="1" operator="containsText" text="dsoy jktdh; fo|ky;ksa esa iz;ksx gsrq fu%'kqYd">
      <formula>NOT(ISERROR(SEARCH("dsoy jktdh; fo|ky;ksa esa iz;ksx gsrq fu%'kqYd",B1245)))</formula>
    </cfRule>
    <cfRule type="containsText" dxfId="379" priority="367" stopIfTrue="1" operator="containsText" text="dsoy jktdh; fo|ky;ksa esa iz;ksx gsrq fu%'kqYd">
      <formula>NOT(ISERROR(SEARCH("dsoy jktdh; fo|ky;ksa esa iz;ksx gsrq fu%'kqYd",B1245)))</formula>
    </cfRule>
  </conditionalFormatting>
  <conditionalFormatting sqref="B1277:C1277">
    <cfRule type="cellIs" dxfId="378" priority="366" stopIfTrue="1" operator="equal">
      <formula>0</formula>
    </cfRule>
    <cfRule type="containsText" dxfId="377" priority="365" stopIfTrue="1" operator="containsText" text="iw.kkZad">
      <formula>NOT(ISERROR(SEARCH("iw.kkZad",B1277)))</formula>
    </cfRule>
    <cfRule type="containsText" dxfId="376" priority="364" stopIfTrue="1" operator="containsText" text="f'k{kk foHkkx jktLFkku">
      <formula>NOT(ISERROR(SEARCH("f'k{kk foHkkx jktLFkku",B1277)))</formula>
    </cfRule>
    <cfRule type="containsText" dxfId="375" priority="363" stopIfTrue="1" operator="containsText" text="dsoy jktdh; fo|ky;ksa esa iz;ksx gsrq fu%'kqYd">
      <formula>NOT(ISERROR(SEARCH("dsoy jktdh; fo|ky;ksa esa iz;ksx gsrq fu%'kqYd",B1277)))</formula>
    </cfRule>
    <cfRule type="containsText" dxfId="374" priority="362" stopIfTrue="1" operator="containsText" text="dsoy jktdh; fo|ky;ksa esa iz;ksx gsrq fu%'kqYd">
      <formula>NOT(ISERROR(SEARCH("dsoy jktdh; fo|ky;ksa esa iz;ksx gsrq fu%'kqYd",B1277)))</formula>
    </cfRule>
    <cfRule type="containsText" dxfId="373" priority="361" stopIfTrue="1" operator="containsText" text="dsoy jktdh; fo|ky;ksa esa iz;ksx gsrq fu%'kqYd">
      <formula>NOT(ISERROR(SEARCH("dsoy jktdh; fo|ky;ksa esa iz;ksx gsrq fu%'kqYd",B1277)))</formula>
    </cfRule>
  </conditionalFormatting>
  <conditionalFormatting sqref="B1309:C1309">
    <cfRule type="cellIs" dxfId="372" priority="360" stopIfTrue="1" operator="equal">
      <formula>0</formula>
    </cfRule>
    <cfRule type="containsText" dxfId="371" priority="359" stopIfTrue="1" operator="containsText" text="iw.kkZad">
      <formula>NOT(ISERROR(SEARCH("iw.kkZad",B1309)))</formula>
    </cfRule>
    <cfRule type="containsText" dxfId="370" priority="358" stopIfTrue="1" operator="containsText" text="f'k{kk foHkkx jktLFkku">
      <formula>NOT(ISERROR(SEARCH("f'k{kk foHkkx jktLFkku",B1309)))</formula>
    </cfRule>
    <cfRule type="containsText" dxfId="369" priority="357" stopIfTrue="1" operator="containsText" text="dsoy jktdh; fo|ky;ksa esa iz;ksx gsrq fu%'kqYd">
      <formula>NOT(ISERROR(SEARCH("dsoy jktdh; fo|ky;ksa esa iz;ksx gsrq fu%'kqYd",B1309)))</formula>
    </cfRule>
    <cfRule type="containsText" dxfId="368" priority="356" stopIfTrue="1" operator="containsText" text="dsoy jktdh; fo|ky;ksa esa iz;ksx gsrq fu%'kqYd">
      <formula>NOT(ISERROR(SEARCH("dsoy jktdh; fo|ky;ksa esa iz;ksx gsrq fu%'kqYd",B1309)))</formula>
    </cfRule>
    <cfRule type="containsText" dxfId="367" priority="355" stopIfTrue="1" operator="containsText" text="dsoy jktdh; fo|ky;ksa esa iz;ksx gsrq fu%'kqYd">
      <formula>NOT(ISERROR(SEARCH("dsoy jktdh; fo|ky;ksa esa iz;ksx gsrq fu%'kqYd",B1309)))</formula>
    </cfRule>
  </conditionalFormatting>
  <conditionalFormatting sqref="B1341:C1341">
    <cfRule type="cellIs" dxfId="366" priority="354" stopIfTrue="1" operator="equal">
      <formula>0</formula>
    </cfRule>
    <cfRule type="containsText" dxfId="365" priority="353" stopIfTrue="1" operator="containsText" text="iw.kkZad">
      <formula>NOT(ISERROR(SEARCH("iw.kkZad",B1341)))</formula>
    </cfRule>
    <cfRule type="containsText" dxfId="364" priority="352" stopIfTrue="1" operator="containsText" text="f'k{kk foHkkx jktLFkku">
      <formula>NOT(ISERROR(SEARCH("f'k{kk foHkkx jktLFkku",B1341)))</formula>
    </cfRule>
    <cfRule type="containsText" dxfId="363" priority="351" stopIfTrue="1" operator="containsText" text="dsoy jktdh; fo|ky;ksa esa iz;ksx gsrq fu%'kqYd">
      <formula>NOT(ISERROR(SEARCH("dsoy jktdh; fo|ky;ksa esa iz;ksx gsrq fu%'kqYd",B1341)))</formula>
    </cfRule>
    <cfRule type="containsText" dxfId="362" priority="350" stopIfTrue="1" operator="containsText" text="dsoy jktdh; fo|ky;ksa esa iz;ksx gsrq fu%'kqYd">
      <formula>NOT(ISERROR(SEARCH("dsoy jktdh; fo|ky;ksa esa iz;ksx gsrq fu%'kqYd",B1341)))</formula>
    </cfRule>
    <cfRule type="containsText" dxfId="361" priority="349" stopIfTrue="1" operator="containsText" text="dsoy jktdh; fo|ky;ksa esa iz;ksx gsrq fu%'kqYd">
      <formula>NOT(ISERROR(SEARCH("dsoy jktdh; fo|ky;ksa esa iz;ksx gsrq fu%'kqYd",B1341)))</formula>
    </cfRule>
  </conditionalFormatting>
  <conditionalFormatting sqref="B1373:C1373">
    <cfRule type="cellIs" dxfId="360" priority="348" stopIfTrue="1" operator="equal">
      <formula>0</formula>
    </cfRule>
    <cfRule type="containsText" dxfId="359" priority="347" stopIfTrue="1" operator="containsText" text="iw.kkZad">
      <formula>NOT(ISERROR(SEARCH("iw.kkZad",B1373)))</formula>
    </cfRule>
    <cfRule type="containsText" dxfId="358" priority="346" stopIfTrue="1" operator="containsText" text="f'k{kk foHkkx jktLFkku">
      <formula>NOT(ISERROR(SEARCH("f'k{kk foHkkx jktLFkku",B1373)))</formula>
    </cfRule>
    <cfRule type="containsText" dxfId="357" priority="345" stopIfTrue="1" operator="containsText" text="dsoy jktdh; fo|ky;ksa esa iz;ksx gsrq fu%'kqYd">
      <formula>NOT(ISERROR(SEARCH("dsoy jktdh; fo|ky;ksa esa iz;ksx gsrq fu%'kqYd",B1373)))</formula>
    </cfRule>
    <cfRule type="containsText" dxfId="356" priority="344" stopIfTrue="1" operator="containsText" text="dsoy jktdh; fo|ky;ksa esa iz;ksx gsrq fu%'kqYd">
      <formula>NOT(ISERROR(SEARCH("dsoy jktdh; fo|ky;ksa esa iz;ksx gsrq fu%'kqYd",B1373)))</formula>
    </cfRule>
    <cfRule type="containsText" dxfId="355" priority="343" stopIfTrue="1" operator="containsText" text="dsoy jktdh; fo|ky;ksa esa iz;ksx gsrq fu%'kqYd">
      <formula>NOT(ISERROR(SEARCH("dsoy jktdh; fo|ky;ksa esa iz;ksx gsrq fu%'kqYd",B1373)))</formula>
    </cfRule>
  </conditionalFormatting>
  <conditionalFormatting sqref="B1405:C1405">
    <cfRule type="cellIs" dxfId="354" priority="342" stopIfTrue="1" operator="equal">
      <formula>0</formula>
    </cfRule>
    <cfRule type="containsText" dxfId="353" priority="341" stopIfTrue="1" operator="containsText" text="iw.kkZad">
      <formula>NOT(ISERROR(SEARCH("iw.kkZad",B1405)))</formula>
    </cfRule>
    <cfRule type="containsText" dxfId="352" priority="340" stopIfTrue="1" operator="containsText" text="f'k{kk foHkkx jktLFkku">
      <formula>NOT(ISERROR(SEARCH("f'k{kk foHkkx jktLFkku",B1405)))</formula>
    </cfRule>
    <cfRule type="containsText" dxfId="351" priority="339" stopIfTrue="1" operator="containsText" text="dsoy jktdh; fo|ky;ksa esa iz;ksx gsrq fu%'kqYd">
      <formula>NOT(ISERROR(SEARCH("dsoy jktdh; fo|ky;ksa esa iz;ksx gsrq fu%'kqYd",B1405)))</formula>
    </cfRule>
    <cfRule type="containsText" dxfId="350" priority="338" stopIfTrue="1" operator="containsText" text="dsoy jktdh; fo|ky;ksa esa iz;ksx gsrq fu%'kqYd">
      <formula>NOT(ISERROR(SEARCH("dsoy jktdh; fo|ky;ksa esa iz;ksx gsrq fu%'kqYd",B1405)))</formula>
    </cfRule>
    <cfRule type="containsText" dxfId="349" priority="337" stopIfTrue="1" operator="containsText" text="dsoy jktdh; fo|ky;ksa esa iz;ksx gsrq fu%'kqYd">
      <formula>NOT(ISERROR(SEARCH("dsoy jktdh; fo|ky;ksa esa iz;ksx gsrq fu%'kqYd",B1405)))</formula>
    </cfRule>
  </conditionalFormatting>
  <conditionalFormatting sqref="B1437:C1437">
    <cfRule type="cellIs" dxfId="348" priority="336" stopIfTrue="1" operator="equal">
      <formula>0</formula>
    </cfRule>
    <cfRule type="containsText" dxfId="347" priority="335" stopIfTrue="1" operator="containsText" text="iw.kkZad">
      <formula>NOT(ISERROR(SEARCH("iw.kkZad",B1437)))</formula>
    </cfRule>
    <cfRule type="containsText" dxfId="346" priority="334" stopIfTrue="1" operator="containsText" text="f'k{kk foHkkx jktLFkku">
      <formula>NOT(ISERROR(SEARCH("f'k{kk foHkkx jktLFkku",B1437)))</formula>
    </cfRule>
    <cfRule type="containsText" dxfId="345" priority="333" stopIfTrue="1" operator="containsText" text="dsoy jktdh; fo|ky;ksa esa iz;ksx gsrq fu%'kqYd">
      <formula>NOT(ISERROR(SEARCH("dsoy jktdh; fo|ky;ksa esa iz;ksx gsrq fu%'kqYd",B1437)))</formula>
    </cfRule>
    <cfRule type="containsText" dxfId="344" priority="332" stopIfTrue="1" operator="containsText" text="dsoy jktdh; fo|ky;ksa esa iz;ksx gsrq fu%'kqYd">
      <formula>NOT(ISERROR(SEARCH("dsoy jktdh; fo|ky;ksa esa iz;ksx gsrq fu%'kqYd",B1437)))</formula>
    </cfRule>
    <cfRule type="containsText" dxfId="343" priority="331" stopIfTrue="1" operator="containsText" text="dsoy jktdh; fo|ky;ksa esa iz;ksx gsrq fu%'kqYd">
      <formula>NOT(ISERROR(SEARCH("dsoy jktdh; fo|ky;ksa esa iz;ksx gsrq fu%'kqYd",B1437)))</formula>
    </cfRule>
  </conditionalFormatting>
  <conditionalFormatting sqref="B1469:C1469">
    <cfRule type="cellIs" dxfId="342" priority="330" stopIfTrue="1" operator="equal">
      <formula>0</formula>
    </cfRule>
    <cfRule type="containsText" dxfId="341" priority="329" stopIfTrue="1" operator="containsText" text="iw.kkZad">
      <formula>NOT(ISERROR(SEARCH("iw.kkZad",B1469)))</formula>
    </cfRule>
    <cfRule type="containsText" dxfId="340" priority="328" stopIfTrue="1" operator="containsText" text="f'k{kk foHkkx jktLFkku">
      <formula>NOT(ISERROR(SEARCH("f'k{kk foHkkx jktLFkku",B1469)))</formula>
    </cfRule>
    <cfRule type="containsText" dxfId="339" priority="327" stopIfTrue="1" operator="containsText" text="dsoy jktdh; fo|ky;ksa esa iz;ksx gsrq fu%'kqYd">
      <formula>NOT(ISERROR(SEARCH("dsoy jktdh; fo|ky;ksa esa iz;ksx gsrq fu%'kqYd",B1469)))</formula>
    </cfRule>
    <cfRule type="containsText" dxfId="338" priority="326" stopIfTrue="1" operator="containsText" text="dsoy jktdh; fo|ky;ksa esa iz;ksx gsrq fu%'kqYd">
      <formula>NOT(ISERROR(SEARCH("dsoy jktdh; fo|ky;ksa esa iz;ksx gsrq fu%'kqYd",B1469)))</formula>
    </cfRule>
    <cfRule type="containsText" dxfId="337" priority="325" stopIfTrue="1" operator="containsText" text="dsoy jktdh; fo|ky;ksa esa iz;ksx gsrq fu%'kqYd">
      <formula>NOT(ISERROR(SEARCH("dsoy jktdh; fo|ky;ksa esa iz;ksx gsrq fu%'kqYd",B1469)))</formula>
    </cfRule>
  </conditionalFormatting>
  <conditionalFormatting sqref="B1501:C1501">
    <cfRule type="cellIs" dxfId="336" priority="324" stopIfTrue="1" operator="equal">
      <formula>0</formula>
    </cfRule>
    <cfRule type="containsText" dxfId="335" priority="323" stopIfTrue="1" operator="containsText" text="iw.kkZad">
      <formula>NOT(ISERROR(SEARCH("iw.kkZad",B1501)))</formula>
    </cfRule>
    <cfRule type="containsText" dxfId="334" priority="322" stopIfTrue="1" operator="containsText" text="f'k{kk foHkkx jktLFkku">
      <formula>NOT(ISERROR(SEARCH("f'k{kk foHkkx jktLFkku",B1501)))</formula>
    </cfRule>
    <cfRule type="containsText" dxfId="333" priority="321" stopIfTrue="1" operator="containsText" text="dsoy jktdh; fo|ky;ksa esa iz;ksx gsrq fu%'kqYd">
      <formula>NOT(ISERROR(SEARCH("dsoy jktdh; fo|ky;ksa esa iz;ksx gsrq fu%'kqYd",B1501)))</formula>
    </cfRule>
    <cfRule type="containsText" dxfId="332" priority="320" stopIfTrue="1" operator="containsText" text="dsoy jktdh; fo|ky;ksa esa iz;ksx gsrq fu%'kqYd">
      <formula>NOT(ISERROR(SEARCH("dsoy jktdh; fo|ky;ksa esa iz;ksx gsrq fu%'kqYd",B1501)))</formula>
    </cfRule>
    <cfRule type="containsText" dxfId="331" priority="319" stopIfTrue="1" operator="containsText" text="dsoy jktdh; fo|ky;ksa esa iz;ksx gsrq fu%'kqYd">
      <formula>NOT(ISERROR(SEARCH("dsoy jktdh; fo|ky;ksa esa iz;ksx gsrq fu%'kqYd",B1501)))</formula>
    </cfRule>
  </conditionalFormatting>
  <conditionalFormatting sqref="B1533:C1533">
    <cfRule type="cellIs" dxfId="330" priority="318" stopIfTrue="1" operator="equal">
      <formula>0</formula>
    </cfRule>
    <cfRule type="containsText" dxfId="329" priority="317" stopIfTrue="1" operator="containsText" text="iw.kkZad">
      <formula>NOT(ISERROR(SEARCH("iw.kkZad",B1533)))</formula>
    </cfRule>
    <cfRule type="containsText" dxfId="328" priority="316" stopIfTrue="1" operator="containsText" text="f'k{kk foHkkx jktLFkku">
      <formula>NOT(ISERROR(SEARCH("f'k{kk foHkkx jktLFkku",B1533)))</formula>
    </cfRule>
    <cfRule type="containsText" dxfId="327" priority="315" stopIfTrue="1" operator="containsText" text="dsoy jktdh; fo|ky;ksa esa iz;ksx gsrq fu%'kqYd">
      <formula>NOT(ISERROR(SEARCH("dsoy jktdh; fo|ky;ksa esa iz;ksx gsrq fu%'kqYd",B1533)))</formula>
    </cfRule>
    <cfRule type="containsText" dxfId="326" priority="314" stopIfTrue="1" operator="containsText" text="dsoy jktdh; fo|ky;ksa esa iz;ksx gsrq fu%'kqYd">
      <formula>NOT(ISERROR(SEARCH("dsoy jktdh; fo|ky;ksa esa iz;ksx gsrq fu%'kqYd",B1533)))</formula>
    </cfRule>
    <cfRule type="containsText" dxfId="325" priority="313" stopIfTrue="1" operator="containsText" text="dsoy jktdh; fo|ky;ksa esa iz;ksx gsrq fu%'kqYd">
      <formula>NOT(ISERROR(SEARCH("dsoy jktdh; fo|ky;ksa esa iz;ksx gsrq fu%'kqYd",B1533)))</formula>
    </cfRule>
  </conditionalFormatting>
  <conditionalFormatting sqref="B1565:C1565">
    <cfRule type="cellIs" dxfId="324" priority="312" stopIfTrue="1" operator="equal">
      <formula>0</formula>
    </cfRule>
    <cfRule type="containsText" dxfId="323" priority="311" stopIfTrue="1" operator="containsText" text="iw.kkZad">
      <formula>NOT(ISERROR(SEARCH("iw.kkZad",B1565)))</formula>
    </cfRule>
    <cfRule type="containsText" dxfId="322" priority="310" stopIfTrue="1" operator="containsText" text="f'k{kk foHkkx jktLFkku">
      <formula>NOT(ISERROR(SEARCH("f'k{kk foHkkx jktLFkku",B1565)))</formula>
    </cfRule>
    <cfRule type="containsText" dxfId="321" priority="309" stopIfTrue="1" operator="containsText" text="dsoy jktdh; fo|ky;ksa esa iz;ksx gsrq fu%'kqYd">
      <formula>NOT(ISERROR(SEARCH("dsoy jktdh; fo|ky;ksa esa iz;ksx gsrq fu%'kqYd",B1565)))</formula>
    </cfRule>
    <cfRule type="containsText" dxfId="320" priority="308" stopIfTrue="1" operator="containsText" text="dsoy jktdh; fo|ky;ksa esa iz;ksx gsrq fu%'kqYd">
      <formula>NOT(ISERROR(SEARCH("dsoy jktdh; fo|ky;ksa esa iz;ksx gsrq fu%'kqYd",B1565)))</formula>
    </cfRule>
    <cfRule type="containsText" dxfId="319" priority="307" stopIfTrue="1" operator="containsText" text="dsoy jktdh; fo|ky;ksa esa iz;ksx gsrq fu%'kqYd">
      <formula>NOT(ISERROR(SEARCH("dsoy jktdh; fo|ky;ksa esa iz;ksx gsrq fu%'kqYd",B1565)))</formula>
    </cfRule>
  </conditionalFormatting>
  <conditionalFormatting sqref="B1597:C1597">
    <cfRule type="containsText" dxfId="318" priority="301" stopIfTrue="1" operator="containsText" text="dsoy jktdh; fo|ky;ksa esa iz;ksx gsrq fu%'kqYd">
      <formula>NOT(ISERROR(SEARCH("dsoy jktdh; fo|ky;ksa esa iz;ksx gsrq fu%'kqYd",B1597)))</formula>
    </cfRule>
    <cfRule type="containsText" dxfId="317" priority="302" stopIfTrue="1" operator="containsText" text="dsoy jktdh; fo|ky;ksa esa iz;ksx gsrq fu%'kqYd">
      <formula>NOT(ISERROR(SEARCH("dsoy jktdh; fo|ky;ksa esa iz;ksx gsrq fu%'kqYd",B1597)))</formula>
    </cfRule>
    <cfRule type="containsText" dxfId="316" priority="303" stopIfTrue="1" operator="containsText" text="dsoy jktdh; fo|ky;ksa esa iz;ksx gsrq fu%'kqYd">
      <formula>NOT(ISERROR(SEARCH("dsoy jktdh; fo|ky;ksa esa iz;ksx gsrq fu%'kqYd",B1597)))</formula>
    </cfRule>
    <cfRule type="containsText" dxfId="315" priority="304" stopIfTrue="1" operator="containsText" text="f'k{kk foHkkx jktLFkku">
      <formula>NOT(ISERROR(SEARCH("f'k{kk foHkkx jktLFkku",B1597)))</formula>
    </cfRule>
    <cfRule type="containsText" dxfId="314" priority="305" stopIfTrue="1" operator="containsText" text="iw.kkZad">
      <formula>NOT(ISERROR(SEARCH("iw.kkZad",B1597)))</formula>
    </cfRule>
    <cfRule type="cellIs" dxfId="313" priority="306" stopIfTrue="1" operator="equal">
      <formula>0</formula>
    </cfRule>
  </conditionalFormatting>
  <conditionalFormatting sqref="B1629:C1629">
    <cfRule type="containsText" dxfId="312" priority="296" stopIfTrue="1" operator="containsText" text="dsoy jktdh; fo|ky;ksa esa iz;ksx gsrq fu%'kqYd">
      <formula>NOT(ISERROR(SEARCH("dsoy jktdh; fo|ky;ksa esa iz;ksx gsrq fu%'kqYd",B1629)))</formula>
    </cfRule>
    <cfRule type="containsText" dxfId="311" priority="297" stopIfTrue="1" operator="containsText" text="dsoy jktdh; fo|ky;ksa esa iz;ksx gsrq fu%'kqYd">
      <formula>NOT(ISERROR(SEARCH("dsoy jktdh; fo|ky;ksa esa iz;ksx gsrq fu%'kqYd",B1629)))</formula>
    </cfRule>
    <cfRule type="containsText" dxfId="310" priority="298" stopIfTrue="1" operator="containsText" text="f'k{kk foHkkx jktLFkku">
      <formula>NOT(ISERROR(SEARCH("f'k{kk foHkkx jktLFkku",B1629)))</formula>
    </cfRule>
    <cfRule type="containsText" dxfId="309" priority="299" stopIfTrue="1" operator="containsText" text="iw.kkZad">
      <formula>NOT(ISERROR(SEARCH("iw.kkZad",B1629)))</formula>
    </cfRule>
    <cfRule type="cellIs" dxfId="308" priority="300" stopIfTrue="1" operator="equal">
      <formula>0</formula>
    </cfRule>
    <cfRule type="containsText" dxfId="307" priority="295" stopIfTrue="1" operator="containsText" text="dsoy jktdh; fo|ky;ksa esa iz;ksx gsrq fu%'kqYd">
      <formula>NOT(ISERROR(SEARCH("dsoy jktdh; fo|ky;ksa esa iz;ksx gsrq fu%'kqYd",B1629)))</formula>
    </cfRule>
  </conditionalFormatting>
  <conditionalFormatting sqref="B1661:C1661">
    <cfRule type="cellIs" dxfId="306" priority="294" stopIfTrue="1" operator="equal">
      <formula>0</formula>
    </cfRule>
    <cfRule type="containsText" dxfId="305" priority="293" stopIfTrue="1" operator="containsText" text="iw.kkZad">
      <formula>NOT(ISERROR(SEARCH("iw.kkZad",B1661)))</formula>
    </cfRule>
    <cfRule type="containsText" dxfId="304" priority="292" stopIfTrue="1" operator="containsText" text="f'k{kk foHkkx jktLFkku">
      <formula>NOT(ISERROR(SEARCH("f'k{kk foHkkx jktLFkku",B1661)))</formula>
    </cfRule>
    <cfRule type="containsText" dxfId="303" priority="291" stopIfTrue="1" operator="containsText" text="dsoy jktdh; fo|ky;ksa esa iz;ksx gsrq fu%'kqYd">
      <formula>NOT(ISERROR(SEARCH("dsoy jktdh; fo|ky;ksa esa iz;ksx gsrq fu%'kqYd",B1661)))</formula>
    </cfRule>
    <cfRule type="containsText" dxfId="302" priority="290" stopIfTrue="1" operator="containsText" text="dsoy jktdh; fo|ky;ksa esa iz;ksx gsrq fu%'kqYd">
      <formula>NOT(ISERROR(SEARCH("dsoy jktdh; fo|ky;ksa esa iz;ksx gsrq fu%'kqYd",B1661)))</formula>
    </cfRule>
    <cfRule type="containsText" dxfId="301" priority="289" stopIfTrue="1" operator="containsText" text="dsoy jktdh; fo|ky;ksa esa iz;ksx gsrq fu%'kqYd">
      <formula>NOT(ISERROR(SEARCH("dsoy jktdh; fo|ky;ksa esa iz;ksx gsrq fu%'kqYd",B1661)))</formula>
    </cfRule>
  </conditionalFormatting>
  <conditionalFormatting sqref="B1693:C1693">
    <cfRule type="cellIs" dxfId="300" priority="288" stopIfTrue="1" operator="equal">
      <formula>0</formula>
    </cfRule>
    <cfRule type="containsText" dxfId="299" priority="287" stopIfTrue="1" operator="containsText" text="iw.kkZad">
      <formula>NOT(ISERROR(SEARCH("iw.kkZad",B1693)))</formula>
    </cfRule>
    <cfRule type="containsText" dxfId="298" priority="286" stopIfTrue="1" operator="containsText" text="f'k{kk foHkkx jktLFkku">
      <formula>NOT(ISERROR(SEARCH("f'k{kk foHkkx jktLFkku",B1693)))</formula>
    </cfRule>
    <cfRule type="containsText" dxfId="297" priority="285" stopIfTrue="1" operator="containsText" text="dsoy jktdh; fo|ky;ksa esa iz;ksx gsrq fu%'kqYd">
      <formula>NOT(ISERROR(SEARCH("dsoy jktdh; fo|ky;ksa esa iz;ksx gsrq fu%'kqYd",B1693)))</formula>
    </cfRule>
    <cfRule type="containsText" dxfId="296" priority="284" stopIfTrue="1" operator="containsText" text="dsoy jktdh; fo|ky;ksa esa iz;ksx gsrq fu%'kqYd">
      <formula>NOT(ISERROR(SEARCH("dsoy jktdh; fo|ky;ksa esa iz;ksx gsrq fu%'kqYd",B1693)))</formula>
    </cfRule>
    <cfRule type="containsText" dxfId="295" priority="283" stopIfTrue="1" operator="containsText" text="dsoy jktdh; fo|ky;ksa esa iz;ksx gsrq fu%'kqYd">
      <formula>NOT(ISERROR(SEARCH("dsoy jktdh; fo|ky;ksa esa iz;ksx gsrq fu%'kqYd",B1693)))</formula>
    </cfRule>
  </conditionalFormatting>
  <conditionalFormatting sqref="B1725:C1725">
    <cfRule type="cellIs" dxfId="294" priority="282" stopIfTrue="1" operator="equal">
      <formula>0</formula>
    </cfRule>
    <cfRule type="containsText" dxfId="293" priority="281" stopIfTrue="1" operator="containsText" text="iw.kkZad">
      <formula>NOT(ISERROR(SEARCH("iw.kkZad",B1725)))</formula>
    </cfRule>
    <cfRule type="containsText" dxfId="292" priority="280" stopIfTrue="1" operator="containsText" text="f'k{kk foHkkx jktLFkku">
      <formula>NOT(ISERROR(SEARCH("f'k{kk foHkkx jktLFkku",B1725)))</formula>
    </cfRule>
    <cfRule type="containsText" dxfId="291" priority="279" stopIfTrue="1" operator="containsText" text="dsoy jktdh; fo|ky;ksa esa iz;ksx gsrq fu%'kqYd">
      <formula>NOT(ISERROR(SEARCH("dsoy jktdh; fo|ky;ksa esa iz;ksx gsrq fu%'kqYd",B1725)))</formula>
    </cfRule>
    <cfRule type="containsText" dxfId="290" priority="278" stopIfTrue="1" operator="containsText" text="dsoy jktdh; fo|ky;ksa esa iz;ksx gsrq fu%'kqYd">
      <formula>NOT(ISERROR(SEARCH("dsoy jktdh; fo|ky;ksa esa iz;ksx gsrq fu%'kqYd",B1725)))</formula>
    </cfRule>
    <cfRule type="containsText" dxfId="289" priority="277" stopIfTrue="1" operator="containsText" text="dsoy jktdh; fo|ky;ksa esa iz;ksx gsrq fu%'kqYd">
      <formula>NOT(ISERROR(SEARCH("dsoy jktdh; fo|ky;ksa esa iz;ksx gsrq fu%'kqYd",B1725)))</formula>
    </cfRule>
  </conditionalFormatting>
  <conditionalFormatting sqref="B1757:C1757">
    <cfRule type="cellIs" dxfId="288" priority="276" stopIfTrue="1" operator="equal">
      <formula>0</formula>
    </cfRule>
    <cfRule type="containsText" dxfId="287" priority="275" stopIfTrue="1" operator="containsText" text="iw.kkZad">
      <formula>NOT(ISERROR(SEARCH("iw.kkZad",B1757)))</formula>
    </cfRule>
    <cfRule type="containsText" dxfId="286" priority="274" stopIfTrue="1" operator="containsText" text="f'k{kk foHkkx jktLFkku">
      <formula>NOT(ISERROR(SEARCH("f'k{kk foHkkx jktLFkku",B1757)))</formula>
    </cfRule>
    <cfRule type="containsText" dxfId="285" priority="273" stopIfTrue="1" operator="containsText" text="dsoy jktdh; fo|ky;ksa esa iz;ksx gsrq fu%'kqYd">
      <formula>NOT(ISERROR(SEARCH("dsoy jktdh; fo|ky;ksa esa iz;ksx gsrq fu%'kqYd",B1757)))</formula>
    </cfRule>
    <cfRule type="containsText" dxfId="284" priority="272" stopIfTrue="1" operator="containsText" text="dsoy jktdh; fo|ky;ksa esa iz;ksx gsrq fu%'kqYd">
      <formula>NOT(ISERROR(SEARCH("dsoy jktdh; fo|ky;ksa esa iz;ksx gsrq fu%'kqYd",B1757)))</formula>
    </cfRule>
    <cfRule type="containsText" dxfId="283" priority="271" stopIfTrue="1" operator="containsText" text="dsoy jktdh; fo|ky;ksa esa iz;ksx gsrq fu%'kqYd">
      <formula>NOT(ISERROR(SEARCH("dsoy jktdh; fo|ky;ksa esa iz;ksx gsrq fu%'kqYd",B1757)))</formula>
    </cfRule>
  </conditionalFormatting>
  <conditionalFormatting sqref="B1789:C1789">
    <cfRule type="cellIs" dxfId="282" priority="270" stopIfTrue="1" operator="equal">
      <formula>0</formula>
    </cfRule>
    <cfRule type="containsText" dxfId="281" priority="269" stopIfTrue="1" operator="containsText" text="iw.kkZad">
      <formula>NOT(ISERROR(SEARCH("iw.kkZad",B1789)))</formula>
    </cfRule>
    <cfRule type="containsText" dxfId="280" priority="268" stopIfTrue="1" operator="containsText" text="f'k{kk foHkkx jktLFkku">
      <formula>NOT(ISERROR(SEARCH("f'k{kk foHkkx jktLFkku",B1789)))</formula>
    </cfRule>
    <cfRule type="containsText" dxfId="279" priority="267" stopIfTrue="1" operator="containsText" text="dsoy jktdh; fo|ky;ksa esa iz;ksx gsrq fu%'kqYd">
      <formula>NOT(ISERROR(SEARCH("dsoy jktdh; fo|ky;ksa esa iz;ksx gsrq fu%'kqYd",B1789)))</formula>
    </cfRule>
    <cfRule type="containsText" dxfId="278" priority="266" stopIfTrue="1" operator="containsText" text="dsoy jktdh; fo|ky;ksa esa iz;ksx gsrq fu%'kqYd">
      <formula>NOT(ISERROR(SEARCH("dsoy jktdh; fo|ky;ksa esa iz;ksx gsrq fu%'kqYd",B1789)))</formula>
    </cfRule>
    <cfRule type="containsText" dxfId="277" priority="265" stopIfTrue="1" operator="containsText" text="dsoy jktdh; fo|ky;ksa esa iz;ksx gsrq fu%'kqYd">
      <formula>NOT(ISERROR(SEARCH("dsoy jktdh; fo|ky;ksa esa iz;ksx gsrq fu%'kqYd",B1789)))</formula>
    </cfRule>
  </conditionalFormatting>
  <conditionalFormatting sqref="B1821:C1821">
    <cfRule type="cellIs" dxfId="276" priority="264" stopIfTrue="1" operator="equal">
      <formula>0</formula>
    </cfRule>
    <cfRule type="containsText" dxfId="275" priority="263" stopIfTrue="1" operator="containsText" text="iw.kkZad">
      <formula>NOT(ISERROR(SEARCH("iw.kkZad",B1821)))</formula>
    </cfRule>
    <cfRule type="containsText" dxfId="274" priority="262" stopIfTrue="1" operator="containsText" text="f'k{kk foHkkx jktLFkku">
      <formula>NOT(ISERROR(SEARCH("f'k{kk foHkkx jktLFkku",B1821)))</formula>
    </cfRule>
    <cfRule type="containsText" dxfId="273" priority="261" stopIfTrue="1" operator="containsText" text="dsoy jktdh; fo|ky;ksa esa iz;ksx gsrq fu%'kqYd">
      <formula>NOT(ISERROR(SEARCH("dsoy jktdh; fo|ky;ksa esa iz;ksx gsrq fu%'kqYd",B1821)))</formula>
    </cfRule>
    <cfRule type="containsText" dxfId="272" priority="260" stopIfTrue="1" operator="containsText" text="dsoy jktdh; fo|ky;ksa esa iz;ksx gsrq fu%'kqYd">
      <formula>NOT(ISERROR(SEARCH("dsoy jktdh; fo|ky;ksa esa iz;ksx gsrq fu%'kqYd",B1821)))</formula>
    </cfRule>
    <cfRule type="containsText" dxfId="271" priority="259" stopIfTrue="1" operator="containsText" text="dsoy jktdh; fo|ky;ksa esa iz;ksx gsrq fu%'kqYd">
      <formula>NOT(ISERROR(SEARCH("dsoy jktdh; fo|ky;ksa esa iz;ksx gsrq fu%'kqYd",B1821)))</formula>
    </cfRule>
  </conditionalFormatting>
  <conditionalFormatting sqref="B1853:C1853">
    <cfRule type="cellIs" dxfId="270" priority="258" stopIfTrue="1" operator="equal">
      <formula>0</formula>
    </cfRule>
    <cfRule type="containsText" dxfId="269" priority="257" stopIfTrue="1" operator="containsText" text="iw.kkZad">
      <formula>NOT(ISERROR(SEARCH("iw.kkZad",B1853)))</formula>
    </cfRule>
    <cfRule type="containsText" dxfId="268" priority="256" stopIfTrue="1" operator="containsText" text="f'k{kk foHkkx jktLFkku">
      <formula>NOT(ISERROR(SEARCH("f'k{kk foHkkx jktLFkku",B1853)))</formula>
    </cfRule>
    <cfRule type="containsText" dxfId="267" priority="255" stopIfTrue="1" operator="containsText" text="dsoy jktdh; fo|ky;ksa esa iz;ksx gsrq fu%'kqYd">
      <formula>NOT(ISERROR(SEARCH("dsoy jktdh; fo|ky;ksa esa iz;ksx gsrq fu%'kqYd",B1853)))</formula>
    </cfRule>
    <cfRule type="containsText" dxfId="266" priority="254" stopIfTrue="1" operator="containsText" text="dsoy jktdh; fo|ky;ksa esa iz;ksx gsrq fu%'kqYd">
      <formula>NOT(ISERROR(SEARCH("dsoy jktdh; fo|ky;ksa esa iz;ksx gsrq fu%'kqYd",B1853)))</formula>
    </cfRule>
    <cfRule type="containsText" dxfId="265" priority="253" stopIfTrue="1" operator="containsText" text="dsoy jktdh; fo|ky;ksa esa iz;ksx gsrq fu%'kqYd">
      <formula>NOT(ISERROR(SEARCH("dsoy jktdh; fo|ky;ksa esa iz;ksx gsrq fu%'kqYd",B1853)))</formula>
    </cfRule>
  </conditionalFormatting>
  <conditionalFormatting sqref="B1885:C1885">
    <cfRule type="cellIs" dxfId="264" priority="252" stopIfTrue="1" operator="equal">
      <formula>0</formula>
    </cfRule>
    <cfRule type="containsText" dxfId="263" priority="251" stopIfTrue="1" operator="containsText" text="iw.kkZad">
      <formula>NOT(ISERROR(SEARCH("iw.kkZad",B1885)))</formula>
    </cfRule>
    <cfRule type="containsText" dxfId="262" priority="250" stopIfTrue="1" operator="containsText" text="f'k{kk foHkkx jktLFkku">
      <formula>NOT(ISERROR(SEARCH("f'k{kk foHkkx jktLFkku",B1885)))</formula>
    </cfRule>
    <cfRule type="containsText" dxfId="261" priority="249" stopIfTrue="1" operator="containsText" text="dsoy jktdh; fo|ky;ksa esa iz;ksx gsrq fu%'kqYd">
      <formula>NOT(ISERROR(SEARCH("dsoy jktdh; fo|ky;ksa esa iz;ksx gsrq fu%'kqYd",B1885)))</formula>
    </cfRule>
    <cfRule type="containsText" dxfId="260" priority="248" stopIfTrue="1" operator="containsText" text="dsoy jktdh; fo|ky;ksa esa iz;ksx gsrq fu%'kqYd">
      <formula>NOT(ISERROR(SEARCH("dsoy jktdh; fo|ky;ksa esa iz;ksx gsrq fu%'kqYd",B1885)))</formula>
    </cfRule>
    <cfRule type="containsText" dxfId="259" priority="247" stopIfTrue="1" operator="containsText" text="dsoy jktdh; fo|ky;ksa esa iz;ksx gsrq fu%'kqYd">
      <formula>NOT(ISERROR(SEARCH("dsoy jktdh; fo|ky;ksa esa iz;ksx gsrq fu%'kqYd",B1885)))</formula>
    </cfRule>
  </conditionalFormatting>
  <conditionalFormatting sqref="B1917:C1917">
    <cfRule type="cellIs" dxfId="258" priority="246" stopIfTrue="1" operator="equal">
      <formula>0</formula>
    </cfRule>
    <cfRule type="containsText" dxfId="257" priority="245" stopIfTrue="1" operator="containsText" text="iw.kkZad">
      <formula>NOT(ISERROR(SEARCH("iw.kkZad",B1917)))</formula>
    </cfRule>
    <cfRule type="containsText" dxfId="256" priority="244" stopIfTrue="1" operator="containsText" text="f'k{kk foHkkx jktLFkku">
      <formula>NOT(ISERROR(SEARCH("f'k{kk foHkkx jktLFkku",B1917)))</formula>
    </cfRule>
    <cfRule type="containsText" dxfId="255" priority="243" stopIfTrue="1" operator="containsText" text="dsoy jktdh; fo|ky;ksa esa iz;ksx gsrq fu%'kqYd">
      <formula>NOT(ISERROR(SEARCH("dsoy jktdh; fo|ky;ksa esa iz;ksx gsrq fu%'kqYd",B1917)))</formula>
    </cfRule>
    <cfRule type="containsText" dxfId="254" priority="242" stopIfTrue="1" operator="containsText" text="dsoy jktdh; fo|ky;ksa esa iz;ksx gsrq fu%'kqYd">
      <formula>NOT(ISERROR(SEARCH("dsoy jktdh; fo|ky;ksa esa iz;ksx gsrq fu%'kqYd",B1917)))</formula>
    </cfRule>
    <cfRule type="containsText" dxfId="253" priority="241" stopIfTrue="1" operator="containsText" text="dsoy jktdh; fo|ky;ksa esa iz;ksx gsrq fu%'kqYd">
      <formula>NOT(ISERROR(SEARCH("dsoy jktdh; fo|ky;ksa esa iz;ksx gsrq fu%'kqYd",B1917)))</formula>
    </cfRule>
  </conditionalFormatting>
  <conditionalFormatting sqref="B1949:C1949">
    <cfRule type="cellIs" dxfId="252" priority="240" stopIfTrue="1" operator="equal">
      <formula>0</formula>
    </cfRule>
    <cfRule type="containsText" dxfId="251" priority="239" stopIfTrue="1" operator="containsText" text="iw.kkZad">
      <formula>NOT(ISERROR(SEARCH("iw.kkZad",B1949)))</formula>
    </cfRule>
    <cfRule type="containsText" dxfId="250" priority="238" stopIfTrue="1" operator="containsText" text="f'k{kk foHkkx jktLFkku">
      <formula>NOT(ISERROR(SEARCH("f'k{kk foHkkx jktLFkku",B1949)))</formula>
    </cfRule>
    <cfRule type="containsText" dxfId="249" priority="237" stopIfTrue="1" operator="containsText" text="dsoy jktdh; fo|ky;ksa esa iz;ksx gsrq fu%'kqYd">
      <formula>NOT(ISERROR(SEARCH("dsoy jktdh; fo|ky;ksa esa iz;ksx gsrq fu%'kqYd",B1949)))</formula>
    </cfRule>
    <cfRule type="containsText" dxfId="248" priority="236" stopIfTrue="1" operator="containsText" text="dsoy jktdh; fo|ky;ksa esa iz;ksx gsrq fu%'kqYd">
      <formula>NOT(ISERROR(SEARCH("dsoy jktdh; fo|ky;ksa esa iz;ksx gsrq fu%'kqYd",B1949)))</formula>
    </cfRule>
    <cfRule type="containsText" dxfId="247" priority="235" stopIfTrue="1" operator="containsText" text="dsoy jktdh; fo|ky;ksa esa iz;ksx gsrq fu%'kqYd">
      <formula>NOT(ISERROR(SEARCH("dsoy jktdh; fo|ky;ksa esa iz;ksx gsrq fu%'kqYd",B1949)))</formula>
    </cfRule>
  </conditionalFormatting>
  <conditionalFormatting sqref="B1981:C1981">
    <cfRule type="cellIs" dxfId="246" priority="234" stopIfTrue="1" operator="equal">
      <formula>0</formula>
    </cfRule>
    <cfRule type="containsText" dxfId="245" priority="233" stopIfTrue="1" operator="containsText" text="iw.kkZad">
      <formula>NOT(ISERROR(SEARCH("iw.kkZad",B1981)))</formula>
    </cfRule>
    <cfRule type="containsText" dxfId="244" priority="232" stopIfTrue="1" operator="containsText" text="f'k{kk foHkkx jktLFkku">
      <formula>NOT(ISERROR(SEARCH("f'k{kk foHkkx jktLFkku",B1981)))</formula>
    </cfRule>
    <cfRule type="containsText" dxfId="243" priority="231" stopIfTrue="1" operator="containsText" text="dsoy jktdh; fo|ky;ksa esa iz;ksx gsrq fu%'kqYd">
      <formula>NOT(ISERROR(SEARCH("dsoy jktdh; fo|ky;ksa esa iz;ksx gsrq fu%'kqYd",B1981)))</formula>
    </cfRule>
    <cfRule type="containsText" dxfId="242" priority="230" stopIfTrue="1" operator="containsText" text="dsoy jktdh; fo|ky;ksa esa iz;ksx gsrq fu%'kqYd">
      <formula>NOT(ISERROR(SEARCH("dsoy jktdh; fo|ky;ksa esa iz;ksx gsrq fu%'kqYd",B1981)))</formula>
    </cfRule>
    <cfRule type="containsText" dxfId="241" priority="229" stopIfTrue="1" operator="containsText" text="dsoy jktdh; fo|ky;ksa esa iz;ksx gsrq fu%'kqYd">
      <formula>NOT(ISERROR(SEARCH("dsoy jktdh; fo|ky;ksa esa iz;ksx gsrq fu%'kqYd",B1981)))</formula>
    </cfRule>
  </conditionalFormatting>
  <conditionalFormatting sqref="B2013:C2013">
    <cfRule type="cellIs" dxfId="240" priority="228" stopIfTrue="1" operator="equal">
      <formula>0</formula>
    </cfRule>
    <cfRule type="containsText" dxfId="239" priority="227" stopIfTrue="1" operator="containsText" text="iw.kkZad">
      <formula>NOT(ISERROR(SEARCH("iw.kkZad",B2013)))</formula>
    </cfRule>
    <cfRule type="containsText" dxfId="238" priority="226" stopIfTrue="1" operator="containsText" text="f'k{kk foHkkx jktLFkku">
      <formula>NOT(ISERROR(SEARCH("f'k{kk foHkkx jktLFkku",B2013)))</formula>
    </cfRule>
    <cfRule type="containsText" dxfId="237" priority="225" stopIfTrue="1" operator="containsText" text="dsoy jktdh; fo|ky;ksa esa iz;ksx gsrq fu%'kqYd">
      <formula>NOT(ISERROR(SEARCH("dsoy jktdh; fo|ky;ksa esa iz;ksx gsrq fu%'kqYd",B2013)))</formula>
    </cfRule>
    <cfRule type="containsText" dxfId="236" priority="224" stopIfTrue="1" operator="containsText" text="dsoy jktdh; fo|ky;ksa esa iz;ksx gsrq fu%'kqYd">
      <formula>NOT(ISERROR(SEARCH("dsoy jktdh; fo|ky;ksa esa iz;ksx gsrq fu%'kqYd",B2013)))</formula>
    </cfRule>
    <cfRule type="containsText" dxfId="235" priority="223" stopIfTrue="1" operator="containsText" text="dsoy jktdh; fo|ky;ksa esa iz;ksx gsrq fu%'kqYd">
      <formula>NOT(ISERROR(SEARCH("dsoy jktdh; fo|ky;ksa esa iz;ksx gsrq fu%'kqYd",B2013)))</formula>
    </cfRule>
  </conditionalFormatting>
  <conditionalFormatting sqref="B2045:C2045">
    <cfRule type="cellIs" dxfId="234" priority="222" stopIfTrue="1" operator="equal">
      <formula>0</formula>
    </cfRule>
    <cfRule type="containsText" dxfId="233" priority="221" stopIfTrue="1" operator="containsText" text="iw.kkZad">
      <formula>NOT(ISERROR(SEARCH("iw.kkZad",B2045)))</formula>
    </cfRule>
    <cfRule type="containsText" dxfId="232" priority="220" stopIfTrue="1" operator="containsText" text="f'k{kk foHkkx jktLFkku">
      <formula>NOT(ISERROR(SEARCH("f'k{kk foHkkx jktLFkku",B2045)))</formula>
    </cfRule>
    <cfRule type="containsText" dxfId="231" priority="219" stopIfTrue="1" operator="containsText" text="dsoy jktdh; fo|ky;ksa esa iz;ksx gsrq fu%'kqYd">
      <formula>NOT(ISERROR(SEARCH("dsoy jktdh; fo|ky;ksa esa iz;ksx gsrq fu%'kqYd",B2045)))</formula>
    </cfRule>
    <cfRule type="containsText" dxfId="230" priority="218" stopIfTrue="1" operator="containsText" text="dsoy jktdh; fo|ky;ksa esa iz;ksx gsrq fu%'kqYd">
      <formula>NOT(ISERROR(SEARCH("dsoy jktdh; fo|ky;ksa esa iz;ksx gsrq fu%'kqYd",B2045)))</formula>
    </cfRule>
    <cfRule type="containsText" dxfId="229" priority="217" stopIfTrue="1" operator="containsText" text="dsoy jktdh; fo|ky;ksa esa iz;ksx gsrq fu%'kqYd">
      <formula>NOT(ISERROR(SEARCH("dsoy jktdh; fo|ky;ksa esa iz;ksx gsrq fu%'kqYd",B2045)))</formula>
    </cfRule>
  </conditionalFormatting>
  <conditionalFormatting sqref="B2077:C2077">
    <cfRule type="cellIs" dxfId="228" priority="216" stopIfTrue="1" operator="equal">
      <formula>0</formula>
    </cfRule>
    <cfRule type="containsText" dxfId="227" priority="215" stopIfTrue="1" operator="containsText" text="iw.kkZad">
      <formula>NOT(ISERROR(SEARCH("iw.kkZad",B2077)))</formula>
    </cfRule>
    <cfRule type="containsText" dxfId="226" priority="214" stopIfTrue="1" operator="containsText" text="f'k{kk foHkkx jktLFkku">
      <formula>NOT(ISERROR(SEARCH("f'k{kk foHkkx jktLFkku",B2077)))</formula>
    </cfRule>
    <cfRule type="containsText" dxfId="225" priority="213" stopIfTrue="1" operator="containsText" text="dsoy jktdh; fo|ky;ksa esa iz;ksx gsrq fu%'kqYd">
      <formula>NOT(ISERROR(SEARCH("dsoy jktdh; fo|ky;ksa esa iz;ksx gsrq fu%'kqYd",B2077)))</formula>
    </cfRule>
    <cfRule type="containsText" dxfId="224" priority="212" stopIfTrue="1" operator="containsText" text="dsoy jktdh; fo|ky;ksa esa iz;ksx gsrq fu%'kqYd">
      <formula>NOT(ISERROR(SEARCH("dsoy jktdh; fo|ky;ksa esa iz;ksx gsrq fu%'kqYd",B2077)))</formula>
    </cfRule>
    <cfRule type="containsText" dxfId="223" priority="211" stopIfTrue="1" operator="containsText" text="dsoy jktdh; fo|ky;ksa esa iz;ksx gsrq fu%'kqYd">
      <formula>NOT(ISERROR(SEARCH("dsoy jktdh; fo|ky;ksa esa iz;ksx gsrq fu%'kqYd",B2077)))</formula>
    </cfRule>
  </conditionalFormatting>
  <conditionalFormatting sqref="B2109:C2109">
    <cfRule type="cellIs" dxfId="222" priority="210" stopIfTrue="1" operator="equal">
      <formula>0</formula>
    </cfRule>
    <cfRule type="containsText" dxfId="221" priority="209" stopIfTrue="1" operator="containsText" text="iw.kkZad">
      <formula>NOT(ISERROR(SEARCH("iw.kkZad",B2109)))</formula>
    </cfRule>
    <cfRule type="containsText" dxfId="220" priority="208" stopIfTrue="1" operator="containsText" text="f'k{kk foHkkx jktLFkku">
      <formula>NOT(ISERROR(SEARCH("f'k{kk foHkkx jktLFkku",B2109)))</formula>
    </cfRule>
    <cfRule type="containsText" dxfId="219" priority="207" stopIfTrue="1" operator="containsText" text="dsoy jktdh; fo|ky;ksa esa iz;ksx gsrq fu%'kqYd">
      <formula>NOT(ISERROR(SEARCH("dsoy jktdh; fo|ky;ksa esa iz;ksx gsrq fu%'kqYd",B2109)))</formula>
    </cfRule>
    <cfRule type="containsText" dxfId="218" priority="206" stopIfTrue="1" operator="containsText" text="dsoy jktdh; fo|ky;ksa esa iz;ksx gsrq fu%'kqYd">
      <formula>NOT(ISERROR(SEARCH("dsoy jktdh; fo|ky;ksa esa iz;ksx gsrq fu%'kqYd",B2109)))</formula>
    </cfRule>
    <cfRule type="containsText" dxfId="217" priority="205" stopIfTrue="1" operator="containsText" text="dsoy jktdh; fo|ky;ksa esa iz;ksx gsrq fu%'kqYd">
      <formula>NOT(ISERROR(SEARCH("dsoy jktdh; fo|ky;ksa esa iz;ksx gsrq fu%'kqYd",B2109)))</formula>
    </cfRule>
  </conditionalFormatting>
  <conditionalFormatting sqref="B2141:C2141">
    <cfRule type="cellIs" dxfId="216" priority="204" stopIfTrue="1" operator="equal">
      <formula>0</formula>
    </cfRule>
    <cfRule type="containsText" dxfId="215" priority="203" stopIfTrue="1" operator="containsText" text="iw.kkZad">
      <formula>NOT(ISERROR(SEARCH("iw.kkZad",B2141)))</formula>
    </cfRule>
    <cfRule type="containsText" dxfId="214" priority="202" stopIfTrue="1" operator="containsText" text="f'k{kk foHkkx jktLFkku">
      <formula>NOT(ISERROR(SEARCH("f'k{kk foHkkx jktLFkku",B2141)))</formula>
    </cfRule>
    <cfRule type="containsText" dxfId="213" priority="201" stopIfTrue="1" operator="containsText" text="dsoy jktdh; fo|ky;ksa esa iz;ksx gsrq fu%'kqYd">
      <formula>NOT(ISERROR(SEARCH("dsoy jktdh; fo|ky;ksa esa iz;ksx gsrq fu%'kqYd",B2141)))</formula>
    </cfRule>
    <cfRule type="containsText" dxfId="212" priority="200" stopIfTrue="1" operator="containsText" text="dsoy jktdh; fo|ky;ksa esa iz;ksx gsrq fu%'kqYd">
      <formula>NOT(ISERROR(SEARCH("dsoy jktdh; fo|ky;ksa esa iz;ksx gsrq fu%'kqYd",B2141)))</formula>
    </cfRule>
    <cfRule type="containsText" dxfId="211" priority="199" stopIfTrue="1" operator="containsText" text="dsoy jktdh; fo|ky;ksa esa iz;ksx gsrq fu%'kqYd">
      <formula>NOT(ISERROR(SEARCH("dsoy jktdh; fo|ky;ksa esa iz;ksx gsrq fu%'kqYd",B2141)))</formula>
    </cfRule>
  </conditionalFormatting>
  <conditionalFormatting sqref="B2173:C2173">
    <cfRule type="cellIs" dxfId="210" priority="198" stopIfTrue="1" operator="equal">
      <formula>0</formula>
    </cfRule>
    <cfRule type="containsText" dxfId="209" priority="197" stopIfTrue="1" operator="containsText" text="iw.kkZad">
      <formula>NOT(ISERROR(SEARCH("iw.kkZad",B2173)))</formula>
    </cfRule>
    <cfRule type="containsText" dxfId="208" priority="196" stopIfTrue="1" operator="containsText" text="f'k{kk foHkkx jktLFkku">
      <formula>NOT(ISERROR(SEARCH("f'k{kk foHkkx jktLFkku",B2173)))</formula>
    </cfRule>
    <cfRule type="containsText" dxfId="207" priority="195" stopIfTrue="1" operator="containsText" text="dsoy jktdh; fo|ky;ksa esa iz;ksx gsrq fu%'kqYd">
      <formula>NOT(ISERROR(SEARCH("dsoy jktdh; fo|ky;ksa esa iz;ksx gsrq fu%'kqYd",B2173)))</formula>
    </cfRule>
    <cfRule type="containsText" dxfId="206" priority="194" stopIfTrue="1" operator="containsText" text="dsoy jktdh; fo|ky;ksa esa iz;ksx gsrq fu%'kqYd">
      <formula>NOT(ISERROR(SEARCH("dsoy jktdh; fo|ky;ksa esa iz;ksx gsrq fu%'kqYd",B2173)))</formula>
    </cfRule>
    <cfRule type="containsText" dxfId="205" priority="193" stopIfTrue="1" operator="containsText" text="dsoy jktdh; fo|ky;ksa esa iz;ksx gsrq fu%'kqYd">
      <formula>NOT(ISERROR(SEARCH("dsoy jktdh; fo|ky;ksa esa iz;ksx gsrq fu%'kqYd",B2173)))</formula>
    </cfRule>
  </conditionalFormatting>
  <conditionalFormatting sqref="B2205:C2205">
    <cfRule type="cellIs" dxfId="204" priority="192" stopIfTrue="1" operator="equal">
      <formula>0</formula>
    </cfRule>
    <cfRule type="containsText" dxfId="203" priority="191" stopIfTrue="1" operator="containsText" text="iw.kkZad">
      <formula>NOT(ISERROR(SEARCH("iw.kkZad",B2205)))</formula>
    </cfRule>
    <cfRule type="containsText" dxfId="202" priority="190" stopIfTrue="1" operator="containsText" text="f'k{kk foHkkx jktLFkku">
      <formula>NOT(ISERROR(SEARCH("f'k{kk foHkkx jktLFkku",B2205)))</formula>
    </cfRule>
    <cfRule type="containsText" dxfId="201" priority="189" stopIfTrue="1" operator="containsText" text="dsoy jktdh; fo|ky;ksa esa iz;ksx gsrq fu%'kqYd">
      <formula>NOT(ISERROR(SEARCH("dsoy jktdh; fo|ky;ksa esa iz;ksx gsrq fu%'kqYd",B2205)))</formula>
    </cfRule>
    <cfRule type="containsText" dxfId="200" priority="188" stopIfTrue="1" operator="containsText" text="dsoy jktdh; fo|ky;ksa esa iz;ksx gsrq fu%'kqYd">
      <formula>NOT(ISERROR(SEARCH("dsoy jktdh; fo|ky;ksa esa iz;ksx gsrq fu%'kqYd",B2205)))</formula>
    </cfRule>
    <cfRule type="containsText" dxfId="199" priority="187" stopIfTrue="1" operator="containsText" text="dsoy jktdh; fo|ky;ksa esa iz;ksx gsrq fu%'kqYd">
      <formula>NOT(ISERROR(SEARCH("dsoy jktdh; fo|ky;ksa esa iz;ksx gsrq fu%'kqYd",B2205)))</formula>
    </cfRule>
  </conditionalFormatting>
  <conditionalFormatting sqref="B2237:C2237">
    <cfRule type="cellIs" dxfId="198" priority="186" stopIfTrue="1" operator="equal">
      <formula>0</formula>
    </cfRule>
    <cfRule type="containsText" dxfId="197" priority="185" stopIfTrue="1" operator="containsText" text="iw.kkZad">
      <formula>NOT(ISERROR(SEARCH("iw.kkZad",B2237)))</formula>
    </cfRule>
    <cfRule type="containsText" dxfId="196" priority="184" stopIfTrue="1" operator="containsText" text="f'k{kk foHkkx jktLFkku">
      <formula>NOT(ISERROR(SEARCH("f'k{kk foHkkx jktLFkku",B2237)))</formula>
    </cfRule>
    <cfRule type="containsText" dxfId="195" priority="183" stopIfTrue="1" operator="containsText" text="dsoy jktdh; fo|ky;ksa esa iz;ksx gsrq fu%'kqYd">
      <formula>NOT(ISERROR(SEARCH("dsoy jktdh; fo|ky;ksa esa iz;ksx gsrq fu%'kqYd",B2237)))</formula>
    </cfRule>
    <cfRule type="containsText" dxfId="194" priority="182" stopIfTrue="1" operator="containsText" text="dsoy jktdh; fo|ky;ksa esa iz;ksx gsrq fu%'kqYd">
      <formula>NOT(ISERROR(SEARCH("dsoy jktdh; fo|ky;ksa esa iz;ksx gsrq fu%'kqYd",B2237)))</formula>
    </cfRule>
    <cfRule type="containsText" dxfId="193" priority="181" stopIfTrue="1" operator="containsText" text="dsoy jktdh; fo|ky;ksa esa iz;ksx gsrq fu%'kqYd">
      <formula>NOT(ISERROR(SEARCH("dsoy jktdh; fo|ky;ksa esa iz;ksx gsrq fu%'kqYd",B2237)))</formula>
    </cfRule>
  </conditionalFormatting>
  <conditionalFormatting sqref="B2269:C2269">
    <cfRule type="cellIs" dxfId="192" priority="180" stopIfTrue="1" operator="equal">
      <formula>0</formula>
    </cfRule>
    <cfRule type="containsText" dxfId="191" priority="179" stopIfTrue="1" operator="containsText" text="iw.kkZad">
      <formula>NOT(ISERROR(SEARCH("iw.kkZad",B2269)))</formula>
    </cfRule>
    <cfRule type="containsText" dxfId="190" priority="178" stopIfTrue="1" operator="containsText" text="f'k{kk foHkkx jktLFkku">
      <formula>NOT(ISERROR(SEARCH("f'k{kk foHkkx jktLFkku",B2269)))</formula>
    </cfRule>
    <cfRule type="containsText" dxfId="189" priority="177" stopIfTrue="1" operator="containsText" text="dsoy jktdh; fo|ky;ksa esa iz;ksx gsrq fu%'kqYd">
      <formula>NOT(ISERROR(SEARCH("dsoy jktdh; fo|ky;ksa esa iz;ksx gsrq fu%'kqYd",B2269)))</formula>
    </cfRule>
    <cfRule type="containsText" dxfId="188" priority="176" stopIfTrue="1" operator="containsText" text="dsoy jktdh; fo|ky;ksa esa iz;ksx gsrq fu%'kqYd">
      <formula>NOT(ISERROR(SEARCH("dsoy jktdh; fo|ky;ksa esa iz;ksx gsrq fu%'kqYd",B2269)))</formula>
    </cfRule>
    <cfRule type="containsText" dxfId="187" priority="175" stopIfTrue="1" operator="containsText" text="dsoy jktdh; fo|ky;ksa esa iz;ksx gsrq fu%'kqYd">
      <formula>NOT(ISERROR(SEARCH("dsoy jktdh; fo|ky;ksa esa iz;ksx gsrq fu%'kqYd",B2269)))</formula>
    </cfRule>
  </conditionalFormatting>
  <conditionalFormatting sqref="B2301:C2301">
    <cfRule type="cellIs" dxfId="186" priority="174" stopIfTrue="1" operator="equal">
      <formula>0</formula>
    </cfRule>
    <cfRule type="containsText" dxfId="185" priority="173" stopIfTrue="1" operator="containsText" text="iw.kkZad">
      <formula>NOT(ISERROR(SEARCH("iw.kkZad",B2301)))</formula>
    </cfRule>
    <cfRule type="containsText" dxfId="184" priority="172" stopIfTrue="1" operator="containsText" text="f'k{kk foHkkx jktLFkku">
      <formula>NOT(ISERROR(SEARCH("f'k{kk foHkkx jktLFkku",B2301)))</formula>
    </cfRule>
    <cfRule type="containsText" dxfId="183" priority="171" stopIfTrue="1" operator="containsText" text="dsoy jktdh; fo|ky;ksa esa iz;ksx gsrq fu%'kqYd">
      <formula>NOT(ISERROR(SEARCH("dsoy jktdh; fo|ky;ksa esa iz;ksx gsrq fu%'kqYd",B2301)))</formula>
    </cfRule>
    <cfRule type="containsText" dxfId="182" priority="170" stopIfTrue="1" operator="containsText" text="dsoy jktdh; fo|ky;ksa esa iz;ksx gsrq fu%'kqYd">
      <formula>NOT(ISERROR(SEARCH("dsoy jktdh; fo|ky;ksa esa iz;ksx gsrq fu%'kqYd",B2301)))</formula>
    </cfRule>
    <cfRule type="containsText" dxfId="181" priority="169" stopIfTrue="1" operator="containsText" text="dsoy jktdh; fo|ky;ksa esa iz;ksx gsrq fu%'kqYd">
      <formula>NOT(ISERROR(SEARCH("dsoy jktdh; fo|ky;ksa esa iz;ksx gsrq fu%'kqYd",B2301)))</formula>
    </cfRule>
  </conditionalFormatting>
  <conditionalFormatting sqref="B2333:C2333">
    <cfRule type="cellIs" dxfId="180" priority="168" stopIfTrue="1" operator="equal">
      <formula>0</formula>
    </cfRule>
    <cfRule type="containsText" dxfId="179" priority="167" stopIfTrue="1" operator="containsText" text="iw.kkZad">
      <formula>NOT(ISERROR(SEARCH("iw.kkZad",B2333)))</formula>
    </cfRule>
    <cfRule type="containsText" dxfId="178" priority="166" stopIfTrue="1" operator="containsText" text="f'k{kk foHkkx jktLFkku">
      <formula>NOT(ISERROR(SEARCH("f'k{kk foHkkx jktLFkku",B2333)))</formula>
    </cfRule>
    <cfRule type="containsText" dxfId="177" priority="165" stopIfTrue="1" operator="containsText" text="dsoy jktdh; fo|ky;ksa esa iz;ksx gsrq fu%'kqYd">
      <formula>NOT(ISERROR(SEARCH("dsoy jktdh; fo|ky;ksa esa iz;ksx gsrq fu%'kqYd",B2333)))</formula>
    </cfRule>
    <cfRule type="containsText" dxfId="176" priority="164" stopIfTrue="1" operator="containsText" text="dsoy jktdh; fo|ky;ksa esa iz;ksx gsrq fu%'kqYd">
      <formula>NOT(ISERROR(SEARCH("dsoy jktdh; fo|ky;ksa esa iz;ksx gsrq fu%'kqYd",B2333)))</formula>
    </cfRule>
    <cfRule type="containsText" dxfId="175" priority="163" stopIfTrue="1" operator="containsText" text="dsoy jktdh; fo|ky;ksa esa iz;ksx gsrq fu%'kqYd">
      <formula>NOT(ISERROR(SEARCH("dsoy jktdh; fo|ky;ksa esa iz;ksx gsrq fu%'kqYd",B2333)))</formula>
    </cfRule>
  </conditionalFormatting>
  <conditionalFormatting sqref="B2365:C2365">
    <cfRule type="cellIs" dxfId="174" priority="162" stopIfTrue="1" operator="equal">
      <formula>0</formula>
    </cfRule>
    <cfRule type="containsText" dxfId="173" priority="161" stopIfTrue="1" operator="containsText" text="iw.kkZad">
      <formula>NOT(ISERROR(SEARCH("iw.kkZad",B2365)))</formula>
    </cfRule>
    <cfRule type="containsText" dxfId="172" priority="160" stopIfTrue="1" operator="containsText" text="f'k{kk foHkkx jktLFkku">
      <formula>NOT(ISERROR(SEARCH("f'k{kk foHkkx jktLFkku",B2365)))</formula>
    </cfRule>
    <cfRule type="containsText" dxfId="171" priority="159" stopIfTrue="1" operator="containsText" text="dsoy jktdh; fo|ky;ksa esa iz;ksx gsrq fu%'kqYd">
      <formula>NOT(ISERROR(SEARCH("dsoy jktdh; fo|ky;ksa esa iz;ksx gsrq fu%'kqYd",B2365)))</formula>
    </cfRule>
    <cfRule type="containsText" dxfId="170" priority="158" stopIfTrue="1" operator="containsText" text="dsoy jktdh; fo|ky;ksa esa iz;ksx gsrq fu%'kqYd">
      <formula>NOT(ISERROR(SEARCH("dsoy jktdh; fo|ky;ksa esa iz;ksx gsrq fu%'kqYd",B2365)))</formula>
    </cfRule>
    <cfRule type="containsText" dxfId="169" priority="157" stopIfTrue="1" operator="containsText" text="dsoy jktdh; fo|ky;ksa esa iz;ksx gsrq fu%'kqYd">
      <formula>NOT(ISERROR(SEARCH("dsoy jktdh; fo|ky;ksa esa iz;ksx gsrq fu%'kqYd",B2365)))</formula>
    </cfRule>
  </conditionalFormatting>
  <conditionalFormatting sqref="B2397:C2397">
    <cfRule type="cellIs" dxfId="168" priority="156" stopIfTrue="1" operator="equal">
      <formula>0</formula>
    </cfRule>
    <cfRule type="containsText" dxfId="167" priority="155" stopIfTrue="1" operator="containsText" text="iw.kkZad">
      <formula>NOT(ISERROR(SEARCH("iw.kkZad",B2397)))</formula>
    </cfRule>
    <cfRule type="containsText" dxfId="166" priority="154" stopIfTrue="1" operator="containsText" text="f'k{kk foHkkx jktLFkku">
      <formula>NOT(ISERROR(SEARCH("f'k{kk foHkkx jktLFkku",B2397)))</formula>
    </cfRule>
    <cfRule type="containsText" dxfId="165" priority="153" stopIfTrue="1" operator="containsText" text="dsoy jktdh; fo|ky;ksa esa iz;ksx gsrq fu%'kqYd">
      <formula>NOT(ISERROR(SEARCH("dsoy jktdh; fo|ky;ksa esa iz;ksx gsrq fu%'kqYd",B2397)))</formula>
    </cfRule>
    <cfRule type="containsText" dxfId="164" priority="152" stopIfTrue="1" operator="containsText" text="dsoy jktdh; fo|ky;ksa esa iz;ksx gsrq fu%'kqYd">
      <formula>NOT(ISERROR(SEARCH("dsoy jktdh; fo|ky;ksa esa iz;ksx gsrq fu%'kqYd",B2397)))</formula>
    </cfRule>
    <cfRule type="containsText" dxfId="163" priority="151" stopIfTrue="1" operator="containsText" text="dsoy jktdh; fo|ky;ksa esa iz;ksx gsrq fu%'kqYd">
      <formula>NOT(ISERROR(SEARCH("dsoy jktdh; fo|ky;ksa esa iz;ksx gsrq fu%'kqYd",B2397)))</formula>
    </cfRule>
  </conditionalFormatting>
  <conditionalFormatting sqref="B2429:C2429">
    <cfRule type="cellIs" dxfId="162" priority="150" stopIfTrue="1" operator="equal">
      <formula>0</formula>
    </cfRule>
    <cfRule type="containsText" dxfId="161" priority="149" stopIfTrue="1" operator="containsText" text="iw.kkZad">
      <formula>NOT(ISERROR(SEARCH("iw.kkZad",B2429)))</formula>
    </cfRule>
    <cfRule type="containsText" dxfId="160" priority="148" stopIfTrue="1" operator="containsText" text="f'k{kk foHkkx jktLFkku">
      <formula>NOT(ISERROR(SEARCH("f'k{kk foHkkx jktLFkku",B2429)))</formula>
    </cfRule>
    <cfRule type="containsText" dxfId="159" priority="147" stopIfTrue="1" operator="containsText" text="dsoy jktdh; fo|ky;ksa esa iz;ksx gsrq fu%'kqYd">
      <formula>NOT(ISERROR(SEARCH("dsoy jktdh; fo|ky;ksa esa iz;ksx gsrq fu%'kqYd",B2429)))</formula>
    </cfRule>
    <cfRule type="containsText" dxfId="158" priority="146" stopIfTrue="1" operator="containsText" text="dsoy jktdh; fo|ky;ksa esa iz;ksx gsrq fu%'kqYd">
      <formula>NOT(ISERROR(SEARCH("dsoy jktdh; fo|ky;ksa esa iz;ksx gsrq fu%'kqYd",B2429)))</formula>
    </cfRule>
    <cfRule type="containsText" dxfId="157" priority="145" stopIfTrue="1" operator="containsText" text="dsoy jktdh; fo|ky;ksa esa iz;ksx gsrq fu%'kqYd">
      <formula>NOT(ISERROR(SEARCH("dsoy jktdh; fo|ky;ksa esa iz;ksx gsrq fu%'kqYd",B2429)))</formula>
    </cfRule>
  </conditionalFormatting>
  <conditionalFormatting sqref="B2461:C2461">
    <cfRule type="cellIs" dxfId="156" priority="144" stopIfTrue="1" operator="equal">
      <formula>0</formula>
    </cfRule>
    <cfRule type="containsText" dxfId="155" priority="143" stopIfTrue="1" operator="containsText" text="iw.kkZad">
      <formula>NOT(ISERROR(SEARCH("iw.kkZad",B2461)))</formula>
    </cfRule>
    <cfRule type="containsText" dxfId="154" priority="142" stopIfTrue="1" operator="containsText" text="f'k{kk foHkkx jktLFkku">
      <formula>NOT(ISERROR(SEARCH("f'k{kk foHkkx jktLFkku",B2461)))</formula>
    </cfRule>
    <cfRule type="containsText" dxfId="153" priority="141" stopIfTrue="1" operator="containsText" text="dsoy jktdh; fo|ky;ksa esa iz;ksx gsrq fu%'kqYd">
      <formula>NOT(ISERROR(SEARCH("dsoy jktdh; fo|ky;ksa esa iz;ksx gsrq fu%'kqYd",B2461)))</formula>
    </cfRule>
    <cfRule type="containsText" dxfId="152" priority="140" stopIfTrue="1" operator="containsText" text="dsoy jktdh; fo|ky;ksa esa iz;ksx gsrq fu%'kqYd">
      <formula>NOT(ISERROR(SEARCH("dsoy jktdh; fo|ky;ksa esa iz;ksx gsrq fu%'kqYd",B2461)))</formula>
    </cfRule>
    <cfRule type="containsText" dxfId="151" priority="139" stopIfTrue="1" operator="containsText" text="dsoy jktdh; fo|ky;ksa esa iz;ksx gsrq fu%'kqYd">
      <formula>NOT(ISERROR(SEARCH("dsoy jktdh; fo|ky;ksa esa iz;ksx gsrq fu%'kqYd",B2461)))</formula>
    </cfRule>
  </conditionalFormatting>
  <conditionalFormatting sqref="B2493:C2493">
    <cfRule type="cellIs" dxfId="150" priority="138" stopIfTrue="1" operator="equal">
      <formula>0</formula>
    </cfRule>
    <cfRule type="containsText" dxfId="149" priority="137" stopIfTrue="1" operator="containsText" text="iw.kkZad">
      <formula>NOT(ISERROR(SEARCH("iw.kkZad",B2493)))</formula>
    </cfRule>
    <cfRule type="containsText" dxfId="148" priority="136" stopIfTrue="1" operator="containsText" text="f'k{kk foHkkx jktLFkku">
      <formula>NOT(ISERROR(SEARCH("f'k{kk foHkkx jktLFkku",B2493)))</formula>
    </cfRule>
    <cfRule type="containsText" dxfId="147" priority="135" stopIfTrue="1" operator="containsText" text="dsoy jktdh; fo|ky;ksa esa iz;ksx gsrq fu%'kqYd">
      <formula>NOT(ISERROR(SEARCH("dsoy jktdh; fo|ky;ksa esa iz;ksx gsrq fu%'kqYd",B2493)))</formula>
    </cfRule>
    <cfRule type="containsText" dxfId="146" priority="134" stopIfTrue="1" operator="containsText" text="dsoy jktdh; fo|ky;ksa esa iz;ksx gsrq fu%'kqYd">
      <formula>NOT(ISERROR(SEARCH("dsoy jktdh; fo|ky;ksa esa iz;ksx gsrq fu%'kqYd",B2493)))</formula>
    </cfRule>
    <cfRule type="containsText" dxfId="145" priority="133" stopIfTrue="1" operator="containsText" text="dsoy jktdh; fo|ky;ksa esa iz;ksx gsrq fu%'kqYd">
      <formula>NOT(ISERROR(SEARCH("dsoy jktdh; fo|ky;ksa esa iz;ksx gsrq fu%'kqYd",B2493)))</formula>
    </cfRule>
  </conditionalFormatting>
  <conditionalFormatting sqref="B2525:C2525">
    <cfRule type="cellIs" dxfId="144" priority="132" stopIfTrue="1" operator="equal">
      <formula>0</formula>
    </cfRule>
    <cfRule type="containsText" dxfId="143" priority="131" stopIfTrue="1" operator="containsText" text="iw.kkZad">
      <formula>NOT(ISERROR(SEARCH("iw.kkZad",B2525)))</formula>
    </cfRule>
    <cfRule type="containsText" dxfId="142" priority="130" stopIfTrue="1" operator="containsText" text="f'k{kk foHkkx jktLFkku">
      <formula>NOT(ISERROR(SEARCH("f'k{kk foHkkx jktLFkku",B2525)))</formula>
    </cfRule>
    <cfRule type="containsText" dxfId="141" priority="129" stopIfTrue="1" operator="containsText" text="dsoy jktdh; fo|ky;ksa esa iz;ksx gsrq fu%'kqYd">
      <formula>NOT(ISERROR(SEARCH("dsoy jktdh; fo|ky;ksa esa iz;ksx gsrq fu%'kqYd",B2525)))</formula>
    </cfRule>
    <cfRule type="containsText" dxfId="140" priority="128" stopIfTrue="1" operator="containsText" text="dsoy jktdh; fo|ky;ksa esa iz;ksx gsrq fu%'kqYd">
      <formula>NOT(ISERROR(SEARCH("dsoy jktdh; fo|ky;ksa esa iz;ksx gsrq fu%'kqYd",B2525)))</formula>
    </cfRule>
    <cfRule type="containsText" dxfId="139" priority="127" stopIfTrue="1" operator="containsText" text="dsoy jktdh; fo|ky;ksa esa iz;ksx gsrq fu%'kqYd">
      <formula>NOT(ISERROR(SEARCH("dsoy jktdh; fo|ky;ksa esa iz;ksx gsrq fu%'kqYd",B2525)))</formula>
    </cfRule>
  </conditionalFormatting>
  <conditionalFormatting sqref="B2557:C2557">
    <cfRule type="cellIs" dxfId="138" priority="126" stopIfTrue="1" operator="equal">
      <formula>0</formula>
    </cfRule>
    <cfRule type="containsText" dxfId="137" priority="125" stopIfTrue="1" operator="containsText" text="iw.kkZad">
      <formula>NOT(ISERROR(SEARCH("iw.kkZad",B2557)))</formula>
    </cfRule>
    <cfRule type="containsText" dxfId="136" priority="124" stopIfTrue="1" operator="containsText" text="f'k{kk foHkkx jktLFkku">
      <formula>NOT(ISERROR(SEARCH("f'k{kk foHkkx jktLFkku",B2557)))</formula>
    </cfRule>
    <cfRule type="containsText" dxfId="135" priority="123" stopIfTrue="1" operator="containsText" text="dsoy jktdh; fo|ky;ksa esa iz;ksx gsrq fu%'kqYd">
      <formula>NOT(ISERROR(SEARCH("dsoy jktdh; fo|ky;ksa esa iz;ksx gsrq fu%'kqYd",B2557)))</formula>
    </cfRule>
    <cfRule type="containsText" dxfId="134" priority="122" stopIfTrue="1" operator="containsText" text="dsoy jktdh; fo|ky;ksa esa iz;ksx gsrq fu%'kqYd">
      <formula>NOT(ISERROR(SEARCH("dsoy jktdh; fo|ky;ksa esa iz;ksx gsrq fu%'kqYd",B2557)))</formula>
    </cfRule>
    <cfRule type="containsText" dxfId="133" priority="121" stopIfTrue="1" operator="containsText" text="dsoy jktdh; fo|ky;ksa esa iz;ksx gsrq fu%'kqYd">
      <formula>NOT(ISERROR(SEARCH("dsoy jktdh; fo|ky;ksa esa iz;ksx gsrq fu%'kqYd",B2557)))</formula>
    </cfRule>
  </conditionalFormatting>
  <conditionalFormatting sqref="B2589:C2589">
    <cfRule type="cellIs" dxfId="132" priority="120" stopIfTrue="1" operator="equal">
      <formula>0</formula>
    </cfRule>
    <cfRule type="containsText" dxfId="131" priority="119" stopIfTrue="1" operator="containsText" text="iw.kkZad">
      <formula>NOT(ISERROR(SEARCH("iw.kkZad",B2589)))</formula>
    </cfRule>
    <cfRule type="containsText" dxfId="130" priority="118" stopIfTrue="1" operator="containsText" text="f'k{kk foHkkx jktLFkku">
      <formula>NOT(ISERROR(SEARCH("f'k{kk foHkkx jktLFkku",B2589)))</formula>
    </cfRule>
    <cfRule type="containsText" dxfId="129" priority="117" stopIfTrue="1" operator="containsText" text="dsoy jktdh; fo|ky;ksa esa iz;ksx gsrq fu%'kqYd">
      <formula>NOT(ISERROR(SEARCH("dsoy jktdh; fo|ky;ksa esa iz;ksx gsrq fu%'kqYd",B2589)))</formula>
    </cfRule>
    <cfRule type="containsText" dxfId="128" priority="116" stopIfTrue="1" operator="containsText" text="dsoy jktdh; fo|ky;ksa esa iz;ksx gsrq fu%'kqYd">
      <formula>NOT(ISERROR(SEARCH("dsoy jktdh; fo|ky;ksa esa iz;ksx gsrq fu%'kqYd",B2589)))</formula>
    </cfRule>
    <cfRule type="containsText" dxfId="127" priority="115" stopIfTrue="1" operator="containsText" text="dsoy jktdh; fo|ky;ksa esa iz;ksx gsrq fu%'kqYd">
      <formula>NOT(ISERROR(SEARCH("dsoy jktdh; fo|ky;ksa esa iz;ksx gsrq fu%'kqYd",B2589)))</formula>
    </cfRule>
  </conditionalFormatting>
  <conditionalFormatting sqref="B2621:C2621">
    <cfRule type="cellIs" dxfId="126" priority="114" stopIfTrue="1" operator="equal">
      <formula>0</formula>
    </cfRule>
    <cfRule type="containsText" dxfId="125" priority="113" stopIfTrue="1" operator="containsText" text="iw.kkZad">
      <formula>NOT(ISERROR(SEARCH("iw.kkZad",B2621)))</formula>
    </cfRule>
    <cfRule type="containsText" dxfId="124" priority="112" stopIfTrue="1" operator="containsText" text="f'k{kk foHkkx jktLFkku">
      <formula>NOT(ISERROR(SEARCH("f'k{kk foHkkx jktLFkku",B2621)))</formula>
    </cfRule>
    <cfRule type="containsText" dxfId="123" priority="111" stopIfTrue="1" operator="containsText" text="dsoy jktdh; fo|ky;ksa esa iz;ksx gsrq fu%'kqYd">
      <formula>NOT(ISERROR(SEARCH("dsoy jktdh; fo|ky;ksa esa iz;ksx gsrq fu%'kqYd",B2621)))</formula>
    </cfRule>
    <cfRule type="containsText" dxfId="122" priority="110" stopIfTrue="1" operator="containsText" text="dsoy jktdh; fo|ky;ksa esa iz;ksx gsrq fu%'kqYd">
      <formula>NOT(ISERROR(SEARCH("dsoy jktdh; fo|ky;ksa esa iz;ksx gsrq fu%'kqYd",B2621)))</formula>
    </cfRule>
    <cfRule type="containsText" dxfId="121" priority="109" stopIfTrue="1" operator="containsText" text="dsoy jktdh; fo|ky;ksa esa iz;ksx gsrq fu%'kqYd">
      <formula>NOT(ISERROR(SEARCH("dsoy jktdh; fo|ky;ksa esa iz;ksx gsrq fu%'kqYd",B2621)))</formula>
    </cfRule>
  </conditionalFormatting>
  <conditionalFormatting sqref="B2653:C2653">
    <cfRule type="cellIs" dxfId="120" priority="108" stopIfTrue="1" operator="equal">
      <formula>0</formula>
    </cfRule>
    <cfRule type="containsText" dxfId="119" priority="107" stopIfTrue="1" operator="containsText" text="iw.kkZad">
      <formula>NOT(ISERROR(SEARCH("iw.kkZad",B2653)))</formula>
    </cfRule>
    <cfRule type="containsText" dxfId="118" priority="106" stopIfTrue="1" operator="containsText" text="f'k{kk foHkkx jktLFkku">
      <formula>NOT(ISERROR(SEARCH("f'k{kk foHkkx jktLFkku",B2653)))</formula>
    </cfRule>
    <cfRule type="containsText" dxfId="117" priority="105" stopIfTrue="1" operator="containsText" text="dsoy jktdh; fo|ky;ksa esa iz;ksx gsrq fu%'kqYd">
      <formula>NOT(ISERROR(SEARCH("dsoy jktdh; fo|ky;ksa esa iz;ksx gsrq fu%'kqYd",B2653)))</formula>
    </cfRule>
    <cfRule type="containsText" dxfId="116" priority="104" stopIfTrue="1" operator="containsText" text="dsoy jktdh; fo|ky;ksa esa iz;ksx gsrq fu%'kqYd">
      <formula>NOT(ISERROR(SEARCH("dsoy jktdh; fo|ky;ksa esa iz;ksx gsrq fu%'kqYd",B2653)))</formula>
    </cfRule>
    <cfRule type="containsText" dxfId="115" priority="103" stopIfTrue="1" operator="containsText" text="dsoy jktdh; fo|ky;ksa esa iz;ksx gsrq fu%'kqYd">
      <formula>NOT(ISERROR(SEARCH("dsoy jktdh; fo|ky;ksa esa iz;ksx gsrq fu%'kqYd",B2653)))</formula>
    </cfRule>
  </conditionalFormatting>
  <conditionalFormatting sqref="B2685:C2685">
    <cfRule type="cellIs" dxfId="114" priority="102" stopIfTrue="1" operator="equal">
      <formula>0</formula>
    </cfRule>
    <cfRule type="containsText" dxfId="113" priority="101" stopIfTrue="1" operator="containsText" text="iw.kkZad">
      <formula>NOT(ISERROR(SEARCH("iw.kkZad",B2685)))</formula>
    </cfRule>
    <cfRule type="containsText" dxfId="112" priority="100" stopIfTrue="1" operator="containsText" text="f'k{kk foHkkx jktLFkku">
      <formula>NOT(ISERROR(SEARCH("f'k{kk foHkkx jktLFkku",B2685)))</formula>
    </cfRule>
    <cfRule type="containsText" dxfId="111" priority="99" stopIfTrue="1" operator="containsText" text="dsoy jktdh; fo|ky;ksa esa iz;ksx gsrq fu%'kqYd">
      <formula>NOT(ISERROR(SEARCH("dsoy jktdh; fo|ky;ksa esa iz;ksx gsrq fu%'kqYd",B2685)))</formula>
    </cfRule>
    <cfRule type="containsText" dxfId="110" priority="98" stopIfTrue="1" operator="containsText" text="dsoy jktdh; fo|ky;ksa esa iz;ksx gsrq fu%'kqYd">
      <formula>NOT(ISERROR(SEARCH("dsoy jktdh; fo|ky;ksa esa iz;ksx gsrq fu%'kqYd",B2685)))</formula>
    </cfRule>
    <cfRule type="containsText" dxfId="109" priority="97" stopIfTrue="1" operator="containsText" text="dsoy jktdh; fo|ky;ksa esa iz;ksx gsrq fu%'kqYd">
      <formula>NOT(ISERROR(SEARCH("dsoy jktdh; fo|ky;ksa esa iz;ksx gsrq fu%'kqYd",B2685)))</formula>
    </cfRule>
  </conditionalFormatting>
  <conditionalFormatting sqref="B2717:C2717">
    <cfRule type="cellIs" dxfId="108" priority="96" stopIfTrue="1" operator="equal">
      <formula>0</formula>
    </cfRule>
    <cfRule type="containsText" dxfId="107" priority="95" stopIfTrue="1" operator="containsText" text="iw.kkZad">
      <formula>NOT(ISERROR(SEARCH("iw.kkZad",B2717)))</formula>
    </cfRule>
    <cfRule type="containsText" dxfId="106" priority="94" stopIfTrue="1" operator="containsText" text="f'k{kk foHkkx jktLFkku">
      <formula>NOT(ISERROR(SEARCH("f'k{kk foHkkx jktLFkku",B2717)))</formula>
    </cfRule>
    <cfRule type="containsText" dxfId="105" priority="93" stopIfTrue="1" operator="containsText" text="dsoy jktdh; fo|ky;ksa esa iz;ksx gsrq fu%'kqYd">
      <formula>NOT(ISERROR(SEARCH("dsoy jktdh; fo|ky;ksa esa iz;ksx gsrq fu%'kqYd",B2717)))</formula>
    </cfRule>
    <cfRule type="containsText" dxfId="104" priority="92" stopIfTrue="1" operator="containsText" text="dsoy jktdh; fo|ky;ksa esa iz;ksx gsrq fu%'kqYd">
      <formula>NOT(ISERROR(SEARCH("dsoy jktdh; fo|ky;ksa esa iz;ksx gsrq fu%'kqYd",B2717)))</formula>
    </cfRule>
    <cfRule type="containsText" dxfId="103" priority="91" stopIfTrue="1" operator="containsText" text="dsoy jktdh; fo|ky;ksa esa iz;ksx gsrq fu%'kqYd">
      <formula>NOT(ISERROR(SEARCH("dsoy jktdh; fo|ky;ksa esa iz;ksx gsrq fu%'kqYd",B2717)))</formula>
    </cfRule>
  </conditionalFormatting>
  <conditionalFormatting sqref="B2749:C2749">
    <cfRule type="cellIs" dxfId="102" priority="90" stopIfTrue="1" operator="equal">
      <formula>0</formula>
    </cfRule>
    <cfRule type="containsText" dxfId="101" priority="89" stopIfTrue="1" operator="containsText" text="iw.kkZad">
      <formula>NOT(ISERROR(SEARCH("iw.kkZad",B2749)))</formula>
    </cfRule>
    <cfRule type="containsText" dxfId="100" priority="88" stopIfTrue="1" operator="containsText" text="f'k{kk foHkkx jktLFkku">
      <formula>NOT(ISERROR(SEARCH("f'k{kk foHkkx jktLFkku",B2749)))</formula>
    </cfRule>
    <cfRule type="containsText" dxfId="99" priority="87" stopIfTrue="1" operator="containsText" text="dsoy jktdh; fo|ky;ksa esa iz;ksx gsrq fu%'kqYd">
      <formula>NOT(ISERROR(SEARCH("dsoy jktdh; fo|ky;ksa esa iz;ksx gsrq fu%'kqYd",B2749)))</formula>
    </cfRule>
    <cfRule type="containsText" dxfId="98" priority="86" stopIfTrue="1" operator="containsText" text="dsoy jktdh; fo|ky;ksa esa iz;ksx gsrq fu%'kqYd">
      <formula>NOT(ISERROR(SEARCH("dsoy jktdh; fo|ky;ksa esa iz;ksx gsrq fu%'kqYd",B2749)))</formula>
    </cfRule>
    <cfRule type="containsText" dxfId="97" priority="85" stopIfTrue="1" operator="containsText" text="dsoy jktdh; fo|ky;ksa esa iz;ksx gsrq fu%'kqYd">
      <formula>NOT(ISERROR(SEARCH("dsoy jktdh; fo|ky;ksa esa iz;ksx gsrq fu%'kqYd",B2749)))</formula>
    </cfRule>
  </conditionalFormatting>
  <conditionalFormatting sqref="B2781:C2781">
    <cfRule type="cellIs" dxfId="96" priority="84" stopIfTrue="1" operator="equal">
      <formula>0</formula>
    </cfRule>
    <cfRule type="containsText" dxfId="95" priority="83" stopIfTrue="1" operator="containsText" text="iw.kkZad">
      <formula>NOT(ISERROR(SEARCH("iw.kkZad",B2781)))</formula>
    </cfRule>
    <cfRule type="containsText" dxfId="94" priority="82" stopIfTrue="1" operator="containsText" text="f'k{kk foHkkx jktLFkku">
      <formula>NOT(ISERROR(SEARCH("f'k{kk foHkkx jktLFkku",B2781)))</formula>
    </cfRule>
    <cfRule type="containsText" dxfId="93" priority="81" stopIfTrue="1" operator="containsText" text="dsoy jktdh; fo|ky;ksa esa iz;ksx gsrq fu%'kqYd">
      <formula>NOT(ISERROR(SEARCH("dsoy jktdh; fo|ky;ksa esa iz;ksx gsrq fu%'kqYd",B2781)))</formula>
    </cfRule>
    <cfRule type="containsText" dxfId="92" priority="80" stopIfTrue="1" operator="containsText" text="dsoy jktdh; fo|ky;ksa esa iz;ksx gsrq fu%'kqYd">
      <formula>NOT(ISERROR(SEARCH("dsoy jktdh; fo|ky;ksa esa iz;ksx gsrq fu%'kqYd",B2781)))</formula>
    </cfRule>
    <cfRule type="containsText" dxfId="91" priority="79" stopIfTrue="1" operator="containsText" text="dsoy jktdh; fo|ky;ksa esa iz;ksx gsrq fu%'kqYd">
      <formula>NOT(ISERROR(SEARCH("dsoy jktdh; fo|ky;ksa esa iz;ksx gsrq fu%'kqYd",B2781)))</formula>
    </cfRule>
  </conditionalFormatting>
  <conditionalFormatting sqref="B2813:C2813">
    <cfRule type="cellIs" dxfId="90" priority="78" stopIfTrue="1" operator="equal">
      <formula>0</formula>
    </cfRule>
    <cfRule type="containsText" dxfId="89" priority="77" stopIfTrue="1" operator="containsText" text="iw.kkZad">
      <formula>NOT(ISERROR(SEARCH("iw.kkZad",B2813)))</formula>
    </cfRule>
    <cfRule type="containsText" dxfId="88" priority="76" stopIfTrue="1" operator="containsText" text="f'k{kk foHkkx jktLFkku">
      <formula>NOT(ISERROR(SEARCH("f'k{kk foHkkx jktLFkku",B2813)))</formula>
    </cfRule>
    <cfRule type="containsText" dxfId="87" priority="75" stopIfTrue="1" operator="containsText" text="dsoy jktdh; fo|ky;ksa esa iz;ksx gsrq fu%'kqYd">
      <formula>NOT(ISERROR(SEARCH("dsoy jktdh; fo|ky;ksa esa iz;ksx gsrq fu%'kqYd",B2813)))</formula>
    </cfRule>
    <cfRule type="containsText" dxfId="86" priority="74" stopIfTrue="1" operator="containsText" text="dsoy jktdh; fo|ky;ksa esa iz;ksx gsrq fu%'kqYd">
      <formula>NOT(ISERROR(SEARCH("dsoy jktdh; fo|ky;ksa esa iz;ksx gsrq fu%'kqYd",B2813)))</formula>
    </cfRule>
    <cfRule type="containsText" dxfId="85" priority="73" stopIfTrue="1" operator="containsText" text="dsoy jktdh; fo|ky;ksa esa iz;ksx gsrq fu%'kqYd">
      <formula>NOT(ISERROR(SEARCH("dsoy jktdh; fo|ky;ksa esa iz;ksx gsrq fu%'kqYd",B2813)))</formula>
    </cfRule>
  </conditionalFormatting>
  <conditionalFormatting sqref="B2845:C2845">
    <cfRule type="cellIs" dxfId="84" priority="72" stopIfTrue="1" operator="equal">
      <formula>0</formula>
    </cfRule>
    <cfRule type="containsText" dxfId="83" priority="71" stopIfTrue="1" operator="containsText" text="iw.kkZad">
      <formula>NOT(ISERROR(SEARCH("iw.kkZad",B2845)))</formula>
    </cfRule>
    <cfRule type="containsText" dxfId="82" priority="70" stopIfTrue="1" operator="containsText" text="f'k{kk foHkkx jktLFkku">
      <formula>NOT(ISERROR(SEARCH("f'k{kk foHkkx jktLFkku",B2845)))</formula>
    </cfRule>
    <cfRule type="containsText" dxfId="81" priority="69" stopIfTrue="1" operator="containsText" text="dsoy jktdh; fo|ky;ksa esa iz;ksx gsrq fu%'kqYd">
      <formula>NOT(ISERROR(SEARCH("dsoy jktdh; fo|ky;ksa esa iz;ksx gsrq fu%'kqYd",B2845)))</formula>
    </cfRule>
    <cfRule type="containsText" dxfId="80" priority="68" stopIfTrue="1" operator="containsText" text="dsoy jktdh; fo|ky;ksa esa iz;ksx gsrq fu%'kqYd">
      <formula>NOT(ISERROR(SEARCH("dsoy jktdh; fo|ky;ksa esa iz;ksx gsrq fu%'kqYd",B2845)))</formula>
    </cfRule>
    <cfRule type="containsText" dxfId="79" priority="67" stopIfTrue="1" operator="containsText" text="dsoy jktdh; fo|ky;ksa esa iz;ksx gsrq fu%'kqYd">
      <formula>NOT(ISERROR(SEARCH("dsoy jktdh; fo|ky;ksa esa iz;ksx gsrq fu%'kqYd",B2845)))</formula>
    </cfRule>
  </conditionalFormatting>
  <conditionalFormatting sqref="B2877:C2877">
    <cfRule type="cellIs" dxfId="78" priority="66" stopIfTrue="1" operator="equal">
      <formula>0</formula>
    </cfRule>
    <cfRule type="containsText" dxfId="77" priority="65" stopIfTrue="1" operator="containsText" text="iw.kkZad">
      <formula>NOT(ISERROR(SEARCH("iw.kkZad",B2877)))</formula>
    </cfRule>
    <cfRule type="containsText" dxfId="76" priority="64" stopIfTrue="1" operator="containsText" text="f'k{kk foHkkx jktLFkku">
      <formula>NOT(ISERROR(SEARCH("f'k{kk foHkkx jktLFkku",B2877)))</formula>
    </cfRule>
    <cfRule type="containsText" dxfId="75" priority="63" stopIfTrue="1" operator="containsText" text="dsoy jktdh; fo|ky;ksa esa iz;ksx gsrq fu%'kqYd">
      <formula>NOT(ISERROR(SEARCH("dsoy jktdh; fo|ky;ksa esa iz;ksx gsrq fu%'kqYd",B2877)))</formula>
    </cfRule>
    <cfRule type="containsText" dxfId="74" priority="62" stopIfTrue="1" operator="containsText" text="dsoy jktdh; fo|ky;ksa esa iz;ksx gsrq fu%'kqYd">
      <formula>NOT(ISERROR(SEARCH("dsoy jktdh; fo|ky;ksa esa iz;ksx gsrq fu%'kqYd",B2877)))</formula>
    </cfRule>
    <cfRule type="containsText" dxfId="73" priority="61" stopIfTrue="1" operator="containsText" text="dsoy jktdh; fo|ky;ksa esa iz;ksx gsrq fu%'kqYd">
      <formula>NOT(ISERROR(SEARCH("dsoy jktdh; fo|ky;ksa esa iz;ksx gsrq fu%'kqYd",B2877)))</formula>
    </cfRule>
  </conditionalFormatting>
  <conditionalFormatting sqref="B2909:C2909">
    <cfRule type="cellIs" dxfId="72" priority="60" stopIfTrue="1" operator="equal">
      <formula>0</formula>
    </cfRule>
    <cfRule type="containsText" dxfId="71" priority="59" stopIfTrue="1" operator="containsText" text="iw.kkZad">
      <formula>NOT(ISERROR(SEARCH("iw.kkZad",B2909)))</formula>
    </cfRule>
    <cfRule type="containsText" dxfId="70" priority="58" stopIfTrue="1" operator="containsText" text="f'k{kk foHkkx jktLFkku">
      <formula>NOT(ISERROR(SEARCH("f'k{kk foHkkx jktLFkku",B2909)))</formula>
    </cfRule>
    <cfRule type="containsText" dxfId="69" priority="57" stopIfTrue="1" operator="containsText" text="dsoy jktdh; fo|ky;ksa esa iz;ksx gsrq fu%'kqYd">
      <formula>NOT(ISERROR(SEARCH("dsoy jktdh; fo|ky;ksa esa iz;ksx gsrq fu%'kqYd",B2909)))</formula>
    </cfRule>
    <cfRule type="containsText" dxfId="68" priority="56" stopIfTrue="1" operator="containsText" text="dsoy jktdh; fo|ky;ksa esa iz;ksx gsrq fu%'kqYd">
      <formula>NOT(ISERROR(SEARCH("dsoy jktdh; fo|ky;ksa esa iz;ksx gsrq fu%'kqYd",B2909)))</formula>
    </cfRule>
    <cfRule type="containsText" dxfId="67" priority="55" stopIfTrue="1" operator="containsText" text="dsoy jktdh; fo|ky;ksa esa iz;ksx gsrq fu%'kqYd">
      <formula>NOT(ISERROR(SEARCH("dsoy jktdh; fo|ky;ksa esa iz;ksx gsrq fu%'kqYd",B2909)))</formula>
    </cfRule>
  </conditionalFormatting>
  <conditionalFormatting sqref="B2941:C2941">
    <cfRule type="cellIs" dxfId="66" priority="54" stopIfTrue="1" operator="equal">
      <formula>0</formula>
    </cfRule>
    <cfRule type="containsText" dxfId="65" priority="53" stopIfTrue="1" operator="containsText" text="iw.kkZad">
      <formula>NOT(ISERROR(SEARCH("iw.kkZad",B2941)))</formula>
    </cfRule>
    <cfRule type="containsText" dxfId="64" priority="52" stopIfTrue="1" operator="containsText" text="f'k{kk foHkkx jktLFkku">
      <formula>NOT(ISERROR(SEARCH("f'k{kk foHkkx jktLFkku",B2941)))</formula>
    </cfRule>
    <cfRule type="containsText" dxfId="63" priority="51" stopIfTrue="1" operator="containsText" text="dsoy jktdh; fo|ky;ksa esa iz;ksx gsrq fu%'kqYd">
      <formula>NOT(ISERROR(SEARCH("dsoy jktdh; fo|ky;ksa esa iz;ksx gsrq fu%'kqYd",B2941)))</formula>
    </cfRule>
    <cfRule type="containsText" dxfId="62" priority="50" stopIfTrue="1" operator="containsText" text="dsoy jktdh; fo|ky;ksa esa iz;ksx gsrq fu%'kqYd">
      <formula>NOT(ISERROR(SEARCH("dsoy jktdh; fo|ky;ksa esa iz;ksx gsrq fu%'kqYd",B2941)))</formula>
    </cfRule>
    <cfRule type="containsText" dxfId="61" priority="49" stopIfTrue="1" operator="containsText" text="dsoy jktdh; fo|ky;ksa esa iz;ksx gsrq fu%'kqYd">
      <formula>NOT(ISERROR(SEARCH("dsoy jktdh; fo|ky;ksa esa iz;ksx gsrq fu%'kqYd",B2941)))</formula>
    </cfRule>
  </conditionalFormatting>
  <conditionalFormatting sqref="B2973:C2973">
    <cfRule type="cellIs" dxfId="60" priority="48" stopIfTrue="1" operator="equal">
      <formula>0</formula>
    </cfRule>
    <cfRule type="containsText" dxfId="59" priority="47" stopIfTrue="1" operator="containsText" text="iw.kkZad">
      <formula>NOT(ISERROR(SEARCH("iw.kkZad",B2973)))</formula>
    </cfRule>
    <cfRule type="containsText" dxfId="58" priority="46" stopIfTrue="1" operator="containsText" text="f'k{kk foHkkx jktLFkku">
      <formula>NOT(ISERROR(SEARCH("f'k{kk foHkkx jktLFkku",B2973)))</formula>
    </cfRule>
    <cfRule type="containsText" dxfId="57" priority="45" stopIfTrue="1" operator="containsText" text="dsoy jktdh; fo|ky;ksa esa iz;ksx gsrq fu%'kqYd">
      <formula>NOT(ISERROR(SEARCH("dsoy jktdh; fo|ky;ksa esa iz;ksx gsrq fu%'kqYd",B2973)))</formula>
    </cfRule>
    <cfRule type="containsText" dxfId="56" priority="44" stopIfTrue="1" operator="containsText" text="dsoy jktdh; fo|ky;ksa esa iz;ksx gsrq fu%'kqYd">
      <formula>NOT(ISERROR(SEARCH("dsoy jktdh; fo|ky;ksa esa iz;ksx gsrq fu%'kqYd",B2973)))</formula>
    </cfRule>
    <cfRule type="containsText" dxfId="55" priority="43" stopIfTrue="1" operator="containsText" text="dsoy jktdh; fo|ky;ksa esa iz;ksx gsrq fu%'kqYd">
      <formula>NOT(ISERROR(SEARCH("dsoy jktdh; fo|ky;ksa esa iz;ksx gsrq fu%'kqYd",B2973)))</formula>
    </cfRule>
  </conditionalFormatting>
  <conditionalFormatting sqref="B3005:C3005">
    <cfRule type="cellIs" dxfId="54" priority="42" stopIfTrue="1" operator="equal">
      <formula>0</formula>
    </cfRule>
    <cfRule type="containsText" dxfId="53" priority="41" stopIfTrue="1" operator="containsText" text="iw.kkZad">
      <formula>NOT(ISERROR(SEARCH("iw.kkZad",B3005)))</formula>
    </cfRule>
    <cfRule type="containsText" dxfId="52" priority="40" stopIfTrue="1" operator="containsText" text="f'k{kk foHkkx jktLFkku">
      <formula>NOT(ISERROR(SEARCH("f'k{kk foHkkx jktLFkku",B3005)))</formula>
    </cfRule>
    <cfRule type="containsText" dxfId="51" priority="39" stopIfTrue="1" operator="containsText" text="dsoy jktdh; fo|ky;ksa esa iz;ksx gsrq fu%'kqYd">
      <formula>NOT(ISERROR(SEARCH("dsoy jktdh; fo|ky;ksa esa iz;ksx gsrq fu%'kqYd",B3005)))</formula>
    </cfRule>
    <cfRule type="containsText" dxfId="50" priority="38" stopIfTrue="1" operator="containsText" text="dsoy jktdh; fo|ky;ksa esa iz;ksx gsrq fu%'kqYd">
      <formula>NOT(ISERROR(SEARCH("dsoy jktdh; fo|ky;ksa esa iz;ksx gsrq fu%'kqYd",B3005)))</formula>
    </cfRule>
    <cfRule type="containsText" dxfId="49" priority="37" stopIfTrue="1" operator="containsText" text="dsoy jktdh; fo|ky;ksa esa iz;ksx gsrq fu%'kqYd">
      <formula>NOT(ISERROR(SEARCH("dsoy jktdh; fo|ky;ksa esa iz;ksx gsrq fu%'kqYd",B3005)))</formula>
    </cfRule>
  </conditionalFormatting>
  <conditionalFormatting sqref="B3037:C3037">
    <cfRule type="cellIs" dxfId="48" priority="36" stopIfTrue="1" operator="equal">
      <formula>0</formula>
    </cfRule>
    <cfRule type="containsText" dxfId="47" priority="35" stopIfTrue="1" operator="containsText" text="iw.kkZad">
      <formula>NOT(ISERROR(SEARCH("iw.kkZad",B3037)))</formula>
    </cfRule>
    <cfRule type="containsText" dxfId="46" priority="34" stopIfTrue="1" operator="containsText" text="f'k{kk foHkkx jktLFkku">
      <formula>NOT(ISERROR(SEARCH("f'k{kk foHkkx jktLFkku",B3037)))</formula>
    </cfRule>
    <cfRule type="containsText" dxfId="45" priority="33" stopIfTrue="1" operator="containsText" text="dsoy jktdh; fo|ky;ksa esa iz;ksx gsrq fu%'kqYd">
      <formula>NOT(ISERROR(SEARCH("dsoy jktdh; fo|ky;ksa esa iz;ksx gsrq fu%'kqYd",B3037)))</formula>
    </cfRule>
    <cfRule type="containsText" dxfId="44" priority="32" stopIfTrue="1" operator="containsText" text="dsoy jktdh; fo|ky;ksa esa iz;ksx gsrq fu%'kqYd">
      <formula>NOT(ISERROR(SEARCH("dsoy jktdh; fo|ky;ksa esa iz;ksx gsrq fu%'kqYd",B3037)))</formula>
    </cfRule>
    <cfRule type="containsText" dxfId="43" priority="31" stopIfTrue="1" operator="containsText" text="dsoy jktdh; fo|ky;ksa esa iz;ksx gsrq fu%'kqYd">
      <formula>NOT(ISERROR(SEARCH("dsoy jktdh; fo|ky;ksa esa iz;ksx gsrq fu%'kqYd",B3037)))</formula>
    </cfRule>
  </conditionalFormatting>
  <conditionalFormatting sqref="B3069:C3069">
    <cfRule type="cellIs" dxfId="42" priority="30" stopIfTrue="1" operator="equal">
      <formula>0</formula>
    </cfRule>
    <cfRule type="containsText" dxfId="41" priority="29" stopIfTrue="1" operator="containsText" text="iw.kkZad">
      <formula>NOT(ISERROR(SEARCH("iw.kkZad",B3069)))</formula>
    </cfRule>
    <cfRule type="containsText" dxfId="40" priority="28" stopIfTrue="1" operator="containsText" text="f'k{kk foHkkx jktLFkku">
      <formula>NOT(ISERROR(SEARCH("f'k{kk foHkkx jktLFkku",B3069)))</formula>
    </cfRule>
    <cfRule type="containsText" dxfId="39" priority="27" stopIfTrue="1" operator="containsText" text="dsoy jktdh; fo|ky;ksa esa iz;ksx gsrq fu%'kqYd">
      <formula>NOT(ISERROR(SEARCH("dsoy jktdh; fo|ky;ksa esa iz;ksx gsrq fu%'kqYd",B3069)))</formula>
    </cfRule>
    <cfRule type="containsText" dxfId="38" priority="26" stopIfTrue="1" operator="containsText" text="dsoy jktdh; fo|ky;ksa esa iz;ksx gsrq fu%'kqYd">
      <formula>NOT(ISERROR(SEARCH("dsoy jktdh; fo|ky;ksa esa iz;ksx gsrq fu%'kqYd",B3069)))</formula>
    </cfRule>
    <cfRule type="containsText" dxfId="37" priority="25" stopIfTrue="1" operator="containsText" text="dsoy jktdh; fo|ky;ksa esa iz;ksx gsrq fu%'kqYd">
      <formula>NOT(ISERROR(SEARCH("dsoy jktdh; fo|ky;ksa esa iz;ksx gsrq fu%'kqYd",B3069)))</formula>
    </cfRule>
  </conditionalFormatting>
  <conditionalFormatting sqref="B3101:C3101">
    <cfRule type="cellIs" dxfId="36" priority="24" stopIfTrue="1" operator="equal">
      <formula>0</formula>
    </cfRule>
    <cfRule type="containsText" dxfId="35" priority="23" stopIfTrue="1" operator="containsText" text="iw.kkZad">
      <formula>NOT(ISERROR(SEARCH("iw.kkZad",B3101)))</formula>
    </cfRule>
    <cfRule type="containsText" dxfId="34" priority="22" stopIfTrue="1" operator="containsText" text="f'k{kk foHkkx jktLFkku">
      <formula>NOT(ISERROR(SEARCH("f'k{kk foHkkx jktLFkku",B3101)))</formula>
    </cfRule>
    <cfRule type="containsText" dxfId="33" priority="21" stopIfTrue="1" operator="containsText" text="dsoy jktdh; fo|ky;ksa esa iz;ksx gsrq fu%'kqYd">
      <formula>NOT(ISERROR(SEARCH("dsoy jktdh; fo|ky;ksa esa iz;ksx gsrq fu%'kqYd",B3101)))</formula>
    </cfRule>
    <cfRule type="containsText" dxfId="32" priority="20" stopIfTrue="1" operator="containsText" text="dsoy jktdh; fo|ky;ksa esa iz;ksx gsrq fu%'kqYd">
      <formula>NOT(ISERROR(SEARCH("dsoy jktdh; fo|ky;ksa esa iz;ksx gsrq fu%'kqYd",B3101)))</formula>
    </cfRule>
    <cfRule type="containsText" dxfId="31" priority="19" stopIfTrue="1" operator="containsText" text="dsoy jktdh; fo|ky;ksa esa iz;ksx gsrq fu%'kqYd">
      <formula>NOT(ISERROR(SEARCH("dsoy jktdh; fo|ky;ksa esa iz;ksx gsrq fu%'kqYd",B3101)))</formula>
    </cfRule>
  </conditionalFormatting>
  <conditionalFormatting sqref="B3133:C3133">
    <cfRule type="cellIs" dxfId="30" priority="18" stopIfTrue="1" operator="equal">
      <formula>0</formula>
    </cfRule>
    <cfRule type="containsText" dxfId="29" priority="17" stopIfTrue="1" operator="containsText" text="iw.kkZad">
      <formula>NOT(ISERROR(SEARCH("iw.kkZad",B3133)))</formula>
    </cfRule>
    <cfRule type="containsText" dxfId="28" priority="16" stopIfTrue="1" operator="containsText" text="f'k{kk foHkkx jktLFkku">
      <formula>NOT(ISERROR(SEARCH("f'k{kk foHkkx jktLFkku",B3133)))</formula>
    </cfRule>
    <cfRule type="containsText" dxfId="27" priority="15" stopIfTrue="1" operator="containsText" text="dsoy jktdh; fo|ky;ksa esa iz;ksx gsrq fu%'kqYd">
      <formula>NOT(ISERROR(SEARCH("dsoy jktdh; fo|ky;ksa esa iz;ksx gsrq fu%'kqYd",B3133)))</formula>
    </cfRule>
    <cfRule type="containsText" dxfId="26" priority="14" stopIfTrue="1" operator="containsText" text="dsoy jktdh; fo|ky;ksa esa iz;ksx gsrq fu%'kqYd">
      <formula>NOT(ISERROR(SEARCH("dsoy jktdh; fo|ky;ksa esa iz;ksx gsrq fu%'kqYd",B3133)))</formula>
    </cfRule>
    <cfRule type="containsText" dxfId="25" priority="13" stopIfTrue="1" operator="containsText" text="dsoy jktdh; fo|ky;ksa esa iz;ksx gsrq fu%'kqYd">
      <formula>NOT(ISERROR(SEARCH("dsoy jktdh; fo|ky;ksa esa iz;ksx gsrq fu%'kqYd",B3133)))</formula>
    </cfRule>
  </conditionalFormatting>
  <conditionalFormatting sqref="B3165:C3165">
    <cfRule type="cellIs" dxfId="24" priority="12" stopIfTrue="1" operator="equal">
      <formula>0</formula>
    </cfRule>
    <cfRule type="containsText" dxfId="23" priority="11" stopIfTrue="1" operator="containsText" text="iw.kkZad">
      <formula>NOT(ISERROR(SEARCH("iw.kkZad",B3165)))</formula>
    </cfRule>
    <cfRule type="containsText" dxfId="22" priority="10" stopIfTrue="1" operator="containsText" text="f'k{kk foHkkx jktLFkku">
      <formula>NOT(ISERROR(SEARCH("f'k{kk foHkkx jktLFkku",B3165)))</formula>
    </cfRule>
    <cfRule type="containsText" dxfId="21" priority="9" stopIfTrue="1" operator="containsText" text="dsoy jktdh; fo|ky;ksa esa iz;ksx gsrq fu%'kqYd">
      <formula>NOT(ISERROR(SEARCH("dsoy jktdh; fo|ky;ksa esa iz;ksx gsrq fu%'kqYd",B3165)))</formula>
    </cfRule>
    <cfRule type="containsText" dxfId="20" priority="8" stopIfTrue="1" operator="containsText" text="dsoy jktdh; fo|ky;ksa esa iz;ksx gsrq fu%'kqYd">
      <formula>NOT(ISERROR(SEARCH("dsoy jktdh; fo|ky;ksa esa iz;ksx gsrq fu%'kqYd",B3165)))</formula>
    </cfRule>
    <cfRule type="containsText" dxfId="19" priority="7" stopIfTrue="1" operator="containsText" text="dsoy jktdh; fo|ky;ksa esa iz;ksx gsrq fu%'kqYd">
      <formula>NOT(ISERROR(SEARCH("dsoy jktdh; fo|ky;ksa esa iz;ksx gsrq fu%'kqYd",B3165)))</formula>
    </cfRule>
  </conditionalFormatting>
  <conditionalFormatting sqref="B3197:C3197">
    <cfRule type="cellIs" dxfId="18" priority="6" stopIfTrue="1" operator="equal">
      <formula>0</formula>
    </cfRule>
    <cfRule type="containsText" dxfId="17" priority="5" stopIfTrue="1" operator="containsText" text="iw.kkZad">
      <formula>NOT(ISERROR(SEARCH("iw.kkZad",B3197)))</formula>
    </cfRule>
    <cfRule type="containsText" dxfId="16" priority="4" stopIfTrue="1" operator="containsText" text="f'k{kk foHkkx jktLFkku">
      <formula>NOT(ISERROR(SEARCH("f'k{kk foHkkx jktLFkku",B3197)))</formula>
    </cfRule>
    <cfRule type="containsText" dxfId="15" priority="3" stopIfTrue="1" operator="containsText" text="dsoy jktdh; fo|ky;ksa esa iz;ksx gsrq fu%'kqYd">
      <formula>NOT(ISERROR(SEARCH("dsoy jktdh; fo|ky;ksa esa iz;ksx gsrq fu%'kqYd",B3197)))</formula>
    </cfRule>
    <cfRule type="containsText" dxfId="14" priority="2" stopIfTrue="1" operator="containsText" text="dsoy jktdh; fo|ky;ksa esa iz;ksx gsrq fu%'kqYd">
      <formula>NOT(ISERROR(SEARCH("dsoy jktdh; fo|ky;ksa esa iz;ksx gsrq fu%'kqYd",B3197)))</formula>
    </cfRule>
    <cfRule type="containsText" dxfId="13" priority="1" stopIfTrue="1" operator="containsText" text="dsoy jktdh; fo|ky;ksa esa iz;ksx gsrq fu%'kqYd">
      <formula>NOT(ISERROR(SEARCH("dsoy jktdh; fo|ky;ksa esa iz;ksx gsrq fu%'kqYd",B3197)))</formula>
    </cfRule>
  </conditionalFormatting>
  <printOptions horizontalCentered="1" verticalCentered="1"/>
  <pageMargins left="0.25" right="0.25" top="0.75" bottom="0.75" header="0.3" footer="0.3"/>
  <pageSetup paperSize="9" orientation="landscape"/>
  <drawing r:id="rId1"/>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0090"/>
  </sheetPr>
  <dimension ref="A1:AB121"/>
  <sheetViews>
    <sheetView workbookViewId="0">
      <selection sqref="A1:G1"/>
    </sheetView>
  </sheetViews>
  <sheetFormatPr baseColWidth="10" defaultColWidth="9.1640625" defaultRowHeight="0" customHeight="1" zeroHeight="1"/>
  <cols>
    <col min="1" max="1" width="4.83203125" style="65" customWidth="1"/>
    <col min="2" max="2" width="4.5" style="65" customWidth="1"/>
    <col min="3" max="3" width="5" style="65" customWidth="1"/>
    <col min="4" max="4" width="9" style="65" customWidth="1"/>
    <col min="5" max="5" width="24" style="65" customWidth="1"/>
    <col min="6" max="6" width="21.83203125" style="65" customWidth="1"/>
    <col min="7" max="7" width="23.1640625" style="65" customWidth="1"/>
    <col min="8" max="8" width="5.1640625" style="84" customWidth="1"/>
    <col min="9" max="9" width="4.5" style="84" customWidth="1"/>
    <col min="10" max="10" width="13.83203125" style="65" bestFit="1" customWidth="1"/>
    <col min="11" max="11" width="5" style="65" customWidth="1"/>
    <col min="12" max="12" width="6" style="65" customWidth="1"/>
    <col min="13" max="13" width="2.6640625" style="65" customWidth="1"/>
    <col min="14" max="14" width="2.33203125" style="65" customWidth="1"/>
    <col min="15" max="15" width="20.5" style="65" bestFit="1" customWidth="1"/>
    <col min="16" max="25" width="5.6640625" style="65" customWidth="1"/>
    <col min="26" max="26" width="7.1640625" style="65" bestFit="1" customWidth="1"/>
    <col min="27" max="28" width="5.6640625" style="65" customWidth="1"/>
    <col min="29" max="30" width="6.6640625" style="65" customWidth="1"/>
    <col min="31" max="65" width="9.1640625" style="65" customWidth="1"/>
    <col min="66" max="66" width="8.6640625" style="65" customWidth="1"/>
    <col min="67" max="84" width="9.1640625" style="65" customWidth="1"/>
    <col min="85" max="85" width="0.1640625" style="65" customWidth="1"/>
    <col min="86" max="103" width="9.1640625" style="65" customWidth="1"/>
    <col min="104" max="104" width="0.5" style="65" customWidth="1"/>
    <col min="105" max="120" width="9.1640625" style="65" customWidth="1"/>
    <col min="121" max="121" width="0.33203125" style="65" customWidth="1"/>
    <col min="122" max="135" width="9.1640625" style="65" customWidth="1"/>
    <col min="136" max="136" width="8.6640625" style="65" customWidth="1"/>
    <col min="137" max="155" width="9.1640625" style="65" customWidth="1"/>
    <col min="156" max="156" width="0.5" style="65" customWidth="1"/>
    <col min="157" max="172" width="9.1640625" style="65" customWidth="1"/>
    <col min="173" max="173" width="4.83203125" style="65" customWidth="1"/>
    <col min="174" max="189" width="9.1640625" style="65" customWidth="1"/>
    <col min="190" max="190" width="0.5" style="65" customWidth="1"/>
    <col min="191" max="207" width="9.1640625" style="65" customWidth="1"/>
    <col min="208" max="208" width="8.5" style="65" customWidth="1"/>
    <col min="209" max="218" width="9.1640625" style="65" customWidth="1"/>
    <col min="219" max="219" width="8.5" style="65" customWidth="1"/>
    <col min="220" max="220" width="9.1640625" style="65" customWidth="1"/>
    <col min="221" max="221" width="8.5" style="65" customWidth="1"/>
    <col min="222" max="16384" width="9.1640625" style="65"/>
  </cols>
  <sheetData>
    <row r="1" spans="1:28" s="85" customFormat="1" ht="24" customHeight="1">
      <c r="A1" s="847" t="str">
        <f>'statement of marks'!A1</f>
        <v>GOVT. HR. SEC. SCHOOL, _________________</v>
      </c>
      <c r="B1" s="848"/>
      <c r="C1" s="848"/>
      <c r="D1" s="848"/>
      <c r="E1" s="848"/>
      <c r="F1" s="848"/>
      <c r="G1" s="848"/>
      <c r="H1" s="856" t="s">
        <v>136</v>
      </c>
      <c r="I1" s="857"/>
      <c r="J1" s="857"/>
      <c r="K1" s="857"/>
      <c r="L1" s="858"/>
      <c r="O1" s="852" t="str">
        <f>A1</f>
        <v>GOVT. HR. SEC. SCHOOL, _________________</v>
      </c>
      <c r="P1" s="853"/>
      <c r="Q1" s="853"/>
      <c r="R1" s="853"/>
      <c r="S1" s="853"/>
      <c r="T1" s="853"/>
      <c r="U1" s="853"/>
      <c r="V1" s="853"/>
      <c r="W1" s="853"/>
      <c r="X1" s="853"/>
      <c r="Y1" s="853"/>
      <c r="Z1" s="853"/>
      <c r="AA1" s="853"/>
      <c r="AB1" s="854"/>
    </row>
    <row r="2" spans="1:28" ht="22" hidden="1" customHeight="1" thickTop="1">
      <c r="A2" s="66"/>
      <c r="B2" s="67"/>
      <c r="C2" s="67"/>
      <c r="D2" s="67"/>
      <c r="E2" s="67"/>
      <c r="F2" s="67"/>
      <c r="G2" s="67"/>
      <c r="H2" s="67"/>
      <c r="I2" s="67"/>
      <c r="J2" s="67"/>
      <c r="K2" s="67"/>
      <c r="L2" s="68"/>
      <c r="O2" s="861" t="s">
        <v>3</v>
      </c>
      <c r="P2" s="862"/>
      <c r="Q2" s="862"/>
      <c r="R2" s="862"/>
      <c r="S2" s="862"/>
      <c r="T2" s="862"/>
      <c r="U2" s="862"/>
      <c r="V2" s="862"/>
      <c r="W2" s="862"/>
      <c r="X2" s="862"/>
      <c r="Y2" s="862"/>
      <c r="Z2" s="862"/>
      <c r="AA2" s="862"/>
      <c r="AB2" s="863"/>
    </row>
    <row r="3" spans="1:28" s="85" customFormat="1" ht="28.5" customHeight="1">
      <c r="A3" s="871">
        <f>'statement of marks'!A3</f>
        <v>0</v>
      </c>
      <c r="B3" s="712"/>
      <c r="C3" s="712"/>
      <c r="D3" s="63"/>
      <c r="E3" s="63" t="str">
        <f>'statement of marks'!G3</f>
        <v>6 A</v>
      </c>
      <c r="F3" s="63"/>
      <c r="G3" s="63"/>
      <c r="H3" s="63" t="s">
        <v>117</v>
      </c>
      <c r="I3" s="876" t="str">
        <f>'statement of marks'!H3</f>
        <v>2024-25</v>
      </c>
      <c r="J3" s="882"/>
      <c r="K3" s="697" t="s">
        <v>155</v>
      </c>
      <c r="L3" s="855" t="s">
        <v>156</v>
      </c>
      <c r="O3" s="69" t="str">
        <f>'statement of marks'!I4</f>
        <v>NAME OF THE STUDENT</v>
      </c>
      <c r="P3" s="63" t="s">
        <v>4</v>
      </c>
      <c r="Q3" s="63" t="s">
        <v>5</v>
      </c>
      <c r="R3" s="63" t="s">
        <v>6</v>
      </c>
      <c r="S3" s="63" t="s">
        <v>7</v>
      </c>
      <c r="T3" s="63" t="s">
        <v>8</v>
      </c>
      <c r="U3" s="63" t="s">
        <v>9</v>
      </c>
      <c r="V3" s="63" t="s">
        <v>10</v>
      </c>
      <c r="W3" s="63" t="s">
        <v>11</v>
      </c>
      <c r="X3" s="63" t="s">
        <v>12</v>
      </c>
      <c r="Y3" s="63" t="s">
        <v>13</v>
      </c>
      <c r="Z3" s="63" t="s">
        <v>24</v>
      </c>
      <c r="AA3" s="63" t="s">
        <v>25</v>
      </c>
      <c r="AB3" s="62" t="s">
        <v>26</v>
      </c>
    </row>
    <row r="4" spans="1:28" s="85" customFormat="1" ht="38" customHeight="1">
      <c r="A4" s="872" t="str">
        <f>'statement of marks'!A4</f>
        <v>S.NO.</v>
      </c>
      <c r="B4" s="873" t="str">
        <f>'statement of marks'!D4</f>
        <v>R. NO. LOCAL</v>
      </c>
      <c r="C4" s="697" t="str">
        <f>'statement of marks'!F4</f>
        <v>S.R. NO.</v>
      </c>
      <c r="D4" s="849" t="str">
        <f>'statement of marks'!G4</f>
        <v>DATE OF BIRTH IN FIGURES</v>
      </c>
      <c r="E4" s="712" t="str">
        <f>'statement of marks'!I4</f>
        <v>NAME OF THE STUDENT</v>
      </c>
      <c r="F4" s="712" t="str">
        <f>'statement of marks'!J4</f>
        <v>FATHER'S NAME</v>
      </c>
      <c r="G4" s="712" t="str">
        <f>'statement of marks'!K4</f>
        <v>MOTHER'S NAME</v>
      </c>
      <c r="H4" s="712" t="str">
        <f>'statement of marks'!B4</f>
        <v>CATEGORY</v>
      </c>
      <c r="I4" s="849" t="str">
        <f>'statement of marks'!C4</f>
        <v>GENDER</v>
      </c>
      <c r="J4" s="712" t="s">
        <v>124</v>
      </c>
      <c r="K4" s="697"/>
      <c r="L4" s="855"/>
      <c r="O4" s="69"/>
      <c r="P4" s="63"/>
      <c r="Q4" s="63"/>
      <c r="R4" s="63"/>
      <c r="S4" s="63"/>
      <c r="T4" s="63"/>
      <c r="U4" s="63"/>
      <c r="V4" s="63"/>
      <c r="W4" s="63"/>
      <c r="X4" s="63"/>
      <c r="Y4" s="63"/>
      <c r="Z4" s="63"/>
      <c r="AA4" s="63"/>
      <c r="AB4" s="62"/>
    </row>
    <row r="5" spans="1:28" ht="18.5" customHeight="1">
      <c r="A5" s="872"/>
      <c r="B5" s="874"/>
      <c r="C5" s="697"/>
      <c r="D5" s="850"/>
      <c r="E5" s="712"/>
      <c r="F5" s="712"/>
      <c r="G5" s="712"/>
      <c r="H5" s="712"/>
      <c r="I5" s="850"/>
      <c r="J5" s="712"/>
      <c r="K5" s="697"/>
      <c r="L5" s="855"/>
      <c r="O5" s="69"/>
      <c r="P5" s="63"/>
      <c r="Q5" s="63"/>
      <c r="R5" s="63"/>
      <c r="S5" s="63"/>
      <c r="T5" s="63"/>
      <c r="U5" s="63"/>
      <c r="V5" s="63"/>
      <c r="W5" s="63"/>
      <c r="X5" s="63"/>
      <c r="Y5" s="63"/>
      <c r="Z5" s="63"/>
      <c r="AA5" s="63"/>
      <c r="AB5" s="62"/>
    </row>
    <row r="6" spans="1:28" ht="18.5" customHeight="1">
      <c r="A6" s="872"/>
      <c r="B6" s="875"/>
      <c r="C6" s="697"/>
      <c r="D6" s="851"/>
      <c r="E6" s="712"/>
      <c r="F6" s="712"/>
      <c r="G6" s="712"/>
      <c r="H6" s="712"/>
      <c r="I6" s="851"/>
      <c r="J6" s="712"/>
      <c r="K6" s="697"/>
      <c r="L6" s="855"/>
      <c r="O6" s="69"/>
      <c r="P6" s="63"/>
      <c r="Q6" s="63"/>
      <c r="R6" s="63"/>
      <c r="S6" s="63"/>
      <c r="T6" s="63"/>
      <c r="U6" s="63"/>
      <c r="V6" s="63"/>
      <c r="W6" s="63"/>
      <c r="X6" s="63"/>
      <c r="Y6" s="63"/>
      <c r="Z6" s="63"/>
      <c r="AA6" s="63"/>
      <c r="AB6" s="62"/>
    </row>
    <row r="7" spans="1:28" s="85" customFormat="1" ht="17" customHeight="1">
      <c r="A7" s="70">
        <f>'statement of marks'!A7</f>
        <v>1</v>
      </c>
      <c r="B7" s="71">
        <f>'statement of marks'!D7</f>
        <v>801</v>
      </c>
      <c r="C7" s="71">
        <f>'statement of marks'!F7</f>
        <v>2491</v>
      </c>
      <c r="D7" s="72">
        <f>'statement of marks'!G7</f>
        <v>37466</v>
      </c>
      <c r="E7" s="73" t="str">
        <f>'statement of marks'!I7</f>
        <v>A1</v>
      </c>
      <c r="F7" s="73" t="str">
        <f>'statement of marks'!J7</f>
        <v>B1</v>
      </c>
      <c r="G7" s="73" t="str">
        <f>'statement of marks'!K7</f>
        <v>C1</v>
      </c>
      <c r="H7" s="63" t="str">
        <f>'statement of marks'!B7</f>
        <v>SC</v>
      </c>
      <c r="I7" s="63" t="str">
        <f>'statement of marks'!C7</f>
        <v>B</v>
      </c>
      <c r="J7" s="63" t="str">
        <f>'statement of marks'!HO7</f>
        <v>PASSED</v>
      </c>
      <c r="K7" s="74">
        <f>'statement of marks'!HV7</f>
        <v>110</v>
      </c>
      <c r="L7" s="75">
        <f>'statement of marks'!HW7</f>
        <v>98</v>
      </c>
      <c r="O7" s="69" t="str">
        <f>'statement of marks'!I7</f>
        <v>A1</v>
      </c>
      <c r="P7" s="64" t="str">
        <f>IF(AND($H7="SC",$I7="B"),$J7,"")</f>
        <v>PASSED</v>
      </c>
      <c r="Q7" s="64" t="str">
        <f>IF(AND($H7="SC",$I7="G"),$J7,"")</f>
        <v/>
      </c>
      <c r="R7" s="64" t="str">
        <f>IF(AND($H7="ST",$I7="B"),$J7,"")</f>
        <v/>
      </c>
      <c r="S7" s="64" t="str">
        <f>IF(AND($H7="ST",$I7="G"),$J7,"")</f>
        <v/>
      </c>
      <c r="T7" s="64" t="str">
        <f>IF(AND($H7="OBC",$I7="B"),$J7,"")</f>
        <v/>
      </c>
      <c r="U7" s="64" t="str">
        <f>IF(AND($H7="OBC",$I7="G"),$J7,"")</f>
        <v/>
      </c>
      <c r="V7" s="64" t="str">
        <f>IF(AND($H7="GEN",$I7="B"),$J7,"")</f>
        <v/>
      </c>
      <c r="W7" s="64" t="str">
        <f>IF(AND($H7="GEN",$I7="G"),$J7,"")</f>
        <v/>
      </c>
      <c r="X7" s="64" t="str">
        <f>IF(AND($H7="MIN",$I7="B"),$J7,"")</f>
        <v/>
      </c>
      <c r="Y7" s="64" t="str">
        <f>IF(AND($H7="MIN",$I7="G"),$J7,"")</f>
        <v/>
      </c>
      <c r="Z7" s="64" t="str">
        <f>IF(AND($H7="SBC",$I7="B"),$J7,"")</f>
        <v/>
      </c>
      <c r="AA7" s="64" t="str">
        <f>IF(AND($H7="SBC",$I7="G"),$J7,"")</f>
        <v/>
      </c>
      <c r="AB7" s="86"/>
    </row>
    <row r="8" spans="1:28" s="85" customFormat="1" ht="17" customHeight="1">
      <c r="A8" s="70">
        <f>'statement of marks'!A8</f>
        <v>2</v>
      </c>
      <c r="B8" s="71">
        <f>'statement of marks'!D8</f>
        <v>802</v>
      </c>
      <c r="C8" s="71" t="str">
        <f>'statement of marks'!F8</f>
        <v/>
      </c>
      <c r="D8" s="72">
        <f>'statement of marks'!G8</f>
        <v>35887</v>
      </c>
      <c r="E8" s="73" t="str">
        <f>'statement of marks'!I8</f>
        <v>A2</v>
      </c>
      <c r="F8" s="73" t="str">
        <f>'statement of marks'!J8</f>
        <v>B2</v>
      </c>
      <c r="G8" s="73" t="str">
        <f>'statement of marks'!K8</f>
        <v>C2</v>
      </c>
      <c r="H8" s="63" t="str">
        <f>'statement of marks'!B8</f>
        <v>SC</v>
      </c>
      <c r="I8" s="63" t="str">
        <f>'statement of marks'!C8</f>
        <v>B</v>
      </c>
      <c r="J8" s="63" t="str">
        <f>'statement of marks'!HO8</f>
        <v>PASSED</v>
      </c>
      <c r="K8" s="74">
        <f>'statement of marks'!HV8</f>
        <v>110</v>
      </c>
      <c r="L8" s="75" t="str">
        <f>'statement of marks'!HW8</f>
        <v/>
      </c>
      <c r="O8" s="69" t="str">
        <f>'statement of marks'!I8</f>
        <v>A2</v>
      </c>
      <c r="P8" s="64" t="str">
        <f t="shared" ref="P8:P71" si="0">IF(AND($H8="SC",$I8="B"),$J8,"")</f>
        <v>PASSED</v>
      </c>
      <c r="Q8" s="64" t="str">
        <f t="shared" ref="Q8:Q71" si="1">IF(AND($H8="SC",$I8="G"),$J8,"")</f>
        <v/>
      </c>
      <c r="R8" s="64" t="str">
        <f t="shared" ref="R8:R71" si="2">IF(AND($H8="ST",$I8="B"),$J8,"")</f>
        <v/>
      </c>
      <c r="S8" s="64" t="str">
        <f t="shared" ref="S8:S71" si="3">IF(AND($H8="ST",$I8="G"),$J8,"")</f>
        <v/>
      </c>
      <c r="T8" s="64" t="str">
        <f t="shared" ref="T8:T71" si="4">IF(AND($H8="OBC",$I8="B"),$J8,"")</f>
        <v/>
      </c>
      <c r="U8" s="64" t="str">
        <f t="shared" ref="U8:U71" si="5">IF(AND($H8="OBC",$I8="G"),$J8,"")</f>
        <v/>
      </c>
      <c r="V8" s="64" t="str">
        <f t="shared" ref="V8:V71" si="6">IF(AND($H8="GEN",$I8="B"),$J8,"")</f>
        <v/>
      </c>
      <c r="W8" s="64" t="str">
        <f t="shared" ref="W8:W71" si="7">IF(AND($H8="GEN",$I8="G"),$J8,"")</f>
        <v/>
      </c>
      <c r="X8" s="64" t="str">
        <f t="shared" ref="X8:X71" si="8">IF(AND($H8="MIN",$I8="B"),$J8,"")</f>
        <v/>
      </c>
      <c r="Y8" s="64" t="str">
        <f t="shared" ref="Y8:Y71" si="9">IF(AND($H8="MIN",$I8="G"),$J8,"")</f>
        <v/>
      </c>
      <c r="Z8" s="64" t="str">
        <f t="shared" ref="Z8:Z71" si="10">IF(AND($H8="SBC",$I8="B"),$J8,"")</f>
        <v/>
      </c>
      <c r="AA8" s="64" t="str">
        <f t="shared" ref="AA8:AA71" si="11">IF(AND($H8="SBC",$I8="G"),$J8,"")</f>
        <v/>
      </c>
      <c r="AB8" s="86"/>
    </row>
    <row r="9" spans="1:28" s="85" customFormat="1" ht="17" customHeight="1">
      <c r="A9" s="70">
        <f>'statement of marks'!A9</f>
        <v>3</v>
      </c>
      <c r="B9" s="71">
        <f>'statement of marks'!D9</f>
        <v>803</v>
      </c>
      <c r="C9" s="71" t="str">
        <f>'statement of marks'!F9</f>
        <v/>
      </c>
      <c r="D9" s="72" t="str">
        <f>'statement of marks'!G9</f>
        <v/>
      </c>
      <c r="E9" s="73" t="str">
        <f>'statement of marks'!I9</f>
        <v>A3</v>
      </c>
      <c r="F9" s="73" t="str">
        <f>'statement of marks'!J9</f>
        <v>B3</v>
      </c>
      <c r="G9" s="73" t="str">
        <f>'statement of marks'!K9</f>
        <v>C3</v>
      </c>
      <c r="H9" s="63" t="str">
        <f>'statement of marks'!B9</f>
        <v>SC</v>
      </c>
      <c r="I9" s="63" t="str">
        <f>'statement of marks'!C9</f>
        <v>B</v>
      </c>
      <c r="J9" s="63" t="str">
        <f>'statement of marks'!HO9</f>
        <v>PASSED</v>
      </c>
      <c r="K9" s="74">
        <f>'statement of marks'!HV9</f>
        <v>110</v>
      </c>
      <c r="L9" s="75" t="str">
        <f>'statement of marks'!HW9</f>
        <v/>
      </c>
      <c r="O9" s="69" t="str">
        <f>'statement of marks'!I9</f>
        <v>A3</v>
      </c>
      <c r="P9" s="64" t="str">
        <f t="shared" si="0"/>
        <v>PASSED</v>
      </c>
      <c r="Q9" s="64" t="str">
        <f t="shared" si="1"/>
        <v/>
      </c>
      <c r="R9" s="64" t="str">
        <f t="shared" si="2"/>
        <v/>
      </c>
      <c r="S9" s="64" t="str">
        <f t="shared" si="3"/>
        <v/>
      </c>
      <c r="T9" s="64" t="str">
        <f t="shared" si="4"/>
        <v/>
      </c>
      <c r="U9" s="64" t="str">
        <f t="shared" si="5"/>
        <v/>
      </c>
      <c r="V9" s="64" t="str">
        <f t="shared" si="6"/>
        <v/>
      </c>
      <c r="W9" s="64" t="str">
        <f t="shared" si="7"/>
        <v/>
      </c>
      <c r="X9" s="64" t="str">
        <f t="shared" si="8"/>
        <v/>
      </c>
      <c r="Y9" s="64" t="str">
        <f t="shared" si="9"/>
        <v/>
      </c>
      <c r="Z9" s="64" t="str">
        <f t="shared" si="10"/>
        <v/>
      </c>
      <c r="AA9" s="64" t="str">
        <f t="shared" si="11"/>
        <v/>
      </c>
      <c r="AB9" s="86"/>
    </row>
    <row r="10" spans="1:28" s="85" customFormat="1" ht="17" customHeight="1">
      <c r="A10" s="70">
        <f>'statement of marks'!A10</f>
        <v>4</v>
      </c>
      <c r="B10" s="71">
        <f>'statement of marks'!D10</f>
        <v>804</v>
      </c>
      <c r="C10" s="71" t="str">
        <f>'statement of marks'!F10</f>
        <v/>
      </c>
      <c r="D10" s="72" t="str">
        <f>'statement of marks'!G10</f>
        <v/>
      </c>
      <c r="E10" s="73" t="str">
        <f>'statement of marks'!I10</f>
        <v>A4</v>
      </c>
      <c r="F10" s="73" t="str">
        <f>'statement of marks'!J10</f>
        <v>B4</v>
      </c>
      <c r="G10" s="73" t="str">
        <f>'statement of marks'!K10</f>
        <v>C4</v>
      </c>
      <c r="H10" s="63" t="str">
        <f>'statement of marks'!B10</f>
        <v/>
      </c>
      <c r="I10" s="63" t="str">
        <f>'statement of marks'!C10</f>
        <v/>
      </c>
      <c r="J10" s="63" t="str">
        <f>'statement of marks'!HO10</f>
        <v>PASSED</v>
      </c>
      <c r="K10" s="74">
        <f>'statement of marks'!HV10</f>
        <v>110</v>
      </c>
      <c r="L10" s="75" t="str">
        <f>'statement of marks'!HW10</f>
        <v/>
      </c>
      <c r="O10" s="69" t="str">
        <f>'statement of marks'!I10</f>
        <v>A4</v>
      </c>
      <c r="P10" s="64" t="str">
        <f t="shared" si="0"/>
        <v/>
      </c>
      <c r="Q10" s="64" t="str">
        <f t="shared" si="1"/>
        <v/>
      </c>
      <c r="R10" s="64" t="str">
        <f t="shared" si="2"/>
        <v/>
      </c>
      <c r="S10" s="64" t="str">
        <f t="shared" si="3"/>
        <v/>
      </c>
      <c r="T10" s="64" t="str">
        <f t="shared" si="4"/>
        <v/>
      </c>
      <c r="U10" s="64" t="str">
        <f t="shared" si="5"/>
        <v/>
      </c>
      <c r="V10" s="64" t="str">
        <f t="shared" si="6"/>
        <v/>
      </c>
      <c r="W10" s="64" t="str">
        <f t="shared" si="7"/>
        <v/>
      </c>
      <c r="X10" s="64" t="str">
        <f t="shared" si="8"/>
        <v/>
      </c>
      <c r="Y10" s="64" t="str">
        <f t="shared" si="9"/>
        <v/>
      </c>
      <c r="Z10" s="64" t="str">
        <f t="shared" si="10"/>
        <v/>
      </c>
      <c r="AA10" s="64" t="str">
        <f t="shared" si="11"/>
        <v/>
      </c>
      <c r="AB10" s="86"/>
    </row>
    <row r="11" spans="1:28" s="85" customFormat="1" ht="17" customHeight="1">
      <c r="A11" s="70">
        <f>'statement of marks'!A11</f>
        <v>5</v>
      </c>
      <c r="B11" s="71">
        <f>'statement of marks'!D11</f>
        <v>805</v>
      </c>
      <c r="C11" s="71" t="str">
        <f>'statement of marks'!F11</f>
        <v/>
      </c>
      <c r="D11" s="72" t="str">
        <f>'statement of marks'!G11</f>
        <v/>
      </c>
      <c r="E11" s="73" t="str">
        <f>'statement of marks'!I11</f>
        <v>A5</v>
      </c>
      <c r="F11" s="73" t="str">
        <f>'statement of marks'!J11</f>
        <v>B5</v>
      </c>
      <c r="G11" s="73" t="str">
        <f>'statement of marks'!K11</f>
        <v>C5</v>
      </c>
      <c r="H11" s="63" t="str">
        <f>'statement of marks'!B11</f>
        <v/>
      </c>
      <c r="I11" s="63" t="str">
        <f>'statement of marks'!C11</f>
        <v/>
      </c>
      <c r="J11" s="63" t="str">
        <f>'statement of marks'!HO11</f>
        <v>PASSED</v>
      </c>
      <c r="K11" s="74">
        <f>'statement of marks'!HV11</f>
        <v>110</v>
      </c>
      <c r="L11" s="75" t="str">
        <f>'statement of marks'!HW11</f>
        <v/>
      </c>
      <c r="O11" s="69" t="str">
        <f>'statement of marks'!I11</f>
        <v>A5</v>
      </c>
      <c r="P11" s="64" t="str">
        <f t="shared" si="0"/>
        <v/>
      </c>
      <c r="Q11" s="64" t="str">
        <f t="shared" si="1"/>
        <v/>
      </c>
      <c r="R11" s="64" t="str">
        <f t="shared" si="2"/>
        <v/>
      </c>
      <c r="S11" s="64" t="str">
        <f t="shared" si="3"/>
        <v/>
      </c>
      <c r="T11" s="64" t="str">
        <f t="shared" si="4"/>
        <v/>
      </c>
      <c r="U11" s="64" t="str">
        <f t="shared" si="5"/>
        <v/>
      </c>
      <c r="V11" s="64" t="str">
        <f t="shared" si="6"/>
        <v/>
      </c>
      <c r="W11" s="64" t="str">
        <f t="shared" si="7"/>
        <v/>
      </c>
      <c r="X11" s="64" t="str">
        <f t="shared" si="8"/>
        <v/>
      </c>
      <c r="Y11" s="64" t="str">
        <f t="shared" si="9"/>
        <v/>
      </c>
      <c r="Z11" s="64" t="str">
        <f t="shared" si="10"/>
        <v/>
      </c>
      <c r="AA11" s="64" t="str">
        <f t="shared" si="11"/>
        <v/>
      </c>
      <c r="AB11" s="86"/>
    </row>
    <row r="12" spans="1:28" s="85" customFormat="1" ht="17" customHeight="1">
      <c r="A12" s="70">
        <f>'statement of marks'!A12</f>
        <v>6</v>
      </c>
      <c r="B12" s="71">
        <f>'statement of marks'!D12</f>
        <v>806</v>
      </c>
      <c r="C12" s="71" t="str">
        <f>'statement of marks'!F12</f>
        <v/>
      </c>
      <c r="D12" s="72" t="str">
        <f>'statement of marks'!G12</f>
        <v/>
      </c>
      <c r="E12" s="73" t="str">
        <f>'statement of marks'!I12</f>
        <v>A6</v>
      </c>
      <c r="F12" s="73" t="str">
        <f>'statement of marks'!J12</f>
        <v>B6</v>
      </c>
      <c r="G12" s="73" t="str">
        <f>'statement of marks'!K12</f>
        <v>C6</v>
      </c>
      <c r="H12" s="63" t="str">
        <f>'statement of marks'!B12</f>
        <v/>
      </c>
      <c r="I12" s="63" t="str">
        <f>'statement of marks'!C12</f>
        <v/>
      </c>
      <c r="J12" s="63" t="str">
        <f>'statement of marks'!HO12</f>
        <v>PASSED</v>
      </c>
      <c r="K12" s="74">
        <f>'statement of marks'!HV12</f>
        <v>110</v>
      </c>
      <c r="L12" s="75" t="str">
        <f>'statement of marks'!HW12</f>
        <v/>
      </c>
      <c r="O12" s="69" t="str">
        <f>'statement of marks'!I12</f>
        <v>A6</v>
      </c>
      <c r="P12" s="64" t="str">
        <f t="shared" si="0"/>
        <v/>
      </c>
      <c r="Q12" s="64" t="str">
        <f t="shared" si="1"/>
        <v/>
      </c>
      <c r="R12" s="64" t="str">
        <f t="shared" si="2"/>
        <v/>
      </c>
      <c r="S12" s="64" t="str">
        <f t="shared" si="3"/>
        <v/>
      </c>
      <c r="T12" s="64" t="str">
        <f t="shared" si="4"/>
        <v/>
      </c>
      <c r="U12" s="64" t="str">
        <f t="shared" si="5"/>
        <v/>
      </c>
      <c r="V12" s="64" t="str">
        <f t="shared" si="6"/>
        <v/>
      </c>
      <c r="W12" s="64" t="str">
        <f t="shared" si="7"/>
        <v/>
      </c>
      <c r="X12" s="64" t="str">
        <f t="shared" si="8"/>
        <v/>
      </c>
      <c r="Y12" s="64" t="str">
        <f t="shared" si="9"/>
        <v/>
      </c>
      <c r="Z12" s="64" t="str">
        <f t="shared" si="10"/>
        <v/>
      </c>
      <c r="AA12" s="64" t="str">
        <f t="shared" si="11"/>
        <v/>
      </c>
      <c r="AB12" s="86"/>
    </row>
    <row r="13" spans="1:28" s="85" customFormat="1" ht="17" customHeight="1">
      <c r="A13" s="70">
        <f>'statement of marks'!A13</f>
        <v>7</v>
      </c>
      <c r="B13" s="71">
        <f>'statement of marks'!D13</f>
        <v>807</v>
      </c>
      <c r="C13" s="71" t="str">
        <f>'statement of marks'!F13</f>
        <v/>
      </c>
      <c r="D13" s="72" t="str">
        <f>'statement of marks'!G13</f>
        <v/>
      </c>
      <c r="E13" s="73" t="str">
        <f>'statement of marks'!I13</f>
        <v>A7</v>
      </c>
      <c r="F13" s="73" t="str">
        <f>'statement of marks'!J13</f>
        <v>B7</v>
      </c>
      <c r="G13" s="73" t="str">
        <f>'statement of marks'!K13</f>
        <v>C7</v>
      </c>
      <c r="H13" s="63" t="str">
        <f>'statement of marks'!B13</f>
        <v/>
      </c>
      <c r="I13" s="63" t="str">
        <f>'statement of marks'!C13</f>
        <v/>
      </c>
      <c r="J13" s="63" t="str">
        <f>'statement of marks'!HO13</f>
        <v>PASSED</v>
      </c>
      <c r="K13" s="74">
        <f>'statement of marks'!HV13</f>
        <v>110</v>
      </c>
      <c r="L13" s="75" t="str">
        <f>'statement of marks'!HW13</f>
        <v/>
      </c>
      <c r="O13" s="69" t="str">
        <f>'statement of marks'!I13</f>
        <v>A7</v>
      </c>
      <c r="P13" s="64" t="str">
        <f t="shared" si="0"/>
        <v/>
      </c>
      <c r="Q13" s="64" t="str">
        <f t="shared" si="1"/>
        <v/>
      </c>
      <c r="R13" s="64" t="str">
        <f t="shared" si="2"/>
        <v/>
      </c>
      <c r="S13" s="64" t="str">
        <f t="shared" si="3"/>
        <v/>
      </c>
      <c r="T13" s="64" t="str">
        <f t="shared" si="4"/>
        <v/>
      </c>
      <c r="U13" s="64" t="str">
        <f t="shared" si="5"/>
        <v/>
      </c>
      <c r="V13" s="64" t="str">
        <f t="shared" si="6"/>
        <v/>
      </c>
      <c r="W13" s="64" t="str">
        <f t="shared" si="7"/>
        <v/>
      </c>
      <c r="X13" s="64" t="str">
        <f t="shared" si="8"/>
        <v/>
      </c>
      <c r="Y13" s="64" t="str">
        <f t="shared" si="9"/>
        <v/>
      </c>
      <c r="Z13" s="64" t="str">
        <f t="shared" si="10"/>
        <v/>
      </c>
      <c r="AA13" s="64" t="str">
        <f t="shared" si="11"/>
        <v/>
      </c>
      <c r="AB13" s="86"/>
    </row>
    <row r="14" spans="1:28" s="85" customFormat="1" ht="17" customHeight="1">
      <c r="A14" s="70">
        <f>'statement of marks'!A14</f>
        <v>8</v>
      </c>
      <c r="B14" s="71">
        <f>'statement of marks'!D14</f>
        <v>808</v>
      </c>
      <c r="C14" s="71" t="str">
        <f>'statement of marks'!F14</f>
        <v/>
      </c>
      <c r="D14" s="72" t="str">
        <f>'statement of marks'!G14</f>
        <v/>
      </c>
      <c r="E14" s="73" t="str">
        <f>'statement of marks'!I14</f>
        <v>A8</v>
      </c>
      <c r="F14" s="73" t="str">
        <f>'statement of marks'!J14</f>
        <v>B8</v>
      </c>
      <c r="G14" s="73" t="str">
        <f>'statement of marks'!K14</f>
        <v>C8</v>
      </c>
      <c r="H14" s="63" t="str">
        <f>'statement of marks'!B14</f>
        <v/>
      </c>
      <c r="I14" s="63" t="str">
        <f>'statement of marks'!C14</f>
        <v/>
      </c>
      <c r="J14" s="63" t="str">
        <f>'statement of marks'!HO14</f>
        <v>PASSED</v>
      </c>
      <c r="K14" s="74">
        <f>'statement of marks'!HV14</f>
        <v>110</v>
      </c>
      <c r="L14" s="75" t="str">
        <f>'statement of marks'!HW14</f>
        <v/>
      </c>
      <c r="O14" s="69" t="str">
        <f>'statement of marks'!I14</f>
        <v>A8</v>
      </c>
      <c r="P14" s="64" t="str">
        <f t="shared" si="0"/>
        <v/>
      </c>
      <c r="Q14" s="64" t="str">
        <f t="shared" si="1"/>
        <v/>
      </c>
      <c r="R14" s="64" t="str">
        <f t="shared" si="2"/>
        <v/>
      </c>
      <c r="S14" s="64" t="str">
        <f t="shared" si="3"/>
        <v/>
      </c>
      <c r="T14" s="64" t="str">
        <f t="shared" si="4"/>
        <v/>
      </c>
      <c r="U14" s="64" t="str">
        <f t="shared" si="5"/>
        <v/>
      </c>
      <c r="V14" s="64" t="str">
        <f t="shared" si="6"/>
        <v/>
      </c>
      <c r="W14" s="64" t="str">
        <f t="shared" si="7"/>
        <v/>
      </c>
      <c r="X14" s="64" t="str">
        <f t="shared" si="8"/>
        <v/>
      </c>
      <c r="Y14" s="64" t="str">
        <f t="shared" si="9"/>
        <v/>
      </c>
      <c r="Z14" s="64" t="str">
        <f t="shared" si="10"/>
        <v/>
      </c>
      <c r="AA14" s="64" t="str">
        <f t="shared" si="11"/>
        <v/>
      </c>
      <c r="AB14" s="86"/>
    </row>
    <row r="15" spans="1:28" s="85" customFormat="1" ht="17" customHeight="1">
      <c r="A15" s="70">
        <f>'statement of marks'!A15</f>
        <v>9</v>
      </c>
      <c r="B15" s="71">
        <f>'statement of marks'!D15</f>
        <v>809</v>
      </c>
      <c r="C15" s="71" t="str">
        <f>'statement of marks'!F15</f>
        <v/>
      </c>
      <c r="D15" s="72" t="str">
        <f>'statement of marks'!G15</f>
        <v/>
      </c>
      <c r="E15" s="73" t="str">
        <f>'statement of marks'!I15</f>
        <v>A9</v>
      </c>
      <c r="F15" s="73" t="str">
        <f>'statement of marks'!J15</f>
        <v>B9</v>
      </c>
      <c r="G15" s="73" t="str">
        <f>'statement of marks'!K15</f>
        <v>C9</v>
      </c>
      <c r="H15" s="63" t="str">
        <f>'statement of marks'!B15</f>
        <v/>
      </c>
      <c r="I15" s="63" t="str">
        <f>'statement of marks'!C15</f>
        <v/>
      </c>
      <c r="J15" s="63" t="str">
        <f>'statement of marks'!HO15</f>
        <v>PASSED</v>
      </c>
      <c r="K15" s="74">
        <f>'statement of marks'!HV15</f>
        <v>110</v>
      </c>
      <c r="L15" s="75" t="str">
        <f>'statement of marks'!HW15</f>
        <v/>
      </c>
      <c r="O15" s="69" t="str">
        <f>'statement of marks'!I15</f>
        <v>A9</v>
      </c>
      <c r="P15" s="64" t="str">
        <f t="shared" si="0"/>
        <v/>
      </c>
      <c r="Q15" s="64" t="str">
        <f t="shared" si="1"/>
        <v/>
      </c>
      <c r="R15" s="64" t="str">
        <f t="shared" si="2"/>
        <v/>
      </c>
      <c r="S15" s="64" t="str">
        <f t="shared" si="3"/>
        <v/>
      </c>
      <c r="T15" s="64" t="str">
        <f t="shared" si="4"/>
        <v/>
      </c>
      <c r="U15" s="64" t="str">
        <f t="shared" si="5"/>
        <v/>
      </c>
      <c r="V15" s="64" t="str">
        <f t="shared" si="6"/>
        <v/>
      </c>
      <c r="W15" s="64" t="str">
        <f t="shared" si="7"/>
        <v/>
      </c>
      <c r="X15" s="64" t="str">
        <f t="shared" si="8"/>
        <v/>
      </c>
      <c r="Y15" s="64" t="str">
        <f t="shared" si="9"/>
        <v/>
      </c>
      <c r="Z15" s="64" t="str">
        <f t="shared" si="10"/>
        <v/>
      </c>
      <c r="AA15" s="64" t="str">
        <f t="shared" si="11"/>
        <v/>
      </c>
      <c r="AB15" s="86"/>
    </row>
    <row r="16" spans="1:28" s="85" customFormat="1" ht="17" customHeight="1">
      <c r="A16" s="70">
        <f>'statement of marks'!A16</f>
        <v>10</v>
      </c>
      <c r="B16" s="71">
        <f>'statement of marks'!D16</f>
        <v>810</v>
      </c>
      <c r="C16" s="71" t="str">
        <f>'statement of marks'!F16</f>
        <v/>
      </c>
      <c r="D16" s="72" t="str">
        <f>'statement of marks'!G16</f>
        <v/>
      </c>
      <c r="E16" s="73" t="str">
        <f>'statement of marks'!I16</f>
        <v>A10</v>
      </c>
      <c r="F16" s="73" t="str">
        <f>'statement of marks'!J16</f>
        <v>B10</v>
      </c>
      <c r="G16" s="73" t="str">
        <f>'statement of marks'!K16</f>
        <v>C10</v>
      </c>
      <c r="H16" s="63" t="str">
        <f>'statement of marks'!B16</f>
        <v/>
      </c>
      <c r="I16" s="63" t="str">
        <f>'statement of marks'!C16</f>
        <v/>
      </c>
      <c r="J16" s="63" t="str">
        <f>'statement of marks'!HO16</f>
        <v>PASSED</v>
      </c>
      <c r="K16" s="74">
        <f>'statement of marks'!HV16</f>
        <v>110</v>
      </c>
      <c r="L16" s="75" t="str">
        <f>'statement of marks'!HW16</f>
        <v/>
      </c>
      <c r="O16" s="69" t="str">
        <f>'statement of marks'!I16</f>
        <v>A10</v>
      </c>
      <c r="P16" s="64" t="str">
        <f t="shared" si="0"/>
        <v/>
      </c>
      <c r="Q16" s="64" t="str">
        <f t="shared" si="1"/>
        <v/>
      </c>
      <c r="R16" s="64" t="str">
        <f t="shared" si="2"/>
        <v/>
      </c>
      <c r="S16" s="64" t="str">
        <f t="shared" si="3"/>
        <v/>
      </c>
      <c r="T16" s="64" t="str">
        <f t="shared" si="4"/>
        <v/>
      </c>
      <c r="U16" s="64" t="str">
        <f t="shared" si="5"/>
        <v/>
      </c>
      <c r="V16" s="64" t="str">
        <f t="shared" si="6"/>
        <v/>
      </c>
      <c r="W16" s="64" t="str">
        <f t="shared" si="7"/>
        <v/>
      </c>
      <c r="X16" s="64" t="str">
        <f t="shared" si="8"/>
        <v/>
      </c>
      <c r="Y16" s="64" t="str">
        <f t="shared" si="9"/>
        <v/>
      </c>
      <c r="Z16" s="64" t="str">
        <f t="shared" si="10"/>
        <v/>
      </c>
      <c r="AA16" s="64" t="str">
        <f t="shared" si="11"/>
        <v/>
      </c>
      <c r="AB16" s="86"/>
    </row>
    <row r="17" spans="1:28" s="85" customFormat="1" ht="17" customHeight="1">
      <c r="A17" s="70">
        <f>'statement of marks'!A17</f>
        <v>11</v>
      </c>
      <c r="B17" s="71">
        <f>'statement of marks'!D17</f>
        <v>811</v>
      </c>
      <c r="C17" s="71" t="str">
        <f>'statement of marks'!F17</f>
        <v/>
      </c>
      <c r="D17" s="72" t="str">
        <f>'statement of marks'!G17</f>
        <v/>
      </c>
      <c r="E17" s="73" t="str">
        <f>'statement of marks'!I17</f>
        <v>A11</v>
      </c>
      <c r="F17" s="73" t="str">
        <f>'statement of marks'!J17</f>
        <v>B11</v>
      </c>
      <c r="G17" s="73" t="str">
        <f>'statement of marks'!K17</f>
        <v>C11</v>
      </c>
      <c r="H17" s="63" t="str">
        <f>'statement of marks'!B17</f>
        <v/>
      </c>
      <c r="I17" s="63" t="str">
        <f>'statement of marks'!C17</f>
        <v/>
      </c>
      <c r="J17" s="63" t="str">
        <f>'statement of marks'!HO17</f>
        <v>PASSED</v>
      </c>
      <c r="K17" s="74">
        <f>'statement of marks'!HV17</f>
        <v>110</v>
      </c>
      <c r="L17" s="75" t="str">
        <f>'statement of marks'!HW17</f>
        <v/>
      </c>
      <c r="O17" s="69" t="str">
        <f>'statement of marks'!I17</f>
        <v>A11</v>
      </c>
      <c r="P17" s="64" t="str">
        <f t="shared" si="0"/>
        <v/>
      </c>
      <c r="Q17" s="64" t="str">
        <f t="shared" si="1"/>
        <v/>
      </c>
      <c r="R17" s="64" t="str">
        <f t="shared" si="2"/>
        <v/>
      </c>
      <c r="S17" s="64" t="str">
        <f t="shared" si="3"/>
        <v/>
      </c>
      <c r="T17" s="64" t="str">
        <f t="shared" si="4"/>
        <v/>
      </c>
      <c r="U17" s="64" t="str">
        <f t="shared" si="5"/>
        <v/>
      </c>
      <c r="V17" s="64" t="str">
        <f t="shared" si="6"/>
        <v/>
      </c>
      <c r="W17" s="64" t="str">
        <f t="shared" si="7"/>
        <v/>
      </c>
      <c r="X17" s="64" t="str">
        <f t="shared" si="8"/>
        <v/>
      </c>
      <c r="Y17" s="64" t="str">
        <f t="shared" si="9"/>
        <v/>
      </c>
      <c r="Z17" s="64" t="str">
        <f t="shared" si="10"/>
        <v/>
      </c>
      <c r="AA17" s="64" t="str">
        <f t="shared" si="11"/>
        <v/>
      </c>
      <c r="AB17" s="86"/>
    </row>
    <row r="18" spans="1:28" s="85" customFormat="1" ht="17" customHeight="1">
      <c r="A18" s="70">
        <f>'statement of marks'!A18</f>
        <v>12</v>
      </c>
      <c r="B18" s="71">
        <f>'statement of marks'!D18</f>
        <v>812</v>
      </c>
      <c r="C18" s="71" t="str">
        <f>'statement of marks'!F18</f>
        <v/>
      </c>
      <c r="D18" s="72" t="str">
        <f>'statement of marks'!G18</f>
        <v/>
      </c>
      <c r="E18" s="73" t="str">
        <f>'statement of marks'!I18</f>
        <v>A12</v>
      </c>
      <c r="F18" s="73" t="str">
        <f>'statement of marks'!J18</f>
        <v>B12</v>
      </c>
      <c r="G18" s="73" t="str">
        <f>'statement of marks'!K18</f>
        <v>C12</v>
      </c>
      <c r="H18" s="63" t="str">
        <f>'statement of marks'!B18</f>
        <v/>
      </c>
      <c r="I18" s="63" t="str">
        <f>'statement of marks'!C18</f>
        <v/>
      </c>
      <c r="J18" s="63" t="str">
        <f>'statement of marks'!HO18</f>
        <v>PASSED</v>
      </c>
      <c r="K18" s="74">
        <f>'statement of marks'!HV18</f>
        <v>110</v>
      </c>
      <c r="L18" s="75" t="str">
        <f>'statement of marks'!HW18</f>
        <v/>
      </c>
      <c r="O18" s="69" t="str">
        <f>'statement of marks'!I18</f>
        <v>A12</v>
      </c>
      <c r="P18" s="64" t="str">
        <f t="shared" si="0"/>
        <v/>
      </c>
      <c r="Q18" s="64" t="str">
        <f t="shared" si="1"/>
        <v/>
      </c>
      <c r="R18" s="64" t="str">
        <f t="shared" si="2"/>
        <v/>
      </c>
      <c r="S18" s="64" t="str">
        <f t="shared" si="3"/>
        <v/>
      </c>
      <c r="T18" s="64" t="str">
        <f t="shared" si="4"/>
        <v/>
      </c>
      <c r="U18" s="64" t="str">
        <f t="shared" si="5"/>
        <v/>
      </c>
      <c r="V18" s="64" t="str">
        <f t="shared" si="6"/>
        <v/>
      </c>
      <c r="W18" s="64" t="str">
        <f t="shared" si="7"/>
        <v/>
      </c>
      <c r="X18" s="64" t="str">
        <f t="shared" si="8"/>
        <v/>
      </c>
      <c r="Y18" s="64" t="str">
        <f t="shared" si="9"/>
        <v/>
      </c>
      <c r="Z18" s="64" t="str">
        <f t="shared" si="10"/>
        <v/>
      </c>
      <c r="AA18" s="64" t="str">
        <f t="shared" si="11"/>
        <v/>
      </c>
      <c r="AB18" s="86"/>
    </row>
    <row r="19" spans="1:28" s="85" customFormat="1" ht="17" customHeight="1">
      <c r="A19" s="70">
        <f>'statement of marks'!A19</f>
        <v>13</v>
      </c>
      <c r="B19" s="71">
        <f>'statement of marks'!D19</f>
        <v>813</v>
      </c>
      <c r="C19" s="71" t="str">
        <f>'statement of marks'!F19</f>
        <v/>
      </c>
      <c r="D19" s="72" t="str">
        <f>'statement of marks'!G19</f>
        <v/>
      </c>
      <c r="E19" s="73" t="str">
        <f>'statement of marks'!I19</f>
        <v>A13</v>
      </c>
      <c r="F19" s="73" t="str">
        <f>'statement of marks'!J19</f>
        <v>B13</v>
      </c>
      <c r="G19" s="73" t="str">
        <f>'statement of marks'!K19</f>
        <v>C13</v>
      </c>
      <c r="H19" s="63" t="str">
        <f>'statement of marks'!B19</f>
        <v/>
      </c>
      <c r="I19" s="63" t="str">
        <f>'statement of marks'!C19</f>
        <v/>
      </c>
      <c r="J19" s="63" t="str">
        <f>'statement of marks'!HO19</f>
        <v>PASSED</v>
      </c>
      <c r="K19" s="74">
        <f>'statement of marks'!HV19</f>
        <v>110</v>
      </c>
      <c r="L19" s="75" t="str">
        <f>'statement of marks'!HW19</f>
        <v/>
      </c>
      <c r="O19" s="69" t="str">
        <f>'statement of marks'!I19</f>
        <v>A13</v>
      </c>
      <c r="P19" s="64" t="str">
        <f t="shared" si="0"/>
        <v/>
      </c>
      <c r="Q19" s="64" t="str">
        <f t="shared" si="1"/>
        <v/>
      </c>
      <c r="R19" s="64" t="str">
        <f t="shared" si="2"/>
        <v/>
      </c>
      <c r="S19" s="64" t="str">
        <f t="shared" si="3"/>
        <v/>
      </c>
      <c r="T19" s="64" t="str">
        <f t="shared" si="4"/>
        <v/>
      </c>
      <c r="U19" s="64" t="str">
        <f t="shared" si="5"/>
        <v/>
      </c>
      <c r="V19" s="64" t="str">
        <f t="shared" si="6"/>
        <v/>
      </c>
      <c r="W19" s="64" t="str">
        <f t="shared" si="7"/>
        <v/>
      </c>
      <c r="X19" s="64" t="str">
        <f t="shared" si="8"/>
        <v/>
      </c>
      <c r="Y19" s="64" t="str">
        <f t="shared" si="9"/>
        <v/>
      </c>
      <c r="Z19" s="64" t="str">
        <f t="shared" si="10"/>
        <v/>
      </c>
      <c r="AA19" s="64" t="str">
        <f t="shared" si="11"/>
        <v/>
      </c>
      <c r="AB19" s="86"/>
    </row>
    <row r="20" spans="1:28" s="85" customFormat="1" ht="17" customHeight="1">
      <c r="A20" s="70">
        <f>'statement of marks'!A20</f>
        <v>14</v>
      </c>
      <c r="B20" s="71">
        <f>'statement of marks'!D20</f>
        <v>814</v>
      </c>
      <c r="C20" s="71" t="str">
        <f>'statement of marks'!F20</f>
        <v/>
      </c>
      <c r="D20" s="72" t="str">
        <f>'statement of marks'!G20</f>
        <v/>
      </c>
      <c r="E20" s="73" t="str">
        <f>'statement of marks'!I20</f>
        <v>A14</v>
      </c>
      <c r="F20" s="73" t="str">
        <f>'statement of marks'!J20</f>
        <v>B14</v>
      </c>
      <c r="G20" s="73" t="str">
        <f>'statement of marks'!K20</f>
        <v>C14</v>
      </c>
      <c r="H20" s="63" t="str">
        <f>'statement of marks'!B20</f>
        <v/>
      </c>
      <c r="I20" s="63" t="str">
        <f>'statement of marks'!C20</f>
        <v/>
      </c>
      <c r="J20" s="63" t="str">
        <f>'statement of marks'!HO20</f>
        <v>PASSED</v>
      </c>
      <c r="K20" s="74">
        <f>'statement of marks'!HV20</f>
        <v>110</v>
      </c>
      <c r="L20" s="75" t="str">
        <f>'statement of marks'!HW20</f>
        <v/>
      </c>
      <c r="O20" s="69" t="str">
        <f>'statement of marks'!I20</f>
        <v>A14</v>
      </c>
      <c r="P20" s="64" t="str">
        <f t="shared" si="0"/>
        <v/>
      </c>
      <c r="Q20" s="64" t="str">
        <f t="shared" si="1"/>
        <v/>
      </c>
      <c r="R20" s="64" t="str">
        <f t="shared" si="2"/>
        <v/>
      </c>
      <c r="S20" s="64" t="str">
        <f t="shared" si="3"/>
        <v/>
      </c>
      <c r="T20" s="64" t="str">
        <f t="shared" si="4"/>
        <v/>
      </c>
      <c r="U20" s="64" t="str">
        <f t="shared" si="5"/>
        <v/>
      </c>
      <c r="V20" s="64" t="str">
        <f t="shared" si="6"/>
        <v/>
      </c>
      <c r="W20" s="64" t="str">
        <f t="shared" si="7"/>
        <v/>
      </c>
      <c r="X20" s="64" t="str">
        <f t="shared" si="8"/>
        <v/>
      </c>
      <c r="Y20" s="64" t="str">
        <f t="shared" si="9"/>
        <v/>
      </c>
      <c r="Z20" s="64" t="str">
        <f t="shared" si="10"/>
        <v/>
      </c>
      <c r="AA20" s="64" t="str">
        <f t="shared" si="11"/>
        <v/>
      </c>
      <c r="AB20" s="86"/>
    </row>
    <row r="21" spans="1:28" s="85" customFormat="1" ht="17" customHeight="1">
      <c r="A21" s="70">
        <f>'statement of marks'!A21</f>
        <v>15</v>
      </c>
      <c r="B21" s="71">
        <f>'statement of marks'!D21</f>
        <v>815</v>
      </c>
      <c r="C21" s="71" t="str">
        <f>'statement of marks'!F21</f>
        <v/>
      </c>
      <c r="D21" s="72" t="str">
        <f>'statement of marks'!G21</f>
        <v/>
      </c>
      <c r="E21" s="73" t="str">
        <f>'statement of marks'!I21</f>
        <v>A15</v>
      </c>
      <c r="F21" s="73" t="str">
        <f>'statement of marks'!J21</f>
        <v>B15</v>
      </c>
      <c r="G21" s="73" t="str">
        <f>'statement of marks'!K21</f>
        <v>C15</v>
      </c>
      <c r="H21" s="63" t="str">
        <f>'statement of marks'!B21</f>
        <v/>
      </c>
      <c r="I21" s="63" t="str">
        <f>'statement of marks'!C21</f>
        <v/>
      </c>
      <c r="J21" s="63" t="str">
        <f>'statement of marks'!HO21</f>
        <v>PASSED</v>
      </c>
      <c r="K21" s="74">
        <f>'statement of marks'!HV21</f>
        <v>110</v>
      </c>
      <c r="L21" s="75" t="str">
        <f>'statement of marks'!HW21</f>
        <v/>
      </c>
      <c r="O21" s="69" t="str">
        <f>'statement of marks'!I21</f>
        <v>A15</v>
      </c>
      <c r="P21" s="64" t="str">
        <f t="shared" si="0"/>
        <v/>
      </c>
      <c r="Q21" s="64" t="str">
        <f t="shared" si="1"/>
        <v/>
      </c>
      <c r="R21" s="64" t="str">
        <f t="shared" si="2"/>
        <v/>
      </c>
      <c r="S21" s="64" t="str">
        <f t="shared" si="3"/>
        <v/>
      </c>
      <c r="T21" s="64" t="str">
        <f t="shared" si="4"/>
        <v/>
      </c>
      <c r="U21" s="64" t="str">
        <f t="shared" si="5"/>
        <v/>
      </c>
      <c r="V21" s="64" t="str">
        <f t="shared" si="6"/>
        <v/>
      </c>
      <c r="W21" s="64" t="str">
        <f t="shared" si="7"/>
        <v/>
      </c>
      <c r="X21" s="64" t="str">
        <f t="shared" si="8"/>
        <v/>
      </c>
      <c r="Y21" s="64" t="str">
        <f t="shared" si="9"/>
        <v/>
      </c>
      <c r="Z21" s="64" t="str">
        <f t="shared" si="10"/>
        <v/>
      </c>
      <c r="AA21" s="64" t="str">
        <f t="shared" si="11"/>
        <v/>
      </c>
      <c r="AB21" s="86"/>
    </row>
    <row r="22" spans="1:28" ht="17" customHeight="1">
      <c r="A22" s="70">
        <f>'statement of marks'!A22</f>
        <v>16</v>
      </c>
      <c r="B22" s="71">
        <f>'statement of marks'!D22</f>
        <v>816</v>
      </c>
      <c r="C22" s="71" t="str">
        <f>'statement of marks'!F22</f>
        <v/>
      </c>
      <c r="D22" s="72" t="str">
        <f>'statement of marks'!G22</f>
        <v/>
      </c>
      <c r="E22" s="73" t="str">
        <f>'statement of marks'!I22</f>
        <v>A16</v>
      </c>
      <c r="F22" s="73" t="str">
        <f>'statement of marks'!J22</f>
        <v>B16</v>
      </c>
      <c r="G22" s="73" t="str">
        <f>'statement of marks'!K22</f>
        <v>C16</v>
      </c>
      <c r="H22" s="63" t="str">
        <f>'statement of marks'!B22</f>
        <v/>
      </c>
      <c r="I22" s="63" t="str">
        <f>'statement of marks'!C22</f>
        <v/>
      </c>
      <c r="J22" s="63" t="str">
        <f>'statement of marks'!HO22</f>
        <v>PASSED</v>
      </c>
      <c r="K22" s="74">
        <f>'statement of marks'!HV22</f>
        <v>110</v>
      </c>
      <c r="L22" s="75" t="str">
        <f>'statement of marks'!HW22</f>
        <v/>
      </c>
      <c r="O22" s="69" t="str">
        <f>'statement of marks'!I22</f>
        <v>A16</v>
      </c>
      <c r="P22" s="64" t="str">
        <f t="shared" si="0"/>
        <v/>
      </c>
      <c r="Q22" s="64" t="str">
        <f t="shared" si="1"/>
        <v/>
      </c>
      <c r="R22" s="64" t="str">
        <f t="shared" si="2"/>
        <v/>
      </c>
      <c r="S22" s="64" t="str">
        <f t="shared" si="3"/>
        <v/>
      </c>
      <c r="T22" s="64" t="str">
        <f t="shared" si="4"/>
        <v/>
      </c>
      <c r="U22" s="64" t="str">
        <f t="shared" si="5"/>
        <v/>
      </c>
      <c r="V22" s="64" t="str">
        <f t="shared" si="6"/>
        <v/>
      </c>
      <c r="W22" s="64" t="str">
        <f t="shared" si="7"/>
        <v/>
      </c>
      <c r="X22" s="64" t="str">
        <f t="shared" si="8"/>
        <v/>
      </c>
      <c r="Y22" s="64" t="str">
        <f t="shared" si="9"/>
        <v/>
      </c>
      <c r="Z22" s="64" t="str">
        <f t="shared" si="10"/>
        <v/>
      </c>
      <c r="AA22" s="64" t="str">
        <f t="shared" si="11"/>
        <v/>
      </c>
      <c r="AB22" s="86"/>
    </row>
    <row r="23" spans="1:28" ht="17" customHeight="1">
      <c r="A23" s="70">
        <f>'statement of marks'!A23</f>
        <v>17</v>
      </c>
      <c r="B23" s="71">
        <f>'statement of marks'!D23</f>
        <v>817</v>
      </c>
      <c r="C23" s="71" t="str">
        <f>'statement of marks'!F23</f>
        <v/>
      </c>
      <c r="D23" s="72" t="str">
        <f>'statement of marks'!G23</f>
        <v/>
      </c>
      <c r="E23" s="73" t="str">
        <f>'statement of marks'!I23</f>
        <v>A17</v>
      </c>
      <c r="F23" s="73" t="str">
        <f>'statement of marks'!J23</f>
        <v>B17</v>
      </c>
      <c r="G23" s="73" t="str">
        <f>'statement of marks'!K23</f>
        <v>C17</v>
      </c>
      <c r="H23" s="63" t="str">
        <f>'statement of marks'!B23</f>
        <v/>
      </c>
      <c r="I23" s="63" t="str">
        <f>'statement of marks'!C23</f>
        <v/>
      </c>
      <c r="J23" s="63" t="str">
        <f>'statement of marks'!HO23</f>
        <v>PASSED</v>
      </c>
      <c r="K23" s="74">
        <f>'statement of marks'!HV23</f>
        <v>110</v>
      </c>
      <c r="L23" s="75" t="str">
        <f>'statement of marks'!HW23</f>
        <v/>
      </c>
      <c r="O23" s="69" t="str">
        <f>'statement of marks'!I23</f>
        <v>A17</v>
      </c>
      <c r="P23" s="64" t="str">
        <f t="shared" si="0"/>
        <v/>
      </c>
      <c r="Q23" s="64" t="str">
        <f t="shared" si="1"/>
        <v/>
      </c>
      <c r="R23" s="64" t="str">
        <f t="shared" si="2"/>
        <v/>
      </c>
      <c r="S23" s="64" t="str">
        <f t="shared" si="3"/>
        <v/>
      </c>
      <c r="T23" s="64" t="str">
        <f t="shared" si="4"/>
        <v/>
      </c>
      <c r="U23" s="64" t="str">
        <f t="shared" si="5"/>
        <v/>
      </c>
      <c r="V23" s="64" t="str">
        <f t="shared" si="6"/>
        <v/>
      </c>
      <c r="W23" s="64" t="str">
        <f t="shared" si="7"/>
        <v/>
      </c>
      <c r="X23" s="64" t="str">
        <f t="shared" si="8"/>
        <v/>
      </c>
      <c r="Y23" s="64" t="str">
        <f t="shared" si="9"/>
        <v/>
      </c>
      <c r="Z23" s="64" t="str">
        <f t="shared" si="10"/>
        <v/>
      </c>
      <c r="AA23" s="64" t="str">
        <f t="shared" si="11"/>
        <v/>
      </c>
      <c r="AB23" s="86"/>
    </row>
    <row r="24" spans="1:28" ht="17" customHeight="1">
      <c r="A24" s="70">
        <f>'statement of marks'!A24</f>
        <v>18</v>
      </c>
      <c r="B24" s="71">
        <f>'statement of marks'!D24</f>
        <v>818</v>
      </c>
      <c r="C24" s="71" t="str">
        <f>'statement of marks'!F24</f>
        <v/>
      </c>
      <c r="D24" s="72" t="str">
        <f>'statement of marks'!G24</f>
        <v/>
      </c>
      <c r="E24" s="73" t="str">
        <f>'statement of marks'!I24</f>
        <v>A18</v>
      </c>
      <c r="F24" s="73" t="str">
        <f>'statement of marks'!J24</f>
        <v>B18</v>
      </c>
      <c r="G24" s="73" t="str">
        <f>'statement of marks'!K24</f>
        <v>C18</v>
      </c>
      <c r="H24" s="63" t="str">
        <f>'statement of marks'!B24</f>
        <v/>
      </c>
      <c r="I24" s="63" t="str">
        <f>'statement of marks'!C24</f>
        <v/>
      </c>
      <c r="J24" s="63" t="str">
        <f>'statement of marks'!HO24</f>
        <v>PASSED</v>
      </c>
      <c r="K24" s="74">
        <f>'statement of marks'!HV24</f>
        <v>110</v>
      </c>
      <c r="L24" s="75" t="str">
        <f>'statement of marks'!HW24</f>
        <v/>
      </c>
      <c r="O24" s="69" t="str">
        <f>'statement of marks'!I24</f>
        <v>A18</v>
      </c>
      <c r="P24" s="64" t="str">
        <f t="shared" si="0"/>
        <v/>
      </c>
      <c r="Q24" s="64" t="str">
        <f t="shared" si="1"/>
        <v/>
      </c>
      <c r="R24" s="64" t="str">
        <f t="shared" si="2"/>
        <v/>
      </c>
      <c r="S24" s="64" t="str">
        <f t="shared" si="3"/>
        <v/>
      </c>
      <c r="T24" s="64" t="str">
        <f t="shared" si="4"/>
        <v/>
      </c>
      <c r="U24" s="64" t="str">
        <f t="shared" si="5"/>
        <v/>
      </c>
      <c r="V24" s="64" t="str">
        <f t="shared" si="6"/>
        <v/>
      </c>
      <c r="W24" s="64" t="str">
        <f t="shared" si="7"/>
        <v/>
      </c>
      <c r="X24" s="64" t="str">
        <f t="shared" si="8"/>
        <v/>
      </c>
      <c r="Y24" s="64" t="str">
        <f t="shared" si="9"/>
        <v/>
      </c>
      <c r="Z24" s="64" t="str">
        <f t="shared" si="10"/>
        <v/>
      </c>
      <c r="AA24" s="64" t="str">
        <f t="shared" si="11"/>
        <v/>
      </c>
      <c r="AB24" s="86"/>
    </row>
    <row r="25" spans="1:28" ht="17" customHeight="1">
      <c r="A25" s="70">
        <f>'statement of marks'!A25</f>
        <v>19</v>
      </c>
      <c r="B25" s="71">
        <f>'statement of marks'!D25</f>
        <v>819</v>
      </c>
      <c r="C25" s="71" t="str">
        <f>'statement of marks'!F25</f>
        <v/>
      </c>
      <c r="D25" s="72" t="str">
        <f>'statement of marks'!G25</f>
        <v/>
      </c>
      <c r="E25" s="73" t="str">
        <f>'statement of marks'!I25</f>
        <v>A19</v>
      </c>
      <c r="F25" s="73" t="str">
        <f>'statement of marks'!J25</f>
        <v>B19</v>
      </c>
      <c r="G25" s="73" t="str">
        <f>'statement of marks'!K25</f>
        <v>C19</v>
      </c>
      <c r="H25" s="63" t="str">
        <f>'statement of marks'!B25</f>
        <v/>
      </c>
      <c r="I25" s="63" t="str">
        <f>'statement of marks'!C25</f>
        <v/>
      </c>
      <c r="J25" s="63" t="str">
        <f>'statement of marks'!HO25</f>
        <v>PASSED</v>
      </c>
      <c r="K25" s="74">
        <f>'statement of marks'!HV25</f>
        <v>110</v>
      </c>
      <c r="L25" s="75" t="str">
        <f>'statement of marks'!HW25</f>
        <v/>
      </c>
      <c r="O25" s="69" t="str">
        <f>'statement of marks'!I25</f>
        <v>A19</v>
      </c>
      <c r="P25" s="64" t="str">
        <f t="shared" si="0"/>
        <v/>
      </c>
      <c r="Q25" s="64" t="str">
        <f t="shared" si="1"/>
        <v/>
      </c>
      <c r="R25" s="64" t="str">
        <f t="shared" si="2"/>
        <v/>
      </c>
      <c r="S25" s="64" t="str">
        <f t="shared" si="3"/>
        <v/>
      </c>
      <c r="T25" s="64" t="str">
        <f t="shared" si="4"/>
        <v/>
      </c>
      <c r="U25" s="64" t="str">
        <f t="shared" si="5"/>
        <v/>
      </c>
      <c r="V25" s="64" t="str">
        <f t="shared" si="6"/>
        <v/>
      </c>
      <c r="W25" s="64" t="str">
        <f t="shared" si="7"/>
        <v/>
      </c>
      <c r="X25" s="64" t="str">
        <f t="shared" si="8"/>
        <v/>
      </c>
      <c r="Y25" s="64" t="str">
        <f t="shared" si="9"/>
        <v/>
      </c>
      <c r="Z25" s="64" t="str">
        <f t="shared" si="10"/>
        <v/>
      </c>
      <c r="AA25" s="64" t="str">
        <f t="shared" si="11"/>
        <v/>
      </c>
      <c r="AB25" s="86"/>
    </row>
    <row r="26" spans="1:28" ht="17" customHeight="1">
      <c r="A26" s="70">
        <f>'statement of marks'!A26</f>
        <v>20</v>
      </c>
      <c r="B26" s="71">
        <f>'statement of marks'!D26</f>
        <v>820</v>
      </c>
      <c r="C26" s="71" t="str">
        <f>'statement of marks'!F26</f>
        <v/>
      </c>
      <c r="D26" s="72" t="str">
        <f>'statement of marks'!G26</f>
        <v/>
      </c>
      <c r="E26" s="73" t="str">
        <f>'statement of marks'!I26</f>
        <v>A20</v>
      </c>
      <c r="F26" s="73" t="str">
        <f>'statement of marks'!J26</f>
        <v>B20</v>
      </c>
      <c r="G26" s="73" t="str">
        <f>'statement of marks'!K26</f>
        <v>C20</v>
      </c>
      <c r="H26" s="63" t="str">
        <f>'statement of marks'!B26</f>
        <v/>
      </c>
      <c r="I26" s="63" t="str">
        <f>'statement of marks'!C26</f>
        <v/>
      </c>
      <c r="J26" s="63" t="str">
        <f>'statement of marks'!HO26</f>
        <v>PASSED</v>
      </c>
      <c r="K26" s="74">
        <f>'statement of marks'!HV26</f>
        <v>110</v>
      </c>
      <c r="L26" s="75" t="str">
        <f>'statement of marks'!HW26</f>
        <v/>
      </c>
      <c r="O26" s="69" t="str">
        <f>'statement of marks'!I26</f>
        <v>A20</v>
      </c>
      <c r="P26" s="64" t="str">
        <f t="shared" si="0"/>
        <v/>
      </c>
      <c r="Q26" s="64" t="str">
        <f t="shared" si="1"/>
        <v/>
      </c>
      <c r="R26" s="64" t="str">
        <f t="shared" si="2"/>
        <v/>
      </c>
      <c r="S26" s="64" t="str">
        <f t="shared" si="3"/>
        <v/>
      </c>
      <c r="T26" s="64" t="str">
        <f t="shared" si="4"/>
        <v/>
      </c>
      <c r="U26" s="64" t="str">
        <f t="shared" si="5"/>
        <v/>
      </c>
      <c r="V26" s="64" t="str">
        <f t="shared" si="6"/>
        <v/>
      </c>
      <c r="W26" s="64" t="str">
        <f t="shared" si="7"/>
        <v/>
      </c>
      <c r="X26" s="64" t="str">
        <f t="shared" si="8"/>
        <v/>
      </c>
      <c r="Y26" s="64" t="str">
        <f t="shared" si="9"/>
        <v/>
      </c>
      <c r="Z26" s="64" t="str">
        <f t="shared" si="10"/>
        <v/>
      </c>
      <c r="AA26" s="64" t="str">
        <f t="shared" si="11"/>
        <v/>
      </c>
      <c r="AB26" s="86"/>
    </row>
    <row r="27" spans="1:28" ht="17" customHeight="1">
      <c r="A27" s="70">
        <f>'statement of marks'!A27</f>
        <v>21</v>
      </c>
      <c r="B27" s="71">
        <f>'statement of marks'!D27</f>
        <v>821</v>
      </c>
      <c r="C27" s="71" t="str">
        <f>'statement of marks'!F27</f>
        <v/>
      </c>
      <c r="D27" s="72" t="str">
        <f>'statement of marks'!G27</f>
        <v/>
      </c>
      <c r="E27" s="73" t="str">
        <f>'statement of marks'!I27</f>
        <v>A21</v>
      </c>
      <c r="F27" s="73" t="str">
        <f>'statement of marks'!J27</f>
        <v>B21</v>
      </c>
      <c r="G27" s="73" t="str">
        <f>'statement of marks'!K27</f>
        <v>C21</v>
      </c>
      <c r="H27" s="63" t="str">
        <f>'statement of marks'!B27</f>
        <v/>
      </c>
      <c r="I27" s="63" t="str">
        <f>'statement of marks'!C27</f>
        <v/>
      </c>
      <c r="J27" s="63" t="str">
        <f>'statement of marks'!HO27</f>
        <v>PASSED</v>
      </c>
      <c r="K27" s="74">
        <f>'statement of marks'!HV27</f>
        <v>110</v>
      </c>
      <c r="L27" s="75" t="str">
        <f>'statement of marks'!HW27</f>
        <v/>
      </c>
      <c r="O27" s="69" t="str">
        <f>'statement of marks'!I27</f>
        <v>A21</v>
      </c>
      <c r="P27" s="64" t="str">
        <f t="shared" si="0"/>
        <v/>
      </c>
      <c r="Q27" s="64" t="str">
        <f t="shared" si="1"/>
        <v/>
      </c>
      <c r="R27" s="64" t="str">
        <f t="shared" si="2"/>
        <v/>
      </c>
      <c r="S27" s="64" t="str">
        <f t="shared" si="3"/>
        <v/>
      </c>
      <c r="T27" s="64" t="str">
        <f t="shared" si="4"/>
        <v/>
      </c>
      <c r="U27" s="64" t="str">
        <f t="shared" si="5"/>
        <v/>
      </c>
      <c r="V27" s="64" t="str">
        <f t="shared" si="6"/>
        <v/>
      </c>
      <c r="W27" s="64" t="str">
        <f t="shared" si="7"/>
        <v/>
      </c>
      <c r="X27" s="64" t="str">
        <f t="shared" si="8"/>
        <v/>
      </c>
      <c r="Y27" s="64" t="str">
        <f t="shared" si="9"/>
        <v/>
      </c>
      <c r="Z27" s="64" t="str">
        <f t="shared" si="10"/>
        <v/>
      </c>
      <c r="AA27" s="64" t="str">
        <f t="shared" si="11"/>
        <v/>
      </c>
      <c r="AB27" s="86"/>
    </row>
    <row r="28" spans="1:28" ht="17" customHeight="1">
      <c r="A28" s="70">
        <f>'statement of marks'!A28</f>
        <v>22</v>
      </c>
      <c r="B28" s="71">
        <f>'statement of marks'!D28</f>
        <v>822</v>
      </c>
      <c r="C28" s="71" t="str">
        <f>'statement of marks'!F28</f>
        <v/>
      </c>
      <c r="D28" s="72" t="str">
        <f>'statement of marks'!G28</f>
        <v/>
      </c>
      <c r="E28" s="73" t="str">
        <f>'statement of marks'!I28</f>
        <v>A22</v>
      </c>
      <c r="F28" s="73" t="str">
        <f>'statement of marks'!J28</f>
        <v>B22</v>
      </c>
      <c r="G28" s="73" t="str">
        <f>'statement of marks'!K28</f>
        <v>C22</v>
      </c>
      <c r="H28" s="63" t="str">
        <f>'statement of marks'!B28</f>
        <v/>
      </c>
      <c r="I28" s="63" t="str">
        <f>'statement of marks'!C28</f>
        <v/>
      </c>
      <c r="J28" s="63" t="str">
        <f>'statement of marks'!HO28</f>
        <v>PASSED</v>
      </c>
      <c r="K28" s="74">
        <f>'statement of marks'!HV28</f>
        <v>110</v>
      </c>
      <c r="L28" s="75" t="str">
        <f>'statement of marks'!HW28</f>
        <v/>
      </c>
      <c r="O28" s="69" t="str">
        <f>'statement of marks'!I28</f>
        <v>A22</v>
      </c>
      <c r="P28" s="64" t="str">
        <f t="shared" si="0"/>
        <v/>
      </c>
      <c r="Q28" s="64" t="str">
        <f t="shared" si="1"/>
        <v/>
      </c>
      <c r="R28" s="64" t="str">
        <f t="shared" si="2"/>
        <v/>
      </c>
      <c r="S28" s="64" t="str">
        <f t="shared" si="3"/>
        <v/>
      </c>
      <c r="T28" s="64" t="str">
        <f t="shared" si="4"/>
        <v/>
      </c>
      <c r="U28" s="64" t="str">
        <f t="shared" si="5"/>
        <v/>
      </c>
      <c r="V28" s="64" t="str">
        <f t="shared" si="6"/>
        <v/>
      </c>
      <c r="W28" s="64" t="str">
        <f t="shared" si="7"/>
        <v/>
      </c>
      <c r="X28" s="64" t="str">
        <f t="shared" si="8"/>
        <v/>
      </c>
      <c r="Y28" s="64" t="str">
        <f t="shared" si="9"/>
        <v/>
      </c>
      <c r="Z28" s="64" t="str">
        <f t="shared" si="10"/>
        <v/>
      </c>
      <c r="AA28" s="64" t="str">
        <f t="shared" si="11"/>
        <v/>
      </c>
      <c r="AB28" s="86"/>
    </row>
    <row r="29" spans="1:28" ht="17" customHeight="1">
      <c r="A29" s="70">
        <f>'statement of marks'!A29</f>
        <v>23</v>
      </c>
      <c r="B29" s="71">
        <f>'statement of marks'!D29</f>
        <v>823</v>
      </c>
      <c r="C29" s="71" t="str">
        <f>'statement of marks'!F29</f>
        <v/>
      </c>
      <c r="D29" s="72" t="str">
        <f>'statement of marks'!G29</f>
        <v/>
      </c>
      <c r="E29" s="73" t="str">
        <f>'statement of marks'!I29</f>
        <v>A23</v>
      </c>
      <c r="F29" s="73" t="str">
        <f>'statement of marks'!J29</f>
        <v>B23</v>
      </c>
      <c r="G29" s="73" t="str">
        <f>'statement of marks'!K29</f>
        <v>C23</v>
      </c>
      <c r="H29" s="63" t="str">
        <f>'statement of marks'!B29</f>
        <v/>
      </c>
      <c r="I29" s="63" t="str">
        <f>'statement of marks'!C29</f>
        <v/>
      </c>
      <c r="J29" s="63" t="str">
        <f>'statement of marks'!HO29</f>
        <v>PASSED</v>
      </c>
      <c r="K29" s="74">
        <f>'statement of marks'!HV29</f>
        <v>110</v>
      </c>
      <c r="L29" s="75" t="str">
        <f>'statement of marks'!HW29</f>
        <v/>
      </c>
      <c r="O29" s="69" t="str">
        <f>'statement of marks'!I29</f>
        <v>A23</v>
      </c>
      <c r="P29" s="64" t="str">
        <f t="shared" si="0"/>
        <v/>
      </c>
      <c r="Q29" s="64" t="str">
        <f t="shared" si="1"/>
        <v/>
      </c>
      <c r="R29" s="64" t="str">
        <f t="shared" si="2"/>
        <v/>
      </c>
      <c r="S29" s="64" t="str">
        <f t="shared" si="3"/>
        <v/>
      </c>
      <c r="T29" s="64" t="str">
        <f t="shared" si="4"/>
        <v/>
      </c>
      <c r="U29" s="64" t="str">
        <f t="shared" si="5"/>
        <v/>
      </c>
      <c r="V29" s="64" t="str">
        <f t="shared" si="6"/>
        <v/>
      </c>
      <c r="W29" s="64" t="str">
        <f t="shared" si="7"/>
        <v/>
      </c>
      <c r="X29" s="64" t="str">
        <f t="shared" si="8"/>
        <v/>
      </c>
      <c r="Y29" s="64" t="str">
        <f t="shared" si="9"/>
        <v/>
      </c>
      <c r="Z29" s="64" t="str">
        <f t="shared" si="10"/>
        <v/>
      </c>
      <c r="AA29" s="64" t="str">
        <f t="shared" si="11"/>
        <v/>
      </c>
      <c r="AB29" s="86"/>
    </row>
    <row r="30" spans="1:28" ht="17" customHeight="1">
      <c r="A30" s="70">
        <f>'statement of marks'!A30</f>
        <v>24</v>
      </c>
      <c r="B30" s="71">
        <f>'statement of marks'!D30</f>
        <v>824</v>
      </c>
      <c r="C30" s="71" t="str">
        <f>'statement of marks'!F30</f>
        <v/>
      </c>
      <c r="D30" s="72" t="str">
        <f>'statement of marks'!G30</f>
        <v/>
      </c>
      <c r="E30" s="73" t="str">
        <f>'statement of marks'!I30</f>
        <v>A24</v>
      </c>
      <c r="F30" s="73" t="str">
        <f>'statement of marks'!J30</f>
        <v>B24</v>
      </c>
      <c r="G30" s="73" t="str">
        <f>'statement of marks'!K30</f>
        <v>C24</v>
      </c>
      <c r="H30" s="63" t="str">
        <f>'statement of marks'!B30</f>
        <v/>
      </c>
      <c r="I30" s="63" t="str">
        <f>'statement of marks'!C30</f>
        <v/>
      </c>
      <c r="J30" s="63" t="str">
        <f>'statement of marks'!HO30</f>
        <v>PASSED</v>
      </c>
      <c r="K30" s="74">
        <f>'statement of marks'!HV30</f>
        <v>110</v>
      </c>
      <c r="L30" s="75" t="str">
        <f>'statement of marks'!HW30</f>
        <v/>
      </c>
      <c r="O30" s="69" t="str">
        <f>'statement of marks'!I30</f>
        <v>A24</v>
      </c>
      <c r="P30" s="64" t="str">
        <f t="shared" si="0"/>
        <v/>
      </c>
      <c r="Q30" s="64" t="str">
        <f t="shared" si="1"/>
        <v/>
      </c>
      <c r="R30" s="64" t="str">
        <f t="shared" si="2"/>
        <v/>
      </c>
      <c r="S30" s="64" t="str">
        <f t="shared" si="3"/>
        <v/>
      </c>
      <c r="T30" s="64" t="str">
        <f t="shared" si="4"/>
        <v/>
      </c>
      <c r="U30" s="64" t="str">
        <f t="shared" si="5"/>
        <v/>
      </c>
      <c r="V30" s="64" t="str">
        <f t="shared" si="6"/>
        <v/>
      </c>
      <c r="W30" s="64" t="str">
        <f t="shared" si="7"/>
        <v/>
      </c>
      <c r="X30" s="64" t="str">
        <f t="shared" si="8"/>
        <v/>
      </c>
      <c r="Y30" s="64" t="str">
        <f t="shared" si="9"/>
        <v/>
      </c>
      <c r="Z30" s="64" t="str">
        <f t="shared" si="10"/>
        <v/>
      </c>
      <c r="AA30" s="64" t="str">
        <f t="shared" si="11"/>
        <v/>
      </c>
      <c r="AB30" s="86"/>
    </row>
    <row r="31" spans="1:28" ht="17" customHeight="1">
      <c r="A31" s="70">
        <f>'statement of marks'!A31</f>
        <v>25</v>
      </c>
      <c r="B31" s="71">
        <f>'statement of marks'!D31</f>
        <v>825</v>
      </c>
      <c r="C31" s="71" t="str">
        <f>'statement of marks'!F31</f>
        <v/>
      </c>
      <c r="D31" s="72" t="str">
        <f>'statement of marks'!G31</f>
        <v/>
      </c>
      <c r="E31" s="73" t="str">
        <f>'statement of marks'!I31</f>
        <v>A25</v>
      </c>
      <c r="F31" s="73" t="str">
        <f>'statement of marks'!J31</f>
        <v>B25</v>
      </c>
      <c r="G31" s="73" t="str">
        <f>'statement of marks'!K31</f>
        <v>C25</v>
      </c>
      <c r="H31" s="63" t="str">
        <f>'statement of marks'!B31</f>
        <v/>
      </c>
      <c r="I31" s="63" t="str">
        <f>'statement of marks'!C31</f>
        <v/>
      </c>
      <c r="J31" s="63" t="str">
        <f>'statement of marks'!HO31</f>
        <v>PASSED</v>
      </c>
      <c r="K31" s="74">
        <f>'statement of marks'!HV31</f>
        <v>110</v>
      </c>
      <c r="L31" s="75" t="str">
        <f>'statement of marks'!HW31</f>
        <v/>
      </c>
      <c r="O31" s="69" t="str">
        <f>'statement of marks'!I31</f>
        <v>A25</v>
      </c>
      <c r="P31" s="64" t="str">
        <f t="shared" si="0"/>
        <v/>
      </c>
      <c r="Q31" s="64" t="str">
        <f t="shared" si="1"/>
        <v/>
      </c>
      <c r="R31" s="64" t="str">
        <f t="shared" si="2"/>
        <v/>
      </c>
      <c r="S31" s="64" t="str">
        <f t="shared" si="3"/>
        <v/>
      </c>
      <c r="T31" s="64" t="str">
        <f t="shared" si="4"/>
        <v/>
      </c>
      <c r="U31" s="64" t="str">
        <f t="shared" si="5"/>
        <v/>
      </c>
      <c r="V31" s="64" t="str">
        <f t="shared" si="6"/>
        <v/>
      </c>
      <c r="W31" s="64" t="str">
        <f t="shared" si="7"/>
        <v/>
      </c>
      <c r="X31" s="64" t="str">
        <f t="shared" si="8"/>
        <v/>
      </c>
      <c r="Y31" s="64" t="str">
        <f t="shared" si="9"/>
        <v/>
      </c>
      <c r="Z31" s="64" t="str">
        <f t="shared" si="10"/>
        <v/>
      </c>
      <c r="AA31" s="64" t="str">
        <f t="shared" si="11"/>
        <v/>
      </c>
      <c r="AB31" s="86"/>
    </row>
    <row r="32" spans="1:28" ht="17" customHeight="1">
      <c r="A32" s="70">
        <f>'statement of marks'!A32</f>
        <v>26</v>
      </c>
      <c r="B32" s="71">
        <f>'statement of marks'!D32</f>
        <v>826</v>
      </c>
      <c r="C32" s="71" t="str">
        <f>'statement of marks'!F32</f>
        <v/>
      </c>
      <c r="D32" s="72" t="str">
        <f>'statement of marks'!G32</f>
        <v/>
      </c>
      <c r="E32" s="73" t="str">
        <f>'statement of marks'!I32</f>
        <v>A26</v>
      </c>
      <c r="F32" s="73" t="str">
        <f>'statement of marks'!J32</f>
        <v>B26</v>
      </c>
      <c r="G32" s="73" t="str">
        <f>'statement of marks'!K32</f>
        <v>C26</v>
      </c>
      <c r="H32" s="63" t="str">
        <f>'statement of marks'!B32</f>
        <v/>
      </c>
      <c r="I32" s="63" t="str">
        <f>'statement of marks'!C32</f>
        <v/>
      </c>
      <c r="J32" s="63" t="str">
        <f>'statement of marks'!HO32</f>
        <v>PASSED</v>
      </c>
      <c r="K32" s="74">
        <f>'statement of marks'!HV32</f>
        <v>110</v>
      </c>
      <c r="L32" s="75" t="str">
        <f>'statement of marks'!HW32</f>
        <v/>
      </c>
      <c r="O32" s="69" t="str">
        <f>'statement of marks'!I32</f>
        <v>A26</v>
      </c>
      <c r="P32" s="64" t="str">
        <f t="shared" si="0"/>
        <v/>
      </c>
      <c r="Q32" s="64" t="str">
        <f t="shared" si="1"/>
        <v/>
      </c>
      <c r="R32" s="64" t="str">
        <f t="shared" si="2"/>
        <v/>
      </c>
      <c r="S32" s="64" t="str">
        <f t="shared" si="3"/>
        <v/>
      </c>
      <c r="T32" s="64" t="str">
        <f t="shared" si="4"/>
        <v/>
      </c>
      <c r="U32" s="64" t="str">
        <f t="shared" si="5"/>
        <v/>
      </c>
      <c r="V32" s="64" t="str">
        <f t="shared" si="6"/>
        <v/>
      </c>
      <c r="W32" s="64" t="str">
        <f t="shared" si="7"/>
        <v/>
      </c>
      <c r="X32" s="64" t="str">
        <f t="shared" si="8"/>
        <v/>
      </c>
      <c r="Y32" s="64" t="str">
        <f t="shared" si="9"/>
        <v/>
      </c>
      <c r="Z32" s="64" t="str">
        <f t="shared" si="10"/>
        <v/>
      </c>
      <c r="AA32" s="64" t="str">
        <f t="shared" si="11"/>
        <v/>
      </c>
      <c r="AB32" s="86"/>
    </row>
    <row r="33" spans="1:28" ht="17" customHeight="1">
      <c r="A33" s="70">
        <f>'statement of marks'!A33</f>
        <v>27</v>
      </c>
      <c r="B33" s="71">
        <f>'statement of marks'!D33</f>
        <v>827</v>
      </c>
      <c r="C33" s="71" t="str">
        <f>'statement of marks'!F33</f>
        <v/>
      </c>
      <c r="D33" s="72" t="str">
        <f>'statement of marks'!G33</f>
        <v/>
      </c>
      <c r="E33" s="73" t="str">
        <f>'statement of marks'!I33</f>
        <v>A27</v>
      </c>
      <c r="F33" s="73" t="str">
        <f>'statement of marks'!J33</f>
        <v>B27</v>
      </c>
      <c r="G33" s="73" t="str">
        <f>'statement of marks'!K33</f>
        <v>C27</v>
      </c>
      <c r="H33" s="63" t="str">
        <f>'statement of marks'!B33</f>
        <v/>
      </c>
      <c r="I33" s="63" t="str">
        <f>'statement of marks'!C33</f>
        <v/>
      </c>
      <c r="J33" s="63" t="str">
        <f>'statement of marks'!HO33</f>
        <v>PASSED</v>
      </c>
      <c r="K33" s="74">
        <f>'statement of marks'!HV33</f>
        <v>110</v>
      </c>
      <c r="L33" s="75" t="str">
        <f>'statement of marks'!HW33</f>
        <v/>
      </c>
      <c r="O33" s="69" t="str">
        <f>'statement of marks'!I33</f>
        <v>A27</v>
      </c>
      <c r="P33" s="64" t="str">
        <f t="shared" si="0"/>
        <v/>
      </c>
      <c r="Q33" s="64" t="str">
        <f t="shared" si="1"/>
        <v/>
      </c>
      <c r="R33" s="64" t="str">
        <f t="shared" si="2"/>
        <v/>
      </c>
      <c r="S33" s="64" t="str">
        <f t="shared" si="3"/>
        <v/>
      </c>
      <c r="T33" s="64" t="str">
        <f t="shared" si="4"/>
        <v/>
      </c>
      <c r="U33" s="64" t="str">
        <f t="shared" si="5"/>
        <v/>
      </c>
      <c r="V33" s="64" t="str">
        <f t="shared" si="6"/>
        <v/>
      </c>
      <c r="W33" s="64" t="str">
        <f t="shared" si="7"/>
        <v/>
      </c>
      <c r="X33" s="64" t="str">
        <f t="shared" si="8"/>
        <v/>
      </c>
      <c r="Y33" s="64" t="str">
        <f t="shared" si="9"/>
        <v/>
      </c>
      <c r="Z33" s="64" t="str">
        <f t="shared" si="10"/>
        <v/>
      </c>
      <c r="AA33" s="64" t="str">
        <f t="shared" si="11"/>
        <v/>
      </c>
      <c r="AB33" s="86"/>
    </row>
    <row r="34" spans="1:28" ht="17" customHeight="1">
      <c r="A34" s="70">
        <f>'statement of marks'!A34</f>
        <v>28</v>
      </c>
      <c r="B34" s="71">
        <f>'statement of marks'!D34</f>
        <v>828</v>
      </c>
      <c r="C34" s="71" t="str">
        <f>'statement of marks'!F34</f>
        <v/>
      </c>
      <c r="D34" s="72" t="str">
        <f>'statement of marks'!G34</f>
        <v/>
      </c>
      <c r="E34" s="73" t="str">
        <f>'statement of marks'!I34</f>
        <v>A28</v>
      </c>
      <c r="F34" s="73" t="str">
        <f>'statement of marks'!J34</f>
        <v>B28</v>
      </c>
      <c r="G34" s="73" t="str">
        <f>'statement of marks'!K34</f>
        <v>C28</v>
      </c>
      <c r="H34" s="63" t="str">
        <f>'statement of marks'!B34</f>
        <v/>
      </c>
      <c r="I34" s="63" t="str">
        <f>'statement of marks'!C34</f>
        <v/>
      </c>
      <c r="J34" s="63" t="str">
        <f>'statement of marks'!HO34</f>
        <v>PASSED</v>
      </c>
      <c r="K34" s="74">
        <f>'statement of marks'!HV34</f>
        <v>110</v>
      </c>
      <c r="L34" s="75" t="str">
        <f>'statement of marks'!HW34</f>
        <v/>
      </c>
      <c r="O34" s="69" t="str">
        <f>'statement of marks'!I34</f>
        <v>A28</v>
      </c>
      <c r="P34" s="64" t="str">
        <f t="shared" si="0"/>
        <v/>
      </c>
      <c r="Q34" s="64" t="str">
        <f t="shared" si="1"/>
        <v/>
      </c>
      <c r="R34" s="64" t="str">
        <f t="shared" si="2"/>
        <v/>
      </c>
      <c r="S34" s="64" t="str">
        <f t="shared" si="3"/>
        <v/>
      </c>
      <c r="T34" s="64" t="str">
        <f t="shared" si="4"/>
        <v/>
      </c>
      <c r="U34" s="64" t="str">
        <f t="shared" si="5"/>
        <v/>
      </c>
      <c r="V34" s="64" t="str">
        <f t="shared" si="6"/>
        <v/>
      </c>
      <c r="W34" s="64" t="str">
        <f t="shared" si="7"/>
        <v/>
      </c>
      <c r="X34" s="64" t="str">
        <f t="shared" si="8"/>
        <v/>
      </c>
      <c r="Y34" s="64" t="str">
        <f t="shared" si="9"/>
        <v/>
      </c>
      <c r="Z34" s="64" t="str">
        <f t="shared" si="10"/>
        <v/>
      </c>
      <c r="AA34" s="64" t="str">
        <f t="shared" si="11"/>
        <v/>
      </c>
      <c r="AB34" s="86"/>
    </row>
    <row r="35" spans="1:28" ht="17" customHeight="1">
      <c r="A35" s="70">
        <f>'statement of marks'!A35</f>
        <v>29</v>
      </c>
      <c r="B35" s="71">
        <f>'statement of marks'!D35</f>
        <v>829</v>
      </c>
      <c r="C35" s="71" t="str">
        <f>'statement of marks'!F35</f>
        <v/>
      </c>
      <c r="D35" s="72" t="str">
        <f>'statement of marks'!G35</f>
        <v/>
      </c>
      <c r="E35" s="73" t="str">
        <f>'statement of marks'!I35</f>
        <v>A29</v>
      </c>
      <c r="F35" s="73" t="str">
        <f>'statement of marks'!J35</f>
        <v>B29</v>
      </c>
      <c r="G35" s="73" t="str">
        <f>'statement of marks'!K35</f>
        <v>C29</v>
      </c>
      <c r="H35" s="63" t="str">
        <f>'statement of marks'!B35</f>
        <v/>
      </c>
      <c r="I35" s="63" t="str">
        <f>'statement of marks'!C35</f>
        <v/>
      </c>
      <c r="J35" s="63" t="str">
        <f>'statement of marks'!HO35</f>
        <v>PASSED</v>
      </c>
      <c r="K35" s="74">
        <f>'statement of marks'!HV35</f>
        <v>110</v>
      </c>
      <c r="L35" s="75" t="str">
        <f>'statement of marks'!HW35</f>
        <v/>
      </c>
      <c r="O35" s="69" t="str">
        <f>'statement of marks'!I35</f>
        <v>A29</v>
      </c>
      <c r="P35" s="64" t="str">
        <f t="shared" si="0"/>
        <v/>
      </c>
      <c r="Q35" s="64" t="str">
        <f t="shared" si="1"/>
        <v/>
      </c>
      <c r="R35" s="64" t="str">
        <f t="shared" si="2"/>
        <v/>
      </c>
      <c r="S35" s="64" t="str">
        <f t="shared" si="3"/>
        <v/>
      </c>
      <c r="T35" s="64" t="str">
        <f t="shared" si="4"/>
        <v/>
      </c>
      <c r="U35" s="64" t="str">
        <f t="shared" si="5"/>
        <v/>
      </c>
      <c r="V35" s="64" t="str">
        <f t="shared" si="6"/>
        <v/>
      </c>
      <c r="W35" s="64" t="str">
        <f t="shared" si="7"/>
        <v/>
      </c>
      <c r="X35" s="64" t="str">
        <f t="shared" si="8"/>
        <v/>
      </c>
      <c r="Y35" s="64" t="str">
        <f t="shared" si="9"/>
        <v/>
      </c>
      <c r="Z35" s="64" t="str">
        <f t="shared" si="10"/>
        <v/>
      </c>
      <c r="AA35" s="64" t="str">
        <f t="shared" si="11"/>
        <v/>
      </c>
      <c r="AB35" s="86"/>
    </row>
    <row r="36" spans="1:28" ht="17" customHeight="1">
      <c r="A36" s="70">
        <f>'statement of marks'!A36</f>
        <v>30</v>
      </c>
      <c r="B36" s="71">
        <f>'statement of marks'!D36</f>
        <v>830</v>
      </c>
      <c r="C36" s="71" t="str">
        <f>'statement of marks'!F36</f>
        <v/>
      </c>
      <c r="D36" s="72" t="str">
        <f>'statement of marks'!G36</f>
        <v/>
      </c>
      <c r="E36" s="73" t="str">
        <f>'statement of marks'!I36</f>
        <v>A30</v>
      </c>
      <c r="F36" s="73" t="str">
        <f>'statement of marks'!J36</f>
        <v>B30</v>
      </c>
      <c r="G36" s="73" t="str">
        <f>'statement of marks'!K36</f>
        <v>C30</v>
      </c>
      <c r="H36" s="63" t="str">
        <f>'statement of marks'!B36</f>
        <v/>
      </c>
      <c r="I36" s="63" t="str">
        <f>'statement of marks'!C36</f>
        <v/>
      </c>
      <c r="J36" s="63" t="str">
        <f>'statement of marks'!HO36</f>
        <v>PASSED</v>
      </c>
      <c r="K36" s="74">
        <f>'statement of marks'!HV36</f>
        <v>110</v>
      </c>
      <c r="L36" s="75" t="str">
        <f>'statement of marks'!HW36</f>
        <v/>
      </c>
      <c r="O36" s="69" t="str">
        <f>'statement of marks'!I36</f>
        <v>A30</v>
      </c>
      <c r="P36" s="64" t="str">
        <f t="shared" si="0"/>
        <v/>
      </c>
      <c r="Q36" s="64" t="str">
        <f t="shared" si="1"/>
        <v/>
      </c>
      <c r="R36" s="64" t="str">
        <f t="shared" si="2"/>
        <v/>
      </c>
      <c r="S36" s="64" t="str">
        <f t="shared" si="3"/>
        <v/>
      </c>
      <c r="T36" s="64" t="str">
        <f t="shared" si="4"/>
        <v/>
      </c>
      <c r="U36" s="64" t="str">
        <f t="shared" si="5"/>
        <v/>
      </c>
      <c r="V36" s="64" t="str">
        <f t="shared" si="6"/>
        <v/>
      </c>
      <c r="W36" s="64" t="str">
        <f t="shared" si="7"/>
        <v/>
      </c>
      <c r="X36" s="64" t="str">
        <f t="shared" si="8"/>
        <v/>
      </c>
      <c r="Y36" s="64" t="str">
        <f t="shared" si="9"/>
        <v/>
      </c>
      <c r="Z36" s="64" t="str">
        <f t="shared" si="10"/>
        <v/>
      </c>
      <c r="AA36" s="64" t="str">
        <f t="shared" si="11"/>
        <v/>
      </c>
      <c r="AB36" s="86"/>
    </row>
    <row r="37" spans="1:28" ht="17" customHeight="1">
      <c r="A37" s="70" t="str">
        <f>'statement of marks'!A37</f>
        <v/>
      </c>
      <c r="B37" s="71">
        <f>'statement of marks'!D37</f>
        <v>831</v>
      </c>
      <c r="C37" s="71" t="str">
        <f>'statement of marks'!F37</f>
        <v/>
      </c>
      <c r="D37" s="72" t="str">
        <f>'statement of marks'!G37</f>
        <v/>
      </c>
      <c r="E37" s="73" t="str">
        <f>'statement of marks'!I37</f>
        <v/>
      </c>
      <c r="F37" s="73" t="str">
        <f>'statement of marks'!J37</f>
        <v/>
      </c>
      <c r="G37" s="73" t="str">
        <f>'statement of marks'!K37</f>
        <v/>
      </c>
      <c r="H37" s="63" t="str">
        <f>'statement of marks'!B37</f>
        <v/>
      </c>
      <c r="I37" s="63" t="str">
        <f>'statement of marks'!C37</f>
        <v/>
      </c>
      <c r="J37" s="63" t="str">
        <f>'statement of marks'!HO37</f>
        <v/>
      </c>
      <c r="K37" s="74">
        <f>'statement of marks'!HV37</f>
        <v>110</v>
      </c>
      <c r="L37" s="75" t="str">
        <f>'statement of marks'!HW37</f>
        <v/>
      </c>
      <c r="O37" s="69" t="str">
        <f>'statement of marks'!I37</f>
        <v/>
      </c>
      <c r="P37" s="64" t="str">
        <f t="shared" si="0"/>
        <v/>
      </c>
      <c r="Q37" s="64" t="str">
        <f t="shared" si="1"/>
        <v/>
      </c>
      <c r="R37" s="64" t="str">
        <f t="shared" si="2"/>
        <v/>
      </c>
      <c r="S37" s="64" t="str">
        <f t="shared" si="3"/>
        <v/>
      </c>
      <c r="T37" s="64" t="str">
        <f t="shared" si="4"/>
        <v/>
      </c>
      <c r="U37" s="64" t="str">
        <f t="shared" si="5"/>
        <v/>
      </c>
      <c r="V37" s="64" t="str">
        <f t="shared" si="6"/>
        <v/>
      </c>
      <c r="W37" s="64" t="str">
        <f t="shared" si="7"/>
        <v/>
      </c>
      <c r="X37" s="64" t="str">
        <f t="shared" si="8"/>
        <v/>
      </c>
      <c r="Y37" s="64" t="str">
        <f t="shared" si="9"/>
        <v/>
      </c>
      <c r="Z37" s="64" t="str">
        <f t="shared" si="10"/>
        <v/>
      </c>
      <c r="AA37" s="64" t="str">
        <f t="shared" si="11"/>
        <v/>
      </c>
      <c r="AB37" s="86"/>
    </row>
    <row r="38" spans="1:28" ht="17" customHeight="1">
      <c r="A38" s="70" t="str">
        <f>'statement of marks'!A38</f>
        <v/>
      </c>
      <c r="B38" s="71">
        <f>'statement of marks'!D38</f>
        <v>832</v>
      </c>
      <c r="C38" s="71" t="str">
        <f>'statement of marks'!F38</f>
        <v/>
      </c>
      <c r="D38" s="72" t="str">
        <f>'statement of marks'!G38</f>
        <v/>
      </c>
      <c r="E38" s="73" t="str">
        <f>'statement of marks'!I38</f>
        <v/>
      </c>
      <c r="F38" s="73" t="str">
        <f>'statement of marks'!J38</f>
        <v/>
      </c>
      <c r="G38" s="73" t="str">
        <f>'statement of marks'!K38</f>
        <v/>
      </c>
      <c r="H38" s="63" t="str">
        <f>'statement of marks'!B38</f>
        <v/>
      </c>
      <c r="I38" s="63" t="str">
        <f>'statement of marks'!C38</f>
        <v/>
      </c>
      <c r="J38" s="63" t="str">
        <f>'statement of marks'!HO38</f>
        <v/>
      </c>
      <c r="K38" s="74">
        <f>'statement of marks'!HV38</f>
        <v>110</v>
      </c>
      <c r="L38" s="75" t="str">
        <f>'statement of marks'!HW38</f>
        <v/>
      </c>
      <c r="O38" s="69" t="str">
        <f>'statement of marks'!I38</f>
        <v/>
      </c>
      <c r="P38" s="64" t="str">
        <f t="shared" si="0"/>
        <v/>
      </c>
      <c r="Q38" s="64" t="str">
        <f t="shared" si="1"/>
        <v/>
      </c>
      <c r="R38" s="64" t="str">
        <f t="shared" si="2"/>
        <v/>
      </c>
      <c r="S38" s="64" t="str">
        <f t="shared" si="3"/>
        <v/>
      </c>
      <c r="T38" s="64" t="str">
        <f t="shared" si="4"/>
        <v/>
      </c>
      <c r="U38" s="64" t="str">
        <f t="shared" si="5"/>
        <v/>
      </c>
      <c r="V38" s="64" t="str">
        <f t="shared" si="6"/>
        <v/>
      </c>
      <c r="W38" s="64" t="str">
        <f t="shared" si="7"/>
        <v/>
      </c>
      <c r="X38" s="64" t="str">
        <f t="shared" si="8"/>
        <v/>
      </c>
      <c r="Y38" s="64" t="str">
        <f t="shared" si="9"/>
        <v/>
      </c>
      <c r="Z38" s="64" t="str">
        <f t="shared" si="10"/>
        <v/>
      </c>
      <c r="AA38" s="64" t="str">
        <f t="shared" si="11"/>
        <v/>
      </c>
      <c r="AB38" s="86"/>
    </row>
    <row r="39" spans="1:28" ht="17" customHeight="1">
      <c r="A39" s="70" t="str">
        <f>'statement of marks'!A39</f>
        <v/>
      </c>
      <c r="B39" s="71">
        <f>'statement of marks'!D39</f>
        <v>833</v>
      </c>
      <c r="C39" s="71" t="str">
        <f>'statement of marks'!F39</f>
        <v/>
      </c>
      <c r="D39" s="72" t="str">
        <f>'statement of marks'!G39</f>
        <v/>
      </c>
      <c r="E39" s="73" t="str">
        <f>'statement of marks'!I39</f>
        <v/>
      </c>
      <c r="F39" s="73" t="str">
        <f>'statement of marks'!J39</f>
        <v/>
      </c>
      <c r="G39" s="73" t="str">
        <f>'statement of marks'!K39</f>
        <v/>
      </c>
      <c r="H39" s="63" t="str">
        <f>'statement of marks'!B39</f>
        <v/>
      </c>
      <c r="I39" s="63" t="str">
        <f>'statement of marks'!C39</f>
        <v/>
      </c>
      <c r="J39" s="63" t="str">
        <f>'statement of marks'!HO39</f>
        <v/>
      </c>
      <c r="K39" s="74">
        <f>'statement of marks'!HV39</f>
        <v>110</v>
      </c>
      <c r="L39" s="75" t="str">
        <f>'statement of marks'!HW39</f>
        <v/>
      </c>
      <c r="O39" s="69" t="str">
        <f>'statement of marks'!I39</f>
        <v/>
      </c>
      <c r="P39" s="64" t="str">
        <f t="shared" si="0"/>
        <v/>
      </c>
      <c r="Q39" s="64" t="str">
        <f t="shared" si="1"/>
        <v/>
      </c>
      <c r="R39" s="64" t="str">
        <f t="shared" si="2"/>
        <v/>
      </c>
      <c r="S39" s="64" t="str">
        <f t="shared" si="3"/>
        <v/>
      </c>
      <c r="T39" s="64" t="str">
        <f t="shared" si="4"/>
        <v/>
      </c>
      <c r="U39" s="64" t="str">
        <f t="shared" si="5"/>
        <v/>
      </c>
      <c r="V39" s="64" t="str">
        <f t="shared" si="6"/>
        <v/>
      </c>
      <c r="W39" s="64" t="str">
        <f t="shared" si="7"/>
        <v/>
      </c>
      <c r="X39" s="64" t="str">
        <f t="shared" si="8"/>
        <v/>
      </c>
      <c r="Y39" s="64" t="str">
        <f t="shared" si="9"/>
        <v/>
      </c>
      <c r="Z39" s="64" t="str">
        <f t="shared" si="10"/>
        <v/>
      </c>
      <c r="AA39" s="64" t="str">
        <f t="shared" si="11"/>
        <v/>
      </c>
      <c r="AB39" s="86"/>
    </row>
    <row r="40" spans="1:28" ht="17" customHeight="1">
      <c r="A40" s="70" t="str">
        <f>'statement of marks'!A40</f>
        <v/>
      </c>
      <c r="B40" s="71">
        <f>'statement of marks'!D40</f>
        <v>834</v>
      </c>
      <c r="C40" s="71" t="str">
        <f>'statement of marks'!F40</f>
        <v/>
      </c>
      <c r="D40" s="72" t="str">
        <f>'statement of marks'!G40</f>
        <v/>
      </c>
      <c r="E40" s="73" t="str">
        <f>'statement of marks'!I40</f>
        <v/>
      </c>
      <c r="F40" s="73" t="str">
        <f>'statement of marks'!J40</f>
        <v/>
      </c>
      <c r="G40" s="73" t="str">
        <f>'statement of marks'!K40</f>
        <v/>
      </c>
      <c r="H40" s="63" t="str">
        <f>'statement of marks'!B40</f>
        <v/>
      </c>
      <c r="I40" s="63" t="str">
        <f>'statement of marks'!C40</f>
        <v/>
      </c>
      <c r="J40" s="63" t="str">
        <f>'statement of marks'!HO40</f>
        <v/>
      </c>
      <c r="K40" s="74">
        <f>'statement of marks'!HV40</f>
        <v>110</v>
      </c>
      <c r="L40" s="75" t="str">
        <f>'statement of marks'!HW40</f>
        <v/>
      </c>
      <c r="O40" s="69" t="str">
        <f>'statement of marks'!I40</f>
        <v/>
      </c>
      <c r="P40" s="64" t="str">
        <f t="shared" si="0"/>
        <v/>
      </c>
      <c r="Q40" s="64" t="str">
        <f t="shared" si="1"/>
        <v/>
      </c>
      <c r="R40" s="64" t="str">
        <f t="shared" si="2"/>
        <v/>
      </c>
      <c r="S40" s="64" t="str">
        <f t="shared" si="3"/>
        <v/>
      </c>
      <c r="T40" s="64" t="str">
        <f t="shared" si="4"/>
        <v/>
      </c>
      <c r="U40" s="64" t="str">
        <f t="shared" si="5"/>
        <v/>
      </c>
      <c r="V40" s="64" t="str">
        <f t="shared" si="6"/>
        <v/>
      </c>
      <c r="W40" s="64" t="str">
        <f t="shared" si="7"/>
        <v/>
      </c>
      <c r="X40" s="64" t="str">
        <f t="shared" si="8"/>
        <v/>
      </c>
      <c r="Y40" s="64" t="str">
        <f t="shared" si="9"/>
        <v/>
      </c>
      <c r="Z40" s="64" t="str">
        <f t="shared" si="10"/>
        <v/>
      </c>
      <c r="AA40" s="64" t="str">
        <f t="shared" si="11"/>
        <v/>
      </c>
      <c r="AB40" s="86"/>
    </row>
    <row r="41" spans="1:28" ht="17" customHeight="1">
      <c r="A41" s="70" t="str">
        <f>'statement of marks'!A41</f>
        <v/>
      </c>
      <c r="B41" s="71">
        <f>'statement of marks'!D41</f>
        <v>835</v>
      </c>
      <c r="C41" s="71" t="str">
        <f>'statement of marks'!F41</f>
        <v/>
      </c>
      <c r="D41" s="72" t="str">
        <f>'statement of marks'!G41</f>
        <v/>
      </c>
      <c r="E41" s="73" t="str">
        <f>'statement of marks'!I41</f>
        <v/>
      </c>
      <c r="F41" s="73" t="str">
        <f>'statement of marks'!J41</f>
        <v/>
      </c>
      <c r="G41" s="73" t="str">
        <f>'statement of marks'!K41</f>
        <v/>
      </c>
      <c r="H41" s="63" t="str">
        <f>'statement of marks'!B41</f>
        <v/>
      </c>
      <c r="I41" s="63" t="str">
        <f>'statement of marks'!C41</f>
        <v/>
      </c>
      <c r="J41" s="63" t="str">
        <f>'statement of marks'!HO41</f>
        <v/>
      </c>
      <c r="K41" s="74">
        <f>'statement of marks'!HV41</f>
        <v>110</v>
      </c>
      <c r="L41" s="75" t="str">
        <f>'statement of marks'!HW41</f>
        <v/>
      </c>
      <c r="O41" s="69" t="str">
        <f>'statement of marks'!I41</f>
        <v/>
      </c>
      <c r="P41" s="64" t="str">
        <f t="shared" si="0"/>
        <v/>
      </c>
      <c r="Q41" s="64" t="str">
        <f t="shared" si="1"/>
        <v/>
      </c>
      <c r="R41" s="64" t="str">
        <f t="shared" si="2"/>
        <v/>
      </c>
      <c r="S41" s="64" t="str">
        <f t="shared" si="3"/>
        <v/>
      </c>
      <c r="T41" s="64" t="str">
        <f t="shared" si="4"/>
        <v/>
      </c>
      <c r="U41" s="64" t="str">
        <f t="shared" si="5"/>
        <v/>
      </c>
      <c r="V41" s="64" t="str">
        <f t="shared" si="6"/>
        <v/>
      </c>
      <c r="W41" s="64" t="str">
        <f t="shared" si="7"/>
        <v/>
      </c>
      <c r="X41" s="64" t="str">
        <f t="shared" si="8"/>
        <v/>
      </c>
      <c r="Y41" s="64" t="str">
        <f t="shared" si="9"/>
        <v/>
      </c>
      <c r="Z41" s="64" t="str">
        <f t="shared" si="10"/>
        <v/>
      </c>
      <c r="AA41" s="64" t="str">
        <f t="shared" si="11"/>
        <v/>
      </c>
      <c r="AB41" s="86"/>
    </row>
    <row r="42" spans="1:28" ht="17" customHeight="1">
      <c r="A42" s="70" t="str">
        <f>'statement of marks'!A42</f>
        <v/>
      </c>
      <c r="B42" s="71">
        <f>'statement of marks'!D42</f>
        <v>836</v>
      </c>
      <c r="C42" s="71" t="str">
        <f>'statement of marks'!F42</f>
        <v/>
      </c>
      <c r="D42" s="72" t="str">
        <f>'statement of marks'!G42</f>
        <v/>
      </c>
      <c r="E42" s="73" t="str">
        <f>'statement of marks'!I42</f>
        <v/>
      </c>
      <c r="F42" s="73" t="str">
        <f>'statement of marks'!J42</f>
        <v/>
      </c>
      <c r="G42" s="73" t="str">
        <f>'statement of marks'!K42</f>
        <v/>
      </c>
      <c r="H42" s="63" t="str">
        <f>'statement of marks'!B42</f>
        <v/>
      </c>
      <c r="I42" s="63" t="str">
        <f>'statement of marks'!C42</f>
        <v/>
      </c>
      <c r="J42" s="63" t="str">
        <f>'statement of marks'!HO42</f>
        <v/>
      </c>
      <c r="K42" s="74">
        <f>'statement of marks'!HV42</f>
        <v>110</v>
      </c>
      <c r="L42" s="75" t="str">
        <f>'statement of marks'!HW42</f>
        <v/>
      </c>
      <c r="O42" s="69" t="str">
        <f>'statement of marks'!I42</f>
        <v/>
      </c>
      <c r="P42" s="64" t="str">
        <f t="shared" si="0"/>
        <v/>
      </c>
      <c r="Q42" s="64" t="str">
        <f t="shared" si="1"/>
        <v/>
      </c>
      <c r="R42" s="64" t="str">
        <f t="shared" si="2"/>
        <v/>
      </c>
      <c r="S42" s="64" t="str">
        <f t="shared" si="3"/>
        <v/>
      </c>
      <c r="T42" s="64" t="str">
        <f t="shared" si="4"/>
        <v/>
      </c>
      <c r="U42" s="64" t="str">
        <f t="shared" si="5"/>
        <v/>
      </c>
      <c r="V42" s="64" t="str">
        <f t="shared" si="6"/>
        <v/>
      </c>
      <c r="W42" s="64" t="str">
        <f t="shared" si="7"/>
        <v/>
      </c>
      <c r="X42" s="64" t="str">
        <f t="shared" si="8"/>
        <v/>
      </c>
      <c r="Y42" s="64" t="str">
        <f t="shared" si="9"/>
        <v/>
      </c>
      <c r="Z42" s="64" t="str">
        <f t="shared" si="10"/>
        <v/>
      </c>
      <c r="AA42" s="64" t="str">
        <f t="shared" si="11"/>
        <v/>
      </c>
      <c r="AB42" s="86"/>
    </row>
    <row r="43" spans="1:28" ht="17" customHeight="1">
      <c r="A43" s="70" t="str">
        <f>'statement of marks'!A43</f>
        <v/>
      </c>
      <c r="B43" s="71">
        <f>'statement of marks'!D43</f>
        <v>837</v>
      </c>
      <c r="C43" s="71" t="str">
        <f>'statement of marks'!F43</f>
        <v/>
      </c>
      <c r="D43" s="72" t="str">
        <f>'statement of marks'!G43</f>
        <v/>
      </c>
      <c r="E43" s="73" t="str">
        <f>'statement of marks'!I43</f>
        <v/>
      </c>
      <c r="F43" s="73" t="str">
        <f>'statement of marks'!J43</f>
        <v/>
      </c>
      <c r="G43" s="73" t="str">
        <f>'statement of marks'!K43</f>
        <v/>
      </c>
      <c r="H43" s="63" t="str">
        <f>'statement of marks'!B43</f>
        <v/>
      </c>
      <c r="I43" s="63" t="str">
        <f>'statement of marks'!C43</f>
        <v/>
      </c>
      <c r="J43" s="63" t="str">
        <f>'statement of marks'!HO43</f>
        <v/>
      </c>
      <c r="K43" s="74">
        <f>'statement of marks'!HV43</f>
        <v>110</v>
      </c>
      <c r="L43" s="76" t="str">
        <f>'statement of marks'!HW43</f>
        <v/>
      </c>
      <c r="O43" s="69" t="str">
        <f>'statement of marks'!I43</f>
        <v/>
      </c>
      <c r="P43" s="64" t="str">
        <f t="shared" si="0"/>
        <v/>
      </c>
      <c r="Q43" s="64" t="str">
        <f t="shared" si="1"/>
        <v/>
      </c>
      <c r="R43" s="64" t="str">
        <f t="shared" si="2"/>
        <v/>
      </c>
      <c r="S43" s="64" t="str">
        <f t="shared" si="3"/>
        <v/>
      </c>
      <c r="T43" s="64" t="str">
        <f t="shared" si="4"/>
        <v/>
      </c>
      <c r="U43" s="64" t="str">
        <f t="shared" si="5"/>
        <v/>
      </c>
      <c r="V43" s="64" t="str">
        <f t="shared" si="6"/>
        <v/>
      </c>
      <c r="W43" s="64" t="str">
        <f t="shared" si="7"/>
        <v/>
      </c>
      <c r="X43" s="64" t="str">
        <f t="shared" si="8"/>
        <v/>
      </c>
      <c r="Y43" s="64" t="str">
        <f t="shared" si="9"/>
        <v/>
      </c>
      <c r="Z43" s="64" t="str">
        <f t="shared" si="10"/>
        <v/>
      </c>
      <c r="AA43" s="64" t="str">
        <f t="shared" si="11"/>
        <v/>
      </c>
      <c r="AB43" s="86"/>
    </row>
    <row r="44" spans="1:28" ht="17" customHeight="1">
      <c r="A44" s="70" t="str">
        <f>'statement of marks'!A44</f>
        <v/>
      </c>
      <c r="B44" s="71">
        <f>'statement of marks'!D44</f>
        <v>838</v>
      </c>
      <c r="C44" s="71" t="str">
        <f>'statement of marks'!F44</f>
        <v/>
      </c>
      <c r="D44" s="72" t="str">
        <f>'statement of marks'!G44</f>
        <v/>
      </c>
      <c r="E44" s="73" t="str">
        <f>'statement of marks'!I44</f>
        <v/>
      </c>
      <c r="F44" s="73" t="str">
        <f>'statement of marks'!J44</f>
        <v/>
      </c>
      <c r="G44" s="73" t="str">
        <f>'statement of marks'!K44</f>
        <v/>
      </c>
      <c r="H44" s="63" t="str">
        <f>'statement of marks'!B44</f>
        <v/>
      </c>
      <c r="I44" s="63" t="str">
        <f>'statement of marks'!C44</f>
        <v/>
      </c>
      <c r="J44" s="63" t="str">
        <f>'statement of marks'!HO44</f>
        <v/>
      </c>
      <c r="K44" s="74">
        <f>'statement of marks'!HV44</f>
        <v>110</v>
      </c>
      <c r="L44" s="76" t="str">
        <f>'statement of marks'!HW44</f>
        <v/>
      </c>
      <c r="O44" s="69" t="str">
        <f>'statement of marks'!I44</f>
        <v/>
      </c>
      <c r="P44" s="64" t="str">
        <f t="shared" si="0"/>
        <v/>
      </c>
      <c r="Q44" s="64" t="str">
        <f t="shared" si="1"/>
        <v/>
      </c>
      <c r="R44" s="64" t="str">
        <f t="shared" si="2"/>
        <v/>
      </c>
      <c r="S44" s="64" t="str">
        <f t="shared" si="3"/>
        <v/>
      </c>
      <c r="T44" s="64" t="str">
        <f t="shared" si="4"/>
        <v/>
      </c>
      <c r="U44" s="64" t="str">
        <f t="shared" si="5"/>
        <v/>
      </c>
      <c r="V44" s="64" t="str">
        <f t="shared" si="6"/>
        <v/>
      </c>
      <c r="W44" s="64" t="str">
        <f t="shared" si="7"/>
        <v/>
      </c>
      <c r="X44" s="64" t="str">
        <f t="shared" si="8"/>
        <v/>
      </c>
      <c r="Y44" s="64" t="str">
        <f t="shared" si="9"/>
        <v/>
      </c>
      <c r="Z44" s="64" t="str">
        <f t="shared" si="10"/>
        <v/>
      </c>
      <c r="AA44" s="64" t="str">
        <f t="shared" si="11"/>
        <v/>
      </c>
      <c r="AB44" s="86"/>
    </row>
    <row r="45" spans="1:28" ht="17" customHeight="1">
      <c r="A45" s="70" t="str">
        <f>'statement of marks'!A45</f>
        <v/>
      </c>
      <c r="B45" s="71">
        <f>'statement of marks'!D45</f>
        <v>839</v>
      </c>
      <c r="C45" s="71" t="str">
        <f>'statement of marks'!F45</f>
        <v/>
      </c>
      <c r="D45" s="72" t="str">
        <f>'statement of marks'!G45</f>
        <v/>
      </c>
      <c r="E45" s="73" t="str">
        <f>'statement of marks'!I45</f>
        <v/>
      </c>
      <c r="F45" s="73" t="str">
        <f>'statement of marks'!J45</f>
        <v/>
      </c>
      <c r="G45" s="73" t="str">
        <f>'statement of marks'!K45</f>
        <v/>
      </c>
      <c r="H45" s="63" t="str">
        <f>'statement of marks'!B45</f>
        <v/>
      </c>
      <c r="I45" s="63" t="str">
        <f>'statement of marks'!C45</f>
        <v/>
      </c>
      <c r="J45" s="63" t="str">
        <f>'statement of marks'!HO45</f>
        <v/>
      </c>
      <c r="K45" s="74">
        <f>'statement of marks'!HV45</f>
        <v>110</v>
      </c>
      <c r="L45" s="76" t="str">
        <f>'statement of marks'!HW45</f>
        <v/>
      </c>
      <c r="O45" s="69" t="str">
        <f>'statement of marks'!I45</f>
        <v/>
      </c>
      <c r="P45" s="64" t="str">
        <f t="shared" si="0"/>
        <v/>
      </c>
      <c r="Q45" s="64" t="str">
        <f t="shared" si="1"/>
        <v/>
      </c>
      <c r="R45" s="64" t="str">
        <f t="shared" si="2"/>
        <v/>
      </c>
      <c r="S45" s="64" t="str">
        <f t="shared" si="3"/>
        <v/>
      </c>
      <c r="T45" s="64" t="str">
        <f t="shared" si="4"/>
        <v/>
      </c>
      <c r="U45" s="64" t="str">
        <f t="shared" si="5"/>
        <v/>
      </c>
      <c r="V45" s="64" t="str">
        <f t="shared" si="6"/>
        <v/>
      </c>
      <c r="W45" s="64" t="str">
        <f t="shared" si="7"/>
        <v/>
      </c>
      <c r="X45" s="64" t="str">
        <f t="shared" si="8"/>
        <v/>
      </c>
      <c r="Y45" s="64" t="str">
        <f t="shared" si="9"/>
        <v/>
      </c>
      <c r="Z45" s="64" t="str">
        <f t="shared" si="10"/>
        <v/>
      </c>
      <c r="AA45" s="64" t="str">
        <f t="shared" si="11"/>
        <v/>
      </c>
      <c r="AB45" s="86"/>
    </row>
    <row r="46" spans="1:28" ht="17" customHeight="1">
      <c r="A46" s="70" t="str">
        <f>'statement of marks'!A46</f>
        <v/>
      </c>
      <c r="B46" s="71">
        <f>'statement of marks'!D46</f>
        <v>840</v>
      </c>
      <c r="C46" s="71" t="str">
        <f>'statement of marks'!F46</f>
        <v/>
      </c>
      <c r="D46" s="72" t="str">
        <f>'statement of marks'!G46</f>
        <v/>
      </c>
      <c r="E46" s="73" t="str">
        <f>'statement of marks'!I46</f>
        <v/>
      </c>
      <c r="F46" s="73" t="str">
        <f>'statement of marks'!J46</f>
        <v/>
      </c>
      <c r="G46" s="73" t="str">
        <f>'statement of marks'!K46</f>
        <v/>
      </c>
      <c r="H46" s="63" t="str">
        <f>'statement of marks'!B46</f>
        <v/>
      </c>
      <c r="I46" s="63" t="str">
        <f>'statement of marks'!C46</f>
        <v/>
      </c>
      <c r="J46" s="63" t="str">
        <f>'statement of marks'!HO46</f>
        <v/>
      </c>
      <c r="K46" s="74">
        <f>'statement of marks'!HV46</f>
        <v>110</v>
      </c>
      <c r="L46" s="76" t="str">
        <f>'statement of marks'!HW46</f>
        <v/>
      </c>
      <c r="O46" s="69" t="str">
        <f>'statement of marks'!I46</f>
        <v/>
      </c>
      <c r="P46" s="64" t="str">
        <f t="shared" si="0"/>
        <v/>
      </c>
      <c r="Q46" s="64" t="str">
        <f t="shared" si="1"/>
        <v/>
      </c>
      <c r="R46" s="64" t="str">
        <f t="shared" si="2"/>
        <v/>
      </c>
      <c r="S46" s="64" t="str">
        <f t="shared" si="3"/>
        <v/>
      </c>
      <c r="T46" s="64" t="str">
        <f t="shared" si="4"/>
        <v/>
      </c>
      <c r="U46" s="64" t="str">
        <f t="shared" si="5"/>
        <v/>
      </c>
      <c r="V46" s="64" t="str">
        <f t="shared" si="6"/>
        <v/>
      </c>
      <c r="W46" s="64" t="str">
        <f t="shared" si="7"/>
        <v/>
      </c>
      <c r="X46" s="64" t="str">
        <f t="shared" si="8"/>
        <v/>
      </c>
      <c r="Y46" s="64" t="str">
        <f t="shared" si="9"/>
        <v/>
      </c>
      <c r="Z46" s="64" t="str">
        <f t="shared" si="10"/>
        <v/>
      </c>
      <c r="AA46" s="64" t="str">
        <f t="shared" si="11"/>
        <v/>
      </c>
      <c r="AB46" s="86"/>
    </row>
    <row r="47" spans="1:28" ht="17" customHeight="1">
      <c r="A47" s="70" t="str">
        <f>'statement of marks'!A47</f>
        <v/>
      </c>
      <c r="B47" s="71">
        <f>'statement of marks'!D47</f>
        <v>841</v>
      </c>
      <c r="C47" s="71" t="str">
        <f>'statement of marks'!F47</f>
        <v/>
      </c>
      <c r="D47" s="72" t="str">
        <f>'statement of marks'!G47</f>
        <v/>
      </c>
      <c r="E47" s="73" t="str">
        <f>'statement of marks'!I47</f>
        <v/>
      </c>
      <c r="F47" s="73" t="str">
        <f>'statement of marks'!J47</f>
        <v/>
      </c>
      <c r="G47" s="73" t="str">
        <f>'statement of marks'!K47</f>
        <v/>
      </c>
      <c r="H47" s="63" t="str">
        <f>'statement of marks'!B47</f>
        <v/>
      </c>
      <c r="I47" s="63" t="str">
        <f>'statement of marks'!C47</f>
        <v/>
      </c>
      <c r="J47" s="63" t="str">
        <f>'statement of marks'!HO47</f>
        <v/>
      </c>
      <c r="K47" s="74">
        <f>'statement of marks'!HV47</f>
        <v>110</v>
      </c>
      <c r="L47" s="76" t="str">
        <f>'statement of marks'!HW47</f>
        <v/>
      </c>
      <c r="O47" s="69" t="str">
        <f>'statement of marks'!I47</f>
        <v/>
      </c>
      <c r="P47" s="64" t="str">
        <f t="shared" si="0"/>
        <v/>
      </c>
      <c r="Q47" s="64" t="str">
        <f t="shared" si="1"/>
        <v/>
      </c>
      <c r="R47" s="64" t="str">
        <f t="shared" si="2"/>
        <v/>
      </c>
      <c r="S47" s="64" t="str">
        <f t="shared" si="3"/>
        <v/>
      </c>
      <c r="T47" s="64" t="str">
        <f t="shared" si="4"/>
        <v/>
      </c>
      <c r="U47" s="64" t="str">
        <f t="shared" si="5"/>
        <v/>
      </c>
      <c r="V47" s="64" t="str">
        <f t="shared" si="6"/>
        <v/>
      </c>
      <c r="W47" s="64" t="str">
        <f t="shared" si="7"/>
        <v/>
      </c>
      <c r="X47" s="64" t="str">
        <f t="shared" si="8"/>
        <v/>
      </c>
      <c r="Y47" s="64" t="str">
        <f t="shared" si="9"/>
        <v/>
      </c>
      <c r="Z47" s="64" t="str">
        <f t="shared" si="10"/>
        <v/>
      </c>
      <c r="AA47" s="64" t="str">
        <f t="shared" si="11"/>
        <v/>
      </c>
      <c r="AB47" s="86"/>
    </row>
    <row r="48" spans="1:28" ht="17" customHeight="1">
      <c r="A48" s="70" t="str">
        <f>'statement of marks'!A48</f>
        <v/>
      </c>
      <c r="B48" s="71">
        <f>'statement of marks'!D48</f>
        <v>842</v>
      </c>
      <c r="C48" s="71" t="str">
        <f>'statement of marks'!F48</f>
        <v/>
      </c>
      <c r="D48" s="72" t="str">
        <f>'statement of marks'!G48</f>
        <v/>
      </c>
      <c r="E48" s="73" t="str">
        <f>'statement of marks'!I48</f>
        <v/>
      </c>
      <c r="F48" s="73" t="str">
        <f>'statement of marks'!J48</f>
        <v/>
      </c>
      <c r="G48" s="73" t="str">
        <f>'statement of marks'!K48</f>
        <v/>
      </c>
      <c r="H48" s="63" t="str">
        <f>'statement of marks'!B48</f>
        <v/>
      </c>
      <c r="I48" s="63" t="str">
        <f>'statement of marks'!C48</f>
        <v/>
      </c>
      <c r="J48" s="63" t="str">
        <f>'statement of marks'!HO48</f>
        <v/>
      </c>
      <c r="K48" s="74">
        <f>'statement of marks'!HV48</f>
        <v>110</v>
      </c>
      <c r="L48" s="76" t="str">
        <f>'statement of marks'!HW48</f>
        <v/>
      </c>
      <c r="O48" s="69" t="str">
        <f>'statement of marks'!I48</f>
        <v/>
      </c>
      <c r="P48" s="64" t="str">
        <f t="shared" si="0"/>
        <v/>
      </c>
      <c r="Q48" s="64" t="str">
        <f t="shared" si="1"/>
        <v/>
      </c>
      <c r="R48" s="64" t="str">
        <f t="shared" si="2"/>
        <v/>
      </c>
      <c r="S48" s="64" t="str">
        <f t="shared" si="3"/>
        <v/>
      </c>
      <c r="T48" s="64" t="str">
        <f t="shared" si="4"/>
        <v/>
      </c>
      <c r="U48" s="64" t="str">
        <f t="shared" si="5"/>
        <v/>
      </c>
      <c r="V48" s="64" t="str">
        <f t="shared" si="6"/>
        <v/>
      </c>
      <c r="W48" s="64" t="str">
        <f t="shared" si="7"/>
        <v/>
      </c>
      <c r="X48" s="64" t="str">
        <f t="shared" si="8"/>
        <v/>
      </c>
      <c r="Y48" s="64" t="str">
        <f t="shared" si="9"/>
        <v/>
      </c>
      <c r="Z48" s="64" t="str">
        <f t="shared" si="10"/>
        <v/>
      </c>
      <c r="AA48" s="64" t="str">
        <f t="shared" si="11"/>
        <v/>
      </c>
      <c r="AB48" s="86"/>
    </row>
    <row r="49" spans="1:28" ht="17" customHeight="1">
      <c r="A49" s="70" t="str">
        <f>'statement of marks'!A49</f>
        <v/>
      </c>
      <c r="B49" s="71">
        <f>'statement of marks'!D49</f>
        <v>843</v>
      </c>
      <c r="C49" s="71" t="str">
        <f>'statement of marks'!F49</f>
        <v/>
      </c>
      <c r="D49" s="72" t="str">
        <f>'statement of marks'!G49</f>
        <v/>
      </c>
      <c r="E49" s="73" t="str">
        <f>'statement of marks'!I49</f>
        <v/>
      </c>
      <c r="F49" s="73" t="str">
        <f>'statement of marks'!J49</f>
        <v/>
      </c>
      <c r="G49" s="73" t="str">
        <f>'statement of marks'!K49</f>
        <v/>
      </c>
      <c r="H49" s="63" t="str">
        <f>'statement of marks'!B49</f>
        <v/>
      </c>
      <c r="I49" s="63" t="str">
        <f>'statement of marks'!C49</f>
        <v/>
      </c>
      <c r="J49" s="63" t="str">
        <f>'statement of marks'!HO49</f>
        <v/>
      </c>
      <c r="K49" s="74">
        <f>'statement of marks'!HV49</f>
        <v>110</v>
      </c>
      <c r="L49" s="76" t="str">
        <f>'statement of marks'!HW49</f>
        <v/>
      </c>
      <c r="O49" s="69" t="str">
        <f>'statement of marks'!I49</f>
        <v/>
      </c>
      <c r="P49" s="64" t="str">
        <f t="shared" si="0"/>
        <v/>
      </c>
      <c r="Q49" s="64" t="str">
        <f t="shared" si="1"/>
        <v/>
      </c>
      <c r="R49" s="64" t="str">
        <f t="shared" si="2"/>
        <v/>
      </c>
      <c r="S49" s="64" t="str">
        <f t="shared" si="3"/>
        <v/>
      </c>
      <c r="T49" s="64" t="str">
        <f t="shared" si="4"/>
        <v/>
      </c>
      <c r="U49" s="64" t="str">
        <f t="shared" si="5"/>
        <v/>
      </c>
      <c r="V49" s="64" t="str">
        <f t="shared" si="6"/>
        <v/>
      </c>
      <c r="W49" s="64" t="str">
        <f t="shared" si="7"/>
        <v/>
      </c>
      <c r="X49" s="64" t="str">
        <f t="shared" si="8"/>
        <v/>
      </c>
      <c r="Y49" s="64" t="str">
        <f t="shared" si="9"/>
        <v/>
      </c>
      <c r="Z49" s="64" t="str">
        <f t="shared" si="10"/>
        <v/>
      </c>
      <c r="AA49" s="64" t="str">
        <f t="shared" si="11"/>
        <v/>
      </c>
      <c r="AB49" s="86"/>
    </row>
    <row r="50" spans="1:28" ht="17" customHeight="1">
      <c r="A50" s="70" t="str">
        <f>'statement of marks'!A50</f>
        <v/>
      </c>
      <c r="B50" s="71">
        <f>'statement of marks'!D50</f>
        <v>844</v>
      </c>
      <c r="C50" s="71" t="str">
        <f>'statement of marks'!F50</f>
        <v/>
      </c>
      <c r="D50" s="72" t="str">
        <f>'statement of marks'!G50</f>
        <v/>
      </c>
      <c r="E50" s="73" t="str">
        <f>'statement of marks'!I50</f>
        <v/>
      </c>
      <c r="F50" s="73" t="str">
        <f>'statement of marks'!J50</f>
        <v/>
      </c>
      <c r="G50" s="73" t="str">
        <f>'statement of marks'!K50</f>
        <v/>
      </c>
      <c r="H50" s="63" t="str">
        <f>'statement of marks'!B50</f>
        <v/>
      </c>
      <c r="I50" s="63" t="str">
        <f>'statement of marks'!C50</f>
        <v/>
      </c>
      <c r="J50" s="63" t="str">
        <f>'statement of marks'!HO50</f>
        <v/>
      </c>
      <c r="K50" s="74">
        <f>'statement of marks'!HV50</f>
        <v>110</v>
      </c>
      <c r="L50" s="76" t="str">
        <f>'statement of marks'!HW50</f>
        <v/>
      </c>
      <c r="O50" s="69" t="str">
        <f>'statement of marks'!I50</f>
        <v/>
      </c>
      <c r="P50" s="64" t="str">
        <f t="shared" si="0"/>
        <v/>
      </c>
      <c r="Q50" s="64" t="str">
        <f t="shared" si="1"/>
        <v/>
      </c>
      <c r="R50" s="64" t="str">
        <f t="shared" si="2"/>
        <v/>
      </c>
      <c r="S50" s="64" t="str">
        <f t="shared" si="3"/>
        <v/>
      </c>
      <c r="T50" s="64" t="str">
        <f t="shared" si="4"/>
        <v/>
      </c>
      <c r="U50" s="64" t="str">
        <f t="shared" si="5"/>
        <v/>
      </c>
      <c r="V50" s="64" t="str">
        <f t="shared" si="6"/>
        <v/>
      </c>
      <c r="W50" s="64" t="str">
        <f t="shared" si="7"/>
        <v/>
      </c>
      <c r="X50" s="64" t="str">
        <f t="shared" si="8"/>
        <v/>
      </c>
      <c r="Y50" s="64" t="str">
        <f t="shared" si="9"/>
        <v/>
      </c>
      <c r="Z50" s="64" t="str">
        <f t="shared" si="10"/>
        <v/>
      </c>
      <c r="AA50" s="64" t="str">
        <f t="shared" si="11"/>
        <v/>
      </c>
      <c r="AB50" s="86"/>
    </row>
    <row r="51" spans="1:28" ht="17" customHeight="1">
      <c r="A51" s="70" t="str">
        <f>'statement of marks'!A51</f>
        <v/>
      </c>
      <c r="B51" s="71">
        <f>'statement of marks'!D51</f>
        <v>845</v>
      </c>
      <c r="C51" s="71" t="str">
        <f>'statement of marks'!F51</f>
        <v/>
      </c>
      <c r="D51" s="72" t="str">
        <f>'statement of marks'!G51</f>
        <v/>
      </c>
      <c r="E51" s="73" t="str">
        <f>'statement of marks'!I51</f>
        <v/>
      </c>
      <c r="F51" s="73" t="str">
        <f>'statement of marks'!J51</f>
        <v/>
      </c>
      <c r="G51" s="73" t="str">
        <f>'statement of marks'!K51</f>
        <v/>
      </c>
      <c r="H51" s="63" t="str">
        <f>'statement of marks'!B51</f>
        <v/>
      </c>
      <c r="I51" s="63" t="str">
        <f>'statement of marks'!C51</f>
        <v/>
      </c>
      <c r="J51" s="63" t="str">
        <f>'statement of marks'!HO51</f>
        <v/>
      </c>
      <c r="K51" s="74">
        <f>'statement of marks'!HV51</f>
        <v>110</v>
      </c>
      <c r="L51" s="76" t="str">
        <f>'statement of marks'!HW51</f>
        <v/>
      </c>
      <c r="O51" s="69" t="str">
        <f>'statement of marks'!I51</f>
        <v/>
      </c>
      <c r="P51" s="64" t="str">
        <f t="shared" si="0"/>
        <v/>
      </c>
      <c r="Q51" s="64" t="str">
        <f t="shared" si="1"/>
        <v/>
      </c>
      <c r="R51" s="64" t="str">
        <f t="shared" si="2"/>
        <v/>
      </c>
      <c r="S51" s="64" t="str">
        <f t="shared" si="3"/>
        <v/>
      </c>
      <c r="T51" s="64" t="str">
        <f t="shared" si="4"/>
        <v/>
      </c>
      <c r="U51" s="64" t="str">
        <f t="shared" si="5"/>
        <v/>
      </c>
      <c r="V51" s="64" t="str">
        <f t="shared" si="6"/>
        <v/>
      </c>
      <c r="W51" s="64" t="str">
        <f t="shared" si="7"/>
        <v/>
      </c>
      <c r="X51" s="64" t="str">
        <f t="shared" si="8"/>
        <v/>
      </c>
      <c r="Y51" s="64" t="str">
        <f t="shared" si="9"/>
        <v/>
      </c>
      <c r="Z51" s="64" t="str">
        <f t="shared" si="10"/>
        <v/>
      </c>
      <c r="AA51" s="64" t="str">
        <f t="shared" si="11"/>
        <v/>
      </c>
      <c r="AB51" s="86"/>
    </row>
    <row r="52" spans="1:28" ht="17" customHeight="1">
      <c r="A52" s="70" t="str">
        <f>'statement of marks'!A52</f>
        <v/>
      </c>
      <c r="B52" s="71">
        <f>'statement of marks'!D52</f>
        <v>846</v>
      </c>
      <c r="C52" s="71" t="str">
        <f>'statement of marks'!F52</f>
        <v/>
      </c>
      <c r="D52" s="72" t="str">
        <f>'statement of marks'!G52</f>
        <v/>
      </c>
      <c r="E52" s="73" t="str">
        <f>'statement of marks'!I52</f>
        <v/>
      </c>
      <c r="F52" s="73" t="str">
        <f>'statement of marks'!J52</f>
        <v/>
      </c>
      <c r="G52" s="73" t="str">
        <f>'statement of marks'!K52</f>
        <v/>
      </c>
      <c r="H52" s="63" t="str">
        <f>'statement of marks'!B52</f>
        <v/>
      </c>
      <c r="I52" s="63" t="str">
        <f>'statement of marks'!C52</f>
        <v/>
      </c>
      <c r="J52" s="63" t="str">
        <f>'statement of marks'!HO52</f>
        <v/>
      </c>
      <c r="K52" s="74">
        <f>'statement of marks'!HV52</f>
        <v>110</v>
      </c>
      <c r="L52" s="76" t="str">
        <f>'statement of marks'!HW52</f>
        <v/>
      </c>
      <c r="O52" s="69" t="str">
        <f>'statement of marks'!I52</f>
        <v/>
      </c>
      <c r="P52" s="64" t="str">
        <f t="shared" si="0"/>
        <v/>
      </c>
      <c r="Q52" s="64" t="str">
        <f t="shared" si="1"/>
        <v/>
      </c>
      <c r="R52" s="64" t="str">
        <f t="shared" si="2"/>
        <v/>
      </c>
      <c r="S52" s="64" t="str">
        <f t="shared" si="3"/>
        <v/>
      </c>
      <c r="T52" s="64" t="str">
        <f t="shared" si="4"/>
        <v/>
      </c>
      <c r="U52" s="64" t="str">
        <f t="shared" si="5"/>
        <v/>
      </c>
      <c r="V52" s="64" t="str">
        <f t="shared" si="6"/>
        <v/>
      </c>
      <c r="W52" s="64" t="str">
        <f t="shared" si="7"/>
        <v/>
      </c>
      <c r="X52" s="64" t="str">
        <f t="shared" si="8"/>
        <v/>
      </c>
      <c r="Y52" s="64" t="str">
        <f t="shared" si="9"/>
        <v/>
      </c>
      <c r="Z52" s="64" t="str">
        <f t="shared" si="10"/>
        <v/>
      </c>
      <c r="AA52" s="64" t="str">
        <f t="shared" si="11"/>
        <v/>
      </c>
      <c r="AB52" s="86"/>
    </row>
    <row r="53" spans="1:28" ht="17" customHeight="1">
      <c r="A53" s="70" t="str">
        <f>'statement of marks'!A53</f>
        <v/>
      </c>
      <c r="B53" s="71">
        <f>'statement of marks'!D53</f>
        <v>847</v>
      </c>
      <c r="C53" s="71" t="str">
        <f>'statement of marks'!F53</f>
        <v/>
      </c>
      <c r="D53" s="72" t="str">
        <f>'statement of marks'!G53</f>
        <v/>
      </c>
      <c r="E53" s="73" t="str">
        <f>'statement of marks'!I53</f>
        <v/>
      </c>
      <c r="F53" s="73" t="str">
        <f>'statement of marks'!J53</f>
        <v/>
      </c>
      <c r="G53" s="73" t="str">
        <f>'statement of marks'!K53</f>
        <v/>
      </c>
      <c r="H53" s="63" t="str">
        <f>'statement of marks'!B53</f>
        <v/>
      </c>
      <c r="I53" s="63" t="str">
        <f>'statement of marks'!C53</f>
        <v/>
      </c>
      <c r="J53" s="63" t="str">
        <f>'statement of marks'!HO53</f>
        <v/>
      </c>
      <c r="K53" s="74">
        <f>'statement of marks'!HV53</f>
        <v>110</v>
      </c>
      <c r="L53" s="76" t="str">
        <f>'statement of marks'!HW53</f>
        <v/>
      </c>
      <c r="O53" s="69" t="str">
        <f>'statement of marks'!I53</f>
        <v/>
      </c>
      <c r="P53" s="64" t="str">
        <f t="shared" si="0"/>
        <v/>
      </c>
      <c r="Q53" s="64" t="str">
        <f t="shared" si="1"/>
        <v/>
      </c>
      <c r="R53" s="64" t="str">
        <f t="shared" si="2"/>
        <v/>
      </c>
      <c r="S53" s="64" t="str">
        <f t="shared" si="3"/>
        <v/>
      </c>
      <c r="T53" s="64" t="str">
        <f t="shared" si="4"/>
        <v/>
      </c>
      <c r="U53" s="64" t="str">
        <f t="shared" si="5"/>
        <v/>
      </c>
      <c r="V53" s="64" t="str">
        <f t="shared" si="6"/>
        <v/>
      </c>
      <c r="W53" s="64" t="str">
        <f t="shared" si="7"/>
        <v/>
      </c>
      <c r="X53" s="64" t="str">
        <f t="shared" si="8"/>
        <v/>
      </c>
      <c r="Y53" s="64" t="str">
        <f t="shared" si="9"/>
        <v/>
      </c>
      <c r="Z53" s="64" t="str">
        <f t="shared" si="10"/>
        <v/>
      </c>
      <c r="AA53" s="64" t="str">
        <f t="shared" si="11"/>
        <v/>
      </c>
      <c r="AB53" s="86"/>
    </row>
    <row r="54" spans="1:28" ht="17" customHeight="1">
      <c r="A54" s="70" t="str">
        <f>'statement of marks'!A54</f>
        <v/>
      </c>
      <c r="B54" s="71">
        <f>'statement of marks'!D54</f>
        <v>848</v>
      </c>
      <c r="C54" s="71" t="str">
        <f>'statement of marks'!F54</f>
        <v/>
      </c>
      <c r="D54" s="72" t="str">
        <f>'statement of marks'!G54</f>
        <v/>
      </c>
      <c r="E54" s="73" t="str">
        <f>'statement of marks'!I54</f>
        <v/>
      </c>
      <c r="F54" s="73" t="str">
        <f>'statement of marks'!J54</f>
        <v/>
      </c>
      <c r="G54" s="73" t="str">
        <f>'statement of marks'!K54</f>
        <v/>
      </c>
      <c r="H54" s="63" t="str">
        <f>'statement of marks'!B54</f>
        <v/>
      </c>
      <c r="I54" s="63" t="str">
        <f>'statement of marks'!C54</f>
        <v/>
      </c>
      <c r="J54" s="63" t="str">
        <f>'statement of marks'!HO54</f>
        <v/>
      </c>
      <c r="K54" s="74">
        <f>'statement of marks'!HV54</f>
        <v>110</v>
      </c>
      <c r="L54" s="76" t="str">
        <f>'statement of marks'!HW54</f>
        <v/>
      </c>
      <c r="O54" s="69" t="str">
        <f>'statement of marks'!I54</f>
        <v/>
      </c>
      <c r="P54" s="64" t="str">
        <f t="shared" si="0"/>
        <v/>
      </c>
      <c r="Q54" s="64" t="str">
        <f t="shared" si="1"/>
        <v/>
      </c>
      <c r="R54" s="64" t="str">
        <f t="shared" si="2"/>
        <v/>
      </c>
      <c r="S54" s="64" t="str">
        <f t="shared" si="3"/>
        <v/>
      </c>
      <c r="T54" s="64" t="str">
        <f t="shared" si="4"/>
        <v/>
      </c>
      <c r="U54" s="64" t="str">
        <f t="shared" si="5"/>
        <v/>
      </c>
      <c r="V54" s="64" t="str">
        <f t="shared" si="6"/>
        <v/>
      </c>
      <c r="W54" s="64" t="str">
        <f t="shared" si="7"/>
        <v/>
      </c>
      <c r="X54" s="64" t="str">
        <f t="shared" si="8"/>
        <v/>
      </c>
      <c r="Y54" s="64" t="str">
        <f t="shared" si="9"/>
        <v/>
      </c>
      <c r="Z54" s="64" t="str">
        <f t="shared" si="10"/>
        <v/>
      </c>
      <c r="AA54" s="64" t="str">
        <f t="shared" si="11"/>
        <v/>
      </c>
      <c r="AB54" s="86"/>
    </row>
    <row r="55" spans="1:28" ht="17" customHeight="1">
      <c r="A55" s="70" t="str">
        <f>'statement of marks'!A55</f>
        <v/>
      </c>
      <c r="B55" s="71">
        <f>'statement of marks'!D55</f>
        <v>849</v>
      </c>
      <c r="C55" s="71" t="str">
        <f>'statement of marks'!F55</f>
        <v/>
      </c>
      <c r="D55" s="72" t="str">
        <f>'statement of marks'!G55</f>
        <v/>
      </c>
      <c r="E55" s="73" t="str">
        <f>'statement of marks'!I55</f>
        <v/>
      </c>
      <c r="F55" s="73" t="str">
        <f>'statement of marks'!J55</f>
        <v/>
      </c>
      <c r="G55" s="73" t="str">
        <f>'statement of marks'!K55</f>
        <v/>
      </c>
      <c r="H55" s="63" t="str">
        <f>'statement of marks'!B55</f>
        <v/>
      </c>
      <c r="I55" s="63" t="str">
        <f>'statement of marks'!C55</f>
        <v/>
      </c>
      <c r="J55" s="63" t="str">
        <f>'statement of marks'!HO55</f>
        <v/>
      </c>
      <c r="K55" s="74">
        <f>'statement of marks'!HV55</f>
        <v>110</v>
      </c>
      <c r="L55" s="76" t="str">
        <f>'statement of marks'!HW55</f>
        <v/>
      </c>
      <c r="O55" s="69" t="str">
        <f>'statement of marks'!I55</f>
        <v/>
      </c>
      <c r="P55" s="64" t="str">
        <f t="shared" si="0"/>
        <v/>
      </c>
      <c r="Q55" s="64" t="str">
        <f t="shared" si="1"/>
        <v/>
      </c>
      <c r="R55" s="64" t="str">
        <f t="shared" si="2"/>
        <v/>
      </c>
      <c r="S55" s="64" t="str">
        <f t="shared" si="3"/>
        <v/>
      </c>
      <c r="T55" s="64" t="str">
        <f t="shared" si="4"/>
        <v/>
      </c>
      <c r="U55" s="64" t="str">
        <f t="shared" si="5"/>
        <v/>
      </c>
      <c r="V55" s="64" t="str">
        <f t="shared" si="6"/>
        <v/>
      </c>
      <c r="W55" s="64" t="str">
        <f t="shared" si="7"/>
        <v/>
      </c>
      <c r="X55" s="64" t="str">
        <f t="shared" si="8"/>
        <v/>
      </c>
      <c r="Y55" s="64" t="str">
        <f t="shared" si="9"/>
        <v/>
      </c>
      <c r="Z55" s="64" t="str">
        <f t="shared" si="10"/>
        <v/>
      </c>
      <c r="AA55" s="64" t="str">
        <f t="shared" si="11"/>
        <v/>
      </c>
      <c r="AB55" s="86"/>
    </row>
    <row r="56" spans="1:28" ht="17" customHeight="1">
      <c r="A56" s="70" t="str">
        <f>'statement of marks'!A56</f>
        <v/>
      </c>
      <c r="B56" s="71">
        <f>'statement of marks'!D56</f>
        <v>850</v>
      </c>
      <c r="C56" s="71" t="str">
        <f>'statement of marks'!F56</f>
        <v/>
      </c>
      <c r="D56" s="72" t="str">
        <f>'statement of marks'!G56</f>
        <v/>
      </c>
      <c r="E56" s="73" t="str">
        <f>'statement of marks'!I56</f>
        <v/>
      </c>
      <c r="F56" s="73" t="str">
        <f>'statement of marks'!J56</f>
        <v/>
      </c>
      <c r="G56" s="73" t="str">
        <f>'statement of marks'!K56</f>
        <v/>
      </c>
      <c r="H56" s="63" t="str">
        <f>'statement of marks'!B56</f>
        <v/>
      </c>
      <c r="I56" s="63" t="str">
        <f>'statement of marks'!C56</f>
        <v/>
      </c>
      <c r="J56" s="63" t="str">
        <f>'statement of marks'!HO56</f>
        <v/>
      </c>
      <c r="K56" s="74">
        <f>'statement of marks'!HV56</f>
        <v>110</v>
      </c>
      <c r="L56" s="76" t="str">
        <f>'statement of marks'!HW56</f>
        <v/>
      </c>
      <c r="O56" s="69" t="str">
        <f>'statement of marks'!I56</f>
        <v/>
      </c>
      <c r="P56" s="64" t="str">
        <f t="shared" si="0"/>
        <v/>
      </c>
      <c r="Q56" s="64" t="str">
        <f t="shared" si="1"/>
        <v/>
      </c>
      <c r="R56" s="64" t="str">
        <f t="shared" si="2"/>
        <v/>
      </c>
      <c r="S56" s="64" t="str">
        <f t="shared" si="3"/>
        <v/>
      </c>
      <c r="T56" s="64" t="str">
        <f t="shared" si="4"/>
        <v/>
      </c>
      <c r="U56" s="64" t="str">
        <f t="shared" si="5"/>
        <v/>
      </c>
      <c r="V56" s="64" t="str">
        <f t="shared" si="6"/>
        <v/>
      </c>
      <c r="W56" s="64" t="str">
        <f t="shared" si="7"/>
        <v/>
      </c>
      <c r="X56" s="64" t="str">
        <f t="shared" si="8"/>
        <v/>
      </c>
      <c r="Y56" s="64" t="str">
        <f t="shared" si="9"/>
        <v/>
      </c>
      <c r="Z56" s="64" t="str">
        <f t="shared" si="10"/>
        <v/>
      </c>
      <c r="AA56" s="64" t="str">
        <f t="shared" si="11"/>
        <v/>
      </c>
      <c r="AB56" s="86"/>
    </row>
    <row r="57" spans="1:28" ht="17" customHeight="1">
      <c r="A57" s="70" t="str">
        <f>'statement of marks'!A57</f>
        <v/>
      </c>
      <c r="B57" s="71">
        <f>'statement of marks'!D57</f>
        <v>851</v>
      </c>
      <c r="C57" s="71" t="str">
        <f>'statement of marks'!F57</f>
        <v/>
      </c>
      <c r="D57" s="72" t="str">
        <f>'statement of marks'!G57</f>
        <v/>
      </c>
      <c r="E57" s="73" t="str">
        <f>'statement of marks'!I57</f>
        <v/>
      </c>
      <c r="F57" s="73" t="str">
        <f>'statement of marks'!J57</f>
        <v/>
      </c>
      <c r="G57" s="73" t="str">
        <f>'statement of marks'!K57</f>
        <v/>
      </c>
      <c r="H57" s="63" t="str">
        <f>'statement of marks'!B57</f>
        <v/>
      </c>
      <c r="I57" s="63" t="str">
        <f>'statement of marks'!C57</f>
        <v/>
      </c>
      <c r="J57" s="63" t="str">
        <f>'statement of marks'!HO57</f>
        <v/>
      </c>
      <c r="K57" s="74">
        <f>'statement of marks'!HV57</f>
        <v>110</v>
      </c>
      <c r="L57" s="76" t="str">
        <f>'statement of marks'!HW57</f>
        <v/>
      </c>
      <c r="O57" s="69" t="str">
        <f>'statement of marks'!I57</f>
        <v/>
      </c>
      <c r="P57" s="64" t="str">
        <f t="shared" si="0"/>
        <v/>
      </c>
      <c r="Q57" s="64" t="str">
        <f t="shared" si="1"/>
        <v/>
      </c>
      <c r="R57" s="64" t="str">
        <f t="shared" si="2"/>
        <v/>
      </c>
      <c r="S57" s="64" t="str">
        <f t="shared" si="3"/>
        <v/>
      </c>
      <c r="T57" s="64" t="str">
        <f t="shared" si="4"/>
        <v/>
      </c>
      <c r="U57" s="64" t="str">
        <f t="shared" si="5"/>
        <v/>
      </c>
      <c r="V57" s="64" t="str">
        <f t="shared" si="6"/>
        <v/>
      </c>
      <c r="W57" s="64" t="str">
        <f t="shared" si="7"/>
        <v/>
      </c>
      <c r="X57" s="64" t="str">
        <f t="shared" si="8"/>
        <v/>
      </c>
      <c r="Y57" s="64" t="str">
        <f t="shared" si="9"/>
        <v/>
      </c>
      <c r="Z57" s="64" t="str">
        <f t="shared" si="10"/>
        <v/>
      </c>
      <c r="AA57" s="64" t="str">
        <f t="shared" si="11"/>
        <v/>
      </c>
      <c r="AB57" s="86"/>
    </row>
    <row r="58" spans="1:28" ht="17" customHeight="1">
      <c r="A58" s="70" t="str">
        <f>'statement of marks'!A58</f>
        <v/>
      </c>
      <c r="B58" s="71">
        <f>'statement of marks'!D58</f>
        <v>852</v>
      </c>
      <c r="C58" s="71" t="str">
        <f>'statement of marks'!F58</f>
        <v/>
      </c>
      <c r="D58" s="72" t="str">
        <f>'statement of marks'!G58</f>
        <v/>
      </c>
      <c r="E58" s="73" t="str">
        <f>'statement of marks'!I58</f>
        <v/>
      </c>
      <c r="F58" s="73" t="str">
        <f>'statement of marks'!J58</f>
        <v/>
      </c>
      <c r="G58" s="73" t="str">
        <f>'statement of marks'!K58</f>
        <v/>
      </c>
      <c r="H58" s="63" t="str">
        <f>'statement of marks'!B58</f>
        <v/>
      </c>
      <c r="I58" s="63" t="str">
        <f>'statement of marks'!C58</f>
        <v/>
      </c>
      <c r="J58" s="63" t="str">
        <f>'statement of marks'!HO58</f>
        <v/>
      </c>
      <c r="K58" s="74">
        <f>'statement of marks'!HV58</f>
        <v>110</v>
      </c>
      <c r="L58" s="76" t="str">
        <f>'statement of marks'!HW58</f>
        <v/>
      </c>
      <c r="O58" s="69" t="str">
        <f>'statement of marks'!I58</f>
        <v/>
      </c>
      <c r="P58" s="64" t="str">
        <f t="shared" si="0"/>
        <v/>
      </c>
      <c r="Q58" s="64" t="str">
        <f t="shared" si="1"/>
        <v/>
      </c>
      <c r="R58" s="64" t="str">
        <f t="shared" si="2"/>
        <v/>
      </c>
      <c r="S58" s="64" t="str">
        <f t="shared" si="3"/>
        <v/>
      </c>
      <c r="T58" s="64" t="str">
        <f t="shared" si="4"/>
        <v/>
      </c>
      <c r="U58" s="64" t="str">
        <f t="shared" si="5"/>
        <v/>
      </c>
      <c r="V58" s="64" t="str">
        <f t="shared" si="6"/>
        <v/>
      </c>
      <c r="W58" s="64" t="str">
        <f t="shared" si="7"/>
        <v/>
      </c>
      <c r="X58" s="64" t="str">
        <f t="shared" si="8"/>
        <v/>
      </c>
      <c r="Y58" s="64" t="str">
        <f t="shared" si="9"/>
        <v/>
      </c>
      <c r="Z58" s="64" t="str">
        <f t="shared" si="10"/>
        <v/>
      </c>
      <c r="AA58" s="64" t="str">
        <f t="shared" si="11"/>
        <v/>
      </c>
      <c r="AB58" s="86"/>
    </row>
    <row r="59" spans="1:28" ht="17" customHeight="1">
      <c r="A59" s="70" t="str">
        <f>'statement of marks'!A59</f>
        <v/>
      </c>
      <c r="B59" s="71">
        <f>'statement of marks'!D59</f>
        <v>853</v>
      </c>
      <c r="C59" s="71" t="str">
        <f>'statement of marks'!F59</f>
        <v/>
      </c>
      <c r="D59" s="72" t="str">
        <f>'statement of marks'!G59</f>
        <v/>
      </c>
      <c r="E59" s="73" t="str">
        <f>'statement of marks'!I59</f>
        <v/>
      </c>
      <c r="F59" s="73" t="str">
        <f>'statement of marks'!J59</f>
        <v/>
      </c>
      <c r="G59" s="73" t="str">
        <f>'statement of marks'!K59</f>
        <v/>
      </c>
      <c r="H59" s="63" t="str">
        <f>'statement of marks'!B59</f>
        <v/>
      </c>
      <c r="I59" s="63" t="str">
        <f>'statement of marks'!C59</f>
        <v/>
      </c>
      <c r="J59" s="63" t="str">
        <f>'statement of marks'!HO59</f>
        <v/>
      </c>
      <c r="K59" s="74">
        <f>'statement of marks'!HV59</f>
        <v>110</v>
      </c>
      <c r="L59" s="76" t="str">
        <f>'statement of marks'!HW59</f>
        <v/>
      </c>
      <c r="O59" s="69" t="str">
        <f>'statement of marks'!I59</f>
        <v/>
      </c>
      <c r="P59" s="64" t="str">
        <f t="shared" si="0"/>
        <v/>
      </c>
      <c r="Q59" s="64" t="str">
        <f t="shared" si="1"/>
        <v/>
      </c>
      <c r="R59" s="64" t="str">
        <f t="shared" si="2"/>
        <v/>
      </c>
      <c r="S59" s="64" t="str">
        <f t="shared" si="3"/>
        <v/>
      </c>
      <c r="T59" s="64" t="str">
        <f t="shared" si="4"/>
        <v/>
      </c>
      <c r="U59" s="64" t="str">
        <f t="shared" si="5"/>
        <v/>
      </c>
      <c r="V59" s="64" t="str">
        <f t="shared" si="6"/>
        <v/>
      </c>
      <c r="W59" s="64" t="str">
        <f t="shared" si="7"/>
        <v/>
      </c>
      <c r="X59" s="64" t="str">
        <f t="shared" si="8"/>
        <v/>
      </c>
      <c r="Y59" s="64" t="str">
        <f t="shared" si="9"/>
        <v/>
      </c>
      <c r="Z59" s="64" t="str">
        <f t="shared" si="10"/>
        <v/>
      </c>
      <c r="AA59" s="64" t="str">
        <f t="shared" si="11"/>
        <v/>
      </c>
      <c r="AB59" s="86"/>
    </row>
    <row r="60" spans="1:28" ht="17" customHeight="1">
      <c r="A60" s="70" t="str">
        <f>'statement of marks'!A60</f>
        <v/>
      </c>
      <c r="B60" s="71">
        <f>'statement of marks'!D60</f>
        <v>854</v>
      </c>
      <c r="C60" s="71" t="str">
        <f>'statement of marks'!F60</f>
        <v/>
      </c>
      <c r="D60" s="72" t="str">
        <f>'statement of marks'!G60</f>
        <v/>
      </c>
      <c r="E60" s="73" t="str">
        <f>'statement of marks'!I60</f>
        <v/>
      </c>
      <c r="F60" s="73" t="str">
        <f>'statement of marks'!J60</f>
        <v/>
      </c>
      <c r="G60" s="73" t="str">
        <f>'statement of marks'!K60</f>
        <v/>
      </c>
      <c r="H60" s="63" t="str">
        <f>'statement of marks'!B60</f>
        <v/>
      </c>
      <c r="I60" s="63" t="str">
        <f>'statement of marks'!C60</f>
        <v/>
      </c>
      <c r="J60" s="63" t="str">
        <f>'statement of marks'!HO60</f>
        <v/>
      </c>
      <c r="K60" s="74">
        <f>'statement of marks'!HV60</f>
        <v>110</v>
      </c>
      <c r="L60" s="76" t="str">
        <f>'statement of marks'!HW60</f>
        <v/>
      </c>
      <c r="O60" s="69" t="str">
        <f>'statement of marks'!I60</f>
        <v/>
      </c>
      <c r="P60" s="64" t="str">
        <f t="shared" si="0"/>
        <v/>
      </c>
      <c r="Q60" s="64" t="str">
        <f t="shared" si="1"/>
        <v/>
      </c>
      <c r="R60" s="64" t="str">
        <f t="shared" si="2"/>
        <v/>
      </c>
      <c r="S60" s="64" t="str">
        <f t="shared" si="3"/>
        <v/>
      </c>
      <c r="T60" s="64" t="str">
        <f t="shared" si="4"/>
        <v/>
      </c>
      <c r="U60" s="64" t="str">
        <f t="shared" si="5"/>
        <v/>
      </c>
      <c r="V60" s="64" t="str">
        <f t="shared" si="6"/>
        <v/>
      </c>
      <c r="W60" s="64" t="str">
        <f t="shared" si="7"/>
        <v/>
      </c>
      <c r="X60" s="64" t="str">
        <f t="shared" si="8"/>
        <v/>
      </c>
      <c r="Y60" s="64" t="str">
        <f t="shared" si="9"/>
        <v/>
      </c>
      <c r="Z60" s="64" t="str">
        <f t="shared" si="10"/>
        <v/>
      </c>
      <c r="AA60" s="64" t="str">
        <f t="shared" si="11"/>
        <v/>
      </c>
      <c r="AB60" s="86"/>
    </row>
    <row r="61" spans="1:28" ht="17" customHeight="1">
      <c r="A61" s="70" t="str">
        <f>'statement of marks'!A61</f>
        <v/>
      </c>
      <c r="B61" s="71">
        <f>'statement of marks'!D61</f>
        <v>855</v>
      </c>
      <c r="C61" s="71" t="str">
        <f>'statement of marks'!F61</f>
        <v/>
      </c>
      <c r="D61" s="72" t="str">
        <f>'statement of marks'!G61</f>
        <v/>
      </c>
      <c r="E61" s="73" t="str">
        <f>'statement of marks'!I61</f>
        <v/>
      </c>
      <c r="F61" s="73" t="str">
        <f>'statement of marks'!J61</f>
        <v/>
      </c>
      <c r="G61" s="73" t="str">
        <f>'statement of marks'!K61</f>
        <v/>
      </c>
      <c r="H61" s="63" t="str">
        <f>'statement of marks'!B61</f>
        <v/>
      </c>
      <c r="I61" s="63" t="str">
        <f>'statement of marks'!C61</f>
        <v/>
      </c>
      <c r="J61" s="63" t="str">
        <f>'statement of marks'!HO61</f>
        <v/>
      </c>
      <c r="K61" s="74">
        <f>'statement of marks'!HV61</f>
        <v>110</v>
      </c>
      <c r="L61" s="76" t="str">
        <f>'statement of marks'!HW61</f>
        <v/>
      </c>
      <c r="O61" s="69" t="str">
        <f>'statement of marks'!I61</f>
        <v/>
      </c>
      <c r="P61" s="64" t="str">
        <f t="shared" si="0"/>
        <v/>
      </c>
      <c r="Q61" s="64" t="str">
        <f t="shared" si="1"/>
        <v/>
      </c>
      <c r="R61" s="64" t="str">
        <f t="shared" si="2"/>
        <v/>
      </c>
      <c r="S61" s="64" t="str">
        <f t="shared" si="3"/>
        <v/>
      </c>
      <c r="T61" s="64" t="str">
        <f t="shared" si="4"/>
        <v/>
      </c>
      <c r="U61" s="64" t="str">
        <f t="shared" si="5"/>
        <v/>
      </c>
      <c r="V61" s="64" t="str">
        <f t="shared" si="6"/>
        <v/>
      </c>
      <c r="W61" s="64" t="str">
        <f t="shared" si="7"/>
        <v/>
      </c>
      <c r="X61" s="64" t="str">
        <f t="shared" si="8"/>
        <v/>
      </c>
      <c r="Y61" s="64" t="str">
        <f t="shared" si="9"/>
        <v/>
      </c>
      <c r="Z61" s="64" t="str">
        <f t="shared" si="10"/>
        <v/>
      </c>
      <c r="AA61" s="64" t="str">
        <f t="shared" si="11"/>
        <v/>
      </c>
      <c r="AB61" s="86"/>
    </row>
    <row r="62" spans="1:28" ht="17" customHeight="1">
      <c r="A62" s="70" t="str">
        <f>'statement of marks'!A62</f>
        <v/>
      </c>
      <c r="B62" s="71">
        <f>'statement of marks'!D62</f>
        <v>856</v>
      </c>
      <c r="C62" s="71" t="str">
        <f>'statement of marks'!F62</f>
        <v/>
      </c>
      <c r="D62" s="72" t="str">
        <f>'statement of marks'!G62</f>
        <v/>
      </c>
      <c r="E62" s="73" t="str">
        <f>'statement of marks'!I62</f>
        <v/>
      </c>
      <c r="F62" s="73" t="str">
        <f>'statement of marks'!J62</f>
        <v/>
      </c>
      <c r="G62" s="73" t="str">
        <f>'statement of marks'!K62</f>
        <v/>
      </c>
      <c r="H62" s="63" t="str">
        <f>'statement of marks'!B62</f>
        <v/>
      </c>
      <c r="I62" s="63" t="str">
        <f>'statement of marks'!C62</f>
        <v/>
      </c>
      <c r="J62" s="63" t="str">
        <f>'statement of marks'!HO62</f>
        <v/>
      </c>
      <c r="K62" s="74">
        <f>'statement of marks'!HV62</f>
        <v>110</v>
      </c>
      <c r="L62" s="76" t="str">
        <f>'statement of marks'!HW62</f>
        <v/>
      </c>
      <c r="O62" s="69" t="str">
        <f>'statement of marks'!I62</f>
        <v/>
      </c>
      <c r="P62" s="64" t="str">
        <f t="shared" si="0"/>
        <v/>
      </c>
      <c r="Q62" s="64" t="str">
        <f t="shared" si="1"/>
        <v/>
      </c>
      <c r="R62" s="64" t="str">
        <f t="shared" si="2"/>
        <v/>
      </c>
      <c r="S62" s="64" t="str">
        <f t="shared" si="3"/>
        <v/>
      </c>
      <c r="T62" s="64" t="str">
        <f t="shared" si="4"/>
        <v/>
      </c>
      <c r="U62" s="64" t="str">
        <f t="shared" si="5"/>
        <v/>
      </c>
      <c r="V62" s="64" t="str">
        <f t="shared" si="6"/>
        <v/>
      </c>
      <c r="W62" s="64" t="str">
        <f t="shared" si="7"/>
        <v/>
      </c>
      <c r="X62" s="64" t="str">
        <f t="shared" si="8"/>
        <v/>
      </c>
      <c r="Y62" s="64" t="str">
        <f t="shared" si="9"/>
        <v/>
      </c>
      <c r="Z62" s="64" t="str">
        <f t="shared" si="10"/>
        <v/>
      </c>
      <c r="AA62" s="64" t="str">
        <f t="shared" si="11"/>
        <v/>
      </c>
      <c r="AB62" s="86"/>
    </row>
    <row r="63" spans="1:28" ht="17" customHeight="1">
      <c r="A63" s="70" t="str">
        <f>'statement of marks'!A63</f>
        <v/>
      </c>
      <c r="B63" s="71">
        <f>'statement of marks'!D63</f>
        <v>857</v>
      </c>
      <c r="C63" s="71" t="str">
        <f>'statement of marks'!F63</f>
        <v/>
      </c>
      <c r="D63" s="72" t="str">
        <f>'statement of marks'!G63</f>
        <v/>
      </c>
      <c r="E63" s="73" t="str">
        <f>'statement of marks'!I63</f>
        <v/>
      </c>
      <c r="F63" s="73" t="str">
        <f>'statement of marks'!J63</f>
        <v/>
      </c>
      <c r="G63" s="73" t="str">
        <f>'statement of marks'!K63</f>
        <v/>
      </c>
      <c r="H63" s="63" t="str">
        <f>'statement of marks'!B63</f>
        <v/>
      </c>
      <c r="I63" s="63" t="str">
        <f>'statement of marks'!C63</f>
        <v/>
      </c>
      <c r="J63" s="63" t="str">
        <f>'statement of marks'!HO63</f>
        <v/>
      </c>
      <c r="K63" s="74">
        <f>'statement of marks'!HV63</f>
        <v>110</v>
      </c>
      <c r="L63" s="76" t="str">
        <f>'statement of marks'!HW63</f>
        <v/>
      </c>
      <c r="O63" s="69" t="str">
        <f>'statement of marks'!I63</f>
        <v/>
      </c>
      <c r="P63" s="64" t="str">
        <f t="shared" si="0"/>
        <v/>
      </c>
      <c r="Q63" s="64" t="str">
        <f t="shared" si="1"/>
        <v/>
      </c>
      <c r="R63" s="64" t="str">
        <f t="shared" si="2"/>
        <v/>
      </c>
      <c r="S63" s="64" t="str">
        <f t="shared" si="3"/>
        <v/>
      </c>
      <c r="T63" s="64" t="str">
        <f t="shared" si="4"/>
        <v/>
      </c>
      <c r="U63" s="64" t="str">
        <f t="shared" si="5"/>
        <v/>
      </c>
      <c r="V63" s="64" t="str">
        <f t="shared" si="6"/>
        <v/>
      </c>
      <c r="W63" s="64" t="str">
        <f t="shared" si="7"/>
        <v/>
      </c>
      <c r="X63" s="64" t="str">
        <f t="shared" si="8"/>
        <v/>
      </c>
      <c r="Y63" s="64" t="str">
        <f t="shared" si="9"/>
        <v/>
      </c>
      <c r="Z63" s="64" t="str">
        <f t="shared" si="10"/>
        <v/>
      </c>
      <c r="AA63" s="64" t="str">
        <f t="shared" si="11"/>
        <v/>
      </c>
      <c r="AB63" s="86"/>
    </row>
    <row r="64" spans="1:28" ht="17" customHeight="1">
      <c r="A64" s="70" t="str">
        <f>'statement of marks'!A64</f>
        <v/>
      </c>
      <c r="B64" s="71">
        <f>'statement of marks'!D64</f>
        <v>858</v>
      </c>
      <c r="C64" s="71" t="str">
        <f>'statement of marks'!F64</f>
        <v/>
      </c>
      <c r="D64" s="72" t="str">
        <f>'statement of marks'!G64</f>
        <v/>
      </c>
      <c r="E64" s="73" t="str">
        <f>'statement of marks'!I64</f>
        <v/>
      </c>
      <c r="F64" s="73" t="str">
        <f>'statement of marks'!J64</f>
        <v/>
      </c>
      <c r="G64" s="73" t="str">
        <f>'statement of marks'!K64</f>
        <v/>
      </c>
      <c r="H64" s="63" t="str">
        <f>'statement of marks'!B64</f>
        <v/>
      </c>
      <c r="I64" s="63" t="str">
        <f>'statement of marks'!C64</f>
        <v/>
      </c>
      <c r="J64" s="63" t="str">
        <f>'statement of marks'!HO64</f>
        <v/>
      </c>
      <c r="K64" s="74">
        <f>'statement of marks'!HV64</f>
        <v>110</v>
      </c>
      <c r="L64" s="76" t="str">
        <f>'statement of marks'!HW64</f>
        <v/>
      </c>
      <c r="O64" s="69" t="str">
        <f>'statement of marks'!I64</f>
        <v/>
      </c>
      <c r="P64" s="64" t="str">
        <f t="shared" si="0"/>
        <v/>
      </c>
      <c r="Q64" s="64" t="str">
        <f t="shared" si="1"/>
        <v/>
      </c>
      <c r="R64" s="64" t="str">
        <f t="shared" si="2"/>
        <v/>
      </c>
      <c r="S64" s="64" t="str">
        <f t="shared" si="3"/>
        <v/>
      </c>
      <c r="T64" s="64" t="str">
        <f t="shared" si="4"/>
        <v/>
      </c>
      <c r="U64" s="64" t="str">
        <f t="shared" si="5"/>
        <v/>
      </c>
      <c r="V64" s="64" t="str">
        <f t="shared" si="6"/>
        <v/>
      </c>
      <c r="W64" s="64" t="str">
        <f t="shared" si="7"/>
        <v/>
      </c>
      <c r="X64" s="64" t="str">
        <f t="shared" si="8"/>
        <v/>
      </c>
      <c r="Y64" s="64" t="str">
        <f t="shared" si="9"/>
        <v/>
      </c>
      <c r="Z64" s="64" t="str">
        <f t="shared" si="10"/>
        <v/>
      </c>
      <c r="AA64" s="64" t="str">
        <f t="shared" si="11"/>
        <v/>
      </c>
      <c r="AB64" s="86"/>
    </row>
    <row r="65" spans="1:28" ht="17" customHeight="1">
      <c r="A65" s="70" t="str">
        <f>'statement of marks'!A65</f>
        <v/>
      </c>
      <c r="B65" s="71">
        <f>'statement of marks'!D65</f>
        <v>859</v>
      </c>
      <c r="C65" s="71" t="str">
        <f>'statement of marks'!F65</f>
        <v/>
      </c>
      <c r="D65" s="72" t="str">
        <f>'statement of marks'!G65</f>
        <v/>
      </c>
      <c r="E65" s="73" t="str">
        <f>'statement of marks'!I65</f>
        <v/>
      </c>
      <c r="F65" s="73" t="str">
        <f>'statement of marks'!J65</f>
        <v/>
      </c>
      <c r="G65" s="73" t="str">
        <f>'statement of marks'!K65</f>
        <v/>
      </c>
      <c r="H65" s="63" t="str">
        <f>'statement of marks'!B65</f>
        <v/>
      </c>
      <c r="I65" s="63" t="str">
        <f>'statement of marks'!C65</f>
        <v/>
      </c>
      <c r="J65" s="63" t="str">
        <f>'statement of marks'!HO65</f>
        <v/>
      </c>
      <c r="K65" s="74">
        <f>'statement of marks'!HV65</f>
        <v>110</v>
      </c>
      <c r="L65" s="76" t="str">
        <f>'statement of marks'!HW65</f>
        <v/>
      </c>
      <c r="O65" s="69" t="str">
        <f>'statement of marks'!I65</f>
        <v/>
      </c>
      <c r="P65" s="64" t="str">
        <f t="shared" si="0"/>
        <v/>
      </c>
      <c r="Q65" s="64" t="str">
        <f t="shared" si="1"/>
        <v/>
      </c>
      <c r="R65" s="64" t="str">
        <f t="shared" si="2"/>
        <v/>
      </c>
      <c r="S65" s="64" t="str">
        <f t="shared" si="3"/>
        <v/>
      </c>
      <c r="T65" s="64" t="str">
        <f t="shared" si="4"/>
        <v/>
      </c>
      <c r="U65" s="64" t="str">
        <f t="shared" si="5"/>
        <v/>
      </c>
      <c r="V65" s="64" t="str">
        <f t="shared" si="6"/>
        <v/>
      </c>
      <c r="W65" s="64" t="str">
        <f t="shared" si="7"/>
        <v/>
      </c>
      <c r="X65" s="64" t="str">
        <f t="shared" si="8"/>
        <v/>
      </c>
      <c r="Y65" s="64" t="str">
        <f t="shared" si="9"/>
        <v/>
      </c>
      <c r="Z65" s="64" t="str">
        <f t="shared" si="10"/>
        <v/>
      </c>
      <c r="AA65" s="64" t="str">
        <f t="shared" si="11"/>
        <v/>
      </c>
      <c r="AB65" s="86"/>
    </row>
    <row r="66" spans="1:28" ht="17" customHeight="1">
      <c r="A66" s="70" t="str">
        <f>'statement of marks'!A66</f>
        <v/>
      </c>
      <c r="B66" s="71">
        <f>'statement of marks'!D66</f>
        <v>860</v>
      </c>
      <c r="C66" s="71" t="str">
        <f>'statement of marks'!F66</f>
        <v/>
      </c>
      <c r="D66" s="72" t="str">
        <f>'statement of marks'!G66</f>
        <v/>
      </c>
      <c r="E66" s="73" t="str">
        <f>'statement of marks'!I66</f>
        <v/>
      </c>
      <c r="F66" s="73" t="str">
        <f>'statement of marks'!J66</f>
        <v/>
      </c>
      <c r="G66" s="73" t="str">
        <f>'statement of marks'!K66</f>
        <v/>
      </c>
      <c r="H66" s="63" t="str">
        <f>'statement of marks'!B66</f>
        <v/>
      </c>
      <c r="I66" s="63" t="str">
        <f>'statement of marks'!C66</f>
        <v/>
      </c>
      <c r="J66" s="63" t="str">
        <f>'statement of marks'!HO66</f>
        <v/>
      </c>
      <c r="K66" s="74">
        <f>'statement of marks'!HV66</f>
        <v>110</v>
      </c>
      <c r="L66" s="76" t="str">
        <f>'statement of marks'!HW66</f>
        <v/>
      </c>
      <c r="O66" s="69" t="str">
        <f>'statement of marks'!I66</f>
        <v/>
      </c>
      <c r="P66" s="64" t="str">
        <f t="shared" si="0"/>
        <v/>
      </c>
      <c r="Q66" s="64" t="str">
        <f t="shared" si="1"/>
        <v/>
      </c>
      <c r="R66" s="64" t="str">
        <f t="shared" si="2"/>
        <v/>
      </c>
      <c r="S66" s="64" t="str">
        <f t="shared" si="3"/>
        <v/>
      </c>
      <c r="T66" s="64" t="str">
        <f t="shared" si="4"/>
        <v/>
      </c>
      <c r="U66" s="64" t="str">
        <f t="shared" si="5"/>
        <v/>
      </c>
      <c r="V66" s="64" t="str">
        <f t="shared" si="6"/>
        <v/>
      </c>
      <c r="W66" s="64" t="str">
        <f t="shared" si="7"/>
        <v/>
      </c>
      <c r="X66" s="64" t="str">
        <f t="shared" si="8"/>
        <v/>
      </c>
      <c r="Y66" s="64" t="str">
        <f t="shared" si="9"/>
        <v/>
      </c>
      <c r="Z66" s="64" t="str">
        <f t="shared" si="10"/>
        <v/>
      </c>
      <c r="AA66" s="64" t="str">
        <f t="shared" si="11"/>
        <v/>
      </c>
      <c r="AB66" s="86"/>
    </row>
    <row r="67" spans="1:28" ht="17" customHeight="1">
      <c r="A67" s="70" t="str">
        <f>'statement of marks'!A67</f>
        <v/>
      </c>
      <c r="B67" s="71">
        <f>'statement of marks'!D67</f>
        <v>861</v>
      </c>
      <c r="C67" s="71" t="str">
        <f>'statement of marks'!F67</f>
        <v/>
      </c>
      <c r="D67" s="72" t="str">
        <f>'statement of marks'!G67</f>
        <v/>
      </c>
      <c r="E67" s="73" t="str">
        <f>'statement of marks'!I67</f>
        <v/>
      </c>
      <c r="F67" s="73" t="str">
        <f>'statement of marks'!J67</f>
        <v/>
      </c>
      <c r="G67" s="73" t="str">
        <f>'statement of marks'!K67</f>
        <v/>
      </c>
      <c r="H67" s="63" t="str">
        <f>'statement of marks'!B67</f>
        <v/>
      </c>
      <c r="I67" s="63" t="str">
        <f>'statement of marks'!C67</f>
        <v/>
      </c>
      <c r="J67" s="63" t="str">
        <f>'statement of marks'!HO67</f>
        <v/>
      </c>
      <c r="K67" s="74">
        <f>'statement of marks'!HV67</f>
        <v>110</v>
      </c>
      <c r="L67" s="76" t="str">
        <f>'statement of marks'!HW67</f>
        <v/>
      </c>
      <c r="O67" s="69" t="str">
        <f>'statement of marks'!I67</f>
        <v/>
      </c>
      <c r="P67" s="64" t="str">
        <f t="shared" si="0"/>
        <v/>
      </c>
      <c r="Q67" s="64" t="str">
        <f t="shared" si="1"/>
        <v/>
      </c>
      <c r="R67" s="64" t="str">
        <f t="shared" si="2"/>
        <v/>
      </c>
      <c r="S67" s="64" t="str">
        <f t="shared" si="3"/>
        <v/>
      </c>
      <c r="T67" s="64" t="str">
        <f t="shared" si="4"/>
        <v/>
      </c>
      <c r="U67" s="64" t="str">
        <f t="shared" si="5"/>
        <v/>
      </c>
      <c r="V67" s="64" t="str">
        <f t="shared" si="6"/>
        <v/>
      </c>
      <c r="W67" s="64" t="str">
        <f t="shared" si="7"/>
        <v/>
      </c>
      <c r="X67" s="64" t="str">
        <f t="shared" si="8"/>
        <v/>
      </c>
      <c r="Y67" s="64" t="str">
        <f t="shared" si="9"/>
        <v/>
      </c>
      <c r="Z67" s="64" t="str">
        <f t="shared" si="10"/>
        <v/>
      </c>
      <c r="AA67" s="64" t="str">
        <f t="shared" si="11"/>
        <v/>
      </c>
      <c r="AB67" s="86"/>
    </row>
    <row r="68" spans="1:28" ht="17" customHeight="1">
      <c r="A68" s="70" t="str">
        <f>'statement of marks'!A68</f>
        <v/>
      </c>
      <c r="B68" s="71">
        <f>'statement of marks'!D68</f>
        <v>862</v>
      </c>
      <c r="C68" s="71" t="str">
        <f>'statement of marks'!F68</f>
        <v/>
      </c>
      <c r="D68" s="72" t="str">
        <f>'statement of marks'!G68</f>
        <v/>
      </c>
      <c r="E68" s="73" t="str">
        <f>'statement of marks'!I68</f>
        <v/>
      </c>
      <c r="F68" s="73" t="str">
        <f>'statement of marks'!J68</f>
        <v/>
      </c>
      <c r="G68" s="73" t="str">
        <f>'statement of marks'!K68</f>
        <v/>
      </c>
      <c r="H68" s="63" t="str">
        <f>'statement of marks'!B68</f>
        <v/>
      </c>
      <c r="I68" s="63" t="str">
        <f>'statement of marks'!C68</f>
        <v/>
      </c>
      <c r="J68" s="63" t="str">
        <f>'statement of marks'!HO68</f>
        <v/>
      </c>
      <c r="K68" s="74">
        <f>'statement of marks'!HV68</f>
        <v>110</v>
      </c>
      <c r="L68" s="76" t="str">
        <f>'statement of marks'!HW68</f>
        <v/>
      </c>
      <c r="O68" s="69" t="str">
        <f>'statement of marks'!I68</f>
        <v/>
      </c>
      <c r="P68" s="64" t="str">
        <f t="shared" si="0"/>
        <v/>
      </c>
      <c r="Q68" s="64" t="str">
        <f t="shared" si="1"/>
        <v/>
      </c>
      <c r="R68" s="64" t="str">
        <f t="shared" si="2"/>
        <v/>
      </c>
      <c r="S68" s="64" t="str">
        <f t="shared" si="3"/>
        <v/>
      </c>
      <c r="T68" s="64" t="str">
        <f t="shared" si="4"/>
        <v/>
      </c>
      <c r="U68" s="64" t="str">
        <f t="shared" si="5"/>
        <v/>
      </c>
      <c r="V68" s="64" t="str">
        <f t="shared" si="6"/>
        <v/>
      </c>
      <c r="W68" s="64" t="str">
        <f t="shared" si="7"/>
        <v/>
      </c>
      <c r="X68" s="64" t="str">
        <f t="shared" si="8"/>
        <v/>
      </c>
      <c r="Y68" s="64" t="str">
        <f t="shared" si="9"/>
        <v/>
      </c>
      <c r="Z68" s="64" t="str">
        <f t="shared" si="10"/>
        <v/>
      </c>
      <c r="AA68" s="64" t="str">
        <f t="shared" si="11"/>
        <v/>
      </c>
      <c r="AB68" s="86"/>
    </row>
    <row r="69" spans="1:28" ht="17" customHeight="1">
      <c r="A69" s="70" t="str">
        <f>'statement of marks'!A69</f>
        <v/>
      </c>
      <c r="B69" s="71">
        <f>'statement of marks'!D69</f>
        <v>863</v>
      </c>
      <c r="C69" s="71" t="str">
        <f>'statement of marks'!F69</f>
        <v/>
      </c>
      <c r="D69" s="72" t="str">
        <f>'statement of marks'!G69</f>
        <v/>
      </c>
      <c r="E69" s="73" t="str">
        <f>'statement of marks'!I69</f>
        <v/>
      </c>
      <c r="F69" s="73" t="str">
        <f>'statement of marks'!J69</f>
        <v/>
      </c>
      <c r="G69" s="73" t="str">
        <f>'statement of marks'!K69</f>
        <v/>
      </c>
      <c r="H69" s="63" t="str">
        <f>'statement of marks'!B69</f>
        <v/>
      </c>
      <c r="I69" s="63" t="str">
        <f>'statement of marks'!C69</f>
        <v/>
      </c>
      <c r="J69" s="63" t="str">
        <f>'statement of marks'!HO69</f>
        <v/>
      </c>
      <c r="K69" s="74">
        <f>'statement of marks'!HV69</f>
        <v>110</v>
      </c>
      <c r="L69" s="76" t="str">
        <f>'statement of marks'!HW69</f>
        <v/>
      </c>
      <c r="O69" s="69" t="str">
        <f>'statement of marks'!I69</f>
        <v/>
      </c>
      <c r="P69" s="64" t="str">
        <f t="shared" si="0"/>
        <v/>
      </c>
      <c r="Q69" s="64" t="str">
        <f t="shared" si="1"/>
        <v/>
      </c>
      <c r="R69" s="64" t="str">
        <f t="shared" si="2"/>
        <v/>
      </c>
      <c r="S69" s="64" t="str">
        <f t="shared" si="3"/>
        <v/>
      </c>
      <c r="T69" s="64" t="str">
        <f t="shared" si="4"/>
        <v/>
      </c>
      <c r="U69" s="64" t="str">
        <f t="shared" si="5"/>
        <v/>
      </c>
      <c r="V69" s="64" t="str">
        <f t="shared" si="6"/>
        <v/>
      </c>
      <c r="W69" s="64" t="str">
        <f t="shared" si="7"/>
        <v/>
      </c>
      <c r="X69" s="64" t="str">
        <f t="shared" si="8"/>
        <v/>
      </c>
      <c r="Y69" s="64" t="str">
        <f t="shared" si="9"/>
        <v/>
      </c>
      <c r="Z69" s="64" t="str">
        <f t="shared" si="10"/>
        <v/>
      </c>
      <c r="AA69" s="64" t="str">
        <f t="shared" si="11"/>
        <v/>
      </c>
      <c r="AB69" s="86"/>
    </row>
    <row r="70" spans="1:28" ht="17" customHeight="1">
      <c r="A70" s="70" t="str">
        <f>'statement of marks'!A70</f>
        <v/>
      </c>
      <c r="B70" s="71">
        <f>'statement of marks'!D70</f>
        <v>864</v>
      </c>
      <c r="C70" s="71" t="str">
        <f>'statement of marks'!F70</f>
        <v/>
      </c>
      <c r="D70" s="72" t="str">
        <f>'statement of marks'!G70</f>
        <v/>
      </c>
      <c r="E70" s="73" t="str">
        <f>'statement of marks'!I70</f>
        <v/>
      </c>
      <c r="F70" s="73" t="str">
        <f>'statement of marks'!J70</f>
        <v/>
      </c>
      <c r="G70" s="73" t="str">
        <f>'statement of marks'!K70</f>
        <v/>
      </c>
      <c r="H70" s="63" t="str">
        <f>'statement of marks'!B70</f>
        <v/>
      </c>
      <c r="I70" s="63" t="str">
        <f>'statement of marks'!C70</f>
        <v/>
      </c>
      <c r="J70" s="63" t="str">
        <f>'statement of marks'!HO70</f>
        <v/>
      </c>
      <c r="K70" s="74">
        <f>'statement of marks'!HV70</f>
        <v>110</v>
      </c>
      <c r="L70" s="76" t="str">
        <f>'statement of marks'!HW70</f>
        <v/>
      </c>
      <c r="O70" s="69" t="str">
        <f>'statement of marks'!I70</f>
        <v/>
      </c>
      <c r="P70" s="64" t="str">
        <f t="shared" si="0"/>
        <v/>
      </c>
      <c r="Q70" s="64" t="str">
        <f t="shared" si="1"/>
        <v/>
      </c>
      <c r="R70" s="64" t="str">
        <f t="shared" si="2"/>
        <v/>
      </c>
      <c r="S70" s="64" t="str">
        <f t="shared" si="3"/>
        <v/>
      </c>
      <c r="T70" s="64" t="str">
        <f t="shared" si="4"/>
        <v/>
      </c>
      <c r="U70" s="64" t="str">
        <f t="shared" si="5"/>
        <v/>
      </c>
      <c r="V70" s="64" t="str">
        <f t="shared" si="6"/>
        <v/>
      </c>
      <c r="W70" s="64" t="str">
        <f t="shared" si="7"/>
        <v/>
      </c>
      <c r="X70" s="64" t="str">
        <f t="shared" si="8"/>
        <v/>
      </c>
      <c r="Y70" s="64" t="str">
        <f t="shared" si="9"/>
        <v/>
      </c>
      <c r="Z70" s="64" t="str">
        <f t="shared" si="10"/>
        <v/>
      </c>
      <c r="AA70" s="64" t="str">
        <f t="shared" si="11"/>
        <v/>
      </c>
      <c r="AB70" s="86"/>
    </row>
    <row r="71" spans="1:28" ht="17" customHeight="1">
      <c r="A71" s="70" t="str">
        <f>'statement of marks'!A71</f>
        <v/>
      </c>
      <c r="B71" s="71">
        <f>'statement of marks'!D71</f>
        <v>865</v>
      </c>
      <c r="C71" s="71" t="str">
        <f>'statement of marks'!F71</f>
        <v/>
      </c>
      <c r="D71" s="72" t="str">
        <f>'statement of marks'!G71</f>
        <v/>
      </c>
      <c r="E71" s="73" t="str">
        <f>'statement of marks'!I71</f>
        <v/>
      </c>
      <c r="F71" s="73" t="str">
        <f>'statement of marks'!J71</f>
        <v/>
      </c>
      <c r="G71" s="73" t="str">
        <f>'statement of marks'!K71</f>
        <v/>
      </c>
      <c r="H71" s="63" t="str">
        <f>'statement of marks'!B71</f>
        <v/>
      </c>
      <c r="I71" s="63" t="str">
        <f>'statement of marks'!C71</f>
        <v/>
      </c>
      <c r="J71" s="63" t="str">
        <f>'statement of marks'!HO71</f>
        <v/>
      </c>
      <c r="K71" s="74">
        <f>'statement of marks'!HV71</f>
        <v>110</v>
      </c>
      <c r="L71" s="76" t="str">
        <f>'statement of marks'!HW71</f>
        <v/>
      </c>
      <c r="O71" s="69" t="str">
        <f>'statement of marks'!I71</f>
        <v/>
      </c>
      <c r="P71" s="64" t="str">
        <f t="shared" si="0"/>
        <v/>
      </c>
      <c r="Q71" s="64" t="str">
        <f t="shared" si="1"/>
        <v/>
      </c>
      <c r="R71" s="64" t="str">
        <f t="shared" si="2"/>
        <v/>
      </c>
      <c r="S71" s="64" t="str">
        <f t="shared" si="3"/>
        <v/>
      </c>
      <c r="T71" s="64" t="str">
        <f t="shared" si="4"/>
        <v/>
      </c>
      <c r="U71" s="64" t="str">
        <f t="shared" si="5"/>
        <v/>
      </c>
      <c r="V71" s="64" t="str">
        <f t="shared" si="6"/>
        <v/>
      </c>
      <c r="W71" s="64" t="str">
        <f t="shared" si="7"/>
        <v/>
      </c>
      <c r="X71" s="64" t="str">
        <f t="shared" si="8"/>
        <v/>
      </c>
      <c r="Y71" s="64" t="str">
        <f t="shared" si="9"/>
        <v/>
      </c>
      <c r="Z71" s="64" t="str">
        <f t="shared" si="10"/>
        <v/>
      </c>
      <c r="AA71" s="64" t="str">
        <f t="shared" si="11"/>
        <v/>
      </c>
      <c r="AB71" s="86"/>
    </row>
    <row r="72" spans="1:28" ht="17" customHeight="1">
      <c r="A72" s="70" t="str">
        <f>'statement of marks'!A72</f>
        <v/>
      </c>
      <c r="B72" s="71">
        <f>'statement of marks'!D72</f>
        <v>866</v>
      </c>
      <c r="C72" s="71" t="str">
        <f>'statement of marks'!F72</f>
        <v/>
      </c>
      <c r="D72" s="72" t="str">
        <f>'statement of marks'!G72</f>
        <v/>
      </c>
      <c r="E72" s="73" t="str">
        <f>'statement of marks'!I72</f>
        <v/>
      </c>
      <c r="F72" s="73" t="str">
        <f>'statement of marks'!J72</f>
        <v/>
      </c>
      <c r="G72" s="73" t="str">
        <f>'statement of marks'!K72</f>
        <v/>
      </c>
      <c r="H72" s="63" t="str">
        <f>'statement of marks'!B72</f>
        <v/>
      </c>
      <c r="I72" s="63" t="str">
        <f>'statement of marks'!C72</f>
        <v/>
      </c>
      <c r="J72" s="63" t="str">
        <f>'statement of marks'!HO72</f>
        <v/>
      </c>
      <c r="K72" s="74">
        <f>'statement of marks'!HV72</f>
        <v>110</v>
      </c>
      <c r="L72" s="76" t="str">
        <f>'statement of marks'!HW72</f>
        <v/>
      </c>
      <c r="O72" s="69" t="str">
        <f>'statement of marks'!I72</f>
        <v/>
      </c>
      <c r="P72" s="64" t="str">
        <f t="shared" ref="P72:P106" si="12">IF(AND($H72="SC",$I72="B"),$J72,"")</f>
        <v/>
      </c>
      <c r="Q72" s="64" t="str">
        <f t="shared" ref="Q72:Q106" si="13">IF(AND($H72="SC",$I72="G"),$J72,"")</f>
        <v/>
      </c>
      <c r="R72" s="64" t="str">
        <f t="shared" ref="R72:R106" si="14">IF(AND($H72="ST",$I72="B"),$J72,"")</f>
        <v/>
      </c>
      <c r="S72" s="64" t="str">
        <f t="shared" ref="S72:S106" si="15">IF(AND($H72="ST",$I72="G"),$J72,"")</f>
        <v/>
      </c>
      <c r="T72" s="64" t="str">
        <f t="shared" ref="T72:T106" si="16">IF(AND($H72="OBC",$I72="B"),$J72,"")</f>
        <v/>
      </c>
      <c r="U72" s="64" t="str">
        <f t="shared" ref="U72:U106" si="17">IF(AND($H72="OBC",$I72="G"),$J72,"")</f>
        <v/>
      </c>
      <c r="V72" s="64" t="str">
        <f t="shared" ref="V72:V106" si="18">IF(AND($H72="GEN",$I72="B"),$J72,"")</f>
        <v/>
      </c>
      <c r="W72" s="64" t="str">
        <f t="shared" ref="W72:W106" si="19">IF(AND($H72="GEN",$I72="G"),$J72,"")</f>
        <v/>
      </c>
      <c r="X72" s="64" t="str">
        <f t="shared" ref="X72:X106" si="20">IF(AND($H72="MIN",$I72="B"),$J72,"")</f>
        <v/>
      </c>
      <c r="Y72" s="64" t="str">
        <f t="shared" ref="Y72:Y106" si="21">IF(AND($H72="MIN",$I72="G"),$J72,"")</f>
        <v/>
      </c>
      <c r="Z72" s="64" t="str">
        <f t="shared" ref="Z72:Z106" si="22">IF(AND($H72="SBC",$I72="B"),$J72,"")</f>
        <v/>
      </c>
      <c r="AA72" s="64" t="str">
        <f t="shared" ref="AA72:AA106" si="23">IF(AND($H72="SBC",$I72="G"),$J72,"")</f>
        <v/>
      </c>
      <c r="AB72" s="86"/>
    </row>
    <row r="73" spans="1:28" ht="17" customHeight="1">
      <c r="A73" s="70" t="str">
        <f>'statement of marks'!A73</f>
        <v/>
      </c>
      <c r="B73" s="71">
        <f>'statement of marks'!D73</f>
        <v>867</v>
      </c>
      <c r="C73" s="71" t="str">
        <f>'statement of marks'!F73</f>
        <v/>
      </c>
      <c r="D73" s="72" t="str">
        <f>'statement of marks'!G73</f>
        <v/>
      </c>
      <c r="E73" s="73" t="str">
        <f>'statement of marks'!I73</f>
        <v/>
      </c>
      <c r="F73" s="73" t="str">
        <f>'statement of marks'!J73</f>
        <v/>
      </c>
      <c r="G73" s="73" t="str">
        <f>'statement of marks'!K73</f>
        <v/>
      </c>
      <c r="H73" s="63" t="str">
        <f>'statement of marks'!B73</f>
        <v/>
      </c>
      <c r="I73" s="63" t="str">
        <f>'statement of marks'!C73</f>
        <v/>
      </c>
      <c r="J73" s="63" t="str">
        <f>'statement of marks'!HO73</f>
        <v/>
      </c>
      <c r="K73" s="74">
        <f>'statement of marks'!HV73</f>
        <v>110</v>
      </c>
      <c r="L73" s="76" t="str">
        <f>'statement of marks'!HW73</f>
        <v/>
      </c>
      <c r="O73" s="69" t="str">
        <f>'statement of marks'!I73</f>
        <v/>
      </c>
      <c r="P73" s="64" t="str">
        <f t="shared" si="12"/>
        <v/>
      </c>
      <c r="Q73" s="64" t="str">
        <f t="shared" si="13"/>
        <v/>
      </c>
      <c r="R73" s="64" t="str">
        <f t="shared" si="14"/>
        <v/>
      </c>
      <c r="S73" s="64" t="str">
        <f t="shared" si="15"/>
        <v/>
      </c>
      <c r="T73" s="64" t="str">
        <f t="shared" si="16"/>
        <v/>
      </c>
      <c r="U73" s="64" t="str">
        <f t="shared" si="17"/>
        <v/>
      </c>
      <c r="V73" s="64" t="str">
        <f t="shared" si="18"/>
        <v/>
      </c>
      <c r="W73" s="64" t="str">
        <f t="shared" si="19"/>
        <v/>
      </c>
      <c r="X73" s="64" t="str">
        <f t="shared" si="20"/>
        <v/>
      </c>
      <c r="Y73" s="64" t="str">
        <f t="shared" si="21"/>
        <v/>
      </c>
      <c r="Z73" s="64" t="str">
        <f t="shared" si="22"/>
        <v/>
      </c>
      <c r="AA73" s="64" t="str">
        <f t="shared" si="23"/>
        <v/>
      </c>
      <c r="AB73" s="86"/>
    </row>
    <row r="74" spans="1:28" ht="17" customHeight="1">
      <c r="A74" s="70" t="str">
        <f>'statement of marks'!A74</f>
        <v/>
      </c>
      <c r="B74" s="71">
        <f>'statement of marks'!D74</f>
        <v>868</v>
      </c>
      <c r="C74" s="71" t="str">
        <f>'statement of marks'!F74</f>
        <v/>
      </c>
      <c r="D74" s="72" t="str">
        <f>'statement of marks'!G74</f>
        <v/>
      </c>
      <c r="E74" s="73" t="str">
        <f>'statement of marks'!I74</f>
        <v/>
      </c>
      <c r="F74" s="73" t="str">
        <f>'statement of marks'!J74</f>
        <v/>
      </c>
      <c r="G74" s="73" t="str">
        <f>'statement of marks'!K74</f>
        <v/>
      </c>
      <c r="H74" s="63" t="str">
        <f>'statement of marks'!B74</f>
        <v/>
      </c>
      <c r="I74" s="63" t="str">
        <f>'statement of marks'!C74</f>
        <v/>
      </c>
      <c r="J74" s="63" t="str">
        <f>'statement of marks'!HO74</f>
        <v/>
      </c>
      <c r="K74" s="74">
        <f>'statement of marks'!HV74</f>
        <v>110</v>
      </c>
      <c r="L74" s="76" t="str">
        <f>'statement of marks'!HW74</f>
        <v/>
      </c>
      <c r="O74" s="69" t="str">
        <f>'statement of marks'!I74</f>
        <v/>
      </c>
      <c r="P74" s="64" t="str">
        <f t="shared" si="12"/>
        <v/>
      </c>
      <c r="Q74" s="64" t="str">
        <f t="shared" si="13"/>
        <v/>
      </c>
      <c r="R74" s="64" t="str">
        <f t="shared" si="14"/>
        <v/>
      </c>
      <c r="S74" s="64" t="str">
        <f t="shared" si="15"/>
        <v/>
      </c>
      <c r="T74" s="64" t="str">
        <f t="shared" si="16"/>
        <v/>
      </c>
      <c r="U74" s="64" t="str">
        <f t="shared" si="17"/>
        <v/>
      </c>
      <c r="V74" s="64" t="str">
        <f t="shared" si="18"/>
        <v/>
      </c>
      <c r="W74" s="64" t="str">
        <f t="shared" si="19"/>
        <v/>
      </c>
      <c r="X74" s="64" t="str">
        <f t="shared" si="20"/>
        <v/>
      </c>
      <c r="Y74" s="64" t="str">
        <f t="shared" si="21"/>
        <v/>
      </c>
      <c r="Z74" s="64" t="str">
        <f t="shared" si="22"/>
        <v/>
      </c>
      <c r="AA74" s="64" t="str">
        <f t="shared" si="23"/>
        <v/>
      </c>
      <c r="AB74" s="86"/>
    </row>
    <row r="75" spans="1:28" ht="17" customHeight="1">
      <c r="A75" s="70" t="str">
        <f>'statement of marks'!A75</f>
        <v/>
      </c>
      <c r="B75" s="71">
        <f>'statement of marks'!D75</f>
        <v>869</v>
      </c>
      <c r="C75" s="71" t="str">
        <f>'statement of marks'!F75</f>
        <v/>
      </c>
      <c r="D75" s="72" t="str">
        <f>'statement of marks'!G75</f>
        <v/>
      </c>
      <c r="E75" s="73" t="str">
        <f>'statement of marks'!I75</f>
        <v/>
      </c>
      <c r="F75" s="73" t="str">
        <f>'statement of marks'!J75</f>
        <v/>
      </c>
      <c r="G75" s="73" t="str">
        <f>'statement of marks'!K75</f>
        <v/>
      </c>
      <c r="H75" s="63" t="str">
        <f>'statement of marks'!B75</f>
        <v/>
      </c>
      <c r="I75" s="63" t="str">
        <f>'statement of marks'!C75</f>
        <v/>
      </c>
      <c r="J75" s="63" t="str">
        <f>'statement of marks'!HO75</f>
        <v/>
      </c>
      <c r="K75" s="74">
        <f>'statement of marks'!HV75</f>
        <v>110</v>
      </c>
      <c r="L75" s="76" t="str">
        <f>'statement of marks'!HW75</f>
        <v/>
      </c>
      <c r="O75" s="69" t="str">
        <f>'statement of marks'!I75</f>
        <v/>
      </c>
      <c r="P75" s="64" t="str">
        <f t="shared" si="12"/>
        <v/>
      </c>
      <c r="Q75" s="64" t="str">
        <f t="shared" si="13"/>
        <v/>
      </c>
      <c r="R75" s="64" t="str">
        <f t="shared" si="14"/>
        <v/>
      </c>
      <c r="S75" s="64" t="str">
        <f t="shared" si="15"/>
        <v/>
      </c>
      <c r="T75" s="64" t="str">
        <f t="shared" si="16"/>
        <v/>
      </c>
      <c r="U75" s="64" t="str">
        <f t="shared" si="17"/>
        <v/>
      </c>
      <c r="V75" s="64" t="str">
        <f t="shared" si="18"/>
        <v/>
      </c>
      <c r="W75" s="64" t="str">
        <f t="shared" si="19"/>
        <v/>
      </c>
      <c r="X75" s="64" t="str">
        <f t="shared" si="20"/>
        <v/>
      </c>
      <c r="Y75" s="64" t="str">
        <f t="shared" si="21"/>
        <v/>
      </c>
      <c r="Z75" s="64" t="str">
        <f t="shared" si="22"/>
        <v/>
      </c>
      <c r="AA75" s="64" t="str">
        <f t="shared" si="23"/>
        <v/>
      </c>
      <c r="AB75" s="86"/>
    </row>
    <row r="76" spans="1:28" ht="17" customHeight="1">
      <c r="A76" s="70" t="str">
        <f>'statement of marks'!A76</f>
        <v/>
      </c>
      <c r="B76" s="71">
        <f>'statement of marks'!D76</f>
        <v>870</v>
      </c>
      <c r="C76" s="71" t="str">
        <f>'statement of marks'!F76</f>
        <v/>
      </c>
      <c r="D76" s="72" t="str">
        <f>'statement of marks'!G76</f>
        <v/>
      </c>
      <c r="E76" s="73" t="str">
        <f>'statement of marks'!I76</f>
        <v/>
      </c>
      <c r="F76" s="73" t="str">
        <f>'statement of marks'!J76</f>
        <v/>
      </c>
      <c r="G76" s="73" t="str">
        <f>'statement of marks'!K76</f>
        <v/>
      </c>
      <c r="H76" s="63" t="str">
        <f>'statement of marks'!B76</f>
        <v/>
      </c>
      <c r="I76" s="63" t="str">
        <f>'statement of marks'!C76</f>
        <v/>
      </c>
      <c r="J76" s="63" t="str">
        <f>'statement of marks'!HO76</f>
        <v/>
      </c>
      <c r="K76" s="74">
        <f>'statement of marks'!HV76</f>
        <v>110</v>
      </c>
      <c r="L76" s="76" t="str">
        <f>'statement of marks'!HW76</f>
        <v/>
      </c>
      <c r="O76" s="69" t="str">
        <f>'statement of marks'!I76</f>
        <v/>
      </c>
      <c r="P76" s="64" t="str">
        <f t="shared" si="12"/>
        <v/>
      </c>
      <c r="Q76" s="64" t="str">
        <f t="shared" si="13"/>
        <v/>
      </c>
      <c r="R76" s="64" t="str">
        <f t="shared" si="14"/>
        <v/>
      </c>
      <c r="S76" s="64" t="str">
        <f t="shared" si="15"/>
        <v/>
      </c>
      <c r="T76" s="64" t="str">
        <f t="shared" si="16"/>
        <v/>
      </c>
      <c r="U76" s="64" t="str">
        <f t="shared" si="17"/>
        <v/>
      </c>
      <c r="V76" s="64" t="str">
        <f t="shared" si="18"/>
        <v/>
      </c>
      <c r="W76" s="64" t="str">
        <f t="shared" si="19"/>
        <v/>
      </c>
      <c r="X76" s="64" t="str">
        <f t="shared" si="20"/>
        <v/>
      </c>
      <c r="Y76" s="64" t="str">
        <f t="shared" si="21"/>
        <v/>
      </c>
      <c r="Z76" s="64" t="str">
        <f t="shared" si="22"/>
        <v/>
      </c>
      <c r="AA76" s="64" t="str">
        <f t="shared" si="23"/>
        <v/>
      </c>
      <c r="AB76" s="86"/>
    </row>
    <row r="77" spans="1:28" ht="17" customHeight="1">
      <c r="A77" s="70" t="str">
        <f>'statement of marks'!A77</f>
        <v/>
      </c>
      <c r="B77" s="71">
        <f>'statement of marks'!D77</f>
        <v>871</v>
      </c>
      <c r="C77" s="71" t="str">
        <f>'statement of marks'!F77</f>
        <v/>
      </c>
      <c r="D77" s="72" t="str">
        <f>'statement of marks'!G77</f>
        <v/>
      </c>
      <c r="E77" s="73" t="str">
        <f>'statement of marks'!I77</f>
        <v/>
      </c>
      <c r="F77" s="73" t="str">
        <f>'statement of marks'!J77</f>
        <v/>
      </c>
      <c r="G77" s="73" t="str">
        <f>'statement of marks'!K77</f>
        <v/>
      </c>
      <c r="H77" s="63" t="str">
        <f>'statement of marks'!B77</f>
        <v/>
      </c>
      <c r="I77" s="63" t="str">
        <f>'statement of marks'!C77</f>
        <v/>
      </c>
      <c r="J77" s="63" t="str">
        <f>'statement of marks'!HO77</f>
        <v/>
      </c>
      <c r="K77" s="74">
        <f>'statement of marks'!HV77</f>
        <v>110</v>
      </c>
      <c r="L77" s="76" t="str">
        <f>'statement of marks'!HW77</f>
        <v/>
      </c>
      <c r="O77" s="69" t="str">
        <f>'statement of marks'!I77</f>
        <v/>
      </c>
      <c r="P77" s="64" t="str">
        <f t="shared" si="12"/>
        <v/>
      </c>
      <c r="Q77" s="64" t="str">
        <f t="shared" si="13"/>
        <v/>
      </c>
      <c r="R77" s="64" t="str">
        <f t="shared" si="14"/>
        <v/>
      </c>
      <c r="S77" s="64" t="str">
        <f t="shared" si="15"/>
        <v/>
      </c>
      <c r="T77" s="64" t="str">
        <f t="shared" si="16"/>
        <v/>
      </c>
      <c r="U77" s="64" t="str">
        <f t="shared" si="17"/>
        <v/>
      </c>
      <c r="V77" s="64" t="str">
        <f t="shared" si="18"/>
        <v/>
      </c>
      <c r="W77" s="64" t="str">
        <f t="shared" si="19"/>
        <v/>
      </c>
      <c r="X77" s="64" t="str">
        <f t="shared" si="20"/>
        <v/>
      </c>
      <c r="Y77" s="64" t="str">
        <f t="shared" si="21"/>
        <v/>
      </c>
      <c r="Z77" s="64" t="str">
        <f t="shared" si="22"/>
        <v/>
      </c>
      <c r="AA77" s="64" t="str">
        <f t="shared" si="23"/>
        <v/>
      </c>
      <c r="AB77" s="86"/>
    </row>
    <row r="78" spans="1:28" ht="17" customHeight="1">
      <c r="A78" s="70" t="str">
        <f>'statement of marks'!A78</f>
        <v/>
      </c>
      <c r="B78" s="71">
        <f>'statement of marks'!D78</f>
        <v>872</v>
      </c>
      <c r="C78" s="71" t="str">
        <f>'statement of marks'!F78</f>
        <v/>
      </c>
      <c r="D78" s="72" t="str">
        <f>'statement of marks'!G78</f>
        <v/>
      </c>
      <c r="E78" s="73" t="str">
        <f>'statement of marks'!I78</f>
        <v/>
      </c>
      <c r="F78" s="73" t="str">
        <f>'statement of marks'!J78</f>
        <v/>
      </c>
      <c r="G78" s="73" t="str">
        <f>'statement of marks'!K78</f>
        <v/>
      </c>
      <c r="H78" s="63" t="str">
        <f>'statement of marks'!B78</f>
        <v/>
      </c>
      <c r="I78" s="63" t="str">
        <f>'statement of marks'!C78</f>
        <v/>
      </c>
      <c r="J78" s="63" t="str">
        <f>'statement of marks'!HO78</f>
        <v/>
      </c>
      <c r="K78" s="74">
        <f>'statement of marks'!HV78</f>
        <v>110</v>
      </c>
      <c r="L78" s="76" t="str">
        <f>'statement of marks'!HW78</f>
        <v/>
      </c>
      <c r="O78" s="69" t="str">
        <f>'statement of marks'!I78</f>
        <v/>
      </c>
      <c r="P78" s="64" t="str">
        <f t="shared" si="12"/>
        <v/>
      </c>
      <c r="Q78" s="64" t="str">
        <f t="shared" si="13"/>
        <v/>
      </c>
      <c r="R78" s="64" t="str">
        <f t="shared" si="14"/>
        <v/>
      </c>
      <c r="S78" s="64" t="str">
        <f t="shared" si="15"/>
        <v/>
      </c>
      <c r="T78" s="64" t="str">
        <f t="shared" si="16"/>
        <v/>
      </c>
      <c r="U78" s="64" t="str">
        <f t="shared" si="17"/>
        <v/>
      </c>
      <c r="V78" s="64" t="str">
        <f t="shared" si="18"/>
        <v/>
      </c>
      <c r="W78" s="64" t="str">
        <f t="shared" si="19"/>
        <v/>
      </c>
      <c r="X78" s="64" t="str">
        <f t="shared" si="20"/>
        <v/>
      </c>
      <c r="Y78" s="64" t="str">
        <f t="shared" si="21"/>
        <v/>
      </c>
      <c r="Z78" s="64" t="str">
        <f t="shared" si="22"/>
        <v/>
      </c>
      <c r="AA78" s="64" t="str">
        <f t="shared" si="23"/>
        <v/>
      </c>
      <c r="AB78" s="86"/>
    </row>
    <row r="79" spans="1:28" ht="17" customHeight="1">
      <c r="A79" s="70" t="str">
        <f>'statement of marks'!A79</f>
        <v/>
      </c>
      <c r="B79" s="71">
        <f>'statement of marks'!D79</f>
        <v>873</v>
      </c>
      <c r="C79" s="71" t="str">
        <f>'statement of marks'!F79</f>
        <v/>
      </c>
      <c r="D79" s="72" t="str">
        <f>'statement of marks'!G79</f>
        <v/>
      </c>
      <c r="E79" s="73" t="str">
        <f>'statement of marks'!I79</f>
        <v/>
      </c>
      <c r="F79" s="73" t="str">
        <f>'statement of marks'!J79</f>
        <v/>
      </c>
      <c r="G79" s="73" t="str">
        <f>'statement of marks'!K79</f>
        <v/>
      </c>
      <c r="H79" s="63" t="str">
        <f>'statement of marks'!B79</f>
        <v/>
      </c>
      <c r="I79" s="63" t="str">
        <f>'statement of marks'!C79</f>
        <v/>
      </c>
      <c r="J79" s="63" t="str">
        <f>'statement of marks'!HO79</f>
        <v/>
      </c>
      <c r="K79" s="74">
        <f>'statement of marks'!HV79</f>
        <v>110</v>
      </c>
      <c r="L79" s="76" t="str">
        <f>'statement of marks'!HW79</f>
        <v/>
      </c>
      <c r="O79" s="69" t="str">
        <f>'statement of marks'!I79</f>
        <v/>
      </c>
      <c r="P79" s="64" t="str">
        <f t="shared" si="12"/>
        <v/>
      </c>
      <c r="Q79" s="64" t="str">
        <f t="shared" si="13"/>
        <v/>
      </c>
      <c r="R79" s="64" t="str">
        <f t="shared" si="14"/>
        <v/>
      </c>
      <c r="S79" s="64" t="str">
        <f t="shared" si="15"/>
        <v/>
      </c>
      <c r="T79" s="64" t="str">
        <f t="shared" si="16"/>
        <v/>
      </c>
      <c r="U79" s="64" t="str">
        <f t="shared" si="17"/>
        <v/>
      </c>
      <c r="V79" s="64" t="str">
        <f t="shared" si="18"/>
        <v/>
      </c>
      <c r="W79" s="64" t="str">
        <f t="shared" si="19"/>
        <v/>
      </c>
      <c r="X79" s="64" t="str">
        <f t="shared" si="20"/>
        <v/>
      </c>
      <c r="Y79" s="64" t="str">
        <f t="shared" si="21"/>
        <v/>
      </c>
      <c r="Z79" s="64" t="str">
        <f t="shared" si="22"/>
        <v/>
      </c>
      <c r="AA79" s="64" t="str">
        <f t="shared" si="23"/>
        <v/>
      </c>
      <c r="AB79" s="86"/>
    </row>
    <row r="80" spans="1:28" ht="17" customHeight="1">
      <c r="A80" s="70" t="str">
        <f>'statement of marks'!A80</f>
        <v/>
      </c>
      <c r="B80" s="71">
        <f>'statement of marks'!D80</f>
        <v>874</v>
      </c>
      <c r="C80" s="71" t="str">
        <f>'statement of marks'!F80</f>
        <v/>
      </c>
      <c r="D80" s="72" t="str">
        <f>'statement of marks'!G80</f>
        <v/>
      </c>
      <c r="E80" s="73" t="str">
        <f>'statement of marks'!I80</f>
        <v/>
      </c>
      <c r="F80" s="73" t="str">
        <f>'statement of marks'!J80</f>
        <v/>
      </c>
      <c r="G80" s="73" t="str">
        <f>'statement of marks'!K80</f>
        <v/>
      </c>
      <c r="H80" s="63" t="str">
        <f>'statement of marks'!B80</f>
        <v/>
      </c>
      <c r="I80" s="63" t="str">
        <f>'statement of marks'!C80</f>
        <v/>
      </c>
      <c r="J80" s="63" t="str">
        <f>'statement of marks'!HO80</f>
        <v/>
      </c>
      <c r="K80" s="74">
        <f>'statement of marks'!HV80</f>
        <v>110</v>
      </c>
      <c r="L80" s="76" t="str">
        <f>'statement of marks'!HW80</f>
        <v/>
      </c>
      <c r="O80" s="69" t="str">
        <f>'statement of marks'!I80</f>
        <v/>
      </c>
      <c r="P80" s="64" t="str">
        <f t="shared" si="12"/>
        <v/>
      </c>
      <c r="Q80" s="64" t="str">
        <f t="shared" si="13"/>
        <v/>
      </c>
      <c r="R80" s="64" t="str">
        <f t="shared" si="14"/>
        <v/>
      </c>
      <c r="S80" s="64" t="str">
        <f t="shared" si="15"/>
        <v/>
      </c>
      <c r="T80" s="64" t="str">
        <f t="shared" si="16"/>
        <v/>
      </c>
      <c r="U80" s="64" t="str">
        <f t="shared" si="17"/>
        <v/>
      </c>
      <c r="V80" s="64" t="str">
        <f t="shared" si="18"/>
        <v/>
      </c>
      <c r="W80" s="64" t="str">
        <f t="shared" si="19"/>
        <v/>
      </c>
      <c r="X80" s="64" t="str">
        <f t="shared" si="20"/>
        <v/>
      </c>
      <c r="Y80" s="64" t="str">
        <f t="shared" si="21"/>
        <v/>
      </c>
      <c r="Z80" s="64" t="str">
        <f t="shared" si="22"/>
        <v/>
      </c>
      <c r="AA80" s="64" t="str">
        <f t="shared" si="23"/>
        <v/>
      </c>
      <c r="AB80" s="86"/>
    </row>
    <row r="81" spans="1:28" ht="17" customHeight="1">
      <c r="A81" s="70" t="str">
        <f>'statement of marks'!A81</f>
        <v/>
      </c>
      <c r="B81" s="71">
        <f>'statement of marks'!D81</f>
        <v>875</v>
      </c>
      <c r="C81" s="71" t="str">
        <f>'statement of marks'!F81</f>
        <v/>
      </c>
      <c r="D81" s="72" t="str">
        <f>'statement of marks'!G81</f>
        <v/>
      </c>
      <c r="E81" s="73" t="str">
        <f>'statement of marks'!I81</f>
        <v/>
      </c>
      <c r="F81" s="73" t="str">
        <f>'statement of marks'!J81</f>
        <v/>
      </c>
      <c r="G81" s="73" t="str">
        <f>'statement of marks'!K81</f>
        <v/>
      </c>
      <c r="H81" s="63" t="str">
        <f>'statement of marks'!B81</f>
        <v/>
      </c>
      <c r="I81" s="63" t="str">
        <f>'statement of marks'!C81</f>
        <v/>
      </c>
      <c r="J81" s="63" t="str">
        <f>'statement of marks'!HO81</f>
        <v/>
      </c>
      <c r="K81" s="74">
        <f>'statement of marks'!HV81</f>
        <v>110</v>
      </c>
      <c r="L81" s="76" t="str">
        <f>'statement of marks'!HW81</f>
        <v/>
      </c>
      <c r="O81" s="69" t="str">
        <f>'statement of marks'!I81</f>
        <v/>
      </c>
      <c r="P81" s="64" t="str">
        <f t="shared" si="12"/>
        <v/>
      </c>
      <c r="Q81" s="64" t="str">
        <f t="shared" si="13"/>
        <v/>
      </c>
      <c r="R81" s="64" t="str">
        <f t="shared" si="14"/>
        <v/>
      </c>
      <c r="S81" s="64" t="str">
        <f t="shared" si="15"/>
        <v/>
      </c>
      <c r="T81" s="64" t="str">
        <f t="shared" si="16"/>
        <v/>
      </c>
      <c r="U81" s="64" t="str">
        <f t="shared" si="17"/>
        <v/>
      </c>
      <c r="V81" s="64" t="str">
        <f t="shared" si="18"/>
        <v/>
      </c>
      <c r="W81" s="64" t="str">
        <f t="shared" si="19"/>
        <v/>
      </c>
      <c r="X81" s="64" t="str">
        <f t="shared" si="20"/>
        <v/>
      </c>
      <c r="Y81" s="64" t="str">
        <f t="shared" si="21"/>
        <v/>
      </c>
      <c r="Z81" s="64" t="str">
        <f t="shared" si="22"/>
        <v/>
      </c>
      <c r="AA81" s="64" t="str">
        <f t="shared" si="23"/>
        <v/>
      </c>
      <c r="AB81" s="86"/>
    </row>
    <row r="82" spans="1:28" ht="17" customHeight="1">
      <c r="A82" s="70" t="str">
        <f>'statement of marks'!A82</f>
        <v/>
      </c>
      <c r="B82" s="71">
        <f>'statement of marks'!D82</f>
        <v>876</v>
      </c>
      <c r="C82" s="71" t="str">
        <f>'statement of marks'!F82</f>
        <v/>
      </c>
      <c r="D82" s="72" t="str">
        <f>'statement of marks'!G82</f>
        <v/>
      </c>
      <c r="E82" s="73" t="str">
        <f>'statement of marks'!I82</f>
        <v/>
      </c>
      <c r="F82" s="73" t="str">
        <f>'statement of marks'!J82</f>
        <v/>
      </c>
      <c r="G82" s="73" t="str">
        <f>'statement of marks'!K82</f>
        <v/>
      </c>
      <c r="H82" s="63" t="str">
        <f>'statement of marks'!B82</f>
        <v/>
      </c>
      <c r="I82" s="63" t="str">
        <f>'statement of marks'!C82</f>
        <v/>
      </c>
      <c r="J82" s="63" t="str">
        <f>'statement of marks'!HO82</f>
        <v/>
      </c>
      <c r="K82" s="74">
        <f>'statement of marks'!HV82</f>
        <v>110</v>
      </c>
      <c r="L82" s="76" t="str">
        <f>'statement of marks'!HW82</f>
        <v/>
      </c>
      <c r="O82" s="69" t="str">
        <f>'statement of marks'!I82</f>
        <v/>
      </c>
      <c r="P82" s="64" t="str">
        <f t="shared" si="12"/>
        <v/>
      </c>
      <c r="Q82" s="64" t="str">
        <f t="shared" si="13"/>
        <v/>
      </c>
      <c r="R82" s="64" t="str">
        <f t="shared" si="14"/>
        <v/>
      </c>
      <c r="S82" s="64" t="str">
        <f t="shared" si="15"/>
        <v/>
      </c>
      <c r="T82" s="64" t="str">
        <f t="shared" si="16"/>
        <v/>
      </c>
      <c r="U82" s="64" t="str">
        <f t="shared" si="17"/>
        <v/>
      </c>
      <c r="V82" s="64" t="str">
        <f t="shared" si="18"/>
        <v/>
      </c>
      <c r="W82" s="64" t="str">
        <f t="shared" si="19"/>
        <v/>
      </c>
      <c r="X82" s="64" t="str">
        <f t="shared" si="20"/>
        <v/>
      </c>
      <c r="Y82" s="64" t="str">
        <f t="shared" si="21"/>
        <v/>
      </c>
      <c r="Z82" s="64" t="str">
        <f t="shared" si="22"/>
        <v/>
      </c>
      <c r="AA82" s="64" t="str">
        <f t="shared" si="23"/>
        <v/>
      </c>
      <c r="AB82" s="86"/>
    </row>
    <row r="83" spans="1:28" ht="17" customHeight="1">
      <c r="A83" s="70" t="str">
        <f>'statement of marks'!A83</f>
        <v/>
      </c>
      <c r="B83" s="71">
        <f>'statement of marks'!D83</f>
        <v>877</v>
      </c>
      <c r="C83" s="71" t="str">
        <f>'statement of marks'!F83</f>
        <v/>
      </c>
      <c r="D83" s="72" t="str">
        <f>'statement of marks'!G83</f>
        <v/>
      </c>
      <c r="E83" s="73" t="str">
        <f>'statement of marks'!I83</f>
        <v/>
      </c>
      <c r="F83" s="73" t="str">
        <f>'statement of marks'!J83</f>
        <v/>
      </c>
      <c r="G83" s="73" t="str">
        <f>'statement of marks'!K83</f>
        <v/>
      </c>
      <c r="H83" s="63" t="str">
        <f>'statement of marks'!B83</f>
        <v/>
      </c>
      <c r="I83" s="63" t="str">
        <f>'statement of marks'!C83</f>
        <v/>
      </c>
      <c r="J83" s="63" t="str">
        <f>'statement of marks'!HO83</f>
        <v/>
      </c>
      <c r="K83" s="74">
        <f>'statement of marks'!HV83</f>
        <v>110</v>
      </c>
      <c r="L83" s="76" t="str">
        <f>'statement of marks'!HW83</f>
        <v/>
      </c>
      <c r="O83" s="69" t="str">
        <f>'statement of marks'!I83</f>
        <v/>
      </c>
      <c r="P83" s="64" t="str">
        <f t="shared" si="12"/>
        <v/>
      </c>
      <c r="Q83" s="64" t="str">
        <f t="shared" si="13"/>
        <v/>
      </c>
      <c r="R83" s="64" t="str">
        <f t="shared" si="14"/>
        <v/>
      </c>
      <c r="S83" s="64" t="str">
        <f t="shared" si="15"/>
        <v/>
      </c>
      <c r="T83" s="64" t="str">
        <f t="shared" si="16"/>
        <v/>
      </c>
      <c r="U83" s="64" t="str">
        <f t="shared" si="17"/>
        <v/>
      </c>
      <c r="V83" s="64" t="str">
        <f t="shared" si="18"/>
        <v/>
      </c>
      <c r="W83" s="64" t="str">
        <f t="shared" si="19"/>
        <v/>
      </c>
      <c r="X83" s="64" t="str">
        <f t="shared" si="20"/>
        <v/>
      </c>
      <c r="Y83" s="64" t="str">
        <f t="shared" si="21"/>
        <v/>
      </c>
      <c r="Z83" s="64" t="str">
        <f t="shared" si="22"/>
        <v/>
      </c>
      <c r="AA83" s="64" t="str">
        <f t="shared" si="23"/>
        <v/>
      </c>
      <c r="AB83" s="86"/>
    </row>
    <row r="84" spans="1:28" ht="17" customHeight="1">
      <c r="A84" s="70" t="str">
        <f>'statement of marks'!A84</f>
        <v/>
      </c>
      <c r="B84" s="71">
        <f>'statement of marks'!D84</f>
        <v>878</v>
      </c>
      <c r="C84" s="71" t="str">
        <f>'statement of marks'!F84</f>
        <v/>
      </c>
      <c r="D84" s="72" t="str">
        <f>'statement of marks'!G84</f>
        <v/>
      </c>
      <c r="E84" s="73" t="str">
        <f>'statement of marks'!I84</f>
        <v/>
      </c>
      <c r="F84" s="73" t="str">
        <f>'statement of marks'!J84</f>
        <v/>
      </c>
      <c r="G84" s="73" t="str">
        <f>'statement of marks'!K84</f>
        <v/>
      </c>
      <c r="H84" s="63" t="str">
        <f>'statement of marks'!B84</f>
        <v/>
      </c>
      <c r="I84" s="63" t="str">
        <f>'statement of marks'!C84</f>
        <v/>
      </c>
      <c r="J84" s="63" t="str">
        <f>'statement of marks'!HO84</f>
        <v/>
      </c>
      <c r="K84" s="74">
        <f>'statement of marks'!HV84</f>
        <v>110</v>
      </c>
      <c r="L84" s="76" t="str">
        <f>'statement of marks'!HW84</f>
        <v/>
      </c>
      <c r="O84" s="69" t="str">
        <f>'statement of marks'!I84</f>
        <v/>
      </c>
      <c r="P84" s="64" t="str">
        <f t="shared" si="12"/>
        <v/>
      </c>
      <c r="Q84" s="64" t="str">
        <f t="shared" si="13"/>
        <v/>
      </c>
      <c r="R84" s="64" t="str">
        <f t="shared" si="14"/>
        <v/>
      </c>
      <c r="S84" s="64" t="str">
        <f t="shared" si="15"/>
        <v/>
      </c>
      <c r="T84" s="64" t="str">
        <f t="shared" si="16"/>
        <v/>
      </c>
      <c r="U84" s="64" t="str">
        <f t="shared" si="17"/>
        <v/>
      </c>
      <c r="V84" s="64" t="str">
        <f t="shared" si="18"/>
        <v/>
      </c>
      <c r="W84" s="64" t="str">
        <f t="shared" si="19"/>
        <v/>
      </c>
      <c r="X84" s="64" t="str">
        <f t="shared" si="20"/>
        <v/>
      </c>
      <c r="Y84" s="64" t="str">
        <f t="shared" si="21"/>
        <v/>
      </c>
      <c r="Z84" s="64" t="str">
        <f t="shared" si="22"/>
        <v/>
      </c>
      <c r="AA84" s="64" t="str">
        <f t="shared" si="23"/>
        <v/>
      </c>
      <c r="AB84" s="86"/>
    </row>
    <row r="85" spans="1:28" ht="17" customHeight="1">
      <c r="A85" s="70" t="str">
        <f>'statement of marks'!A85</f>
        <v/>
      </c>
      <c r="B85" s="71">
        <f>'statement of marks'!D85</f>
        <v>879</v>
      </c>
      <c r="C85" s="71" t="str">
        <f>'statement of marks'!F85</f>
        <v/>
      </c>
      <c r="D85" s="72" t="str">
        <f>'statement of marks'!G85</f>
        <v/>
      </c>
      <c r="E85" s="73" t="str">
        <f>'statement of marks'!I85</f>
        <v/>
      </c>
      <c r="F85" s="73" t="str">
        <f>'statement of marks'!J85</f>
        <v/>
      </c>
      <c r="G85" s="73" t="str">
        <f>'statement of marks'!K85</f>
        <v/>
      </c>
      <c r="H85" s="63" t="str">
        <f>'statement of marks'!B85</f>
        <v/>
      </c>
      <c r="I85" s="63" t="str">
        <f>'statement of marks'!C85</f>
        <v/>
      </c>
      <c r="J85" s="63" t="str">
        <f>'statement of marks'!HO85</f>
        <v/>
      </c>
      <c r="K85" s="74">
        <f>'statement of marks'!HV85</f>
        <v>110</v>
      </c>
      <c r="L85" s="76" t="str">
        <f>'statement of marks'!HW85</f>
        <v/>
      </c>
      <c r="O85" s="69" t="str">
        <f>'statement of marks'!I85</f>
        <v/>
      </c>
      <c r="P85" s="64" t="str">
        <f t="shared" si="12"/>
        <v/>
      </c>
      <c r="Q85" s="64" t="str">
        <f t="shared" si="13"/>
        <v/>
      </c>
      <c r="R85" s="64" t="str">
        <f t="shared" si="14"/>
        <v/>
      </c>
      <c r="S85" s="64" t="str">
        <f t="shared" si="15"/>
        <v/>
      </c>
      <c r="T85" s="64" t="str">
        <f t="shared" si="16"/>
        <v/>
      </c>
      <c r="U85" s="64" t="str">
        <f t="shared" si="17"/>
        <v/>
      </c>
      <c r="V85" s="64" t="str">
        <f t="shared" si="18"/>
        <v/>
      </c>
      <c r="W85" s="64" t="str">
        <f t="shared" si="19"/>
        <v/>
      </c>
      <c r="X85" s="64" t="str">
        <f t="shared" si="20"/>
        <v/>
      </c>
      <c r="Y85" s="64" t="str">
        <f t="shared" si="21"/>
        <v/>
      </c>
      <c r="Z85" s="64" t="str">
        <f t="shared" si="22"/>
        <v/>
      </c>
      <c r="AA85" s="64" t="str">
        <f t="shared" si="23"/>
        <v/>
      </c>
      <c r="AB85" s="86"/>
    </row>
    <row r="86" spans="1:28" ht="17" customHeight="1">
      <c r="A86" s="70" t="str">
        <f>'statement of marks'!A86</f>
        <v/>
      </c>
      <c r="B86" s="71">
        <f>'statement of marks'!D86</f>
        <v>880</v>
      </c>
      <c r="C86" s="71" t="str">
        <f>'statement of marks'!F86</f>
        <v/>
      </c>
      <c r="D86" s="72" t="str">
        <f>'statement of marks'!G86</f>
        <v/>
      </c>
      <c r="E86" s="73" t="str">
        <f>'statement of marks'!I86</f>
        <v/>
      </c>
      <c r="F86" s="73" t="str">
        <f>'statement of marks'!J86</f>
        <v/>
      </c>
      <c r="G86" s="73" t="str">
        <f>'statement of marks'!K86</f>
        <v/>
      </c>
      <c r="H86" s="63" t="str">
        <f>'statement of marks'!B86</f>
        <v/>
      </c>
      <c r="I86" s="63" t="str">
        <f>'statement of marks'!C86</f>
        <v/>
      </c>
      <c r="J86" s="63" t="str">
        <f>'statement of marks'!HO86</f>
        <v/>
      </c>
      <c r="K86" s="74">
        <f>'statement of marks'!HV86</f>
        <v>110</v>
      </c>
      <c r="L86" s="76" t="str">
        <f>'statement of marks'!HW86</f>
        <v/>
      </c>
      <c r="O86" s="69" t="str">
        <f>'statement of marks'!I86</f>
        <v/>
      </c>
      <c r="P86" s="64" t="str">
        <f t="shared" si="12"/>
        <v/>
      </c>
      <c r="Q86" s="64" t="str">
        <f t="shared" si="13"/>
        <v/>
      </c>
      <c r="R86" s="64" t="str">
        <f t="shared" si="14"/>
        <v/>
      </c>
      <c r="S86" s="64" t="str">
        <f t="shared" si="15"/>
        <v/>
      </c>
      <c r="T86" s="64" t="str">
        <f t="shared" si="16"/>
        <v/>
      </c>
      <c r="U86" s="64" t="str">
        <f t="shared" si="17"/>
        <v/>
      </c>
      <c r="V86" s="64" t="str">
        <f t="shared" si="18"/>
        <v/>
      </c>
      <c r="W86" s="64" t="str">
        <f t="shared" si="19"/>
        <v/>
      </c>
      <c r="X86" s="64" t="str">
        <f t="shared" si="20"/>
        <v/>
      </c>
      <c r="Y86" s="64" t="str">
        <f t="shared" si="21"/>
        <v/>
      </c>
      <c r="Z86" s="64" t="str">
        <f t="shared" si="22"/>
        <v/>
      </c>
      <c r="AA86" s="64" t="str">
        <f t="shared" si="23"/>
        <v/>
      </c>
      <c r="AB86" s="86"/>
    </row>
    <row r="87" spans="1:28" ht="17" customHeight="1">
      <c r="A87" s="70" t="str">
        <f>'statement of marks'!A87</f>
        <v/>
      </c>
      <c r="B87" s="71">
        <f>'statement of marks'!D87</f>
        <v>881</v>
      </c>
      <c r="C87" s="71" t="str">
        <f>'statement of marks'!F87</f>
        <v/>
      </c>
      <c r="D87" s="72" t="str">
        <f>'statement of marks'!G87</f>
        <v/>
      </c>
      <c r="E87" s="73" t="str">
        <f>'statement of marks'!I87</f>
        <v/>
      </c>
      <c r="F87" s="73" t="str">
        <f>'statement of marks'!J87</f>
        <v/>
      </c>
      <c r="G87" s="73" t="str">
        <f>'statement of marks'!K87</f>
        <v/>
      </c>
      <c r="H87" s="63" t="str">
        <f>'statement of marks'!B87</f>
        <v/>
      </c>
      <c r="I87" s="63" t="str">
        <f>'statement of marks'!C87</f>
        <v/>
      </c>
      <c r="J87" s="63" t="str">
        <f>'statement of marks'!HO87</f>
        <v/>
      </c>
      <c r="K87" s="74">
        <f>'statement of marks'!HV87</f>
        <v>110</v>
      </c>
      <c r="L87" s="76" t="str">
        <f>'statement of marks'!HW87</f>
        <v/>
      </c>
      <c r="O87" s="69" t="str">
        <f>'statement of marks'!I87</f>
        <v/>
      </c>
      <c r="P87" s="64" t="str">
        <f t="shared" si="12"/>
        <v/>
      </c>
      <c r="Q87" s="64" t="str">
        <f t="shared" si="13"/>
        <v/>
      </c>
      <c r="R87" s="64" t="str">
        <f t="shared" si="14"/>
        <v/>
      </c>
      <c r="S87" s="64" t="str">
        <f t="shared" si="15"/>
        <v/>
      </c>
      <c r="T87" s="64" t="str">
        <f t="shared" si="16"/>
        <v/>
      </c>
      <c r="U87" s="64" t="str">
        <f t="shared" si="17"/>
        <v/>
      </c>
      <c r="V87" s="64" t="str">
        <f t="shared" si="18"/>
        <v/>
      </c>
      <c r="W87" s="64" t="str">
        <f t="shared" si="19"/>
        <v/>
      </c>
      <c r="X87" s="64" t="str">
        <f t="shared" si="20"/>
        <v/>
      </c>
      <c r="Y87" s="64" t="str">
        <f t="shared" si="21"/>
        <v/>
      </c>
      <c r="Z87" s="64" t="str">
        <f t="shared" si="22"/>
        <v/>
      </c>
      <c r="AA87" s="64" t="str">
        <f t="shared" si="23"/>
        <v/>
      </c>
      <c r="AB87" s="86"/>
    </row>
    <row r="88" spans="1:28" ht="17" customHeight="1">
      <c r="A88" s="70" t="str">
        <f>'statement of marks'!A88</f>
        <v/>
      </c>
      <c r="B88" s="71">
        <f>'statement of marks'!D88</f>
        <v>882</v>
      </c>
      <c r="C88" s="71" t="str">
        <f>'statement of marks'!F88</f>
        <v/>
      </c>
      <c r="D88" s="72" t="str">
        <f>'statement of marks'!G88</f>
        <v/>
      </c>
      <c r="E88" s="73" t="str">
        <f>'statement of marks'!I88</f>
        <v/>
      </c>
      <c r="F88" s="73" t="str">
        <f>'statement of marks'!J88</f>
        <v/>
      </c>
      <c r="G88" s="73" t="str">
        <f>'statement of marks'!K88</f>
        <v/>
      </c>
      <c r="H88" s="63" t="str">
        <f>'statement of marks'!B88</f>
        <v/>
      </c>
      <c r="I88" s="63" t="str">
        <f>'statement of marks'!C88</f>
        <v/>
      </c>
      <c r="J88" s="63" t="str">
        <f>'statement of marks'!HO88</f>
        <v/>
      </c>
      <c r="K88" s="74">
        <f>'statement of marks'!HV88</f>
        <v>110</v>
      </c>
      <c r="L88" s="76" t="str">
        <f>'statement of marks'!HW88</f>
        <v/>
      </c>
      <c r="O88" s="69" t="str">
        <f>'statement of marks'!I88</f>
        <v/>
      </c>
      <c r="P88" s="64" t="str">
        <f t="shared" si="12"/>
        <v/>
      </c>
      <c r="Q88" s="64" t="str">
        <f t="shared" si="13"/>
        <v/>
      </c>
      <c r="R88" s="64" t="str">
        <f t="shared" si="14"/>
        <v/>
      </c>
      <c r="S88" s="64" t="str">
        <f t="shared" si="15"/>
        <v/>
      </c>
      <c r="T88" s="64" t="str">
        <f t="shared" si="16"/>
        <v/>
      </c>
      <c r="U88" s="64" t="str">
        <f t="shared" si="17"/>
        <v/>
      </c>
      <c r="V88" s="64" t="str">
        <f t="shared" si="18"/>
        <v/>
      </c>
      <c r="W88" s="64" t="str">
        <f t="shared" si="19"/>
        <v/>
      </c>
      <c r="X88" s="64" t="str">
        <f t="shared" si="20"/>
        <v/>
      </c>
      <c r="Y88" s="64" t="str">
        <f t="shared" si="21"/>
        <v/>
      </c>
      <c r="Z88" s="64" t="str">
        <f t="shared" si="22"/>
        <v/>
      </c>
      <c r="AA88" s="64" t="str">
        <f t="shared" si="23"/>
        <v/>
      </c>
      <c r="AB88" s="86"/>
    </row>
    <row r="89" spans="1:28" ht="17" customHeight="1">
      <c r="A89" s="70" t="str">
        <f>'statement of marks'!A89</f>
        <v/>
      </c>
      <c r="B89" s="71">
        <f>'statement of marks'!D89</f>
        <v>883</v>
      </c>
      <c r="C89" s="71" t="str">
        <f>'statement of marks'!F89</f>
        <v/>
      </c>
      <c r="D89" s="72" t="str">
        <f>'statement of marks'!G89</f>
        <v/>
      </c>
      <c r="E89" s="73" t="str">
        <f>'statement of marks'!I89</f>
        <v/>
      </c>
      <c r="F89" s="73" t="str">
        <f>'statement of marks'!J89</f>
        <v/>
      </c>
      <c r="G89" s="73" t="str">
        <f>'statement of marks'!K89</f>
        <v/>
      </c>
      <c r="H89" s="63" t="str">
        <f>'statement of marks'!B89</f>
        <v/>
      </c>
      <c r="I89" s="63" t="str">
        <f>'statement of marks'!C89</f>
        <v/>
      </c>
      <c r="J89" s="63" t="str">
        <f>'statement of marks'!HO89</f>
        <v/>
      </c>
      <c r="K89" s="74">
        <f>'statement of marks'!HV89</f>
        <v>110</v>
      </c>
      <c r="L89" s="76" t="str">
        <f>'statement of marks'!HW89</f>
        <v/>
      </c>
      <c r="O89" s="69" t="str">
        <f>'statement of marks'!I89</f>
        <v/>
      </c>
      <c r="P89" s="64" t="str">
        <f t="shared" si="12"/>
        <v/>
      </c>
      <c r="Q89" s="64" t="str">
        <f t="shared" si="13"/>
        <v/>
      </c>
      <c r="R89" s="64" t="str">
        <f t="shared" si="14"/>
        <v/>
      </c>
      <c r="S89" s="64" t="str">
        <f t="shared" si="15"/>
        <v/>
      </c>
      <c r="T89" s="64" t="str">
        <f t="shared" si="16"/>
        <v/>
      </c>
      <c r="U89" s="64" t="str">
        <f t="shared" si="17"/>
        <v/>
      </c>
      <c r="V89" s="64" t="str">
        <f t="shared" si="18"/>
        <v/>
      </c>
      <c r="W89" s="64" t="str">
        <f t="shared" si="19"/>
        <v/>
      </c>
      <c r="X89" s="64" t="str">
        <f t="shared" si="20"/>
        <v/>
      </c>
      <c r="Y89" s="64" t="str">
        <f t="shared" si="21"/>
        <v/>
      </c>
      <c r="Z89" s="64" t="str">
        <f t="shared" si="22"/>
        <v/>
      </c>
      <c r="AA89" s="64" t="str">
        <f t="shared" si="23"/>
        <v/>
      </c>
      <c r="AB89" s="86"/>
    </row>
    <row r="90" spans="1:28" ht="17" customHeight="1">
      <c r="A90" s="70" t="str">
        <f>'statement of marks'!A90</f>
        <v/>
      </c>
      <c r="B90" s="71">
        <f>'statement of marks'!D90</f>
        <v>884</v>
      </c>
      <c r="C90" s="71" t="str">
        <f>'statement of marks'!F90</f>
        <v/>
      </c>
      <c r="D90" s="72" t="str">
        <f>'statement of marks'!G90</f>
        <v/>
      </c>
      <c r="E90" s="73" t="str">
        <f>'statement of marks'!I90</f>
        <v/>
      </c>
      <c r="F90" s="73" t="str">
        <f>'statement of marks'!J90</f>
        <v/>
      </c>
      <c r="G90" s="73" t="str">
        <f>'statement of marks'!K90</f>
        <v/>
      </c>
      <c r="H90" s="63" t="str">
        <f>'statement of marks'!B90</f>
        <v/>
      </c>
      <c r="I90" s="63" t="str">
        <f>'statement of marks'!C90</f>
        <v/>
      </c>
      <c r="J90" s="63" t="str">
        <f>'statement of marks'!HO90</f>
        <v/>
      </c>
      <c r="K90" s="74">
        <f>'statement of marks'!HV90</f>
        <v>110</v>
      </c>
      <c r="L90" s="76" t="str">
        <f>'statement of marks'!HW90</f>
        <v/>
      </c>
      <c r="O90" s="69" t="str">
        <f>'statement of marks'!I90</f>
        <v/>
      </c>
      <c r="P90" s="64" t="str">
        <f t="shared" si="12"/>
        <v/>
      </c>
      <c r="Q90" s="64" t="str">
        <f t="shared" si="13"/>
        <v/>
      </c>
      <c r="R90" s="64" t="str">
        <f t="shared" si="14"/>
        <v/>
      </c>
      <c r="S90" s="64" t="str">
        <f t="shared" si="15"/>
        <v/>
      </c>
      <c r="T90" s="64" t="str">
        <f t="shared" si="16"/>
        <v/>
      </c>
      <c r="U90" s="64" t="str">
        <f t="shared" si="17"/>
        <v/>
      </c>
      <c r="V90" s="64" t="str">
        <f t="shared" si="18"/>
        <v/>
      </c>
      <c r="W90" s="64" t="str">
        <f t="shared" si="19"/>
        <v/>
      </c>
      <c r="X90" s="64" t="str">
        <f t="shared" si="20"/>
        <v/>
      </c>
      <c r="Y90" s="64" t="str">
        <f t="shared" si="21"/>
        <v/>
      </c>
      <c r="Z90" s="64" t="str">
        <f t="shared" si="22"/>
        <v/>
      </c>
      <c r="AA90" s="64" t="str">
        <f t="shared" si="23"/>
        <v/>
      </c>
      <c r="AB90" s="86"/>
    </row>
    <row r="91" spans="1:28" ht="17" customHeight="1">
      <c r="A91" s="70" t="str">
        <f>'statement of marks'!A91</f>
        <v/>
      </c>
      <c r="B91" s="71">
        <f>'statement of marks'!D91</f>
        <v>885</v>
      </c>
      <c r="C91" s="71" t="str">
        <f>'statement of marks'!F91</f>
        <v/>
      </c>
      <c r="D91" s="72" t="str">
        <f>'statement of marks'!G91</f>
        <v/>
      </c>
      <c r="E91" s="73" t="str">
        <f>'statement of marks'!I91</f>
        <v/>
      </c>
      <c r="F91" s="73" t="str">
        <f>'statement of marks'!J91</f>
        <v/>
      </c>
      <c r="G91" s="73" t="str">
        <f>'statement of marks'!K91</f>
        <v/>
      </c>
      <c r="H91" s="63" t="str">
        <f>'statement of marks'!B91</f>
        <v/>
      </c>
      <c r="I91" s="63" t="str">
        <f>'statement of marks'!C91</f>
        <v/>
      </c>
      <c r="J91" s="63" t="str">
        <f>'statement of marks'!HO91</f>
        <v/>
      </c>
      <c r="K91" s="74">
        <f>'statement of marks'!HV91</f>
        <v>110</v>
      </c>
      <c r="L91" s="76" t="str">
        <f>'statement of marks'!HW91</f>
        <v/>
      </c>
      <c r="O91" s="69" t="str">
        <f>'statement of marks'!I91</f>
        <v/>
      </c>
      <c r="P91" s="64" t="str">
        <f t="shared" si="12"/>
        <v/>
      </c>
      <c r="Q91" s="64" t="str">
        <f t="shared" si="13"/>
        <v/>
      </c>
      <c r="R91" s="64" t="str">
        <f t="shared" si="14"/>
        <v/>
      </c>
      <c r="S91" s="64" t="str">
        <f t="shared" si="15"/>
        <v/>
      </c>
      <c r="T91" s="64" t="str">
        <f t="shared" si="16"/>
        <v/>
      </c>
      <c r="U91" s="64" t="str">
        <f t="shared" si="17"/>
        <v/>
      </c>
      <c r="V91" s="64" t="str">
        <f t="shared" si="18"/>
        <v/>
      </c>
      <c r="W91" s="64" t="str">
        <f t="shared" si="19"/>
        <v/>
      </c>
      <c r="X91" s="64" t="str">
        <f t="shared" si="20"/>
        <v/>
      </c>
      <c r="Y91" s="64" t="str">
        <f t="shared" si="21"/>
        <v/>
      </c>
      <c r="Z91" s="64" t="str">
        <f t="shared" si="22"/>
        <v/>
      </c>
      <c r="AA91" s="64" t="str">
        <f t="shared" si="23"/>
        <v/>
      </c>
      <c r="AB91" s="86"/>
    </row>
    <row r="92" spans="1:28" ht="17" customHeight="1">
      <c r="A92" s="70" t="str">
        <f>'statement of marks'!A92</f>
        <v/>
      </c>
      <c r="B92" s="71">
        <f>'statement of marks'!D92</f>
        <v>886</v>
      </c>
      <c r="C92" s="71" t="str">
        <f>'statement of marks'!F92</f>
        <v/>
      </c>
      <c r="D92" s="72" t="str">
        <f>'statement of marks'!G92</f>
        <v/>
      </c>
      <c r="E92" s="73" t="str">
        <f>'statement of marks'!I92</f>
        <v/>
      </c>
      <c r="F92" s="73" t="str">
        <f>'statement of marks'!J92</f>
        <v/>
      </c>
      <c r="G92" s="73" t="str">
        <f>'statement of marks'!K92</f>
        <v/>
      </c>
      <c r="H92" s="63" t="str">
        <f>'statement of marks'!B92</f>
        <v/>
      </c>
      <c r="I92" s="63"/>
      <c r="J92" s="63" t="str">
        <f>'statement of marks'!HO92</f>
        <v/>
      </c>
      <c r="K92" s="74">
        <f>'statement of marks'!HV92</f>
        <v>110</v>
      </c>
      <c r="L92" s="76" t="str">
        <f>'statement of marks'!HW92</f>
        <v/>
      </c>
      <c r="O92" s="69" t="str">
        <f>'statement of marks'!I92</f>
        <v/>
      </c>
      <c r="P92" s="64" t="str">
        <f t="shared" si="12"/>
        <v/>
      </c>
      <c r="Q92" s="64" t="str">
        <f t="shared" si="13"/>
        <v/>
      </c>
      <c r="R92" s="64" t="str">
        <f t="shared" si="14"/>
        <v/>
      </c>
      <c r="S92" s="64" t="str">
        <f t="shared" si="15"/>
        <v/>
      </c>
      <c r="T92" s="64" t="str">
        <f t="shared" si="16"/>
        <v/>
      </c>
      <c r="U92" s="64" t="str">
        <f t="shared" si="17"/>
        <v/>
      </c>
      <c r="V92" s="64" t="str">
        <f t="shared" si="18"/>
        <v/>
      </c>
      <c r="W92" s="64" t="str">
        <f t="shared" si="19"/>
        <v/>
      </c>
      <c r="X92" s="64" t="str">
        <f t="shared" si="20"/>
        <v/>
      </c>
      <c r="Y92" s="64" t="str">
        <f t="shared" si="21"/>
        <v/>
      </c>
      <c r="Z92" s="64" t="str">
        <f t="shared" si="22"/>
        <v/>
      </c>
      <c r="AA92" s="64" t="str">
        <f t="shared" si="23"/>
        <v/>
      </c>
      <c r="AB92" s="86"/>
    </row>
    <row r="93" spans="1:28" ht="17" customHeight="1">
      <c r="A93" s="70" t="str">
        <f>'statement of marks'!A93</f>
        <v/>
      </c>
      <c r="B93" s="71">
        <f>'statement of marks'!D93</f>
        <v>887</v>
      </c>
      <c r="C93" s="71" t="str">
        <f>'statement of marks'!F93</f>
        <v/>
      </c>
      <c r="D93" s="72" t="str">
        <f>'statement of marks'!G93</f>
        <v/>
      </c>
      <c r="E93" s="73" t="str">
        <f>'statement of marks'!I93</f>
        <v/>
      </c>
      <c r="F93" s="73" t="str">
        <f>'statement of marks'!J93</f>
        <v/>
      </c>
      <c r="G93" s="73" t="str">
        <f>'statement of marks'!K93</f>
        <v/>
      </c>
      <c r="H93" s="63" t="str">
        <f>'statement of marks'!B93</f>
        <v/>
      </c>
      <c r="I93" s="63"/>
      <c r="J93" s="63" t="str">
        <f>'statement of marks'!HO93</f>
        <v/>
      </c>
      <c r="K93" s="74">
        <f>'statement of marks'!HV93</f>
        <v>110</v>
      </c>
      <c r="L93" s="76" t="str">
        <f>'statement of marks'!HW93</f>
        <v/>
      </c>
      <c r="O93" s="69" t="str">
        <f>'statement of marks'!I93</f>
        <v/>
      </c>
      <c r="P93" s="64" t="str">
        <f t="shared" si="12"/>
        <v/>
      </c>
      <c r="Q93" s="64" t="str">
        <f t="shared" si="13"/>
        <v/>
      </c>
      <c r="R93" s="64" t="str">
        <f t="shared" si="14"/>
        <v/>
      </c>
      <c r="S93" s="64" t="str">
        <f t="shared" si="15"/>
        <v/>
      </c>
      <c r="T93" s="64" t="str">
        <f t="shared" si="16"/>
        <v/>
      </c>
      <c r="U93" s="64" t="str">
        <f t="shared" si="17"/>
        <v/>
      </c>
      <c r="V93" s="64" t="str">
        <f t="shared" si="18"/>
        <v/>
      </c>
      <c r="W93" s="64" t="str">
        <f t="shared" si="19"/>
        <v/>
      </c>
      <c r="X93" s="64" t="str">
        <f t="shared" si="20"/>
        <v/>
      </c>
      <c r="Y93" s="64" t="str">
        <f t="shared" si="21"/>
        <v/>
      </c>
      <c r="Z93" s="64" t="str">
        <f t="shared" si="22"/>
        <v/>
      </c>
      <c r="AA93" s="64" t="str">
        <f t="shared" si="23"/>
        <v/>
      </c>
      <c r="AB93" s="86"/>
    </row>
    <row r="94" spans="1:28" ht="17" customHeight="1">
      <c r="A94" s="70" t="str">
        <f>'statement of marks'!A94</f>
        <v/>
      </c>
      <c r="B94" s="71">
        <f>'statement of marks'!D94</f>
        <v>888</v>
      </c>
      <c r="C94" s="71" t="str">
        <f>'statement of marks'!F94</f>
        <v/>
      </c>
      <c r="D94" s="72" t="str">
        <f>'statement of marks'!G94</f>
        <v/>
      </c>
      <c r="E94" s="73" t="str">
        <f>'statement of marks'!I94</f>
        <v/>
      </c>
      <c r="F94" s="73" t="str">
        <f>'statement of marks'!J94</f>
        <v/>
      </c>
      <c r="G94" s="73" t="str">
        <f>'statement of marks'!K94</f>
        <v/>
      </c>
      <c r="H94" s="63" t="str">
        <f>'statement of marks'!B94</f>
        <v/>
      </c>
      <c r="I94" s="63"/>
      <c r="J94" s="63" t="str">
        <f>'statement of marks'!HO94</f>
        <v/>
      </c>
      <c r="K94" s="74">
        <f>'statement of marks'!HV94</f>
        <v>110</v>
      </c>
      <c r="L94" s="76" t="str">
        <f>'statement of marks'!HW94</f>
        <v/>
      </c>
      <c r="O94" s="69" t="str">
        <f>'statement of marks'!I94</f>
        <v/>
      </c>
      <c r="P94" s="64" t="str">
        <f t="shared" si="12"/>
        <v/>
      </c>
      <c r="Q94" s="64" t="str">
        <f t="shared" si="13"/>
        <v/>
      </c>
      <c r="R94" s="64" t="str">
        <f t="shared" si="14"/>
        <v/>
      </c>
      <c r="S94" s="64" t="str">
        <f t="shared" si="15"/>
        <v/>
      </c>
      <c r="T94" s="64" t="str">
        <f t="shared" si="16"/>
        <v/>
      </c>
      <c r="U94" s="64" t="str">
        <f t="shared" si="17"/>
        <v/>
      </c>
      <c r="V94" s="64" t="str">
        <f t="shared" si="18"/>
        <v/>
      </c>
      <c r="W94" s="64" t="str">
        <f t="shared" si="19"/>
        <v/>
      </c>
      <c r="X94" s="64" t="str">
        <f t="shared" si="20"/>
        <v/>
      </c>
      <c r="Y94" s="64" t="str">
        <f t="shared" si="21"/>
        <v/>
      </c>
      <c r="Z94" s="64" t="str">
        <f t="shared" si="22"/>
        <v/>
      </c>
      <c r="AA94" s="64" t="str">
        <f t="shared" si="23"/>
        <v/>
      </c>
      <c r="AB94" s="86"/>
    </row>
    <row r="95" spans="1:28" ht="17" customHeight="1">
      <c r="A95" s="70" t="str">
        <f>'statement of marks'!A95</f>
        <v/>
      </c>
      <c r="B95" s="71">
        <f>'statement of marks'!D95</f>
        <v>889</v>
      </c>
      <c r="C95" s="71" t="str">
        <f>'statement of marks'!F95</f>
        <v/>
      </c>
      <c r="D95" s="72" t="str">
        <f>'statement of marks'!G95</f>
        <v/>
      </c>
      <c r="E95" s="73" t="str">
        <f>'statement of marks'!I95</f>
        <v/>
      </c>
      <c r="F95" s="73" t="str">
        <f>'statement of marks'!J95</f>
        <v/>
      </c>
      <c r="G95" s="73" t="str">
        <f>'statement of marks'!K95</f>
        <v/>
      </c>
      <c r="H95" s="63" t="str">
        <f>'statement of marks'!B95</f>
        <v/>
      </c>
      <c r="I95" s="63"/>
      <c r="J95" s="63" t="str">
        <f>'statement of marks'!HO95</f>
        <v/>
      </c>
      <c r="K95" s="74">
        <f>'statement of marks'!HV95</f>
        <v>110</v>
      </c>
      <c r="L95" s="76" t="str">
        <f>'statement of marks'!HW95</f>
        <v/>
      </c>
      <c r="O95" s="69" t="str">
        <f>'statement of marks'!I95</f>
        <v/>
      </c>
      <c r="P95" s="64" t="str">
        <f t="shared" si="12"/>
        <v/>
      </c>
      <c r="Q95" s="64" t="str">
        <f t="shared" si="13"/>
        <v/>
      </c>
      <c r="R95" s="64" t="str">
        <f t="shared" si="14"/>
        <v/>
      </c>
      <c r="S95" s="64" t="str">
        <f t="shared" si="15"/>
        <v/>
      </c>
      <c r="T95" s="64" t="str">
        <f t="shared" si="16"/>
        <v/>
      </c>
      <c r="U95" s="64" t="str">
        <f t="shared" si="17"/>
        <v/>
      </c>
      <c r="V95" s="64" t="str">
        <f t="shared" si="18"/>
        <v/>
      </c>
      <c r="W95" s="64" t="str">
        <f t="shared" si="19"/>
        <v/>
      </c>
      <c r="X95" s="64" t="str">
        <f t="shared" si="20"/>
        <v/>
      </c>
      <c r="Y95" s="64" t="str">
        <f t="shared" si="21"/>
        <v/>
      </c>
      <c r="Z95" s="64" t="str">
        <f t="shared" si="22"/>
        <v/>
      </c>
      <c r="AA95" s="64" t="str">
        <f t="shared" si="23"/>
        <v/>
      </c>
      <c r="AB95" s="86"/>
    </row>
    <row r="96" spans="1:28" ht="17" customHeight="1">
      <c r="A96" s="70" t="str">
        <f>'statement of marks'!A96</f>
        <v/>
      </c>
      <c r="B96" s="71">
        <f>'statement of marks'!D96</f>
        <v>890</v>
      </c>
      <c r="C96" s="71" t="str">
        <f>'statement of marks'!F96</f>
        <v/>
      </c>
      <c r="D96" s="72" t="str">
        <f>'statement of marks'!G96</f>
        <v/>
      </c>
      <c r="E96" s="73" t="str">
        <f>'statement of marks'!I96</f>
        <v/>
      </c>
      <c r="F96" s="73" t="str">
        <f>'statement of marks'!J96</f>
        <v/>
      </c>
      <c r="G96" s="73" t="str">
        <f>'statement of marks'!K96</f>
        <v/>
      </c>
      <c r="H96" s="63" t="str">
        <f>'statement of marks'!B96</f>
        <v/>
      </c>
      <c r="I96" s="63"/>
      <c r="J96" s="63" t="str">
        <f>'statement of marks'!HO96</f>
        <v/>
      </c>
      <c r="K96" s="74">
        <f>'statement of marks'!HV96</f>
        <v>110</v>
      </c>
      <c r="L96" s="76" t="str">
        <f>'statement of marks'!HW96</f>
        <v/>
      </c>
      <c r="O96" s="69" t="str">
        <f>'statement of marks'!I96</f>
        <v/>
      </c>
      <c r="P96" s="64" t="str">
        <f t="shared" si="12"/>
        <v/>
      </c>
      <c r="Q96" s="64" t="str">
        <f t="shared" si="13"/>
        <v/>
      </c>
      <c r="R96" s="64" t="str">
        <f t="shared" si="14"/>
        <v/>
      </c>
      <c r="S96" s="64" t="str">
        <f t="shared" si="15"/>
        <v/>
      </c>
      <c r="T96" s="64" t="str">
        <f t="shared" si="16"/>
        <v/>
      </c>
      <c r="U96" s="64" t="str">
        <f t="shared" si="17"/>
        <v/>
      </c>
      <c r="V96" s="64" t="str">
        <f t="shared" si="18"/>
        <v/>
      </c>
      <c r="W96" s="64" t="str">
        <f t="shared" si="19"/>
        <v/>
      </c>
      <c r="X96" s="64" t="str">
        <f t="shared" si="20"/>
        <v/>
      </c>
      <c r="Y96" s="64" t="str">
        <f t="shared" si="21"/>
        <v/>
      </c>
      <c r="Z96" s="64" t="str">
        <f t="shared" si="22"/>
        <v/>
      </c>
      <c r="AA96" s="64" t="str">
        <f t="shared" si="23"/>
        <v/>
      </c>
      <c r="AB96" s="86"/>
    </row>
    <row r="97" spans="1:28" ht="17" customHeight="1">
      <c r="A97" s="70" t="str">
        <f>'statement of marks'!A97</f>
        <v/>
      </c>
      <c r="B97" s="71">
        <f>'statement of marks'!D97</f>
        <v>891</v>
      </c>
      <c r="C97" s="71" t="str">
        <f>'statement of marks'!F97</f>
        <v/>
      </c>
      <c r="D97" s="72" t="str">
        <f>'statement of marks'!G97</f>
        <v/>
      </c>
      <c r="E97" s="73" t="str">
        <f>'statement of marks'!I97</f>
        <v/>
      </c>
      <c r="F97" s="73" t="str">
        <f>'statement of marks'!J97</f>
        <v/>
      </c>
      <c r="G97" s="73" t="str">
        <f>'statement of marks'!K97</f>
        <v/>
      </c>
      <c r="H97" s="63" t="str">
        <f>'statement of marks'!B97</f>
        <v/>
      </c>
      <c r="I97" s="63"/>
      <c r="J97" s="63" t="str">
        <f>'statement of marks'!HO97</f>
        <v/>
      </c>
      <c r="K97" s="74">
        <f>'statement of marks'!HV97</f>
        <v>110</v>
      </c>
      <c r="L97" s="76" t="str">
        <f>'statement of marks'!HW97</f>
        <v/>
      </c>
      <c r="O97" s="69" t="str">
        <f>'statement of marks'!I97</f>
        <v/>
      </c>
      <c r="P97" s="64" t="str">
        <f t="shared" si="12"/>
        <v/>
      </c>
      <c r="Q97" s="64" t="str">
        <f t="shared" si="13"/>
        <v/>
      </c>
      <c r="R97" s="64" t="str">
        <f t="shared" si="14"/>
        <v/>
      </c>
      <c r="S97" s="64" t="str">
        <f t="shared" si="15"/>
        <v/>
      </c>
      <c r="T97" s="64" t="str">
        <f t="shared" si="16"/>
        <v/>
      </c>
      <c r="U97" s="64" t="str">
        <f t="shared" si="17"/>
        <v/>
      </c>
      <c r="V97" s="64" t="str">
        <f t="shared" si="18"/>
        <v/>
      </c>
      <c r="W97" s="64" t="str">
        <f t="shared" si="19"/>
        <v/>
      </c>
      <c r="X97" s="64" t="str">
        <f t="shared" si="20"/>
        <v/>
      </c>
      <c r="Y97" s="64" t="str">
        <f t="shared" si="21"/>
        <v/>
      </c>
      <c r="Z97" s="64" t="str">
        <f t="shared" si="22"/>
        <v/>
      </c>
      <c r="AA97" s="64" t="str">
        <f t="shared" si="23"/>
        <v/>
      </c>
      <c r="AB97" s="86"/>
    </row>
    <row r="98" spans="1:28" ht="17" customHeight="1">
      <c r="A98" s="70" t="str">
        <f>'statement of marks'!A98</f>
        <v/>
      </c>
      <c r="B98" s="71">
        <f>'statement of marks'!D98</f>
        <v>892</v>
      </c>
      <c r="C98" s="71" t="str">
        <f>'statement of marks'!F98</f>
        <v/>
      </c>
      <c r="D98" s="72" t="str">
        <f>'statement of marks'!G98</f>
        <v/>
      </c>
      <c r="E98" s="73" t="str">
        <f>'statement of marks'!I98</f>
        <v/>
      </c>
      <c r="F98" s="73" t="str">
        <f>'statement of marks'!J98</f>
        <v/>
      </c>
      <c r="G98" s="73" t="str">
        <f>'statement of marks'!K98</f>
        <v/>
      </c>
      <c r="H98" s="63" t="str">
        <f>'statement of marks'!B98</f>
        <v/>
      </c>
      <c r="I98" s="63"/>
      <c r="J98" s="63" t="str">
        <f>'statement of marks'!HO98</f>
        <v/>
      </c>
      <c r="K98" s="74">
        <f>'statement of marks'!HV98</f>
        <v>110</v>
      </c>
      <c r="L98" s="76" t="str">
        <f>'statement of marks'!HW98</f>
        <v/>
      </c>
      <c r="O98" s="69" t="str">
        <f>'statement of marks'!I98</f>
        <v/>
      </c>
      <c r="P98" s="64" t="str">
        <f t="shared" si="12"/>
        <v/>
      </c>
      <c r="Q98" s="64" t="str">
        <f t="shared" si="13"/>
        <v/>
      </c>
      <c r="R98" s="64" t="str">
        <f t="shared" si="14"/>
        <v/>
      </c>
      <c r="S98" s="64" t="str">
        <f t="shared" si="15"/>
        <v/>
      </c>
      <c r="T98" s="64" t="str">
        <f t="shared" si="16"/>
        <v/>
      </c>
      <c r="U98" s="64" t="str">
        <f t="shared" si="17"/>
        <v/>
      </c>
      <c r="V98" s="64" t="str">
        <f t="shared" si="18"/>
        <v/>
      </c>
      <c r="W98" s="64" t="str">
        <f t="shared" si="19"/>
        <v/>
      </c>
      <c r="X98" s="64" t="str">
        <f t="shared" si="20"/>
        <v/>
      </c>
      <c r="Y98" s="64" t="str">
        <f t="shared" si="21"/>
        <v/>
      </c>
      <c r="Z98" s="64" t="str">
        <f t="shared" si="22"/>
        <v/>
      </c>
      <c r="AA98" s="64" t="str">
        <f t="shared" si="23"/>
        <v/>
      </c>
      <c r="AB98" s="86"/>
    </row>
    <row r="99" spans="1:28" ht="17" customHeight="1">
      <c r="A99" s="70" t="str">
        <f>'statement of marks'!A99</f>
        <v/>
      </c>
      <c r="B99" s="71">
        <f>'statement of marks'!D99</f>
        <v>893</v>
      </c>
      <c r="C99" s="71" t="str">
        <f>'statement of marks'!F99</f>
        <v/>
      </c>
      <c r="D99" s="72" t="str">
        <f>'statement of marks'!G99</f>
        <v/>
      </c>
      <c r="E99" s="73" t="str">
        <f>'statement of marks'!I99</f>
        <v/>
      </c>
      <c r="F99" s="73" t="str">
        <f>'statement of marks'!J99</f>
        <v/>
      </c>
      <c r="G99" s="73" t="str">
        <f>'statement of marks'!K99</f>
        <v/>
      </c>
      <c r="H99" s="63" t="str">
        <f>'statement of marks'!B99</f>
        <v/>
      </c>
      <c r="I99" s="63"/>
      <c r="J99" s="63" t="str">
        <f>'statement of marks'!HO99</f>
        <v/>
      </c>
      <c r="K99" s="74">
        <f>'statement of marks'!HV99</f>
        <v>110</v>
      </c>
      <c r="L99" s="76" t="str">
        <f>'statement of marks'!HW99</f>
        <v/>
      </c>
      <c r="O99" s="69" t="str">
        <f>'statement of marks'!I99</f>
        <v/>
      </c>
      <c r="P99" s="64" t="str">
        <f t="shared" si="12"/>
        <v/>
      </c>
      <c r="Q99" s="64" t="str">
        <f t="shared" si="13"/>
        <v/>
      </c>
      <c r="R99" s="64" t="str">
        <f t="shared" si="14"/>
        <v/>
      </c>
      <c r="S99" s="64" t="str">
        <f t="shared" si="15"/>
        <v/>
      </c>
      <c r="T99" s="64" t="str">
        <f t="shared" si="16"/>
        <v/>
      </c>
      <c r="U99" s="64" t="str">
        <f t="shared" si="17"/>
        <v/>
      </c>
      <c r="V99" s="64" t="str">
        <f t="shared" si="18"/>
        <v/>
      </c>
      <c r="W99" s="64" t="str">
        <f t="shared" si="19"/>
        <v/>
      </c>
      <c r="X99" s="64" t="str">
        <f t="shared" si="20"/>
        <v/>
      </c>
      <c r="Y99" s="64" t="str">
        <f t="shared" si="21"/>
        <v/>
      </c>
      <c r="Z99" s="64" t="str">
        <f t="shared" si="22"/>
        <v/>
      </c>
      <c r="AA99" s="64" t="str">
        <f t="shared" si="23"/>
        <v/>
      </c>
      <c r="AB99" s="86"/>
    </row>
    <row r="100" spans="1:28" ht="17" customHeight="1">
      <c r="A100" s="70" t="str">
        <f>'statement of marks'!A100</f>
        <v/>
      </c>
      <c r="B100" s="71">
        <f>'statement of marks'!D100</f>
        <v>894</v>
      </c>
      <c r="C100" s="71" t="str">
        <f>'statement of marks'!F100</f>
        <v/>
      </c>
      <c r="D100" s="72" t="str">
        <f>'statement of marks'!G100</f>
        <v/>
      </c>
      <c r="E100" s="73" t="str">
        <f>'statement of marks'!I100</f>
        <v/>
      </c>
      <c r="F100" s="73" t="str">
        <f>'statement of marks'!J100</f>
        <v/>
      </c>
      <c r="G100" s="73" t="str">
        <f>'statement of marks'!K100</f>
        <v/>
      </c>
      <c r="H100" s="63" t="str">
        <f>'statement of marks'!B100</f>
        <v/>
      </c>
      <c r="I100" s="63"/>
      <c r="J100" s="63" t="str">
        <f>'statement of marks'!HO100</f>
        <v/>
      </c>
      <c r="K100" s="74">
        <f>'statement of marks'!HV100</f>
        <v>110</v>
      </c>
      <c r="L100" s="76" t="str">
        <f>'statement of marks'!HW100</f>
        <v/>
      </c>
      <c r="O100" s="69" t="str">
        <f>'statement of marks'!I100</f>
        <v/>
      </c>
      <c r="P100" s="64" t="str">
        <f t="shared" si="12"/>
        <v/>
      </c>
      <c r="Q100" s="64" t="str">
        <f t="shared" si="13"/>
        <v/>
      </c>
      <c r="R100" s="64" t="str">
        <f t="shared" si="14"/>
        <v/>
      </c>
      <c r="S100" s="64" t="str">
        <f t="shared" si="15"/>
        <v/>
      </c>
      <c r="T100" s="64" t="str">
        <f t="shared" si="16"/>
        <v/>
      </c>
      <c r="U100" s="64" t="str">
        <f t="shared" si="17"/>
        <v/>
      </c>
      <c r="V100" s="64" t="str">
        <f t="shared" si="18"/>
        <v/>
      </c>
      <c r="W100" s="64" t="str">
        <f t="shared" si="19"/>
        <v/>
      </c>
      <c r="X100" s="64" t="str">
        <f t="shared" si="20"/>
        <v/>
      </c>
      <c r="Y100" s="64" t="str">
        <f t="shared" si="21"/>
        <v/>
      </c>
      <c r="Z100" s="64" t="str">
        <f t="shared" si="22"/>
        <v/>
      </c>
      <c r="AA100" s="64" t="str">
        <f t="shared" si="23"/>
        <v/>
      </c>
      <c r="AB100" s="86"/>
    </row>
    <row r="101" spans="1:28" ht="17" customHeight="1">
      <c r="A101" s="70" t="str">
        <f>'statement of marks'!A101</f>
        <v/>
      </c>
      <c r="B101" s="71">
        <f>'statement of marks'!D101</f>
        <v>895</v>
      </c>
      <c r="C101" s="71" t="str">
        <f>'statement of marks'!F101</f>
        <v/>
      </c>
      <c r="D101" s="72" t="str">
        <f>'statement of marks'!G101</f>
        <v/>
      </c>
      <c r="E101" s="73" t="str">
        <f>'statement of marks'!I101</f>
        <v/>
      </c>
      <c r="F101" s="73" t="str">
        <f>'statement of marks'!J101</f>
        <v/>
      </c>
      <c r="G101" s="73" t="str">
        <f>'statement of marks'!K101</f>
        <v/>
      </c>
      <c r="H101" s="63" t="str">
        <f>'statement of marks'!B101</f>
        <v/>
      </c>
      <c r="I101" s="63"/>
      <c r="J101" s="63" t="str">
        <f>'statement of marks'!HO101</f>
        <v/>
      </c>
      <c r="K101" s="74">
        <f>'statement of marks'!HV101</f>
        <v>110</v>
      </c>
      <c r="L101" s="76" t="str">
        <f>'statement of marks'!HW101</f>
        <v/>
      </c>
      <c r="O101" s="69" t="str">
        <f>'statement of marks'!I101</f>
        <v/>
      </c>
      <c r="P101" s="64" t="str">
        <f t="shared" si="12"/>
        <v/>
      </c>
      <c r="Q101" s="64" t="str">
        <f t="shared" si="13"/>
        <v/>
      </c>
      <c r="R101" s="64" t="str">
        <f t="shared" si="14"/>
        <v/>
      </c>
      <c r="S101" s="64" t="str">
        <f t="shared" si="15"/>
        <v/>
      </c>
      <c r="T101" s="64" t="str">
        <f t="shared" si="16"/>
        <v/>
      </c>
      <c r="U101" s="64" t="str">
        <f t="shared" si="17"/>
        <v/>
      </c>
      <c r="V101" s="64" t="str">
        <f t="shared" si="18"/>
        <v/>
      </c>
      <c r="W101" s="64" t="str">
        <f t="shared" si="19"/>
        <v/>
      </c>
      <c r="X101" s="64" t="str">
        <f t="shared" si="20"/>
        <v/>
      </c>
      <c r="Y101" s="64" t="str">
        <f t="shared" si="21"/>
        <v/>
      </c>
      <c r="Z101" s="64" t="str">
        <f t="shared" si="22"/>
        <v/>
      </c>
      <c r="AA101" s="64" t="str">
        <f t="shared" si="23"/>
        <v/>
      </c>
      <c r="AB101" s="86"/>
    </row>
    <row r="102" spans="1:28" ht="17" customHeight="1">
      <c r="A102" s="70" t="str">
        <f>'statement of marks'!A102</f>
        <v/>
      </c>
      <c r="B102" s="71">
        <f>'statement of marks'!D102</f>
        <v>896</v>
      </c>
      <c r="C102" s="71" t="str">
        <f>'statement of marks'!F102</f>
        <v/>
      </c>
      <c r="D102" s="72" t="str">
        <f>'statement of marks'!G102</f>
        <v/>
      </c>
      <c r="E102" s="73" t="str">
        <f>'statement of marks'!I102</f>
        <v/>
      </c>
      <c r="F102" s="73" t="str">
        <f>'statement of marks'!J102</f>
        <v/>
      </c>
      <c r="G102" s="73" t="str">
        <f>'statement of marks'!K102</f>
        <v/>
      </c>
      <c r="H102" s="63" t="str">
        <f>'statement of marks'!B102</f>
        <v/>
      </c>
      <c r="I102" s="63"/>
      <c r="J102" s="63" t="str">
        <f>'statement of marks'!HO102</f>
        <v/>
      </c>
      <c r="K102" s="74">
        <f>'statement of marks'!HV102</f>
        <v>110</v>
      </c>
      <c r="L102" s="76" t="str">
        <f>'statement of marks'!HW102</f>
        <v/>
      </c>
      <c r="O102" s="69" t="str">
        <f>'statement of marks'!I102</f>
        <v/>
      </c>
      <c r="P102" s="64" t="str">
        <f t="shared" si="12"/>
        <v/>
      </c>
      <c r="Q102" s="64" t="str">
        <f t="shared" si="13"/>
        <v/>
      </c>
      <c r="R102" s="64" t="str">
        <f t="shared" si="14"/>
        <v/>
      </c>
      <c r="S102" s="64" t="str">
        <f t="shared" si="15"/>
        <v/>
      </c>
      <c r="T102" s="64" t="str">
        <f t="shared" si="16"/>
        <v/>
      </c>
      <c r="U102" s="64" t="str">
        <f t="shared" si="17"/>
        <v/>
      </c>
      <c r="V102" s="64" t="str">
        <f t="shared" si="18"/>
        <v/>
      </c>
      <c r="W102" s="64" t="str">
        <f t="shared" si="19"/>
        <v/>
      </c>
      <c r="X102" s="64" t="str">
        <f t="shared" si="20"/>
        <v/>
      </c>
      <c r="Y102" s="64" t="str">
        <f t="shared" si="21"/>
        <v/>
      </c>
      <c r="Z102" s="64" t="str">
        <f t="shared" si="22"/>
        <v/>
      </c>
      <c r="AA102" s="64" t="str">
        <f t="shared" si="23"/>
        <v/>
      </c>
      <c r="AB102" s="86"/>
    </row>
    <row r="103" spans="1:28" ht="17" customHeight="1">
      <c r="A103" s="70" t="str">
        <f>'statement of marks'!A103</f>
        <v/>
      </c>
      <c r="B103" s="71">
        <f>'statement of marks'!D103</f>
        <v>897</v>
      </c>
      <c r="C103" s="71" t="str">
        <f>'statement of marks'!F103</f>
        <v/>
      </c>
      <c r="D103" s="72" t="str">
        <f>'statement of marks'!G103</f>
        <v/>
      </c>
      <c r="E103" s="73" t="str">
        <f>'statement of marks'!I103</f>
        <v/>
      </c>
      <c r="F103" s="73" t="str">
        <f>'statement of marks'!J103</f>
        <v/>
      </c>
      <c r="G103" s="73" t="str">
        <f>'statement of marks'!K103</f>
        <v/>
      </c>
      <c r="H103" s="63" t="str">
        <f>'statement of marks'!B103</f>
        <v/>
      </c>
      <c r="I103" s="63"/>
      <c r="J103" s="63" t="str">
        <f>'statement of marks'!HO103</f>
        <v/>
      </c>
      <c r="K103" s="74">
        <f>'statement of marks'!HV103</f>
        <v>110</v>
      </c>
      <c r="L103" s="76" t="str">
        <f>'statement of marks'!HW103</f>
        <v/>
      </c>
      <c r="O103" s="69" t="str">
        <f>'statement of marks'!I103</f>
        <v/>
      </c>
      <c r="P103" s="64" t="str">
        <f t="shared" si="12"/>
        <v/>
      </c>
      <c r="Q103" s="64" t="str">
        <f t="shared" si="13"/>
        <v/>
      </c>
      <c r="R103" s="64" t="str">
        <f t="shared" si="14"/>
        <v/>
      </c>
      <c r="S103" s="64" t="str">
        <f t="shared" si="15"/>
        <v/>
      </c>
      <c r="T103" s="64" t="str">
        <f t="shared" si="16"/>
        <v/>
      </c>
      <c r="U103" s="64" t="str">
        <f t="shared" si="17"/>
        <v/>
      </c>
      <c r="V103" s="64" t="str">
        <f t="shared" si="18"/>
        <v/>
      </c>
      <c r="W103" s="64" t="str">
        <f t="shared" si="19"/>
        <v/>
      </c>
      <c r="X103" s="64" t="str">
        <f t="shared" si="20"/>
        <v/>
      </c>
      <c r="Y103" s="64" t="str">
        <f t="shared" si="21"/>
        <v/>
      </c>
      <c r="Z103" s="64" t="str">
        <f t="shared" si="22"/>
        <v/>
      </c>
      <c r="AA103" s="64" t="str">
        <f t="shared" si="23"/>
        <v/>
      </c>
      <c r="AB103" s="86"/>
    </row>
    <row r="104" spans="1:28" ht="17" customHeight="1">
      <c r="A104" s="70" t="str">
        <f>'statement of marks'!A104</f>
        <v/>
      </c>
      <c r="B104" s="71">
        <f>'statement of marks'!D104</f>
        <v>898</v>
      </c>
      <c r="C104" s="71" t="str">
        <f>'statement of marks'!F104</f>
        <v/>
      </c>
      <c r="D104" s="72" t="str">
        <f>'statement of marks'!G104</f>
        <v/>
      </c>
      <c r="E104" s="73" t="str">
        <f>'statement of marks'!I104</f>
        <v/>
      </c>
      <c r="F104" s="73" t="str">
        <f>'statement of marks'!J104</f>
        <v/>
      </c>
      <c r="G104" s="73" t="str">
        <f>'statement of marks'!K104</f>
        <v/>
      </c>
      <c r="H104" s="63" t="str">
        <f>'statement of marks'!B104</f>
        <v/>
      </c>
      <c r="I104" s="63"/>
      <c r="J104" s="63" t="str">
        <f>'statement of marks'!HO104</f>
        <v/>
      </c>
      <c r="K104" s="74">
        <f>'statement of marks'!HV104</f>
        <v>110</v>
      </c>
      <c r="L104" s="76" t="str">
        <f>'statement of marks'!HW104</f>
        <v/>
      </c>
      <c r="O104" s="69" t="str">
        <f>'statement of marks'!I104</f>
        <v/>
      </c>
      <c r="P104" s="64" t="str">
        <f t="shared" si="12"/>
        <v/>
      </c>
      <c r="Q104" s="64" t="str">
        <f t="shared" si="13"/>
        <v/>
      </c>
      <c r="R104" s="64" t="str">
        <f t="shared" si="14"/>
        <v/>
      </c>
      <c r="S104" s="64" t="str">
        <f t="shared" si="15"/>
        <v/>
      </c>
      <c r="T104" s="64" t="str">
        <f t="shared" si="16"/>
        <v/>
      </c>
      <c r="U104" s="64" t="str">
        <f t="shared" si="17"/>
        <v/>
      </c>
      <c r="V104" s="64" t="str">
        <f t="shared" si="18"/>
        <v/>
      </c>
      <c r="W104" s="64" t="str">
        <f t="shared" si="19"/>
        <v/>
      </c>
      <c r="X104" s="64" t="str">
        <f t="shared" si="20"/>
        <v/>
      </c>
      <c r="Y104" s="64" t="str">
        <f t="shared" si="21"/>
        <v/>
      </c>
      <c r="Z104" s="64" t="str">
        <f t="shared" si="22"/>
        <v/>
      </c>
      <c r="AA104" s="64" t="str">
        <f t="shared" si="23"/>
        <v/>
      </c>
      <c r="AB104" s="86"/>
    </row>
    <row r="105" spans="1:28" ht="17" customHeight="1">
      <c r="A105" s="70" t="str">
        <f>'statement of marks'!A105</f>
        <v/>
      </c>
      <c r="B105" s="71">
        <f>'statement of marks'!D105</f>
        <v>899</v>
      </c>
      <c r="C105" s="71" t="str">
        <f>'statement of marks'!F105</f>
        <v/>
      </c>
      <c r="D105" s="72" t="str">
        <f>'statement of marks'!G105</f>
        <v/>
      </c>
      <c r="E105" s="73" t="str">
        <f>'statement of marks'!I105</f>
        <v/>
      </c>
      <c r="F105" s="73" t="str">
        <f>'statement of marks'!J105</f>
        <v/>
      </c>
      <c r="G105" s="73" t="str">
        <f>'statement of marks'!K105</f>
        <v/>
      </c>
      <c r="H105" s="63" t="str">
        <f>'statement of marks'!B105</f>
        <v/>
      </c>
      <c r="I105" s="63"/>
      <c r="J105" s="63" t="str">
        <f>'statement of marks'!HO105</f>
        <v/>
      </c>
      <c r="K105" s="74">
        <f>'statement of marks'!HV105</f>
        <v>110</v>
      </c>
      <c r="L105" s="76" t="str">
        <f>'statement of marks'!HW105</f>
        <v/>
      </c>
      <c r="O105" s="69" t="str">
        <f>'statement of marks'!I105</f>
        <v/>
      </c>
      <c r="P105" s="64" t="str">
        <f t="shared" si="12"/>
        <v/>
      </c>
      <c r="Q105" s="64" t="str">
        <f t="shared" si="13"/>
        <v/>
      </c>
      <c r="R105" s="64" t="str">
        <f t="shared" si="14"/>
        <v/>
      </c>
      <c r="S105" s="64" t="str">
        <f t="shared" si="15"/>
        <v/>
      </c>
      <c r="T105" s="64" t="str">
        <f t="shared" si="16"/>
        <v/>
      </c>
      <c r="U105" s="64" t="str">
        <f t="shared" si="17"/>
        <v/>
      </c>
      <c r="V105" s="64" t="str">
        <f t="shared" si="18"/>
        <v/>
      </c>
      <c r="W105" s="64" t="str">
        <f t="shared" si="19"/>
        <v/>
      </c>
      <c r="X105" s="64" t="str">
        <f t="shared" si="20"/>
        <v/>
      </c>
      <c r="Y105" s="64" t="str">
        <f t="shared" si="21"/>
        <v/>
      </c>
      <c r="Z105" s="64" t="str">
        <f t="shared" si="22"/>
        <v/>
      </c>
      <c r="AA105" s="64" t="str">
        <f t="shared" si="23"/>
        <v/>
      </c>
      <c r="AB105" s="86"/>
    </row>
    <row r="106" spans="1:28" ht="17" customHeight="1">
      <c r="A106" s="70" t="str">
        <f>'statement of marks'!A106</f>
        <v/>
      </c>
      <c r="B106" s="71">
        <f>'statement of marks'!D106</f>
        <v>900</v>
      </c>
      <c r="C106" s="71" t="str">
        <f>'statement of marks'!F106</f>
        <v/>
      </c>
      <c r="D106" s="72" t="str">
        <f>'statement of marks'!G106</f>
        <v/>
      </c>
      <c r="E106" s="73" t="str">
        <f>'statement of marks'!I106</f>
        <v/>
      </c>
      <c r="F106" s="73" t="str">
        <f>'statement of marks'!J106</f>
        <v/>
      </c>
      <c r="G106" s="73" t="str">
        <f>'statement of marks'!K106</f>
        <v/>
      </c>
      <c r="H106" s="63" t="str">
        <f>'statement of marks'!B106</f>
        <v/>
      </c>
      <c r="I106" s="63"/>
      <c r="J106" s="63" t="str">
        <f>'statement of marks'!HO106</f>
        <v/>
      </c>
      <c r="K106" s="74">
        <f>'statement of marks'!HV106</f>
        <v>110</v>
      </c>
      <c r="L106" s="76" t="str">
        <f>'statement of marks'!HW106</f>
        <v/>
      </c>
      <c r="O106" s="69" t="str">
        <f>'statement of marks'!I106</f>
        <v/>
      </c>
      <c r="P106" s="64" t="str">
        <f t="shared" si="12"/>
        <v/>
      </c>
      <c r="Q106" s="64" t="str">
        <f t="shared" si="13"/>
        <v/>
      </c>
      <c r="R106" s="64" t="str">
        <f t="shared" si="14"/>
        <v/>
      </c>
      <c r="S106" s="64" t="str">
        <f t="shared" si="15"/>
        <v/>
      </c>
      <c r="T106" s="64" t="str">
        <f t="shared" si="16"/>
        <v/>
      </c>
      <c r="U106" s="64" t="str">
        <f t="shared" si="17"/>
        <v/>
      </c>
      <c r="V106" s="64" t="str">
        <f t="shared" si="18"/>
        <v/>
      </c>
      <c r="W106" s="64" t="str">
        <f t="shared" si="19"/>
        <v/>
      </c>
      <c r="X106" s="64" t="str">
        <f t="shared" si="20"/>
        <v/>
      </c>
      <c r="Y106" s="64" t="str">
        <f t="shared" si="21"/>
        <v/>
      </c>
      <c r="Z106" s="64" t="str">
        <f t="shared" si="22"/>
        <v/>
      </c>
      <c r="AA106" s="64" t="str">
        <f t="shared" si="23"/>
        <v/>
      </c>
      <c r="AB106" s="86"/>
    </row>
    <row r="107" spans="1:28" s="85" customFormat="1" ht="17" customHeight="1">
      <c r="A107" s="265"/>
      <c r="B107" s="267" t="s">
        <v>224</v>
      </c>
      <c r="C107" s="859" t="s">
        <v>153</v>
      </c>
      <c r="D107" s="859"/>
      <c r="E107" s="860"/>
      <c r="F107" s="63">
        <f>'statement of marks'!J108</f>
        <v>100</v>
      </c>
      <c r="G107" s="269" t="str">
        <f>'statement of marks'!B108</f>
        <v>SIGN. CL. TEACHER</v>
      </c>
      <c r="H107" s="876"/>
      <c r="I107" s="877"/>
      <c r="J107" s="877"/>
      <c r="K107" s="877"/>
      <c r="L107" s="878"/>
      <c r="O107" s="866" t="str">
        <f>A1</f>
        <v>GOVT. HR. SEC. SCHOOL, _________________</v>
      </c>
      <c r="P107" s="867"/>
      <c r="Q107" s="867"/>
      <c r="R107" s="867"/>
      <c r="S107" s="867"/>
      <c r="T107" s="867"/>
      <c r="U107" s="868" t="s">
        <v>231</v>
      </c>
      <c r="V107" s="864"/>
      <c r="W107" s="864"/>
      <c r="X107" s="864"/>
      <c r="Y107" s="864"/>
      <c r="Z107" s="260" t="s">
        <v>117</v>
      </c>
      <c r="AA107" s="864" t="str">
        <f>'statement of marks'!H3</f>
        <v>2024-25</v>
      </c>
      <c r="AB107" s="865"/>
    </row>
    <row r="108" spans="1:28" s="85" customFormat="1" ht="24" customHeight="1">
      <c r="A108" s="265"/>
      <c r="B108" s="267" t="s">
        <v>224</v>
      </c>
      <c r="C108" s="859" t="s">
        <v>154</v>
      </c>
      <c r="D108" s="859"/>
      <c r="E108" s="860"/>
      <c r="F108" s="63">
        <f>COUNTIF($J$7:$J$106,"passed")</f>
        <v>30</v>
      </c>
      <c r="G108" s="270" t="str">
        <f>'statement of marks'!B109</f>
        <v>SIGN. CHECKER</v>
      </c>
      <c r="H108" s="876"/>
      <c r="I108" s="877"/>
      <c r="J108" s="877"/>
      <c r="K108" s="877"/>
      <c r="L108" s="878"/>
      <c r="O108" s="77"/>
      <c r="P108" s="63" t="str">
        <f t="shared" ref="P108:AB108" si="24">P3</f>
        <v>SC BOYS</v>
      </c>
      <c r="Q108" s="63" t="str">
        <f t="shared" si="24"/>
        <v>SC GIRLS</v>
      </c>
      <c r="R108" s="63" t="str">
        <f t="shared" si="24"/>
        <v>ST BOYS</v>
      </c>
      <c r="S108" s="63" t="str">
        <f t="shared" si="24"/>
        <v>ST GIRLS</v>
      </c>
      <c r="T108" s="63" t="str">
        <f t="shared" si="24"/>
        <v>OBC BOYS</v>
      </c>
      <c r="U108" s="63" t="str">
        <f t="shared" si="24"/>
        <v>OBC GIRLS</v>
      </c>
      <c r="V108" s="63" t="str">
        <f t="shared" si="24"/>
        <v>GEN BOYS</v>
      </c>
      <c r="W108" s="63" t="str">
        <f t="shared" si="24"/>
        <v>GEN GIRLS</v>
      </c>
      <c r="X108" s="63" t="str">
        <f t="shared" si="24"/>
        <v>MIN BOYS</v>
      </c>
      <c r="Y108" s="63" t="str">
        <f t="shared" si="24"/>
        <v>MIN GIRLS</v>
      </c>
      <c r="Z108" s="63" t="str">
        <f t="shared" si="24"/>
        <v>SBC BYS</v>
      </c>
      <c r="AA108" s="63" t="str">
        <f t="shared" si="24"/>
        <v>SBC GRL</v>
      </c>
      <c r="AB108" s="62" t="str">
        <f t="shared" si="24"/>
        <v>TOTAL</v>
      </c>
    </row>
    <row r="109" spans="1:28" s="85" customFormat="1" ht="17" customHeight="1">
      <c r="A109" s="265"/>
      <c r="B109" s="267" t="s">
        <v>224</v>
      </c>
      <c r="C109" s="859" t="s">
        <v>139</v>
      </c>
      <c r="D109" s="859"/>
      <c r="E109" s="860"/>
      <c r="F109" s="63">
        <f>COUNTIF($J$7:$J$106,"promoted")</f>
        <v>0</v>
      </c>
      <c r="G109" s="271" t="str">
        <f>'statement of marks'!B110</f>
        <v>SIGN. EXAM. INCHARGE</v>
      </c>
      <c r="H109" s="876"/>
      <c r="I109" s="877"/>
      <c r="J109" s="877"/>
      <c r="K109" s="877"/>
      <c r="L109" s="878"/>
      <c r="O109" s="78" t="s">
        <v>137</v>
      </c>
      <c r="P109" s="71">
        <f>COUNTA(P7:P106)-COUNTBLANK(P7:P106)-COUNTIF(P7:P106,"TRANSFERRED")</f>
        <v>3</v>
      </c>
      <c r="Q109" s="71">
        <f t="shared" ref="Q109:W109" si="25">COUNTA(Q7:Q106)-COUNTBLANK(Q7:Q106)-COUNTIF(Q7:Q106,"TRANSFERRED")</f>
        <v>0</v>
      </c>
      <c r="R109" s="71">
        <f t="shared" si="25"/>
        <v>0</v>
      </c>
      <c r="S109" s="71">
        <f t="shared" si="25"/>
        <v>0</v>
      </c>
      <c r="T109" s="71">
        <f t="shared" si="25"/>
        <v>0</v>
      </c>
      <c r="U109" s="71">
        <f t="shared" si="25"/>
        <v>0</v>
      </c>
      <c r="V109" s="71">
        <f t="shared" si="25"/>
        <v>0</v>
      </c>
      <c r="W109" s="71">
        <f t="shared" si="25"/>
        <v>0</v>
      </c>
      <c r="X109" s="71">
        <f>COUNTA(X7:X106)-COUNTBLANK(X7:X106)-COUNTIF(X7:X106,"TRANSFERRED")</f>
        <v>0</v>
      </c>
      <c r="Y109" s="71">
        <f>COUNTA(Y7:Y106)-COUNTBLANK(Y7:Y106)-COUNTIF(Y7:Y106,"TRANSFERRED")</f>
        <v>0</v>
      </c>
      <c r="Z109" s="71">
        <f>COUNTA(Z7:Z106)-COUNTBLANK(Z7:Z106)-COUNTIF(Z7:Z106,"TRANSFERRED")</f>
        <v>0</v>
      </c>
      <c r="AA109" s="71">
        <f>COUNTA(AA7:AA106)-COUNTBLANK(AA7:AA106)-COUNTIF(AA7:AA106,"TRANSFERRED")</f>
        <v>0</v>
      </c>
      <c r="AB109" s="14">
        <f t="shared" ref="AB109:AB114" si="26">SUM(P109:AA109)</f>
        <v>3</v>
      </c>
    </row>
    <row r="110" spans="1:28" s="85" customFormat="1" ht="17" customHeight="1" thickBot="1">
      <c r="A110" s="266"/>
      <c r="B110" s="268" t="s">
        <v>224</v>
      </c>
      <c r="C110" s="869" t="s">
        <v>141</v>
      </c>
      <c r="D110" s="869"/>
      <c r="E110" s="870"/>
      <c r="F110" s="79">
        <f>F108/F107*100</f>
        <v>30</v>
      </c>
      <c r="G110" s="272" t="str">
        <f>'statement of marks'!B111</f>
        <v>SIGN. HEAD MASTER</v>
      </c>
      <c r="H110" s="879"/>
      <c r="I110" s="880"/>
      <c r="J110" s="880"/>
      <c r="K110" s="880"/>
      <c r="L110" s="881"/>
      <c r="O110" s="78" t="s">
        <v>138</v>
      </c>
      <c r="P110" s="71">
        <f t="shared" ref="P110:AA110" si="27">COUNTIF(P7:P106,"PASSED")</f>
        <v>3</v>
      </c>
      <c r="Q110" s="71">
        <f t="shared" si="27"/>
        <v>0</v>
      </c>
      <c r="R110" s="71">
        <f t="shared" si="27"/>
        <v>0</v>
      </c>
      <c r="S110" s="71">
        <f t="shared" si="27"/>
        <v>0</v>
      </c>
      <c r="T110" s="71">
        <f t="shared" si="27"/>
        <v>0</v>
      </c>
      <c r="U110" s="71">
        <f t="shared" si="27"/>
        <v>0</v>
      </c>
      <c r="V110" s="71">
        <f t="shared" si="27"/>
        <v>0</v>
      </c>
      <c r="W110" s="71">
        <f t="shared" si="27"/>
        <v>0</v>
      </c>
      <c r="X110" s="71">
        <f t="shared" si="27"/>
        <v>0</v>
      </c>
      <c r="Y110" s="71">
        <f t="shared" si="27"/>
        <v>0</v>
      </c>
      <c r="Z110" s="71">
        <f t="shared" si="27"/>
        <v>0</v>
      </c>
      <c r="AA110" s="71">
        <f t="shared" si="27"/>
        <v>0</v>
      </c>
      <c r="AB110" s="14">
        <f t="shared" si="26"/>
        <v>3</v>
      </c>
    </row>
    <row r="111" spans="1:28" s="85" customFormat="1" ht="19" customHeight="1">
      <c r="A111" s="80"/>
      <c r="B111" s="80"/>
      <c r="C111" s="80"/>
      <c r="D111" s="80"/>
      <c r="E111" s="80"/>
      <c r="F111" s="80"/>
      <c r="G111" s="80"/>
      <c r="H111" s="80"/>
      <c r="I111" s="80"/>
      <c r="J111" s="80"/>
      <c r="K111" s="80"/>
      <c r="L111" s="80"/>
      <c r="O111" s="78" t="s">
        <v>139</v>
      </c>
      <c r="P111" s="71">
        <f>COUNTIF(P7:P106,"PROMOTED")</f>
        <v>0</v>
      </c>
      <c r="Q111" s="71">
        <f t="shared" ref="Q111:W111" si="28">COUNTIF(Q7:Q106,"PROMOTED")</f>
        <v>0</v>
      </c>
      <c r="R111" s="71">
        <f t="shared" si="28"/>
        <v>0</v>
      </c>
      <c r="S111" s="71">
        <f t="shared" si="28"/>
        <v>0</v>
      </c>
      <c r="T111" s="71">
        <f t="shared" si="28"/>
        <v>0</v>
      </c>
      <c r="U111" s="71">
        <f t="shared" si="28"/>
        <v>0</v>
      </c>
      <c r="V111" s="71">
        <f t="shared" si="28"/>
        <v>0</v>
      </c>
      <c r="W111" s="71">
        <f t="shared" si="28"/>
        <v>0</v>
      </c>
      <c r="X111" s="71">
        <f>COUNTIF(X7:X106,"PROMOTED")</f>
        <v>0</v>
      </c>
      <c r="Y111" s="71">
        <f>COUNTIF(Y7:Y106,"PROMOTED")</f>
        <v>0</v>
      </c>
      <c r="Z111" s="71">
        <f>COUNTIF(Z7:Z106,"PROMOTED")</f>
        <v>0</v>
      </c>
      <c r="AA111" s="71">
        <f>COUNTIF(AA7:AA106,"PROMOTED")</f>
        <v>0</v>
      </c>
      <c r="AB111" s="14">
        <f t="shared" si="26"/>
        <v>0</v>
      </c>
    </row>
    <row r="112" spans="1:28" s="85" customFormat="1" ht="16" customHeight="1">
      <c r="A112" s="80"/>
      <c r="B112" s="80"/>
      <c r="C112" s="80"/>
      <c r="D112" s="80"/>
      <c r="E112" s="80"/>
      <c r="F112" s="80"/>
      <c r="G112" s="80"/>
      <c r="H112" s="80"/>
      <c r="I112" s="80"/>
      <c r="J112" s="80"/>
      <c r="K112" s="80"/>
      <c r="L112" s="80"/>
      <c r="O112" s="78" t="s">
        <v>194</v>
      </c>
      <c r="P112" s="71">
        <f>COUNTIF(P7:P106,"DROP")</f>
        <v>0</v>
      </c>
      <c r="Q112" s="71">
        <f t="shared" ref="Q112:AA112" si="29">COUNTIF(Q7:Q106,"DROP")</f>
        <v>0</v>
      </c>
      <c r="R112" s="71">
        <f t="shared" si="29"/>
        <v>0</v>
      </c>
      <c r="S112" s="71">
        <f t="shared" si="29"/>
        <v>0</v>
      </c>
      <c r="T112" s="71">
        <f t="shared" si="29"/>
        <v>0</v>
      </c>
      <c r="U112" s="71">
        <f t="shared" si="29"/>
        <v>0</v>
      </c>
      <c r="V112" s="71">
        <f t="shared" si="29"/>
        <v>0</v>
      </c>
      <c r="W112" s="71">
        <f t="shared" si="29"/>
        <v>0</v>
      </c>
      <c r="X112" s="71">
        <f t="shared" si="29"/>
        <v>0</v>
      </c>
      <c r="Y112" s="71">
        <f t="shared" si="29"/>
        <v>0</v>
      </c>
      <c r="Z112" s="71">
        <f t="shared" si="29"/>
        <v>0</v>
      </c>
      <c r="AA112" s="71">
        <f t="shared" si="29"/>
        <v>0</v>
      </c>
      <c r="AB112" s="14">
        <f t="shared" si="26"/>
        <v>0</v>
      </c>
    </row>
    <row r="113" spans="1:28" s="85" customFormat="1" ht="16" customHeight="1">
      <c r="A113" s="80"/>
      <c r="B113" s="80"/>
      <c r="C113" s="80"/>
      <c r="D113" s="80"/>
      <c r="E113" s="80"/>
      <c r="F113" s="80"/>
      <c r="G113" s="80"/>
      <c r="H113" s="80"/>
      <c r="I113" s="80"/>
      <c r="J113" s="80"/>
      <c r="K113" s="80"/>
      <c r="L113" s="80"/>
      <c r="O113" s="78" t="s">
        <v>296</v>
      </c>
      <c r="P113" s="71">
        <f>COUNTIF(P7:P106,"ABSENT")</f>
        <v>0</v>
      </c>
      <c r="Q113" s="71">
        <f t="shared" ref="Q113:AA113" si="30">COUNTIF(Q7:Q106,"ABSENT")</f>
        <v>0</v>
      </c>
      <c r="R113" s="71">
        <f t="shared" si="30"/>
        <v>0</v>
      </c>
      <c r="S113" s="71">
        <f t="shared" si="30"/>
        <v>0</v>
      </c>
      <c r="T113" s="71">
        <f t="shared" si="30"/>
        <v>0</v>
      </c>
      <c r="U113" s="71">
        <f t="shared" si="30"/>
        <v>0</v>
      </c>
      <c r="V113" s="71">
        <f t="shared" si="30"/>
        <v>0</v>
      </c>
      <c r="W113" s="71">
        <f t="shared" si="30"/>
        <v>0</v>
      </c>
      <c r="X113" s="71">
        <f t="shared" si="30"/>
        <v>0</v>
      </c>
      <c r="Y113" s="71">
        <f t="shared" si="30"/>
        <v>0</v>
      </c>
      <c r="Z113" s="71">
        <f t="shared" si="30"/>
        <v>0</v>
      </c>
      <c r="AA113" s="71">
        <f t="shared" si="30"/>
        <v>0</v>
      </c>
      <c r="AB113" s="14">
        <f t="shared" si="26"/>
        <v>0</v>
      </c>
    </row>
    <row r="114" spans="1:28" s="85" customFormat="1" ht="14" customHeight="1">
      <c r="A114" s="80"/>
      <c r="B114" s="80"/>
      <c r="C114" s="80"/>
      <c r="D114" s="80"/>
      <c r="E114" s="80"/>
      <c r="F114" s="80"/>
      <c r="G114" s="80"/>
      <c r="H114" s="80"/>
      <c r="I114" s="80"/>
      <c r="J114" s="80"/>
      <c r="K114" s="80"/>
      <c r="L114" s="80"/>
      <c r="O114" s="81" t="s">
        <v>140</v>
      </c>
      <c r="P114" s="82">
        <f t="shared" ref="P114:AA114" si="31">COUNTIF(P7:P106,"TRANSFERRED")</f>
        <v>0</v>
      </c>
      <c r="Q114" s="82">
        <f t="shared" si="31"/>
        <v>0</v>
      </c>
      <c r="R114" s="82">
        <f t="shared" si="31"/>
        <v>0</v>
      </c>
      <c r="S114" s="82">
        <f t="shared" si="31"/>
        <v>0</v>
      </c>
      <c r="T114" s="82">
        <f t="shared" si="31"/>
        <v>0</v>
      </c>
      <c r="U114" s="82">
        <f t="shared" si="31"/>
        <v>0</v>
      </c>
      <c r="V114" s="82">
        <f t="shared" si="31"/>
        <v>0</v>
      </c>
      <c r="W114" s="82">
        <f t="shared" si="31"/>
        <v>0</v>
      </c>
      <c r="X114" s="82">
        <f t="shared" si="31"/>
        <v>0</v>
      </c>
      <c r="Y114" s="82">
        <f t="shared" si="31"/>
        <v>0</v>
      </c>
      <c r="Z114" s="82">
        <f t="shared" si="31"/>
        <v>0</v>
      </c>
      <c r="AA114" s="82">
        <f t="shared" si="31"/>
        <v>0</v>
      </c>
      <c r="AB114" s="14">
        <f t="shared" si="26"/>
        <v>0</v>
      </c>
    </row>
    <row r="115" spans="1:28" s="85" customFormat="1" ht="13" thickBot="1">
      <c r="H115" s="273"/>
      <c r="I115" s="273"/>
      <c r="O115" s="83" t="s">
        <v>141</v>
      </c>
      <c r="P115" s="161">
        <f t="shared" ref="P115:AB115" si="32">IF(P109=0,"",P110/P109*100)</f>
        <v>100</v>
      </c>
      <c r="Q115" s="161" t="str">
        <f t="shared" si="32"/>
        <v/>
      </c>
      <c r="R115" s="161" t="str">
        <f t="shared" si="32"/>
        <v/>
      </c>
      <c r="S115" s="161" t="str">
        <f t="shared" si="32"/>
        <v/>
      </c>
      <c r="T115" s="161" t="str">
        <f t="shared" si="32"/>
        <v/>
      </c>
      <c r="U115" s="161" t="str">
        <f t="shared" si="32"/>
        <v/>
      </c>
      <c r="V115" s="161" t="str">
        <f t="shared" si="32"/>
        <v/>
      </c>
      <c r="W115" s="161" t="str">
        <f t="shared" si="32"/>
        <v/>
      </c>
      <c r="X115" s="161" t="str">
        <f t="shared" si="32"/>
        <v/>
      </c>
      <c r="Y115" s="161" t="str">
        <f t="shared" si="32"/>
        <v/>
      </c>
      <c r="Z115" s="161" t="str">
        <f t="shared" si="32"/>
        <v/>
      </c>
      <c r="AA115" s="161" t="str">
        <f t="shared" si="32"/>
        <v/>
      </c>
      <c r="AB115" s="162">
        <f t="shared" si="32"/>
        <v>100</v>
      </c>
    </row>
    <row r="116" spans="1:28" s="85" customFormat="1" ht="12">
      <c r="H116" s="273"/>
      <c r="I116" s="273"/>
    </row>
    <row r="117" spans="1:28" s="85" customFormat="1" ht="12">
      <c r="H117" s="273"/>
      <c r="I117" s="273"/>
    </row>
    <row r="118" spans="1:28" s="85" customFormat="1" ht="12">
      <c r="H118" s="273"/>
      <c r="I118" s="273"/>
    </row>
    <row r="119" spans="1:28" s="85" customFormat="1" ht="12">
      <c r="H119" s="273"/>
      <c r="I119" s="273"/>
    </row>
    <row r="120" spans="1:28" s="85" customFormat="1" ht="12">
      <c r="H120" s="273"/>
      <c r="I120" s="273"/>
    </row>
    <row r="121" spans="1:28" s="85" customFormat="1" ht="12">
      <c r="H121" s="273"/>
      <c r="I121" s="273"/>
    </row>
  </sheetData>
  <sheetProtection algorithmName="SHA-512" hashValue="H8BwA0Kon7whVJ1zBUt2SyEXlZSUKs2ugi72g4P5zA99JSXIM7j+gFIpZBF6j9VN6bk6/bEBXXLZVOjtmSQqIQ==" saltValue="/4RW2tyrlI8XGSVZIb6puw==" spinCount="100000" sheet="1" objects="1" scenarios="1" formatCells="0" formatColumns="0" formatRows="0" autoFilter="0"/>
  <protectedRanges>
    <protectedRange password="EA02" sqref="L111:L112 G111:G112 A1:K1 M2:N112 I3 O115 C111:D112 F107:F112 G107:L110 F3:H106 K3:L106 P111:AA111 A3:B112 E3:E112 C3:D106 C107:C110 AC2:IO65531 A113:N65531 O116:AB65531 I4:J106" name="sc st obc"/>
    <protectedRange password="EA02" sqref="U108:W108 U107:V107 O7:AB106 Q107:T108 P107:P110 X107:AB108 Q109:AA110 O114:AB114 O107:O113 AB109:AB113" name="caste wise result"/>
  </protectedRanges>
  <autoFilter ref="B7:B110" xr:uid="{00000000-0009-0000-0000-000005000000}"/>
  <mergeCells count="29">
    <mergeCell ref="C110:E110"/>
    <mergeCell ref="F4:F6"/>
    <mergeCell ref="K3:K6"/>
    <mergeCell ref="A3:C3"/>
    <mergeCell ref="A4:A6"/>
    <mergeCell ref="B4:B6"/>
    <mergeCell ref="C4:C6"/>
    <mergeCell ref="E4:E6"/>
    <mergeCell ref="H107:L107"/>
    <mergeCell ref="H108:L108"/>
    <mergeCell ref="H109:L109"/>
    <mergeCell ref="H110:L110"/>
    <mergeCell ref="I3:J3"/>
    <mergeCell ref="G4:G6"/>
    <mergeCell ref="C107:E107"/>
    <mergeCell ref="C108:E108"/>
    <mergeCell ref="C109:E109"/>
    <mergeCell ref="O2:AB2"/>
    <mergeCell ref="AA107:AB107"/>
    <mergeCell ref="O107:T107"/>
    <mergeCell ref="U107:Y107"/>
    <mergeCell ref="A1:G1"/>
    <mergeCell ref="D4:D6"/>
    <mergeCell ref="I4:I6"/>
    <mergeCell ref="O1:AB1"/>
    <mergeCell ref="L3:L6"/>
    <mergeCell ref="H1:L1"/>
    <mergeCell ref="H4:H6"/>
    <mergeCell ref="J4:J6"/>
  </mergeCells>
  <phoneticPr fontId="2" type="noConversion"/>
  <conditionalFormatting sqref="A3:G3 B4:D6 B7:I106 AB7:AB106 O2:AB6 K3:L3 A4 E4:J4 K7:L106 O7:O107 A7:A111 U107 Z107:AA107 C107:C110 F107:G110 O115">
    <cfRule type="cellIs" dxfId="12" priority="62" operator="equal">
      <formula>0</formula>
    </cfRule>
  </conditionalFormatting>
  <conditionalFormatting sqref="C3:D106 C115:D1048576">
    <cfRule type="containsText" dxfId="11" priority="57" stopIfTrue="1" operator="containsText" text="nso">
      <formula>NOT(ISERROR(SEARCH("nso",C3)))</formula>
    </cfRule>
  </conditionalFormatting>
  <conditionalFormatting sqref="J7:J106">
    <cfRule type="containsText" dxfId="10" priority="3" operator="containsText" text="PASSED">
      <formula>NOT(ISERROR(SEARCH("PASSED",J7)))</formula>
    </cfRule>
    <cfRule type="containsText" dxfId="9" priority="1" operator="containsText" text="FAILED">
      <formula>NOT(ISERROR(SEARCH("FAILED",J7)))</formula>
    </cfRule>
    <cfRule type="containsText" dxfId="8" priority="2" operator="containsText" text="PROMOTED">
      <formula>NOT(ISERROR(SEARCH("PROMOTED",J7)))</formula>
    </cfRule>
  </conditionalFormatting>
  <conditionalFormatting sqref="O108:AB114">
    <cfRule type="cellIs" dxfId="7" priority="4" operator="equal">
      <formula>0</formula>
    </cfRule>
  </conditionalFormatting>
  <conditionalFormatting sqref="P7:AB106">
    <cfRule type="containsText" dxfId="6" priority="24" operator="containsText" text="d{kksUur">
      <formula>NOT(ISERROR(SEARCH("d{kksUur",P7)))</formula>
    </cfRule>
    <cfRule type="containsText" dxfId="5" priority="23" operator="containsText" text="mRrh.kZ">
      <formula>NOT(ISERROR(SEARCH("mRrh.kZ",P7)))</formula>
    </cfRule>
  </conditionalFormatting>
  <conditionalFormatting sqref="AB7:AB106">
    <cfRule type="cellIs" dxfId="4" priority="38" operator="equal">
      <formula>0</formula>
    </cfRule>
  </conditionalFormatting>
  <hyperlinks>
    <hyperlink ref="O2:AB2" location="'result aggregate'!V106:AH111" display="tkfrokj ifj.kke" xr:uid="{00000000-0004-0000-0500-000000000000}"/>
  </hyperlinks>
  <pageMargins left="0.5" right="0.5" top="0.5" bottom="0.5" header="0.3" footer="0.3"/>
  <pageSetup paperSize="9" orientation="landscape" horizontalDpi="4294967292" verticalDpi="429496729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AH115"/>
  <sheetViews>
    <sheetView tabSelected="1" workbookViewId="0">
      <selection activeCell="S139" sqref="S139"/>
    </sheetView>
  </sheetViews>
  <sheetFormatPr baseColWidth="10" defaultColWidth="10.83203125" defaultRowHeight="13"/>
  <cols>
    <col min="1" max="1" width="3.6640625" customWidth="1"/>
    <col min="2" max="2" width="4" customWidth="1"/>
    <col min="3" max="4" width="3.6640625" customWidth="1"/>
    <col min="5" max="5" width="6.1640625" customWidth="1"/>
    <col min="6" max="6" width="4.5" customWidth="1"/>
    <col min="7" max="7" width="7.6640625" customWidth="1"/>
    <col min="8" max="8" width="30.6640625" hidden="1" customWidth="1"/>
    <col min="9" max="9" width="18.5" customWidth="1"/>
    <col min="10" max="11" width="23" customWidth="1"/>
    <col min="12" max="18" width="3.6640625" customWidth="1"/>
    <col min="19" max="19" width="4.1640625" customWidth="1"/>
    <col min="20" max="20" width="3.6640625" customWidth="1"/>
    <col min="21" max="22" width="4.33203125" customWidth="1"/>
    <col min="23" max="34" width="3.6640625" customWidth="1"/>
  </cols>
  <sheetData>
    <row r="1" spans="1:34" ht="16">
      <c r="A1" s="883" t="str">
        <f>IF('statement of marks'!A1="","",'statement of marks'!A1)</f>
        <v>GOVT. HR. SEC. SCHOOL, _________________</v>
      </c>
      <c r="B1" s="884"/>
      <c r="C1" s="884"/>
      <c r="D1" s="884"/>
      <c r="E1" s="884"/>
      <c r="F1" s="884"/>
      <c r="G1" s="884"/>
      <c r="H1" s="884"/>
      <c r="I1" s="884"/>
      <c r="J1" s="884"/>
      <c r="K1" s="884"/>
      <c r="L1" s="884"/>
      <c r="M1" s="884"/>
      <c r="N1" s="884"/>
      <c r="O1" s="884"/>
      <c r="P1" s="884"/>
      <c r="Q1" s="884"/>
      <c r="R1" s="884"/>
      <c r="S1" s="884"/>
      <c r="T1" s="884"/>
      <c r="U1" s="884"/>
      <c r="V1" s="884"/>
      <c r="W1" s="884"/>
      <c r="X1" s="884"/>
      <c r="Y1" s="884"/>
      <c r="Z1" s="884"/>
      <c r="AA1" s="884"/>
      <c r="AB1" s="884"/>
      <c r="AC1" s="884"/>
      <c r="AD1" s="884"/>
      <c r="AE1" s="884"/>
      <c r="AF1" s="884"/>
      <c r="AG1" s="884"/>
      <c r="AH1" s="885"/>
    </row>
    <row r="2" spans="1:34" ht="16" hidden="1">
      <c r="A2" s="103" t="str">
        <f>IF('statement of marks'!A2="","",'statement of marks'!A2)</f>
        <v/>
      </c>
      <c r="B2" s="104" t="str">
        <f>IF('statement of marks'!B2="","",'statement of marks'!B2)</f>
        <v/>
      </c>
      <c r="C2" s="104" t="str">
        <f>IF('statement of marks'!C2="","",'statement of marks'!C2)</f>
        <v/>
      </c>
      <c r="D2" s="104" t="str">
        <f>IF('statement of marks'!D2="","",'statement of marks'!D2)</f>
        <v/>
      </c>
      <c r="E2" s="104"/>
      <c r="F2" s="104" t="str">
        <f>IF('statement of marks'!F2="","",'statement of marks'!F2)</f>
        <v/>
      </c>
      <c r="G2" s="104" t="str">
        <f>IF('statement of marks'!G2="","",'statement of marks'!G2)</f>
        <v/>
      </c>
      <c r="H2" s="104" t="str">
        <f>IF('statement of marks'!H2="","",'statement of marks'!H2)</f>
        <v/>
      </c>
      <c r="I2" s="104" t="str">
        <f>IF('statement of marks'!I2="","",'statement of marks'!I2)</f>
        <v/>
      </c>
      <c r="J2" s="104" t="str">
        <f>IF('statement of marks'!J2="","",'statement of marks'!J2)</f>
        <v/>
      </c>
      <c r="K2" s="104"/>
      <c r="L2" s="104" t="str">
        <f>IF('statement of marks'!K2="","",'statement of marks'!K2)</f>
        <v/>
      </c>
      <c r="M2" s="104" t="str">
        <f>IF('statement of marks'!Z2="","",'statement of marks'!Z2)</f>
        <v/>
      </c>
      <c r="N2" s="104" t="str">
        <f>IF('statement of marks'!AJ2="","",'statement of marks'!AJ2)</f>
        <v/>
      </c>
      <c r="O2" s="104" t="str">
        <f>IF('statement of marks'!AY2="","",'statement of marks'!AY2)</f>
        <v/>
      </c>
      <c r="P2" s="364"/>
      <c r="AH2" s="365"/>
    </row>
    <row r="3" spans="1:34" s="306" customFormat="1" ht="27" hidden="1" customHeight="1">
      <c r="A3" s="900"/>
      <c r="B3" s="887" t="s">
        <v>311</v>
      </c>
      <c r="C3" s="337">
        <f>IF('statement of marks'!C3="","",'statement of marks'!C3)</f>
        <v>6</v>
      </c>
      <c r="D3" s="886" t="str">
        <f>IF('statement of marks'!D3="","",'statement of marks'!D3)</f>
        <v>SECTION</v>
      </c>
      <c r="E3" s="887"/>
      <c r="F3" s="338" t="str">
        <f>IF('statement of marks'!F3="","",'statement of marks'!F3)</f>
        <v>A</v>
      </c>
      <c r="G3" s="339" t="str">
        <f>IF('statement of marks'!G3="","",'statement of marks'!G3)</f>
        <v>6 A</v>
      </c>
      <c r="H3" s="63" t="str">
        <f>IF('statement of marks'!H3="","",'statement of marks'!H3)</f>
        <v>2024-25</v>
      </c>
      <c r="I3" s="340" t="str">
        <f>IF('statement of marks'!I3="","",'statement of marks'!I3)</f>
        <v>SCHOOL DISE CODE</v>
      </c>
      <c r="J3" s="341" t="str">
        <f>IF('statement of marks'!J3="","",'statement of marks'!J3)</f>
        <v>08291009401</v>
      </c>
      <c r="K3" s="341"/>
      <c r="L3" s="888" t="str">
        <f>'statement of marks'!L3</f>
        <v>HINDI</v>
      </c>
      <c r="M3" s="888" t="s">
        <v>311</v>
      </c>
      <c r="N3" s="888" t="str">
        <f>'statement of marks'!AK3</f>
        <v>ENGLISH</v>
      </c>
      <c r="O3" s="888" t="s">
        <v>311</v>
      </c>
      <c r="P3" s="893" t="str">
        <f>'statement of marks'!BJ4</f>
        <v>SUBJECT CODE</v>
      </c>
      <c r="Q3" s="728" t="str">
        <f>'statement of marks'!BJ3</f>
        <v>SANSKRIT</v>
      </c>
      <c r="R3" s="728" t="s">
        <v>311</v>
      </c>
      <c r="S3" s="888" t="str">
        <f>'statement of marks'!CH3</f>
        <v>MATHEMATICS</v>
      </c>
      <c r="T3" s="888" t="s">
        <v>311</v>
      </c>
      <c r="U3" s="888" t="str">
        <f>'statement of marks'!DG3</f>
        <v>SCIENCE</v>
      </c>
      <c r="V3" s="888" t="s">
        <v>311</v>
      </c>
      <c r="W3" s="712" t="str">
        <f>'statement of marks'!ED3</f>
        <v>SOCIAL STUDIES</v>
      </c>
      <c r="X3" s="712" t="s">
        <v>311</v>
      </c>
      <c r="Y3" s="898" t="s">
        <v>26</v>
      </c>
      <c r="Z3" s="896" t="str">
        <f>'statement of marks'!FA3</f>
        <v>WORK EXPERIENCE</v>
      </c>
      <c r="AA3" s="897"/>
      <c r="AB3" s="897"/>
      <c r="AC3" s="889" t="str">
        <f>'statement of marks'!FK3</f>
        <v>ART EDUCATION</v>
      </c>
      <c r="AD3" s="890"/>
      <c r="AE3" s="890"/>
      <c r="AF3" s="889" t="str">
        <f>'statement of marks'!FU3</f>
        <v>PHYSICIAL EDUCATION</v>
      </c>
      <c r="AG3" s="890"/>
      <c r="AH3" s="891"/>
    </row>
    <row r="4" spans="1:34" ht="12" hidden="1" customHeight="1">
      <c r="A4" s="729" t="str">
        <f>IF('statement of marks'!A4="","",'statement of marks'!A4)</f>
        <v>S.NO.</v>
      </c>
      <c r="B4" s="658" t="str">
        <f>IF('statement of marks'!B4="","",'statement of marks'!B4)</f>
        <v>CATEGORY</v>
      </c>
      <c r="C4" s="658" t="str">
        <f>IF('statement of marks'!C4="","",'statement of marks'!C4)</f>
        <v>GENDER</v>
      </c>
      <c r="D4" s="658" t="str">
        <f>IF('statement of marks'!D4="","",'statement of marks'!D4)</f>
        <v>R. NO. LOCAL</v>
      </c>
      <c r="E4" s="658" t="str">
        <f>IF('statement of marks'!E4="","",'statement of marks'!E4)</f>
        <v>R. NO.  BOARD</v>
      </c>
      <c r="F4" s="730" t="str">
        <f>IF('statement of marks'!F4="","",'statement of marks'!F4)</f>
        <v>S.R. NO.</v>
      </c>
      <c r="G4" s="731" t="str">
        <f>IF('statement of marks'!G4="","",'statement of marks'!G4)</f>
        <v>DATE OF BIRTH IN FIGURES</v>
      </c>
      <c r="H4" s="728" t="str">
        <f>IF('statement of marks'!H4="","",'statement of marks'!H4)</f>
        <v>DATE OF BIRTH IN WORDS</v>
      </c>
      <c r="I4" s="731" t="str">
        <f>IF('statement of marks'!I4="","",'statement of marks'!I4)</f>
        <v>NAME OF THE STUDENT</v>
      </c>
      <c r="J4" s="362" t="str">
        <f>IF('statement of marks'!J4="","",'statement of marks'!J4)</f>
        <v>FATHER'S NAME</v>
      </c>
      <c r="K4" s="362" t="str">
        <f>IF('statement of marks'!K4="","",'statement of marks'!K4)</f>
        <v>MOTHER'S NAME</v>
      </c>
      <c r="L4" s="715" t="str">
        <f>IF('statement of marks'!AA4="","",'statement of marks'!AA4)</f>
        <v>TOTAL UPTO HALF YEARLY EXAM.</v>
      </c>
      <c r="M4" s="715" t="s">
        <v>304</v>
      </c>
      <c r="N4" s="715" t="str">
        <f>IF('statement of marks'!AZ4="","",'statement of marks'!AZ4)</f>
        <v>TOTAL UPTO HALF YEARLY EXAM.</v>
      </c>
      <c r="O4" s="715" t="s">
        <v>304</v>
      </c>
      <c r="P4" s="894"/>
      <c r="Q4" s="715" t="str">
        <f>IF('statement of marks'!BY4="","",'statement of marks'!BY4)</f>
        <v>TOTAL UPTO HALF YEARLY EXAM.</v>
      </c>
      <c r="R4" s="715" t="s">
        <v>304</v>
      </c>
      <c r="S4" s="715" t="str">
        <f>IF('statement of marks'!CW4="","",'statement of marks'!CW4)</f>
        <v>TOTAL UPTO HALF YEARLY EXAM.</v>
      </c>
      <c r="T4" s="715" t="s">
        <v>304</v>
      </c>
      <c r="U4" s="715" t="str">
        <f>IF('statement of marks'!DU4="","",'statement of marks'!DU4)</f>
        <v>TOTAL UPTO HALF YEARLY EXAM.</v>
      </c>
      <c r="V4" s="715" t="s">
        <v>304</v>
      </c>
      <c r="W4" s="715" t="str">
        <f>IF('statement of marks'!ER4="","",'statement of marks'!ER4)</f>
        <v>TOTAL UPTO HALF YEARLY EXAM.</v>
      </c>
      <c r="X4" s="715" t="s">
        <v>304</v>
      </c>
      <c r="Y4" s="898"/>
      <c r="Z4" s="715" t="str">
        <f>IF('statement of marks'!FF4="","",'statement of marks'!FF4)</f>
        <v>SUBJECT TOTAL OBTAINED</v>
      </c>
      <c r="AA4" s="715" t="str">
        <f>IF('statement of marks'!FG4="","",'statement of marks'!FG4)</f>
        <v>PERCENTGE OBTAINED</v>
      </c>
      <c r="AB4" s="715" t="str">
        <f>IF('statement of marks'!FH4="","",'statement of marks'!FH4)</f>
        <v>GRADE OBTAINED</v>
      </c>
      <c r="AC4" s="715" t="str">
        <f>IF('statement of marks'!FP4="","",'statement of marks'!FP4)</f>
        <v>SUBJECT TOTAL OBTAINED</v>
      </c>
      <c r="AD4" s="715" t="str">
        <f>IF('statement of marks'!FQ4="","",'statement of marks'!FQ4)</f>
        <v>PERCENTGE OBTAINED</v>
      </c>
      <c r="AE4" s="715" t="str">
        <f>IF('statement of marks'!FR4="","",'statement of marks'!FR4)</f>
        <v>GRADE OBTAINED</v>
      </c>
      <c r="AF4" s="715" t="str">
        <f>IF('statement of marks'!FZ4="","",'statement of marks'!FZ4)</f>
        <v>SUBJECT TOTAL OBTAINED</v>
      </c>
      <c r="AG4" s="715" t="str">
        <f>IF('statement of marks'!GA4="","",'statement of marks'!GA4)</f>
        <v>PERCENTGE OBTAINED</v>
      </c>
      <c r="AH4" s="892" t="str">
        <f>IF('statement of marks'!GB4="","",'statement of marks'!GB4)</f>
        <v>GRADE OBTAINED</v>
      </c>
    </row>
    <row r="5" spans="1:34" ht="76" hidden="1" customHeight="1">
      <c r="A5" s="729" t="s">
        <v>311</v>
      </c>
      <c r="B5" s="658" t="s">
        <v>311</v>
      </c>
      <c r="C5" s="658" t="s">
        <v>311</v>
      </c>
      <c r="D5" s="658" t="s">
        <v>311</v>
      </c>
      <c r="E5" s="658" t="s">
        <v>311</v>
      </c>
      <c r="F5" s="730" t="s">
        <v>311</v>
      </c>
      <c r="G5" s="732" t="s">
        <v>311</v>
      </c>
      <c r="H5" s="728" t="s">
        <v>311</v>
      </c>
      <c r="I5" s="732"/>
      <c r="J5" s="362" t="str">
        <f>IF('statement of marks'!J5="","",'statement of marks'!J5)</f>
        <v/>
      </c>
      <c r="K5" s="362" t="str">
        <f>IF('statement of marks'!K5="","",'statement of marks'!K5)</f>
        <v/>
      </c>
      <c r="L5" s="715" t="s">
        <v>311</v>
      </c>
      <c r="M5" s="715"/>
      <c r="N5" s="715" t="s">
        <v>312</v>
      </c>
      <c r="O5" s="715"/>
      <c r="P5" s="895"/>
      <c r="Q5" s="715" t="s">
        <v>311</v>
      </c>
      <c r="R5" s="715"/>
      <c r="S5" s="715" t="s">
        <v>311</v>
      </c>
      <c r="T5" s="715"/>
      <c r="U5" s="715" t="s">
        <v>311</v>
      </c>
      <c r="V5" s="715"/>
      <c r="W5" s="715" t="s">
        <v>312</v>
      </c>
      <c r="X5" s="715"/>
      <c r="Y5" s="899"/>
      <c r="Z5" s="715" t="s">
        <v>313</v>
      </c>
      <c r="AA5" s="715" t="s">
        <v>312</v>
      </c>
      <c r="AB5" s="715" t="s">
        <v>314</v>
      </c>
      <c r="AC5" s="715" t="s">
        <v>313</v>
      </c>
      <c r="AD5" s="715" t="s">
        <v>312</v>
      </c>
      <c r="AE5" s="715" t="s">
        <v>314</v>
      </c>
      <c r="AF5" s="715" t="s">
        <v>311</v>
      </c>
      <c r="AG5" s="715" t="s">
        <v>313</v>
      </c>
      <c r="AH5" s="892" t="s">
        <v>312</v>
      </c>
    </row>
    <row r="6" spans="1:34" ht="13" hidden="1" customHeight="1">
      <c r="A6" s="130" t="str">
        <f>IF('statement of marks'!A6="","",'statement of marks'!A6)</f>
        <v/>
      </c>
      <c r="B6" s="903" t="str">
        <f>IF('statement of marks'!B6="","",'statement of marks'!B6)</f>
        <v>CICK HERE TO VIEW THE RESULT AT A GLANCE</v>
      </c>
      <c r="C6" s="903" t="s">
        <v>311</v>
      </c>
      <c r="D6" s="903" t="s">
        <v>311</v>
      </c>
      <c r="E6" s="903"/>
      <c r="F6" s="903" t="s">
        <v>311</v>
      </c>
      <c r="G6" s="903" t="s">
        <v>311</v>
      </c>
      <c r="H6" s="903" t="s">
        <v>311</v>
      </c>
      <c r="I6" s="903" t="s">
        <v>311</v>
      </c>
      <c r="J6" s="131" t="str">
        <f>IF('statement of marks'!J6="","",'statement of marks'!J6)</f>
        <v/>
      </c>
      <c r="K6" s="131" t="str">
        <f>IF('statement of marks'!K6="","",'statement of marks'!K6)</f>
        <v/>
      </c>
      <c r="L6" s="335">
        <f>IF('statement of marks'!AA6="","",'statement of marks'!AA6)</f>
        <v>100</v>
      </c>
      <c r="M6" s="135">
        <f t="shared" ref="M6:M37" si="0">IF(L6="","",ROUNDUP(L6*15%,0))</f>
        <v>15</v>
      </c>
      <c r="N6" s="335">
        <f>IF('statement of marks'!AZ6="","",'statement of marks'!AZ6)</f>
        <v>100</v>
      </c>
      <c r="O6" s="135">
        <f t="shared" ref="O6:O37" si="1">IF(N6="","",ROUNDUP(N6*15%,0))</f>
        <v>15</v>
      </c>
      <c r="P6" s="135"/>
      <c r="Q6" s="335">
        <f>IF('statement of marks'!BY6="","",'statement of marks'!BY6)</f>
        <v>100</v>
      </c>
      <c r="R6" s="135">
        <f t="shared" ref="R6:R37" si="2">IF(Q6="","",ROUNDUP(Q6*15%,0))</f>
        <v>15</v>
      </c>
      <c r="S6" s="335">
        <f>IF('statement of marks'!CW6="","",'statement of marks'!CW6)</f>
        <v>100</v>
      </c>
      <c r="T6" s="135">
        <f t="shared" ref="T6:T37" si="3">IF(S6="","",ROUNDUP(S6*15%,0))</f>
        <v>15</v>
      </c>
      <c r="U6" s="335">
        <f>IF('statement of marks'!DU6="","",'statement of marks'!DU6)</f>
        <v>100</v>
      </c>
      <c r="V6" s="135">
        <f t="shared" ref="V6:V37" si="4">IF(U6="","",ROUNDUP(U6*15%,0))</f>
        <v>15</v>
      </c>
      <c r="W6" s="335">
        <f>IF('statement of marks'!ER6="","",'statement of marks'!ER6)</f>
        <v>100</v>
      </c>
      <c r="X6" s="135">
        <f t="shared" ref="X6:X37" si="5">IF(W6="","",ROUNDUP(W6*15%,0))</f>
        <v>15</v>
      </c>
      <c r="Y6" s="132">
        <f>SUM(M6,O6,R6,T6,V6,X6)</f>
        <v>90</v>
      </c>
      <c r="Z6" s="335">
        <f>IF('statement of marks'!FF6="","",'statement of marks'!FF6)</f>
        <v>100</v>
      </c>
      <c r="AA6" s="135" t="str">
        <f>IF('statement of marks'!FG6="","",'statement of marks'!FG6)</f>
        <v/>
      </c>
      <c r="AB6" s="335" t="str">
        <f>IF('statement of marks'!FH6="","",'statement of marks'!FH6)</f>
        <v/>
      </c>
      <c r="AC6" s="135">
        <f>IF('statement of marks'!FP6="","",'statement of marks'!FP6)</f>
        <v>100</v>
      </c>
      <c r="AD6" s="135" t="str">
        <f>IF('statement of marks'!FQ6="","",'statement of marks'!FQ6)</f>
        <v/>
      </c>
      <c r="AE6" s="135" t="str">
        <f>IF('statement of marks'!FR6="","",'statement of marks'!FR6)</f>
        <v/>
      </c>
      <c r="AF6" s="335">
        <f>IF('statement of marks'!FZ6="","",'statement of marks'!FZ6)</f>
        <v>100</v>
      </c>
      <c r="AG6" s="335" t="str">
        <f>IF('statement of marks'!GA6="","",'statement of marks'!GA6)</f>
        <v/>
      </c>
      <c r="AH6" s="366" t="str">
        <f>IF('statement of marks'!GB6="","",'statement of marks'!GB6)</f>
        <v/>
      </c>
    </row>
    <row r="7" spans="1:34" ht="12" hidden="1" customHeight="1">
      <c r="A7" s="145">
        <f>IF('statement of marks'!A7="","",'statement of marks'!A7)</f>
        <v>1</v>
      </c>
      <c r="B7" s="64" t="str">
        <f>IF('statement of marks'!B7="","",'statement of marks'!B7)</f>
        <v>SC</v>
      </c>
      <c r="C7" s="64" t="str">
        <f>IF('statement of marks'!C7="","",'statement of marks'!C7)</f>
        <v>B</v>
      </c>
      <c r="D7" s="95">
        <f>IF('statement of marks'!D7="","",'statement of marks'!D7)</f>
        <v>801</v>
      </c>
      <c r="E7" s="95" t="str">
        <f>IF('statement of marks'!E7="","",'statement of marks'!E7)</f>
        <v/>
      </c>
      <c r="F7" s="64">
        <f>IF('statement of marks'!F7="","",'statement of marks'!F7)</f>
        <v>2491</v>
      </c>
      <c r="G7" s="336">
        <f>IF('statement of marks'!G7="","",'statement of marks'!G7)</f>
        <v>37466</v>
      </c>
      <c r="H7" s="73" t="str">
        <f>IF('statement of marks'!H7="","",'statement of marks'!H7)</f>
        <v>Twenty Nine July Two Thousand Two</v>
      </c>
      <c r="I7" s="73" t="str">
        <f>IF('statement of marks'!I7="","",'statement of marks'!I7)</f>
        <v>A1</v>
      </c>
      <c r="J7" s="73" t="str">
        <f>IF('statement of marks'!J7="","",'statement of marks'!J7)</f>
        <v>B1</v>
      </c>
      <c r="K7" s="73" t="str">
        <f>IF('statement of marks'!K7="","",'statement of marks'!K7)</f>
        <v>C1</v>
      </c>
      <c r="L7" s="342">
        <f>IF('statement of marks'!AA7="","",'statement of marks'!AA7)</f>
        <v>100</v>
      </c>
      <c r="M7" s="64">
        <f t="shared" si="0"/>
        <v>15</v>
      </c>
      <c r="N7" s="342">
        <f>IF('statement of marks'!AZ7="","",'statement of marks'!AZ7)</f>
        <v>100</v>
      </c>
      <c r="O7" s="64">
        <f t="shared" si="1"/>
        <v>15</v>
      </c>
      <c r="P7" s="363" t="str">
        <f>'statement of marks'!BJ7</f>
        <v>s</v>
      </c>
      <c r="Q7" s="342">
        <f>IF('statement of marks'!BY7="","",'statement of marks'!BY7)</f>
        <v>100</v>
      </c>
      <c r="R7" s="64">
        <f t="shared" si="2"/>
        <v>15</v>
      </c>
      <c r="S7" s="342">
        <f>IF('statement of marks'!CW7="","",'statement of marks'!CW7)</f>
        <v>100</v>
      </c>
      <c r="T7" s="64">
        <f t="shared" si="3"/>
        <v>15</v>
      </c>
      <c r="U7" s="342">
        <f>IF('statement of marks'!DU7="","",'statement of marks'!DU7)</f>
        <v>100</v>
      </c>
      <c r="V7" s="64">
        <f t="shared" si="4"/>
        <v>15</v>
      </c>
      <c r="W7" s="342">
        <f>IF('statement of marks'!ER7="","",'statement of marks'!ER7)</f>
        <v>100</v>
      </c>
      <c r="X7" s="64">
        <f t="shared" si="5"/>
        <v>15</v>
      </c>
      <c r="Y7" s="95">
        <f>SUM(M7,O7,R7,T7,V7,X7)</f>
        <v>90</v>
      </c>
      <c r="Z7" s="342">
        <f>IF('statement of marks'!FF7="","",'statement of marks'!FF7)</f>
        <v>100</v>
      </c>
      <c r="AA7" s="64">
        <f>IF('statement of marks'!FG7="","",'statement of marks'!FG7)</f>
        <v>100</v>
      </c>
      <c r="AB7" s="342" t="str">
        <f>IF('statement of marks'!FH7="","",'statement of marks'!FH7)</f>
        <v>A</v>
      </c>
      <c r="AC7" s="64">
        <f>IF('statement of marks'!FP7="","",'statement of marks'!FP7)</f>
        <v>100</v>
      </c>
      <c r="AD7" s="64">
        <f>IF('statement of marks'!FQ7="","",'statement of marks'!FQ7)</f>
        <v>100</v>
      </c>
      <c r="AE7" s="64" t="str">
        <f>IF('statement of marks'!FR7="","",'statement of marks'!FR7)</f>
        <v>A</v>
      </c>
      <c r="AF7" s="342">
        <f>IF('statement of marks'!FZ7="","",'statement of marks'!FZ7)</f>
        <v>100</v>
      </c>
      <c r="AG7" s="342">
        <f>IF('statement of marks'!GA7="","",'statement of marks'!GA7)</f>
        <v>100</v>
      </c>
      <c r="AH7" s="367" t="str">
        <f>IF('statement of marks'!GB7="","",'statement of marks'!GB7)</f>
        <v>A</v>
      </c>
    </row>
    <row r="8" spans="1:34" ht="18" hidden="1" customHeight="1">
      <c r="A8" s="145">
        <f>IF('statement of marks'!A8="","",'statement of marks'!A8)</f>
        <v>2</v>
      </c>
      <c r="B8" s="64" t="str">
        <f>IF('statement of marks'!B8="","",'statement of marks'!B8)</f>
        <v>SC</v>
      </c>
      <c r="C8" s="64" t="str">
        <f>IF('statement of marks'!C8="","",'statement of marks'!C8)</f>
        <v>B</v>
      </c>
      <c r="D8" s="95">
        <f>IF('statement of marks'!D8="","",'statement of marks'!D8)</f>
        <v>802</v>
      </c>
      <c r="E8" s="95" t="str">
        <f>IF('statement of marks'!E8="","",'statement of marks'!E8)</f>
        <v/>
      </c>
      <c r="F8" s="64" t="str">
        <f>IF('statement of marks'!F8="","",'statement of marks'!F8)</f>
        <v/>
      </c>
      <c r="G8" s="336">
        <f>IF('statement of marks'!G8="","",'statement of marks'!G8)</f>
        <v>35887</v>
      </c>
      <c r="H8" s="73" t="str">
        <f>IF('statement of marks'!H8="","",'statement of marks'!H8)</f>
        <v>Two April Nineteen Hundred Ninety Eight</v>
      </c>
      <c r="I8" s="73" t="str">
        <f>IF('statement of marks'!I8="","",'statement of marks'!I8)</f>
        <v>A2</v>
      </c>
      <c r="J8" s="73" t="str">
        <f>IF('statement of marks'!J8="","",'statement of marks'!J8)</f>
        <v>B2</v>
      </c>
      <c r="K8" s="73" t="str">
        <f>IF('statement of marks'!K8="","",'statement of marks'!K8)</f>
        <v>C2</v>
      </c>
      <c r="L8" s="342">
        <f>IF('statement of marks'!AA8="","",'statement of marks'!AA8)</f>
        <v>100</v>
      </c>
      <c r="M8" s="64">
        <f t="shared" si="0"/>
        <v>15</v>
      </c>
      <c r="N8" s="342">
        <f>IF('statement of marks'!AZ8="","",'statement of marks'!AZ8)</f>
        <v>100</v>
      </c>
      <c r="O8" s="64">
        <f t="shared" si="1"/>
        <v>15</v>
      </c>
      <c r="P8" s="363" t="str">
        <f>'statement of marks'!BJ8</f>
        <v>s</v>
      </c>
      <c r="Q8" s="342">
        <f>IF('statement of marks'!BY8="","",'statement of marks'!BY8)</f>
        <v>100</v>
      </c>
      <c r="R8" s="64">
        <f t="shared" si="2"/>
        <v>15</v>
      </c>
      <c r="S8" s="342">
        <f>IF('statement of marks'!CW8="","",'statement of marks'!CW8)</f>
        <v>100</v>
      </c>
      <c r="T8" s="64">
        <f t="shared" si="3"/>
        <v>15</v>
      </c>
      <c r="U8" s="342">
        <f>IF('statement of marks'!DU8="","",'statement of marks'!DU8)</f>
        <v>100</v>
      </c>
      <c r="V8" s="64">
        <f t="shared" si="4"/>
        <v>15</v>
      </c>
      <c r="W8" s="342">
        <f>IF('statement of marks'!ER8="","",'statement of marks'!ER8)</f>
        <v>100</v>
      </c>
      <c r="X8" s="64">
        <f t="shared" si="5"/>
        <v>15</v>
      </c>
      <c r="Y8" s="95">
        <f t="shared" ref="Y8:Y71" si="6">SUM(M8,O8,R8,T8,V8,X8)</f>
        <v>90</v>
      </c>
      <c r="Z8" s="342">
        <f>IF('statement of marks'!FF8="","",'statement of marks'!FF8)</f>
        <v>100</v>
      </c>
      <c r="AA8" s="64">
        <f>IF('statement of marks'!FG8="","",'statement of marks'!FG8)</f>
        <v>100</v>
      </c>
      <c r="AB8" s="342" t="str">
        <f>IF('statement of marks'!FH8="","",'statement of marks'!FH8)</f>
        <v>A</v>
      </c>
      <c r="AC8" s="64">
        <f>IF('statement of marks'!FP8="","",'statement of marks'!FP8)</f>
        <v>100</v>
      </c>
      <c r="AD8" s="64">
        <f>IF('statement of marks'!FQ8="","",'statement of marks'!FQ8)</f>
        <v>100</v>
      </c>
      <c r="AE8" s="64" t="str">
        <f>IF('statement of marks'!FR8="","",'statement of marks'!FR8)</f>
        <v>A</v>
      </c>
      <c r="AF8" s="342">
        <f>IF('statement of marks'!FZ8="","",'statement of marks'!FZ8)</f>
        <v>100</v>
      </c>
      <c r="AG8" s="342">
        <f>IF('statement of marks'!GA8="","",'statement of marks'!GA8)</f>
        <v>100</v>
      </c>
      <c r="AH8" s="367" t="str">
        <f>IF('statement of marks'!GB8="","",'statement of marks'!GB8)</f>
        <v>A</v>
      </c>
    </row>
    <row r="9" spans="1:34" ht="14" hidden="1">
      <c r="A9" s="145">
        <f>IF('statement of marks'!A9="","",'statement of marks'!A9)</f>
        <v>3</v>
      </c>
      <c r="B9" s="64" t="str">
        <f>IF('statement of marks'!B9="","",'statement of marks'!B9)</f>
        <v>SC</v>
      </c>
      <c r="C9" s="64" t="str">
        <f>IF('statement of marks'!C9="","",'statement of marks'!C9)</f>
        <v>B</v>
      </c>
      <c r="D9" s="95">
        <f>IF('statement of marks'!D9="","",'statement of marks'!D9)</f>
        <v>803</v>
      </c>
      <c r="E9" s="95" t="str">
        <f>IF('statement of marks'!E9="","",'statement of marks'!E9)</f>
        <v/>
      </c>
      <c r="F9" s="64" t="str">
        <f>IF('statement of marks'!F9="","",'statement of marks'!F9)</f>
        <v/>
      </c>
      <c r="G9" s="336" t="str">
        <f>IF('statement of marks'!G9="","",'statement of marks'!G9)</f>
        <v/>
      </c>
      <c r="H9" s="73" t="str">
        <f>IF('statement of marks'!H9="","",'statement of marks'!H9)</f>
        <v/>
      </c>
      <c r="I9" s="73" t="str">
        <f>IF('statement of marks'!I9="","",'statement of marks'!I9)</f>
        <v>A3</v>
      </c>
      <c r="J9" s="73" t="str">
        <f>IF('statement of marks'!J9="","",'statement of marks'!J9)</f>
        <v>B3</v>
      </c>
      <c r="K9" s="73" t="str">
        <f>IF('statement of marks'!K9="","",'statement of marks'!K9)</f>
        <v>C3</v>
      </c>
      <c r="L9" s="342">
        <f>IF('statement of marks'!AA9="","",'statement of marks'!AA9)</f>
        <v>100</v>
      </c>
      <c r="M9" s="64">
        <f t="shared" si="0"/>
        <v>15</v>
      </c>
      <c r="N9" s="342">
        <f>IF('statement of marks'!AZ9="","",'statement of marks'!AZ9)</f>
        <v>100</v>
      </c>
      <c r="O9" s="64">
        <f t="shared" si="1"/>
        <v>15</v>
      </c>
      <c r="P9" s="363" t="str">
        <f>'statement of marks'!BJ9</f>
        <v>s</v>
      </c>
      <c r="Q9" s="342">
        <f>IF('statement of marks'!BY9="","",'statement of marks'!BY9)</f>
        <v>100</v>
      </c>
      <c r="R9" s="64">
        <f t="shared" si="2"/>
        <v>15</v>
      </c>
      <c r="S9" s="342">
        <f>IF('statement of marks'!CW9="","",'statement of marks'!CW9)</f>
        <v>100</v>
      </c>
      <c r="T9" s="64">
        <f t="shared" si="3"/>
        <v>15</v>
      </c>
      <c r="U9" s="342">
        <f>IF('statement of marks'!DU9="","",'statement of marks'!DU9)</f>
        <v>100</v>
      </c>
      <c r="V9" s="64">
        <f t="shared" si="4"/>
        <v>15</v>
      </c>
      <c r="W9" s="342">
        <f>IF('statement of marks'!ER9="","",'statement of marks'!ER9)</f>
        <v>100</v>
      </c>
      <c r="X9" s="64">
        <f t="shared" si="5"/>
        <v>15</v>
      </c>
      <c r="Y9" s="95">
        <f t="shared" si="6"/>
        <v>90</v>
      </c>
      <c r="Z9" s="342">
        <f>IF('statement of marks'!FF9="","",'statement of marks'!FF9)</f>
        <v>100</v>
      </c>
      <c r="AA9" s="64">
        <f>IF('statement of marks'!FG9="","",'statement of marks'!FG9)</f>
        <v>100</v>
      </c>
      <c r="AB9" s="342" t="str">
        <f>IF('statement of marks'!FH9="","",'statement of marks'!FH9)</f>
        <v>A</v>
      </c>
      <c r="AC9" s="64">
        <f>IF('statement of marks'!FP9="","",'statement of marks'!FP9)</f>
        <v>100</v>
      </c>
      <c r="AD9" s="64">
        <f>IF('statement of marks'!FQ9="","",'statement of marks'!FQ9)</f>
        <v>100</v>
      </c>
      <c r="AE9" s="64" t="str">
        <f>IF('statement of marks'!FR9="","",'statement of marks'!FR9)</f>
        <v>A</v>
      </c>
      <c r="AF9" s="342">
        <f>IF('statement of marks'!FZ9="","",'statement of marks'!FZ9)</f>
        <v>100</v>
      </c>
      <c r="AG9" s="342">
        <f>IF('statement of marks'!GA9="","",'statement of marks'!GA9)</f>
        <v>100</v>
      </c>
      <c r="AH9" s="367" t="str">
        <f>IF('statement of marks'!GB9="","",'statement of marks'!GB9)</f>
        <v>A</v>
      </c>
    </row>
    <row r="10" spans="1:34" ht="14" hidden="1">
      <c r="A10" s="145">
        <f>IF('statement of marks'!A10="","",'statement of marks'!A10)</f>
        <v>4</v>
      </c>
      <c r="B10" s="64" t="str">
        <f>IF('statement of marks'!B10="","",'statement of marks'!B10)</f>
        <v/>
      </c>
      <c r="C10" s="64" t="str">
        <f>IF('statement of marks'!C10="","",'statement of marks'!C10)</f>
        <v/>
      </c>
      <c r="D10" s="95">
        <f>IF('statement of marks'!D10="","",'statement of marks'!D10)</f>
        <v>804</v>
      </c>
      <c r="E10" s="95" t="str">
        <f>IF('statement of marks'!E10="","",'statement of marks'!E10)</f>
        <v/>
      </c>
      <c r="F10" s="64" t="str">
        <f>IF('statement of marks'!F10="","",'statement of marks'!F10)</f>
        <v/>
      </c>
      <c r="G10" s="336" t="str">
        <f>IF('statement of marks'!G10="","",'statement of marks'!G10)</f>
        <v/>
      </c>
      <c r="H10" s="73" t="str">
        <f>IF('statement of marks'!H10="","",'statement of marks'!H10)</f>
        <v/>
      </c>
      <c r="I10" s="73" t="str">
        <f>IF('statement of marks'!I10="","",'statement of marks'!I10)</f>
        <v>A4</v>
      </c>
      <c r="J10" s="73" t="str">
        <f>IF('statement of marks'!J10="","",'statement of marks'!J10)</f>
        <v>B4</v>
      </c>
      <c r="K10" s="73" t="str">
        <f>IF('statement of marks'!K10="","",'statement of marks'!K10)</f>
        <v>C4</v>
      </c>
      <c r="L10" s="342">
        <f>IF('statement of marks'!AA10="","",'statement of marks'!AA10)</f>
        <v>100</v>
      </c>
      <c r="M10" s="64">
        <f t="shared" si="0"/>
        <v>15</v>
      </c>
      <c r="N10" s="342">
        <f>IF('statement of marks'!AZ10="","",'statement of marks'!AZ10)</f>
        <v>100</v>
      </c>
      <c r="O10" s="64">
        <f t="shared" si="1"/>
        <v>15</v>
      </c>
      <c r="P10" s="363" t="str">
        <f>'statement of marks'!BJ10</f>
        <v>s</v>
      </c>
      <c r="Q10" s="342">
        <f>IF('statement of marks'!BY10="","",'statement of marks'!BY10)</f>
        <v>100</v>
      </c>
      <c r="R10" s="64">
        <f t="shared" si="2"/>
        <v>15</v>
      </c>
      <c r="S10" s="342">
        <f>IF('statement of marks'!CW10="","",'statement of marks'!CW10)</f>
        <v>100</v>
      </c>
      <c r="T10" s="64">
        <f t="shared" si="3"/>
        <v>15</v>
      </c>
      <c r="U10" s="342">
        <f>IF('statement of marks'!DU10="","",'statement of marks'!DU10)</f>
        <v>100</v>
      </c>
      <c r="V10" s="64">
        <f t="shared" si="4"/>
        <v>15</v>
      </c>
      <c r="W10" s="342">
        <f>IF('statement of marks'!ER10="","",'statement of marks'!ER10)</f>
        <v>100</v>
      </c>
      <c r="X10" s="64">
        <f t="shared" si="5"/>
        <v>15</v>
      </c>
      <c r="Y10" s="95">
        <f t="shared" si="6"/>
        <v>90</v>
      </c>
      <c r="Z10" s="342">
        <f>IF('statement of marks'!FF10="","",'statement of marks'!FF10)</f>
        <v>100</v>
      </c>
      <c r="AA10" s="64">
        <f>IF('statement of marks'!FG10="","",'statement of marks'!FG10)</f>
        <v>100</v>
      </c>
      <c r="AB10" s="342" t="str">
        <f>IF('statement of marks'!FH10="","",'statement of marks'!FH10)</f>
        <v>A</v>
      </c>
      <c r="AC10" s="64">
        <f>IF('statement of marks'!FP10="","",'statement of marks'!FP10)</f>
        <v>100</v>
      </c>
      <c r="AD10" s="64">
        <f>IF('statement of marks'!FQ10="","",'statement of marks'!FQ10)</f>
        <v>100</v>
      </c>
      <c r="AE10" s="64" t="str">
        <f>IF('statement of marks'!FR10="","",'statement of marks'!FR10)</f>
        <v>A</v>
      </c>
      <c r="AF10" s="342">
        <f>IF('statement of marks'!FZ10="","",'statement of marks'!FZ10)</f>
        <v>100</v>
      </c>
      <c r="AG10" s="342">
        <f>IF('statement of marks'!GA10="","",'statement of marks'!GA10)</f>
        <v>100</v>
      </c>
      <c r="AH10" s="367" t="str">
        <f>IF('statement of marks'!GB10="","",'statement of marks'!GB10)</f>
        <v>A</v>
      </c>
    </row>
    <row r="11" spans="1:34" ht="14" hidden="1">
      <c r="A11" s="145">
        <f>IF('statement of marks'!A11="","",'statement of marks'!A11)</f>
        <v>5</v>
      </c>
      <c r="B11" s="64" t="str">
        <f>IF('statement of marks'!B11="","",'statement of marks'!B11)</f>
        <v/>
      </c>
      <c r="C11" s="64" t="str">
        <f>IF('statement of marks'!C11="","",'statement of marks'!C11)</f>
        <v/>
      </c>
      <c r="D11" s="95">
        <f>IF('statement of marks'!D11="","",'statement of marks'!D11)</f>
        <v>805</v>
      </c>
      <c r="E11" s="95" t="str">
        <f>IF('statement of marks'!E11="","",'statement of marks'!E11)</f>
        <v/>
      </c>
      <c r="F11" s="64" t="str">
        <f>IF('statement of marks'!F11="","",'statement of marks'!F11)</f>
        <v/>
      </c>
      <c r="G11" s="336" t="str">
        <f>IF('statement of marks'!G11="","",'statement of marks'!G11)</f>
        <v/>
      </c>
      <c r="H11" s="73" t="str">
        <f>IF('statement of marks'!H11="","",'statement of marks'!H11)</f>
        <v/>
      </c>
      <c r="I11" s="73" t="str">
        <f>IF('statement of marks'!I11="","",'statement of marks'!I11)</f>
        <v>A5</v>
      </c>
      <c r="J11" s="73" t="str">
        <f>IF('statement of marks'!J11="","",'statement of marks'!J11)</f>
        <v>B5</v>
      </c>
      <c r="K11" s="73" t="str">
        <f>IF('statement of marks'!K11="","",'statement of marks'!K11)</f>
        <v>C5</v>
      </c>
      <c r="L11" s="342">
        <f>IF('statement of marks'!AA11="","",'statement of marks'!AA11)</f>
        <v>100</v>
      </c>
      <c r="M11" s="64">
        <f t="shared" si="0"/>
        <v>15</v>
      </c>
      <c r="N11" s="342">
        <f>IF('statement of marks'!AZ11="","",'statement of marks'!AZ11)</f>
        <v>100</v>
      </c>
      <c r="O11" s="64">
        <f t="shared" si="1"/>
        <v>15</v>
      </c>
      <c r="P11" s="363" t="str">
        <f>'statement of marks'!BJ11</f>
        <v>s</v>
      </c>
      <c r="Q11" s="342">
        <f>IF('statement of marks'!BY11="","",'statement of marks'!BY11)</f>
        <v>100</v>
      </c>
      <c r="R11" s="64">
        <f t="shared" si="2"/>
        <v>15</v>
      </c>
      <c r="S11" s="342">
        <f>IF('statement of marks'!CW11="","",'statement of marks'!CW11)</f>
        <v>100</v>
      </c>
      <c r="T11" s="64">
        <f t="shared" si="3"/>
        <v>15</v>
      </c>
      <c r="U11" s="342">
        <f>IF('statement of marks'!DU11="","",'statement of marks'!DU11)</f>
        <v>100</v>
      </c>
      <c r="V11" s="64">
        <f t="shared" si="4"/>
        <v>15</v>
      </c>
      <c r="W11" s="342">
        <f>IF('statement of marks'!ER11="","",'statement of marks'!ER11)</f>
        <v>100</v>
      </c>
      <c r="X11" s="64">
        <f t="shared" si="5"/>
        <v>15</v>
      </c>
      <c r="Y11" s="95">
        <f t="shared" si="6"/>
        <v>90</v>
      </c>
      <c r="Z11" s="342">
        <f>IF('statement of marks'!FF11="","",'statement of marks'!FF11)</f>
        <v>100</v>
      </c>
      <c r="AA11" s="64">
        <f>IF('statement of marks'!FG11="","",'statement of marks'!FG11)</f>
        <v>100</v>
      </c>
      <c r="AB11" s="342" t="str">
        <f>IF('statement of marks'!FH11="","",'statement of marks'!FH11)</f>
        <v>A</v>
      </c>
      <c r="AC11" s="64">
        <f>IF('statement of marks'!FP11="","",'statement of marks'!FP11)</f>
        <v>100</v>
      </c>
      <c r="AD11" s="64">
        <f>IF('statement of marks'!FQ11="","",'statement of marks'!FQ11)</f>
        <v>100</v>
      </c>
      <c r="AE11" s="64" t="str">
        <f>IF('statement of marks'!FR11="","",'statement of marks'!FR11)</f>
        <v>A</v>
      </c>
      <c r="AF11" s="342">
        <f>IF('statement of marks'!FZ11="","",'statement of marks'!FZ11)</f>
        <v>100</v>
      </c>
      <c r="AG11" s="342">
        <f>IF('statement of marks'!GA11="","",'statement of marks'!GA11)</f>
        <v>100</v>
      </c>
      <c r="AH11" s="367" t="str">
        <f>IF('statement of marks'!GB11="","",'statement of marks'!GB11)</f>
        <v>A</v>
      </c>
    </row>
    <row r="12" spans="1:34" ht="14" hidden="1">
      <c r="A12" s="145">
        <f>IF('statement of marks'!A12="","",'statement of marks'!A12)</f>
        <v>6</v>
      </c>
      <c r="B12" s="64" t="str">
        <f>IF('statement of marks'!B12="","",'statement of marks'!B12)</f>
        <v/>
      </c>
      <c r="C12" s="64" t="str">
        <f>IF('statement of marks'!C12="","",'statement of marks'!C12)</f>
        <v/>
      </c>
      <c r="D12" s="95">
        <f>IF('statement of marks'!D12="","",'statement of marks'!D12)</f>
        <v>806</v>
      </c>
      <c r="E12" s="95" t="str">
        <f>IF('statement of marks'!E12="","",'statement of marks'!E12)</f>
        <v/>
      </c>
      <c r="F12" s="64" t="str">
        <f>IF('statement of marks'!F12="","",'statement of marks'!F12)</f>
        <v/>
      </c>
      <c r="G12" s="336" t="str">
        <f>IF('statement of marks'!G12="","",'statement of marks'!G12)</f>
        <v/>
      </c>
      <c r="H12" s="73" t="str">
        <f>IF('statement of marks'!H12="","",'statement of marks'!H12)</f>
        <v/>
      </c>
      <c r="I12" s="73" t="str">
        <f>IF('statement of marks'!I12="","",'statement of marks'!I12)</f>
        <v>A6</v>
      </c>
      <c r="J12" s="73" t="str">
        <f>IF('statement of marks'!J12="","",'statement of marks'!J12)</f>
        <v>B6</v>
      </c>
      <c r="K12" s="73" t="str">
        <f>IF('statement of marks'!K12="","",'statement of marks'!K12)</f>
        <v>C6</v>
      </c>
      <c r="L12" s="342">
        <f>IF('statement of marks'!AA12="","",'statement of marks'!AA12)</f>
        <v>100</v>
      </c>
      <c r="M12" s="64">
        <f t="shared" si="0"/>
        <v>15</v>
      </c>
      <c r="N12" s="342">
        <f>IF('statement of marks'!AZ12="","",'statement of marks'!AZ12)</f>
        <v>100</v>
      </c>
      <c r="O12" s="64">
        <f t="shared" si="1"/>
        <v>15</v>
      </c>
      <c r="P12" s="363" t="str">
        <f>'statement of marks'!BJ12</f>
        <v>s</v>
      </c>
      <c r="Q12" s="342">
        <f>IF('statement of marks'!BY12="","",'statement of marks'!BY12)</f>
        <v>100</v>
      </c>
      <c r="R12" s="64">
        <f t="shared" si="2"/>
        <v>15</v>
      </c>
      <c r="S12" s="342">
        <f>IF('statement of marks'!CW12="","",'statement of marks'!CW12)</f>
        <v>100</v>
      </c>
      <c r="T12" s="64">
        <f t="shared" si="3"/>
        <v>15</v>
      </c>
      <c r="U12" s="342">
        <f>IF('statement of marks'!DU12="","",'statement of marks'!DU12)</f>
        <v>100</v>
      </c>
      <c r="V12" s="64">
        <f t="shared" si="4"/>
        <v>15</v>
      </c>
      <c r="W12" s="342">
        <f>IF('statement of marks'!ER12="","",'statement of marks'!ER12)</f>
        <v>100</v>
      </c>
      <c r="X12" s="64">
        <f t="shared" si="5"/>
        <v>15</v>
      </c>
      <c r="Y12" s="95">
        <f t="shared" si="6"/>
        <v>90</v>
      </c>
      <c r="Z12" s="342">
        <f>IF('statement of marks'!FF12="","",'statement of marks'!FF12)</f>
        <v>100</v>
      </c>
      <c r="AA12" s="64">
        <f>IF('statement of marks'!FG12="","",'statement of marks'!FG12)</f>
        <v>100</v>
      </c>
      <c r="AB12" s="342" t="str">
        <f>IF('statement of marks'!FH12="","",'statement of marks'!FH12)</f>
        <v>A</v>
      </c>
      <c r="AC12" s="64">
        <f>IF('statement of marks'!FP12="","",'statement of marks'!FP12)</f>
        <v>100</v>
      </c>
      <c r="AD12" s="64">
        <f>IF('statement of marks'!FQ12="","",'statement of marks'!FQ12)</f>
        <v>100</v>
      </c>
      <c r="AE12" s="64" t="str">
        <f>IF('statement of marks'!FR12="","",'statement of marks'!FR12)</f>
        <v>A</v>
      </c>
      <c r="AF12" s="342">
        <f>IF('statement of marks'!FZ12="","",'statement of marks'!FZ12)</f>
        <v>100</v>
      </c>
      <c r="AG12" s="342">
        <f>IF('statement of marks'!GA12="","",'statement of marks'!GA12)</f>
        <v>100</v>
      </c>
      <c r="AH12" s="367" t="str">
        <f>IF('statement of marks'!GB12="","",'statement of marks'!GB12)</f>
        <v>A</v>
      </c>
    </row>
    <row r="13" spans="1:34" ht="14" hidden="1">
      <c r="A13" s="145">
        <f>IF('statement of marks'!A13="","",'statement of marks'!A13)</f>
        <v>7</v>
      </c>
      <c r="B13" s="64" t="str">
        <f>IF('statement of marks'!B13="","",'statement of marks'!B13)</f>
        <v/>
      </c>
      <c r="C13" s="64" t="str">
        <f>IF('statement of marks'!C13="","",'statement of marks'!C13)</f>
        <v/>
      </c>
      <c r="D13" s="95">
        <f>IF('statement of marks'!D13="","",'statement of marks'!D13)</f>
        <v>807</v>
      </c>
      <c r="E13" s="95" t="str">
        <f>IF('statement of marks'!E13="","",'statement of marks'!E13)</f>
        <v/>
      </c>
      <c r="F13" s="64" t="str">
        <f>IF('statement of marks'!F13="","",'statement of marks'!F13)</f>
        <v/>
      </c>
      <c r="G13" s="336" t="str">
        <f>IF('statement of marks'!G13="","",'statement of marks'!G13)</f>
        <v/>
      </c>
      <c r="H13" s="73" t="str">
        <f>IF('statement of marks'!H13="","",'statement of marks'!H13)</f>
        <v/>
      </c>
      <c r="I13" s="73" t="str">
        <f>IF('statement of marks'!I13="","",'statement of marks'!I13)</f>
        <v>A7</v>
      </c>
      <c r="J13" s="73" t="str">
        <f>IF('statement of marks'!J13="","",'statement of marks'!J13)</f>
        <v>B7</v>
      </c>
      <c r="K13" s="73" t="str">
        <f>IF('statement of marks'!K13="","",'statement of marks'!K13)</f>
        <v>C7</v>
      </c>
      <c r="L13" s="342">
        <f>IF('statement of marks'!AA13="","",'statement of marks'!AA13)</f>
        <v>100</v>
      </c>
      <c r="M13" s="64">
        <f t="shared" si="0"/>
        <v>15</v>
      </c>
      <c r="N13" s="342">
        <f>IF('statement of marks'!AZ13="","",'statement of marks'!AZ13)</f>
        <v>100</v>
      </c>
      <c r="O13" s="64">
        <f t="shared" si="1"/>
        <v>15</v>
      </c>
      <c r="P13" s="363" t="str">
        <f>'statement of marks'!BJ13</f>
        <v>s</v>
      </c>
      <c r="Q13" s="342">
        <f>IF('statement of marks'!BY13="","",'statement of marks'!BY13)</f>
        <v>100</v>
      </c>
      <c r="R13" s="64">
        <f t="shared" si="2"/>
        <v>15</v>
      </c>
      <c r="S13" s="342">
        <f>IF('statement of marks'!CW13="","",'statement of marks'!CW13)</f>
        <v>100</v>
      </c>
      <c r="T13" s="64">
        <f t="shared" si="3"/>
        <v>15</v>
      </c>
      <c r="U13" s="342">
        <f>IF('statement of marks'!DU13="","",'statement of marks'!DU13)</f>
        <v>100</v>
      </c>
      <c r="V13" s="64">
        <f t="shared" si="4"/>
        <v>15</v>
      </c>
      <c r="W13" s="342">
        <f>IF('statement of marks'!ER13="","",'statement of marks'!ER13)</f>
        <v>100</v>
      </c>
      <c r="X13" s="64">
        <f t="shared" si="5"/>
        <v>15</v>
      </c>
      <c r="Y13" s="95">
        <f t="shared" si="6"/>
        <v>90</v>
      </c>
      <c r="Z13" s="342">
        <f>IF('statement of marks'!FF13="","",'statement of marks'!FF13)</f>
        <v>100</v>
      </c>
      <c r="AA13" s="64">
        <f>IF('statement of marks'!FG13="","",'statement of marks'!FG13)</f>
        <v>100</v>
      </c>
      <c r="AB13" s="342" t="str">
        <f>IF('statement of marks'!FH13="","",'statement of marks'!FH13)</f>
        <v>A</v>
      </c>
      <c r="AC13" s="64">
        <f>IF('statement of marks'!FP13="","",'statement of marks'!FP13)</f>
        <v>100</v>
      </c>
      <c r="AD13" s="64">
        <f>IF('statement of marks'!FQ13="","",'statement of marks'!FQ13)</f>
        <v>100</v>
      </c>
      <c r="AE13" s="64" t="str">
        <f>IF('statement of marks'!FR13="","",'statement of marks'!FR13)</f>
        <v>A</v>
      </c>
      <c r="AF13" s="342">
        <f>IF('statement of marks'!FZ13="","",'statement of marks'!FZ13)</f>
        <v>100</v>
      </c>
      <c r="AG13" s="342">
        <f>IF('statement of marks'!GA13="","",'statement of marks'!GA13)</f>
        <v>100</v>
      </c>
      <c r="AH13" s="367" t="str">
        <f>IF('statement of marks'!GB13="","",'statement of marks'!GB13)</f>
        <v>A</v>
      </c>
    </row>
    <row r="14" spans="1:34" ht="14" hidden="1">
      <c r="A14" s="145">
        <f>IF('statement of marks'!A14="","",'statement of marks'!A14)</f>
        <v>8</v>
      </c>
      <c r="B14" s="64" t="str">
        <f>IF('statement of marks'!B14="","",'statement of marks'!B14)</f>
        <v/>
      </c>
      <c r="C14" s="64" t="str">
        <f>IF('statement of marks'!C14="","",'statement of marks'!C14)</f>
        <v/>
      </c>
      <c r="D14" s="95">
        <f>IF('statement of marks'!D14="","",'statement of marks'!D14)</f>
        <v>808</v>
      </c>
      <c r="E14" s="95" t="str">
        <f>IF('statement of marks'!E14="","",'statement of marks'!E14)</f>
        <v/>
      </c>
      <c r="F14" s="64" t="str">
        <f>IF('statement of marks'!F14="","",'statement of marks'!F14)</f>
        <v/>
      </c>
      <c r="G14" s="336" t="str">
        <f>IF('statement of marks'!G14="","",'statement of marks'!G14)</f>
        <v/>
      </c>
      <c r="H14" s="73" t="str">
        <f>IF('statement of marks'!H14="","",'statement of marks'!H14)</f>
        <v/>
      </c>
      <c r="I14" s="73" t="str">
        <f>IF('statement of marks'!I14="","",'statement of marks'!I14)</f>
        <v>A8</v>
      </c>
      <c r="J14" s="73" t="str">
        <f>IF('statement of marks'!J14="","",'statement of marks'!J14)</f>
        <v>B8</v>
      </c>
      <c r="K14" s="73" t="str">
        <f>IF('statement of marks'!K14="","",'statement of marks'!K14)</f>
        <v>C8</v>
      </c>
      <c r="L14" s="342">
        <f>IF('statement of marks'!AA14="","",'statement of marks'!AA14)</f>
        <v>100</v>
      </c>
      <c r="M14" s="64">
        <f t="shared" si="0"/>
        <v>15</v>
      </c>
      <c r="N14" s="342">
        <f>IF('statement of marks'!AZ14="","",'statement of marks'!AZ14)</f>
        <v>100</v>
      </c>
      <c r="O14" s="64">
        <f t="shared" si="1"/>
        <v>15</v>
      </c>
      <c r="P14" s="363" t="str">
        <f>'statement of marks'!BJ14</f>
        <v>s</v>
      </c>
      <c r="Q14" s="342">
        <f>IF('statement of marks'!BY14="","",'statement of marks'!BY14)</f>
        <v>100</v>
      </c>
      <c r="R14" s="64">
        <f t="shared" si="2"/>
        <v>15</v>
      </c>
      <c r="S14" s="342">
        <f>IF('statement of marks'!CW14="","",'statement of marks'!CW14)</f>
        <v>100</v>
      </c>
      <c r="T14" s="64">
        <f t="shared" si="3"/>
        <v>15</v>
      </c>
      <c r="U14" s="342">
        <f>IF('statement of marks'!DU14="","",'statement of marks'!DU14)</f>
        <v>100</v>
      </c>
      <c r="V14" s="64">
        <f t="shared" si="4"/>
        <v>15</v>
      </c>
      <c r="W14" s="342">
        <f>IF('statement of marks'!ER14="","",'statement of marks'!ER14)</f>
        <v>100</v>
      </c>
      <c r="X14" s="64">
        <f t="shared" si="5"/>
        <v>15</v>
      </c>
      <c r="Y14" s="95">
        <f t="shared" si="6"/>
        <v>90</v>
      </c>
      <c r="Z14" s="342">
        <f>IF('statement of marks'!FF14="","",'statement of marks'!FF14)</f>
        <v>100</v>
      </c>
      <c r="AA14" s="64">
        <f>IF('statement of marks'!FG14="","",'statement of marks'!FG14)</f>
        <v>100</v>
      </c>
      <c r="AB14" s="342" t="str">
        <f>IF('statement of marks'!FH14="","",'statement of marks'!FH14)</f>
        <v>A</v>
      </c>
      <c r="AC14" s="64">
        <f>IF('statement of marks'!FP14="","",'statement of marks'!FP14)</f>
        <v>100</v>
      </c>
      <c r="AD14" s="64">
        <f>IF('statement of marks'!FQ14="","",'statement of marks'!FQ14)</f>
        <v>100</v>
      </c>
      <c r="AE14" s="64" t="str">
        <f>IF('statement of marks'!FR14="","",'statement of marks'!FR14)</f>
        <v>A</v>
      </c>
      <c r="AF14" s="342">
        <f>IF('statement of marks'!FZ14="","",'statement of marks'!FZ14)</f>
        <v>100</v>
      </c>
      <c r="AG14" s="342">
        <f>IF('statement of marks'!GA14="","",'statement of marks'!GA14)</f>
        <v>100</v>
      </c>
      <c r="AH14" s="367" t="str">
        <f>IF('statement of marks'!GB14="","",'statement of marks'!GB14)</f>
        <v>A</v>
      </c>
    </row>
    <row r="15" spans="1:34" ht="14" hidden="1">
      <c r="A15" s="145">
        <f>IF('statement of marks'!A15="","",'statement of marks'!A15)</f>
        <v>9</v>
      </c>
      <c r="B15" s="64" t="str">
        <f>IF('statement of marks'!B15="","",'statement of marks'!B15)</f>
        <v/>
      </c>
      <c r="C15" s="64" t="str">
        <f>IF('statement of marks'!C15="","",'statement of marks'!C15)</f>
        <v/>
      </c>
      <c r="D15" s="95">
        <f>IF('statement of marks'!D15="","",'statement of marks'!D15)</f>
        <v>809</v>
      </c>
      <c r="E15" s="95" t="str">
        <f>IF('statement of marks'!E15="","",'statement of marks'!E15)</f>
        <v/>
      </c>
      <c r="F15" s="64" t="str">
        <f>IF('statement of marks'!F15="","",'statement of marks'!F15)</f>
        <v/>
      </c>
      <c r="G15" s="336" t="str">
        <f>IF('statement of marks'!G15="","",'statement of marks'!G15)</f>
        <v/>
      </c>
      <c r="H15" s="73" t="str">
        <f>IF('statement of marks'!H15="","",'statement of marks'!H15)</f>
        <v/>
      </c>
      <c r="I15" s="73" t="str">
        <f>IF('statement of marks'!I15="","",'statement of marks'!I15)</f>
        <v>A9</v>
      </c>
      <c r="J15" s="73" t="str">
        <f>IF('statement of marks'!J15="","",'statement of marks'!J15)</f>
        <v>B9</v>
      </c>
      <c r="K15" s="73" t="str">
        <f>IF('statement of marks'!K15="","",'statement of marks'!K15)</f>
        <v>C9</v>
      </c>
      <c r="L15" s="342">
        <f>IF('statement of marks'!AA15="","",'statement of marks'!AA15)</f>
        <v>100</v>
      </c>
      <c r="M15" s="64">
        <f t="shared" si="0"/>
        <v>15</v>
      </c>
      <c r="N15" s="342">
        <f>IF('statement of marks'!AZ15="","",'statement of marks'!AZ15)</f>
        <v>100</v>
      </c>
      <c r="O15" s="64">
        <f t="shared" si="1"/>
        <v>15</v>
      </c>
      <c r="P15" s="363" t="str">
        <f>'statement of marks'!BJ15</f>
        <v>s</v>
      </c>
      <c r="Q15" s="342">
        <f>IF('statement of marks'!BY15="","",'statement of marks'!BY15)</f>
        <v>100</v>
      </c>
      <c r="R15" s="64">
        <f t="shared" si="2"/>
        <v>15</v>
      </c>
      <c r="S15" s="342">
        <f>IF('statement of marks'!CW15="","",'statement of marks'!CW15)</f>
        <v>100</v>
      </c>
      <c r="T15" s="64">
        <f t="shared" si="3"/>
        <v>15</v>
      </c>
      <c r="U15" s="342">
        <f>IF('statement of marks'!DU15="","",'statement of marks'!DU15)</f>
        <v>100</v>
      </c>
      <c r="V15" s="64">
        <f t="shared" si="4"/>
        <v>15</v>
      </c>
      <c r="W15" s="342">
        <f>IF('statement of marks'!ER15="","",'statement of marks'!ER15)</f>
        <v>100</v>
      </c>
      <c r="X15" s="64">
        <f t="shared" si="5"/>
        <v>15</v>
      </c>
      <c r="Y15" s="95">
        <f t="shared" si="6"/>
        <v>90</v>
      </c>
      <c r="Z15" s="342">
        <f>IF('statement of marks'!FF15="","",'statement of marks'!FF15)</f>
        <v>100</v>
      </c>
      <c r="AA15" s="64">
        <f>IF('statement of marks'!FG15="","",'statement of marks'!FG15)</f>
        <v>100</v>
      </c>
      <c r="AB15" s="342" t="str">
        <f>IF('statement of marks'!FH15="","",'statement of marks'!FH15)</f>
        <v>A</v>
      </c>
      <c r="AC15" s="64">
        <f>IF('statement of marks'!FP15="","",'statement of marks'!FP15)</f>
        <v>100</v>
      </c>
      <c r="AD15" s="64">
        <f>IF('statement of marks'!FQ15="","",'statement of marks'!FQ15)</f>
        <v>100</v>
      </c>
      <c r="AE15" s="64" t="str">
        <f>IF('statement of marks'!FR15="","",'statement of marks'!FR15)</f>
        <v>A</v>
      </c>
      <c r="AF15" s="342">
        <f>IF('statement of marks'!FZ15="","",'statement of marks'!FZ15)</f>
        <v>100</v>
      </c>
      <c r="AG15" s="342">
        <f>IF('statement of marks'!GA15="","",'statement of marks'!GA15)</f>
        <v>100</v>
      </c>
      <c r="AH15" s="367" t="str">
        <f>IF('statement of marks'!GB15="","",'statement of marks'!GB15)</f>
        <v>A</v>
      </c>
    </row>
    <row r="16" spans="1:34" ht="14" hidden="1">
      <c r="A16" s="145">
        <f>IF('statement of marks'!A16="","",'statement of marks'!A16)</f>
        <v>10</v>
      </c>
      <c r="B16" s="64" t="str">
        <f>IF('statement of marks'!B16="","",'statement of marks'!B16)</f>
        <v/>
      </c>
      <c r="C16" s="64" t="str">
        <f>IF('statement of marks'!C16="","",'statement of marks'!C16)</f>
        <v/>
      </c>
      <c r="D16" s="95">
        <f>IF('statement of marks'!D16="","",'statement of marks'!D16)</f>
        <v>810</v>
      </c>
      <c r="E16" s="95" t="str">
        <f>IF('statement of marks'!E16="","",'statement of marks'!E16)</f>
        <v/>
      </c>
      <c r="F16" s="64" t="str">
        <f>IF('statement of marks'!F16="","",'statement of marks'!F16)</f>
        <v/>
      </c>
      <c r="G16" s="336" t="str">
        <f>IF('statement of marks'!G16="","",'statement of marks'!G16)</f>
        <v/>
      </c>
      <c r="H16" s="73" t="str">
        <f>IF('statement of marks'!H16="","",'statement of marks'!H16)</f>
        <v/>
      </c>
      <c r="I16" s="73" t="str">
        <f>IF('statement of marks'!I16="","",'statement of marks'!I16)</f>
        <v>A10</v>
      </c>
      <c r="J16" s="73" t="str">
        <f>IF('statement of marks'!J16="","",'statement of marks'!J16)</f>
        <v>B10</v>
      </c>
      <c r="K16" s="73" t="str">
        <f>IF('statement of marks'!K16="","",'statement of marks'!K16)</f>
        <v>C10</v>
      </c>
      <c r="L16" s="342">
        <f>IF('statement of marks'!AA16="","",'statement of marks'!AA16)</f>
        <v>100</v>
      </c>
      <c r="M16" s="64">
        <f t="shared" si="0"/>
        <v>15</v>
      </c>
      <c r="N16" s="342">
        <f>IF('statement of marks'!AZ16="","",'statement of marks'!AZ16)</f>
        <v>100</v>
      </c>
      <c r="O16" s="64">
        <f t="shared" si="1"/>
        <v>15</v>
      </c>
      <c r="P16" s="363" t="str">
        <f>'statement of marks'!BJ16</f>
        <v>s</v>
      </c>
      <c r="Q16" s="342">
        <f>IF('statement of marks'!BY16="","",'statement of marks'!BY16)</f>
        <v>100</v>
      </c>
      <c r="R16" s="64">
        <f t="shared" si="2"/>
        <v>15</v>
      </c>
      <c r="S16" s="342">
        <f>IF('statement of marks'!CW16="","",'statement of marks'!CW16)</f>
        <v>100</v>
      </c>
      <c r="T16" s="64">
        <f t="shared" si="3"/>
        <v>15</v>
      </c>
      <c r="U16" s="342">
        <f>IF('statement of marks'!DU16="","",'statement of marks'!DU16)</f>
        <v>100</v>
      </c>
      <c r="V16" s="64">
        <f t="shared" si="4"/>
        <v>15</v>
      </c>
      <c r="W16" s="342">
        <f>IF('statement of marks'!ER16="","",'statement of marks'!ER16)</f>
        <v>100</v>
      </c>
      <c r="X16" s="64">
        <f t="shared" si="5"/>
        <v>15</v>
      </c>
      <c r="Y16" s="95">
        <f t="shared" si="6"/>
        <v>90</v>
      </c>
      <c r="Z16" s="342">
        <f>IF('statement of marks'!FF16="","",'statement of marks'!FF16)</f>
        <v>100</v>
      </c>
      <c r="AA16" s="64">
        <f>IF('statement of marks'!FG16="","",'statement of marks'!FG16)</f>
        <v>100</v>
      </c>
      <c r="AB16" s="342" t="str">
        <f>IF('statement of marks'!FH16="","",'statement of marks'!FH16)</f>
        <v>A</v>
      </c>
      <c r="AC16" s="64">
        <f>IF('statement of marks'!FP16="","",'statement of marks'!FP16)</f>
        <v>100</v>
      </c>
      <c r="AD16" s="64">
        <f>IF('statement of marks'!FQ16="","",'statement of marks'!FQ16)</f>
        <v>100</v>
      </c>
      <c r="AE16" s="64" t="str">
        <f>IF('statement of marks'!FR16="","",'statement of marks'!FR16)</f>
        <v>A</v>
      </c>
      <c r="AF16" s="342">
        <f>IF('statement of marks'!FZ16="","",'statement of marks'!FZ16)</f>
        <v>100</v>
      </c>
      <c r="AG16" s="342">
        <f>IF('statement of marks'!GA16="","",'statement of marks'!GA16)</f>
        <v>100</v>
      </c>
      <c r="AH16" s="367" t="str">
        <f>IF('statement of marks'!GB16="","",'statement of marks'!GB16)</f>
        <v>A</v>
      </c>
    </row>
    <row r="17" spans="1:34" ht="14" hidden="1">
      <c r="A17" s="145">
        <f>IF('statement of marks'!A17="","",'statement of marks'!A17)</f>
        <v>11</v>
      </c>
      <c r="B17" s="64" t="str">
        <f>IF('statement of marks'!B17="","",'statement of marks'!B17)</f>
        <v/>
      </c>
      <c r="C17" s="64" t="str">
        <f>IF('statement of marks'!C17="","",'statement of marks'!C17)</f>
        <v/>
      </c>
      <c r="D17" s="95">
        <f>IF('statement of marks'!D17="","",'statement of marks'!D17)</f>
        <v>811</v>
      </c>
      <c r="E17" s="95" t="str">
        <f>IF('statement of marks'!E17="","",'statement of marks'!E17)</f>
        <v/>
      </c>
      <c r="F17" s="64" t="str">
        <f>IF('statement of marks'!F17="","",'statement of marks'!F17)</f>
        <v/>
      </c>
      <c r="G17" s="336" t="str">
        <f>IF('statement of marks'!G17="","",'statement of marks'!G17)</f>
        <v/>
      </c>
      <c r="H17" s="73" t="str">
        <f>IF('statement of marks'!H17="","",'statement of marks'!H17)</f>
        <v/>
      </c>
      <c r="I17" s="73" t="str">
        <f>IF('statement of marks'!I17="","",'statement of marks'!I17)</f>
        <v>A11</v>
      </c>
      <c r="J17" s="73" t="str">
        <f>IF('statement of marks'!J17="","",'statement of marks'!J17)</f>
        <v>B11</v>
      </c>
      <c r="K17" s="73" t="str">
        <f>IF('statement of marks'!K17="","",'statement of marks'!K17)</f>
        <v>C11</v>
      </c>
      <c r="L17" s="342">
        <f>IF('statement of marks'!AA17="","",'statement of marks'!AA17)</f>
        <v>100</v>
      </c>
      <c r="M17" s="64">
        <f t="shared" si="0"/>
        <v>15</v>
      </c>
      <c r="N17" s="342">
        <f>IF('statement of marks'!AZ17="","",'statement of marks'!AZ17)</f>
        <v>100</v>
      </c>
      <c r="O17" s="64">
        <f t="shared" si="1"/>
        <v>15</v>
      </c>
      <c r="P17" s="363" t="str">
        <f>'statement of marks'!BJ17</f>
        <v>s</v>
      </c>
      <c r="Q17" s="342">
        <f>IF('statement of marks'!BY17="","",'statement of marks'!BY17)</f>
        <v>100</v>
      </c>
      <c r="R17" s="64">
        <f t="shared" si="2"/>
        <v>15</v>
      </c>
      <c r="S17" s="342">
        <f>IF('statement of marks'!CW17="","",'statement of marks'!CW17)</f>
        <v>100</v>
      </c>
      <c r="T17" s="64">
        <f t="shared" si="3"/>
        <v>15</v>
      </c>
      <c r="U17" s="342">
        <f>IF('statement of marks'!DU17="","",'statement of marks'!DU17)</f>
        <v>100</v>
      </c>
      <c r="V17" s="64">
        <f t="shared" si="4"/>
        <v>15</v>
      </c>
      <c r="W17" s="342">
        <f>IF('statement of marks'!ER17="","",'statement of marks'!ER17)</f>
        <v>100</v>
      </c>
      <c r="X17" s="64">
        <f t="shared" si="5"/>
        <v>15</v>
      </c>
      <c r="Y17" s="95">
        <f t="shared" si="6"/>
        <v>90</v>
      </c>
      <c r="Z17" s="342">
        <f>IF('statement of marks'!FF17="","",'statement of marks'!FF17)</f>
        <v>100</v>
      </c>
      <c r="AA17" s="64">
        <f>IF('statement of marks'!FG17="","",'statement of marks'!FG17)</f>
        <v>100</v>
      </c>
      <c r="AB17" s="342" t="str">
        <f>IF('statement of marks'!FH17="","",'statement of marks'!FH17)</f>
        <v>A</v>
      </c>
      <c r="AC17" s="64">
        <f>IF('statement of marks'!FP17="","",'statement of marks'!FP17)</f>
        <v>100</v>
      </c>
      <c r="AD17" s="64">
        <f>IF('statement of marks'!FQ17="","",'statement of marks'!FQ17)</f>
        <v>100</v>
      </c>
      <c r="AE17" s="64" t="str">
        <f>IF('statement of marks'!FR17="","",'statement of marks'!FR17)</f>
        <v>A</v>
      </c>
      <c r="AF17" s="342">
        <f>IF('statement of marks'!FZ17="","",'statement of marks'!FZ17)</f>
        <v>100</v>
      </c>
      <c r="AG17" s="342">
        <f>IF('statement of marks'!GA17="","",'statement of marks'!GA17)</f>
        <v>100</v>
      </c>
      <c r="AH17" s="367" t="str">
        <f>IF('statement of marks'!GB17="","",'statement of marks'!GB17)</f>
        <v>A</v>
      </c>
    </row>
    <row r="18" spans="1:34" ht="14" hidden="1">
      <c r="A18" s="145">
        <f>IF('statement of marks'!A18="","",'statement of marks'!A18)</f>
        <v>12</v>
      </c>
      <c r="B18" s="64" t="str">
        <f>IF('statement of marks'!B18="","",'statement of marks'!B18)</f>
        <v/>
      </c>
      <c r="C18" s="64" t="str">
        <f>IF('statement of marks'!C18="","",'statement of marks'!C18)</f>
        <v/>
      </c>
      <c r="D18" s="95">
        <f>IF('statement of marks'!D18="","",'statement of marks'!D18)</f>
        <v>812</v>
      </c>
      <c r="E18" s="95" t="str">
        <f>IF('statement of marks'!E18="","",'statement of marks'!E18)</f>
        <v/>
      </c>
      <c r="F18" s="64" t="str">
        <f>IF('statement of marks'!F18="","",'statement of marks'!F18)</f>
        <v/>
      </c>
      <c r="G18" s="336" t="str">
        <f>IF('statement of marks'!G18="","",'statement of marks'!G18)</f>
        <v/>
      </c>
      <c r="H18" s="73" t="str">
        <f>IF('statement of marks'!H18="","",'statement of marks'!H18)</f>
        <v/>
      </c>
      <c r="I18" s="73" t="str">
        <f>IF('statement of marks'!I18="","",'statement of marks'!I18)</f>
        <v>A12</v>
      </c>
      <c r="J18" s="73" t="str">
        <f>IF('statement of marks'!J18="","",'statement of marks'!J18)</f>
        <v>B12</v>
      </c>
      <c r="K18" s="73" t="str">
        <f>IF('statement of marks'!K18="","",'statement of marks'!K18)</f>
        <v>C12</v>
      </c>
      <c r="L18" s="342">
        <f>IF('statement of marks'!AA18="","",'statement of marks'!AA18)</f>
        <v>100</v>
      </c>
      <c r="M18" s="64">
        <f t="shared" si="0"/>
        <v>15</v>
      </c>
      <c r="N18" s="342">
        <f>IF('statement of marks'!AZ18="","",'statement of marks'!AZ18)</f>
        <v>100</v>
      </c>
      <c r="O18" s="64">
        <f t="shared" si="1"/>
        <v>15</v>
      </c>
      <c r="P18" s="363" t="str">
        <f>'statement of marks'!BJ18</f>
        <v>s</v>
      </c>
      <c r="Q18" s="342">
        <f>IF('statement of marks'!BY18="","",'statement of marks'!BY18)</f>
        <v>100</v>
      </c>
      <c r="R18" s="64">
        <f t="shared" si="2"/>
        <v>15</v>
      </c>
      <c r="S18" s="342">
        <f>IF('statement of marks'!CW18="","",'statement of marks'!CW18)</f>
        <v>100</v>
      </c>
      <c r="T18" s="64">
        <f t="shared" si="3"/>
        <v>15</v>
      </c>
      <c r="U18" s="342">
        <f>IF('statement of marks'!DU18="","",'statement of marks'!DU18)</f>
        <v>100</v>
      </c>
      <c r="V18" s="64">
        <f t="shared" si="4"/>
        <v>15</v>
      </c>
      <c r="W18" s="342">
        <f>IF('statement of marks'!ER18="","",'statement of marks'!ER18)</f>
        <v>100</v>
      </c>
      <c r="X18" s="64">
        <f t="shared" si="5"/>
        <v>15</v>
      </c>
      <c r="Y18" s="95">
        <f t="shared" si="6"/>
        <v>90</v>
      </c>
      <c r="Z18" s="342">
        <f>IF('statement of marks'!FF18="","",'statement of marks'!FF18)</f>
        <v>100</v>
      </c>
      <c r="AA18" s="64">
        <f>IF('statement of marks'!FG18="","",'statement of marks'!FG18)</f>
        <v>100</v>
      </c>
      <c r="AB18" s="342" t="str">
        <f>IF('statement of marks'!FH18="","",'statement of marks'!FH18)</f>
        <v>A</v>
      </c>
      <c r="AC18" s="64">
        <f>IF('statement of marks'!FP18="","",'statement of marks'!FP18)</f>
        <v>100</v>
      </c>
      <c r="AD18" s="64">
        <f>IF('statement of marks'!FQ18="","",'statement of marks'!FQ18)</f>
        <v>100</v>
      </c>
      <c r="AE18" s="64" t="str">
        <f>IF('statement of marks'!FR18="","",'statement of marks'!FR18)</f>
        <v>A</v>
      </c>
      <c r="AF18" s="342">
        <f>IF('statement of marks'!FZ18="","",'statement of marks'!FZ18)</f>
        <v>100</v>
      </c>
      <c r="AG18" s="342">
        <f>IF('statement of marks'!GA18="","",'statement of marks'!GA18)</f>
        <v>100</v>
      </c>
      <c r="AH18" s="367" t="str">
        <f>IF('statement of marks'!GB18="","",'statement of marks'!GB18)</f>
        <v>A</v>
      </c>
    </row>
    <row r="19" spans="1:34" ht="14" hidden="1">
      <c r="A19" s="145">
        <f>IF('statement of marks'!A19="","",'statement of marks'!A19)</f>
        <v>13</v>
      </c>
      <c r="B19" s="64" t="str">
        <f>IF('statement of marks'!B19="","",'statement of marks'!B19)</f>
        <v/>
      </c>
      <c r="C19" s="64" t="str">
        <f>IF('statement of marks'!C19="","",'statement of marks'!C19)</f>
        <v/>
      </c>
      <c r="D19" s="95">
        <f>IF('statement of marks'!D19="","",'statement of marks'!D19)</f>
        <v>813</v>
      </c>
      <c r="E19" s="95" t="str">
        <f>IF('statement of marks'!E19="","",'statement of marks'!E19)</f>
        <v/>
      </c>
      <c r="F19" s="64" t="str">
        <f>IF('statement of marks'!F19="","",'statement of marks'!F19)</f>
        <v/>
      </c>
      <c r="G19" s="336" t="str">
        <f>IF('statement of marks'!G19="","",'statement of marks'!G19)</f>
        <v/>
      </c>
      <c r="H19" s="73" t="str">
        <f>IF('statement of marks'!H19="","",'statement of marks'!H19)</f>
        <v/>
      </c>
      <c r="I19" s="73" t="str">
        <f>IF('statement of marks'!I19="","",'statement of marks'!I19)</f>
        <v>A13</v>
      </c>
      <c r="J19" s="73" t="str">
        <f>IF('statement of marks'!J19="","",'statement of marks'!J19)</f>
        <v>B13</v>
      </c>
      <c r="K19" s="73" t="str">
        <f>IF('statement of marks'!K19="","",'statement of marks'!K19)</f>
        <v>C13</v>
      </c>
      <c r="L19" s="342">
        <f>IF('statement of marks'!AA19="","",'statement of marks'!AA19)</f>
        <v>100</v>
      </c>
      <c r="M19" s="64">
        <f t="shared" si="0"/>
        <v>15</v>
      </c>
      <c r="N19" s="342">
        <f>IF('statement of marks'!AZ19="","",'statement of marks'!AZ19)</f>
        <v>100</v>
      </c>
      <c r="O19" s="64">
        <f t="shared" si="1"/>
        <v>15</v>
      </c>
      <c r="P19" s="363" t="str">
        <f>'statement of marks'!BJ19</f>
        <v>s</v>
      </c>
      <c r="Q19" s="342">
        <f>IF('statement of marks'!BY19="","",'statement of marks'!BY19)</f>
        <v>100</v>
      </c>
      <c r="R19" s="64">
        <f t="shared" si="2"/>
        <v>15</v>
      </c>
      <c r="S19" s="342">
        <f>IF('statement of marks'!CW19="","",'statement of marks'!CW19)</f>
        <v>100</v>
      </c>
      <c r="T19" s="64">
        <f t="shared" si="3"/>
        <v>15</v>
      </c>
      <c r="U19" s="342">
        <f>IF('statement of marks'!DU19="","",'statement of marks'!DU19)</f>
        <v>100</v>
      </c>
      <c r="V19" s="64">
        <f t="shared" si="4"/>
        <v>15</v>
      </c>
      <c r="W19" s="342">
        <f>IF('statement of marks'!ER19="","",'statement of marks'!ER19)</f>
        <v>100</v>
      </c>
      <c r="X19" s="64">
        <f t="shared" si="5"/>
        <v>15</v>
      </c>
      <c r="Y19" s="95">
        <f t="shared" si="6"/>
        <v>90</v>
      </c>
      <c r="Z19" s="342">
        <f>IF('statement of marks'!FF19="","",'statement of marks'!FF19)</f>
        <v>100</v>
      </c>
      <c r="AA19" s="64">
        <f>IF('statement of marks'!FG19="","",'statement of marks'!FG19)</f>
        <v>100</v>
      </c>
      <c r="AB19" s="342" t="str">
        <f>IF('statement of marks'!FH19="","",'statement of marks'!FH19)</f>
        <v>A</v>
      </c>
      <c r="AC19" s="64">
        <f>IF('statement of marks'!FP19="","",'statement of marks'!FP19)</f>
        <v>100</v>
      </c>
      <c r="AD19" s="64">
        <f>IF('statement of marks'!FQ19="","",'statement of marks'!FQ19)</f>
        <v>100</v>
      </c>
      <c r="AE19" s="64" t="str">
        <f>IF('statement of marks'!FR19="","",'statement of marks'!FR19)</f>
        <v>A</v>
      </c>
      <c r="AF19" s="342">
        <f>IF('statement of marks'!FZ19="","",'statement of marks'!FZ19)</f>
        <v>100</v>
      </c>
      <c r="AG19" s="342">
        <f>IF('statement of marks'!GA19="","",'statement of marks'!GA19)</f>
        <v>100</v>
      </c>
      <c r="AH19" s="367" t="str">
        <f>IF('statement of marks'!GB19="","",'statement of marks'!GB19)</f>
        <v>A</v>
      </c>
    </row>
    <row r="20" spans="1:34" ht="14" hidden="1">
      <c r="A20" s="145">
        <f>IF('statement of marks'!A20="","",'statement of marks'!A20)</f>
        <v>14</v>
      </c>
      <c r="B20" s="64" t="str">
        <f>IF('statement of marks'!B20="","",'statement of marks'!B20)</f>
        <v/>
      </c>
      <c r="C20" s="64" t="str">
        <f>IF('statement of marks'!C20="","",'statement of marks'!C20)</f>
        <v/>
      </c>
      <c r="D20" s="95">
        <f>IF('statement of marks'!D20="","",'statement of marks'!D20)</f>
        <v>814</v>
      </c>
      <c r="E20" s="95" t="str">
        <f>IF('statement of marks'!E20="","",'statement of marks'!E20)</f>
        <v/>
      </c>
      <c r="F20" s="64" t="str">
        <f>IF('statement of marks'!F20="","",'statement of marks'!F20)</f>
        <v/>
      </c>
      <c r="G20" s="336" t="str">
        <f>IF('statement of marks'!G20="","",'statement of marks'!G20)</f>
        <v/>
      </c>
      <c r="H20" s="73" t="str">
        <f>IF('statement of marks'!H20="","",'statement of marks'!H20)</f>
        <v/>
      </c>
      <c r="I20" s="73" t="str">
        <f>IF('statement of marks'!I20="","",'statement of marks'!I20)</f>
        <v>A14</v>
      </c>
      <c r="J20" s="73" t="str">
        <f>IF('statement of marks'!J20="","",'statement of marks'!J20)</f>
        <v>B14</v>
      </c>
      <c r="K20" s="73" t="str">
        <f>IF('statement of marks'!K20="","",'statement of marks'!K20)</f>
        <v>C14</v>
      </c>
      <c r="L20" s="342">
        <f>IF('statement of marks'!AA20="","",'statement of marks'!AA20)</f>
        <v>100</v>
      </c>
      <c r="M20" s="64">
        <f t="shared" si="0"/>
        <v>15</v>
      </c>
      <c r="N20" s="342">
        <f>IF('statement of marks'!AZ20="","",'statement of marks'!AZ20)</f>
        <v>100</v>
      </c>
      <c r="O20" s="64">
        <f t="shared" si="1"/>
        <v>15</v>
      </c>
      <c r="P20" s="363" t="str">
        <f>'statement of marks'!BJ20</f>
        <v>s</v>
      </c>
      <c r="Q20" s="342">
        <f>IF('statement of marks'!BY20="","",'statement of marks'!BY20)</f>
        <v>100</v>
      </c>
      <c r="R20" s="64">
        <f t="shared" si="2"/>
        <v>15</v>
      </c>
      <c r="S20" s="342">
        <f>IF('statement of marks'!CW20="","",'statement of marks'!CW20)</f>
        <v>100</v>
      </c>
      <c r="T20" s="64">
        <f t="shared" si="3"/>
        <v>15</v>
      </c>
      <c r="U20" s="342">
        <f>IF('statement of marks'!DU20="","",'statement of marks'!DU20)</f>
        <v>100</v>
      </c>
      <c r="V20" s="64">
        <f t="shared" si="4"/>
        <v>15</v>
      </c>
      <c r="W20" s="342">
        <f>IF('statement of marks'!ER20="","",'statement of marks'!ER20)</f>
        <v>100</v>
      </c>
      <c r="X20" s="64">
        <f t="shared" si="5"/>
        <v>15</v>
      </c>
      <c r="Y20" s="95">
        <f t="shared" si="6"/>
        <v>90</v>
      </c>
      <c r="Z20" s="342">
        <f>IF('statement of marks'!FF20="","",'statement of marks'!FF20)</f>
        <v>100</v>
      </c>
      <c r="AA20" s="64">
        <f>IF('statement of marks'!FG20="","",'statement of marks'!FG20)</f>
        <v>100</v>
      </c>
      <c r="AB20" s="342" t="str">
        <f>IF('statement of marks'!FH20="","",'statement of marks'!FH20)</f>
        <v>A</v>
      </c>
      <c r="AC20" s="64">
        <f>IF('statement of marks'!FP20="","",'statement of marks'!FP20)</f>
        <v>100</v>
      </c>
      <c r="AD20" s="64">
        <f>IF('statement of marks'!FQ20="","",'statement of marks'!FQ20)</f>
        <v>100</v>
      </c>
      <c r="AE20" s="64" t="str">
        <f>IF('statement of marks'!FR20="","",'statement of marks'!FR20)</f>
        <v>A</v>
      </c>
      <c r="AF20" s="342">
        <f>IF('statement of marks'!FZ20="","",'statement of marks'!FZ20)</f>
        <v>100</v>
      </c>
      <c r="AG20" s="342">
        <f>IF('statement of marks'!GA20="","",'statement of marks'!GA20)</f>
        <v>100</v>
      </c>
      <c r="AH20" s="367" t="str">
        <f>IF('statement of marks'!GB20="","",'statement of marks'!GB20)</f>
        <v>A</v>
      </c>
    </row>
    <row r="21" spans="1:34" ht="14" hidden="1">
      <c r="A21" s="145">
        <f>IF('statement of marks'!A21="","",'statement of marks'!A21)</f>
        <v>15</v>
      </c>
      <c r="B21" s="64" t="str">
        <f>IF('statement of marks'!B21="","",'statement of marks'!B21)</f>
        <v/>
      </c>
      <c r="C21" s="64" t="str">
        <f>IF('statement of marks'!C21="","",'statement of marks'!C21)</f>
        <v/>
      </c>
      <c r="D21" s="95">
        <f>IF('statement of marks'!D21="","",'statement of marks'!D21)</f>
        <v>815</v>
      </c>
      <c r="E21" s="95" t="str">
        <f>IF('statement of marks'!E21="","",'statement of marks'!E21)</f>
        <v/>
      </c>
      <c r="F21" s="64" t="str">
        <f>IF('statement of marks'!F21="","",'statement of marks'!F21)</f>
        <v/>
      </c>
      <c r="G21" s="336" t="str">
        <f>IF('statement of marks'!G21="","",'statement of marks'!G21)</f>
        <v/>
      </c>
      <c r="H21" s="73" t="str">
        <f>IF('statement of marks'!H21="","",'statement of marks'!H21)</f>
        <v/>
      </c>
      <c r="I21" s="73" t="str">
        <f>IF('statement of marks'!I21="","",'statement of marks'!I21)</f>
        <v>A15</v>
      </c>
      <c r="J21" s="73" t="str">
        <f>IF('statement of marks'!J21="","",'statement of marks'!J21)</f>
        <v>B15</v>
      </c>
      <c r="K21" s="73" t="str">
        <f>IF('statement of marks'!K21="","",'statement of marks'!K21)</f>
        <v>C15</v>
      </c>
      <c r="L21" s="342">
        <f>IF('statement of marks'!AA21="","",'statement of marks'!AA21)</f>
        <v>100</v>
      </c>
      <c r="M21" s="64">
        <f t="shared" si="0"/>
        <v>15</v>
      </c>
      <c r="N21" s="342">
        <f>IF('statement of marks'!AZ21="","",'statement of marks'!AZ21)</f>
        <v>100</v>
      </c>
      <c r="O21" s="64">
        <f t="shared" si="1"/>
        <v>15</v>
      </c>
      <c r="P21" s="363" t="str">
        <f>'statement of marks'!BJ21</f>
        <v>s</v>
      </c>
      <c r="Q21" s="342">
        <f>IF('statement of marks'!BY21="","",'statement of marks'!BY21)</f>
        <v>100</v>
      </c>
      <c r="R21" s="64">
        <f t="shared" si="2"/>
        <v>15</v>
      </c>
      <c r="S21" s="342">
        <f>IF('statement of marks'!CW21="","",'statement of marks'!CW21)</f>
        <v>100</v>
      </c>
      <c r="T21" s="64">
        <f t="shared" si="3"/>
        <v>15</v>
      </c>
      <c r="U21" s="342">
        <f>IF('statement of marks'!DU21="","",'statement of marks'!DU21)</f>
        <v>100</v>
      </c>
      <c r="V21" s="64">
        <f t="shared" si="4"/>
        <v>15</v>
      </c>
      <c r="W21" s="342">
        <f>IF('statement of marks'!ER21="","",'statement of marks'!ER21)</f>
        <v>100</v>
      </c>
      <c r="X21" s="64">
        <f t="shared" si="5"/>
        <v>15</v>
      </c>
      <c r="Y21" s="95">
        <f t="shared" si="6"/>
        <v>90</v>
      </c>
      <c r="Z21" s="342">
        <f>IF('statement of marks'!FF21="","",'statement of marks'!FF21)</f>
        <v>100</v>
      </c>
      <c r="AA21" s="64">
        <f>IF('statement of marks'!FG21="","",'statement of marks'!FG21)</f>
        <v>100</v>
      </c>
      <c r="AB21" s="342" t="str">
        <f>IF('statement of marks'!FH21="","",'statement of marks'!FH21)</f>
        <v>A</v>
      </c>
      <c r="AC21" s="64">
        <f>IF('statement of marks'!FP21="","",'statement of marks'!FP21)</f>
        <v>100</v>
      </c>
      <c r="AD21" s="64">
        <f>IF('statement of marks'!FQ21="","",'statement of marks'!FQ21)</f>
        <v>100</v>
      </c>
      <c r="AE21" s="64" t="str">
        <f>IF('statement of marks'!FR21="","",'statement of marks'!FR21)</f>
        <v>A</v>
      </c>
      <c r="AF21" s="342">
        <f>IF('statement of marks'!FZ21="","",'statement of marks'!FZ21)</f>
        <v>100</v>
      </c>
      <c r="AG21" s="342">
        <f>IF('statement of marks'!GA21="","",'statement of marks'!GA21)</f>
        <v>100</v>
      </c>
      <c r="AH21" s="367" t="str">
        <f>IF('statement of marks'!GB21="","",'statement of marks'!GB21)</f>
        <v>A</v>
      </c>
    </row>
    <row r="22" spans="1:34" ht="14" hidden="1">
      <c r="A22" s="145">
        <f>IF('statement of marks'!A22="","",'statement of marks'!A22)</f>
        <v>16</v>
      </c>
      <c r="B22" s="64" t="str">
        <f>IF('statement of marks'!B22="","",'statement of marks'!B22)</f>
        <v/>
      </c>
      <c r="C22" s="64" t="str">
        <f>IF('statement of marks'!C22="","",'statement of marks'!C22)</f>
        <v/>
      </c>
      <c r="D22" s="95">
        <f>IF('statement of marks'!D22="","",'statement of marks'!D22)</f>
        <v>816</v>
      </c>
      <c r="E22" s="95" t="str">
        <f>IF('statement of marks'!E22="","",'statement of marks'!E22)</f>
        <v/>
      </c>
      <c r="F22" s="64" t="str">
        <f>IF('statement of marks'!F22="","",'statement of marks'!F22)</f>
        <v/>
      </c>
      <c r="G22" s="336" t="str">
        <f>IF('statement of marks'!G22="","",'statement of marks'!G22)</f>
        <v/>
      </c>
      <c r="H22" s="73" t="str">
        <f>IF('statement of marks'!H22="","",'statement of marks'!H22)</f>
        <v/>
      </c>
      <c r="I22" s="73" t="str">
        <f>IF('statement of marks'!I22="","",'statement of marks'!I22)</f>
        <v>A16</v>
      </c>
      <c r="J22" s="73" t="str">
        <f>IF('statement of marks'!J22="","",'statement of marks'!J22)</f>
        <v>B16</v>
      </c>
      <c r="K22" s="73" t="str">
        <f>IF('statement of marks'!K22="","",'statement of marks'!K22)</f>
        <v>C16</v>
      </c>
      <c r="L22" s="342">
        <f>IF('statement of marks'!AA22="","",'statement of marks'!AA22)</f>
        <v>100</v>
      </c>
      <c r="M22" s="64">
        <f t="shared" si="0"/>
        <v>15</v>
      </c>
      <c r="N22" s="342">
        <f>IF('statement of marks'!AZ22="","",'statement of marks'!AZ22)</f>
        <v>100</v>
      </c>
      <c r="O22" s="64">
        <f t="shared" si="1"/>
        <v>15</v>
      </c>
      <c r="P22" s="363" t="str">
        <f>'statement of marks'!BJ22</f>
        <v>s</v>
      </c>
      <c r="Q22" s="342">
        <f>IF('statement of marks'!BY22="","",'statement of marks'!BY22)</f>
        <v>100</v>
      </c>
      <c r="R22" s="64">
        <f t="shared" si="2"/>
        <v>15</v>
      </c>
      <c r="S22" s="342">
        <f>IF('statement of marks'!CW22="","",'statement of marks'!CW22)</f>
        <v>100</v>
      </c>
      <c r="T22" s="64">
        <f t="shared" si="3"/>
        <v>15</v>
      </c>
      <c r="U22" s="342">
        <f>IF('statement of marks'!DU22="","",'statement of marks'!DU22)</f>
        <v>100</v>
      </c>
      <c r="V22" s="64">
        <f t="shared" si="4"/>
        <v>15</v>
      </c>
      <c r="W22" s="342">
        <f>IF('statement of marks'!ER22="","",'statement of marks'!ER22)</f>
        <v>100</v>
      </c>
      <c r="X22" s="64">
        <f t="shared" si="5"/>
        <v>15</v>
      </c>
      <c r="Y22" s="95">
        <f t="shared" si="6"/>
        <v>90</v>
      </c>
      <c r="Z22" s="342">
        <f>IF('statement of marks'!FF22="","",'statement of marks'!FF22)</f>
        <v>100</v>
      </c>
      <c r="AA22" s="64">
        <f>IF('statement of marks'!FG22="","",'statement of marks'!FG22)</f>
        <v>100</v>
      </c>
      <c r="AB22" s="342" t="str">
        <f>IF('statement of marks'!FH22="","",'statement of marks'!FH22)</f>
        <v>A</v>
      </c>
      <c r="AC22" s="64">
        <f>IF('statement of marks'!FP22="","",'statement of marks'!FP22)</f>
        <v>100</v>
      </c>
      <c r="AD22" s="64">
        <f>IF('statement of marks'!FQ22="","",'statement of marks'!FQ22)</f>
        <v>100</v>
      </c>
      <c r="AE22" s="64" t="str">
        <f>IF('statement of marks'!FR22="","",'statement of marks'!FR22)</f>
        <v>A</v>
      </c>
      <c r="AF22" s="342">
        <f>IF('statement of marks'!FZ22="","",'statement of marks'!FZ22)</f>
        <v>100</v>
      </c>
      <c r="AG22" s="342">
        <f>IF('statement of marks'!GA22="","",'statement of marks'!GA22)</f>
        <v>100</v>
      </c>
      <c r="AH22" s="367" t="str">
        <f>IF('statement of marks'!GB22="","",'statement of marks'!GB22)</f>
        <v>A</v>
      </c>
    </row>
    <row r="23" spans="1:34" ht="14" hidden="1">
      <c r="A23" s="145">
        <f>IF('statement of marks'!A23="","",'statement of marks'!A23)</f>
        <v>17</v>
      </c>
      <c r="B23" s="64" t="str">
        <f>IF('statement of marks'!B23="","",'statement of marks'!B23)</f>
        <v/>
      </c>
      <c r="C23" s="64" t="str">
        <f>IF('statement of marks'!C23="","",'statement of marks'!C23)</f>
        <v/>
      </c>
      <c r="D23" s="95">
        <f>IF('statement of marks'!D23="","",'statement of marks'!D23)</f>
        <v>817</v>
      </c>
      <c r="E23" s="95" t="str">
        <f>IF('statement of marks'!E23="","",'statement of marks'!E23)</f>
        <v/>
      </c>
      <c r="F23" s="64" t="str">
        <f>IF('statement of marks'!F23="","",'statement of marks'!F23)</f>
        <v/>
      </c>
      <c r="G23" s="336" t="str">
        <f>IF('statement of marks'!G23="","",'statement of marks'!G23)</f>
        <v/>
      </c>
      <c r="H23" s="73" t="str">
        <f>IF('statement of marks'!H23="","",'statement of marks'!H23)</f>
        <v/>
      </c>
      <c r="I23" s="73" t="str">
        <f>IF('statement of marks'!I23="","",'statement of marks'!I23)</f>
        <v>A17</v>
      </c>
      <c r="J23" s="73" t="str">
        <f>IF('statement of marks'!J23="","",'statement of marks'!J23)</f>
        <v>B17</v>
      </c>
      <c r="K23" s="73" t="str">
        <f>IF('statement of marks'!K23="","",'statement of marks'!K23)</f>
        <v>C17</v>
      </c>
      <c r="L23" s="342">
        <f>IF('statement of marks'!AA23="","",'statement of marks'!AA23)</f>
        <v>100</v>
      </c>
      <c r="M23" s="64">
        <f t="shared" si="0"/>
        <v>15</v>
      </c>
      <c r="N23" s="342">
        <f>IF('statement of marks'!AZ23="","",'statement of marks'!AZ23)</f>
        <v>100</v>
      </c>
      <c r="O23" s="64">
        <f t="shared" si="1"/>
        <v>15</v>
      </c>
      <c r="P23" s="363" t="str">
        <f>'statement of marks'!BJ23</f>
        <v>s</v>
      </c>
      <c r="Q23" s="342">
        <f>IF('statement of marks'!BY23="","",'statement of marks'!BY23)</f>
        <v>100</v>
      </c>
      <c r="R23" s="64">
        <f t="shared" si="2"/>
        <v>15</v>
      </c>
      <c r="S23" s="342">
        <f>IF('statement of marks'!CW23="","",'statement of marks'!CW23)</f>
        <v>100</v>
      </c>
      <c r="T23" s="64">
        <f t="shared" si="3"/>
        <v>15</v>
      </c>
      <c r="U23" s="342">
        <f>IF('statement of marks'!DU23="","",'statement of marks'!DU23)</f>
        <v>100</v>
      </c>
      <c r="V23" s="64">
        <f t="shared" si="4"/>
        <v>15</v>
      </c>
      <c r="W23" s="342">
        <f>IF('statement of marks'!ER23="","",'statement of marks'!ER23)</f>
        <v>100</v>
      </c>
      <c r="X23" s="64">
        <f t="shared" si="5"/>
        <v>15</v>
      </c>
      <c r="Y23" s="95">
        <f t="shared" si="6"/>
        <v>90</v>
      </c>
      <c r="Z23" s="342">
        <f>IF('statement of marks'!FF23="","",'statement of marks'!FF23)</f>
        <v>100</v>
      </c>
      <c r="AA23" s="64">
        <f>IF('statement of marks'!FG23="","",'statement of marks'!FG23)</f>
        <v>100</v>
      </c>
      <c r="AB23" s="342" t="str">
        <f>IF('statement of marks'!FH23="","",'statement of marks'!FH23)</f>
        <v>A</v>
      </c>
      <c r="AC23" s="64">
        <f>IF('statement of marks'!FP23="","",'statement of marks'!FP23)</f>
        <v>100</v>
      </c>
      <c r="AD23" s="64">
        <f>IF('statement of marks'!FQ23="","",'statement of marks'!FQ23)</f>
        <v>100</v>
      </c>
      <c r="AE23" s="64" t="str">
        <f>IF('statement of marks'!FR23="","",'statement of marks'!FR23)</f>
        <v>A</v>
      </c>
      <c r="AF23" s="342">
        <f>IF('statement of marks'!FZ23="","",'statement of marks'!FZ23)</f>
        <v>100</v>
      </c>
      <c r="AG23" s="342">
        <f>IF('statement of marks'!GA23="","",'statement of marks'!GA23)</f>
        <v>100</v>
      </c>
      <c r="AH23" s="367" t="str">
        <f>IF('statement of marks'!GB23="","",'statement of marks'!GB23)</f>
        <v>A</v>
      </c>
    </row>
    <row r="24" spans="1:34" ht="14" hidden="1">
      <c r="A24" s="145">
        <f>IF('statement of marks'!A24="","",'statement of marks'!A24)</f>
        <v>18</v>
      </c>
      <c r="B24" s="64" t="str">
        <f>IF('statement of marks'!B24="","",'statement of marks'!B24)</f>
        <v/>
      </c>
      <c r="C24" s="64" t="str">
        <f>IF('statement of marks'!C24="","",'statement of marks'!C24)</f>
        <v/>
      </c>
      <c r="D24" s="95">
        <f>IF('statement of marks'!D24="","",'statement of marks'!D24)</f>
        <v>818</v>
      </c>
      <c r="E24" s="95" t="str">
        <f>IF('statement of marks'!E24="","",'statement of marks'!E24)</f>
        <v/>
      </c>
      <c r="F24" s="64" t="str">
        <f>IF('statement of marks'!F24="","",'statement of marks'!F24)</f>
        <v/>
      </c>
      <c r="G24" s="336" t="str">
        <f>IF('statement of marks'!G24="","",'statement of marks'!G24)</f>
        <v/>
      </c>
      <c r="H24" s="73" t="str">
        <f>IF('statement of marks'!H24="","",'statement of marks'!H24)</f>
        <v/>
      </c>
      <c r="I24" s="73" t="str">
        <f>IF('statement of marks'!I24="","",'statement of marks'!I24)</f>
        <v>A18</v>
      </c>
      <c r="J24" s="73" t="str">
        <f>IF('statement of marks'!J24="","",'statement of marks'!J24)</f>
        <v>B18</v>
      </c>
      <c r="K24" s="73" t="str">
        <f>IF('statement of marks'!K24="","",'statement of marks'!K24)</f>
        <v>C18</v>
      </c>
      <c r="L24" s="342">
        <f>IF('statement of marks'!AA24="","",'statement of marks'!AA24)</f>
        <v>100</v>
      </c>
      <c r="M24" s="64">
        <f t="shared" si="0"/>
        <v>15</v>
      </c>
      <c r="N24" s="342">
        <f>IF('statement of marks'!AZ24="","",'statement of marks'!AZ24)</f>
        <v>100</v>
      </c>
      <c r="O24" s="64">
        <f t="shared" si="1"/>
        <v>15</v>
      </c>
      <c r="P24" s="363" t="str">
        <f>'statement of marks'!BJ24</f>
        <v>s</v>
      </c>
      <c r="Q24" s="342">
        <f>IF('statement of marks'!BY24="","",'statement of marks'!BY24)</f>
        <v>100</v>
      </c>
      <c r="R24" s="64">
        <f t="shared" si="2"/>
        <v>15</v>
      </c>
      <c r="S24" s="342">
        <f>IF('statement of marks'!CW24="","",'statement of marks'!CW24)</f>
        <v>100</v>
      </c>
      <c r="T24" s="64">
        <f t="shared" si="3"/>
        <v>15</v>
      </c>
      <c r="U24" s="342">
        <f>IF('statement of marks'!DU24="","",'statement of marks'!DU24)</f>
        <v>100</v>
      </c>
      <c r="V24" s="64">
        <f t="shared" si="4"/>
        <v>15</v>
      </c>
      <c r="W24" s="342">
        <f>IF('statement of marks'!ER24="","",'statement of marks'!ER24)</f>
        <v>100</v>
      </c>
      <c r="X24" s="64">
        <f t="shared" si="5"/>
        <v>15</v>
      </c>
      <c r="Y24" s="95">
        <f t="shared" si="6"/>
        <v>90</v>
      </c>
      <c r="Z24" s="342">
        <f>IF('statement of marks'!FF24="","",'statement of marks'!FF24)</f>
        <v>100</v>
      </c>
      <c r="AA24" s="64">
        <f>IF('statement of marks'!FG24="","",'statement of marks'!FG24)</f>
        <v>100</v>
      </c>
      <c r="AB24" s="342" t="str">
        <f>IF('statement of marks'!FH24="","",'statement of marks'!FH24)</f>
        <v>A</v>
      </c>
      <c r="AC24" s="64">
        <f>IF('statement of marks'!FP24="","",'statement of marks'!FP24)</f>
        <v>100</v>
      </c>
      <c r="AD24" s="64">
        <f>IF('statement of marks'!FQ24="","",'statement of marks'!FQ24)</f>
        <v>100</v>
      </c>
      <c r="AE24" s="64" t="str">
        <f>IF('statement of marks'!FR24="","",'statement of marks'!FR24)</f>
        <v>A</v>
      </c>
      <c r="AF24" s="342">
        <f>IF('statement of marks'!FZ24="","",'statement of marks'!FZ24)</f>
        <v>100</v>
      </c>
      <c r="AG24" s="342">
        <f>IF('statement of marks'!GA24="","",'statement of marks'!GA24)</f>
        <v>100</v>
      </c>
      <c r="AH24" s="367" t="str">
        <f>IF('statement of marks'!GB24="","",'statement of marks'!GB24)</f>
        <v>A</v>
      </c>
    </row>
    <row r="25" spans="1:34" ht="14" hidden="1">
      <c r="A25" s="145">
        <f>IF('statement of marks'!A25="","",'statement of marks'!A25)</f>
        <v>19</v>
      </c>
      <c r="B25" s="64" t="str">
        <f>IF('statement of marks'!B25="","",'statement of marks'!B25)</f>
        <v/>
      </c>
      <c r="C25" s="64" t="str">
        <f>IF('statement of marks'!C25="","",'statement of marks'!C25)</f>
        <v/>
      </c>
      <c r="D25" s="95">
        <f>IF('statement of marks'!D25="","",'statement of marks'!D25)</f>
        <v>819</v>
      </c>
      <c r="E25" s="95" t="str">
        <f>IF('statement of marks'!E25="","",'statement of marks'!E25)</f>
        <v/>
      </c>
      <c r="F25" s="64" t="str">
        <f>IF('statement of marks'!F25="","",'statement of marks'!F25)</f>
        <v/>
      </c>
      <c r="G25" s="336" t="str">
        <f>IF('statement of marks'!G25="","",'statement of marks'!G25)</f>
        <v/>
      </c>
      <c r="H25" s="73" t="str">
        <f>IF('statement of marks'!H25="","",'statement of marks'!H25)</f>
        <v/>
      </c>
      <c r="I25" s="73" t="str">
        <f>IF('statement of marks'!I25="","",'statement of marks'!I25)</f>
        <v>A19</v>
      </c>
      <c r="J25" s="73" t="str">
        <f>IF('statement of marks'!J25="","",'statement of marks'!J25)</f>
        <v>B19</v>
      </c>
      <c r="K25" s="73" t="str">
        <f>IF('statement of marks'!K25="","",'statement of marks'!K25)</f>
        <v>C19</v>
      </c>
      <c r="L25" s="342">
        <f>IF('statement of marks'!AA25="","",'statement of marks'!AA25)</f>
        <v>100</v>
      </c>
      <c r="M25" s="64">
        <f t="shared" si="0"/>
        <v>15</v>
      </c>
      <c r="N25" s="342">
        <f>IF('statement of marks'!AZ25="","",'statement of marks'!AZ25)</f>
        <v>100</v>
      </c>
      <c r="O25" s="64">
        <f t="shared" si="1"/>
        <v>15</v>
      </c>
      <c r="P25" s="363" t="str">
        <f>'statement of marks'!BJ25</f>
        <v>s</v>
      </c>
      <c r="Q25" s="342">
        <f>IF('statement of marks'!BY25="","",'statement of marks'!BY25)</f>
        <v>100</v>
      </c>
      <c r="R25" s="64">
        <f t="shared" si="2"/>
        <v>15</v>
      </c>
      <c r="S25" s="342">
        <f>IF('statement of marks'!CW25="","",'statement of marks'!CW25)</f>
        <v>100</v>
      </c>
      <c r="T25" s="64">
        <f t="shared" si="3"/>
        <v>15</v>
      </c>
      <c r="U25" s="342">
        <f>IF('statement of marks'!DU25="","",'statement of marks'!DU25)</f>
        <v>100</v>
      </c>
      <c r="V25" s="64">
        <f t="shared" si="4"/>
        <v>15</v>
      </c>
      <c r="W25" s="342">
        <f>IF('statement of marks'!ER25="","",'statement of marks'!ER25)</f>
        <v>100</v>
      </c>
      <c r="X25" s="64">
        <f t="shared" si="5"/>
        <v>15</v>
      </c>
      <c r="Y25" s="95">
        <f t="shared" si="6"/>
        <v>90</v>
      </c>
      <c r="Z25" s="342">
        <f>IF('statement of marks'!FF25="","",'statement of marks'!FF25)</f>
        <v>100</v>
      </c>
      <c r="AA25" s="64">
        <f>IF('statement of marks'!FG25="","",'statement of marks'!FG25)</f>
        <v>100</v>
      </c>
      <c r="AB25" s="342" t="str">
        <f>IF('statement of marks'!FH25="","",'statement of marks'!FH25)</f>
        <v>A</v>
      </c>
      <c r="AC25" s="64">
        <f>IF('statement of marks'!FP25="","",'statement of marks'!FP25)</f>
        <v>100</v>
      </c>
      <c r="AD25" s="64">
        <f>IF('statement of marks'!FQ25="","",'statement of marks'!FQ25)</f>
        <v>100</v>
      </c>
      <c r="AE25" s="64" t="str">
        <f>IF('statement of marks'!FR25="","",'statement of marks'!FR25)</f>
        <v>A</v>
      </c>
      <c r="AF25" s="342">
        <f>IF('statement of marks'!FZ25="","",'statement of marks'!FZ25)</f>
        <v>100</v>
      </c>
      <c r="AG25" s="342">
        <f>IF('statement of marks'!GA25="","",'statement of marks'!GA25)</f>
        <v>100</v>
      </c>
      <c r="AH25" s="367" t="str">
        <f>IF('statement of marks'!GB25="","",'statement of marks'!GB25)</f>
        <v>A</v>
      </c>
    </row>
    <row r="26" spans="1:34" ht="14" hidden="1">
      <c r="A26" s="145">
        <f>IF('statement of marks'!A26="","",'statement of marks'!A26)</f>
        <v>20</v>
      </c>
      <c r="B26" s="64" t="str">
        <f>IF('statement of marks'!B26="","",'statement of marks'!B26)</f>
        <v/>
      </c>
      <c r="C26" s="64" t="str">
        <f>IF('statement of marks'!C26="","",'statement of marks'!C26)</f>
        <v/>
      </c>
      <c r="D26" s="95">
        <f>IF('statement of marks'!D26="","",'statement of marks'!D26)</f>
        <v>820</v>
      </c>
      <c r="E26" s="95" t="str">
        <f>IF('statement of marks'!E26="","",'statement of marks'!E26)</f>
        <v/>
      </c>
      <c r="F26" s="64" t="str">
        <f>IF('statement of marks'!F26="","",'statement of marks'!F26)</f>
        <v/>
      </c>
      <c r="G26" s="336" t="str">
        <f>IF('statement of marks'!G26="","",'statement of marks'!G26)</f>
        <v/>
      </c>
      <c r="H26" s="73" t="str">
        <f>IF('statement of marks'!H26="","",'statement of marks'!H26)</f>
        <v/>
      </c>
      <c r="I26" s="73" t="str">
        <f>IF('statement of marks'!I26="","",'statement of marks'!I26)</f>
        <v>A20</v>
      </c>
      <c r="J26" s="73" t="str">
        <f>IF('statement of marks'!J26="","",'statement of marks'!J26)</f>
        <v>B20</v>
      </c>
      <c r="K26" s="73" t="str">
        <f>IF('statement of marks'!K26="","",'statement of marks'!K26)</f>
        <v>C20</v>
      </c>
      <c r="L26" s="342">
        <f>IF('statement of marks'!AA26="","",'statement of marks'!AA26)</f>
        <v>100</v>
      </c>
      <c r="M26" s="64">
        <f t="shared" si="0"/>
        <v>15</v>
      </c>
      <c r="N26" s="342">
        <f>IF('statement of marks'!AZ26="","",'statement of marks'!AZ26)</f>
        <v>100</v>
      </c>
      <c r="O26" s="64">
        <f t="shared" si="1"/>
        <v>15</v>
      </c>
      <c r="P26" s="363" t="str">
        <f>'statement of marks'!BJ26</f>
        <v>s</v>
      </c>
      <c r="Q26" s="342">
        <f>IF('statement of marks'!BY26="","",'statement of marks'!BY26)</f>
        <v>100</v>
      </c>
      <c r="R26" s="64">
        <f t="shared" si="2"/>
        <v>15</v>
      </c>
      <c r="S26" s="342">
        <f>IF('statement of marks'!CW26="","",'statement of marks'!CW26)</f>
        <v>100</v>
      </c>
      <c r="T26" s="64">
        <f t="shared" si="3"/>
        <v>15</v>
      </c>
      <c r="U26" s="342">
        <f>IF('statement of marks'!DU26="","",'statement of marks'!DU26)</f>
        <v>100</v>
      </c>
      <c r="V26" s="64">
        <f t="shared" si="4"/>
        <v>15</v>
      </c>
      <c r="W26" s="342">
        <f>IF('statement of marks'!ER26="","",'statement of marks'!ER26)</f>
        <v>100</v>
      </c>
      <c r="X26" s="64">
        <f t="shared" si="5"/>
        <v>15</v>
      </c>
      <c r="Y26" s="95">
        <f t="shared" si="6"/>
        <v>90</v>
      </c>
      <c r="Z26" s="342">
        <f>IF('statement of marks'!FF26="","",'statement of marks'!FF26)</f>
        <v>100</v>
      </c>
      <c r="AA26" s="64">
        <f>IF('statement of marks'!FG26="","",'statement of marks'!FG26)</f>
        <v>100</v>
      </c>
      <c r="AB26" s="342" t="str">
        <f>IF('statement of marks'!FH26="","",'statement of marks'!FH26)</f>
        <v>A</v>
      </c>
      <c r="AC26" s="64">
        <f>IF('statement of marks'!FP26="","",'statement of marks'!FP26)</f>
        <v>100</v>
      </c>
      <c r="AD26" s="64">
        <f>IF('statement of marks'!FQ26="","",'statement of marks'!FQ26)</f>
        <v>100</v>
      </c>
      <c r="AE26" s="64" t="str">
        <f>IF('statement of marks'!FR26="","",'statement of marks'!FR26)</f>
        <v>A</v>
      </c>
      <c r="AF26" s="342">
        <f>IF('statement of marks'!FZ26="","",'statement of marks'!FZ26)</f>
        <v>100</v>
      </c>
      <c r="AG26" s="342">
        <f>IF('statement of marks'!GA26="","",'statement of marks'!GA26)</f>
        <v>100</v>
      </c>
      <c r="AH26" s="367" t="str">
        <f>IF('statement of marks'!GB26="","",'statement of marks'!GB26)</f>
        <v>A</v>
      </c>
    </row>
    <row r="27" spans="1:34" ht="14" hidden="1">
      <c r="A27" s="145">
        <f>IF('statement of marks'!A27="","",'statement of marks'!A27)</f>
        <v>21</v>
      </c>
      <c r="B27" s="64" t="str">
        <f>IF('statement of marks'!B27="","",'statement of marks'!B27)</f>
        <v/>
      </c>
      <c r="C27" s="64" t="str">
        <f>IF('statement of marks'!C27="","",'statement of marks'!C27)</f>
        <v/>
      </c>
      <c r="D27" s="95">
        <f>IF('statement of marks'!D27="","",'statement of marks'!D27)</f>
        <v>821</v>
      </c>
      <c r="E27" s="95" t="str">
        <f>IF('statement of marks'!E27="","",'statement of marks'!E27)</f>
        <v/>
      </c>
      <c r="F27" s="64" t="str">
        <f>IF('statement of marks'!F27="","",'statement of marks'!F27)</f>
        <v/>
      </c>
      <c r="G27" s="336" t="str">
        <f>IF('statement of marks'!G27="","",'statement of marks'!G27)</f>
        <v/>
      </c>
      <c r="H27" s="73" t="str">
        <f>IF('statement of marks'!H27="","",'statement of marks'!H27)</f>
        <v/>
      </c>
      <c r="I27" s="73" t="str">
        <f>IF('statement of marks'!I27="","",'statement of marks'!I27)</f>
        <v>A21</v>
      </c>
      <c r="J27" s="73" t="str">
        <f>IF('statement of marks'!J27="","",'statement of marks'!J27)</f>
        <v>B21</v>
      </c>
      <c r="K27" s="73" t="str">
        <f>IF('statement of marks'!K27="","",'statement of marks'!K27)</f>
        <v>C21</v>
      </c>
      <c r="L27" s="342">
        <f>IF('statement of marks'!AA27="","",'statement of marks'!AA27)</f>
        <v>100</v>
      </c>
      <c r="M27" s="64">
        <f t="shared" si="0"/>
        <v>15</v>
      </c>
      <c r="N27" s="342">
        <f>IF('statement of marks'!AZ27="","",'statement of marks'!AZ27)</f>
        <v>100</v>
      </c>
      <c r="O27" s="64">
        <f t="shared" si="1"/>
        <v>15</v>
      </c>
      <c r="P27" s="363" t="str">
        <f>'statement of marks'!BJ27</f>
        <v>s</v>
      </c>
      <c r="Q27" s="342">
        <f>IF('statement of marks'!BY27="","",'statement of marks'!BY27)</f>
        <v>100</v>
      </c>
      <c r="R27" s="64">
        <f t="shared" si="2"/>
        <v>15</v>
      </c>
      <c r="S27" s="342">
        <f>IF('statement of marks'!CW27="","",'statement of marks'!CW27)</f>
        <v>100</v>
      </c>
      <c r="T27" s="64">
        <f t="shared" si="3"/>
        <v>15</v>
      </c>
      <c r="U27" s="342">
        <f>IF('statement of marks'!DU27="","",'statement of marks'!DU27)</f>
        <v>100</v>
      </c>
      <c r="V27" s="64">
        <f t="shared" si="4"/>
        <v>15</v>
      </c>
      <c r="W27" s="342">
        <f>IF('statement of marks'!ER27="","",'statement of marks'!ER27)</f>
        <v>100</v>
      </c>
      <c r="X27" s="64">
        <f t="shared" si="5"/>
        <v>15</v>
      </c>
      <c r="Y27" s="95">
        <f t="shared" si="6"/>
        <v>90</v>
      </c>
      <c r="Z27" s="342">
        <f>IF('statement of marks'!FF27="","",'statement of marks'!FF27)</f>
        <v>100</v>
      </c>
      <c r="AA27" s="64">
        <f>IF('statement of marks'!FG27="","",'statement of marks'!FG27)</f>
        <v>100</v>
      </c>
      <c r="AB27" s="342" t="str">
        <f>IF('statement of marks'!FH27="","",'statement of marks'!FH27)</f>
        <v>A</v>
      </c>
      <c r="AC27" s="64">
        <f>IF('statement of marks'!FP27="","",'statement of marks'!FP27)</f>
        <v>100</v>
      </c>
      <c r="AD27" s="64">
        <f>IF('statement of marks'!FQ27="","",'statement of marks'!FQ27)</f>
        <v>100</v>
      </c>
      <c r="AE27" s="64" t="str">
        <f>IF('statement of marks'!FR27="","",'statement of marks'!FR27)</f>
        <v>A</v>
      </c>
      <c r="AF27" s="342">
        <f>IF('statement of marks'!FZ27="","",'statement of marks'!FZ27)</f>
        <v>100</v>
      </c>
      <c r="AG27" s="342">
        <f>IF('statement of marks'!GA27="","",'statement of marks'!GA27)</f>
        <v>100</v>
      </c>
      <c r="AH27" s="367" t="str">
        <f>IF('statement of marks'!GB27="","",'statement of marks'!GB27)</f>
        <v>A</v>
      </c>
    </row>
    <row r="28" spans="1:34" ht="14" hidden="1">
      <c r="A28" s="145">
        <f>IF('statement of marks'!A28="","",'statement of marks'!A28)</f>
        <v>22</v>
      </c>
      <c r="B28" s="64" t="str">
        <f>IF('statement of marks'!B28="","",'statement of marks'!B28)</f>
        <v/>
      </c>
      <c r="C28" s="64" t="str">
        <f>IF('statement of marks'!C28="","",'statement of marks'!C28)</f>
        <v/>
      </c>
      <c r="D28" s="95">
        <f>IF('statement of marks'!D28="","",'statement of marks'!D28)</f>
        <v>822</v>
      </c>
      <c r="E28" s="95" t="str">
        <f>IF('statement of marks'!E28="","",'statement of marks'!E28)</f>
        <v/>
      </c>
      <c r="F28" s="64" t="str">
        <f>IF('statement of marks'!F28="","",'statement of marks'!F28)</f>
        <v/>
      </c>
      <c r="G28" s="336" t="str">
        <f>IF('statement of marks'!G28="","",'statement of marks'!G28)</f>
        <v/>
      </c>
      <c r="H28" s="73" t="str">
        <f>IF('statement of marks'!H28="","",'statement of marks'!H28)</f>
        <v/>
      </c>
      <c r="I28" s="73" t="str">
        <f>IF('statement of marks'!I28="","",'statement of marks'!I28)</f>
        <v>A22</v>
      </c>
      <c r="J28" s="73" t="str">
        <f>IF('statement of marks'!J28="","",'statement of marks'!J28)</f>
        <v>B22</v>
      </c>
      <c r="K28" s="73" t="str">
        <f>IF('statement of marks'!K28="","",'statement of marks'!K28)</f>
        <v>C22</v>
      </c>
      <c r="L28" s="342">
        <f>IF('statement of marks'!AA28="","",'statement of marks'!AA28)</f>
        <v>100</v>
      </c>
      <c r="M28" s="64">
        <f t="shared" si="0"/>
        <v>15</v>
      </c>
      <c r="N28" s="342">
        <f>IF('statement of marks'!AZ28="","",'statement of marks'!AZ28)</f>
        <v>100</v>
      </c>
      <c r="O28" s="64">
        <f t="shared" si="1"/>
        <v>15</v>
      </c>
      <c r="P28" s="363" t="str">
        <f>'statement of marks'!BJ28</f>
        <v>s</v>
      </c>
      <c r="Q28" s="342">
        <f>IF('statement of marks'!BY28="","",'statement of marks'!BY28)</f>
        <v>100</v>
      </c>
      <c r="R28" s="64">
        <f t="shared" si="2"/>
        <v>15</v>
      </c>
      <c r="S28" s="342">
        <f>IF('statement of marks'!CW28="","",'statement of marks'!CW28)</f>
        <v>100</v>
      </c>
      <c r="T28" s="64">
        <f t="shared" si="3"/>
        <v>15</v>
      </c>
      <c r="U28" s="342">
        <f>IF('statement of marks'!DU28="","",'statement of marks'!DU28)</f>
        <v>100</v>
      </c>
      <c r="V28" s="64">
        <f t="shared" si="4"/>
        <v>15</v>
      </c>
      <c r="W28" s="342">
        <f>IF('statement of marks'!ER28="","",'statement of marks'!ER28)</f>
        <v>100</v>
      </c>
      <c r="X28" s="64">
        <f t="shared" si="5"/>
        <v>15</v>
      </c>
      <c r="Y28" s="95">
        <f t="shared" si="6"/>
        <v>90</v>
      </c>
      <c r="Z28" s="342">
        <f>IF('statement of marks'!FF28="","",'statement of marks'!FF28)</f>
        <v>100</v>
      </c>
      <c r="AA28" s="64">
        <f>IF('statement of marks'!FG28="","",'statement of marks'!FG28)</f>
        <v>100</v>
      </c>
      <c r="AB28" s="342" t="str">
        <f>IF('statement of marks'!FH28="","",'statement of marks'!FH28)</f>
        <v>A</v>
      </c>
      <c r="AC28" s="64">
        <f>IF('statement of marks'!FP28="","",'statement of marks'!FP28)</f>
        <v>100</v>
      </c>
      <c r="AD28" s="64">
        <f>IF('statement of marks'!FQ28="","",'statement of marks'!FQ28)</f>
        <v>100</v>
      </c>
      <c r="AE28" s="64" t="str">
        <f>IF('statement of marks'!FR28="","",'statement of marks'!FR28)</f>
        <v>A</v>
      </c>
      <c r="AF28" s="342">
        <f>IF('statement of marks'!FZ28="","",'statement of marks'!FZ28)</f>
        <v>100</v>
      </c>
      <c r="AG28" s="342">
        <f>IF('statement of marks'!GA28="","",'statement of marks'!GA28)</f>
        <v>100</v>
      </c>
      <c r="AH28" s="367" t="str">
        <f>IF('statement of marks'!GB28="","",'statement of marks'!GB28)</f>
        <v>A</v>
      </c>
    </row>
    <row r="29" spans="1:34" ht="14" hidden="1">
      <c r="A29" s="145">
        <f>IF('statement of marks'!A29="","",'statement of marks'!A29)</f>
        <v>23</v>
      </c>
      <c r="B29" s="64" t="str">
        <f>IF('statement of marks'!B29="","",'statement of marks'!B29)</f>
        <v/>
      </c>
      <c r="C29" s="64" t="str">
        <f>IF('statement of marks'!C29="","",'statement of marks'!C29)</f>
        <v/>
      </c>
      <c r="D29" s="95">
        <f>IF('statement of marks'!D29="","",'statement of marks'!D29)</f>
        <v>823</v>
      </c>
      <c r="E29" s="95" t="str">
        <f>IF('statement of marks'!E29="","",'statement of marks'!E29)</f>
        <v/>
      </c>
      <c r="F29" s="64" t="str">
        <f>IF('statement of marks'!F29="","",'statement of marks'!F29)</f>
        <v/>
      </c>
      <c r="G29" s="336" t="str">
        <f>IF('statement of marks'!G29="","",'statement of marks'!G29)</f>
        <v/>
      </c>
      <c r="H29" s="73" t="str">
        <f>IF('statement of marks'!H29="","",'statement of marks'!H29)</f>
        <v/>
      </c>
      <c r="I29" s="73" t="str">
        <f>IF('statement of marks'!I29="","",'statement of marks'!I29)</f>
        <v>A23</v>
      </c>
      <c r="J29" s="73" t="str">
        <f>IF('statement of marks'!J29="","",'statement of marks'!J29)</f>
        <v>B23</v>
      </c>
      <c r="K29" s="73" t="str">
        <f>IF('statement of marks'!K29="","",'statement of marks'!K29)</f>
        <v>C23</v>
      </c>
      <c r="L29" s="342">
        <f>IF('statement of marks'!AA29="","",'statement of marks'!AA29)</f>
        <v>100</v>
      </c>
      <c r="M29" s="64">
        <f t="shared" si="0"/>
        <v>15</v>
      </c>
      <c r="N29" s="342">
        <f>IF('statement of marks'!AZ29="","",'statement of marks'!AZ29)</f>
        <v>100</v>
      </c>
      <c r="O29" s="64">
        <f t="shared" si="1"/>
        <v>15</v>
      </c>
      <c r="P29" s="363" t="str">
        <f>'statement of marks'!BJ29</f>
        <v>s</v>
      </c>
      <c r="Q29" s="342">
        <f>IF('statement of marks'!BY29="","",'statement of marks'!BY29)</f>
        <v>100</v>
      </c>
      <c r="R29" s="64">
        <f t="shared" si="2"/>
        <v>15</v>
      </c>
      <c r="S29" s="342">
        <f>IF('statement of marks'!CW29="","",'statement of marks'!CW29)</f>
        <v>100</v>
      </c>
      <c r="T29" s="64">
        <f t="shared" si="3"/>
        <v>15</v>
      </c>
      <c r="U29" s="342">
        <f>IF('statement of marks'!DU29="","",'statement of marks'!DU29)</f>
        <v>100</v>
      </c>
      <c r="V29" s="64">
        <f t="shared" si="4"/>
        <v>15</v>
      </c>
      <c r="W29" s="342">
        <f>IF('statement of marks'!ER29="","",'statement of marks'!ER29)</f>
        <v>100</v>
      </c>
      <c r="X29" s="64">
        <f t="shared" si="5"/>
        <v>15</v>
      </c>
      <c r="Y29" s="95">
        <f t="shared" si="6"/>
        <v>90</v>
      </c>
      <c r="Z29" s="342">
        <f>IF('statement of marks'!FF29="","",'statement of marks'!FF29)</f>
        <v>100</v>
      </c>
      <c r="AA29" s="64">
        <f>IF('statement of marks'!FG29="","",'statement of marks'!FG29)</f>
        <v>100</v>
      </c>
      <c r="AB29" s="342" t="str">
        <f>IF('statement of marks'!FH29="","",'statement of marks'!FH29)</f>
        <v>A</v>
      </c>
      <c r="AC29" s="64">
        <f>IF('statement of marks'!FP29="","",'statement of marks'!FP29)</f>
        <v>100</v>
      </c>
      <c r="AD29" s="64">
        <f>IF('statement of marks'!FQ29="","",'statement of marks'!FQ29)</f>
        <v>100</v>
      </c>
      <c r="AE29" s="64" t="str">
        <f>IF('statement of marks'!FR29="","",'statement of marks'!FR29)</f>
        <v>A</v>
      </c>
      <c r="AF29" s="342">
        <f>IF('statement of marks'!FZ29="","",'statement of marks'!FZ29)</f>
        <v>100</v>
      </c>
      <c r="AG29" s="342">
        <f>IF('statement of marks'!GA29="","",'statement of marks'!GA29)</f>
        <v>100</v>
      </c>
      <c r="AH29" s="367" t="str">
        <f>IF('statement of marks'!GB29="","",'statement of marks'!GB29)</f>
        <v>A</v>
      </c>
    </row>
    <row r="30" spans="1:34" ht="14" hidden="1">
      <c r="A30" s="145">
        <f>IF('statement of marks'!A30="","",'statement of marks'!A30)</f>
        <v>24</v>
      </c>
      <c r="B30" s="64" t="str">
        <f>IF('statement of marks'!B30="","",'statement of marks'!B30)</f>
        <v/>
      </c>
      <c r="C30" s="64" t="str">
        <f>IF('statement of marks'!C30="","",'statement of marks'!C30)</f>
        <v/>
      </c>
      <c r="D30" s="95">
        <f>IF('statement of marks'!D30="","",'statement of marks'!D30)</f>
        <v>824</v>
      </c>
      <c r="E30" s="95" t="str">
        <f>IF('statement of marks'!E30="","",'statement of marks'!E30)</f>
        <v/>
      </c>
      <c r="F30" s="64" t="str">
        <f>IF('statement of marks'!F30="","",'statement of marks'!F30)</f>
        <v/>
      </c>
      <c r="G30" s="336" t="str">
        <f>IF('statement of marks'!G30="","",'statement of marks'!G30)</f>
        <v/>
      </c>
      <c r="H30" s="73" t="str">
        <f>IF('statement of marks'!H30="","",'statement of marks'!H30)</f>
        <v/>
      </c>
      <c r="I30" s="73" t="str">
        <f>IF('statement of marks'!I30="","",'statement of marks'!I30)</f>
        <v>A24</v>
      </c>
      <c r="J30" s="73" t="str">
        <f>IF('statement of marks'!J30="","",'statement of marks'!J30)</f>
        <v>B24</v>
      </c>
      <c r="K30" s="73" t="str">
        <f>IF('statement of marks'!K30="","",'statement of marks'!K30)</f>
        <v>C24</v>
      </c>
      <c r="L30" s="342">
        <f>IF('statement of marks'!AA30="","",'statement of marks'!AA30)</f>
        <v>100</v>
      </c>
      <c r="M30" s="64">
        <f t="shared" si="0"/>
        <v>15</v>
      </c>
      <c r="N30" s="342">
        <f>IF('statement of marks'!AZ30="","",'statement of marks'!AZ30)</f>
        <v>100</v>
      </c>
      <c r="O30" s="64">
        <f t="shared" si="1"/>
        <v>15</v>
      </c>
      <c r="P30" s="363" t="str">
        <f>'statement of marks'!BJ30</f>
        <v>s</v>
      </c>
      <c r="Q30" s="342">
        <f>IF('statement of marks'!BY30="","",'statement of marks'!BY30)</f>
        <v>100</v>
      </c>
      <c r="R30" s="64">
        <f t="shared" si="2"/>
        <v>15</v>
      </c>
      <c r="S30" s="342">
        <f>IF('statement of marks'!CW30="","",'statement of marks'!CW30)</f>
        <v>100</v>
      </c>
      <c r="T30" s="64">
        <f t="shared" si="3"/>
        <v>15</v>
      </c>
      <c r="U30" s="342">
        <f>IF('statement of marks'!DU30="","",'statement of marks'!DU30)</f>
        <v>100</v>
      </c>
      <c r="V30" s="64">
        <f t="shared" si="4"/>
        <v>15</v>
      </c>
      <c r="W30" s="342">
        <f>IF('statement of marks'!ER30="","",'statement of marks'!ER30)</f>
        <v>100</v>
      </c>
      <c r="X30" s="64">
        <f t="shared" si="5"/>
        <v>15</v>
      </c>
      <c r="Y30" s="95">
        <f t="shared" si="6"/>
        <v>90</v>
      </c>
      <c r="Z30" s="342">
        <f>IF('statement of marks'!FF30="","",'statement of marks'!FF30)</f>
        <v>100</v>
      </c>
      <c r="AA30" s="64">
        <f>IF('statement of marks'!FG30="","",'statement of marks'!FG30)</f>
        <v>100</v>
      </c>
      <c r="AB30" s="342" t="str">
        <f>IF('statement of marks'!FH30="","",'statement of marks'!FH30)</f>
        <v>A</v>
      </c>
      <c r="AC30" s="64">
        <f>IF('statement of marks'!FP30="","",'statement of marks'!FP30)</f>
        <v>100</v>
      </c>
      <c r="AD30" s="64">
        <f>IF('statement of marks'!FQ30="","",'statement of marks'!FQ30)</f>
        <v>100</v>
      </c>
      <c r="AE30" s="64" t="str">
        <f>IF('statement of marks'!FR30="","",'statement of marks'!FR30)</f>
        <v>A</v>
      </c>
      <c r="AF30" s="342">
        <f>IF('statement of marks'!FZ30="","",'statement of marks'!FZ30)</f>
        <v>100</v>
      </c>
      <c r="AG30" s="342">
        <f>IF('statement of marks'!GA30="","",'statement of marks'!GA30)</f>
        <v>100</v>
      </c>
      <c r="AH30" s="367" t="str">
        <f>IF('statement of marks'!GB30="","",'statement of marks'!GB30)</f>
        <v>A</v>
      </c>
    </row>
    <row r="31" spans="1:34" ht="14" hidden="1">
      <c r="A31" s="145">
        <f>IF('statement of marks'!A31="","",'statement of marks'!A31)</f>
        <v>25</v>
      </c>
      <c r="B31" s="64" t="str">
        <f>IF('statement of marks'!B31="","",'statement of marks'!B31)</f>
        <v/>
      </c>
      <c r="C31" s="64" t="str">
        <f>IF('statement of marks'!C31="","",'statement of marks'!C31)</f>
        <v/>
      </c>
      <c r="D31" s="95">
        <f>IF('statement of marks'!D31="","",'statement of marks'!D31)</f>
        <v>825</v>
      </c>
      <c r="E31" s="95" t="str">
        <f>IF('statement of marks'!E31="","",'statement of marks'!E31)</f>
        <v/>
      </c>
      <c r="F31" s="64" t="str">
        <f>IF('statement of marks'!F31="","",'statement of marks'!F31)</f>
        <v/>
      </c>
      <c r="G31" s="336" t="str">
        <f>IF('statement of marks'!G31="","",'statement of marks'!G31)</f>
        <v/>
      </c>
      <c r="H31" s="73" t="str">
        <f>IF('statement of marks'!H31="","",'statement of marks'!H31)</f>
        <v/>
      </c>
      <c r="I31" s="73" t="str">
        <f>IF('statement of marks'!I31="","",'statement of marks'!I31)</f>
        <v>A25</v>
      </c>
      <c r="J31" s="73" t="str">
        <f>IF('statement of marks'!J31="","",'statement of marks'!J31)</f>
        <v>B25</v>
      </c>
      <c r="K31" s="73" t="str">
        <f>IF('statement of marks'!K31="","",'statement of marks'!K31)</f>
        <v>C25</v>
      </c>
      <c r="L31" s="342">
        <f>IF('statement of marks'!AA31="","",'statement of marks'!AA31)</f>
        <v>100</v>
      </c>
      <c r="M31" s="64">
        <f t="shared" si="0"/>
        <v>15</v>
      </c>
      <c r="N31" s="342">
        <f>IF('statement of marks'!AZ31="","",'statement of marks'!AZ31)</f>
        <v>100</v>
      </c>
      <c r="O31" s="64">
        <f t="shared" si="1"/>
        <v>15</v>
      </c>
      <c r="P31" s="363" t="str">
        <f>'statement of marks'!BJ31</f>
        <v>s</v>
      </c>
      <c r="Q31" s="342">
        <f>IF('statement of marks'!BY31="","",'statement of marks'!BY31)</f>
        <v>100</v>
      </c>
      <c r="R31" s="64">
        <f t="shared" si="2"/>
        <v>15</v>
      </c>
      <c r="S31" s="342">
        <f>IF('statement of marks'!CW31="","",'statement of marks'!CW31)</f>
        <v>100</v>
      </c>
      <c r="T31" s="64">
        <f t="shared" si="3"/>
        <v>15</v>
      </c>
      <c r="U31" s="342">
        <f>IF('statement of marks'!DU31="","",'statement of marks'!DU31)</f>
        <v>100</v>
      </c>
      <c r="V31" s="64">
        <f t="shared" si="4"/>
        <v>15</v>
      </c>
      <c r="W31" s="342">
        <f>IF('statement of marks'!ER31="","",'statement of marks'!ER31)</f>
        <v>100</v>
      </c>
      <c r="X31" s="64">
        <f t="shared" si="5"/>
        <v>15</v>
      </c>
      <c r="Y31" s="95">
        <f t="shared" si="6"/>
        <v>90</v>
      </c>
      <c r="Z31" s="342">
        <f>IF('statement of marks'!FF31="","",'statement of marks'!FF31)</f>
        <v>100</v>
      </c>
      <c r="AA31" s="64">
        <f>IF('statement of marks'!FG31="","",'statement of marks'!FG31)</f>
        <v>100</v>
      </c>
      <c r="AB31" s="342" t="str">
        <f>IF('statement of marks'!FH31="","",'statement of marks'!FH31)</f>
        <v>A</v>
      </c>
      <c r="AC31" s="64">
        <f>IF('statement of marks'!FP31="","",'statement of marks'!FP31)</f>
        <v>100</v>
      </c>
      <c r="AD31" s="64">
        <f>IF('statement of marks'!FQ31="","",'statement of marks'!FQ31)</f>
        <v>100</v>
      </c>
      <c r="AE31" s="64" t="str">
        <f>IF('statement of marks'!FR31="","",'statement of marks'!FR31)</f>
        <v>A</v>
      </c>
      <c r="AF31" s="342">
        <f>IF('statement of marks'!FZ31="","",'statement of marks'!FZ31)</f>
        <v>100</v>
      </c>
      <c r="AG31" s="342">
        <f>IF('statement of marks'!GA31="","",'statement of marks'!GA31)</f>
        <v>100</v>
      </c>
      <c r="AH31" s="367" t="str">
        <f>IF('statement of marks'!GB31="","",'statement of marks'!GB31)</f>
        <v>A</v>
      </c>
    </row>
    <row r="32" spans="1:34" ht="14" hidden="1">
      <c r="A32" s="145">
        <f>IF('statement of marks'!A32="","",'statement of marks'!A32)</f>
        <v>26</v>
      </c>
      <c r="B32" s="64" t="str">
        <f>IF('statement of marks'!B32="","",'statement of marks'!B32)</f>
        <v/>
      </c>
      <c r="C32" s="64" t="str">
        <f>IF('statement of marks'!C32="","",'statement of marks'!C32)</f>
        <v/>
      </c>
      <c r="D32" s="95">
        <f>IF('statement of marks'!D32="","",'statement of marks'!D32)</f>
        <v>826</v>
      </c>
      <c r="E32" s="95" t="str">
        <f>IF('statement of marks'!E32="","",'statement of marks'!E32)</f>
        <v/>
      </c>
      <c r="F32" s="64" t="str">
        <f>IF('statement of marks'!F32="","",'statement of marks'!F32)</f>
        <v/>
      </c>
      <c r="G32" s="336" t="str">
        <f>IF('statement of marks'!G32="","",'statement of marks'!G32)</f>
        <v/>
      </c>
      <c r="H32" s="73" t="str">
        <f>IF('statement of marks'!H32="","",'statement of marks'!H32)</f>
        <v/>
      </c>
      <c r="I32" s="73" t="str">
        <f>IF('statement of marks'!I32="","",'statement of marks'!I32)</f>
        <v>A26</v>
      </c>
      <c r="J32" s="73" t="str">
        <f>IF('statement of marks'!J32="","",'statement of marks'!J32)</f>
        <v>B26</v>
      </c>
      <c r="K32" s="73" t="str">
        <f>IF('statement of marks'!K32="","",'statement of marks'!K32)</f>
        <v>C26</v>
      </c>
      <c r="L32" s="342">
        <f>IF('statement of marks'!AA32="","",'statement of marks'!AA32)</f>
        <v>100</v>
      </c>
      <c r="M32" s="64">
        <f t="shared" si="0"/>
        <v>15</v>
      </c>
      <c r="N32" s="342">
        <f>IF('statement of marks'!AZ32="","",'statement of marks'!AZ32)</f>
        <v>100</v>
      </c>
      <c r="O32" s="64">
        <f t="shared" si="1"/>
        <v>15</v>
      </c>
      <c r="P32" s="363" t="str">
        <f>'statement of marks'!BJ32</f>
        <v>s</v>
      </c>
      <c r="Q32" s="342">
        <f>IF('statement of marks'!BY32="","",'statement of marks'!BY32)</f>
        <v>100</v>
      </c>
      <c r="R32" s="64">
        <f t="shared" si="2"/>
        <v>15</v>
      </c>
      <c r="S32" s="342">
        <f>IF('statement of marks'!CW32="","",'statement of marks'!CW32)</f>
        <v>100</v>
      </c>
      <c r="T32" s="64">
        <f t="shared" si="3"/>
        <v>15</v>
      </c>
      <c r="U32" s="342">
        <f>IF('statement of marks'!DU32="","",'statement of marks'!DU32)</f>
        <v>100</v>
      </c>
      <c r="V32" s="64">
        <f t="shared" si="4"/>
        <v>15</v>
      </c>
      <c r="W32" s="342">
        <f>IF('statement of marks'!ER32="","",'statement of marks'!ER32)</f>
        <v>100</v>
      </c>
      <c r="X32" s="64">
        <f t="shared" si="5"/>
        <v>15</v>
      </c>
      <c r="Y32" s="95">
        <f t="shared" si="6"/>
        <v>90</v>
      </c>
      <c r="Z32" s="342">
        <f>IF('statement of marks'!FF32="","",'statement of marks'!FF32)</f>
        <v>100</v>
      </c>
      <c r="AA32" s="64">
        <f>IF('statement of marks'!FG32="","",'statement of marks'!FG32)</f>
        <v>100</v>
      </c>
      <c r="AB32" s="342" t="str">
        <f>IF('statement of marks'!FH32="","",'statement of marks'!FH32)</f>
        <v>A</v>
      </c>
      <c r="AC32" s="64">
        <f>IF('statement of marks'!FP32="","",'statement of marks'!FP32)</f>
        <v>100</v>
      </c>
      <c r="AD32" s="64">
        <f>IF('statement of marks'!FQ32="","",'statement of marks'!FQ32)</f>
        <v>100</v>
      </c>
      <c r="AE32" s="64" t="str">
        <f>IF('statement of marks'!FR32="","",'statement of marks'!FR32)</f>
        <v>A</v>
      </c>
      <c r="AF32" s="342">
        <f>IF('statement of marks'!FZ32="","",'statement of marks'!FZ32)</f>
        <v>100</v>
      </c>
      <c r="AG32" s="342">
        <f>IF('statement of marks'!GA32="","",'statement of marks'!GA32)</f>
        <v>100</v>
      </c>
      <c r="AH32" s="367" t="str">
        <f>IF('statement of marks'!GB32="","",'statement of marks'!GB32)</f>
        <v>A</v>
      </c>
    </row>
    <row r="33" spans="1:34" ht="14" hidden="1">
      <c r="A33" s="145">
        <f>IF('statement of marks'!A33="","",'statement of marks'!A33)</f>
        <v>27</v>
      </c>
      <c r="B33" s="64" t="str">
        <f>IF('statement of marks'!B33="","",'statement of marks'!B33)</f>
        <v/>
      </c>
      <c r="C33" s="64" t="str">
        <f>IF('statement of marks'!C33="","",'statement of marks'!C33)</f>
        <v/>
      </c>
      <c r="D33" s="95">
        <f>IF('statement of marks'!D33="","",'statement of marks'!D33)</f>
        <v>827</v>
      </c>
      <c r="E33" s="95" t="str">
        <f>IF('statement of marks'!E33="","",'statement of marks'!E33)</f>
        <v/>
      </c>
      <c r="F33" s="64" t="str">
        <f>IF('statement of marks'!F33="","",'statement of marks'!F33)</f>
        <v/>
      </c>
      <c r="G33" s="336" t="str">
        <f>IF('statement of marks'!G33="","",'statement of marks'!G33)</f>
        <v/>
      </c>
      <c r="H33" s="73" t="str">
        <f>IF('statement of marks'!H33="","",'statement of marks'!H33)</f>
        <v/>
      </c>
      <c r="I33" s="73" t="str">
        <f>IF('statement of marks'!I33="","",'statement of marks'!I33)</f>
        <v>A27</v>
      </c>
      <c r="J33" s="73" t="str">
        <f>IF('statement of marks'!J33="","",'statement of marks'!J33)</f>
        <v>B27</v>
      </c>
      <c r="K33" s="73" t="str">
        <f>IF('statement of marks'!K33="","",'statement of marks'!K33)</f>
        <v>C27</v>
      </c>
      <c r="L33" s="342">
        <f>IF('statement of marks'!AA33="","",'statement of marks'!AA33)</f>
        <v>100</v>
      </c>
      <c r="M33" s="64">
        <f t="shared" si="0"/>
        <v>15</v>
      </c>
      <c r="N33" s="342">
        <f>IF('statement of marks'!AZ33="","",'statement of marks'!AZ33)</f>
        <v>100</v>
      </c>
      <c r="O33" s="64">
        <f t="shared" si="1"/>
        <v>15</v>
      </c>
      <c r="P33" s="363" t="str">
        <f>'statement of marks'!BJ33</f>
        <v>s</v>
      </c>
      <c r="Q33" s="342">
        <f>IF('statement of marks'!BY33="","",'statement of marks'!BY33)</f>
        <v>100</v>
      </c>
      <c r="R33" s="64">
        <f t="shared" si="2"/>
        <v>15</v>
      </c>
      <c r="S33" s="342">
        <f>IF('statement of marks'!CW33="","",'statement of marks'!CW33)</f>
        <v>100</v>
      </c>
      <c r="T33" s="64">
        <f t="shared" si="3"/>
        <v>15</v>
      </c>
      <c r="U33" s="342">
        <f>IF('statement of marks'!DU33="","",'statement of marks'!DU33)</f>
        <v>100</v>
      </c>
      <c r="V33" s="64">
        <f t="shared" si="4"/>
        <v>15</v>
      </c>
      <c r="W33" s="342">
        <f>IF('statement of marks'!ER33="","",'statement of marks'!ER33)</f>
        <v>100</v>
      </c>
      <c r="X33" s="64">
        <f t="shared" si="5"/>
        <v>15</v>
      </c>
      <c r="Y33" s="95">
        <f t="shared" si="6"/>
        <v>90</v>
      </c>
      <c r="Z33" s="342">
        <f>IF('statement of marks'!FF33="","",'statement of marks'!FF33)</f>
        <v>100</v>
      </c>
      <c r="AA33" s="64">
        <f>IF('statement of marks'!FG33="","",'statement of marks'!FG33)</f>
        <v>100</v>
      </c>
      <c r="AB33" s="342" t="str">
        <f>IF('statement of marks'!FH33="","",'statement of marks'!FH33)</f>
        <v>A</v>
      </c>
      <c r="AC33" s="64">
        <f>IF('statement of marks'!FP33="","",'statement of marks'!FP33)</f>
        <v>100</v>
      </c>
      <c r="AD33" s="64">
        <f>IF('statement of marks'!FQ33="","",'statement of marks'!FQ33)</f>
        <v>100</v>
      </c>
      <c r="AE33" s="64" t="str">
        <f>IF('statement of marks'!FR33="","",'statement of marks'!FR33)</f>
        <v>A</v>
      </c>
      <c r="AF33" s="342">
        <f>IF('statement of marks'!FZ33="","",'statement of marks'!FZ33)</f>
        <v>100</v>
      </c>
      <c r="AG33" s="342">
        <f>IF('statement of marks'!GA33="","",'statement of marks'!GA33)</f>
        <v>100</v>
      </c>
      <c r="AH33" s="367" t="str">
        <f>IF('statement of marks'!GB33="","",'statement of marks'!GB33)</f>
        <v>A</v>
      </c>
    </row>
    <row r="34" spans="1:34" ht="15" hidden="1" customHeight="1">
      <c r="A34" s="145">
        <f>IF('statement of marks'!A34="","",'statement of marks'!A34)</f>
        <v>28</v>
      </c>
      <c r="B34" s="64" t="str">
        <f>IF('statement of marks'!B34="","",'statement of marks'!B34)</f>
        <v/>
      </c>
      <c r="C34" s="64" t="str">
        <f>IF('statement of marks'!C34="","",'statement of marks'!C34)</f>
        <v/>
      </c>
      <c r="D34" s="95">
        <f>IF('statement of marks'!D34="","",'statement of marks'!D34)</f>
        <v>828</v>
      </c>
      <c r="E34" s="95" t="str">
        <f>IF('statement of marks'!E34="","",'statement of marks'!E34)</f>
        <v/>
      </c>
      <c r="F34" s="64" t="str">
        <f>IF('statement of marks'!F34="","",'statement of marks'!F34)</f>
        <v/>
      </c>
      <c r="G34" s="336" t="str">
        <f>IF('statement of marks'!G34="","",'statement of marks'!G34)</f>
        <v/>
      </c>
      <c r="H34" s="73" t="str">
        <f>IF('statement of marks'!H34="","",'statement of marks'!H34)</f>
        <v/>
      </c>
      <c r="I34" s="73" t="str">
        <f>IF('statement of marks'!I34="","",'statement of marks'!I34)</f>
        <v>A28</v>
      </c>
      <c r="J34" s="73" t="str">
        <f>IF('statement of marks'!J34="","",'statement of marks'!J34)</f>
        <v>B28</v>
      </c>
      <c r="K34" s="73" t="str">
        <f>IF('statement of marks'!K34="","",'statement of marks'!K34)</f>
        <v>C28</v>
      </c>
      <c r="L34" s="342">
        <f>IF('statement of marks'!AA34="","",'statement of marks'!AA34)</f>
        <v>100</v>
      </c>
      <c r="M34" s="64">
        <f t="shared" si="0"/>
        <v>15</v>
      </c>
      <c r="N34" s="342">
        <f>IF('statement of marks'!AZ34="","",'statement of marks'!AZ34)</f>
        <v>100</v>
      </c>
      <c r="O34" s="64">
        <f t="shared" si="1"/>
        <v>15</v>
      </c>
      <c r="P34" s="363" t="str">
        <f>'statement of marks'!BJ34</f>
        <v>s</v>
      </c>
      <c r="Q34" s="342">
        <f>IF('statement of marks'!BY34="","",'statement of marks'!BY34)</f>
        <v>100</v>
      </c>
      <c r="R34" s="64">
        <f t="shared" si="2"/>
        <v>15</v>
      </c>
      <c r="S34" s="342">
        <f>IF('statement of marks'!CW34="","",'statement of marks'!CW34)</f>
        <v>100</v>
      </c>
      <c r="T34" s="64">
        <f t="shared" si="3"/>
        <v>15</v>
      </c>
      <c r="U34" s="342">
        <f>IF('statement of marks'!DU34="","",'statement of marks'!DU34)</f>
        <v>100</v>
      </c>
      <c r="V34" s="64">
        <f t="shared" si="4"/>
        <v>15</v>
      </c>
      <c r="W34" s="342">
        <f>IF('statement of marks'!ER34="","",'statement of marks'!ER34)</f>
        <v>100</v>
      </c>
      <c r="X34" s="64">
        <f t="shared" si="5"/>
        <v>15</v>
      </c>
      <c r="Y34" s="95">
        <f t="shared" si="6"/>
        <v>90</v>
      </c>
      <c r="Z34" s="342">
        <f>IF('statement of marks'!FF34="","",'statement of marks'!FF34)</f>
        <v>100</v>
      </c>
      <c r="AA34" s="64">
        <f>IF('statement of marks'!FG34="","",'statement of marks'!FG34)</f>
        <v>100</v>
      </c>
      <c r="AB34" s="342" t="str">
        <f>IF('statement of marks'!FH34="","",'statement of marks'!FH34)</f>
        <v>A</v>
      </c>
      <c r="AC34" s="64">
        <f>IF('statement of marks'!FP34="","",'statement of marks'!FP34)</f>
        <v>100</v>
      </c>
      <c r="AD34" s="64">
        <f>IF('statement of marks'!FQ34="","",'statement of marks'!FQ34)</f>
        <v>100</v>
      </c>
      <c r="AE34" s="64" t="str">
        <f>IF('statement of marks'!FR34="","",'statement of marks'!FR34)</f>
        <v>A</v>
      </c>
      <c r="AF34" s="342">
        <f>IF('statement of marks'!FZ34="","",'statement of marks'!FZ34)</f>
        <v>100</v>
      </c>
      <c r="AG34" s="342">
        <f>IF('statement of marks'!GA34="","",'statement of marks'!GA34)</f>
        <v>100</v>
      </c>
      <c r="AH34" s="367" t="str">
        <f>IF('statement of marks'!GB34="","",'statement of marks'!GB34)</f>
        <v>A</v>
      </c>
    </row>
    <row r="35" spans="1:34" ht="14" hidden="1">
      <c r="A35" s="145">
        <f>IF('statement of marks'!A35="","",'statement of marks'!A35)</f>
        <v>29</v>
      </c>
      <c r="B35" s="64" t="str">
        <f>IF('statement of marks'!B35="","",'statement of marks'!B35)</f>
        <v/>
      </c>
      <c r="C35" s="64" t="str">
        <f>IF('statement of marks'!C35="","",'statement of marks'!C35)</f>
        <v/>
      </c>
      <c r="D35" s="95">
        <f>IF('statement of marks'!D35="","",'statement of marks'!D35)</f>
        <v>829</v>
      </c>
      <c r="E35" s="95" t="str">
        <f>IF('statement of marks'!E35="","",'statement of marks'!E35)</f>
        <v/>
      </c>
      <c r="F35" s="64" t="str">
        <f>IF('statement of marks'!F35="","",'statement of marks'!F35)</f>
        <v/>
      </c>
      <c r="G35" s="336" t="str">
        <f>IF('statement of marks'!G35="","",'statement of marks'!G35)</f>
        <v/>
      </c>
      <c r="H35" s="73" t="str">
        <f>IF('statement of marks'!H35="","",'statement of marks'!H35)</f>
        <v/>
      </c>
      <c r="I35" s="73" t="str">
        <f>IF('statement of marks'!I35="","",'statement of marks'!I35)</f>
        <v>A29</v>
      </c>
      <c r="J35" s="73" t="str">
        <f>IF('statement of marks'!J35="","",'statement of marks'!J35)</f>
        <v>B29</v>
      </c>
      <c r="K35" s="73" t="str">
        <f>IF('statement of marks'!K35="","",'statement of marks'!K35)</f>
        <v>C29</v>
      </c>
      <c r="L35" s="342">
        <f>IF('statement of marks'!AA35="","",'statement of marks'!AA35)</f>
        <v>100</v>
      </c>
      <c r="M35" s="64">
        <f t="shared" si="0"/>
        <v>15</v>
      </c>
      <c r="N35" s="342">
        <f>IF('statement of marks'!AZ35="","",'statement of marks'!AZ35)</f>
        <v>100</v>
      </c>
      <c r="O35" s="64">
        <f t="shared" si="1"/>
        <v>15</v>
      </c>
      <c r="P35" s="363" t="str">
        <f>'statement of marks'!BJ35</f>
        <v>s</v>
      </c>
      <c r="Q35" s="342">
        <f>IF('statement of marks'!BY35="","",'statement of marks'!BY35)</f>
        <v>100</v>
      </c>
      <c r="R35" s="64">
        <f t="shared" si="2"/>
        <v>15</v>
      </c>
      <c r="S35" s="342">
        <f>IF('statement of marks'!CW35="","",'statement of marks'!CW35)</f>
        <v>100</v>
      </c>
      <c r="T35" s="64">
        <f t="shared" si="3"/>
        <v>15</v>
      </c>
      <c r="U35" s="342">
        <f>IF('statement of marks'!DU35="","",'statement of marks'!DU35)</f>
        <v>100</v>
      </c>
      <c r="V35" s="64">
        <f t="shared" si="4"/>
        <v>15</v>
      </c>
      <c r="W35" s="342">
        <f>IF('statement of marks'!ER35="","",'statement of marks'!ER35)</f>
        <v>100</v>
      </c>
      <c r="X35" s="64">
        <f t="shared" si="5"/>
        <v>15</v>
      </c>
      <c r="Y35" s="95">
        <f t="shared" si="6"/>
        <v>90</v>
      </c>
      <c r="Z35" s="342">
        <f>IF('statement of marks'!FF35="","",'statement of marks'!FF35)</f>
        <v>100</v>
      </c>
      <c r="AA35" s="64">
        <f>IF('statement of marks'!FG35="","",'statement of marks'!FG35)</f>
        <v>100</v>
      </c>
      <c r="AB35" s="342" t="str">
        <f>IF('statement of marks'!FH35="","",'statement of marks'!FH35)</f>
        <v>A</v>
      </c>
      <c r="AC35" s="64">
        <f>IF('statement of marks'!FP35="","",'statement of marks'!FP35)</f>
        <v>100</v>
      </c>
      <c r="AD35" s="64">
        <f>IF('statement of marks'!FQ35="","",'statement of marks'!FQ35)</f>
        <v>100</v>
      </c>
      <c r="AE35" s="64" t="str">
        <f>IF('statement of marks'!FR35="","",'statement of marks'!FR35)</f>
        <v>A</v>
      </c>
      <c r="AF35" s="342">
        <f>IF('statement of marks'!FZ35="","",'statement of marks'!FZ35)</f>
        <v>100</v>
      </c>
      <c r="AG35" s="342">
        <f>IF('statement of marks'!GA35="","",'statement of marks'!GA35)</f>
        <v>100</v>
      </c>
      <c r="AH35" s="367" t="str">
        <f>IF('statement of marks'!GB35="","",'statement of marks'!GB35)</f>
        <v>A</v>
      </c>
    </row>
    <row r="36" spans="1:34" ht="14" hidden="1">
      <c r="A36" s="145">
        <f>IF('statement of marks'!A36="","",'statement of marks'!A36)</f>
        <v>30</v>
      </c>
      <c r="B36" s="64" t="str">
        <f>IF('statement of marks'!B36="","",'statement of marks'!B36)</f>
        <v/>
      </c>
      <c r="C36" s="64" t="str">
        <f>IF('statement of marks'!C36="","",'statement of marks'!C36)</f>
        <v/>
      </c>
      <c r="D36" s="95">
        <f>IF('statement of marks'!D36="","",'statement of marks'!D36)</f>
        <v>830</v>
      </c>
      <c r="E36" s="95" t="str">
        <f>IF('statement of marks'!E36="","",'statement of marks'!E36)</f>
        <v/>
      </c>
      <c r="F36" s="64" t="str">
        <f>IF('statement of marks'!F36="","",'statement of marks'!F36)</f>
        <v/>
      </c>
      <c r="G36" s="336" t="str">
        <f>IF('statement of marks'!G36="","",'statement of marks'!G36)</f>
        <v/>
      </c>
      <c r="H36" s="73" t="str">
        <f>IF('statement of marks'!H36="","",'statement of marks'!H36)</f>
        <v/>
      </c>
      <c r="I36" s="73" t="str">
        <f>IF('statement of marks'!I36="","",'statement of marks'!I36)</f>
        <v>A30</v>
      </c>
      <c r="J36" s="73" t="str">
        <f>IF('statement of marks'!J36="","",'statement of marks'!J36)</f>
        <v>B30</v>
      </c>
      <c r="K36" s="73" t="str">
        <f>IF('statement of marks'!K36="","",'statement of marks'!K36)</f>
        <v>C30</v>
      </c>
      <c r="L36" s="342">
        <f>IF('statement of marks'!AA36="","",'statement of marks'!AA36)</f>
        <v>100</v>
      </c>
      <c r="M36" s="64">
        <f t="shared" si="0"/>
        <v>15</v>
      </c>
      <c r="N36" s="342">
        <f>IF('statement of marks'!AZ36="","",'statement of marks'!AZ36)</f>
        <v>100</v>
      </c>
      <c r="O36" s="64">
        <f t="shared" si="1"/>
        <v>15</v>
      </c>
      <c r="P36" s="363" t="str">
        <f>'statement of marks'!BJ36</f>
        <v>s</v>
      </c>
      <c r="Q36" s="342">
        <f>IF('statement of marks'!BY36="","",'statement of marks'!BY36)</f>
        <v>100</v>
      </c>
      <c r="R36" s="64">
        <f t="shared" si="2"/>
        <v>15</v>
      </c>
      <c r="S36" s="342">
        <f>IF('statement of marks'!CW36="","",'statement of marks'!CW36)</f>
        <v>100</v>
      </c>
      <c r="T36" s="64">
        <f t="shared" si="3"/>
        <v>15</v>
      </c>
      <c r="U36" s="342">
        <f>IF('statement of marks'!DU36="","",'statement of marks'!DU36)</f>
        <v>100</v>
      </c>
      <c r="V36" s="64">
        <f t="shared" si="4"/>
        <v>15</v>
      </c>
      <c r="W36" s="342">
        <f>IF('statement of marks'!ER36="","",'statement of marks'!ER36)</f>
        <v>100</v>
      </c>
      <c r="X36" s="64">
        <f t="shared" si="5"/>
        <v>15</v>
      </c>
      <c r="Y36" s="95">
        <f t="shared" si="6"/>
        <v>90</v>
      </c>
      <c r="Z36" s="342">
        <f>IF('statement of marks'!FF36="","",'statement of marks'!FF36)</f>
        <v>100</v>
      </c>
      <c r="AA36" s="64">
        <f>IF('statement of marks'!FG36="","",'statement of marks'!FG36)</f>
        <v>100</v>
      </c>
      <c r="AB36" s="342" t="str">
        <f>IF('statement of marks'!FH36="","",'statement of marks'!FH36)</f>
        <v>A</v>
      </c>
      <c r="AC36" s="64">
        <f>IF('statement of marks'!FP36="","",'statement of marks'!FP36)</f>
        <v>100</v>
      </c>
      <c r="AD36" s="64">
        <f>IF('statement of marks'!FQ36="","",'statement of marks'!FQ36)</f>
        <v>100</v>
      </c>
      <c r="AE36" s="64" t="str">
        <f>IF('statement of marks'!FR36="","",'statement of marks'!FR36)</f>
        <v>A</v>
      </c>
      <c r="AF36" s="342">
        <f>IF('statement of marks'!FZ36="","",'statement of marks'!FZ36)</f>
        <v>100</v>
      </c>
      <c r="AG36" s="342">
        <f>IF('statement of marks'!GA36="","",'statement of marks'!GA36)</f>
        <v>100</v>
      </c>
      <c r="AH36" s="367" t="str">
        <f>IF('statement of marks'!GB36="","",'statement of marks'!GB36)</f>
        <v>A</v>
      </c>
    </row>
    <row r="37" spans="1:34" hidden="1">
      <c r="A37" s="145" t="str">
        <f>IF('statement of marks'!A37="","",'statement of marks'!A37)</f>
        <v/>
      </c>
      <c r="B37" s="64" t="str">
        <f>IF('statement of marks'!B37="","",'statement of marks'!B37)</f>
        <v/>
      </c>
      <c r="C37" s="64" t="str">
        <f>IF('statement of marks'!C37="","",'statement of marks'!C37)</f>
        <v/>
      </c>
      <c r="D37" s="95">
        <f>IF('statement of marks'!D37="","",'statement of marks'!D37)</f>
        <v>831</v>
      </c>
      <c r="E37" s="95" t="str">
        <f>IF('statement of marks'!E37="","",'statement of marks'!E37)</f>
        <v/>
      </c>
      <c r="F37" s="64" t="str">
        <f>IF('statement of marks'!F37="","",'statement of marks'!F37)</f>
        <v/>
      </c>
      <c r="G37" s="336" t="str">
        <f>IF('statement of marks'!G37="","",'statement of marks'!G37)</f>
        <v/>
      </c>
      <c r="H37" s="73" t="str">
        <f>IF('statement of marks'!H37="","",'statement of marks'!H37)</f>
        <v/>
      </c>
      <c r="I37" s="73" t="str">
        <f>IF('statement of marks'!I37="","",'statement of marks'!I37)</f>
        <v/>
      </c>
      <c r="J37" s="73" t="str">
        <f>IF('statement of marks'!J37="","",'statement of marks'!J37)</f>
        <v/>
      </c>
      <c r="K37" s="73" t="str">
        <f>IF('statement of marks'!K37="","",'statement of marks'!K37)</f>
        <v/>
      </c>
      <c r="L37" s="342" t="str">
        <f>IF('statement of marks'!AA37="","",'statement of marks'!AA37)</f>
        <v/>
      </c>
      <c r="M37" s="64" t="str">
        <f t="shared" si="0"/>
        <v/>
      </c>
      <c r="N37" s="342" t="str">
        <f>IF('statement of marks'!AZ37="","",'statement of marks'!AZ37)</f>
        <v/>
      </c>
      <c r="O37" s="64" t="str">
        <f t="shared" si="1"/>
        <v/>
      </c>
      <c r="P37" s="363">
        <f>'statement of marks'!BJ37</f>
        <v>0</v>
      </c>
      <c r="Q37" s="342" t="str">
        <f>IF('statement of marks'!BY37="","",'statement of marks'!BY37)</f>
        <v/>
      </c>
      <c r="R37" s="64" t="str">
        <f t="shared" si="2"/>
        <v/>
      </c>
      <c r="S37" s="342" t="str">
        <f>IF('statement of marks'!CW37="","",'statement of marks'!CW37)</f>
        <v/>
      </c>
      <c r="T37" s="64" t="str">
        <f t="shared" si="3"/>
        <v/>
      </c>
      <c r="U37" s="342" t="str">
        <f>IF('statement of marks'!DU37="","",'statement of marks'!DU37)</f>
        <v/>
      </c>
      <c r="V37" s="64" t="str">
        <f t="shared" si="4"/>
        <v/>
      </c>
      <c r="W37" s="342" t="str">
        <f>IF('statement of marks'!ER37="","",'statement of marks'!ER37)</f>
        <v/>
      </c>
      <c r="X37" s="64" t="str">
        <f t="shared" si="5"/>
        <v/>
      </c>
      <c r="Y37" s="95">
        <f t="shared" si="6"/>
        <v>0</v>
      </c>
      <c r="Z37" s="342" t="str">
        <f>IF('statement of marks'!FF37="","",'statement of marks'!FF37)</f>
        <v/>
      </c>
      <c r="AA37" s="64" t="str">
        <f>IF('statement of marks'!FG37="","",'statement of marks'!FG37)</f>
        <v/>
      </c>
      <c r="AB37" s="342" t="str">
        <f>IF('statement of marks'!FH37="","",'statement of marks'!FH37)</f>
        <v/>
      </c>
      <c r="AC37" s="64" t="str">
        <f>IF('statement of marks'!FP37="","",'statement of marks'!FP37)</f>
        <v/>
      </c>
      <c r="AD37" s="64" t="str">
        <f>IF('statement of marks'!FQ37="","",'statement of marks'!FQ37)</f>
        <v/>
      </c>
      <c r="AE37" s="64" t="str">
        <f>IF('statement of marks'!FR37="","",'statement of marks'!FR37)</f>
        <v/>
      </c>
      <c r="AF37" s="342" t="str">
        <f>IF('statement of marks'!FZ37="","",'statement of marks'!FZ37)</f>
        <v/>
      </c>
      <c r="AG37" s="342" t="str">
        <f>IF('statement of marks'!GA37="","",'statement of marks'!GA37)</f>
        <v/>
      </c>
      <c r="AH37" s="367" t="str">
        <f>IF('statement of marks'!GB37="","",'statement of marks'!GB37)</f>
        <v/>
      </c>
    </row>
    <row r="38" spans="1:34" hidden="1">
      <c r="A38" s="145" t="str">
        <f>IF('statement of marks'!A38="","",'statement of marks'!A38)</f>
        <v/>
      </c>
      <c r="B38" s="64" t="str">
        <f>IF('statement of marks'!B38="","",'statement of marks'!B38)</f>
        <v/>
      </c>
      <c r="C38" s="64" t="str">
        <f>IF('statement of marks'!C38="","",'statement of marks'!C38)</f>
        <v/>
      </c>
      <c r="D38" s="95">
        <f>IF('statement of marks'!D38="","",'statement of marks'!D38)</f>
        <v>832</v>
      </c>
      <c r="E38" s="95" t="str">
        <f>IF('statement of marks'!E38="","",'statement of marks'!E38)</f>
        <v/>
      </c>
      <c r="F38" s="64" t="str">
        <f>IF('statement of marks'!F38="","",'statement of marks'!F38)</f>
        <v/>
      </c>
      <c r="G38" s="336" t="str">
        <f>IF('statement of marks'!G38="","",'statement of marks'!G38)</f>
        <v/>
      </c>
      <c r="H38" s="73" t="str">
        <f>IF('statement of marks'!H38="","",'statement of marks'!H38)</f>
        <v/>
      </c>
      <c r="I38" s="73" t="str">
        <f>IF('statement of marks'!I38="","",'statement of marks'!I38)</f>
        <v/>
      </c>
      <c r="J38" s="73" t="str">
        <f>IF('statement of marks'!J38="","",'statement of marks'!J38)</f>
        <v/>
      </c>
      <c r="K38" s="73" t="str">
        <f>IF('statement of marks'!K38="","",'statement of marks'!K38)</f>
        <v/>
      </c>
      <c r="L38" s="342" t="str">
        <f>IF('statement of marks'!AA38="","",'statement of marks'!AA38)</f>
        <v/>
      </c>
      <c r="M38" s="64" t="str">
        <f t="shared" ref="M38:M69" si="7">IF(L38="","",ROUNDUP(L38*15%,0))</f>
        <v/>
      </c>
      <c r="N38" s="342" t="str">
        <f>IF('statement of marks'!AZ38="","",'statement of marks'!AZ38)</f>
        <v/>
      </c>
      <c r="O38" s="64" t="str">
        <f t="shared" ref="O38:O69" si="8">IF(N38="","",ROUNDUP(N38*15%,0))</f>
        <v/>
      </c>
      <c r="P38" s="363">
        <f>'statement of marks'!BJ38</f>
        <v>0</v>
      </c>
      <c r="Q38" s="342" t="str">
        <f>IF('statement of marks'!BY38="","",'statement of marks'!BY38)</f>
        <v/>
      </c>
      <c r="R38" s="64" t="str">
        <f t="shared" ref="R38:R69" si="9">IF(Q38="","",ROUNDUP(Q38*15%,0))</f>
        <v/>
      </c>
      <c r="S38" s="342" t="str">
        <f>IF('statement of marks'!CW38="","",'statement of marks'!CW38)</f>
        <v/>
      </c>
      <c r="T38" s="64" t="str">
        <f t="shared" ref="T38:T69" si="10">IF(S38="","",ROUNDUP(S38*15%,0))</f>
        <v/>
      </c>
      <c r="U38" s="342" t="str">
        <f>IF('statement of marks'!DU38="","",'statement of marks'!DU38)</f>
        <v/>
      </c>
      <c r="V38" s="64" t="str">
        <f t="shared" ref="V38:V69" si="11">IF(U38="","",ROUNDUP(U38*15%,0))</f>
        <v/>
      </c>
      <c r="W38" s="342" t="str">
        <f>IF('statement of marks'!ER38="","",'statement of marks'!ER38)</f>
        <v/>
      </c>
      <c r="X38" s="64" t="str">
        <f t="shared" ref="X38:X69" si="12">IF(W38="","",ROUNDUP(W38*15%,0))</f>
        <v/>
      </c>
      <c r="Y38" s="95">
        <f t="shared" si="6"/>
        <v>0</v>
      </c>
      <c r="Z38" s="342" t="str">
        <f>IF('statement of marks'!FF38="","",'statement of marks'!FF38)</f>
        <v/>
      </c>
      <c r="AA38" s="64" t="str">
        <f>IF('statement of marks'!FG38="","",'statement of marks'!FG38)</f>
        <v/>
      </c>
      <c r="AB38" s="342" t="str">
        <f>IF('statement of marks'!FH38="","",'statement of marks'!FH38)</f>
        <v/>
      </c>
      <c r="AC38" s="64" t="str">
        <f>IF('statement of marks'!FP38="","",'statement of marks'!FP38)</f>
        <v/>
      </c>
      <c r="AD38" s="64" t="str">
        <f>IF('statement of marks'!FQ38="","",'statement of marks'!FQ38)</f>
        <v/>
      </c>
      <c r="AE38" s="64" t="str">
        <f>IF('statement of marks'!FR38="","",'statement of marks'!FR38)</f>
        <v/>
      </c>
      <c r="AF38" s="342" t="str">
        <f>IF('statement of marks'!FZ38="","",'statement of marks'!FZ38)</f>
        <v/>
      </c>
      <c r="AG38" s="342" t="str">
        <f>IF('statement of marks'!GA38="","",'statement of marks'!GA38)</f>
        <v/>
      </c>
      <c r="AH38" s="367" t="str">
        <f>IF('statement of marks'!GB38="","",'statement of marks'!GB38)</f>
        <v/>
      </c>
    </row>
    <row r="39" spans="1:34" hidden="1">
      <c r="A39" s="145" t="str">
        <f>IF('statement of marks'!A39="","",'statement of marks'!A39)</f>
        <v/>
      </c>
      <c r="B39" s="64" t="str">
        <f>IF('statement of marks'!B39="","",'statement of marks'!B39)</f>
        <v/>
      </c>
      <c r="C39" s="64" t="str">
        <f>IF('statement of marks'!C39="","",'statement of marks'!C39)</f>
        <v/>
      </c>
      <c r="D39" s="95">
        <f>IF('statement of marks'!D39="","",'statement of marks'!D39)</f>
        <v>833</v>
      </c>
      <c r="E39" s="95" t="str">
        <f>IF('statement of marks'!E39="","",'statement of marks'!E39)</f>
        <v/>
      </c>
      <c r="F39" s="64" t="str">
        <f>IF('statement of marks'!F39="","",'statement of marks'!F39)</f>
        <v/>
      </c>
      <c r="G39" s="336" t="str">
        <f>IF('statement of marks'!G39="","",'statement of marks'!G39)</f>
        <v/>
      </c>
      <c r="H39" s="73" t="str">
        <f>IF('statement of marks'!H39="","",'statement of marks'!H39)</f>
        <v/>
      </c>
      <c r="I39" s="73" t="str">
        <f>IF('statement of marks'!I39="","",'statement of marks'!I39)</f>
        <v/>
      </c>
      <c r="J39" s="73" t="str">
        <f>IF('statement of marks'!J39="","",'statement of marks'!J39)</f>
        <v/>
      </c>
      <c r="K39" s="73" t="str">
        <f>IF('statement of marks'!K39="","",'statement of marks'!K39)</f>
        <v/>
      </c>
      <c r="L39" s="342" t="str">
        <f>IF('statement of marks'!AA39="","",'statement of marks'!AA39)</f>
        <v/>
      </c>
      <c r="M39" s="64" t="str">
        <f t="shared" si="7"/>
        <v/>
      </c>
      <c r="N39" s="342" t="str">
        <f>IF('statement of marks'!AZ39="","",'statement of marks'!AZ39)</f>
        <v/>
      </c>
      <c r="O39" s="64" t="str">
        <f t="shared" si="8"/>
        <v/>
      </c>
      <c r="P39" s="363">
        <f>'statement of marks'!BJ39</f>
        <v>0</v>
      </c>
      <c r="Q39" s="342" t="str">
        <f>IF('statement of marks'!BY39="","",'statement of marks'!BY39)</f>
        <v/>
      </c>
      <c r="R39" s="64" t="str">
        <f t="shared" si="9"/>
        <v/>
      </c>
      <c r="S39" s="342" t="str">
        <f>IF('statement of marks'!CW39="","",'statement of marks'!CW39)</f>
        <v/>
      </c>
      <c r="T39" s="64" t="str">
        <f t="shared" si="10"/>
        <v/>
      </c>
      <c r="U39" s="342" t="str">
        <f>IF('statement of marks'!DU39="","",'statement of marks'!DU39)</f>
        <v/>
      </c>
      <c r="V39" s="64" t="str">
        <f t="shared" si="11"/>
        <v/>
      </c>
      <c r="W39" s="342" t="str">
        <f>IF('statement of marks'!ER39="","",'statement of marks'!ER39)</f>
        <v/>
      </c>
      <c r="X39" s="64" t="str">
        <f t="shared" si="12"/>
        <v/>
      </c>
      <c r="Y39" s="95">
        <f t="shared" si="6"/>
        <v>0</v>
      </c>
      <c r="Z39" s="342" t="str">
        <f>IF('statement of marks'!FF39="","",'statement of marks'!FF39)</f>
        <v/>
      </c>
      <c r="AA39" s="64" t="str">
        <f>IF('statement of marks'!FG39="","",'statement of marks'!FG39)</f>
        <v/>
      </c>
      <c r="AB39" s="342" t="str">
        <f>IF('statement of marks'!FH39="","",'statement of marks'!FH39)</f>
        <v/>
      </c>
      <c r="AC39" s="64" t="str">
        <f>IF('statement of marks'!FP39="","",'statement of marks'!FP39)</f>
        <v/>
      </c>
      <c r="AD39" s="64" t="str">
        <f>IF('statement of marks'!FQ39="","",'statement of marks'!FQ39)</f>
        <v/>
      </c>
      <c r="AE39" s="64" t="str">
        <f>IF('statement of marks'!FR39="","",'statement of marks'!FR39)</f>
        <v/>
      </c>
      <c r="AF39" s="342" t="str">
        <f>IF('statement of marks'!FZ39="","",'statement of marks'!FZ39)</f>
        <v/>
      </c>
      <c r="AG39" s="342" t="str">
        <f>IF('statement of marks'!GA39="","",'statement of marks'!GA39)</f>
        <v/>
      </c>
      <c r="AH39" s="367" t="str">
        <f>IF('statement of marks'!GB39="","",'statement of marks'!GB39)</f>
        <v/>
      </c>
    </row>
    <row r="40" spans="1:34" hidden="1">
      <c r="A40" s="145" t="str">
        <f>IF('statement of marks'!A40="","",'statement of marks'!A40)</f>
        <v/>
      </c>
      <c r="B40" s="64" t="str">
        <f>IF('statement of marks'!B40="","",'statement of marks'!B40)</f>
        <v/>
      </c>
      <c r="C40" s="64" t="str">
        <f>IF('statement of marks'!C40="","",'statement of marks'!C40)</f>
        <v/>
      </c>
      <c r="D40" s="95">
        <f>IF('statement of marks'!D40="","",'statement of marks'!D40)</f>
        <v>834</v>
      </c>
      <c r="E40" s="95" t="str">
        <f>IF('statement of marks'!E40="","",'statement of marks'!E40)</f>
        <v/>
      </c>
      <c r="F40" s="64" t="str">
        <f>IF('statement of marks'!F40="","",'statement of marks'!F40)</f>
        <v/>
      </c>
      <c r="G40" s="336" t="str">
        <f>IF('statement of marks'!G40="","",'statement of marks'!G40)</f>
        <v/>
      </c>
      <c r="H40" s="73" t="str">
        <f>IF('statement of marks'!H40="","",'statement of marks'!H40)</f>
        <v/>
      </c>
      <c r="I40" s="73" t="str">
        <f>IF('statement of marks'!I40="","",'statement of marks'!I40)</f>
        <v/>
      </c>
      <c r="J40" s="73" t="str">
        <f>IF('statement of marks'!J40="","",'statement of marks'!J40)</f>
        <v/>
      </c>
      <c r="K40" s="73" t="str">
        <f>IF('statement of marks'!K40="","",'statement of marks'!K40)</f>
        <v/>
      </c>
      <c r="L40" s="342" t="str">
        <f>IF('statement of marks'!AA40="","",'statement of marks'!AA40)</f>
        <v/>
      </c>
      <c r="M40" s="64" t="str">
        <f t="shared" si="7"/>
        <v/>
      </c>
      <c r="N40" s="342" t="str">
        <f>IF('statement of marks'!AZ40="","",'statement of marks'!AZ40)</f>
        <v/>
      </c>
      <c r="O40" s="64" t="str">
        <f t="shared" si="8"/>
        <v/>
      </c>
      <c r="P40" s="363">
        <f>'statement of marks'!BJ40</f>
        <v>0</v>
      </c>
      <c r="Q40" s="342" t="str">
        <f>IF('statement of marks'!BY40="","",'statement of marks'!BY40)</f>
        <v/>
      </c>
      <c r="R40" s="64" t="str">
        <f t="shared" si="9"/>
        <v/>
      </c>
      <c r="S40" s="342" t="str">
        <f>IF('statement of marks'!CW40="","",'statement of marks'!CW40)</f>
        <v/>
      </c>
      <c r="T40" s="64" t="str">
        <f t="shared" si="10"/>
        <v/>
      </c>
      <c r="U40" s="342" t="str">
        <f>IF('statement of marks'!DU40="","",'statement of marks'!DU40)</f>
        <v/>
      </c>
      <c r="V40" s="64" t="str">
        <f t="shared" si="11"/>
        <v/>
      </c>
      <c r="W40" s="342" t="str">
        <f>IF('statement of marks'!ER40="","",'statement of marks'!ER40)</f>
        <v/>
      </c>
      <c r="X40" s="64" t="str">
        <f t="shared" si="12"/>
        <v/>
      </c>
      <c r="Y40" s="95">
        <f t="shared" si="6"/>
        <v>0</v>
      </c>
      <c r="Z40" s="342" t="str">
        <f>IF('statement of marks'!FF40="","",'statement of marks'!FF40)</f>
        <v/>
      </c>
      <c r="AA40" s="64" t="str">
        <f>IF('statement of marks'!FG40="","",'statement of marks'!FG40)</f>
        <v/>
      </c>
      <c r="AB40" s="342" t="str">
        <f>IF('statement of marks'!FH40="","",'statement of marks'!FH40)</f>
        <v/>
      </c>
      <c r="AC40" s="64" t="str">
        <f>IF('statement of marks'!FP40="","",'statement of marks'!FP40)</f>
        <v/>
      </c>
      <c r="AD40" s="64" t="str">
        <f>IF('statement of marks'!FQ40="","",'statement of marks'!FQ40)</f>
        <v/>
      </c>
      <c r="AE40" s="64" t="str">
        <f>IF('statement of marks'!FR40="","",'statement of marks'!FR40)</f>
        <v/>
      </c>
      <c r="AF40" s="342" t="str">
        <f>IF('statement of marks'!FZ40="","",'statement of marks'!FZ40)</f>
        <v/>
      </c>
      <c r="AG40" s="342" t="str">
        <f>IF('statement of marks'!GA40="","",'statement of marks'!GA40)</f>
        <v/>
      </c>
      <c r="AH40" s="367" t="str">
        <f>IF('statement of marks'!GB40="","",'statement of marks'!GB40)</f>
        <v/>
      </c>
    </row>
    <row r="41" spans="1:34" hidden="1">
      <c r="A41" s="145" t="str">
        <f>IF('statement of marks'!A41="","",'statement of marks'!A41)</f>
        <v/>
      </c>
      <c r="B41" s="64" t="str">
        <f>IF('statement of marks'!B41="","",'statement of marks'!B41)</f>
        <v/>
      </c>
      <c r="C41" s="64" t="str">
        <f>IF('statement of marks'!C41="","",'statement of marks'!C41)</f>
        <v/>
      </c>
      <c r="D41" s="95">
        <f>IF('statement of marks'!D41="","",'statement of marks'!D41)</f>
        <v>835</v>
      </c>
      <c r="E41" s="95" t="str">
        <f>IF('statement of marks'!E41="","",'statement of marks'!E41)</f>
        <v/>
      </c>
      <c r="F41" s="64" t="str">
        <f>IF('statement of marks'!F41="","",'statement of marks'!F41)</f>
        <v/>
      </c>
      <c r="G41" s="336" t="str">
        <f>IF('statement of marks'!G41="","",'statement of marks'!G41)</f>
        <v/>
      </c>
      <c r="H41" s="73" t="str">
        <f>IF('statement of marks'!H41="","",'statement of marks'!H41)</f>
        <v/>
      </c>
      <c r="I41" s="73" t="str">
        <f>IF('statement of marks'!I41="","",'statement of marks'!I41)</f>
        <v/>
      </c>
      <c r="J41" s="73" t="str">
        <f>IF('statement of marks'!J41="","",'statement of marks'!J41)</f>
        <v/>
      </c>
      <c r="K41" s="73" t="str">
        <f>IF('statement of marks'!K41="","",'statement of marks'!K41)</f>
        <v/>
      </c>
      <c r="L41" s="342" t="str">
        <f>IF('statement of marks'!AA41="","",'statement of marks'!AA41)</f>
        <v/>
      </c>
      <c r="M41" s="64" t="str">
        <f t="shared" si="7"/>
        <v/>
      </c>
      <c r="N41" s="342" t="str">
        <f>IF('statement of marks'!AZ41="","",'statement of marks'!AZ41)</f>
        <v/>
      </c>
      <c r="O41" s="64" t="str">
        <f t="shared" si="8"/>
        <v/>
      </c>
      <c r="P41" s="363">
        <f>'statement of marks'!BJ41</f>
        <v>0</v>
      </c>
      <c r="Q41" s="342" t="str">
        <f>IF('statement of marks'!BY41="","",'statement of marks'!BY41)</f>
        <v/>
      </c>
      <c r="R41" s="64" t="str">
        <f t="shared" si="9"/>
        <v/>
      </c>
      <c r="S41" s="342" t="str">
        <f>IF('statement of marks'!CW41="","",'statement of marks'!CW41)</f>
        <v/>
      </c>
      <c r="T41" s="64" t="str">
        <f t="shared" si="10"/>
        <v/>
      </c>
      <c r="U41" s="342" t="str">
        <f>IF('statement of marks'!DU41="","",'statement of marks'!DU41)</f>
        <v/>
      </c>
      <c r="V41" s="64" t="str">
        <f t="shared" si="11"/>
        <v/>
      </c>
      <c r="W41" s="342" t="str">
        <f>IF('statement of marks'!ER41="","",'statement of marks'!ER41)</f>
        <v/>
      </c>
      <c r="X41" s="64" t="str">
        <f t="shared" si="12"/>
        <v/>
      </c>
      <c r="Y41" s="95">
        <f t="shared" si="6"/>
        <v>0</v>
      </c>
      <c r="Z41" s="342" t="str">
        <f>IF('statement of marks'!FF41="","",'statement of marks'!FF41)</f>
        <v/>
      </c>
      <c r="AA41" s="64" t="str">
        <f>IF('statement of marks'!FG41="","",'statement of marks'!FG41)</f>
        <v/>
      </c>
      <c r="AB41" s="342" t="str">
        <f>IF('statement of marks'!FH41="","",'statement of marks'!FH41)</f>
        <v/>
      </c>
      <c r="AC41" s="64" t="str">
        <f>IF('statement of marks'!FP41="","",'statement of marks'!FP41)</f>
        <v/>
      </c>
      <c r="AD41" s="64" t="str">
        <f>IF('statement of marks'!FQ41="","",'statement of marks'!FQ41)</f>
        <v/>
      </c>
      <c r="AE41" s="64" t="str">
        <f>IF('statement of marks'!FR41="","",'statement of marks'!FR41)</f>
        <v/>
      </c>
      <c r="AF41" s="342" t="str">
        <f>IF('statement of marks'!FZ41="","",'statement of marks'!FZ41)</f>
        <v/>
      </c>
      <c r="AG41" s="342" t="str">
        <f>IF('statement of marks'!GA41="","",'statement of marks'!GA41)</f>
        <v/>
      </c>
      <c r="AH41" s="367" t="str">
        <f>IF('statement of marks'!GB41="","",'statement of marks'!GB41)</f>
        <v/>
      </c>
    </row>
    <row r="42" spans="1:34" hidden="1">
      <c r="A42" s="145" t="str">
        <f>IF('statement of marks'!A42="","",'statement of marks'!A42)</f>
        <v/>
      </c>
      <c r="B42" s="64" t="str">
        <f>IF('statement of marks'!B42="","",'statement of marks'!B42)</f>
        <v/>
      </c>
      <c r="C42" s="64" t="str">
        <f>IF('statement of marks'!C42="","",'statement of marks'!C42)</f>
        <v/>
      </c>
      <c r="D42" s="95">
        <f>IF('statement of marks'!D42="","",'statement of marks'!D42)</f>
        <v>836</v>
      </c>
      <c r="E42" s="95" t="str">
        <f>IF('statement of marks'!E42="","",'statement of marks'!E42)</f>
        <v/>
      </c>
      <c r="F42" s="64" t="str">
        <f>IF('statement of marks'!F42="","",'statement of marks'!F42)</f>
        <v/>
      </c>
      <c r="G42" s="336" t="str">
        <f>IF('statement of marks'!G42="","",'statement of marks'!G42)</f>
        <v/>
      </c>
      <c r="H42" s="73" t="str">
        <f>IF('statement of marks'!H42="","",'statement of marks'!H42)</f>
        <v/>
      </c>
      <c r="I42" s="73" t="str">
        <f>IF('statement of marks'!I42="","",'statement of marks'!I42)</f>
        <v/>
      </c>
      <c r="J42" s="73" t="str">
        <f>IF('statement of marks'!J42="","",'statement of marks'!J42)</f>
        <v/>
      </c>
      <c r="K42" s="73" t="str">
        <f>IF('statement of marks'!K42="","",'statement of marks'!K42)</f>
        <v/>
      </c>
      <c r="L42" s="342" t="str">
        <f>IF('statement of marks'!AA42="","",'statement of marks'!AA42)</f>
        <v/>
      </c>
      <c r="M42" s="64" t="str">
        <f t="shared" si="7"/>
        <v/>
      </c>
      <c r="N42" s="342" t="str">
        <f>IF('statement of marks'!AZ42="","",'statement of marks'!AZ42)</f>
        <v/>
      </c>
      <c r="O42" s="64" t="str">
        <f t="shared" si="8"/>
        <v/>
      </c>
      <c r="P42" s="363">
        <f>'statement of marks'!BJ42</f>
        <v>0</v>
      </c>
      <c r="Q42" s="342" t="str">
        <f>IF('statement of marks'!BY42="","",'statement of marks'!BY42)</f>
        <v/>
      </c>
      <c r="R42" s="64" t="str">
        <f t="shared" si="9"/>
        <v/>
      </c>
      <c r="S42" s="342" t="str">
        <f>IF('statement of marks'!CW42="","",'statement of marks'!CW42)</f>
        <v/>
      </c>
      <c r="T42" s="64" t="str">
        <f t="shared" si="10"/>
        <v/>
      </c>
      <c r="U42" s="342" t="str">
        <f>IF('statement of marks'!DU42="","",'statement of marks'!DU42)</f>
        <v/>
      </c>
      <c r="V42" s="64" t="str">
        <f t="shared" si="11"/>
        <v/>
      </c>
      <c r="W42" s="342" t="str">
        <f>IF('statement of marks'!ER42="","",'statement of marks'!ER42)</f>
        <v/>
      </c>
      <c r="X42" s="64" t="str">
        <f t="shared" si="12"/>
        <v/>
      </c>
      <c r="Y42" s="95">
        <f t="shared" si="6"/>
        <v>0</v>
      </c>
      <c r="Z42" s="342" t="str">
        <f>IF('statement of marks'!FF42="","",'statement of marks'!FF42)</f>
        <v/>
      </c>
      <c r="AA42" s="64" t="str">
        <f>IF('statement of marks'!FG42="","",'statement of marks'!FG42)</f>
        <v/>
      </c>
      <c r="AB42" s="342" t="str">
        <f>IF('statement of marks'!FH42="","",'statement of marks'!FH42)</f>
        <v/>
      </c>
      <c r="AC42" s="64" t="str">
        <f>IF('statement of marks'!FP42="","",'statement of marks'!FP42)</f>
        <v/>
      </c>
      <c r="AD42" s="64" t="str">
        <f>IF('statement of marks'!FQ42="","",'statement of marks'!FQ42)</f>
        <v/>
      </c>
      <c r="AE42" s="64" t="str">
        <f>IF('statement of marks'!FR42="","",'statement of marks'!FR42)</f>
        <v/>
      </c>
      <c r="AF42" s="342" t="str">
        <f>IF('statement of marks'!FZ42="","",'statement of marks'!FZ42)</f>
        <v/>
      </c>
      <c r="AG42" s="342" t="str">
        <f>IF('statement of marks'!GA42="","",'statement of marks'!GA42)</f>
        <v/>
      </c>
      <c r="AH42" s="367" t="str">
        <f>IF('statement of marks'!GB42="","",'statement of marks'!GB42)</f>
        <v/>
      </c>
    </row>
    <row r="43" spans="1:34" hidden="1">
      <c r="A43" s="145" t="str">
        <f>IF('statement of marks'!A43="","",'statement of marks'!A43)</f>
        <v/>
      </c>
      <c r="B43" s="64" t="str">
        <f>IF('statement of marks'!B43="","",'statement of marks'!B43)</f>
        <v/>
      </c>
      <c r="C43" s="64" t="str">
        <f>IF('statement of marks'!C43="","",'statement of marks'!C43)</f>
        <v/>
      </c>
      <c r="D43" s="95">
        <f>IF('statement of marks'!D43="","",'statement of marks'!D43)</f>
        <v>837</v>
      </c>
      <c r="E43" s="95" t="str">
        <f>IF('statement of marks'!E43="","",'statement of marks'!E43)</f>
        <v/>
      </c>
      <c r="F43" s="64" t="str">
        <f>IF('statement of marks'!F43="","",'statement of marks'!F43)</f>
        <v/>
      </c>
      <c r="G43" s="336" t="str">
        <f>IF('statement of marks'!G43="","",'statement of marks'!G43)</f>
        <v/>
      </c>
      <c r="H43" s="73" t="str">
        <f>IF('statement of marks'!H43="","",'statement of marks'!H43)</f>
        <v/>
      </c>
      <c r="I43" s="73" t="str">
        <f>IF('statement of marks'!I43="","",'statement of marks'!I43)</f>
        <v/>
      </c>
      <c r="J43" s="73" t="str">
        <f>IF('statement of marks'!J43="","",'statement of marks'!J43)</f>
        <v/>
      </c>
      <c r="K43" s="73" t="str">
        <f>IF('statement of marks'!K43="","",'statement of marks'!K43)</f>
        <v/>
      </c>
      <c r="L43" s="342" t="str">
        <f>IF('statement of marks'!AA43="","",'statement of marks'!AA43)</f>
        <v/>
      </c>
      <c r="M43" s="64" t="str">
        <f t="shared" si="7"/>
        <v/>
      </c>
      <c r="N43" s="342" t="str">
        <f>IF('statement of marks'!AZ43="","",'statement of marks'!AZ43)</f>
        <v/>
      </c>
      <c r="O43" s="64" t="str">
        <f t="shared" si="8"/>
        <v/>
      </c>
      <c r="P43" s="363">
        <f>'statement of marks'!BJ43</f>
        <v>0</v>
      </c>
      <c r="Q43" s="342" t="str">
        <f>IF('statement of marks'!BY43="","",'statement of marks'!BY43)</f>
        <v/>
      </c>
      <c r="R43" s="64" t="str">
        <f t="shared" si="9"/>
        <v/>
      </c>
      <c r="S43" s="342" t="str">
        <f>IF('statement of marks'!CW43="","",'statement of marks'!CW43)</f>
        <v/>
      </c>
      <c r="T43" s="64" t="str">
        <f t="shared" si="10"/>
        <v/>
      </c>
      <c r="U43" s="342" t="str">
        <f>IF('statement of marks'!DU43="","",'statement of marks'!DU43)</f>
        <v/>
      </c>
      <c r="V43" s="64" t="str">
        <f t="shared" si="11"/>
        <v/>
      </c>
      <c r="W43" s="342" t="str">
        <f>IF('statement of marks'!ER43="","",'statement of marks'!ER43)</f>
        <v/>
      </c>
      <c r="X43" s="64" t="str">
        <f t="shared" si="12"/>
        <v/>
      </c>
      <c r="Y43" s="95">
        <f t="shared" si="6"/>
        <v>0</v>
      </c>
      <c r="Z43" s="342" t="str">
        <f>IF('statement of marks'!FF43="","",'statement of marks'!FF43)</f>
        <v/>
      </c>
      <c r="AA43" s="64" t="str">
        <f>IF('statement of marks'!FG43="","",'statement of marks'!FG43)</f>
        <v/>
      </c>
      <c r="AB43" s="342" t="str">
        <f>IF('statement of marks'!FH43="","",'statement of marks'!FH43)</f>
        <v/>
      </c>
      <c r="AC43" s="64" t="str">
        <f>IF('statement of marks'!FP43="","",'statement of marks'!FP43)</f>
        <v/>
      </c>
      <c r="AD43" s="64" t="str">
        <f>IF('statement of marks'!FQ43="","",'statement of marks'!FQ43)</f>
        <v/>
      </c>
      <c r="AE43" s="64" t="str">
        <f>IF('statement of marks'!FR43="","",'statement of marks'!FR43)</f>
        <v/>
      </c>
      <c r="AF43" s="342" t="str">
        <f>IF('statement of marks'!FZ43="","",'statement of marks'!FZ43)</f>
        <v/>
      </c>
      <c r="AG43" s="342" t="str">
        <f>IF('statement of marks'!GA43="","",'statement of marks'!GA43)</f>
        <v/>
      </c>
      <c r="AH43" s="367" t="str">
        <f>IF('statement of marks'!GB43="","",'statement of marks'!GB43)</f>
        <v/>
      </c>
    </row>
    <row r="44" spans="1:34" hidden="1">
      <c r="A44" s="145" t="str">
        <f>IF('statement of marks'!A44="","",'statement of marks'!A44)</f>
        <v/>
      </c>
      <c r="B44" s="64" t="str">
        <f>IF('statement of marks'!B44="","",'statement of marks'!B44)</f>
        <v/>
      </c>
      <c r="C44" s="64" t="str">
        <f>IF('statement of marks'!C44="","",'statement of marks'!C44)</f>
        <v/>
      </c>
      <c r="D44" s="95">
        <f>IF('statement of marks'!D44="","",'statement of marks'!D44)</f>
        <v>838</v>
      </c>
      <c r="E44" s="95" t="str">
        <f>IF('statement of marks'!E44="","",'statement of marks'!E44)</f>
        <v/>
      </c>
      <c r="F44" s="64" t="str">
        <f>IF('statement of marks'!F44="","",'statement of marks'!F44)</f>
        <v/>
      </c>
      <c r="G44" s="336" t="str">
        <f>IF('statement of marks'!G44="","",'statement of marks'!G44)</f>
        <v/>
      </c>
      <c r="H44" s="73" t="str">
        <f>IF('statement of marks'!H44="","",'statement of marks'!H44)</f>
        <v/>
      </c>
      <c r="I44" s="73" t="str">
        <f>IF('statement of marks'!I44="","",'statement of marks'!I44)</f>
        <v/>
      </c>
      <c r="J44" s="73" t="str">
        <f>IF('statement of marks'!J44="","",'statement of marks'!J44)</f>
        <v/>
      </c>
      <c r="K44" s="73" t="str">
        <f>IF('statement of marks'!K44="","",'statement of marks'!K44)</f>
        <v/>
      </c>
      <c r="L44" s="342" t="str">
        <f>IF('statement of marks'!AA44="","",'statement of marks'!AA44)</f>
        <v/>
      </c>
      <c r="M44" s="64" t="str">
        <f t="shared" si="7"/>
        <v/>
      </c>
      <c r="N44" s="342" t="str">
        <f>IF('statement of marks'!AZ44="","",'statement of marks'!AZ44)</f>
        <v/>
      </c>
      <c r="O44" s="64" t="str">
        <f t="shared" si="8"/>
        <v/>
      </c>
      <c r="P44" s="363">
        <f>'statement of marks'!BJ44</f>
        <v>0</v>
      </c>
      <c r="Q44" s="342" t="str">
        <f>IF('statement of marks'!BY44="","",'statement of marks'!BY44)</f>
        <v/>
      </c>
      <c r="R44" s="64" t="str">
        <f t="shared" si="9"/>
        <v/>
      </c>
      <c r="S44" s="342" t="str">
        <f>IF('statement of marks'!CW44="","",'statement of marks'!CW44)</f>
        <v/>
      </c>
      <c r="T44" s="64" t="str">
        <f t="shared" si="10"/>
        <v/>
      </c>
      <c r="U44" s="342" t="str">
        <f>IF('statement of marks'!DU44="","",'statement of marks'!DU44)</f>
        <v/>
      </c>
      <c r="V44" s="64" t="str">
        <f t="shared" si="11"/>
        <v/>
      </c>
      <c r="W44" s="342" t="str">
        <f>IF('statement of marks'!ER44="","",'statement of marks'!ER44)</f>
        <v/>
      </c>
      <c r="X44" s="64" t="str">
        <f t="shared" si="12"/>
        <v/>
      </c>
      <c r="Y44" s="95">
        <f t="shared" si="6"/>
        <v>0</v>
      </c>
      <c r="Z44" s="342" t="str">
        <f>IF('statement of marks'!FF44="","",'statement of marks'!FF44)</f>
        <v/>
      </c>
      <c r="AA44" s="64" t="str">
        <f>IF('statement of marks'!FG44="","",'statement of marks'!FG44)</f>
        <v/>
      </c>
      <c r="AB44" s="342" t="str">
        <f>IF('statement of marks'!FH44="","",'statement of marks'!FH44)</f>
        <v/>
      </c>
      <c r="AC44" s="64" t="str">
        <f>IF('statement of marks'!FP44="","",'statement of marks'!FP44)</f>
        <v/>
      </c>
      <c r="AD44" s="64" t="str">
        <f>IF('statement of marks'!FQ44="","",'statement of marks'!FQ44)</f>
        <v/>
      </c>
      <c r="AE44" s="64" t="str">
        <f>IF('statement of marks'!FR44="","",'statement of marks'!FR44)</f>
        <v/>
      </c>
      <c r="AF44" s="342" t="str">
        <f>IF('statement of marks'!FZ44="","",'statement of marks'!FZ44)</f>
        <v/>
      </c>
      <c r="AG44" s="342" t="str">
        <f>IF('statement of marks'!GA44="","",'statement of marks'!GA44)</f>
        <v/>
      </c>
      <c r="AH44" s="367" t="str">
        <f>IF('statement of marks'!GB44="","",'statement of marks'!GB44)</f>
        <v/>
      </c>
    </row>
    <row r="45" spans="1:34" hidden="1">
      <c r="A45" s="145" t="str">
        <f>IF('statement of marks'!A45="","",'statement of marks'!A45)</f>
        <v/>
      </c>
      <c r="B45" s="64" t="str">
        <f>IF('statement of marks'!B45="","",'statement of marks'!B45)</f>
        <v/>
      </c>
      <c r="C45" s="64" t="str">
        <f>IF('statement of marks'!C45="","",'statement of marks'!C45)</f>
        <v/>
      </c>
      <c r="D45" s="95">
        <f>IF('statement of marks'!D45="","",'statement of marks'!D45)</f>
        <v>839</v>
      </c>
      <c r="E45" s="95" t="str">
        <f>IF('statement of marks'!E45="","",'statement of marks'!E45)</f>
        <v/>
      </c>
      <c r="F45" s="64" t="str">
        <f>IF('statement of marks'!F45="","",'statement of marks'!F45)</f>
        <v/>
      </c>
      <c r="G45" s="336" t="str">
        <f>IF('statement of marks'!G45="","",'statement of marks'!G45)</f>
        <v/>
      </c>
      <c r="H45" s="73" t="str">
        <f>IF('statement of marks'!H45="","",'statement of marks'!H45)</f>
        <v/>
      </c>
      <c r="I45" s="73" t="str">
        <f>IF('statement of marks'!I45="","",'statement of marks'!I45)</f>
        <v/>
      </c>
      <c r="J45" s="73" t="str">
        <f>IF('statement of marks'!J45="","",'statement of marks'!J45)</f>
        <v/>
      </c>
      <c r="K45" s="73" t="str">
        <f>IF('statement of marks'!K45="","",'statement of marks'!K45)</f>
        <v/>
      </c>
      <c r="L45" s="342" t="str">
        <f>IF('statement of marks'!AA45="","",'statement of marks'!AA45)</f>
        <v/>
      </c>
      <c r="M45" s="64" t="str">
        <f t="shared" si="7"/>
        <v/>
      </c>
      <c r="N45" s="342" t="str">
        <f>IF('statement of marks'!AZ45="","",'statement of marks'!AZ45)</f>
        <v/>
      </c>
      <c r="O45" s="64" t="str">
        <f t="shared" si="8"/>
        <v/>
      </c>
      <c r="P45" s="363">
        <f>'statement of marks'!BJ45</f>
        <v>0</v>
      </c>
      <c r="Q45" s="342" t="str">
        <f>IF('statement of marks'!BY45="","",'statement of marks'!BY45)</f>
        <v/>
      </c>
      <c r="R45" s="64" t="str">
        <f t="shared" si="9"/>
        <v/>
      </c>
      <c r="S45" s="342" t="str">
        <f>IF('statement of marks'!CW45="","",'statement of marks'!CW45)</f>
        <v/>
      </c>
      <c r="T45" s="64" t="str">
        <f t="shared" si="10"/>
        <v/>
      </c>
      <c r="U45" s="342" t="str">
        <f>IF('statement of marks'!DU45="","",'statement of marks'!DU45)</f>
        <v/>
      </c>
      <c r="V45" s="64" t="str">
        <f t="shared" si="11"/>
        <v/>
      </c>
      <c r="W45" s="342" t="str">
        <f>IF('statement of marks'!ER45="","",'statement of marks'!ER45)</f>
        <v/>
      </c>
      <c r="X45" s="64" t="str">
        <f t="shared" si="12"/>
        <v/>
      </c>
      <c r="Y45" s="95">
        <f t="shared" si="6"/>
        <v>0</v>
      </c>
      <c r="Z45" s="342" t="str">
        <f>IF('statement of marks'!FF45="","",'statement of marks'!FF45)</f>
        <v/>
      </c>
      <c r="AA45" s="64" t="str">
        <f>IF('statement of marks'!FG45="","",'statement of marks'!FG45)</f>
        <v/>
      </c>
      <c r="AB45" s="342" t="str">
        <f>IF('statement of marks'!FH45="","",'statement of marks'!FH45)</f>
        <v/>
      </c>
      <c r="AC45" s="64" t="str">
        <f>IF('statement of marks'!FP45="","",'statement of marks'!FP45)</f>
        <v/>
      </c>
      <c r="AD45" s="64" t="str">
        <f>IF('statement of marks'!FQ45="","",'statement of marks'!FQ45)</f>
        <v/>
      </c>
      <c r="AE45" s="64" t="str">
        <f>IF('statement of marks'!FR45="","",'statement of marks'!FR45)</f>
        <v/>
      </c>
      <c r="AF45" s="342" t="str">
        <f>IF('statement of marks'!FZ45="","",'statement of marks'!FZ45)</f>
        <v/>
      </c>
      <c r="AG45" s="342" t="str">
        <f>IF('statement of marks'!GA45="","",'statement of marks'!GA45)</f>
        <v/>
      </c>
      <c r="AH45" s="367" t="str">
        <f>IF('statement of marks'!GB45="","",'statement of marks'!GB45)</f>
        <v/>
      </c>
    </row>
    <row r="46" spans="1:34" hidden="1">
      <c r="A46" s="145" t="str">
        <f>IF('statement of marks'!A46="","",'statement of marks'!A46)</f>
        <v/>
      </c>
      <c r="B46" s="64" t="str">
        <f>IF('statement of marks'!B46="","",'statement of marks'!B46)</f>
        <v/>
      </c>
      <c r="C46" s="64" t="str">
        <f>IF('statement of marks'!C46="","",'statement of marks'!C46)</f>
        <v/>
      </c>
      <c r="D46" s="95">
        <f>IF('statement of marks'!D46="","",'statement of marks'!D46)</f>
        <v>840</v>
      </c>
      <c r="E46" s="95" t="str">
        <f>IF('statement of marks'!E46="","",'statement of marks'!E46)</f>
        <v/>
      </c>
      <c r="F46" s="64" t="str">
        <f>IF('statement of marks'!F46="","",'statement of marks'!F46)</f>
        <v/>
      </c>
      <c r="G46" s="336" t="str">
        <f>IF('statement of marks'!G46="","",'statement of marks'!G46)</f>
        <v/>
      </c>
      <c r="H46" s="73" t="str">
        <f>IF('statement of marks'!H46="","",'statement of marks'!H46)</f>
        <v/>
      </c>
      <c r="I46" s="73" t="str">
        <f>IF('statement of marks'!I46="","",'statement of marks'!I46)</f>
        <v/>
      </c>
      <c r="J46" s="73" t="str">
        <f>IF('statement of marks'!J46="","",'statement of marks'!J46)</f>
        <v/>
      </c>
      <c r="K46" s="73" t="str">
        <f>IF('statement of marks'!K46="","",'statement of marks'!K46)</f>
        <v/>
      </c>
      <c r="L46" s="342" t="str">
        <f>IF('statement of marks'!AA46="","",'statement of marks'!AA46)</f>
        <v/>
      </c>
      <c r="M46" s="64" t="str">
        <f t="shared" si="7"/>
        <v/>
      </c>
      <c r="N46" s="342" t="str">
        <f>IF('statement of marks'!AZ46="","",'statement of marks'!AZ46)</f>
        <v/>
      </c>
      <c r="O46" s="64" t="str">
        <f t="shared" si="8"/>
        <v/>
      </c>
      <c r="P46" s="363">
        <f>'statement of marks'!BJ46</f>
        <v>0</v>
      </c>
      <c r="Q46" s="342" t="str">
        <f>IF('statement of marks'!BY46="","",'statement of marks'!BY46)</f>
        <v/>
      </c>
      <c r="R46" s="64" t="str">
        <f t="shared" si="9"/>
        <v/>
      </c>
      <c r="S46" s="342" t="str">
        <f>IF('statement of marks'!CW46="","",'statement of marks'!CW46)</f>
        <v/>
      </c>
      <c r="T46" s="64" t="str">
        <f t="shared" si="10"/>
        <v/>
      </c>
      <c r="U46" s="342" t="str">
        <f>IF('statement of marks'!DU46="","",'statement of marks'!DU46)</f>
        <v/>
      </c>
      <c r="V46" s="64" t="str">
        <f t="shared" si="11"/>
        <v/>
      </c>
      <c r="W46" s="342" t="str">
        <f>IF('statement of marks'!ER46="","",'statement of marks'!ER46)</f>
        <v/>
      </c>
      <c r="X46" s="64" t="str">
        <f t="shared" si="12"/>
        <v/>
      </c>
      <c r="Y46" s="95">
        <f t="shared" si="6"/>
        <v>0</v>
      </c>
      <c r="Z46" s="342" t="str">
        <f>IF('statement of marks'!FF46="","",'statement of marks'!FF46)</f>
        <v/>
      </c>
      <c r="AA46" s="64" t="str">
        <f>IF('statement of marks'!FG46="","",'statement of marks'!FG46)</f>
        <v/>
      </c>
      <c r="AB46" s="342" t="str">
        <f>IF('statement of marks'!FH46="","",'statement of marks'!FH46)</f>
        <v/>
      </c>
      <c r="AC46" s="64" t="str">
        <f>IF('statement of marks'!FP46="","",'statement of marks'!FP46)</f>
        <v/>
      </c>
      <c r="AD46" s="64" t="str">
        <f>IF('statement of marks'!FQ46="","",'statement of marks'!FQ46)</f>
        <v/>
      </c>
      <c r="AE46" s="64" t="str">
        <f>IF('statement of marks'!FR46="","",'statement of marks'!FR46)</f>
        <v/>
      </c>
      <c r="AF46" s="342" t="str">
        <f>IF('statement of marks'!FZ46="","",'statement of marks'!FZ46)</f>
        <v/>
      </c>
      <c r="AG46" s="342" t="str">
        <f>IF('statement of marks'!GA46="","",'statement of marks'!GA46)</f>
        <v/>
      </c>
      <c r="AH46" s="367" t="str">
        <f>IF('statement of marks'!GB46="","",'statement of marks'!GB46)</f>
        <v/>
      </c>
    </row>
    <row r="47" spans="1:34" hidden="1">
      <c r="A47" s="145" t="str">
        <f>IF('statement of marks'!A47="","",'statement of marks'!A47)</f>
        <v/>
      </c>
      <c r="B47" s="64" t="str">
        <f>IF('statement of marks'!B47="","",'statement of marks'!B47)</f>
        <v/>
      </c>
      <c r="C47" s="64" t="str">
        <f>IF('statement of marks'!C47="","",'statement of marks'!C47)</f>
        <v/>
      </c>
      <c r="D47" s="95">
        <f>IF('statement of marks'!D47="","",'statement of marks'!D47)</f>
        <v>841</v>
      </c>
      <c r="E47" s="95" t="str">
        <f>IF('statement of marks'!E47="","",'statement of marks'!E47)</f>
        <v/>
      </c>
      <c r="F47" s="64" t="str">
        <f>IF('statement of marks'!F47="","",'statement of marks'!F47)</f>
        <v/>
      </c>
      <c r="G47" s="336" t="str">
        <f>IF('statement of marks'!G47="","",'statement of marks'!G47)</f>
        <v/>
      </c>
      <c r="H47" s="73" t="str">
        <f>IF('statement of marks'!H47="","",'statement of marks'!H47)</f>
        <v/>
      </c>
      <c r="I47" s="73" t="str">
        <f>IF('statement of marks'!I47="","",'statement of marks'!I47)</f>
        <v/>
      </c>
      <c r="J47" s="73" t="str">
        <f>IF('statement of marks'!J47="","",'statement of marks'!J47)</f>
        <v/>
      </c>
      <c r="K47" s="73" t="str">
        <f>IF('statement of marks'!K47="","",'statement of marks'!K47)</f>
        <v/>
      </c>
      <c r="L47" s="342" t="str">
        <f>IF('statement of marks'!AA47="","",'statement of marks'!AA47)</f>
        <v/>
      </c>
      <c r="M47" s="64" t="str">
        <f t="shared" si="7"/>
        <v/>
      </c>
      <c r="N47" s="342" t="str">
        <f>IF('statement of marks'!AZ47="","",'statement of marks'!AZ47)</f>
        <v/>
      </c>
      <c r="O47" s="64" t="str">
        <f t="shared" si="8"/>
        <v/>
      </c>
      <c r="P47" s="363">
        <f>'statement of marks'!BJ47</f>
        <v>0</v>
      </c>
      <c r="Q47" s="342" t="str">
        <f>IF('statement of marks'!BY47="","",'statement of marks'!BY47)</f>
        <v/>
      </c>
      <c r="R47" s="64" t="str">
        <f t="shared" si="9"/>
        <v/>
      </c>
      <c r="S47" s="342" t="str">
        <f>IF('statement of marks'!CW47="","",'statement of marks'!CW47)</f>
        <v/>
      </c>
      <c r="T47" s="64" t="str">
        <f t="shared" si="10"/>
        <v/>
      </c>
      <c r="U47" s="342" t="str">
        <f>IF('statement of marks'!DU47="","",'statement of marks'!DU47)</f>
        <v/>
      </c>
      <c r="V47" s="64" t="str">
        <f t="shared" si="11"/>
        <v/>
      </c>
      <c r="W47" s="342" t="str">
        <f>IF('statement of marks'!ER47="","",'statement of marks'!ER47)</f>
        <v/>
      </c>
      <c r="X47" s="64" t="str">
        <f t="shared" si="12"/>
        <v/>
      </c>
      <c r="Y47" s="95">
        <f t="shared" si="6"/>
        <v>0</v>
      </c>
      <c r="Z47" s="342" t="str">
        <f>IF('statement of marks'!FF47="","",'statement of marks'!FF47)</f>
        <v/>
      </c>
      <c r="AA47" s="64" t="str">
        <f>IF('statement of marks'!FG47="","",'statement of marks'!FG47)</f>
        <v/>
      </c>
      <c r="AB47" s="342" t="str">
        <f>IF('statement of marks'!FH47="","",'statement of marks'!FH47)</f>
        <v/>
      </c>
      <c r="AC47" s="64" t="str">
        <f>IF('statement of marks'!FP47="","",'statement of marks'!FP47)</f>
        <v/>
      </c>
      <c r="AD47" s="64" t="str">
        <f>IF('statement of marks'!FQ47="","",'statement of marks'!FQ47)</f>
        <v/>
      </c>
      <c r="AE47" s="64" t="str">
        <f>IF('statement of marks'!FR47="","",'statement of marks'!FR47)</f>
        <v/>
      </c>
      <c r="AF47" s="342" t="str">
        <f>IF('statement of marks'!FZ47="","",'statement of marks'!FZ47)</f>
        <v/>
      </c>
      <c r="AG47" s="342" t="str">
        <f>IF('statement of marks'!GA47="","",'statement of marks'!GA47)</f>
        <v/>
      </c>
      <c r="AH47" s="367" t="str">
        <f>IF('statement of marks'!GB47="","",'statement of marks'!GB47)</f>
        <v/>
      </c>
    </row>
    <row r="48" spans="1:34" hidden="1">
      <c r="A48" s="145" t="str">
        <f>IF('statement of marks'!A48="","",'statement of marks'!A48)</f>
        <v/>
      </c>
      <c r="B48" s="64" t="str">
        <f>IF('statement of marks'!B48="","",'statement of marks'!B48)</f>
        <v/>
      </c>
      <c r="C48" s="64" t="str">
        <f>IF('statement of marks'!C48="","",'statement of marks'!C48)</f>
        <v/>
      </c>
      <c r="D48" s="95">
        <f>IF('statement of marks'!D48="","",'statement of marks'!D48)</f>
        <v>842</v>
      </c>
      <c r="E48" s="95" t="str">
        <f>IF('statement of marks'!E48="","",'statement of marks'!E48)</f>
        <v/>
      </c>
      <c r="F48" s="64" t="str">
        <f>IF('statement of marks'!F48="","",'statement of marks'!F48)</f>
        <v/>
      </c>
      <c r="G48" s="336" t="str">
        <f>IF('statement of marks'!G48="","",'statement of marks'!G48)</f>
        <v/>
      </c>
      <c r="H48" s="73" t="str">
        <f>IF('statement of marks'!H48="","",'statement of marks'!H48)</f>
        <v/>
      </c>
      <c r="I48" s="73" t="str">
        <f>IF('statement of marks'!I48="","",'statement of marks'!I48)</f>
        <v/>
      </c>
      <c r="J48" s="73" t="str">
        <f>IF('statement of marks'!J48="","",'statement of marks'!J48)</f>
        <v/>
      </c>
      <c r="K48" s="73" t="str">
        <f>IF('statement of marks'!K48="","",'statement of marks'!K48)</f>
        <v/>
      </c>
      <c r="L48" s="342" t="str">
        <f>IF('statement of marks'!AA48="","",'statement of marks'!AA48)</f>
        <v/>
      </c>
      <c r="M48" s="64" t="str">
        <f t="shared" si="7"/>
        <v/>
      </c>
      <c r="N48" s="342" t="str">
        <f>IF('statement of marks'!AZ48="","",'statement of marks'!AZ48)</f>
        <v/>
      </c>
      <c r="O48" s="64" t="str">
        <f t="shared" si="8"/>
        <v/>
      </c>
      <c r="P48" s="363">
        <f>'statement of marks'!BJ48</f>
        <v>0</v>
      </c>
      <c r="Q48" s="342" t="str">
        <f>IF('statement of marks'!BY48="","",'statement of marks'!BY48)</f>
        <v/>
      </c>
      <c r="R48" s="64" t="str">
        <f t="shared" si="9"/>
        <v/>
      </c>
      <c r="S48" s="342" t="str">
        <f>IF('statement of marks'!CW48="","",'statement of marks'!CW48)</f>
        <v/>
      </c>
      <c r="T48" s="64" t="str">
        <f t="shared" si="10"/>
        <v/>
      </c>
      <c r="U48" s="342" t="str">
        <f>IF('statement of marks'!DU48="","",'statement of marks'!DU48)</f>
        <v/>
      </c>
      <c r="V48" s="64" t="str">
        <f t="shared" si="11"/>
        <v/>
      </c>
      <c r="W48" s="342" t="str">
        <f>IF('statement of marks'!ER48="","",'statement of marks'!ER48)</f>
        <v/>
      </c>
      <c r="X48" s="64" t="str">
        <f t="shared" si="12"/>
        <v/>
      </c>
      <c r="Y48" s="95">
        <f t="shared" si="6"/>
        <v>0</v>
      </c>
      <c r="Z48" s="342" t="str">
        <f>IF('statement of marks'!FF48="","",'statement of marks'!FF48)</f>
        <v/>
      </c>
      <c r="AA48" s="64" t="str">
        <f>IF('statement of marks'!FG48="","",'statement of marks'!FG48)</f>
        <v/>
      </c>
      <c r="AB48" s="342" t="str">
        <f>IF('statement of marks'!FH48="","",'statement of marks'!FH48)</f>
        <v/>
      </c>
      <c r="AC48" s="64" t="str">
        <f>IF('statement of marks'!FP48="","",'statement of marks'!FP48)</f>
        <v/>
      </c>
      <c r="AD48" s="64" t="str">
        <f>IF('statement of marks'!FQ48="","",'statement of marks'!FQ48)</f>
        <v/>
      </c>
      <c r="AE48" s="64" t="str">
        <f>IF('statement of marks'!FR48="","",'statement of marks'!FR48)</f>
        <v/>
      </c>
      <c r="AF48" s="342" t="str">
        <f>IF('statement of marks'!FZ48="","",'statement of marks'!FZ48)</f>
        <v/>
      </c>
      <c r="AG48" s="342" t="str">
        <f>IF('statement of marks'!GA48="","",'statement of marks'!GA48)</f>
        <v/>
      </c>
      <c r="AH48" s="367" t="str">
        <f>IF('statement of marks'!GB48="","",'statement of marks'!GB48)</f>
        <v/>
      </c>
    </row>
    <row r="49" spans="1:34" hidden="1">
      <c r="A49" s="145" t="str">
        <f>IF('statement of marks'!A49="","",'statement of marks'!A49)</f>
        <v/>
      </c>
      <c r="B49" s="64" t="str">
        <f>IF('statement of marks'!B49="","",'statement of marks'!B49)</f>
        <v/>
      </c>
      <c r="C49" s="64" t="str">
        <f>IF('statement of marks'!C49="","",'statement of marks'!C49)</f>
        <v/>
      </c>
      <c r="D49" s="95">
        <f>IF('statement of marks'!D49="","",'statement of marks'!D49)</f>
        <v>843</v>
      </c>
      <c r="E49" s="95" t="str">
        <f>IF('statement of marks'!E49="","",'statement of marks'!E49)</f>
        <v/>
      </c>
      <c r="F49" s="64" t="str">
        <f>IF('statement of marks'!F49="","",'statement of marks'!F49)</f>
        <v/>
      </c>
      <c r="G49" s="336" t="str">
        <f>IF('statement of marks'!G49="","",'statement of marks'!G49)</f>
        <v/>
      </c>
      <c r="H49" s="73" t="str">
        <f>IF('statement of marks'!H49="","",'statement of marks'!H49)</f>
        <v/>
      </c>
      <c r="I49" s="73" t="str">
        <f>IF('statement of marks'!I49="","",'statement of marks'!I49)</f>
        <v/>
      </c>
      <c r="J49" s="73" t="str">
        <f>IF('statement of marks'!J49="","",'statement of marks'!J49)</f>
        <v/>
      </c>
      <c r="K49" s="73" t="str">
        <f>IF('statement of marks'!K49="","",'statement of marks'!K49)</f>
        <v/>
      </c>
      <c r="L49" s="342" t="str">
        <f>IF('statement of marks'!AA49="","",'statement of marks'!AA49)</f>
        <v/>
      </c>
      <c r="M49" s="64" t="str">
        <f t="shared" si="7"/>
        <v/>
      </c>
      <c r="N49" s="342" t="str">
        <f>IF('statement of marks'!AZ49="","",'statement of marks'!AZ49)</f>
        <v/>
      </c>
      <c r="O49" s="64" t="str">
        <f t="shared" si="8"/>
        <v/>
      </c>
      <c r="P49" s="363">
        <f>'statement of marks'!BJ49</f>
        <v>0</v>
      </c>
      <c r="Q49" s="342" t="str">
        <f>IF('statement of marks'!BY49="","",'statement of marks'!BY49)</f>
        <v/>
      </c>
      <c r="R49" s="64" t="str">
        <f t="shared" si="9"/>
        <v/>
      </c>
      <c r="S49" s="342" t="str">
        <f>IF('statement of marks'!CW49="","",'statement of marks'!CW49)</f>
        <v/>
      </c>
      <c r="T49" s="64" t="str">
        <f t="shared" si="10"/>
        <v/>
      </c>
      <c r="U49" s="342" t="str">
        <f>IF('statement of marks'!DU49="","",'statement of marks'!DU49)</f>
        <v/>
      </c>
      <c r="V49" s="64" t="str">
        <f t="shared" si="11"/>
        <v/>
      </c>
      <c r="W49" s="342" t="str">
        <f>IF('statement of marks'!ER49="","",'statement of marks'!ER49)</f>
        <v/>
      </c>
      <c r="X49" s="64" t="str">
        <f t="shared" si="12"/>
        <v/>
      </c>
      <c r="Y49" s="95">
        <f t="shared" si="6"/>
        <v>0</v>
      </c>
      <c r="Z49" s="342" t="str">
        <f>IF('statement of marks'!FF49="","",'statement of marks'!FF49)</f>
        <v/>
      </c>
      <c r="AA49" s="64" t="str">
        <f>IF('statement of marks'!FG49="","",'statement of marks'!FG49)</f>
        <v/>
      </c>
      <c r="AB49" s="342" t="str">
        <f>IF('statement of marks'!FH49="","",'statement of marks'!FH49)</f>
        <v/>
      </c>
      <c r="AC49" s="64" t="str">
        <f>IF('statement of marks'!FP49="","",'statement of marks'!FP49)</f>
        <v/>
      </c>
      <c r="AD49" s="64" t="str">
        <f>IF('statement of marks'!FQ49="","",'statement of marks'!FQ49)</f>
        <v/>
      </c>
      <c r="AE49" s="64" t="str">
        <f>IF('statement of marks'!FR49="","",'statement of marks'!FR49)</f>
        <v/>
      </c>
      <c r="AF49" s="342" t="str">
        <f>IF('statement of marks'!FZ49="","",'statement of marks'!FZ49)</f>
        <v/>
      </c>
      <c r="AG49" s="342" t="str">
        <f>IF('statement of marks'!GA49="","",'statement of marks'!GA49)</f>
        <v/>
      </c>
      <c r="AH49" s="367" t="str">
        <f>IF('statement of marks'!GB49="","",'statement of marks'!GB49)</f>
        <v/>
      </c>
    </row>
    <row r="50" spans="1:34" hidden="1">
      <c r="A50" s="145" t="str">
        <f>IF('statement of marks'!A50="","",'statement of marks'!A50)</f>
        <v/>
      </c>
      <c r="B50" s="64" t="str">
        <f>IF('statement of marks'!B50="","",'statement of marks'!B50)</f>
        <v/>
      </c>
      <c r="C50" s="64" t="str">
        <f>IF('statement of marks'!C50="","",'statement of marks'!C50)</f>
        <v/>
      </c>
      <c r="D50" s="95">
        <f>IF('statement of marks'!D50="","",'statement of marks'!D50)</f>
        <v>844</v>
      </c>
      <c r="E50" s="95" t="str">
        <f>IF('statement of marks'!E50="","",'statement of marks'!E50)</f>
        <v/>
      </c>
      <c r="F50" s="64" t="str">
        <f>IF('statement of marks'!F50="","",'statement of marks'!F50)</f>
        <v/>
      </c>
      <c r="G50" s="336" t="str">
        <f>IF('statement of marks'!G50="","",'statement of marks'!G50)</f>
        <v/>
      </c>
      <c r="H50" s="73" t="str">
        <f>IF('statement of marks'!H50="","",'statement of marks'!H50)</f>
        <v/>
      </c>
      <c r="I50" s="73" t="str">
        <f>IF('statement of marks'!I50="","",'statement of marks'!I50)</f>
        <v/>
      </c>
      <c r="J50" s="73" t="str">
        <f>IF('statement of marks'!J50="","",'statement of marks'!J50)</f>
        <v/>
      </c>
      <c r="K50" s="73" t="str">
        <f>IF('statement of marks'!K50="","",'statement of marks'!K50)</f>
        <v/>
      </c>
      <c r="L50" s="342" t="str">
        <f>IF('statement of marks'!AA50="","",'statement of marks'!AA50)</f>
        <v/>
      </c>
      <c r="M50" s="64" t="str">
        <f t="shared" si="7"/>
        <v/>
      </c>
      <c r="N50" s="342" t="str">
        <f>IF('statement of marks'!AZ50="","",'statement of marks'!AZ50)</f>
        <v/>
      </c>
      <c r="O50" s="64" t="str">
        <f t="shared" si="8"/>
        <v/>
      </c>
      <c r="P50" s="363">
        <f>'statement of marks'!BJ50</f>
        <v>0</v>
      </c>
      <c r="Q50" s="342" t="str">
        <f>IF('statement of marks'!BY50="","",'statement of marks'!BY50)</f>
        <v/>
      </c>
      <c r="R50" s="64" t="str">
        <f t="shared" si="9"/>
        <v/>
      </c>
      <c r="S50" s="342" t="str">
        <f>IF('statement of marks'!CW50="","",'statement of marks'!CW50)</f>
        <v/>
      </c>
      <c r="T50" s="64" t="str">
        <f t="shared" si="10"/>
        <v/>
      </c>
      <c r="U50" s="342" t="str">
        <f>IF('statement of marks'!DU50="","",'statement of marks'!DU50)</f>
        <v/>
      </c>
      <c r="V50" s="64" t="str">
        <f t="shared" si="11"/>
        <v/>
      </c>
      <c r="W50" s="342" t="str">
        <f>IF('statement of marks'!ER50="","",'statement of marks'!ER50)</f>
        <v/>
      </c>
      <c r="X50" s="64" t="str">
        <f t="shared" si="12"/>
        <v/>
      </c>
      <c r="Y50" s="95">
        <f t="shared" si="6"/>
        <v>0</v>
      </c>
      <c r="Z50" s="342" t="str">
        <f>IF('statement of marks'!FF50="","",'statement of marks'!FF50)</f>
        <v/>
      </c>
      <c r="AA50" s="64" t="str">
        <f>IF('statement of marks'!FG50="","",'statement of marks'!FG50)</f>
        <v/>
      </c>
      <c r="AB50" s="342" t="str">
        <f>IF('statement of marks'!FH50="","",'statement of marks'!FH50)</f>
        <v/>
      </c>
      <c r="AC50" s="64" t="str">
        <f>IF('statement of marks'!FP50="","",'statement of marks'!FP50)</f>
        <v/>
      </c>
      <c r="AD50" s="64" t="str">
        <f>IF('statement of marks'!FQ50="","",'statement of marks'!FQ50)</f>
        <v/>
      </c>
      <c r="AE50" s="64" t="str">
        <f>IF('statement of marks'!FR50="","",'statement of marks'!FR50)</f>
        <v/>
      </c>
      <c r="AF50" s="342" t="str">
        <f>IF('statement of marks'!FZ50="","",'statement of marks'!FZ50)</f>
        <v/>
      </c>
      <c r="AG50" s="342" t="str">
        <f>IF('statement of marks'!GA50="","",'statement of marks'!GA50)</f>
        <v/>
      </c>
      <c r="AH50" s="367" t="str">
        <f>IF('statement of marks'!GB50="","",'statement of marks'!GB50)</f>
        <v/>
      </c>
    </row>
    <row r="51" spans="1:34" hidden="1">
      <c r="A51" s="145" t="str">
        <f>IF('statement of marks'!A51="","",'statement of marks'!A51)</f>
        <v/>
      </c>
      <c r="B51" s="64" t="str">
        <f>IF('statement of marks'!B51="","",'statement of marks'!B51)</f>
        <v/>
      </c>
      <c r="C51" s="64" t="str">
        <f>IF('statement of marks'!C51="","",'statement of marks'!C51)</f>
        <v/>
      </c>
      <c r="D51" s="95">
        <f>IF('statement of marks'!D51="","",'statement of marks'!D51)</f>
        <v>845</v>
      </c>
      <c r="E51" s="95" t="str">
        <f>IF('statement of marks'!E51="","",'statement of marks'!E51)</f>
        <v/>
      </c>
      <c r="F51" s="64" t="str">
        <f>IF('statement of marks'!F51="","",'statement of marks'!F51)</f>
        <v/>
      </c>
      <c r="G51" s="336" t="str">
        <f>IF('statement of marks'!G51="","",'statement of marks'!G51)</f>
        <v/>
      </c>
      <c r="H51" s="73" t="str">
        <f>IF('statement of marks'!H51="","",'statement of marks'!H51)</f>
        <v/>
      </c>
      <c r="I51" s="73" t="str">
        <f>IF('statement of marks'!I51="","",'statement of marks'!I51)</f>
        <v/>
      </c>
      <c r="J51" s="73" t="str">
        <f>IF('statement of marks'!J51="","",'statement of marks'!J51)</f>
        <v/>
      </c>
      <c r="K51" s="73" t="str">
        <f>IF('statement of marks'!K51="","",'statement of marks'!K51)</f>
        <v/>
      </c>
      <c r="L51" s="342" t="str">
        <f>IF('statement of marks'!AA51="","",'statement of marks'!AA51)</f>
        <v/>
      </c>
      <c r="M51" s="64" t="str">
        <f t="shared" si="7"/>
        <v/>
      </c>
      <c r="N51" s="342" t="str">
        <f>IF('statement of marks'!AZ51="","",'statement of marks'!AZ51)</f>
        <v/>
      </c>
      <c r="O51" s="64" t="str">
        <f t="shared" si="8"/>
        <v/>
      </c>
      <c r="P51" s="363">
        <f>'statement of marks'!BJ51</f>
        <v>0</v>
      </c>
      <c r="Q51" s="342" t="str">
        <f>IF('statement of marks'!BY51="","",'statement of marks'!BY51)</f>
        <v/>
      </c>
      <c r="R51" s="64" t="str">
        <f t="shared" si="9"/>
        <v/>
      </c>
      <c r="S51" s="342" t="str">
        <f>IF('statement of marks'!CW51="","",'statement of marks'!CW51)</f>
        <v/>
      </c>
      <c r="T51" s="64" t="str">
        <f t="shared" si="10"/>
        <v/>
      </c>
      <c r="U51" s="342" t="str">
        <f>IF('statement of marks'!DU51="","",'statement of marks'!DU51)</f>
        <v/>
      </c>
      <c r="V51" s="64" t="str">
        <f t="shared" si="11"/>
        <v/>
      </c>
      <c r="W51" s="342" t="str">
        <f>IF('statement of marks'!ER51="","",'statement of marks'!ER51)</f>
        <v/>
      </c>
      <c r="X51" s="64" t="str">
        <f t="shared" si="12"/>
        <v/>
      </c>
      <c r="Y51" s="95">
        <f t="shared" si="6"/>
        <v>0</v>
      </c>
      <c r="Z51" s="342" t="str">
        <f>IF('statement of marks'!FF51="","",'statement of marks'!FF51)</f>
        <v/>
      </c>
      <c r="AA51" s="64" t="str">
        <f>IF('statement of marks'!FG51="","",'statement of marks'!FG51)</f>
        <v/>
      </c>
      <c r="AB51" s="342" t="str">
        <f>IF('statement of marks'!FH51="","",'statement of marks'!FH51)</f>
        <v/>
      </c>
      <c r="AC51" s="64" t="str">
        <f>IF('statement of marks'!FP51="","",'statement of marks'!FP51)</f>
        <v/>
      </c>
      <c r="AD51" s="64" t="str">
        <f>IF('statement of marks'!FQ51="","",'statement of marks'!FQ51)</f>
        <v/>
      </c>
      <c r="AE51" s="64" t="str">
        <f>IF('statement of marks'!FR51="","",'statement of marks'!FR51)</f>
        <v/>
      </c>
      <c r="AF51" s="342" t="str">
        <f>IF('statement of marks'!FZ51="","",'statement of marks'!FZ51)</f>
        <v/>
      </c>
      <c r="AG51" s="342" t="str">
        <f>IF('statement of marks'!GA51="","",'statement of marks'!GA51)</f>
        <v/>
      </c>
      <c r="AH51" s="367" t="str">
        <f>IF('statement of marks'!GB51="","",'statement of marks'!GB51)</f>
        <v/>
      </c>
    </row>
    <row r="52" spans="1:34" hidden="1">
      <c r="A52" s="145" t="str">
        <f>IF('statement of marks'!A52="","",'statement of marks'!A52)</f>
        <v/>
      </c>
      <c r="B52" s="64" t="str">
        <f>IF('statement of marks'!B52="","",'statement of marks'!B52)</f>
        <v/>
      </c>
      <c r="C52" s="64" t="str">
        <f>IF('statement of marks'!C52="","",'statement of marks'!C52)</f>
        <v/>
      </c>
      <c r="D52" s="95">
        <f>IF('statement of marks'!D52="","",'statement of marks'!D52)</f>
        <v>846</v>
      </c>
      <c r="E52" s="95" t="str">
        <f>IF('statement of marks'!E52="","",'statement of marks'!E52)</f>
        <v/>
      </c>
      <c r="F52" s="64" t="str">
        <f>IF('statement of marks'!F52="","",'statement of marks'!F52)</f>
        <v/>
      </c>
      <c r="G52" s="336" t="str">
        <f>IF('statement of marks'!G52="","",'statement of marks'!G52)</f>
        <v/>
      </c>
      <c r="H52" s="73" t="str">
        <f>IF('statement of marks'!H52="","",'statement of marks'!H52)</f>
        <v/>
      </c>
      <c r="I52" s="73" t="str">
        <f>IF('statement of marks'!I52="","",'statement of marks'!I52)</f>
        <v/>
      </c>
      <c r="J52" s="73" t="str">
        <f>IF('statement of marks'!J52="","",'statement of marks'!J52)</f>
        <v/>
      </c>
      <c r="K52" s="73" t="str">
        <f>IF('statement of marks'!K52="","",'statement of marks'!K52)</f>
        <v/>
      </c>
      <c r="L52" s="342" t="str">
        <f>IF('statement of marks'!AA52="","",'statement of marks'!AA52)</f>
        <v/>
      </c>
      <c r="M52" s="64" t="str">
        <f t="shared" si="7"/>
        <v/>
      </c>
      <c r="N52" s="342" t="str">
        <f>IF('statement of marks'!AZ52="","",'statement of marks'!AZ52)</f>
        <v/>
      </c>
      <c r="O52" s="64" t="str">
        <f t="shared" si="8"/>
        <v/>
      </c>
      <c r="P52" s="363">
        <f>'statement of marks'!BJ52</f>
        <v>0</v>
      </c>
      <c r="Q52" s="342" t="str">
        <f>IF('statement of marks'!BY52="","",'statement of marks'!BY52)</f>
        <v/>
      </c>
      <c r="R52" s="64" t="str">
        <f t="shared" si="9"/>
        <v/>
      </c>
      <c r="S52" s="342" t="str">
        <f>IF('statement of marks'!CW52="","",'statement of marks'!CW52)</f>
        <v/>
      </c>
      <c r="T52" s="64" t="str">
        <f t="shared" si="10"/>
        <v/>
      </c>
      <c r="U52" s="342" t="str">
        <f>IF('statement of marks'!DU52="","",'statement of marks'!DU52)</f>
        <v/>
      </c>
      <c r="V52" s="64" t="str">
        <f t="shared" si="11"/>
        <v/>
      </c>
      <c r="W52" s="342" t="str">
        <f>IF('statement of marks'!ER52="","",'statement of marks'!ER52)</f>
        <v/>
      </c>
      <c r="X52" s="64" t="str">
        <f t="shared" si="12"/>
        <v/>
      </c>
      <c r="Y52" s="95">
        <f t="shared" si="6"/>
        <v>0</v>
      </c>
      <c r="Z52" s="342" t="str">
        <f>IF('statement of marks'!FF52="","",'statement of marks'!FF52)</f>
        <v/>
      </c>
      <c r="AA52" s="64" t="str">
        <f>IF('statement of marks'!FG52="","",'statement of marks'!FG52)</f>
        <v/>
      </c>
      <c r="AB52" s="342" t="str">
        <f>IF('statement of marks'!FH52="","",'statement of marks'!FH52)</f>
        <v/>
      </c>
      <c r="AC52" s="64" t="str">
        <f>IF('statement of marks'!FP52="","",'statement of marks'!FP52)</f>
        <v/>
      </c>
      <c r="AD52" s="64" t="str">
        <f>IF('statement of marks'!FQ52="","",'statement of marks'!FQ52)</f>
        <v/>
      </c>
      <c r="AE52" s="64" t="str">
        <f>IF('statement of marks'!FR52="","",'statement of marks'!FR52)</f>
        <v/>
      </c>
      <c r="AF52" s="342" t="str">
        <f>IF('statement of marks'!FZ52="","",'statement of marks'!FZ52)</f>
        <v/>
      </c>
      <c r="AG52" s="342" t="str">
        <f>IF('statement of marks'!GA52="","",'statement of marks'!GA52)</f>
        <v/>
      </c>
      <c r="AH52" s="367" t="str">
        <f>IF('statement of marks'!GB52="","",'statement of marks'!GB52)</f>
        <v/>
      </c>
    </row>
    <row r="53" spans="1:34" hidden="1">
      <c r="A53" s="145" t="str">
        <f>IF('statement of marks'!A53="","",'statement of marks'!A53)</f>
        <v/>
      </c>
      <c r="B53" s="64" t="str">
        <f>IF('statement of marks'!B53="","",'statement of marks'!B53)</f>
        <v/>
      </c>
      <c r="C53" s="64" t="str">
        <f>IF('statement of marks'!C53="","",'statement of marks'!C53)</f>
        <v/>
      </c>
      <c r="D53" s="95">
        <f>IF('statement of marks'!D53="","",'statement of marks'!D53)</f>
        <v>847</v>
      </c>
      <c r="E53" s="95" t="str">
        <f>IF('statement of marks'!E53="","",'statement of marks'!E53)</f>
        <v/>
      </c>
      <c r="F53" s="64" t="str">
        <f>IF('statement of marks'!F53="","",'statement of marks'!F53)</f>
        <v/>
      </c>
      <c r="G53" s="336" t="str">
        <f>IF('statement of marks'!G53="","",'statement of marks'!G53)</f>
        <v/>
      </c>
      <c r="H53" s="73" t="str">
        <f>IF('statement of marks'!H53="","",'statement of marks'!H53)</f>
        <v/>
      </c>
      <c r="I53" s="73" t="str">
        <f>IF('statement of marks'!I53="","",'statement of marks'!I53)</f>
        <v/>
      </c>
      <c r="J53" s="73" t="str">
        <f>IF('statement of marks'!J53="","",'statement of marks'!J53)</f>
        <v/>
      </c>
      <c r="K53" s="73" t="str">
        <f>IF('statement of marks'!K53="","",'statement of marks'!K53)</f>
        <v/>
      </c>
      <c r="L53" s="342" t="str">
        <f>IF('statement of marks'!AA53="","",'statement of marks'!AA53)</f>
        <v/>
      </c>
      <c r="M53" s="64" t="str">
        <f t="shared" si="7"/>
        <v/>
      </c>
      <c r="N53" s="342" t="str">
        <f>IF('statement of marks'!AZ53="","",'statement of marks'!AZ53)</f>
        <v/>
      </c>
      <c r="O53" s="64" t="str">
        <f t="shared" si="8"/>
        <v/>
      </c>
      <c r="P53" s="363">
        <f>'statement of marks'!BJ53</f>
        <v>0</v>
      </c>
      <c r="Q53" s="342" t="str">
        <f>IF('statement of marks'!BY53="","",'statement of marks'!BY53)</f>
        <v/>
      </c>
      <c r="R53" s="64" t="str">
        <f t="shared" si="9"/>
        <v/>
      </c>
      <c r="S53" s="342" t="str">
        <f>IF('statement of marks'!CW53="","",'statement of marks'!CW53)</f>
        <v/>
      </c>
      <c r="T53" s="64" t="str">
        <f t="shared" si="10"/>
        <v/>
      </c>
      <c r="U53" s="342" t="str">
        <f>IF('statement of marks'!DU53="","",'statement of marks'!DU53)</f>
        <v/>
      </c>
      <c r="V53" s="64" t="str">
        <f t="shared" si="11"/>
        <v/>
      </c>
      <c r="W53" s="342" t="str">
        <f>IF('statement of marks'!ER53="","",'statement of marks'!ER53)</f>
        <v/>
      </c>
      <c r="X53" s="64" t="str">
        <f t="shared" si="12"/>
        <v/>
      </c>
      <c r="Y53" s="95">
        <f t="shared" si="6"/>
        <v>0</v>
      </c>
      <c r="Z53" s="342" t="str">
        <f>IF('statement of marks'!FF53="","",'statement of marks'!FF53)</f>
        <v/>
      </c>
      <c r="AA53" s="64" t="str">
        <f>IF('statement of marks'!FG53="","",'statement of marks'!FG53)</f>
        <v/>
      </c>
      <c r="AB53" s="342" t="str">
        <f>IF('statement of marks'!FH53="","",'statement of marks'!FH53)</f>
        <v/>
      </c>
      <c r="AC53" s="64" t="str">
        <f>IF('statement of marks'!FP53="","",'statement of marks'!FP53)</f>
        <v/>
      </c>
      <c r="AD53" s="64" t="str">
        <f>IF('statement of marks'!FQ53="","",'statement of marks'!FQ53)</f>
        <v/>
      </c>
      <c r="AE53" s="64" t="str">
        <f>IF('statement of marks'!FR53="","",'statement of marks'!FR53)</f>
        <v/>
      </c>
      <c r="AF53" s="342" t="str">
        <f>IF('statement of marks'!FZ53="","",'statement of marks'!FZ53)</f>
        <v/>
      </c>
      <c r="AG53" s="342" t="str">
        <f>IF('statement of marks'!GA53="","",'statement of marks'!GA53)</f>
        <v/>
      </c>
      <c r="AH53" s="367" t="str">
        <f>IF('statement of marks'!GB53="","",'statement of marks'!GB53)</f>
        <v/>
      </c>
    </row>
    <row r="54" spans="1:34" hidden="1">
      <c r="A54" s="145" t="str">
        <f>IF('statement of marks'!A54="","",'statement of marks'!A54)</f>
        <v/>
      </c>
      <c r="B54" s="64" t="str">
        <f>IF('statement of marks'!B54="","",'statement of marks'!B54)</f>
        <v/>
      </c>
      <c r="C54" s="64" t="str">
        <f>IF('statement of marks'!C54="","",'statement of marks'!C54)</f>
        <v/>
      </c>
      <c r="D54" s="95">
        <f>IF('statement of marks'!D54="","",'statement of marks'!D54)</f>
        <v>848</v>
      </c>
      <c r="E54" s="95" t="str">
        <f>IF('statement of marks'!E54="","",'statement of marks'!E54)</f>
        <v/>
      </c>
      <c r="F54" s="64" t="str">
        <f>IF('statement of marks'!F54="","",'statement of marks'!F54)</f>
        <v/>
      </c>
      <c r="G54" s="336" t="str">
        <f>IF('statement of marks'!G54="","",'statement of marks'!G54)</f>
        <v/>
      </c>
      <c r="H54" s="73" t="str">
        <f>IF('statement of marks'!H54="","",'statement of marks'!H54)</f>
        <v/>
      </c>
      <c r="I54" s="73" t="str">
        <f>IF('statement of marks'!I54="","",'statement of marks'!I54)</f>
        <v/>
      </c>
      <c r="J54" s="73" t="str">
        <f>IF('statement of marks'!J54="","",'statement of marks'!J54)</f>
        <v/>
      </c>
      <c r="K54" s="73" t="str">
        <f>IF('statement of marks'!K54="","",'statement of marks'!K54)</f>
        <v/>
      </c>
      <c r="L54" s="342" t="str">
        <f>IF('statement of marks'!AA54="","",'statement of marks'!AA54)</f>
        <v/>
      </c>
      <c r="M54" s="64" t="str">
        <f t="shared" si="7"/>
        <v/>
      </c>
      <c r="N54" s="342" t="str">
        <f>IF('statement of marks'!AZ54="","",'statement of marks'!AZ54)</f>
        <v/>
      </c>
      <c r="O54" s="64" t="str">
        <f t="shared" si="8"/>
        <v/>
      </c>
      <c r="P54" s="363">
        <f>'statement of marks'!BJ54</f>
        <v>0</v>
      </c>
      <c r="Q54" s="342" t="str">
        <f>IF('statement of marks'!BY54="","",'statement of marks'!BY54)</f>
        <v/>
      </c>
      <c r="R54" s="64" t="str">
        <f t="shared" si="9"/>
        <v/>
      </c>
      <c r="S54" s="342" t="str">
        <f>IF('statement of marks'!CW54="","",'statement of marks'!CW54)</f>
        <v/>
      </c>
      <c r="T54" s="64" t="str">
        <f t="shared" si="10"/>
        <v/>
      </c>
      <c r="U54" s="342" t="str">
        <f>IF('statement of marks'!DU54="","",'statement of marks'!DU54)</f>
        <v/>
      </c>
      <c r="V54" s="64" t="str">
        <f t="shared" si="11"/>
        <v/>
      </c>
      <c r="W54" s="342" t="str">
        <f>IF('statement of marks'!ER54="","",'statement of marks'!ER54)</f>
        <v/>
      </c>
      <c r="X54" s="64" t="str">
        <f t="shared" si="12"/>
        <v/>
      </c>
      <c r="Y54" s="95">
        <f t="shared" si="6"/>
        <v>0</v>
      </c>
      <c r="Z54" s="342" t="str">
        <f>IF('statement of marks'!FF54="","",'statement of marks'!FF54)</f>
        <v/>
      </c>
      <c r="AA54" s="64" t="str">
        <f>IF('statement of marks'!FG54="","",'statement of marks'!FG54)</f>
        <v/>
      </c>
      <c r="AB54" s="342" t="str">
        <f>IF('statement of marks'!FH54="","",'statement of marks'!FH54)</f>
        <v/>
      </c>
      <c r="AC54" s="64" t="str">
        <f>IF('statement of marks'!FP54="","",'statement of marks'!FP54)</f>
        <v/>
      </c>
      <c r="AD54" s="64" t="str">
        <f>IF('statement of marks'!FQ54="","",'statement of marks'!FQ54)</f>
        <v/>
      </c>
      <c r="AE54" s="64" t="str">
        <f>IF('statement of marks'!FR54="","",'statement of marks'!FR54)</f>
        <v/>
      </c>
      <c r="AF54" s="342" t="str">
        <f>IF('statement of marks'!FZ54="","",'statement of marks'!FZ54)</f>
        <v/>
      </c>
      <c r="AG54" s="342" t="str">
        <f>IF('statement of marks'!GA54="","",'statement of marks'!GA54)</f>
        <v/>
      </c>
      <c r="AH54" s="367" t="str">
        <f>IF('statement of marks'!GB54="","",'statement of marks'!GB54)</f>
        <v/>
      </c>
    </row>
    <row r="55" spans="1:34" hidden="1">
      <c r="A55" s="145" t="str">
        <f>IF('statement of marks'!A55="","",'statement of marks'!A55)</f>
        <v/>
      </c>
      <c r="B55" s="64" t="str">
        <f>IF('statement of marks'!B55="","",'statement of marks'!B55)</f>
        <v/>
      </c>
      <c r="C55" s="64" t="str">
        <f>IF('statement of marks'!C55="","",'statement of marks'!C55)</f>
        <v/>
      </c>
      <c r="D55" s="95">
        <f>IF('statement of marks'!D55="","",'statement of marks'!D55)</f>
        <v>849</v>
      </c>
      <c r="E55" s="95" t="str">
        <f>IF('statement of marks'!E55="","",'statement of marks'!E55)</f>
        <v/>
      </c>
      <c r="F55" s="64" t="str">
        <f>IF('statement of marks'!F55="","",'statement of marks'!F55)</f>
        <v/>
      </c>
      <c r="G55" s="336" t="str">
        <f>IF('statement of marks'!G55="","",'statement of marks'!G55)</f>
        <v/>
      </c>
      <c r="H55" s="73" t="str">
        <f>IF('statement of marks'!H55="","",'statement of marks'!H55)</f>
        <v/>
      </c>
      <c r="I55" s="73" t="str">
        <f>IF('statement of marks'!I55="","",'statement of marks'!I55)</f>
        <v/>
      </c>
      <c r="J55" s="73" t="str">
        <f>IF('statement of marks'!J55="","",'statement of marks'!J55)</f>
        <v/>
      </c>
      <c r="K55" s="73" t="str">
        <f>IF('statement of marks'!K55="","",'statement of marks'!K55)</f>
        <v/>
      </c>
      <c r="L55" s="342" t="str">
        <f>IF('statement of marks'!AA55="","",'statement of marks'!AA55)</f>
        <v/>
      </c>
      <c r="M55" s="64" t="str">
        <f t="shared" si="7"/>
        <v/>
      </c>
      <c r="N55" s="342" t="str">
        <f>IF('statement of marks'!AZ55="","",'statement of marks'!AZ55)</f>
        <v/>
      </c>
      <c r="O55" s="64" t="str">
        <f t="shared" si="8"/>
        <v/>
      </c>
      <c r="P55" s="363">
        <f>'statement of marks'!BJ55</f>
        <v>0</v>
      </c>
      <c r="Q55" s="342" t="str">
        <f>IF('statement of marks'!BY55="","",'statement of marks'!BY55)</f>
        <v/>
      </c>
      <c r="R55" s="64" t="str">
        <f t="shared" si="9"/>
        <v/>
      </c>
      <c r="S55" s="342" t="str">
        <f>IF('statement of marks'!CW55="","",'statement of marks'!CW55)</f>
        <v/>
      </c>
      <c r="T55" s="64" t="str">
        <f t="shared" si="10"/>
        <v/>
      </c>
      <c r="U55" s="342" t="str">
        <f>IF('statement of marks'!DU55="","",'statement of marks'!DU55)</f>
        <v/>
      </c>
      <c r="V55" s="64" t="str">
        <f t="shared" si="11"/>
        <v/>
      </c>
      <c r="W55" s="342" t="str">
        <f>IF('statement of marks'!ER55="","",'statement of marks'!ER55)</f>
        <v/>
      </c>
      <c r="X55" s="64" t="str">
        <f t="shared" si="12"/>
        <v/>
      </c>
      <c r="Y55" s="95">
        <f t="shared" si="6"/>
        <v>0</v>
      </c>
      <c r="Z55" s="342" t="str">
        <f>IF('statement of marks'!FF55="","",'statement of marks'!FF55)</f>
        <v/>
      </c>
      <c r="AA55" s="64" t="str">
        <f>IF('statement of marks'!FG55="","",'statement of marks'!FG55)</f>
        <v/>
      </c>
      <c r="AB55" s="342" t="str">
        <f>IF('statement of marks'!FH55="","",'statement of marks'!FH55)</f>
        <v/>
      </c>
      <c r="AC55" s="64" t="str">
        <f>IF('statement of marks'!FP55="","",'statement of marks'!FP55)</f>
        <v/>
      </c>
      <c r="AD55" s="64" t="str">
        <f>IF('statement of marks'!FQ55="","",'statement of marks'!FQ55)</f>
        <v/>
      </c>
      <c r="AE55" s="64" t="str">
        <f>IF('statement of marks'!FR55="","",'statement of marks'!FR55)</f>
        <v/>
      </c>
      <c r="AF55" s="342" t="str">
        <f>IF('statement of marks'!FZ55="","",'statement of marks'!FZ55)</f>
        <v/>
      </c>
      <c r="AG55" s="342" t="str">
        <f>IF('statement of marks'!GA55="","",'statement of marks'!GA55)</f>
        <v/>
      </c>
      <c r="AH55" s="367" t="str">
        <f>IF('statement of marks'!GB55="","",'statement of marks'!GB55)</f>
        <v/>
      </c>
    </row>
    <row r="56" spans="1:34" hidden="1">
      <c r="A56" s="145" t="str">
        <f>IF('statement of marks'!A56="","",'statement of marks'!A56)</f>
        <v/>
      </c>
      <c r="B56" s="64" t="str">
        <f>IF('statement of marks'!B56="","",'statement of marks'!B56)</f>
        <v/>
      </c>
      <c r="C56" s="64" t="str">
        <f>IF('statement of marks'!C56="","",'statement of marks'!C56)</f>
        <v/>
      </c>
      <c r="D56" s="95">
        <f>IF('statement of marks'!D56="","",'statement of marks'!D56)</f>
        <v>850</v>
      </c>
      <c r="E56" s="95" t="str">
        <f>IF('statement of marks'!E56="","",'statement of marks'!E56)</f>
        <v/>
      </c>
      <c r="F56" s="64" t="str">
        <f>IF('statement of marks'!F56="","",'statement of marks'!F56)</f>
        <v/>
      </c>
      <c r="G56" s="336" t="str">
        <f>IF('statement of marks'!G56="","",'statement of marks'!G56)</f>
        <v/>
      </c>
      <c r="H56" s="73" t="str">
        <f>IF('statement of marks'!H56="","",'statement of marks'!H56)</f>
        <v/>
      </c>
      <c r="I56" s="73" t="str">
        <f>IF('statement of marks'!I56="","",'statement of marks'!I56)</f>
        <v/>
      </c>
      <c r="J56" s="73" t="str">
        <f>IF('statement of marks'!J56="","",'statement of marks'!J56)</f>
        <v/>
      </c>
      <c r="K56" s="73" t="str">
        <f>IF('statement of marks'!K56="","",'statement of marks'!K56)</f>
        <v/>
      </c>
      <c r="L56" s="342" t="str">
        <f>IF('statement of marks'!AA56="","",'statement of marks'!AA56)</f>
        <v/>
      </c>
      <c r="M56" s="64" t="str">
        <f t="shared" si="7"/>
        <v/>
      </c>
      <c r="N56" s="342" t="str">
        <f>IF('statement of marks'!AZ56="","",'statement of marks'!AZ56)</f>
        <v/>
      </c>
      <c r="O56" s="64" t="str">
        <f t="shared" si="8"/>
        <v/>
      </c>
      <c r="P56" s="363">
        <f>'statement of marks'!BJ56</f>
        <v>0</v>
      </c>
      <c r="Q56" s="342" t="str">
        <f>IF('statement of marks'!BY56="","",'statement of marks'!BY56)</f>
        <v/>
      </c>
      <c r="R56" s="64" t="str">
        <f t="shared" si="9"/>
        <v/>
      </c>
      <c r="S56" s="342" t="str">
        <f>IF('statement of marks'!CW56="","",'statement of marks'!CW56)</f>
        <v/>
      </c>
      <c r="T56" s="64" t="str">
        <f t="shared" si="10"/>
        <v/>
      </c>
      <c r="U56" s="342" t="str">
        <f>IF('statement of marks'!DU56="","",'statement of marks'!DU56)</f>
        <v/>
      </c>
      <c r="V56" s="64" t="str">
        <f t="shared" si="11"/>
        <v/>
      </c>
      <c r="W56" s="342" t="str">
        <f>IF('statement of marks'!ER56="","",'statement of marks'!ER56)</f>
        <v/>
      </c>
      <c r="X56" s="64" t="str">
        <f t="shared" si="12"/>
        <v/>
      </c>
      <c r="Y56" s="95">
        <f t="shared" si="6"/>
        <v>0</v>
      </c>
      <c r="Z56" s="342" t="str">
        <f>IF('statement of marks'!FF56="","",'statement of marks'!FF56)</f>
        <v/>
      </c>
      <c r="AA56" s="64" t="str">
        <f>IF('statement of marks'!FG56="","",'statement of marks'!FG56)</f>
        <v/>
      </c>
      <c r="AB56" s="342" t="str">
        <f>IF('statement of marks'!FH56="","",'statement of marks'!FH56)</f>
        <v/>
      </c>
      <c r="AC56" s="64" t="str">
        <f>IF('statement of marks'!FP56="","",'statement of marks'!FP56)</f>
        <v/>
      </c>
      <c r="AD56" s="64" t="str">
        <f>IF('statement of marks'!FQ56="","",'statement of marks'!FQ56)</f>
        <v/>
      </c>
      <c r="AE56" s="64" t="str">
        <f>IF('statement of marks'!FR56="","",'statement of marks'!FR56)</f>
        <v/>
      </c>
      <c r="AF56" s="342" t="str">
        <f>IF('statement of marks'!FZ56="","",'statement of marks'!FZ56)</f>
        <v/>
      </c>
      <c r="AG56" s="342" t="str">
        <f>IF('statement of marks'!GA56="","",'statement of marks'!GA56)</f>
        <v/>
      </c>
      <c r="AH56" s="367" t="str">
        <f>IF('statement of marks'!GB56="","",'statement of marks'!GB56)</f>
        <v/>
      </c>
    </row>
    <row r="57" spans="1:34" hidden="1">
      <c r="A57" s="145" t="str">
        <f>IF('statement of marks'!A57="","",'statement of marks'!A57)</f>
        <v/>
      </c>
      <c r="B57" s="64" t="str">
        <f>IF('statement of marks'!B57="","",'statement of marks'!B57)</f>
        <v/>
      </c>
      <c r="C57" s="64" t="str">
        <f>IF('statement of marks'!C57="","",'statement of marks'!C57)</f>
        <v/>
      </c>
      <c r="D57" s="95">
        <f>IF('statement of marks'!D57="","",'statement of marks'!D57)</f>
        <v>851</v>
      </c>
      <c r="E57" s="95" t="str">
        <f>IF('statement of marks'!E57="","",'statement of marks'!E57)</f>
        <v/>
      </c>
      <c r="F57" s="64" t="str">
        <f>IF('statement of marks'!F57="","",'statement of marks'!F57)</f>
        <v/>
      </c>
      <c r="G57" s="336" t="str">
        <f>IF('statement of marks'!G57="","",'statement of marks'!G57)</f>
        <v/>
      </c>
      <c r="H57" s="73" t="str">
        <f>IF('statement of marks'!H57="","",'statement of marks'!H57)</f>
        <v/>
      </c>
      <c r="I57" s="73" t="str">
        <f>IF('statement of marks'!I57="","",'statement of marks'!I57)</f>
        <v/>
      </c>
      <c r="J57" s="73" t="str">
        <f>IF('statement of marks'!J57="","",'statement of marks'!J57)</f>
        <v/>
      </c>
      <c r="K57" s="73" t="str">
        <f>IF('statement of marks'!K57="","",'statement of marks'!K57)</f>
        <v/>
      </c>
      <c r="L57" s="342" t="str">
        <f>IF('statement of marks'!AA57="","",'statement of marks'!AA57)</f>
        <v/>
      </c>
      <c r="M57" s="64" t="str">
        <f t="shared" si="7"/>
        <v/>
      </c>
      <c r="N57" s="342" t="str">
        <f>IF('statement of marks'!AZ57="","",'statement of marks'!AZ57)</f>
        <v/>
      </c>
      <c r="O57" s="64" t="str">
        <f t="shared" si="8"/>
        <v/>
      </c>
      <c r="P57" s="363">
        <f>'statement of marks'!BJ57</f>
        <v>0</v>
      </c>
      <c r="Q57" s="342" t="str">
        <f>IF('statement of marks'!BY57="","",'statement of marks'!BY57)</f>
        <v/>
      </c>
      <c r="R57" s="64" t="str">
        <f t="shared" si="9"/>
        <v/>
      </c>
      <c r="S57" s="342" t="str">
        <f>IF('statement of marks'!CW57="","",'statement of marks'!CW57)</f>
        <v/>
      </c>
      <c r="T57" s="64" t="str">
        <f t="shared" si="10"/>
        <v/>
      </c>
      <c r="U57" s="342" t="str">
        <f>IF('statement of marks'!DU57="","",'statement of marks'!DU57)</f>
        <v/>
      </c>
      <c r="V57" s="64" t="str">
        <f t="shared" si="11"/>
        <v/>
      </c>
      <c r="W57" s="342" t="str">
        <f>IF('statement of marks'!ER57="","",'statement of marks'!ER57)</f>
        <v/>
      </c>
      <c r="X57" s="64" t="str">
        <f t="shared" si="12"/>
        <v/>
      </c>
      <c r="Y57" s="95">
        <f t="shared" si="6"/>
        <v>0</v>
      </c>
      <c r="Z57" s="342" t="str">
        <f>IF('statement of marks'!FF57="","",'statement of marks'!FF57)</f>
        <v/>
      </c>
      <c r="AA57" s="64" t="str">
        <f>IF('statement of marks'!FG57="","",'statement of marks'!FG57)</f>
        <v/>
      </c>
      <c r="AB57" s="342" t="str">
        <f>IF('statement of marks'!FH57="","",'statement of marks'!FH57)</f>
        <v/>
      </c>
      <c r="AC57" s="64" t="str">
        <f>IF('statement of marks'!FP57="","",'statement of marks'!FP57)</f>
        <v/>
      </c>
      <c r="AD57" s="64" t="str">
        <f>IF('statement of marks'!FQ57="","",'statement of marks'!FQ57)</f>
        <v/>
      </c>
      <c r="AE57" s="64" t="str">
        <f>IF('statement of marks'!FR57="","",'statement of marks'!FR57)</f>
        <v/>
      </c>
      <c r="AF57" s="342" t="str">
        <f>IF('statement of marks'!FZ57="","",'statement of marks'!FZ57)</f>
        <v/>
      </c>
      <c r="AG57" s="342" t="str">
        <f>IF('statement of marks'!GA57="","",'statement of marks'!GA57)</f>
        <v/>
      </c>
      <c r="AH57" s="367" t="str">
        <f>IF('statement of marks'!GB57="","",'statement of marks'!GB57)</f>
        <v/>
      </c>
    </row>
    <row r="58" spans="1:34" hidden="1">
      <c r="A58" s="145" t="str">
        <f>IF('statement of marks'!A58="","",'statement of marks'!A58)</f>
        <v/>
      </c>
      <c r="B58" s="64" t="str">
        <f>IF('statement of marks'!B58="","",'statement of marks'!B58)</f>
        <v/>
      </c>
      <c r="C58" s="64" t="str">
        <f>IF('statement of marks'!C58="","",'statement of marks'!C58)</f>
        <v/>
      </c>
      <c r="D58" s="95">
        <f>IF('statement of marks'!D58="","",'statement of marks'!D58)</f>
        <v>852</v>
      </c>
      <c r="E58" s="95" t="str">
        <f>IF('statement of marks'!E58="","",'statement of marks'!E58)</f>
        <v/>
      </c>
      <c r="F58" s="64" t="str">
        <f>IF('statement of marks'!F58="","",'statement of marks'!F58)</f>
        <v/>
      </c>
      <c r="G58" s="336" t="str">
        <f>IF('statement of marks'!G58="","",'statement of marks'!G58)</f>
        <v/>
      </c>
      <c r="H58" s="73" t="str">
        <f>IF('statement of marks'!H58="","",'statement of marks'!H58)</f>
        <v/>
      </c>
      <c r="I58" s="73" t="str">
        <f>IF('statement of marks'!I58="","",'statement of marks'!I58)</f>
        <v/>
      </c>
      <c r="J58" s="73" t="str">
        <f>IF('statement of marks'!J58="","",'statement of marks'!J58)</f>
        <v/>
      </c>
      <c r="K58" s="73" t="str">
        <f>IF('statement of marks'!K58="","",'statement of marks'!K58)</f>
        <v/>
      </c>
      <c r="L58" s="342" t="str">
        <f>IF('statement of marks'!AA58="","",'statement of marks'!AA58)</f>
        <v/>
      </c>
      <c r="M58" s="64" t="str">
        <f t="shared" si="7"/>
        <v/>
      </c>
      <c r="N58" s="342" t="str">
        <f>IF('statement of marks'!AZ58="","",'statement of marks'!AZ58)</f>
        <v/>
      </c>
      <c r="O58" s="64" t="str">
        <f t="shared" si="8"/>
        <v/>
      </c>
      <c r="P58" s="363">
        <f>'statement of marks'!BJ58</f>
        <v>0</v>
      </c>
      <c r="Q58" s="342" t="str">
        <f>IF('statement of marks'!BY58="","",'statement of marks'!BY58)</f>
        <v/>
      </c>
      <c r="R58" s="64" t="str">
        <f t="shared" si="9"/>
        <v/>
      </c>
      <c r="S58" s="342" t="str">
        <f>IF('statement of marks'!CW58="","",'statement of marks'!CW58)</f>
        <v/>
      </c>
      <c r="T58" s="64" t="str">
        <f t="shared" si="10"/>
        <v/>
      </c>
      <c r="U58" s="342" t="str">
        <f>IF('statement of marks'!DU58="","",'statement of marks'!DU58)</f>
        <v/>
      </c>
      <c r="V58" s="64" t="str">
        <f t="shared" si="11"/>
        <v/>
      </c>
      <c r="W58" s="342" t="str">
        <f>IF('statement of marks'!ER58="","",'statement of marks'!ER58)</f>
        <v/>
      </c>
      <c r="X58" s="64" t="str">
        <f t="shared" si="12"/>
        <v/>
      </c>
      <c r="Y58" s="95">
        <f t="shared" si="6"/>
        <v>0</v>
      </c>
      <c r="Z58" s="342" t="str">
        <f>IF('statement of marks'!FF58="","",'statement of marks'!FF58)</f>
        <v/>
      </c>
      <c r="AA58" s="64" t="str">
        <f>IF('statement of marks'!FG58="","",'statement of marks'!FG58)</f>
        <v/>
      </c>
      <c r="AB58" s="342" t="str">
        <f>IF('statement of marks'!FH58="","",'statement of marks'!FH58)</f>
        <v/>
      </c>
      <c r="AC58" s="64" t="str">
        <f>IF('statement of marks'!FP58="","",'statement of marks'!FP58)</f>
        <v/>
      </c>
      <c r="AD58" s="64" t="str">
        <f>IF('statement of marks'!FQ58="","",'statement of marks'!FQ58)</f>
        <v/>
      </c>
      <c r="AE58" s="64" t="str">
        <f>IF('statement of marks'!FR58="","",'statement of marks'!FR58)</f>
        <v/>
      </c>
      <c r="AF58" s="342" t="str">
        <f>IF('statement of marks'!FZ58="","",'statement of marks'!FZ58)</f>
        <v/>
      </c>
      <c r="AG58" s="342" t="str">
        <f>IF('statement of marks'!GA58="","",'statement of marks'!GA58)</f>
        <v/>
      </c>
      <c r="AH58" s="367" t="str">
        <f>IF('statement of marks'!GB58="","",'statement of marks'!GB58)</f>
        <v/>
      </c>
    </row>
    <row r="59" spans="1:34" hidden="1">
      <c r="A59" s="145" t="str">
        <f>IF('statement of marks'!A59="","",'statement of marks'!A59)</f>
        <v/>
      </c>
      <c r="B59" s="64" t="str">
        <f>IF('statement of marks'!B59="","",'statement of marks'!B59)</f>
        <v/>
      </c>
      <c r="C59" s="64" t="str">
        <f>IF('statement of marks'!C59="","",'statement of marks'!C59)</f>
        <v/>
      </c>
      <c r="D59" s="95">
        <f>IF('statement of marks'!D59="","",'statement of marks'!D59)</f>
        <v>853</v>
      </c>
      <c r="E59" s="95" t="str">
        <f>IF('statement of marks'!E59="","",'statement of marks'!E59)</f>
        <v/>
      </c>
      <c r="F59" s="64" t="str">
        <f>IF('statement of marks'!F59="","",'statement of marks'!F59)</f>
        <v/>
      </c>
      <c r="G59" s="336" t="str">
        <f>IF('statement of marks'!G59="","",'statement of marks'!G59)</f>
        <v/>
      </c>
      <c r="H59" s="73" t="str">
        <f>IF('statement of marks'!H59="","",'statement of marks'!H59)</f>
        <v/>
      </c>
      <c r="I59" s="73" t="str">
        <f>IF('statement of marks'!I59="","",'statement of marks'!I59)</f>
        <v/>
      </c>
      <c r="J59" s="73" t="str">
        <f>IF('statement of marks'!J59="","",'statement of marks'!J59)</f>
        <v/>
      </c>
      <c r="K59" s="73" t="str">
        <f>IF('statement of marks'!K59="","",'statement of marks'!K59)</f>
        <v/>
      </c>
      <c r="L59" s="342" t="str">
        <f>IF('statement of marks'!AA59="","",'statement of marks'!AA59)</f>
        <v/>
      </c>
      <c r="M59" s="64" t="str">
        <f t="shared" si="7"/>
        <v/>
      </c>
      <c r="N59" s="342" t="str">
        <f>IF('statement of marks'!AZ59="","",'statement of marks'!AZ59)</f>
        <v/>
      </c>
      <c r="O59" s="64" t="str">
        <f t="shared" si="8"/>
        <v/>
      </c>
      <c r="P59" s="363">
        <f>'statement of marks'!BJ59</f>
        <v>0</v>
      </c>
      <c r="Q59" s="342" t="str">
        <f>IF('statement of marks'!BY59="","",'statement of marks'!BY59)</f>
        <v/>
      </c>
      <c r="R59" s="64" t="str">
        <f t="shared" si="9"/>
        <v/>
      </c>
      <c r="S59" s="342" t="str">
        <f>IF('statement of marks'!CW59="","",'statement of marks'!CW59)</f>
        <v/>
      </c>
      <c r="T59" s="64" t="str">
        <f t="shared" si="10"/>
        <v/>
      </c>
      <c r="U59" s="342" t="str">
        <f>IF('statement of marks'!DU59="","",'statement of marks'!DU59)</f>
        <v/>
      </c>
      <c r="V59" s="64" t="str">
        <f t="shared" si="11"/>
        <v/>
      </c>
      <c r="W59" s="342" t="str">
        <f>IF('statement of marks'!ER59="","",'statement of marks'!ER59)</f>
        <v/>
      </c>
      <c r="X59" s="64" t="str">
        <f t="shared" si="12"/>
        <v/>
      </c>
      <c r="Y59" s="95">
        <f t="shared" si="6"/>
        <v>0</v>
      </c>
      <c r="Z59" s="342" t="str">
        <f>IF('statement of marks'!FF59="","",'statement of marks'!FF59)</f>
        <v/>
      </c>
      <c r="AA59" s="64" t="str">
        <f>IF('statement of marks'!FG59="","",'statement of marks'!FG59)</f>
        <v/>
      </c>
      <c r="AB59" s="342" t="str">
        <f>IF('statement of marks'!FH59="","",'statement of marks'!FH59)</f>
        <v/>
      </c>
      <c r="AC59" s="64" t="str">
        <f>IF('statement of marks'!FP59="","",'statement of marks'!FP59)</f>
        <v/>
      </c>
      <c r="AD59" s="64" t="str">
        <f>IF('statement of marks'!FQ59="","",'statement of marks'!FQ59)</f>
        <v/>
      </c>
      <c r="AE59" s="64" t="str">
        <f>IF('statement of marks'!FR59="","",'statement of marks'!FR59)</f>
        <v/>
      </c>
      <c r="AF59" s="342" t="str">
        <f>IF('statement of marks'!FZ59="","",'statement of marks'!FZ59)</f>
        <v/>
      </c>
      <c r="AG59" s="342" t="str">
        <f>IF('statement of marks'!GA59="","",'statement of marks'!GA59)</f>
        <v/>
      </c>
      <c r="AH59" s="367" t="str">
        <f>IF('statement of marks'!GB59="","",'statement of marks'!GB59)</f>
        <v/>
      </c>
    </row>
    <row r="60" spans="1:34" hidden="1">
      <c r="A60" s="145" t="str">
        <f>IF('statement of marks'!A60="","",'statement of marks'!A60)</f>
        <v/>
      </c>
      <c r="B60" s="64" t="str">
        <f>IF('statement of marks'!B60="","",'statement of marks'!B60)</f>
        <v/>
      </c>
      <c r="C60" s="64" t="str">
        <f>IF('statement of marks'!C60="","",'statement of marks'!C60)</f>
        <v/>
      </c>
      <c r="D60" s="95">
        <f>IF('statement of marks'!D60="","",'statement of marks'!D60)</f>
        <v>854</v>
      </c>
      <c r="E60" s="95" t="str">
        <f>IF('statement of marks'!E60="","",'statement of marks'!E60)</f>
        <v/>
      </c>
      <c r="F60" s="64" t="str">
        <f>IF('statement of marks'!F60="","",'statement of marks'!F60)</f>
        <v/>
      </c>
      <c r="G60" s="336" t="str">
        <f>IF('statement of marks'!G60="","",'statement of marks'!G60)</f>
        <v/>
      </c>
      <c r="H60" s="73" t="str">
        <f>IF('statement of marks'!H60="","",'statement of marks'!H60)</f>
        <v/>
      </c>
      <c r="I60" s="73" t="str">
        <f>IF('statement of marks'!I60="","",'statement of marks'!I60)</f>
        <v/>
      </c>
      <c r="J60" s="73" t="str">
        <f>IF('statement of marks'!J60="","",'statement of marks'!J60)</f>
        <v/>
      </c>
      <c r="K60" s="73" t="str">
        <f>IF('statement of marks'!K60="","",'statement of marks'!K60)</f>
        <v/>
      </c>
      <c r="L60" s="342" t="str">
        <f>IF('statement of marks'!AA60="","",'statement of marks'!AA60)</f>
        <v/>
      </c>
      <c r="M60" s="64" t="str">
        <f t="shared" si="7"/>
        <v/>
      </c>
      <c r="N60" s="342" t="str">
        <f>IF('statement of marks'!AZ60="","",'statement of marks'!AZ60)</f>
        <v/>
      </c>
      <c r="O60" s="64" t="str">
        <f t="shared" si="8"/>
        <v/>
      </c>
      <c r="P60" s="363">
        <f>'statement of marks'!BJ60</f>
        <v>0</v>
      </c>
      <c r="Q60" s="342" t="str">
        <f>IF('statement of marks'!BY60="","",'statement of marks'!BY60)</f>
        <v/>
      </c>
      <c r="R60" s="64" t="str">
        <f t="shared" si="9"/>
        <v/>
      </c>
      <c r="S60" s="342" t="str">
        <f>IF('statement of marks'!CW60="","",'statement of marks'!CW60)</f>
        <v/>
      </c>
      <c r="T60" s="64" t="str">
        <f t="shared" si="10"/>
        <v/>
      </c>
      <c r="U60" s="342" t="str">
        <f>IF('statement of marks'!DU60="","",'statement of marks'!DU60)</f>
        <v/>
      </c>
      <c r="V60" s="64" t="str">
        <f t="shared" si="11"/>
        <v/>
      </c>
      <c r="W60" s="342" t="str">
        <f>IF('statement of marks'!ER60="","",'statement of marks'!ER60)</f>
        <v/>
      </c>
      <c r="X60" s="64" t="str">
        <f t="shared" si="12"/>
        <v/>
      </c>
      <c r="Y60" s="95">
        <f t="shared" si="6"/>
        <v>0</v>
      </c>
      <c r="Z60" s="342" t="str">
        <f>IF('statement of marks'!FF60="","",'statement of marks'!FF60)</f>
        <v/>
      </c>
      <c r="AA60" s="64" t="str">
        <f>IF('statement of marks'!FG60="","",'statement of marks'!FG60)</f>
        <v/>
      </c>
      <c r="AB60" s="342" t="str">
        <f>IF('statement of marks'!FH60="","",'statement of marks'!FH60)</f>
        <v/>
      </c>
      <c r="AC60" s="64" t="str">
        <f>IF('statement of marks'!FP60="","",'statement of marks'!FP60)</f>
        <v/>
      </c>
      <c r="AD60" s="64" t="str">
        <f>IF('statement of marks'!FQ60="","",'statement of marks'!FQ60)</f>
        <v/>
      </c>
      <c r="AE60" s="64" t="str">
        <f>IF('statement of marks'!FR60="","",'statement of marks'!FR60)</f>
        <v/>
      </c>
      <c r="AF60" s="342" t="str">
        <f>IF('statement of marks'!FZ60="","",'statement of marks'!FZ60)</f>
        <v/>
      </c>
      <c r="AG60" s="342" t="str">
        <f>IF('statement of marks'!GA60="","",'statement of marks'!GA60)</f>
        <v/>
      </c>
      <c r="AH60" s="367" t="str">
        <f>IF('statement of marks'!GB60="","",'statement of marks'!GB60)</f>
        <v/>
      </c>
    </row>
    <row r="61" spans="1:34" hidden="1">
      <c r="A61" s="145" t="str">
        <f>IF('statement of marks'!A61="","",'statement of marks'!A61)</f>
        <v/>
      </c>
      <c r="B61" s="64" t="str">
        <f>IF('statement of marks'!B61="","",'statement of marks'!B61)</f>
        <v/>
      </c>
      <c r="C61" s="64" t="str">
        <f>IF('statement of marks'!C61="","",'statement of marks'!C61)</f>
        <v/>
      </c>
      <c r="D61" s="95">
        <f>IF('statement of marks'!D61="","",'statement of marks'!D61)</f>
        <v>855</v>
      </c>
      <c r="E61" s="95" t="str">
        <f>IF('statement of marks'!E61="","",'statement of marks'!E61)</f>
        <v/>
      </c>
      <c r="F61" s="64" t="str">
        <f>IF('statement of marks'!F61="","",'statement of marks'!F61)</f>
        <v/>
      </c>
      <c r="G61" s="336" t="str">
        <f>IF('statement of marks'!G61="","",'statement of marks'!G61)</f>
        <v/>
      </c>
      <c r="H61" s="73" t="str">
        <f>IF('statement of marks'!H61="","",'statement of marks'!H61)</f>
        <v/>
      </c>
      <c r="I61" s="73" t="str">
        <f>IF('statement of marks'!I61="","",'statement of marks'!I61)</f>
        <v/>
      </c>
      <c r="J61" s="73" t="str">
        <f>IF('statement of marks'!J61="","",'statement of marks'!J61)</f>
        <v/>
      </c>
      <c r="K61" s="73" t="str">
        <f>IF('statement of marks'!K61="","",'statement of marks'!K61)</f>
        <v/>
      </c>
      <c r="L61" s="342" t="str">
        <f>IF('statement of marks'!AA61="","",'statement of marks'!AA61)</f>
        <v/>
      </c>
      <c r="M61" s="64" t="str">
        <f t="shared" si="7"/>
        <v/>
      </c>
      <c r="N61" s="342" t="str">
        <f>IF('statement of marks'!AZ61="","",'statement of marks'!AZ61)</f>
        <v/>
      </c>
      <c r="O61" s="64" t="str">
        <f t="shared" si="8"/>
        <v/>
      </c>
      <c r="P61" s="363">
        <f>'statement of marks'!BJ61</f>
        <v>0</v>
      </c>
      <c r="Q61" s="342" t="str">
        <f>IF('statement of marks'!BY61="","",'statement of marks'!BY61)</f>
        <v/>
      </c>
      <c r="R61" s="64" t="str">
        <f t="shared" si="9"/>
        <v/>
      </c>
      <c r="S61" s="342" t="str">
        <f>IF('statement of marks'!CW61="","",'statement of marks'!CW61)</f>
        <v/>
      </c>
      <c r="T61" s="64" t="str">
        <f t="shared" si="10"/>
        <v/>
      </c>
      <c r="U61" s="342" t="str">
        <f>IF('statement of marks'!DU61="","",'statement of marks'!DU61)</f>
        <v/>
      </c>
      <c r="V61" s="64" t="str">
        <f t="shared" si="11"/>
        <v/>
      </c>
      <c r="W61" s="342" t="str">
        <f>IF('statement of marks'!ER61="","",'statement of marks'!ER61)</f>
        <v/>
      </c>
      <c r="X61" s="64" t="str">
        <f t="shared" si="12"/>
        <v/>
      </c>
      <c r="Y61" s="95">
        <f t="shared" si="6"/>
        <v>0</v>
      </c>
      <c r="Z61" s="342" t="str">
        <f>IF('statement of marks'!FF61="","",'statement of marks'!FF61)</f>
        <v/>
      </c>
      <c r="AA61" s="64" t="str">
        <f>IF('statement of marks'!FG61="","",'statement of marks'!FG61)</f>
        <v/>
      </c>
      <c r="AB61" s="342" t="str">
        <f>IF('statement of marks'!FH61="","",'statement of marks'!FH61)</f>
        <v/>
      </c>
      <c r="AC61" s="64" t="str">
        <f>IF('statement of marks'!FP61="","",'statement of marks'!FP61)</f>
        <v/>
      </c>
      <c r="AD61" s="64" t="str">
        <f>IF('statement of marks'!FQ61="","",'statement of marks'!FQ61)</f>
        <v/>
      </c>
      <c r="AE61" s="64" t="str">
        <f>IF('statement of marks'!FR61="","",'statement of marks'!FR61)</f>
        <v/>
      </c>
      <c r="AF61" s="342" t="str">
        <f>IF('statement of marks'!FZ61="","",'statement of marks'!FZ61)</f>
        <v/>
      </c>
      <c r="AG61" s="342" t="str">
        <f>IF('statement of marks'!GA61="","",'statement of marks'!GA61)</f>
        <v/>
      </c>
      <c r="AH61" s="367" t="str">
        <f>IF('statement of marks'!GB61="","",'statement of marks'!GB61)</f>
        <v/>
      </c>
    </row>
    <row r="62" spans="1:34" hidden="1">
      <c r="A62" s="145" t="str">
        <f>IF('statement of marks'!A62="","",'statement of marks'!A62)</f>
        <v/>
      </c>
      <c r="B62" s="64" t="str">
        <f>IF('statement of marks'!B62="","",'statement of marks'!B62)</f>
        <v/>
      </c>
      <c r="C62" s="64" t="str">
        <f>IF('statement of marks'!C62="","",'statement of marks'!C62)</f>
        <v/>
      </c>
      <c r="D62" s="95">
        <f>IF('statement of marks'!D62="","",'statement of marks'!D62)</f>
        <v>856</v>
      </c>
      <c r="E62" s="95" t="str">
        <f>IF('statement of marks'!E62="","",'statement of marks'!E62)</f>
        <v/>
      </c>
      <c r="F62" s="64" t="str">
        <f>IF('statement of marks'!F62="","",'statement of marks'!F62)</f>
        <v/>
      </c>
      <c r="G62" s="336" t="str">
        <f>IF('statement of marks'!G62="","",'statement of marks'!G62)</f>
        <v/>
      </c>
      <c r="H62" s="73" t="str">
        <f>IF('statement of marks'!H62="","",'statement of marks'!H62)</f>
        <v/>
      </c>
      <c r="I62" s="73" t="str">
        <f>IF('statement of marks'!I62="","",'statement of marks'!I62)</f>
        <v/>
      </c>
      <c r="J62" s="73" t="str">
        <f>IF('statement of marks'!J62="","",'statement of marks'!J62)</f>
        <v/>
      </c>
      <c r="K62" s="73" t="str">
        <f>IF('statement of marks'!K62="","",'statement of marks'!K62)</f>
        <v/>
      </c>
      <c r="L62" s="342" t="str">
        <f>IF('statement of marks'!AA62="","",'statement of marks'!AA62)</f>
        <v/>
      </c>
      <c r="M62" s="64" t="str">
        <f t="shared" si="7"/>
        <v/>
      </c>
      <c r="N62" s="342" t="str">
        <f>IF('statement of marks'!AZ62="","",'statement of marks'!AZ62)</f>
        <v/>
      </c>
      <c r="O62" s="64" t="str">
        <f t="shared" si="8"/>
        <v/>
      </c>
      <c r="P62" s="363">
        <f>'statement of marks'!BJ62</f>
        <v>0</v>
      </c>
      <c r="Q62" s="342" t="str">
        <f>IF('statement of marks'!BY62="","",'statement of marks'!BY62)</f>
        <v/>
      </c>
      <c r="R62" s="64" t="str">
        <f t="shared" si="9"/>
        <v/>
      </c>
      <c r="S62" s="342" t="str">
        <f>IF('statement of marks'!CW62="","",'statement of marks'!CW62)</f>
        <v/>
      </c>
      <c r="T62" s="64" t="str">
        <f t="shared" si="10"/>
        <v/>
      </c>
      <c r="U62" s="342" t="str">
        <f>IF('statement of marks'!DU62="","",'statement of marks'!DU62)</f>
        <v/>
      </c>
      <c r="V62" s="64" t="str">
        <f t="shared" si="11"/>
        <v/>
      </c>
      <c r="W62" s="342" t="str">
        <f>IF('statement of marks'!ER62="","",'statement of marks'!ER62)</f>
        <v/>
      </c>
      <c r="X62" s="64" t="str">
        <f t="shared" si="12"/>
        <v/>
      </c>
      <c r="Y62" s="95">
        <f t="shared" si="6"/>
        <v>0</v>
      </c>
      <c r="Z62" s="342" t="str">
        <f>IF('statement of marks'!FF62="","",'statement of marks'!FF62)</f>
        <v/>
      </c>
      <c r="AA62" s="64" t="str">
        <f>IF('statement of marks'!FG62="","",'statement of marks'!FG62)</f>
        <v/>
      </c>
      <c r="AB62" s="342" t="str">
        <f>IF('statement of marks'!FH62="","",'statement of marks'!FH62)</f>
        <v/>
      </c>
      <c r="AC62" s="64" t="str">
        <f>IF('statement of marks'!FP62="","",'statement of marks'!FP62)</f>
        <v/>
      </c>
      <c r="AD62" s="64" t="str">
        <f>IF('statement of marks'!FQ62="","",'statement of marks'!FQ62)</f>
        <v/>
      </c>
      <c r="AE62" s="64" t="str">
        <f>IF('statement of marks'!FR62="","",'statement of marks'!FR62)</f>
        <v/>
      </c>
      <c r="AF62" s="342" t="str">
        <f>IF('statement of marks'!FZ62="","",'statement of marks'!FZ62)</f>
        <v/>
      </c>
      <c r="AG62" s="342" t="str">
        <f>IF('statement of marks'!GA62="","",'statement of marks'!GA62)</f>
        <v/>
      </c>
      <c r="AH62" s="367" t="str">
        <f>IF('statement of marks'!GB62="","",'statement of marks'!GB62)</f>
        <v/>
      </c>
    </row>
    <row r="63" spans="1:34" hidden="1">
      <c r="A63" s="145" t="str">
        <f>IF('statement of marks'!A63="","",'statement of marks'!A63)</f>
        <v/>
      </c>
      <c r="B63" s="64" t="str">
        <f>IF('statement of marks'!B63="","",'statement of marks'!B63)</f>
        <v/>
      </c>
      <c r="C63" s="64" t="str">
        <f>IF('statement of marks'!C63="","",'statement of marks'!C63)</f>
        <v/>
      </c>
      <c r="D63" s="95">
        <f>IF('statement of marks'!D63="","",'statement of marks'!D63)</f>
        <v>857</v>
      </c>
      <c r="E63" s="95" t="str">
        <f>IF('statement of marks'!E63="","",'statement of marks'!E63)</f>
        <v/>
      </c>
      <c r="F63" s="64" t="str">
        <f>IF('statement of marks'!F63="","",'statement of marks'!F63)</f>
        <v/>
      </c>
      <c r="G63" s="336" t="str">
        <f>IF('statement of marks'!G63="","",'statement of marks'!G63)</f>
        <v/>
      </c>
      <c r="H63" s="73" t="str">
        <f>IF('statement of marks'!H63="","",'statement of marks'!H63)</f>
        <v/>
      </c>
      <c r="I63" s="73" t="str">
        <f>IF('statement of marks'!I63="","",'statement of marks'!I63)</f>
        <v/>
      </c>
      <c r="J63" s="73" t="str">
        <f>IF('statement of marks'!J63="","",'statement of marks'!J63)</f>
        <v/>
      </c>
      <c r="K63" s="73" t="str">
        <f>IF('statement of marks'!K63="","",'statement of marks'!K63)</f>
        <v/>
      </c>
      <c r="L63" s="342" t="str">
        <f>IF('statement of marks'!AA63="","",'statement of marks'!AA63)</f>
        <v/>
      </c>
      <c r="M63" s="64" t="str">
        <f t="shared" si="7"/>
        <v/>
      </c>
      <c r="N63" s="342" t="str">
        <f>IF('statement of marks'!AZ63="","",'statement of marks'!AZ63)</f>
        <v/>
      </c>
      <c r="O63" s="64" t="str">
        <f t="shared" si="8"/>
        <v/>
      </c>
      <c r="P63" s="363">
        <f>'statement of marks'!BJ63</f>
        <v>0</v>
      </c>
      <c r="Q63" s="342" t="str">
        <f>IF('statement of marks'!BY63="","",'statement of marks'!BY63)</f>
        <v/>
      </c>
      <c r="R63" s="64" t="str">
        <f t="shared" si="9"/>
        <v/>
      </c>
      <c r="S63" s="342" t="str">
        <f>IF('statement of marks'!CW63="","",'statement of marks'!CW63)</f>
        <v/>
      </c>
      <c r="T63" s="64" t="str">
        <f t="shared" si="10"/>
        <v/>
      </c>
      <c r="U63" s="342" t="str">
        <f>IF('statement of marks'!DU63="","",'statement of marks'!DU63)</f>
        <v/>
      </c>
      <c r="V63" s="64" t="str">
        <f t="shared" si="11"/>
        <v/>
      </c>
      <c r="W63" s="342" t="str">
        <f>IF('statement of marks'!ER63="","",'statement of marks'!ER63)</f>
        <v/>
      </c>
      <c r="X63" s="64" t="str">
        <f t="shared" si="12"/>
        <v/>
      </c>
      <c r="Y63" s="95">
        <f t="shared" si="6"/>
        <v>0</v>
      </c>
      <c r="Z63" s="342" t="str">
        <f>IF('statement of marks'!FF63="","",'statement of marks'!FF63)</f>
        <v/>
      </c>
      <c r="AA63" s="64" t="str">
        <f>IF('statement of marks'!FG63="","",'statement of marks'!FG63)</f>
        <v/>
      </c>
      <c r="AB63" s="342" t="str">
        <f>IF('statement of marks'!FH63="","",'statement of marks'!FH63)</f>
        <v/>
      </c>
      <c r="AC63" s="64" t="str">
        <f>IF('statement of marks'!FP63="","",'statement of marks'!FP63)</f>
        <v/>
      </c>
      <c r="AD63" s="64" t="str">
        <f>IF('statement of marks'!FQ63="","",'statement of marks'!FQ63)</f>
        <v/>
      </c>
      <c r="AE63" s="64" t="str">
        <f>IF('statement of marks'!FR63="","",'statement of marks'!FR63)</f>
        <v/>
      </c>
      <c r="AF63" s="342" t="str">
        <f>IF('statement of marks'!FZ63="","",'statement of marks'!FZ63)</f>
        <v/>
      </c>
      <c r="AG63" s="342" t="str">
        <f>IF('statement of marks'!GA63="","",'statement of marks'!GA63)</f>
        <v/>
      </c>
      <c r="AH63" s="367" t="str">
        <f>IF('statement of marks'!GB63="","",'statement of marks'!GB63)</f>
        <v/>
      </c>
    </row>
    <row r="64" spans="1:34" hidden="1">
      <c r="A64" s="145" t="str">
        <f>IF('statement of marks'!A64="","",'statement of marks'!A64)</f>
        <v/>
      </c>
      <c r="B64" s="64" t="str">
        <f>IF('statement of marks'!B64="","",'statement of marks'!B64)</f>
        <v/>
      </c>
      <c r="C64" s="64" t="str">
        <f>IF('statement of marks'!C64="","",'statement of marks'!C64)</f>
        <v/>
      </c>
      <c r="D64" s="95">
        <f>IF('statement of marks'!D64="","",'statement of marks'!D64)</f>
        <v>858</v>
      </c>
      <c r="E64" s="95" t="str">
        <f>IF('statement of marks'!E64="","",'statement of marks'!E64)</f>
        <v/>
      </c>
      <c r="F64" s="64" t="str">
        <f>IF('statement of marks'!F64="","",'statement of marks'!F64)</f>
        <v/>
      </c>
      <c r="G64" s="336" t="str">
        <f>IF('statement of marks'!G64="","",'statement of marks'!G64)</f>
        <v/>
      </c>
      <c r="H64" s="73" t="str">
        <f>IF('statement of marks'!H64="","",'statement of marks'!H64)</f>
        <v/>
      </c>
      <c r="I64" s="73" t="str">
        <f>IF('statement of marks'!I64="","",'statement of marks'!I64)</f>
        <v/>
      </c>
      <c r="J64" s="73" t="str">
        <f>IF('statement of marks'!J64="","",'statement of marks'!J64)</f>
        <v/>
      </c>
      <c r="K64" s="73" t="str">
        <f>IF('statement of marks'!K64="","",'statement of marks'!K64)</f>
        <v/>
      </c>
      <c r="L64" s="342" t="str">
        <f>IF('statement of marks'!AA64="","",'statement of marks'!AA64)</f>
        <v/>
      </c>
      <c r="M64" s="64" t="str">
        <f t="shared" si="7"/>
        <v/>
      </c>
      <c r="N64" s="342" t="str">
        <f>IF('statement of marks'!AZ64="","",'statement of marks'!AZ64)</f>
        <v/>
      </c>
      <c r="O64" s="64" t="str">
        <f t="shared" si="8"/>
        <v/>
      </c>
      <c r="P64" s="363">
        <f>'statement of marks'!BJ64</f>
        <v>0</v>
      </c>
      <c r="Q64" s="342" t="str">
        <f>IF('statement of marks'!BY64="","",'statement of marks'!BY64)</f>
        <v/>
      </c>
      <c r="R64" s="64" t="str">
        <f t="shared" si="9"/>
        <v/>
      </c>
      <c r="S64" s="342" t="str">
        <f>IF('statement of marks'!CW64="","",'statement of marks'!CW64)</f>
        <v/>
      </c>
      <c r="T64" s="64" t="str">
        <f t="shared" si="10"/>
        <v/>
      </c>
      <c r="U64" s="342" t="str">
        <f>IF('statement of marks'!DU64="","",'statement of marks'!DU64)</f>
        <v/>
      </c>
      <c r="V64" s="64" t="str">
        <f t="shared" si="11"/>
        <v/>
      </c>
      <c r="W64" s="342" t="str">
        <f>IF('statement of marks'!ER64="","",'statement of marks'!ER64)</f>
        <v/>
      </c>
      <c r="X64" s="64" t="str">
        <f t="shared" si="12"/>
        <v/>
      </c>
      <c r="Y64" s="95">
        <f t="shared" si="6"/>
        <v>0</v>
      </c>
      <c r="Z64" s="342" t="str">
        <f>IF('statement of marks'!FF64="","",'statement of marks'!FF64)</f>
        <v/>
      </c>
      <c r="AA64" s="64" t="str">
        <f>IF('statement of marks'!FG64="","",'statement of marks'!FG64)</f>
        <v/>
      </c>
      <c r="AB64" s="342" t="str">
        <f>IF('statement of marks'!FH64="","",'statement of marks'!FH64)</f>
        <v/>
      </c>
      <c r="AC64" s="64" t="str">
        <f>IF('statement of marks'!FP64="","",'statement of marks'!FP64)</f>
        <v/>
      </c>
      <c r="AD64" s="64" t="str">
        <f>IF('statement of marks'!FQ64="","",'statement of marks'!FQ64)</f>
        <v/>
      </c>
      <c r="AE64" s="64" t="str">
        <f>IF('statement of marks'!FR64="","",'statement of marks'!FR64)</f>
        <v/>
      </c>
      <c r="AF64" s="342" t="str">
        <f>IF('statement of marks'!FZ64="","",'statement of marks'!FZ64)</f>
        <v/>
      </c>
      <c r="AG64" s="342" t="str">
        <f>IF('statement of marks'!GA64="","",'statement of marks'!GA64)</f>
        <v/>
      </c>
      <c r="AH64" s="367" t="str">
        <f>IF('statement of marks'!GB64="","",'statement of marks'!GB64)</f>
        <v/>
      </c>
    </row>
    <row r="65" spans="1:34" hidden="1">
      <c r="A65" s="145" t="str">
        <f>IF('statement of marks'!A65="","",'statement of marks'!A65)</f>
        <v/>
      </c>
      <c r="B65" s="64" t="str">
        <f>IF('statement of marks'!B65="","",'statement of marks'!B65)</f>
        <v/>
      </c>
      <c r="C65" s="64" t="str">
        <f>IF('statement of marks'!C65="","",'statement of marks'!C65)</f>
        <v/>
      </c>
      <c r="D65" s="95">
        <f>IF('statement of marks'!D65="","",'statement of marks'!D65)</f>
        <v>859</v>
      </c>
      <c r="E65" s="95" t="str">
        <f>IF('statement of marks'!E65="","",'statement of marks'!E65)</f>
        <v/>
      </c>
      <c r="F65" s="64" t="str">
        <f>IF('statement of marks'!F65="","",'statement of marks'!F65)</f>
        <v/>
      </c>
      <c r="G65" s="336" t="str">
        <f>IF('statement of marks'!G65="","",'statement of marks'!G65)</f>
        <v/>
      </c>
      <c r="H65" s="73" t="str">
        <f>IF('statement of marks'!H65="","",'statement of marks'!H65)</f>
        <v/>
      </c>
      <c r="I65" s="73" t="str">
        <f>IF('statement of marks'!I65="","",'statement of marks'!I65)</f>
        <v/>
      </c>
      <c r="J65" s="73" t="str">
        <f>IF('statement of marks'!J65="","",'statement of marks'!J65)</f>
        <v/>
      </c>
      <c r="K65" s="73" t="str">
        <f>IF('statement of marks'!K65="","",'statement of marks'!K65)</f>
        <v/>
      </c>
      <c r="L65" s="342" t="str">
        <f>IF('statement of marks'!AA65="","",'statement of marks'!AA65)</f>
        <v/>
      </c>
      <c r="M65" s="64" t="str">
        <f t="shared" si="7"/>
        <v/>
      </c>
      <c r="N65" s="342" t="str">
        <f>IF('statement of marks'!AZ65="","",'statement of marks'!AZ65)</f>
        <v/>
      </c>
      <c r="O65" s="64" t="str">
        <f t="shared" si="8"/>
        <v/>
      </c>
      <c r="P65" s="363">
        <f>'statement of marks'!BJ65</f>
        <v>0</v>
      </c>
      <c r="Q65" s="342" t="str">
        <f>IF('statement of marks'!BY65="","",'statement of marks'!BY65)</f>
        <v/>
      </c>
      <c r="R65" s="64" t="str">
        <f t="shared" si="9"/>
        <v/>
      </c>
      <c r="S65" s="342" t="str">
        <f>IF('statement of marks'!CW65="","",'statement of marks'!CW65)</f>
        <v/>
      </c>
      <c r="T65" s="64" t="str">
        <f t="shared" si="10"/>
        <v/>
      </c>
      <c r="U65" s="342" t="str">
        <f>IF('statement of marks'!DU65="","",'statement of marks'!DU65)</f>
        <v/>
      </c>
      <c r="V65" s="64" t="str">
        <f t="shared" si="11"/>
        <v/>
      </c>
      <c r="W65" s="342" t="str">
        <f>IF('statement of marks'!ER65="","",'statement of marks'!ER65)</f>
        <v/>
      </c>
      <c r="X65" s="64" t="str">
        <f t="shared" si="12"/>
        <v/>
      </c>
      <c r="Y65" s="95">
        <f t="shared" si="6"/>
        <v>0</v>
      </c>
      <c r="Z65" s="342" t="str">
        <f>IF('statement of marks'!FF65="","",'statement of marks'!FF65)</f>
        <v/>
      </c>
      <c r="AA65" s="64" t="str">
        <f>IF('statement of marks'!FG65="","",'statement of marks'!FG65)</f>
        <v/>
      </c>
      <c r="AB65" s="342" t="str">
        <f>IF('statement of marks'!FH65="","",'statement of marks'!FH65)</f>
        <v/>
      </c>
      <c r="AC65" s="64" t="str">
        <f>IF('statement of marks'!FP65="","",'statement of marks'!FP65)</f>
        <v/>
      </c>
      <c r="AD65" s="64" t="str">
        <f>IF('statement of marks'!FQ65="","",'statement of marks'!FQ65)</f>
        <v/>
      </c>
      <c r="AE65" s="64" t="str">
        <f>IF('statement of marks'!FR65="","",'statement of marks'!FR65)</f>
        <v/>
      </c>
      <c r="AF65" s="342" t="str">
        <f>IF('statement of marks'!FZ65="","",'statement of marks'!FZ65)</f>
        <v/>
      </c>
      <c r="AG65" s="342" t="str">
        <f>IF('statement of marks'!GA65="","",'statement of marks'!GA65)</f>
        <v/>
      </c>
      <c r="AH65" s="367" t="str">
        <f>IF('statement of marks'!GB65="","",'statement of marks'!GB65)</f>
        <v/>
      </c>
    </row>
    <row r="66" spans="1:34" hidden="1">
      <c r="A66" s="145" t="str">
        <f>IF('statement of marks'!A66="","",'statement of marks'!A66)</f>
        <v/>
      </c>
      <c r="B66" s="64" t="str">
        <f>IF('statement of marks'!B66="","",'statement of marks'!B66)</f>
        <v/>
      </c>
      <c r="C66" s="64" t="str">
        <f>IF('statement of marks'!C66="","",'statement of marks'!C66)</f>
        <v/>
      </c>
      <c r="D66" s="95">
        <f>IF('statement of marks'!D66="","",'statement of marks'!D66)</f>
        <v>860</v>
      </c>
      <c r="E66" s="95" t="str">
        <f>IF('statement of marks'!E66="","",'statement of marks'!E66)</f>
        <v/>
      </c>
      <c r="F66" s="64" t="str">
        <f>IF('statement of marks'!F66="","",'statement of marks'!F66)</f>
        <v/>
      </c>
      <c r="G66" s="336" t="str">
        <f>IF('statement of marks'!G66="","",'statement of marks'!G66)</f>
        <v/>
      </c>
      <c r="H66" s="73" t="str">
        <f>IF('statement of marks'!H66="","",'statement of marks'!H66)</f>
        <v/>
      </c>
      <c r="I66" s="73" t="str">
        <f>IF('statement of marks'!I66="","",'statement of marks'!I66)</f>
        <v/>
      </c>
      <c r="J66" s="73" t="str">
        <f>IF('statement of marks'!J66="","",'statement of marks'!J66)</f>
        <v/>
      </c>
      <c r="K66" s="73" t="str">
        <f>IF('statement of marks'!K66="","",'statement of marks'!K66)</f>
        <v/>
      </c>
      <c r="L66" s="342" t="str">
        <f>IF('statement of marks'!AA66="","",'statement of marks'!AA66)</f>
        <v/>
      </c>
      <c r="M66" s="64" t="str">
        <f t="shared" si="7"/>
        <v/>
      </c>
      <c r="N66" s="342" t="str">
        <f>IF('statement of marks'!AZ66="","",'statement of marks'!AZ66)</f>
        <v/>
      </c>
      <c r="O66" s="64" t="str">
        <f t="shared" si="8"/>
        <v/>
      </c>
      <c r="P66" s="363">
        <f>'statement of marks'!BJ66</f>
        <v>0</v>
      </c>
      <c r="Q66" s="342" t="str">
        <f>IF('statement of marks'!BY66="","",'statement of marks'!BY66)</f>
        <v/>
      </c>
      <c r="R66" s="64" t="str">
        <f t="shared" si="9"/>
        <v/>
      </c>
      <c r="S66" s="342" t="str">
        <f>IF('statement of marks'!CW66="","",'statement of marks'!CW66)</f>
        <v/>
      </c>
      <c r="T66" s="64" t="str">
        <f t="shared" si="10"/>
        <v/>
      </c>
      <c r="U66" s="342" t="str">
        <f>IF('statement of marks'!DU66="","",'statement of marks'!DU66)</f>
        <v/>
      </c>
      <c r="V66" s="64" t="str">
        <f t="shared" si="11"/>
        <v/>
      </c>
      <c r="W66" s="342" t="str">
        <f>IF('statement of marks'!ER66="","",'statement of marks'!ER66)</f>
        <v/>
      </c>
      <c r="X66" s="64" t="str">
        <f t="shared" si="12"/>
        <v/>
      </c>
      <c r="Y66" s="95">
        <f t="shared" si="6"/>
        <v>0</v>
      </c>
      <c r="Z66" s="342" t="str">
        <f>IF('statement of marks'!FF66="","",'statement of marks'!FF66)</f>
        <v/>
      </c>
      <c r="AA66" s="64" t="str">
        <f>IF('statement of marks'!FG66="","",'statement of marks'!FG66)</f>
        <v/>
      </c>
      <c r="AB66" s="342" t="str">
        <f>IF('statement of marks'!FH66="","",'statement of marks'!FH66)</f>
        <v/>
      </c>
      <c r="AC66" s="64" t="str">
        <f>IF('statement of marks'!FP66="","",'statement of marks'!FP66)</f>
        <v/>
      </c>
      <c r="AD66" s="64" t="str">
        <f>IF('statement of marks'!FQ66="","",'statement of marks'!FQ66)</f>
        <v/>
      </c>
      <c r="AE66" s="64" t="str">
        <f>IF('statement of marks'!FR66="","",'statement of marks'!FR66)</f>
        <v/>
      </c>
      <c r="AF66" s="342" t="str">
        <f>IF('statement of marks'!FZ66="","",'statement of marks'!FZ66)</f>
        <v/>
      </c>
      <c r="AG66" s="342" t="str">
        <f>IF('statement of marks'!GA66="","",'statement of marks'!GA66)</f>
        <v/>
      </c>
      <c r="AH66" s="367" t="str">
        <f>IF('statement of marks'!GB66="","",'statement of marks'!GB66)</f>
        <v/>
      </c>
    </row>
    <row r="67" spans="1:34" hidden="1">
      <c r="A67" s="145" t="str">
        <f>IF('statement of marks'!A67="","",'statement of marks'!A67)</f>
        <v/>
      </c>
      <c r="B67" s="64" t="str">
        <f>IF('statement of marks'!B67="","",'statement of marks'!B67)</f>
        <v/>
      </c>
      <c r="C67" s="64" t="str">
        <f>IF('statement of marks'!C67="","",'statement of marks'!C67)</f>
        <v/>
      </c>
      <c r="D67" s="95">
        <f>IF('statement of marks'!D67="","",'statement of marks'!D67)</f>
        <v>861</v>
      </c>
      <c r="E67" s="95" t="str">
        <f>IF('statement of marks'!E67="","",'statement of marks'!E67)</f>
        <v/>
      </c>
      <c r="F67" s="64" t="str">
        <f>IF('statement of marks'!F67="","",'statement of marks'!F67)</f>
        <v/>
      </c>
      <c r="G67" s="336" t="str">
        <f>IF('statement of marks'!G67="","",'statement of marks'!G67)</f>
        <v/>
      </c>
      <c r="H67" s="73" t="str">
        <f>IF('statement of marks'!H67="","",'statement of marks'!H67)</f>
        <v/>
      </c>
      <c r="I67" s="73" t="str">
        <f>IF('statement of marks'!I67="","",'statement of marks'!I67)</f>
        <v/>
      </c>
      <c r="J67" s="73" t="str">
        <f>IF('statement of marks'!J67="","",'statement of marks'!J67)</f>
        <v/>
      </c>
      <c r="K67" s="73" t="str">
        <f>IF('statement of marks'!K67="","",'statement of marks'!K67)</f>
        <v/>
      </c>
      <c r="L67" s="342" t="str">
        <f>IF('statement of marks'!AA67="","",'statement of marks'!AA67)</f>
        <v/>
      </c>
      <c r="M67" s="64" t="str">
        <f t="shared" si="7"/>
        <v/>
      </c>
      <c r="N67" s="342" t="str">
        <f>IF('statement of marks'!AZ67="","",'statement of marks'!AZ67)</f>
        <v/>
      </c>
      <c r="O67" s="64" t="str">
        <f t="shared" si="8"/>
        <v/>
      </c>
      <c r="P67" s="363">
        <f>'statement of marks'!BJ67</f>
        <v>0</v>
      </c>
      <c r="Q67" s="342" t="str">
        <f>IF('statement of marks'!BY67="","",'statement of marks'!BY67)</f>
        <v/>
      </c>
      <c r="R67" s="64" t="str">
        <f t="shared" si="9"/>
        <v/>
      </c>
      <c r="S67" s="342" t="str">
        <f>IF('statement of marks'!CW67="","",'statement of marks'!CW67)</f>
        <v/>
      </c>
      <c r="T67" s="64" t="str">
        <f t="shared" si="10"/>
        <v/>
      </c>
      <c r="U67" s="342" t="str">
        <f>IF('statement of marks'!DU67="","",'statement of marks'!DU67)</f>
        <v/>
      </c>
      <c r="V67" s="64" t="str">
        <f t="shared" si="11"/>
        <v/>
      </c>
      <c r="W67" s="342" t="str">
        <f>IF('statement of marks'!ER67="","",'statement of marks'!ER67)</f>
        <v/>
      </c>
      <c r="X67" s="64" t="str">
        <f t="shared" si="12"/>
        <v/>
      </c>
      <c r="Y67" s="95">
        <f t="shared" si="6"/>
        <v>0</v>
      </c>
      <c r="Z67" s="342" t="str">
        <f>IF('statement of marks'!FF67="","",'statement of marks'!FF67)</f>
        <v/>
      </c>
      <c r="AA67" s="64" t="str">
        <f>IF('statement of marks'!FG67="","",'statement of marks'!FG67)</f>
        <v/>
      </c>
      <c r="AB67" s="342" t="str">
        <f>IF('statement of marks'!FH67="","",'statement of marks'!FH67)</f>
        <v/>
      </c>
      <c r="AC67" s="64" t="str">
        <f>IF('statement of marks'!FP67="","",'statement of marks'!FP67)</f>
        <v/>
      </c>
      <c r="AD67" s="64" t="str">
        <f>IF('statement of marks'!FQ67="","",'statement of marks'!FQ67)</f>
        <v/>
      </c>
      <c r="AE67" s="64" t="str">
        <f>IF('statement of marks'!FR67="","",'statement of marks'!FR67)</f>
        <v/>
      </c>
      <c r="AF67" s="342" t="str">
        <f>IF('statement of marks'!FZ67="","",'statement of marks'!FZ67)</f>
        <v/>
      </c>
      <c r="AG67" s="342" t="str">
        <f>IF('statement of marks'!GA67="","",'statement of marks'!GA67)</f>
        <v/>
      </c>
      <c r="AH67" s="367" t="str">
        <f>IF('statement of marks'!GB67="","",'statement of marks'!GB67)</f>
        <v/>
      </c>
    </row>
    <row r="68" spans="1:34" hidden="1">
      <c r="A68" s="145" t="str">
        <f>IF('statement of marks'!A68="","",'statement of marks'!A68)</f>
        <v/>
      </c>
      <c r="B68" s="64" t="str">
        <f>IF('statement of marks'!B68="","",'statement of marks'!B68)</f>
        <v/>
      </c>
      <c r="C68" s="64" t="str">
        <f>IF('statement of marks'!C68="","",'statement of marks'!C68)</f>
        <v/>
      </c>
      <c r="D68" s="95">
        <f>IF('statement of marks'!D68="","",'statement of marks'!D68)</f>
        <v>862</v>
      </c>
      <c r="E68" s="95" t="str">
        <f>IF('statement of marks'!E68="","",'statement of marks'!E68)</f>
        <v/>
      </c>
      <c r="F68" s="64" t="str">
        <f>IF('statement of marks'!F68="","",'statement of marks'!F68)</f>
        <v/>
      </c>
      <c r="G68" s="336" t="str">
        <f>IF('statement of marks'!G68="","",'statement of marks'!G68)</f>
        <v/>
      </c>
      <c r="H68" s="73" t="str">
        <f>IF('statement of marks'!H68="","",'statement of marks'!H68)</f>
        <v/>
      </c>
      <c r="I68" s="73" t="str">
        <f>IF('statement of marks'!I68="","",'statement of marks'!I68)</f>
        <v/>
      </c>
      <c r="J68" s="73" t="str">
        <f>IF('statement of marks'!J68="","",'statement of marks'!J68)</f>
        <v/>
      </c>
      <c r="K68" s="73" t="str">
        <f>IF('statement of marks'!K68="","",'statement of marks'!K68)</f>
        <v/>
      </c>
      <c r="L68" s="342" t="str">
        <f>IF('statement of marks'!AA68="","",'statement of marks'!AA68)</f>
        <v/>
      </c>
      <c r="M68" s="64" t="str">
        <f t="shared" si="7"/>
        <v/>
      </c>
      <c r="N68" s="342" t="str">
        <f>IF('statement of marks'!AZ68="","",'statement of marks'!AZ68)</f>
        <v/>
      </c>
      <c r="O68" s="64" t="str">
        <f t="shared" si="8"/>
        <v/>
      </c>
      <c r="P68" s="363">
        <f>'statement of marks'!BJ68</f>
        <v>0</v>
      </c>
      <c r="Q68" s="342" t="str">
        <f>IF('statement of marks'!BY68="","",'statement of marks'!BY68)</f>
        <v/>
      </c>
      <c r="R68" s="64" t="str">
        <f t="shared" si="9"/>
        <v/>
      </c>
      <c r="S68" s="342" t="str">
        <f>IF('statement of marks'!CW68="","",'statement of marks'!CW68)</f>
        <v/>
      </c>
      <c r="T68" s="64" t="str">
        <f t="shared" si="10"/>
        <v/>
      </c>
      <c r="U68" s="342" t="str">
        <f>IF('statement of marks'!DU68="","",'statement of marks'!DU68)</f>
        <v/>
      </c>
      <c r="V68" s="64" t="str">
        <f t="shared" si="11"/>
        <v/>
      </c>
      <c r="W68" s="342" t="str">
        <f>IF('statement of marks'!ER68="","",'statement of marks'!ER68)</f>
        <v/>
      </c>
      <c r="X68" s="64" t="str">
        <f t="shared" si="12"/>
        <v/>
      </c>
      <c r="Y68" s="95">
        <f t="shared" si="6"/>
        <v>0</v>
      </c>
      <c r="Z68" s="342" t="str">
        <f>IF('statement of marks'!FF68="","",'statement of marks'!FF68)</f>
        <v/>
      </c>
      <c r="AA68" s="64" t="str">
        <f>IF('statement of marks'!FG68="","",'statement of marks'!FG68)</f>
        <v/>
      </c>
      <c r="AB68" s="342" t="str">
        <f>IF('statement of marks'!FH68="","",'statement of marks'!FH68)</f>
        <v/>
      </c>
      <c r="AC68" s="64" t="str">
        <f>IF('statement of marks'!FP68="","",'statement of marks'!FP68)</f>
        <v/>
      </c>
      <c r="AD68" s="64" t="str">
        <f>IF('statement of marks'!FQ68="","",'statement of marks'!FQ68)</f>
        <v/>
      </c>
      <c r="AE68" s="64" t="str">
        <f>IF('statement of marks'!FR68="","",'statement of marks'!FR68)</f>
        <v/>
      </c>
      <c r="AF68" s="342" t="str">
        <f>IF('statement of marks'!FZ68="","",'statement of marks'!FZ68)</f>
        <v/>
      </c>
      <c r="AG68" s="342" t="str">
        <f>IF('statement of marks'!GA68="","",'statement of marks'!GA68)</f>
        <v/>
      </c>
      <c r="AH68" s="367" t="str">
        <f>IF('statement of marks'!GB68="","",'statement of marks'!GB68)</f>
        <v/>
      </c>
    </row>
    <row r="69" spans="1:34" hidden="1">
      <c r="A69" s="145" t="str">
        <f>IF('statement of marks'!A69="","",'statement of marks'!A69)</f>
        <v/>
      </c>
      <c r="B69" s="64" t="str">
        <f>IF('statement of marks'!B69="","",'statement of marks'!B69)</f>
        <v/>
      </c>
      <c r="C69" s="64" t="str">
        <f>IF('statement of marks'!C69="","",'statement of marks'!C69)</f>
        <v/>
      </c>
      <c r="D69" s="95">
        <f>IF('statement of marks'!D69="","",'statement of marks'!D69)</f>
        <v>863</v>
      </c>
      <c r="E69" s="95" t="str">
        <f>IF('statement of marks'!E69="","",'statement of marks'!E69)</f>
        <v/>
      </c>
      <c r="F69" s="64" t="str">
        <f>IF('statement of marks'!F69="","",'statement of marks'!F69)</f>
        <v/>
      </c>
      <c r="G69" s="336" t="str">
        <f>IF('statement of marks'!G69="","",'statement of marks'!G69)</f>
        <v/>
      </c>
      <c r="H69" s="73" t="str">
        <f>IF('statement of marks'!H69="","",'statement of marks'!H69)</f>
        <v/>
      </c>
      <c r="I69" s="73" t="str">
        <f>IF('statement of marks'!I69="","",'statement of marks'!I69)</f>
        <v/>
      </c>
      <c r="J69" s="73" t="str">
        <f>IF('statement of marks'!J69="","",'statement of marks'!J69)</f>
        <v/>
      </c>
      <c r="K69" s="73" t="str">
        <f>IF('statement of marks'!K69="","",'statement of marks'!K69)</f>
        <v/>
      </c>
      <c r="L69" s="342" t="str">
        <f>IF('statement of marks'!AA69="","",'statement of marks'!AA69)</f>
        <v/>
      </c>
      <c r="M69" s="64" t="str">
        <f t="shared" si="7"/>
        <v/>
      </c>
      <c r="N69" s="342" t="str">
        <f>IF('statement of marks'!AZ69="","",'statement of marks'!AZ69)</f>
        <v/>
      </c>
      <c r="O69" s="64" t="str">
        <f t="shared" si="8"/>
        <v/>
      </c>
      <c r="P69" s="363">
        <f>'statement of marks'!BJ69</f>
        <v>0</v>
      </c>
      <c r="Q69" s="342" t="str">
        <f>IF('statement of marks'!BY69="","",'statement of marks'!BY69)</f>
        <v/>
      </c>
      <c r="R69" s="64" t="str">
        <f t="shared" si="9"/>
        <v/>
      </c>
      <c r="S69" s="342" t="str">
        <f>IF('statement of marks'!CW69="","",'statement of marks'!CW69)</f>
        <v/>
      </c>
      <c r="T69" s="64" t="str">
        <f t="shared" si="10"/>
        <v/>
      </c>
      <c r="U69" s="342" t="str">
        <f>IF('statement of marks'!DU69="","",'statement of marks'!DU69)</f>
        <v/>
      </c>
      <c r="V69" s="64" t="str">
        <f t="shared" si="11"/>
        <v/>
      </c>
      <c r="W69" s="342" t="str">
        <f>IF('statement of marks'!ER69="","",'statement of marks'!ER69)</f>
        <v/>
      </c>
      <c r="X69" s="64" t="str">
        <f t="shared" si="12"/>
        <v/>
      </c>
      <c r="Y69" s="95">
        <f t="shared" si="6"/>
        <v>0</v>
      </c>
      <c r="Z69" s="342" t="str">
        <f>IF('statement of marks'!FF69="","",'statement of marks'!FF69)</f>
        <v/>
      </c>
      <c r="AA69" s="64" t="str">
        <f>IF('statement of marks'!FG69="","",'statement of marks'!FG69)</f>
        <v/>
      </c>
      <c r="AB69" s="342" t="str">
        <f>IF('statement of marks'!FH69="","",'statement of marks'!FH69)</f>
        <v/>
      </c>
      <c r="AC69" s="64" t="str">
        <f>IF('statement of marks'!FP69="","",'statement of marks'!FP69)</f>
        <v/>
      </c>
      <c r="AD69" s="64" t="str">
        <f>IF('statement of marks'!FQ69="","",'statement of marks'!FQ69)</f>
        <v/>
      </c>
      <c r="AE69" s="64" t="str">
        <f>IF('statement of marks'!FR69="","",'statement of marks'!FR69)</f>
        <v/>
      </c>
      <c r="AF69" s="342" t="str">
        <f>IF('statement of marks'!FZ69="","",'statement of marks'!FZ69)</f>
        <v/>
      </c>
      <c r="AG69" s="342" t="str">
        <f>IF('statement of marks'!GA69="","",'statement of marks'!GA69)</f>
        <v/>
      </c>
      <c r="AH69" s="367" t="str">
        <f>IF('statement of marks'!GB69="","",'statement of marks'!GB69)</f>
        <v/>
      </c>
    </row>
    <row r="70" spans="1:34" hidden="1">
      <c r="A70" s="145" t="str">
        <f>IF('statement of marks'!A70="","",'statement of marks'!A70)</f>
        <v/>
      </c>
      <c r="B70" s="64" t="str">
        <f>IF('statement of marks'!B70="","",'statement of marks'!B70)</f>
        <v/>
      </c>
      <c r="C70" s="64" t="str">
        <f>IF('statement of marks'!C70="","",'statement of marks'!C70)</f>
        <v/>
      </c>
      <c r="D70" s="95">
        <f>IF('statement of marks'!D70="","",'statement of marks'!D70)</f>
        <v>864</v>
      </c>
      <c r="E70" s="95" t="str">
        <f>IF('statement of marks'!E70="","",'statement of marks'!E70)</f>
        <v/>
      </c>
      <c r="F70" s="64" t="str">
        <f>IF('statement of marks'!F70="","",'statement of marks'!F70)</f>
        <v/>
      </c>
      <c r="G70" s="336" t="str">
        <f>IF('statement of marks'!G70="","",'statement of marks'!G70)</f>
        <v/>
      </c>
      <c r="H70" s="73" t="str">
        <f>IF('statement of marks'!H70="","",'statement of marks'!H70)</f>
        <v/>
      </c>
      <c r="I70" s="73" t="str">
        <f>IF('statement of marks'!I70="","",'statement of marks'!I70)</f>
        <v/>
      </c>
      <c r="J70" s="73" t="str">
        <f>IF('statement of marks'!J70="","",'statement of marks'!J70)</f>
        <v/>
      </c>
      <c r="K70" s="73" t="str">
        <f>IF('statement of marks'!K70="","",'statement of marks'!K70)</f>
        <v/>
      </c>
      <c r="L70" s="342" t="str">
        <f>IF('statement of marks'!AA70="","",'statement of marks'!AA70)</f>
        <v/>
      </c>
      <c r="M70" s="64" t="str">
        <f t="shared" ref="M70:M101" si="13">IF(L70="","",ROUNDUP(L70*15%,0))</f>
        <v/>
      </c>
      <c r="N70" s="342" t="str">
        <f>IF('statement of marks'!AZ70="","",'statement of marks'!AZ70)</f>
        <v/>
      </c>
      <c r="O70" s="64" t="str">
        <f t="shared" ref="O70:O101" si="14">IF(N70="","",ROUNDUP(N70*15%,0))</f>
        <v/>
      </c>
      <c r="P70" s="363">
        <f>'statement of marks'!BJ70</f>
        <v>0</v>
      </c>
      <c r="Q70" s="342" t="str">
        <f>IF('statement of marks'!BY70="","",'statement of marks'!BY70)</f>
        <v/>
      </c>
      <c r="R70" s="64" t="str">
        <f t="shared" ref="R70:R101" si="15">IF(Q70="","",ROUNDUP(Q70*15%,0))</f>
        <v/>
      </c>
      <c r="S70" s="342" t="str">
        <f>IF('statement of marks'!CW70="","",'statement of marks'!CW70)</f>
        <v/>
      </c>
      <c r="T70" s="64" t="str">
        <f t="shared" ref="T70:T101" si="16">IF(S70="","",ROUNDUP(S70*15%,0))</f>
        <v/>
      </c>
      <c r="U70" s="342" t="str">
        <f>IF('statement of marks'!DU70="","",'statement of marks'!DU70)</f>
        <v/>
      </c>
      <c r="V70" s="64" t="str">
        <f t="shared" ref="V70:V101" si="17">IF(U70="","",ROUNDUP(U70*15%,0))</f>
        <v/>
      </c>
      <c r="W70" s="342" t="str">
        <f>IF('statement of marks'!ER70="","",'statement of marks'!ER70)</f>
        <v/>
      </c>
      <c r="X70" s="64" t="str">
        <f t="shared" ref="X70:X101" si="18">IF(W70="","",ROUNDUP(W70*15%,0))</f>
        <v/>
      </c>
      <c r="Y70" s="95">
        <f t="shared" si="6"/>
        <v>0</v>
      </c>
      <c r="Z70" s="342" t="str">
        <f>IF('statement of marks'!FF70="","",'statement of marks'!FF70)</f>
        <v/>
      </c>
      <c r="AA70" s="64" t="str">
        <f>IF('statement of marks'!FG70="","",'statement of marks'!FG70)</f>
        <v/>
      </c>
      <c r="AB70" s="342" t="str">
        <f>IF('statement of marks'!FH70="","",'statement of marks'!FH70)</f>
        <v/>
      </c>
      <c r="AC70" s="64" t="str">
        <f>IF('statement of marks'!FP70="","",'statement of marks'!FP70)</f>
        <v/>
      </c>
      <c r="AD70" s="64" t="str">
        <f>IF('statement of marks'!FQ70="","",'statement of marks'!FQ70)</f>
        <v/>
      </c>
      <c r="AE70" s="64" t="str">
        <f>IF('statement of marks'!FR70="","",'statement of marks'!FR70)</f>
        <v/>
      </c>
      <c r="AF70" s="342" t="str">
        <f>IF('statement of marks'!FZ70="","",'statement of marks'!FZ70)</f>
        <v/>
      </c>
      <c r="AG70" s="342" t="str">
        <f>IF('statement of marks'!GA70="","",'statement of marks'!GA70)</f>
        <v/>
      </c>
      <c r="AH70" s="367" t="str">
        <f>IF('statement of marks'!GB70="","",'statement of marks'!GB70)</f>
        <v/>
      </c>
    </row>
    <row r="71" spans="1:34" hidden="1">
      <c r="A71" s="145" t="str">
        <f>IF('statement of marks'!A71="","",'statement of marks'!A71)</f>
        <v/>
      </c>
      <c r="B71" s="64" t="str">
        <f>IF('statement of marks'!B71="","",'statement of marks'!B71)</f>
        <v/>
      </c>
      <c r="C71" s="64" t="str">
        <f>IF('statement of marks'!C71="","",'statement of marks'!C71)</f>
        <v/>
      </c>
      <c r="D71" s="95">
        <f>IF('statement of marks'!D71="","",'statement of marks'!D71)</f>
        <v>865</v>
      </c>
      <c r="E71" s="95" t="str">
        <f>IF('statement of marks'!E71="","",'statement of marks'!E71)</f>
        <v/>
      </c>
      <c r="F71" s="64" t="str">
        <f>IF('statement of marks'!F71="","",'statement of marks'!F71)</f>
        <v/>
      </c>
      <c r="G71" s="336" t="str">
        <f>IF('statement of marks'!G71="","",'statement of marks'!G71)</f>
        <v/>
      </c>
      <c r="H71" s="73" t="str">
        <f>IF('statement of marks'!H71="","",'statement of marks'!H71)</f>
        <v/>
      </c>
      <c r="I71" s="73" t="str">
        <f>IF('statement of marks'!I71="","",'statement of marks'!I71)</f>
        <v/>
      </c>
      <c r="J71" s="73" t="str">
        <f>IF('statement of marks'!J71="","",'statement of marks'!J71)</f>
        <v/>
      </c>
      <c r="K71" s="73" t="str">
        <f>IF('statement of marks'!K71="","",'statement of marks'!K71)</f>
        <v/>
      </c>
      <c r="L71" s="342" t="str">
        <f>IF('statement of marks'!AA71="","",'statement of marks'!AA71)</f>
        <v/>
      </c>
      <c r="M71" s="64" t="str">
        <f t="shared" si="13"/>
        <v/>
      </c>
      <c r="N71" s="342" t="str">
        <f>IF('statement of marks'!AZ71="","",'statement of marks'!AZ71)</f>
        <v/>
      </c>
      <c r="O71" s="64" t="str">
        <f t="shared" si="14"/>
        <v/>
      </c>
      <c r="P71" s="363">
        <f>'statement of marks'!BJ71</f>
        <v>0</v>
      </c>
      <c r="Q71" s="342" t="str">
        <f>IF('statement of marks'!BY71="","",'statement of marks'!BY71)</f>
        <v/>
      </c>
      <c r="R71" s="64" t="str">
        <f t="shared" si="15"/>
        <v/>
      </c>
      <c r="S71" s="342" t="str">
        <f>IF('statement of marks'!CW71="","",'statement of marks'!CW71)</f>
        <v/>
      </c>
      <c r="T71" s="64" t="str">
        <f t="shared" si="16"/>
        <v/>
      </c>
      <c r="U71" s="342" t="str">
        <f>IF('statement of marks'!DU71="","",'statement of marks'!DU71)</f>
        <v/>
      </c>
      <c r="V71" s="64" t="str">
        <f t="shared" si="17"/>
        <v/>
      </c>
      <c r="W71" s="342" t="str">
        <f>IF('statement of marks'!ER71="","",'statement of marks'!ER71)</f>
        <v/>
      </c>
      <c r="X71" s="64" t="str">
        <f t="shared" si="18"/>
        <v/>
      </c>
      <c r="Y71" s="95">
        <f t="shared" si="6"/>
        <v>0</v>
      </c>
      <c r="Z71" s="342" t="str">
        <f>IF('statement of marks'!FF71="","",'statement of marks'!FF71)</f>
        <v/>
      </c>
      <c r="AA71" s="64" t="str">
        <f>IF('statement of marks'!FG71="","",'statement of marks'!FG71)</f>
        <v/>
      </c>
      <c r="AB71" s="342" t="str">
        <f>IF('statement of marks'!FH71="","",'statement of marks'!FH71)</f>
        <v/>
      </c>
      <c r="AC71" s="64" t="str">
        <f>IF('statement of marks'!FP71="","",'statement of marks'!FP71)</f>
        <v/>
      </c>
      <c r="AD71" s="64" t="str">
        <f>IF('statement of marks'!FQ71="","",'statement of marks'!FQ71)</f>
        <v/>
      </c>
      <c r="AE71" s="64" t="str">
        <f>IF('statement of marks'!FR71="","",'statement of marks'!FR71)</f>
        <v/>
      </c>
      <c r="AF71" s="342" t="str">
        <f>IF('statement of marks'!FZ71="","",'statement of marks'!FZ71)</f>
        <v/>
      </c>
      <c r="AG71" s="342" t="str">
        <f>IF('statement of marks'!GA71="","",'statement of marks'!GA71)</f>
        <v/>
      </c>
      <c r="AH71" s="367" t="str">
        <f>IF('statement of marks'!GB71="","",'statement of marks'!GB71)</f>
        <v/>
      </c>
    </row>
    <row r="72" spans="1:34" hidden="1">
      <c r="A72" s="145" t="str">
        <f>IF('statement of marks'!A72="","",'statement of marks'!A72)</f>
        <v/>
      </c>
      <c r="B72" s="64" t="str">
        <f>IF('statement of marks'!B72="","",'statement of marks'!B72)</f>
        <v/>
      </c>
      <c r="C72" s="64" t="str">
        <f>IF('statement of marks'!C72="","",'statement of marks'!C72)</f>
        <v/>
      </c>
      <c r="D72" s="95">
        <f>IF('statement of marks'!D72="","",'statement of marks'!D72)</f>
        <v>866</v>
      </c>
      <c r="E72" s="95" t="str">
        <f>IF('statement of marks'!E72="","",'statement of marks'!E72)</f>
        <v/>
      </c>
      <c r="F72" s="64" t="str">
        <f>IF('statement of marks'!F72="","",'statement of marks'!F72)</f>
        <v/>
      </c>
      <c r="G72" s="336" t="str">
        <f>IF('statement of marks'!G72="","",'statement of marks'!G72)</f>
        <v/>
      </c>
      <c r="H72" s="73" t="str">
        <f>IF('statement of marks'!H72="","",'statement of marks'!H72)</f>
        <v/>
      </c>
      <c r="I72" s="73" t="str">
        <f>IF('statement of marks'!I72="","",'statement of marks'!I72)</f>
        <v/>
      </c>
      <c r="J72" s="73" t="str">
        <f>IF('statement of marks'!J72="","",'statement of marks'!J72)</f>
        <v/>
      </c>
      <c r="K72" s="73" t="str">
        <f>IF('statement of marks'!K72="","",'statement of marks'!K72)</f>
        <v/>
      </c>
      <c r="L72" s="342" t="str">
        <f>IF('statement of marks'!AA72="","",'statement of marks'!AA72)</f>
        <v/>
      </c>
      <c r="M72" s="64" t="str">
        <f t="shared" si="13"/>
        <v/>
      </c>
      <c r="N72" s="342" t="str">
        <f>IF('statement of marks'!AZ72="","",'statement of marks'!AZ72)</f>
        <v/>
      </c>
      <c r="O72" s="64" t="str">
        <f t="shared" si="14"/>
        <v/>
      </c>
      <c r="P72" s="363">
        <f>'statement of marks'!BJ72</f>
        <v>0</v>
      </c>
      <c r="Q72" s="342" t="str">
        <f>IF('statement of marks'!BY72="","",'statement of marks'!BY72)</f>
        <v/>
      </c>
      <c r="R72" s="64" t="str">
        <f t="shared" si="15"/>
        <v/>
      </c>
      <c r="S72" s="342" t="str">
        <f>IF('statement of marks'!CW72="","",'statement of marks'!CW72)</f>
        <v/>
      </c>
      <c r="T72" s="64" t="str">
        <f t="shared" si="16"/>
        <v/>
      </c>
      <c r="U72" s="342" t="str">
        <f>IF('statement of marks'!DU72="","",'statement of marks'!DU72)</f>
        <v/>
      </c>
      <c r="V72" s="64" t="str">
        <f t="shared" si="17"/>
        <v/>
      </c>
      <c r="W72" s="342" t="str">
        <f>IF('statement of marks'!ER72="","",'statement of marks'!ER72)</f>
        <v/>
      </c>
      <c r="X72" s="64" t="str">
        <f t="shared" si="18"/>
        <v/>
      </c>
      <c r="Y72" s="95">
        <f t="shared" ref="Y72:Y106" si="19">SUM(M72,O72,R72,T72,V72,X72)</f>
        <v>0</v>
      </c>
      <c r="Z72" s="342" t="str">
        <f>IF('statement of marks'!FF72="","",'statement of marks'!FF72)</f>
        <v/>
      </c>
      <c r="AA72" s="64" t="str">
        <f>IF('statement of marks'!FG72="","",'statement of marks'!FG72)</f>
        <v/>
      </c>
      <c r="AB72" s="342" t="str">
        <f>IF('statement of marks'!FH72="","",'statement of marks'!FH72)</f>
        <v/>
      </c>
      <c r="AC72" s="64" t="str">
        <f>IF('statement of marks'!FP72="","",'statement of marks'!FP72)</f>
        <v/>
      </c>
      <c r="AD72" s="64" t="str">
        <f>IF('statement of marks'!FQ72="","",'statement of marks'!FQ72)</f>
        <v/>
      </c>
      <c r="AE72" s="64" t="str">
        <f>IF('statement of marks'!FR72="","",'statement of marks'!FR72)</f>
        <v/>
      </c>
      <c r="AF72" s="342" t="str">
        <f>IF('statement of marks'!FZ72="","",'statement of marks'!FZ72)</f>
        <v/>
      </c>
      <c r="AG72" s="342" t="str">
        <f>IF('statement of marks'!GA72="","",'statement of marks'!GA72)</f>
        <v/>
      </c>
      <c r="AH72" s="367" t="str">
        <f>IF('statement of marks'!GB72="","",'statement of marks'!GB72)</f>
        <v/>
      </c>
    </row>
    <row r="73" spans="1:34" hidden="1">
      <c r="A73" s="145" t="str">
        <f>IF('statement of marks'!A73="","",'statement of marks'!A73)</f>
        <v/>
      </c>
      <c r="B73" s="64" t="str">
        <f>IF('statement of marks'!B73="","",'statement of marks'!B73)</f>
        <v/>
      </c>
      <c r="C73" s="64" t="str">
        <f>IF('statement of marks'!C73="","",'statement of marks'!C73)</f>
        <v/>
      </c>
      <c r="D73" s="95">
        <f>IF('statement of marks'!D73="","",'statement of marks'!D73)</f>
        <v>867</v>
      </c>
      <c r="E73" s="95" t="str">
        <f>IF('statement of marks'!E73="","",'statement of marks'!E73)</f>
        <v/>
      </c>
      <c r="F73" s="64" t="str">
        <f>IF('statement of marks'!F73="","",'statement of marks'!F73)</f>
        <v/>
      </c>
      <c r="G73" s="336" t="str">
        <f>IF('statement of marks'!G73="","",'statement of marks'!G73)</f>
        <v/>
      </c>
      <c r="H73" s="73" t="str">
        <f>IF('statement of marks'!H73="","",'statement of marks'!H73)</f>
        <v/>
      </c>
      <c r="I73" s="73" t="str">
        <f>IF('statement of marks'!I73="","",'statement of marks'!I73)</f>
        <v/>
      </c>
      <c r="J73" s="73" t="str">
        <f>IF('statement of marks'!J73="","",'statement of marks'!J73)</f>
        <v/>
      </c>
      <c r="K73" s="73" t="str">
        <f>IF('statement of marks'!K73="","",'statement of marks'!K73)</f>
        <v/>
      </c>
      <c r="L73" s="342" t="str">
        <f>IF('statement of marks'!AA73="","",'statement of marks'!AA73)</f>
        <v/>
      </c>
      <c r="M73" s="64" t="str">
        <f t="shared" si="13"/>
        <v/>
      </c>
      <c r="N73" s="342" t="str">
        <f>IF('statement of marks'!AZ73="","",'statement of marks'!AZ73)</f>
        <v/>
      </c>
      <c r="O73" s="64" t="str">
        <f t="shared" si="14"/>
        <v/>
      </c>
      <c r="P73" s="363">
        <f>'statement of marks'!BJ73</f>
        <v>0</v>
      </c>
      <c r="Q73" s="342" t="str">
        <f>IF('statement of marks'!BY73="","",'statement of marks'!BY73)</f>
        <v/>
      </c>
      <c r="R73" s="64" t="str">
        <f t="shared" si="15"/>
        <v/>
      </c>
      <c r="S73" s="342" t="str">
        <f>IF('statement of marks'!CW73="","",'statement of marks'!CW73)</f>
        <v/>
      </c>
      <c r="T73" s="64" t="str">
        <f t="shared" si="16"/>
        <v/>
      </c>
      <c r="U73" s="342" t="str">
        <f>IF('statement of marks'!DU73="","",'statement of marks'!DU73)</f>
        <v/>
      </c>
      <c r="V73" s="64" t="str">
        <f t="shared" si="17"/>
        <v/>
      </c>
      <c r="W73" s="342" t="str">
        <f>IF('statement of marks'!ER73="","",'statement of marks'!ER73)</f>
        <v/>
      </c>
      <c r="X73" s="64" t="str">
        <f t="shared" si="18"/>
        <v/>
      </c>
      <c r="Y73" s="95">
        <f t="shared" si="19"/>
        <v>0</v>
      </c>
      <c r="Z73" s="342" t="str">
        <f>IF('statement of marks'!FF73="","",'statement of marks'!FF73)</f>
        <v/>
      </c>
      <c r="AA73" s="64" t="str">
        <f>IF('statement of marks'!FG73="","",'statement of marks'!FG73)</f>
        <v/>
      </c>
      <c r="AB73" s="342" t="str">
        <f>IF('statement of marks'!FH73="","",'statement of marks'!FH73)</f>
        <v/>
      </c>
      <c r="AC73" s="64" t="str">
        <f>IF('statement of marks'!FP73="","",'statement of marks'!FP73)</f>
        <v/>
      </c>
      <c r="AD73" s="64" t="str">
        <f>IF('statement of marks'!FQ73="","",'statement of marks'!FQ73)</f>
        <v/>
      </c>
      <c r="AE73" s="64" t="str">
        <f>IF('statement of marks'!FR73="","",'statement of marks'!FR73)</f>
        <v/>
      </c>
      <c r="AF73" s="342" t="str">
        <f>IF('statement of marks'!FZ73="","",'statement of marks'!FZ73)</f>
        <v/>
      </c>
      <c r="AG73" s="342" t="str">
        <f>IF('statement of marks'!GA73="","",'statement of marks'!GA73)</f>
        <v/>
      </c>
      <c r="AH73" s="367" t="str">
        <f>IF('statement of marks'!GB73="","",'statement of marks'!GB73)</f>
        <v/>
      </c>
    </row>
    <row r="74" spans="1:34" hidden="1">
      <c r="A74" s="145" t="str">
        <f>IF('statement of marks'!A74="","",'statement of marks'!A74)</f>
        <v/>
      </c>
      <c r="B74" s="64" t="str">
        <f>IF('statement of marks'!B74="","",'statement of marks'!B74)</f>
        <v/>
      </c>
      <c r="C74" s="64" t="str">
        <f>IF('statement of marks'!C74="","",'statement of marks'!C74)</f>
        <v/>
      </c>
      <c r="D74" s="95">
        <f>IF('statement of marks'!D74="","",'statement of marks'!D74)</f>
        <v>868</v>
      </c>
      <c r="E74" s="95" t="str">
        <f>IF('statement of marks'!E74="","",'statement of marks'!E74)</f>
        <v/>
      </c>
      <c r="F74" s="64" t="str">
        <f>IF('statement of marks'!F74="","",'statement of marks'!F74)</f>
        <v/>
      </c>
      <c r="G74" s="336" t="str">
        <f>IF('statement of marks'!G74="","",'statement of marks'!G74)</f>
        <v/>
      </c>
      <c r="H74" s="73" t="str">
        <f>IF('statement of marks'!H74="","",'statement of marks'!H74)</f>
        <v/>
      </c>
      <c r="I74" s="73" t="str">
        <f>IF('statement of marks'!I74="","",'statement of marks'!I74)</f>
        <v/>
      </c>
      <c r="J74" s="73" t="str">
        <f>IF('statement of marks'!J74="","",'statement of marks'!J74)</f>
        <v/>
      </c>
      <c r="K74" s="73" t="str">
        <f>IF('statement of marks'!K74="","",'statement of marks'!K74)</f>
        <v/>
      </c>
      <c r="L74" s="342" t="str">
        <f>IF('statement of marks'!AA74="","",'statement of marks'!AA74)</f>
        <v/>
      </c>
      <c r="M74" s="64" t="str">
        <f t="shared" si="13"/>
        <v/>
      </c>
      <c r="N74" s="342" t="str">
        <f>IF('statement of marks'!AZ74="","",'statement of marks'!AZ74)</f>
        <v/>
      </c>
      <c r="O74" s="64" t="str">
        <f t="shared" si="14"/>
        <v/>
      </c>
      <c r="P74" s="363">
        <f>'statement of marks'!BJ74</f>
        <v>0</v>
      </c>
      <c r="Q74" s="342" t="str">
        <f>IF('statement of marks'!BY74="","",'statement of marks'!BY74)</f>
        <v/>
      </c>
      <c r="R74" s="64" t="str">
        <f t="shared" si="15"/>
        <v/>
      </c>
      <c r="S74" s="342" t="str">
        <f>IF('statement of marks'!CW74="","",'statement of marks'!CW74)</f>
        <v/>
      </c>
      <c r="T74" s="64" t="str">
        <f t="shared" si="16"/>
        <v/>
      </c>
      <c r="U74" s="342" t="str">
        <f>IF('statement of marks'!DU74="","",'statement of marks'!DU74)</f>
        <v/>
      </c>
      <c r="V74" s="64" t="str">
        <f t="shared" si="17"/>
        <v/>
      </c>
      <c r="W74" s="342" t="str">
        <f>IF('statement of marks'!ER74="","",'statement of marks'!ER74)</f>
        <v/>
      </c>
      <c r="X74" s="64" t="str">
        <f t="shared" si="18"/>
        <v/>
      </c>
      <c r="Y74" s="95">
        <f t="shared" si="19"/>
        <v>0</v>
      </c>
      <c r="Z74" s="342" t="str">
        <f>IF('statement of marks'!FF74="","",'statement of marks'!FF74)</f>
        <v/>
      </c>
      <c r="AA74" s="64" t="str">
        <f>IF('statement of marks'!FG74="","",'statement of marks'!FG74)</f>
        <v/>
      </c>
      <c r="AB74" s="342" t="str">
        <f>IF('statement of marks'!FH74="","",'statement of marks'!FH74)</f>
        <v/>
      </c>
      <c r="AC74" s="64" t="str">
        <f>IF('statement of marks'!FP74="","",'statement of marks'!FP74)</f>
        <v/>
      </c>
      <c r="AD74" s="64" t="str">
        <f>IF('statement of marks'!FQ74="","",'statement of marks'!FQ74)</f>
        <v/>
      </c>
      <c r="AE74" s="64" t="str">
        <f>IF('statement of marks'!FR74="","",'statement of marks'!FR74)</f>
        <v/>
      </c>
      <c r="AF74" s="342" t="str">
        <f>IF('statement of marks'!FZ74="","",'statement of marks'!FZ74)</f>
        <v/>
      </c>
      <c r="AG74" s="342" t="str">
        <f>IF('statement of marks'!GA74="","",'statement of marks'!GA74)</f>
        <v/>
      </c>
      <c r="AH74" s="367" t="str">
        <f>IF('statement of marks'!GB74="","",'statement of marks'!GB74)</f>
        <v/>
      </c>
    </row>
    <row r="75" spans="1:34" hidden="1">
      <c r="A75" s="145" t="str">
        <f>IF('statement of marks'!A75="","",'statement of marks'!A75)</f>
        <v/>
      </c>
      <c r="B75" s="64" t="str">
        <f>IF('statement of marks'!B75="","",'statement of marks'!B75)</f>
        <v/>
      </c>
      <c r="C75" s="64" t="str">
        <f>IF('statement of marks'!C75="","",'statement of marks'!C75)</f>
        <v/>
      </c>
      <c r="D75" s="95">
        <f>IF('statement of marks'!D75="","",'statement of marks'!D75)</f>
        <v>869</v>
      </c>
      <c r="E75" s="95" t="str">
        <f>IF('statement of marks'!E75="","",'statement of marks'!E75)</f>
        <v/>
      </c>
      <c r="F75" s="64" t="str">
        <f>IF('statement of marks'!F75="","",'statement of marks'!F75)</f>
        <v/>
      </c>
      <c r="G75" s="336" t="str">
        <f>IF('statement of marks'!G75="","",'statement of marks'!G75)</f>
        <v/>
      </c>
      <c r="H75" s="73" t="str">
        <f>IF('statement of marks'!H75="","",'statement of marks'!H75)</f>
        <v/>
      </c>
      <c r="I75" s="73" t="str">
        <f>IF('statement of marks'!I75="","",'statement of marks'!I75)</f>
        <v/>
      </c>
      <c r="J75" s="73" t="str">
        <f>IF('statement of marks'!J75="","",'statement of marks'!J75)</f>
        <v/>
      </c>
      <c r="K75" s="73" t="str">
        <f>IF('statement of marks'!K75="","",'statement of marks'!K75)</f>
        <v/>
      </c>
      <c r="L75" s="342" t="str">
        <f>IF('statement of marks'!AA75="","",'statement of marks'!AA75)</f>
        <v/>
      </c>
      <c r="M75" s="64" t="str">
        <f t="shared" si="13"/>
        <v/>
      </c>
      <c r="N75" s="342" t="str">
        <f>IF('statement of marks'!AZ75="","",'statement of marks'!AZ75)</f>
        <v/>
      </c>
      <c r="O75" s="64" t="str">
        <f t="shared" si="14"/>
        <v/>
      </c>
      <c r="P75" s="363">
        <f>'statement of marks'!BJ75</f>
        <v>0</v>
      </c>
      <c r="Q75" s="342" t="str">
        <f>IF('statement of marks'!BY75="","",'statement of marks'!BY75)</f>
        <v/>
      </c>
      <c r="R75" s="64" t="str">
        <f t="shared" si="15"/>
        <v/>
      </c>
      <c r="S75" s="342" t="str">
        <f>IF('statement of marks'!CW75="","",'statement of marks'!CW75)</f>
        <v/>
      </c>
      <c r="T75" s="64" t="str">
        <f t="shared" si="16"/>
        <v/>
      </c>
      <c r="U75" s="342" t="str">
        <f>IF('statement of marks'!DU75="","",'statement of marks'!DU75)</f>
        <v/>
      </c>
      <c r="V75" s="64" t="str">
        <f t="shared" si="17"/>
        <v/>
      </c>
      <c r="W75" s="342" t="str">
        <f>IF('statement of marks'!ER75="","",'statement of marks'!ER75)</f>
        <v/>
      </c>
      <c r="X75" s="64" t="str">
        <f t="shared" si="18"/>
        <v/>
      </c>
      <c r="Y75" s="95">
        <f t="shared" si="19"/>
        <v>0</v>
      </c>
      <c r="Z75" s="342" t="str">
        <f>IF('statement of marks'!FF75="","",'statement of marks'!FF75)</f>
        <v/>
      </c>
      <c r="AA75" s="64" t="str">
        <f>IF('statement of marks'!FG75="","",'statement of marks'!FG75)</f>
        <v/>
      </c>
      <c r="AB75" s="342" t="str">
        <f>IF('statement of marks'!FH75="","",'statement of marks'!FH75)</f>
        <v/>
      </c>
      <c r="AC75" s="64" t="str">
        <f>IF('statement of marks'!FP75="","",'statement of marks'!FP75)</f>
        <v/>
      </c>
      <c r="AD75" s="64" t="str">
        <f>IF('statement of marks'!FQ75="","",'statement of marks'!FQ75)</f>
        <v/>
      </c>
      <c r="AE75" s="64" t="str">
        <f>IF('statement of marks'!FR75="","",'statement of marks'!FR75)</f>
        <v/>
      </c>
      <c r="AF75" s="342" t="str">
        <f>IF('statement of marks'!FZ75="","",'statement of marks'!FZ75)</f>
        <v/>
      </c>
      <c r="AG75" s="342" t="str">
        <f>IF('statement of marks'!GA75="","",'statement of marks'!GA75)</f>
        <v/>
      </c>
      <c r="AH75" s="367" t="str">
        <f>IF('statement of marks'!GB75="","",'statement of marks'!GB75)</f>
        <v/>
      </c>
    </row>
    <row r="76" spans="1:34" hidden="1">
      <c r="A76" s="145" t="str">
        <f>IF('statement of marks'!A76="","",'statement of marks'!A76)</f>
        <v/>
      </c>
      <c r="B76" s="64" t="str">
        <f>IF('statement of marks'!B76="","",'statement of marks'!B76)</f>
        <v/>
      </c>
      <c r="C76" s="64" t="str">
        <f>IF('statement of marks'!C76="","",'statement of marks'!C76)</f>
        <v/>
      </c>
      <c r="D76" s="95">
        <f>IF('statement of marks'!D76="","",'statement of marks'!D76)</f>
        <v>870</v>
      </c>
      <c r="E76" s="95" t="str">
        <f>IF('statement of marks'!E76="","",'statement of marks'!E76)</f>
        <v/>
      </c>
      <c r="F76" s="64" t="str">
        <f>IF('statement of marks'!F76="","",'statement of marks'!F76)</f>
        <v/>
      </c>
      <c r="G76" s="336" t="str">
        <f>IF('statement of marks'!G76="","",'statement of marks'!G76)</f>
        <v/>
      </c>
      <c r="H76" s="73" t="str">
        <f>IF('statement of marks'!H76="","",'statement of marks'!H76)</f>
        <v/>
      </c>
      <c r="I76" s="73" t="str">
        <f>IF('statement of marks'!I76="","",'statement of marks'!I76)</f>
        <v/>
      </c>
      <c r="J76" s="73" t="str">
        <f>IF('statement of marks'!J76="","",'statement of marks'!J76)</f>
        <v/>
      </c>
      <c r="K76" s="73" t="str">
        <f>IF('statement of marks'!K76="","",'statement of marks'!K76)</f>
        <v/>
      </c>
      <c r="L76" s="342" t="str">
        <f>IF('statement of marks'!AA76="","",'statement of marks'!AA76)</f>
        <v/>
      </c>
      <c r="M76" s="64" t="str">
        <f t="shared" si="13"/>
        <v/>
      </c>
      <c r="N76" s="342" t="str">
        <f>IF('statement of marks'!AZ76="","",'statement of marks'!AZ76)</f>
        <v/>
      </c>
      <c r="O76" s="64" t="str">
        <f t="shared" si="14"/>
        <v/>
      </c>
      <c r="P76" s="363">
        <f>'statement of marks'!BJ76</f>
        <v>0</v>
      </c>
      <c r="Q76" s="342" t="str">
        <f>IF('statement of marks'!BY76="","",'statement of marks'!BY76)</f>
        <v/>
      </c>
      <c r="R76" s="64" t="str">
        <f t="shared" si="15"/>
        <v/>
      </c>
      <c r="S76" s="342" t="str">
        <f>IF('statement of marks'!CW76="","",'statement of marks'!CW76)</f>
        <v/>
      </c>
      <c r="T76" s="64" t="str">
        <f t="shared" si="16"/>
        <v/>
      </c>
      <c r="U76" s="342" t="str">
        <f>IF('statement of marks'!DU76="","",'statement of marks'!DU76)</f>
        <v/>
      </c>
      <c r="V76" s="64" t="str">
        <f t="shared" si="17"/>
        <v/>
      </c>
      <c r="W76" s="342" t="str">
        <f>IF('statement of marks'!ER76="","",'statement of marks'!ER76)</f>
        <v/>
      </c>
      <c r="X76" s="64" t="str">
        <f t="shared" si="18"/>
        <v/>
      </c>
      <c r="Y76" s="95">
        <f t="shared" si="19"/>
        <v>0</v>
      </c>
      <c r="Z76" s="342" t="str">
        <f>IF('statement of marks'!FF76="","",'statement of marks'!FF76)</f>
        <v/>
      </c>
      <c r="AA76" s="64" t="str">
        <f>IF('statement of marks'!FG76="","",'statement of marks'!FG76)</f>
        <v/>
      </c>
      <c r="AB76" s="342" t="str">
        <f>IF('statement of marks'!FH76="","",'statement of marks'!FH76)</f>
        <v/>
      </c>
      <c r="AC76" s="64" t="str">
        <f>IF('statement of marks'!FP76="","",'statement of marks'!FP76)</f>
        <v/>
      </c>
      <c r="AD76" s="64" t="str">
        <f>IF('statement of marks'!FQ76="","",'statement of marks'!FQ76)</f>
        <v/>
      </c>
      <c r="AE76" s="64" t="str">
        <f>IF('statement of marks'!FR76="","",'statement of marks'!FR76)</f>
        <v/>
      </c>
      <c r="AF76" s="342" t="str">
        <f>IF('statement of marks'!FZ76="","",'statement of marks'!FZ76)</f>
        <v/>
      </c>
      <c r="AG76" s="342" t="str">
        <f>IF('statement of marks'!GA76="","",'statement of marks'!GA76)</f>
        <v/>
      </c>
      <c r="AH76" s="367" t="str">
        <f>IF('statement of marks'!GB76="","",'statement of marks'!GB76)</f>
        <v/>
      </c>
    </row>
    <row r="77" spans="1:34" hidden="1">
      <c r="A77" s="145" t="str">
        <f>IF('statement of marks'!A77="","",'statement of marks'!A77)</f>
        <v/>
      </c>
      <c r="B77" s="64" t="str">
        <f>IF('statement of marks'!B77="","",'statement of marks'!B77)</f>
        <v/>
      </c>
      <c r="C77" s="64" t="str">
        <f>IF('statement of marks'!C77="","",'statement of marks'!C77)</f>
        <v/>
      </c>
      <c r="D77" s="95">
        <f>IF('statement of marks'!D77="","",'statement of marks'!D77)</f>
        <v>871</v>
      </c>
      <c r="E77" s="95" t="str">
        <f>IF('statement of marks'!E77="","",'statement of marks'!E77)</f>
        <v/>
      </c>
      <c r="F77" s="64" t="str">
        <f>IF('statement of marks'!F77="","",'statement of marks'!F77)</f>
        <v/>
      </c>
      <c r="G77" s="336" t="str">
        <f>IF('statement of marks'!G77="","",'statement of marks'!G77)</f>
        <v/>
      </c>
      <c r="H77" s="73" t="str">
        <f>IF('statement of marks'!H77="","",'statement of marks'!H77)</f>
        <v/>
      </c>
      <c r="I77" s="73" t="str">
        <f>IF('statement of marks'!I77="","",'statement of marks'!I77)</f>
        <v/>
      </c>
      <c r="J77" s="73" t="str">
        <f>IF('statement of marks'!J77="","",'statement of marks'!J77)</f>
        <v/>
      </c>
      <c r="K77" s="73" t="str">
        <f>IF('statement of marks'!K77="","",'statement of marks'!K77)</f>
        <v/>
      </c>
      <c r="L77" s="342" t="str">
        <f>IF('statement of marks'!AA77="","",'statement of marks'!AA77)</f>
        <v/>
      </c>
      <c r="M77" s="64" t="str">
        <f t="shared" si="13"/>
        <v/>
      </c>
      <c r="N77" s="342" t="str">
        <f>IF('statement of marks'!AZ77="","",'statement of marks'!AZ77)</f>
        <v/>
      </c>
      <c r="O77" s="64" t="str">
        <f t="shared" si="14"/>
        <v/>
      </c>
      <c r="P77" s="363">
        <f>'statement of marks'!BJ77</f>
        <v>0</v>
      </c>
      <c r="Q77" s="342" t="str">
        <f>IF('statement of marks'!BY77="","",'statement of marks'!BY77)</f>
        <v/>
      </c>
      <c r="R77" s="64" t="str">
        <f t="shared" si="15"/>
        <v/>
      </c>
      <c r="S77" s="342" t="str">
        <f>IF('statement of marks'!CW77="","",'statement of marks'!CW77)</f>
        <v/>
      </c>
      <c r="T77" s="64" t="str">
        <f t="shared" si="16"/>
        <v/>
      </c>
      <c r="U77" s="342" t="str">
        <f>IF('statement of marks'!DU77="","",'statement of marks'!DU77)</f>
        <v/>
      </c>
      <c r="V77" s="64" t="str">
        <f t="shared" si="17"/>
        <v/>
      </c>
      <c r="W77" s="342" t="str">
        <f>IF('statement of marks'!ER77="","",'statement of marks'!ER77)</f>
        <v/>
      </c>
      <c r="X77" s="64" t="str">
        <f t="shared" si="18"/>
        <v/>
      </c>
      <c r="Y77" s="95">
        <f t="shared" si="19"/>
        <v>0</v>
      </c>
      <c r="Z77" s="342" t="str">
        <f>IF('statement of marks'!FF77="","",'statement of marks'!FF77)</f>
        <v/>
      </c>
      <c r="AA77" s="64" t="str">
        <f>IF('statement of marks'!FG77="","",'statement of marks'!FG77)</f>
        <v/>
      </c>
      <c r="AB77" s="342" t="str">
        <f>IF('statement of marks'!FH77="","",'statement of marks'!FH77)</f>
        <v/>
      </c>
      <c r="AC77" s="64" t="str">
        <f>IF('statement of marks'!FP77="","",'statement of marks'!FP77)</f>
        <v/>
      </c>
      <c r="AD77" s="64" t="str">
        <f>IF('statement of marks'!FQ77="","",'statement of marks'!FQ77)</f>
        <v/>
      </c>
      <c r="AE77" s="64" t="str">
        <f>IF('statement of marks'!FR77="","",'statement of marks'!FR77)</f>
        <v/>
      </c>
      <c r="AF77" s="342" t="str">
        <f>IF('statement of marks'!FZ77="","",'statement of marks'!FZ77)</f>
        <v/>
      </c>
      <c r="AG77" s="342" t="str">
        <f>IF('statement of marks'!GA77="","",'statement of marks'!GA77)</f>
        <v/>
      </c>
      <c r="AH77" s="367" t="str">
        <f>IF('statement of marks'!GB77="","",'statement of marks'!GB77)</f>
        <v/>
      </c>
    </row>
    <row r="78" spans="1:34" hidden="1">
      <c r="A78" s="145" t="str">
        <f>IF('statement of marks'!A78="","",'statement of marks'!A78)</f>
        <v/>
      </c>
      <c r="B78" s="64" t="str">
        <f>IF('statement of marks'!B78="","",'statement of marks'!B78)</f>
        <v/>
      </c>
      <c r="C78" s="64" t="str">
        <f>IF('statement of marks'!C78="","",'statement of marks'!C78)</f>
        <v/>
      </c>
      <c r="D78" s="95">
        <f>IF('statement of marks'!D78="","",'statement of marks'!D78)</f>
        <v>872</v>
      </c>
      <c r="E78" s="95" t="str">
        <f>IF('statement of marks'!E78="","",'statement of marks'!E78)</f>
        <v/>
      </c>
      <c r="F78" s="64" t="str">
        <f>IF('statement of marks'!F78="","",'statement of marks'!F78)</f>
        <v/>
      </c>
      <c r="G78" s="336" t="str">
        <f>IF('statement of marks'!G78="","",'statement of marks'!G78)</f>
        <v/>
      </c>
      <c r="H78" s="73" t="str">
        <f>IF('statement of marks'!H78="","",'statement of marks'!H78)</f>
        <v/>
      </c>
      <c r="I78" s="73" t="str">
        <f>IF('statement of marks'!I78="","",'statement of marks'!I78)</f>
        <v/>
      </c>
      <c r="J78" s="73" t="str">
        <f>IF('statement of marks'!J78="","",'statement of marks'!J78)</f>
        <v/>
      </c>
      <c r="K78" s="73" t="str">
        <f>IF('statement of marks'!K78="","",'statement of marks'!K78)</f>
        <v/>
      </c>
      <c r="L78" s="342" t="str">
        <f>IF('statement of marks'!AA78="","",'statement of marks'!AA78)</f>
        <v/>
      </c>
      <c r="M78" s="64" t="str">
        <f t="shared" si="13"/>
        <v/>
      </c>
      <c r="N78" s="342" t="str">
        <f>IF('statement of marks'!AZ78="","",'statement of marks'!AZ78)</f>
        <v/>
      </c>
      <c r="O78" s="64" t="str">
        <f t="shared" si="14"/>
        <v/>
      </c>
      <c r="P78" s="363">
        <f>'statement of marks'!BJ78</f>
        <v>0</v>
      </c>
      <c r="Q78" s="342" t="str">
        <f>IF('statement of marks'!BY78="","",'statement of marks'!BY78)</f>
        <v/>
      </c>
      <c r="R78" s="64" t="str">
        <f t="shared" si="15"/>
        <v/>
      </c>
      <c r="S78" s="342" t="str">
        <f>IF('statement of marks'!CW78="","",'statement of marks'!CW78)</f>
        <v/>
      </c>
      <c r="T78" s="64" t="str">
        <f t="shared" si="16"/>
        <v/>
      </c>
      <c r="U78" s="342" t="str">
        <f>IF('statement of marks'!DU78="","",'statement of marks'!DU78)</f>
        <v/>
      </c>
      <c r="V78" s="64" t="str">
        <f t="shared" si="17"/>
        <v/>
      </c>
      <c r="W78" s="342" t="str">
        <f>IF('statement of marks'!ER78="","",'statement of marks'!ER78)</f>
        <v/>
      </c>
      <c r="X78" s="64" t="str">
        <f t="shared" si="18"/>
        <v/>
      </c>
      <c r="Y78" s="95">
        <f t="shared" si="19"/>
        <v>0</v>
      </c>
      <c r="Z78" s="342" t="str">
        <f>IF('statement of marks'!FF78="","",'statement of marks'!FF78)</f>
        <v/>
      </c>
      <c r="AA78" s="64" t="str">
        <f>IF('statement of marks'!FG78="","",'statement of marks'!FG78)</f>
        <v/>
      </c>
      <c r="AB78" s="342" t="str">
        <f>IF('statement of marks'!FH78="","",'statement of marks'!FH78)</f>
        <v/>
      </c>
      <c r="AC78" s="64" t="str">
        <f>IF('statement of marks'!FP78="","",'statement of marks'!FP78)</f>
        <v/>
      </c>
      <c r="AD78" s="64" t="str">
        <f>IF('statement of marks'!FQ78="","",'statement of marks'!FQ78)</f>
        <v/>
      </c>
      <c r="AE78" s="64" t="str">
        <f>IF('statement of marks'!FR78="","",'statement of marks'!FR78)</f>
        <v/>
      </c>
      <c r="AF78" s="342" t="str">
        <f>IF('statement of marks'!FZ78="","",'statement of marks'!FZ78)</f>
        <v/>
      </c>
      <c r="AG78" s="342" t="str">
        <f>IF('statement of marks'!GA78="","",'statement of marks'!GA78)</f>
        <v/>
      </c>
      <c r="AH78" s="367" t="str">
        <f>IF('statement of marks'!GB78="","",'statement of marks'!GB78)</f>
        <v/>
      </c>
    </row>
    <row r="79" spans="1:34" hidden="1">
      <c r="A79" s="145" t="str">
        <f>IF('statement of marks'!A79="","",'statement of marks'!A79)</f>
        <v/>
      </c>
      <c r="B79" s="64" t="str">
        <f>IF('statement of marks'!B79="","",'statement of marks'!B79)</f>
        <v/>
      </c>
      <c r="C79" s="64" t="str">
        <f>IF('statement of marks'!C79="","",'statement of marks'!C79)</f>
        <v/>
      </c>
      <c r="D79" s="95">
        <f>IF('statement of marks'!D79="","",'statement of marks'!D79)</f>
        <v>873</v>
      </c>
      <c r="E79" s="95" t="str">
        <f>IF('statement of marks'!E79="","",'statement of marks'!E79)</f>
        <v/>
      </c>
      <c r="F79" s="64" t="str">
        <f>IF('statement of marks'!F79="","",'statement of marks'!F79)</f>
        <v/>
      </c>
      <c r="G79" s="336" t="str">
        <f>IF('statement of marks'!G79="","",'statement of marks'!G79)</f>
        <v/>
      </c>
      <c r="H79" s="73" t="str">
        <f>IF('statement of marks'!H79="","",'statement of marks'!H79)</f>
        <v/>
      </c>
      <c r="I79" s="73" t="str">
        <f>IF('statement of marks'!I79="","",'statement of marks'!I79)</f>
        <v/>
      </c>
      <c r="J79" s="73" t="str">
        <f>IF('statement of marks'!J79="","",'statement of marks'!J79)</f>
        <v/>
      </c>
      <c r="K79" s="73" t="str">
        <f>IF('statement of marks'!K79="","",'statement of marks'!K79)</f>
        <v/>
      </c>
      <c r="L79" s="342" t="str">
        <f>IF('statement of marks'!AA79="","",'statement of marks'!AA79)</f>
        <v/>
      </c>
      <c r="M79" s="64" t="str">
        <f t="shared" si="13"/>
        <v/>
      </c>
      <c r="N79" s="342" t="str">
        <f>IF('statement of marks'!AZ79="","",'statement of marks'!AZ79)</f>
        <v/>
      </c>
      <c r="O79" s="64" t="str">
        <f t="shared" si="14"/>
        <v/>
      </c>
      <c r="P79" s="363">
        <f>'statement of marks'!BJ79</f>
        <v>0</v>
      </c>
      <c r="Q79" s="342" t="str">
        <f>IF('statement of marks'!BY79="","",'statement of marks'!BY79)</f>
        <v/>
      </c>
      <c r="R79" s="64" t="str">
        <f t="shared" si="15"/>
        <v/>
      </c>
      <c r="S79" s="342" t="str">
        <f>IF('statement of marks'!CW79="","",'statement of marks'!CW79)</f>
        <v/>
      </c>
      <c r="T79" s="64" t="str">
        <f t="shared" si="16"/>
        <v/>
      </c>
      <c r="U79" s="342" t="str">
        <f>IF('statement of marks'!DU79="","",'statement of marks'!DU79)</f>
        <v/>
      </c>
      <c r="V79" s="64" t="str">
        <f t="shared" si="17"/>
        <v/>
      </c>
      <c r="W79" s="342" t="str">
        <f>IF('statement of marks'!ER79="","",'statement of marks'!ER79)</f>
        <v/>
      </c>
      <c r="X79" s="64" t="str">
        <f t="shared" si="18"/>
        <v/>
      </c>
      <c r="Y79" s="95">
        <f t="shared" si="19"/>
        <v>0</v>
      </c>
      <c r="Z79" s="342" t="str">
        <f>IF('statement of marks'!FF79="","",'statement of marks'!FF79)</f>
        <v/>
      </c>
      <c r="AA79" s="64" t="str">
        <f>IF('statement of marks'!FG79="","",'statement of marks'!FG79)</f>
        <v/>
      </c>
      <c r="AB79" s="342" t="str">
        <f>IF('statement of marks'!FH79="","",'statement of marks'!FH79)</f>
        <v/>
      </c>
      <c r="AC79" s="64" t="str">
        <f>IF('statement of marks'!FP79="","",'statement of marks'!FP79)</f>
        <v/>
      </c>
      <c r="AD79" s="64" t="str">
        <f>IF('statement of marks'!FQ79="","",'statement of marks'!FQ79)</f>
        <v/>
      </c>
      <c r="AE79" s="64" t="str">
        <f>IF('statement of marks'!FR79="","",'statement of marks'!FR79)</f>
        <v/>
      </c>
      <c r="AF79" s="342" t="str">
        <f>IF('statement of marks'!FZ79="","",'statement of marks'!FZ79)</f>
        <v/>
      </c>
      <c r="AG79" s="342" t="str">
        <f>IF('statement of marks'!GA79="","",'statement of marks'!GA79)</f>
        <v/>
      </c>
      <c r="AH79" s="367" t="str">
        <f>IF('statement of marks'!GB79="","",'statement of marks'!GB79)</f>
        <v/>
      </c>
    </row>
    <row r="80" spans="1:34" hidden="1">
      <c r="A80" s="145" t="str">
        <f>IF('statement of marks'!A80="","",'statement of marks'!A80)</f>
        <v/>
      </c>
      <c r="B80" s="64" t="str">
        <f>IF('statement of marks'!B80="","",'statement of marks'!B80)</f>
        <v/>
      </c>
      <c r="C80" s="64" t="str">
        <f>IF('statement of marks'!C80="","",'statement of marks'!C80)</f>
        <v/>
      </c>
      <c r="D80" s="95">
        <f>IF('statement of marks'!D80="","",'statement of marks'!D80)</f>
        <v>874</v>
      </c>
      <c r="E80" s="95" t="str">
        <f>IF('statement of marks'!E80="","",'statement of marks'!E80)</f>
        <v/>
      </c>
      <c r="F80" s="64" t="str">
        <f>IF('statement of marks'!F80="","",'statement of marks'!F80)</f>
        <v/>
      </c>
      <c r="G80" s="336" t="str">
        <f>IF('statement of marks'!G80="","",'statement of marks'!G80)</f>
        <v/>
      </c>
      <c r="H80" s="73" t="str">
        <f>IF('statement of marks'!H80="","",'statement of marks'!H80)</f>
        <v/>
      </c>
      <c r="I80" s="73" t="str">
        <f>IF('statement of marks'!I80="","",'statement of marks'!I80)</f>
        <v/>
      </c>
      <c r="J80" s="73" t="str">
        <f>IF('statement of marks'!J80="","",'statement of marks'!J80)</f>
        <v/>
      </c>
      <c r="K80" s="73" t="str">
        <f>IF('statement of marks'!K80="","",'statement of marks'!K80)</f>
        <v/>
      </c>
      <c r="L80" s="342" t="str">
        <f>IF('statement of marks'!AA80="","",'statement of marks'!AA80)</f>
        <v/>
      </c>
      <c r="M80" s="64" t="str">
        <f t="shared" si="13"/>
        <v/>
      </c>
      <c r="N80" s="342" t="str">
        <f>IF('statement of marks'!AZ80="","",'statement of marks'!AZ80)</f>
        <v/>
      </c>
      <c r="O80" s="64" t="str">
        <f t="shared" si="14"/>
        <v/>
      </c>
      <c r="P80" s="363">
        <f>'statement of marks'!BJ80</f>
        <v>0</v>
      </c>
      <c r="Q80" s="342" t="str">
        <f>IF('statement of marks'!BY80="","",'statement of marks'!BY80)</f>
        <v/>
      </c>
      <c r="R80" s="64" t="str">
        <f t="shared" si="15"/>
        <v/>
      </c>
      <c r="S80" s="342" t="str">
        <f>IF('statement of marks'!CW80="","",'statement of marks'!CW80)</f>
        <v/>
      </c>
      <c r="T80" s="64" t="str">
        <f t="shared" si="16"/>
        <v/>
      </c>
      <c r="U80" s="342" t="str">
        <f>IF('statement of marks'!DU80="","",'statement of marks'!DU80)</f>
        <v/>
      </c>
      <c r="V80" s="64" t="str">
        <f t="shared" si="17"/>
        <v/>
      </c>
      <c r="W80" s="342" t="str">
        <f>IF('statement of marks'!ER80="","",'statement of marks'!ER80)</f>
        <v/>
      </c>
      <c r="X80" s="64" t="str">
        <f t="shared" si="18"/>
        <v/>
      </c>
      <c r="Y80" s="95">
        <f t="shared" si="19"/>
        <v>0</v>
      </c>
      <c r="Z80" s="342" t="str">
        <f>IF('statement of marks'!FF80="","",'statement of marks'!FF80)</f>
        <v/>
      </c>
      <c r="AA80" s="64" t="str">
        <f>IF('statement of marks'!FG80="","",'statement of marks'!FG80)</f>
        <v/>
      </c>
      <c r="AB80" s="342" t="str">
        <f>IF('statement of marks'!FH80="","",'statement of marks'!FH80)</f>
        <v/>
      </c>
      <c r="AC80" s="64" t="str">
        <f>IF('statement of marks'!FP80="","",'statement of marks'!FP80)</f>
        <v/>
      </c>
      <c r="AD80" s="64" t="str">
        <f>IF('statement of marks'!FQ80="","",'statement of marks'!FQ80)</f>
        <v/>
      </c>
      <c r="AE80" s="64" t="str">
        <f>IF('statement of marks'!FR80="","",'statement of marks'!FR80)</f>
        <v/>
      </c>
      <c r="AF80" s="342" t="str">
        <f>IF('statement of marks'!FZ80="","",'statement of marks'!FZ80)</f>
        <v/>
      </c>
      <c r="AG80" s="342" t="str">
        <f>IF('statement of marks'!GA80="","",'statement of marks'!GA80)</f>
        <v/>
      </c>
      <c r="AH80" s="367" t="str">
        <f>IF('statement of marks'!GB80="","",'statement of marks'!GB80)</f>
        <v/>
      </c>
    </row>
    <row r="81" spans="1:34" hidden="1">
      <c r="A81" s="145" t="str">
        <f>IF('statement of marks'!A81="","",'statement of marks'!A81)</f>
        <v/>
      </c>
      <c r="B81" s="64" t="str">
        <f>IF('statement of marks'!B81="","",'statement of marks'!B81)</f>
        <v/>
      </c>
      <c r="C81" s="64" t="str">
        <f>IF('statement of marks'!C81="","",'statement of marks'!C81)</f>
        <v/>
      </c>
      <c r="D81" s="95">
        <f>IF('statement of marks'!D81="","",'statement of marks'!D81)</f>
        <v>875</v>
      </c>
      <c r="E81" s="95" t="str">
        <f>IF('statement of marks'!E81="","",'statement of marks'!E81)</f>
        <v/>
      </c>
      <c r="F81" s="64" t="str">
        <f>IF('statement of marks'!F81="","",'statement of marks'!F81)</f>
        <v/>
      </c>
      <c r="G81" s="336" t="str">
        <f>IF('statement of marks'!G81="","",'statement of marks'!G81)</f>
        <v/>
      </c>
      <c r="H81" s="73" t="str">
        <f>IF('statement of marks'!H81="","",'statement of marks'!H81)</f>
        <v/>
      </c>
      <c r="I81" s="73" t="str">
        <f>IF('statement of marks'!I81="","",'statement of marks'!I81)</f>
        <v/>
      </c>
      <c r="J81" s="73" t="str">
        <f>IF('statement of marks'!J81="","",'statement of marks'!J81)</f>
        <v/>
      </c>
      <c r="K81" s="73" t="str">
        <f>IF('statement of marks'!K81="","",'statement of marks'!K81)</f>
        <v/>
      </c>
      <c r="L81" s="342" t="str">
        <f>IF('statement of marks'!AA81="","",'statement of marks'!AA81)</f>
        <v/>
      </c>
      <c r="M81" s="64" t="str">
        <f t="shared" si="13"/>
        <v/>
      </c>
      <c r="N81" s="342" t="str">
        <f>IF('statement of marks'!AZ81="","",'statement of marks'!AZ81)</f>
        <v/>
      </c>
      <c r="O81" s="64" t="str">
        <f t="shared" si="14"/>
        <v/>
      </c>
      <c r="P81" s="363">
        <f>'statement of marks'!BJ81</f>
        <v>0</v>
      </c>
      <c r="Q81" s="342" t="str">
        <f>IF('statement of marks'!BY81="","",'statement of marks'!BY81)</f>
        <v/>
      </c>
      <c r="R81" s="64" t="str">
        <f t="shared" si="15"/>
        <v/>
      </c>
      <c r="S81" s="342" t="str">
        <f>IF('statement of marks'!CW81="","",'statement of marks'!CW81)</f>
        <v/>
      </c>
      <c r="T81" s="64" t="str">
        <f t="shared" si="16"/>
        <v/>
      </c>
      <c r="U81" s="342" t="str">
        <f>IF('statement of marks'!DU81="","",'statement of marks'!DU81)</f>
        <v/>
      </c>
      <c r="V81" s="64" t="str">
        <f t="shared" si="17"/>
        <v/>
      </c>
      <c r="W81" s="342" t="str">
        <f>IF('statement of marks'!ER81="","",'statement of marks'!ER81)</f>
        <v/>
      </c>
      <c r="X81" s="64" t="str">
        <f t="shared" si="18"/>
        <v/>
      </c>
      <c r="Y81" s="95">
        <f t="shared" si="19"/>
        <v>0</v>
      </c>
      <c r="Z81" s="342" t="str">
        <f>IF('statement of marks'!FF81="","",'statement of marks'!FF81)</f>
        <v/>
      </c>
      <c r="AA81" s="64" t="str">
        <f>IF('statement of marks'!FG81="","",'statement of marks'!FG81)</f>
        <v/>
      </c>
      <c r="AB81" s="342" t="str">
        <f>IF('statement of marks'!FH81="","",'statement of marks'!FH81)</f>
        <v/>
      </c>
      <c r="AC81" s="64" t="str">
        <f>IF('statement of marks'!FP81="","",'statement of marks'!FP81)</f>
        <v/>
      </c>
      <c r="AD81" s="64" t="str">
        <f>IF('statement of marks'!FQ81="","",'statement of marks'!FQ81)</f>
        <v/>
      </c>
      <c r="AE81" s="64" t="str">
        <f>IF('statement of marks'!FR81="","",'statement of marks'!FR81)</f>
        <v/>
      </c>
      <c r="AF81" s="342" t="str">
        <f>IF('statement of marks'!FZ81="","",'statement of marks'!FZ81)</f>
        <v/>
      </c>
      <c r="AG81" s="342" t="str">
        <f>IF('statement of marks'!GA81="","",'statement of marks'!GA81)</f>
        <v/>
      </c>
      <c r="AH81" s="367" t="str">
        <f>IF('statement of marks'!GB81="","",'statement of marks'!GB81)</f>
        <v/>
      </c>
    </row>
    <row r="82" spans="1:34" hidden="1">
      <c r="A82" s="145" t="str">
        <f>IF('statement of marks'!A82="","",'statement of marks'!A82)</f>
        <v/>
      </c>
      <c r="B82" s="64" t="str">
        <f>IF('statement of marks'!B82="","",'statement of marks'!B82)</f>
        <v/>
      </c>
      <c r="C82" s="64" t="str">
        <f>IF('statement of marks'!C82="","",'statement of marks'!C82)</f>
        <v/>
      </c>
      <c r="D82" s="95">
        <f>IF('statement of marks'!D82="","",'statement of marks'!D82)</f>
        <v>876</v>
      </c>
      <c r="E82" s="95" t="str">
        <f>IF('statement of marks'!E82="","",'statement of marks'!E82)</f>
        <v/>
      </c>
      <c r="F82" s="64" t="str">
        <f>IF('statement of marks'!F82="","",'statement of marks'!F82)</f>
        <v/>
      </c>
      <c r="G82" s="336" t="str">
        <f>IF('statement of marks'!G82="","",'statement of marks'!G82)</f>
        <v/>
      </c>
      <c r="H82" s="73" t="str">
        <f>IF('statement of marks'!H82="","",'statement of marks'!H82)</f>
        <v/>
      </c>
      <c r="I82" s="73" t="str">
        <f>IF('statement of marks'!I82="","",'statement of marks'!I82)</f>
        <v/>
      </c>
      <c r="J82" s="73" t="str">
        <f>IF('statement of marks'!J82="","",'statement of marks'!J82)</f>
        <v/>
      </c>
      <c r="K82" s="73" t="str">
        <f>IF('statement of marks'!K82="","",'statement of marks'!K82)</f>
        <v/>
      </c>
      <c r="L82" s="342" t="str">
        <f>IF('statement of marks'!AA82="","",'statement of marks'!AA82)</f>
        <v/>
      </c>
      <c r="M82" s="64" t="str">
        <f t="shared" si="13"/>
        <v/>
      </c>
      <c r="N82" s="342" t="str">
        <f>IF('statement of marks'!AZ82="","",'statement of marks'!AZ82)</f>
        <v/>
      </c>
      <c r="O82" s="64" t="str">
        <f t="shared" si="14"/>
        <v/>
      </c>
      <c r="P82" s="363">
        <f>'statement of marks'!BJ82</f>
        <v>0</v>
      </c>
      <c r="Q82" s="342" t="str">
        <f>IF('statement of marks'!BY82="","",'statement of marks'!BY82)</f>
        <v/>
      </c>
      <c r="R82" s="64" t="str">
        <f t="shared" si="15"/>
        <v/>
      </c>
      <c r="S82" s="342" t="str">
        <f>IF('statement of marks'!CW82="","",'statement of marks'!CW82)</f>
        <v/>
      </c>
      <c r="T82" s="64" t="str">
        <f t="shared" si="16"/>
        <v/>
      </c>
      <c r="U82" s="342" t="str">
        <f>IF('statement of marks'!DU82="","",'statement of marks'!DU82)</f>
        <v/>
      </c>
      <c r="V82" s="64" t="str">
        <f t="shared" si="17"/>
        <v/>
      </c>
      <c r="W82" s="342" t="str">
        <f>IF('statement of marks'!ER82="","",'statement of marks'!ER82)</f>
        <v/>
      </c>
      <c r="X82" s="64" t="str">
        <f t="shared" si="18"/>
        <v/>
      </c>
      <c r="Y82" s="95">
        <f t="shared" si="19"/>
        <v>0</v>
      </c>
      <c r="Z82" s="342" t="str">
        <f>IF('statement of marks'!FF82="","",'statement of marks'!FF82)</f>
        <v/>
      </c>
      <c r="AA82" s="64" t="str">
        <f>IF('statement of marks'!FG82="","",'statement of marks'!FG82)</f>
        <v/>
      </c>
      <c r="AB82" s="342" t="str">
        <f>IF('statement of marks'!FH82="","",'statement of marks'!FH82)</f>
        <v/>
      </c>
      <c r="AC82" s="64" t="str">
        <f>IF('statement of marks'!FP82="","",'statement of marks'!FP82)</f>
        <v/>
      </c>
      <c r="AD82" s="64" t="str">
        <f>IF('statement of marks'!FQ82="","",'statement of marks'!FQ82)</f>
        <v/>
      </c>
      <c r="AE82" s="64" t="str">
        <f>IF('statement of marks'!FR82="","",'statement of marks'!FR82)</f>
        <v/>
      </c>
      <c r="AF82" s="342" t="str">
        <f>IF('statement of marks'!FZ82="","",'statement of marks'!FZ82)</f>
        <v/>
      </c>
      <c r="AG82" s="342" t="str">
        <f>IF('statement of marks'!GA82="","",'statement of marks'!GA82)</f>
        <v/>
      </c>
      <c r="AH82" s="367" t="str">
        <f>IF('statement of marks'!GB82="","",'statement of marks'!GB82)</f>
        <v/>
      </c>
    </row>
    <row r="83" spans="1:34" hidden="1">
      <c r="A83" s="145" t="str">
        <f>IF('statement of marks'!A83="","",'statement of marks'!A83)</f>
        <v/>
      </c>
      <c r="B83" s="64" t="str">
        <f>IF('statement of marks'!B83="","",'statement of marks'!B83)</f>
        <v/>
      </c>
      <c r="C83" s="64" t="str">
        <f>IF('statement of marks'!C83="","",'statement of marks'!C83)</f>
        <v/>
      </c>
      <c r="D83" s="95">
        <f>IF('statement of marks'!D83="","",'statement of marks'!D83)</f>
        <v>877</v>
      </c>
      <c r="E83" s="95" t="str">
        <f>IF('statement of marks'!E83="","",'statement of marks'!E83)</f>
        <v/>
      </c>
      <c r="F83" s="64" t="str">
        <f>IF('statement of marks'!F83="","",'statement of marks'!F83)</f>
        <v/>
      </c>
      <c r="G83" s="336" t="str">
        <f>IF('statement of marks'!G83="","",'statement of marks'!G83)</f>
        <v/>
      </c>
      <c r="H83" s="73" t="str">
        <f>IF('statement of marks'!H83="","",'statement of marks'!H83)</f>
        <v/>
      </c>
      <c r="I83" s="73" t="str">
        <f>IF('statement of marks'!I83="","",'statement of marks'!I83)</f>
        <v/>
      </c>
      <c r="J83" s="73" t="str">
        <f>IF('statement of marks'!J83="","",'statement of marks'!J83)</f>
        <v/>
      </c>
      <c r="K83" s="73" t="str">
        <f>IF('statement of marks'!K83="","",'statement of marks'!K83)</f>
        <v/>
      </c>
      <c r="L83" s="342" t="str">
        <f>IF('statement of marks'!AA83="","",'statement of marks'!AA83)</f>
        <v/>
      </c>
      <c r="M83" s="64" t="str">
        <f t="shared" si="13"/>
        <v/>
      </c>
      <c r="N83" s="342" t="str">
        <f>IF('statement of marks'!AZ83="","",'statement of marks'!AZ83)</f>
        <v/>
      </c>
      <c r="O83" s="64" t="str">
        <f t="shared" si="14"/>
        <v/>
      </c>
      <c r="P83" s="363">
        <f>'statement of marks'!BJ83</f>
        <v>0</v>
      </c>
      <c r="Q83" s="342" t="str">
        <f>IF('statement of marks'!BY83="","",'statement of marks'!BY83)</f>
        <v/>
      </c>
      <c r="R83" s="64" t="str">
        <f t="shared" si="15"/>
        <v/>
      </c>
      <c r="S83" s="342" t="str">
        <f>IF('statement of marks'!CW83="","",'statement of marks'!CW83)</f>
        <v/>
      </c>
      <c r="T83" s="64" t="str">
        <f t="shared" si="16"/>
        <v/>
      </c>
      <c r="U83" s="342" t="str">
        <f>IF('statement of marks'!DU83="","",'statement of marks'!DU83)</f>
        <v/>
      </c>
      <c r="V83" s="64" t="str">
        <f t="shared" si="17"/>
        <v/>
      </c>
      <c r="W83" s="342" t="str">
        <f>IF('statement of marks'!ER83="","",'statement of marks'!ER83)</f>
        <v/>
      </c>
      <c r="X83" s="64" t="str">
        <f t="shared" si="18"/>
        <v/>
      </c>
      <c r="Y83" s="95">
        <f t="shared" si="19"/>
        <v>0</v>
      </c>
      <c r="Z83" s="342" t="str">
        <f>IF('statement of marks'!FF83="","",'statement of marks'!FF83)</f>
        <v/>
      </c>
      <c r="AA83" s="64" t="str">
        <f>IF('statement of marks'!FG83="","",'statement of marks'!FG83)</f>
        <v/>
      </c>
      <c r="AB83" s="342" t="str">
        <f>IF('statement of marks'!FH83="","",'statement of marks'!FH83)</f>
        <v/>
      </c>
      <c r="AC83" s="64" t="str">
        <f>IF('statement of marks'!FP83="","",'statement of marks'!FP83)</f>
        <v/>
      </c>
      <c r="AD83" s="64" t="str">
        <f>IF('statement of marks'!FQ83="","",'statement of marks'!FQ83)</f>
        <v/>
      </c>
      <c r="AE83" s="64" t="str">
        <f>IF('statement of marks'!FR83="","",'statement of marks'!FR83)</f>
        <v/>
      </c>
      <c r="AF83" s="342" t="str">
        <f>IF('statement of marks'!FZ83="","",'statement of marks'!FZ83)</f>
        <v/>
      </c>
      <c r="AG83" s="342" t="str">
        <f>IF('statement of marks'!GA83="","",'statement of marks'!GA83)</f>
        <v/>
      </c>
      <c r="AH83" s="367" t="str">
        <f>IF('statement of marks'!GB83="","",'statement of marks'!GB83)</f>
        <v/>
      </c>
    </row>
    <row r="84" spans="1:34" hidden="1">
      <c r="A84" s="145" t="str">
        <f>IF('statement of marks'!A84="","",'statement of marks'!A84)</f>
        <v/>
      </c>
      <c r="B84" s="64" t="str">
        <f>IF('statement of marks'!B84="","",'statement of marks'!B84)</f>
        <v/>
      </c>
      <c r="C84" s="64" t="str">
        <f>IF('statement of marks'!C84="","",'statement of marks'!C84)</f>
        <v/>
      </c>
      <c r="D84" s="95">
        <f>IF('statement of marks'!D84="","",'statement of marks'!D84)</f>
        <v>878</v>
      </c>
      <c r="E84" s="95" t="str">
        <f>IF('statement of marks'!E84="","",'statement of marks'!E84)</f>
        <v/>
      </c>
      <c r="F84" s="64" t="str">
        <f>IF('statement of marks'!F84="","",'statement of marks'!F84)</f>
        <v/>
      </c>
      <c r="G84" s="336" t="str">
        <f>IF('statement of marks'!G84="","",'statement of marks'!G84)</f>
        <v/>
      </c>
      <c r="H84" s="73" t="str">
        <f>IF('statement of marks'!H84="","",'statement of marks'!H84)</f>
        <v/>
      </c>
      <c r="I84" s="73" t="str">
        <f>IF('statement of marks'!I84="","",'statement of marks'!I84)</f>
        <v/>
      </c>
      <c r="J84" s="73" t="str">
        <f>IF('statement of marks'!J84="","",'statement of marks'!J84)</f>
        <v/>
      </c>
      <c r="K84" s="73" t="str">
        <f>IF('statement of marks'!K84="","",'statement of marks'!K84)</f>
        <v/>
      </c>
      <c r="L84" s="342" t="str">
        <f>IF('statement of marks'!AA84="","",'statement of marks'!AA84)</f>
        <v/>
      </c>
      <c r="M84" s="64" t="str">
        <f t="shared" si="13"/>
        <v/>
      </c>
      <c r="N84" s="342" t="str">
        <f>IF('statement of marks'!AZ84="","",'statement of marks'!AZ84)</f>
        <v/>
      </c>
      <c r="O84" s="64" t="str">
        <f t="shared" si="14"/>
        <v/>
      </c>
      <c r="P84" s="363">
        <f>'statement of marks'!BJ84</f>
        <v>0</v>
      </c>
      <c r="Q84" s="342" t="str">
        <f>IF('statement of marks'!BY84="","",'statement of marks'!BY84)</f>
        <v/>
      </c>
      <c r="R84" s="64" t="str">
        <f t="shared" si="15"/>
        <v/>
      </c>
      <c r="S84" s="342" t="str">
        <f>IF('statement of marks'!CW84="","",'statement of marks'!CW84)</f>
        <v/>
      </c>
      <c r="T84" s="64" t="str">
        <f t="shared" si="16"/>
        <v/>
      </c>
      <c r="U84" s="342" t="str">
        <f>IF('statement of marks'!DU84="","",'statement of marks'!DU84)</f>
        <v/>
      </c>
      <c r="V84" s="64" t="str">
        <f t="shared" si="17"/>
        <v/>
      </c>
      <c r="W84" s="342" t="str">
        <f>IF('statement of marks'!ER84="","",'statement of marks'!ER84)</f>
        <v/>
      </c>
      <c r="X84" s="64" t="str">
        <f t="shared" si="18"/>
        <v/>
      </c>
      <c r="Y84" s="95">
        <f t="shared" si="19"/>
        <v>0</v>
      </c>
      <c r="Z84" s="342" t="str">
        <f>IF('statement of marks'!FF84="","",'statement of marks'!FF84)</f>
        <v/>
      </c>
      <c r="AA84" s="64" t="str">
        <f>IF('statement of marks'!FG84="","",'statement of marks'!FG84)</f>
        <v/>
      </c>
      <c r="AB84" s="342" t="str">
        <f>IF('statement of marks'!FH84="","",'statement of marks'!FH84)</f>
        <v/>
      </c>
      <c r="AC84" s="64" t="str">
        <f>IF('statement of marks'!FP84="","",'statement of marks'!FP84)</f>
        <v/>
      </c>
      <c r="AD84" s="64" t="str">
        <f>IF('statement of marks'!FQ84="","",'statement of marks'!FQ84)</f>
        <v/>
      </c>
      <c r="AE84" s="64" t="str">
        <f>IF('statement of marks'!FR84="","",'statement of marks'!FR84)</f>
        <v/>
      </c>
      <c r="AF84" s="342" t="str">
        <f>IF('statement of marks'!FZ84="","",'statement of marks'!FZ84)</f>
        <v/>
      </c>
      <c r="AG84" s="342" t="str">
        <f>IF('statement of marks'!GA84="","",'statement of marks'!GA84)</f>
        <v/>
      </c>
      <c r="AH84" s="367" t="str">
        <f>IF('statement of marks'!GB84="","",'statement of marks'!GB84)</f>
        <v/>
      </c>
    </row>
    <row r="85" spans="1:34" hidden="1">
      <c r="A85" s="145" t="str">
        <f>IF('statement of marks'!A85="","",'statement of marks'!A85)</f>
        <v/>
      </c>
      <c r="B85" s="64" t="str">
        <f>IF('statement of marks'!B85="","",'statement of marks'!B85)</f>
        <v/>
      </c>
      <c r="C85" s="64" t="str">
        <f>IF('statement of marks'!C85="","",'statement of marks'!C85)</f>
        <v/>
      </c>
      <c r="D85" s="95">
        <f>IF('statement of marks'!D85="","",'statement of marks'!D85)</f>
        <v>879</v>
      </c>
      <c r="E85" s="95" t="str">
        <f>IF('statement of marks'!E85="","",'statement of marks'!E85)</f>
        <v/>
      </c>
      <c r="F85" s="64" t="str">
        <f>IF('statement of marks'!F85="","",'statement of marks'!F85)</f>
        <v/>
      </c>
      <c r="G85" s="336" t="str">
        <f>IF('statement of marks'!G85="","",'statement of marks'!G85)</f>
        <v/>
      </c>
      <c r="H85" s="73" t="str">
        <f>IF('statement of marks'!H85="","",'statement of marks'!H85)</f>
        <v/>
      </c>
      <c r="I85" s="73" t="str">
        <f>IF('statement of marks'!I85="","",'statement of marks'!I85)</f>
        <v/>
      </c>
      <c r="J85" s="73" t="str">
        <f>IF('statement of marks'!J85="","",'statement of marks'!J85)</f>
        <v/>
      </c>
      <c r="K85" s="73" t="str">
        <f>IF('statement of marks'!K85="","",'statement of marks'!K85)</f>
        <v/>
      </c>
      <c r="L85" s="342" t="str">
        <f>IF('statement of marks'!AA85="","",'statement of marks'!AA85)</f>
        <v/>
      </c>
      <c r="M85" s="64" t="str">
        <f t="shared" si="13"/>
        <v/>
      </c>
      <c r="N85" s="342" t="str">
        <f>IF('statement of marks'!AZ85="","",'statement of marks'!AZ85)</f>
        <v/>
      </c>
      <c r="O85" s="64" t="str">
        <f t="shared" si="14"/>
        <v/>
      </c>
      <c r="P85" s="363">
        <f>'statement of marks'!BJ85</f>
        <v>0</v>
      </c>
      <c r="Q85" s="342" t="str">
        <f>IF('statement of marks'!BY85="","",'statement of marks'!BY85)</f>
        <v/>
      </c>
      <c r="R85" s="64" t="str">
        <f t="shared" si="15"/>
        <v/>
      </c>
      <c r="S85" s="342" t="str">
        <f>IF('statement of marks'!CW85="","",'statement of marks'!CW85)</f>
        <v/>
      </c>
      <c r="T85" s="64" t="str">
        <f t="shared" si="16"/>
        <v/>
      </c>
      <c r="U85" s="342" t="str">
        <f>IF('statement of marks'!DU85="","",'statement of marks'!DU85)</f>
        <v/>
      </c>
      <c r="V85" s="64" t="str">
        <f t="shared" si="17"/>
        <v/>
      </c>
      <c r="W85" s="342" t="str">
        <f>IF('statement of marks'!ER85="","",'statement of marks'!ER85)</f>
        <v/>
      </c>
      <c r="X85" s="64" t="str">
        <f t="shared" si="18"/>
        <v/>
      </c>
      <c r="Y85" s="95">
        <f t="shared" si="19"/>
        <v>0</v>
      </c>
      <c r="Z85" s="342" t="str">
        <f>IF('statement of marks'!FF85="","",'statement of marks'!FF85)</f>
        <v/>
      </c>
      <c r="AA85" s="64" t="str">
        <f>IF('statement of marks'!FG85="","",'statement of marks'!FG85)</f>
        <v/>
      </c>
      <c r="AB85" s="342" t="str">
        <f>IF('statement of marks'!FH85="","",'statement of marks'!FH85)</f>
        <v/>
      </c>
      <c r="AC85" s="64" t="str">
        <f>IF('statement of marks'!FP85="","",'statement of marks'!FP85)</f>
        <v/>
      </c>
      <c r="AD85" s="64" t="str">
        <f>IF('statement of marks'!FQ85="","",'statement of marks'!FQ85)</f>
        <v/>
      </c>
      <c r="AE85" s="64" t="str">
        <f>IF('statement of marks'!FR85="","",'statement of marks'!FR85)</f>
        <v/>
      </c>
      <c r="AF85" s="342" t="str">
        <f>IF('statement of marks'!FZ85="","",'statement of marks'!FZ85)</f>
        <v/>
      </c>
      <c r="AG85" s="342" t="str">
        <f>IF('statement of marks'!GA85="","",'statement of marks'!GA85)</f>
        <v/>
      </c>
      <c r="AH85" s="367" t="str">
        <f>IF('statement of marks'!GB85="","",'statement of marks'!GB85)</f>
        <v/>
      </c>
    </row>
    <row r="86" spans="1:34" hidden="1">
      <c r="A86" s="145" t="str">
        <f>IF('statement of marks'!A86="","",'statement of marks'!A86)</f>
        <v/>
      </c>
      <c r="B86" s="64" t="str">
        <f>IF('statement of marks'!B86="","",'statement of marks'!B86)</f>
        <v/>
      </c>
      <c r="C86" s="64" t="str">
        <f>IF('statement of marks'!C86="","",'statement of marks'!C86)</f>
        <v/>
      </c>
      <c r="D86" s="95">
        <f>IF('statement of marks'!D86="","",'statement of marks'!D86)</f>
        <v>880</v>
      </c>
      <c r="E86" s="95" t="str">
        <f>IF('statement of marks'!E86="","",'statement of marks'!E86)</f>
        <v/>
      </c>
      <c r="F86" s="64" t="str">
        <f>IF('statement of marks'!F86="","",'statement of marks'!F86)</f>
        <v/>
      </c>
      <c r="G86" s="336" t="str">
        <f>IF('statement of marks'!G86="","",'statement of marks'!G86)</f>
        <v/>
      </c>
      <c r="H86" s="73" t="str">
        <f>IF('statement of marks'!H86="","",'statement of marks'!H86)</f>
        <v/>
      </c>
      <c r="I86" s="73" t="str">
        <f>IF('statement of marks'!I86="","",'statement of marks'!I86)</f>
        <v/>
      </c>
      <c r="J86" s="73" t="str">
        <f>IF('statement of marks'!J86="","",'statement of marks'!J86)</f>
        <v/>
      </c>
      <c r="K86" s="73" t="str">
        <f>IF('statement of marks'!K86="","",'statement of marks'!K86)</f>
        <v/>
      </c>
      <c r="L86" s="342" t="str">
        <f>IF('statement of marks'!AA86="","",'statement of marks'!AA86)</f>
        <v/>
      </c>
      <c r="M86" s="64" t="str">
        <f t="shared" si="13"/>
        <v/>
      </c>
      <c r="N86" s="342" t="str">
        <f>IF('statement of marks'!AZ86="","",'statement of marks'!AZ86)</f>
        <v/>
      </c>
      <c r="O86" s="64" t="str">
        <f t="shared" si="14"/>
        <v/>
      </c>
      <c r="P86" s="363">
        <f>'statement of marks'!BJ86</f>
        <v>0</v>
      </c>
      <c r="Q86" s="342" t="str">
        <f>IF('statement of marks'!BY86="","",'statement of marks'!BY86)</f>
        <v/>
      </c>
      <c r="R86" s="64" t="str">
        <f t="shared" si="15"/>
        <v/>
      </c>
      <c r="S86" s="342" t="str">
        <f>IF('statement of marks'!CW86="","",'statement of marks'!CW86)</f>
        <v/>
      </c>
      <c r="T86" s="64" t="str">
        <f t="shared" si="16"/>
        <v/>
      </c>
      <c r="U86" s="342" t="str">
        <f>IF('statement of marks'!DU86="","",'statement of marks'!DU86)</f>
        <v/>
      </c>
      <c r="V86" s="64" t="str">
        <f t="shared" si="17"/>
        <v/>
      </c>
      <c r="W86" s="342" t="str">
        <f>IF('statement of marks'!ER86="","",'statement of marks'!ER86)</f>
        <v/>
      </c>
      <c r="X86" s="64" t="str">
        <f t="shared" si="18"/>
        <v/>
      </c>
      <c r="Y86" s="95">
        <f t="shared" si="19"/>
        <v>0</v>
      </c>
      <c r="Z86" s="342" t="str">
        <f>IF('statement of marks'!FF86="","",'statement of marks'!FF86)</f>
        <v/>
      </c>
      <c r="AA86" s="64" t="str">
        <f>IF('statement of marks'!FG86="","",'statement of marks'!FG86)</f>
        <v/>
      </c>
      <c r="AB86" s="342" t="str">
        <f>IF('statement of marks'!FH86="","",'statement of marks'!FH86)</f>
        <v/>
      </c>
      <c r="AC86" s="64" t="str">
        <f>IF('statement of marks'!FP86="","",'statement of marks'!FP86)</f>
        <v/>
      </c>
      <c r="AD86" s="64" t="str">
        <f>IF('statement of marks'!FQ86="","",'statement of marks'!FQ86)</f>
        <v/>
      </c>
      <c r="AE86" s="64" t="str">
        <f>IF('statement of marks'!FR86="","",'statement of marks'!FR86)</f>
        <v/>
      </c>
      <c r="AF86" s="342" t="str">
        <f>IF('statement of marks'!FZ86="","",'statement of marks'!FZ86)</f>
        <v/>
      </c>
      <c r="AG86" s="342" t="str">
        <f>IF('statement of marks'!GA86="","",'statement of marks'!GA86)</f>
        <v/>
      </c>
      <c r="AH86" s="367" t="str">
        <f>IF('statement of marks'!GB86="","",'statement of marks'!GB86)</f>
        <v/>
      </c>
    </row>
    <row r="87" spans="1:34" hidden="1">
      <c r="A87" s="145" t="str">
        <f>IF('statement of marks'!A87="","",'statement of marks'!A87)</f>
        <v/>
      </c>
      <c r="B87" s="64" t="str">
        <f>IF('statement of marks'!B87="","",'statement of marks'!B87)</f>
        <v/>
      </c>
      <c r="C87" s="64" t="str">
        <f>IF('statement of marks'!C87="","",'statement of marks'!C87)</f>
        <v/>
      </c>
      <c r="D87" s="95">
        <f>IF('statement of marks'!D87="","",'statement of marks'!D87)</f>
        <v>881</v>
      </c>
      <c r="E87" s="95" t="str">
        <f>IF('statement of marks'!E87="","",'statement of marks'!E87)</f>
        <v/>
      </c>
      <c r="F87" s="64" t="str">
        <f>IF('statement of marks'!F87="","",'statement of marks'!F87)</f>
        <v/>
      </c>
      <c r="G87" s="336" t="str">
        <f>IF('statement of marks'!G87="","",'statement of marks'!G87)</f>
        <v/>
      </c>
      <c r="H87" s="73" t="str">
        <f>IF('statement of marks'!H87="","",'statement of marks'!H87)</f>
        <v/>
      </c>
      <c r="I87" s="73" t="str">
        <f>IF('statement of marks'!I87="","",'statement of marks'!I87)</f>
        <v/>
      </c>
      <c r="J87" s="73" t="str">
        <f>IF('statement of marks'!J87="","",'statement of marks'!J87)</f>
        <v/>
      </c>
      <c r="K87" s="73" t="str">
        <f>IF('statement of marks'!K87="","",'statement of marks'!K87)</f>
        <v/>
      </c>
      <c r="L87" s="342" t="str">
        <f>IF('statement of marks'!AA87="","",'statement of marks'!AA87)</f>
        <v/>
      </c>
      <c r="M87" s="64" t="str">
        <f t="shared" si="13"/>
        <v/>
      </c>
      <c r="N87" s="342" t="str">
        <f>IF('statement of marks'!AZ87="","",'statement of marks'!AZ87)</f>
        <v/>
      </c>
      <c r="O87" s="64" t="str">
        <f t="shared" si="14"/>
        <v/>
      </c>
      <c r="P87" s="363">
        <f>'statement of marks'!BJ87</f>
        <v>0</v>
      </c>
      <c r="Q87" s="342" t="str">
        <f>IF('statement of marks'!BY87="","",'statement of marks'!BY87)</f>
        <v/>
      </c>
      <c r="R87" s="64" t="str">
        <f t="shared" si="15"/>
        <v/>
      </c>
      <c r="S87" s="342" t="str">
        <f>IF('statement of marks'!CW87="","",'statement of marks'!CW87)</f>
        <v/>
      </c>
      <c r="T87" s="64" t="str">
        <f t="shared" si="16"/>
        <v/>
      </c>
      <c r="U87" s="342" t="str">
        <f>IF('statement of marks'!DU87="","",'statement of marks'!DU87)</f>
        <v/>
      </c>
      <c r="V87" s="64" t="str">
        <f t="shared" si="17"/>
        <v/>
      </c>
      <c r="W87" s="342" t="str">
        <f>IF('statement of marks'!ER87="","",'statement of marks'!ER87)</f>
        <v/>
      </c>
      <c r="X87" s="64" t="str">
        <f t="shared" si="18"/>
        <v/>
      </c>
      <c r="Y87" s="95">
        <f t="shared" si="19"/>
        <v>0</v>
      </c>
      <c r="Z87" s="342" t="str">
        <f>IF('statement of marks'!FF87="","",'statement of marks'!FF87)</f>
        <v/>
      </c>
      <c r="AA87" s="64" t="str">
        <f>IF('statement of marks'!FG87="","",'statement of marks'!FG87)</f>
        <v/>
      </c>
      <c r="AB87" s="342" t="str">
        <f>IF('statement of marks'!FH87="","",'statement of marks'!FH87)</f>
        <v/>
      </c>
      <c r="AC87" s="64" t="str">
        <f>IF('statement of marks'!FP87="","",'statement of marks'!FP87)</f>
        <v/>
      </c>
      <c r="AD87" s="64" t="str">
        <f>IF('statement of marks'!FQ87="","",'statement of marks'!FQ87)</f>
        <v/>
      </c>
      <c r="AE87" s="64" t="str">
        <f>IF('statement of marks'!FR87="","",'statement of marks'!FR87)</f>
        <v/>
      </c>
      <c r="AF87" s="342" t="str">
        <f>IF('statement of marks'!FZ87="","",'statement of marks'!FZ87)</f>
        <v/>
      </c>
      <c r="AG87" s="342" t="str">
        <f>IF('statement of marks'!GA87="","",'statement of marks'!GA87)</f>
        <v/>
      </c>
      <c r="AH87" s="367" t="str">
        <f>IF('statement of marks'!GB87="","",'statement of marks'!GB87)</f>
        <v/>
      </c>
    </row>
    <row r="88" spans="1:34" hidden="1">
      <c r="A88" s="145" t="str">
        <f>IF('statement of marks'!A88="","",'statement of marks'!A88)</f>
        <v/>
      </c>
      <c r="B88" s="64" t="str">
        <f>IF('statement of marks'!B88="","",'statement of marks'!B88)</f>
        <v/>
      </c>
      <c r="C88" s="64" t="str">
        <f>IF('statement of marks'!C88="","",'statement of marks'!C88)</f>
        <v/>
      </c>
      <c r="D88" s="95">
        <f>IF('statement of marks'!D88="","",'statement of marks'!D88)</f>
        <v>882</v>
      </c>
      <c r="E88" s="95" t="str">
        <f>IF('statement of marks'!E88="","",'statement of marks'!E88)</f>
        <v/>
      </c>
      <c r="F88" s="64" t="str">
        <f>IF('statement of marks'!F88="","",'statement of marks'!F88)</f>
        <v/>
      </c>
      <c r="G88" s="336" t="str">
        <f>IF('statement of marks'!G88="","",'statement of marks'!G88)</f>
        <v/>
      </c>
      <c r="H88" s="73" t="str">
        <f>IF('statement of marks'!H88="","",'statement of marks'!H88)</f>
        <v/>
      </c>
      <c r="I88" s="73" t="str">
        <f>IF('statement of marks'!I88="","",'statement of marks'!I88)</f>
        <v/>
      </c>
      <c r="J88" s="73" t="str">
        <f>IF('statement of marks'!J88="","",'statement of marks'!J88)</f>
        <v/>
      </c>
      <c r="K88" s="73" t="str">
        <f>IF('statement of marks'!K88="","",'statement of marks'!K88)</f>
        <v/>
      </c>
      <c r="L88" s="342" t="str">
        <f>IF('statement of marks'!AA88="","",'statement of marks'!AA88)</f>
        <v/>
      </c>
      <c r="M88" s="64" t="str">
        <f t="shared" si="13"/>
        <v/>
      </c>
      <c r="N88" s="342" t="str">
        <f>IF('statement of marks'!AZ88="","",'statement of marks'!AZ88)</f>
        <v/>
      </c>
      <c r="O88" s="64" t="str">
        <f t="shared" si="14"/>
        <v/>
      </c>
      <c r="P88" s="363">
        <f>'statement of marks'!BJ88</f>
        <v>0</v>
      </c>
      <c r="Q88" s="342" t="str">
        <f>IF('statement of marks'!BY88="","",'statement of marks'!BY88)</f>
        <v/>
      </c>
      <c r="R88" s="64" t="str">
        <f t="shared" si="15"/>
        <v/>
      </c>
      <c r="S88" s="342" t="str">
        <f>IF('statement of marks'!CW88="","",'statement of marks'!CW88)</f>
        <v/>
      </c>
      <c r="T88" s="64" t="str">
        <f t="shared" si="16"/>
        <v/>
      </c>
      <c r="U88" s="342" t="str">
        <f>IF('statement of marks'!DU88="","",'statement of marks'!DU88)</f>
        <v/>
      </c>
      <c r="V88" s="64" t="str">
        <f t="shared" si="17"/>
        <v/>
      </c>
      <c r="W88" s="342" t="str">
        <f>IF('statement of marks'!ER88="","",'statement of marks'!ER88)</f>
        <v/>
      </c>
      <c r="X88" s="64" t="str">
        <f t="shared" si="18"/>
        <v/>
      </c>
      <c r="Y88" s="95">
        <f t="shared" si="19"/>
        <v>0</v>
      </c>
      <c r="Z88" s="342" t="str">
        <f>IF('statement of marks'!FF88="","",'statement of marks'!FF88)</f>
        <v/>
      </c>
      <c r="AA88" s="64" t="str">
        <f>IF('statement of marks'!FG88="","",'statement of marks'!FG88)</f>
        <v/>
      </c>
      <c r="AB88" s="342" t="str">
        <f>IF('statement of marks'!FH88="","",'statement of marks'!FH88)</f>
        <v/>
      </c>
      <c r="AC88" s="64" t="str">
        <f>IF('statement of marks'!FP88="","",'statement of marks'!FP88)</f>
        <v/>
      </c>
      <c r="AD88" s="64" t="str">
        <f>IF('statement of marks'!FQ88="","",'statement of marks'!FQ88)</f>
        <v/>
      </c>
      <c r="AE88" s="64" t="str">
        <f>IF('statement of marks'!FR88="","",'statement of marks'!FR88)</f>
        <v/>
      </c>
      <c r="AF88" s="342" t="str">
        <f>IF('statement of marks'!FZ88="","",'statement of marks'!FZ88)</f>
        <v/>
      </c>
      <c r="AG88" s="342" t="str">
        <f>IF('statement of marks'!GA88="","",'statement of marks'!GA88)</f>
        <v/>
      </c>
      <c r="AH88" s="367" t="str">
        <f>IF('statement of marks'!GB88="","",'statement of marks'!GB88)</f>
        <v/>
      </c>
    </row>
    <row r="89" spans="1:34" hidden="1">
      <c r="A89" s="145" t="str">
        <f>IF('statement of marks'!A89="","",'statement of marks'!A89)</f>
        <v/>
      </c>
      <c r="B89" s="64" t="str">
        <f>IF('statement of marks'!B89="","",'statement of marks'!B89)</f>
        <v/>
      </c>
      <c r="C89" s="64" t="str">
        <f>IF('statement of marks'!C89="","",'statement of marks'!C89)</f>
        <v/>
      </c>
      <c r="D89" s="95">
        <f>IF('statement of marks'!D89="","",'statement of marks'!D89)</f>
        <v>883</v>
      </c>
      <c r="E89" s="95" t="str">
        <f>IF('statement of marks'!E89="","",'statement of marks'!E89)</f>
        <v/>
      </c>
      <c r="F89" s="64" t="str">
        <f>IF('statement of marks'!F89="","",'statement of marks'!F89)</f>
        <v/>
      </c>
      <c r="G89" s="336" t="str">
        <f>IF('statement of marks'!G89="","",'statement of marks'!G89)</f>
        <v/>
      </c>
      <c r="H89" s="73" t="str">
        <f>IF('statement of marks'!H89="","",'statement of marks'!H89)</f>
        <v/>
      </c>
      <c r="I89" s="73" t="str">
        <f>IF('statement of marks'!I89="","",'statement of marks'!I89)</f>
        <v/>
      </c>
      <c r="J89" s="73" t="str">
        <f>IF('statement of marks'!J89="","",'statement of marks'!J89)</f>
        <v/>
      </c>
      <c r="K89" s="73" t="str">
        <f>IF('statement of marks'!K89="","",'statement of marks'!K89)</f>
        <v/>
      </c>
      <c r="L89" s="342" t="str">
        <f>IF('statement of marks'!AA89="","",'statement of marks'!AA89)</f>
        <v/>
      </c>
      <c r="M89" s="64" t="str">
        <f t="shared" si="13"/>
        <v/>
      </c>
      <c r="N89" s="342" t="str">
        <f>IF('statement of marks'!AZ89="","",'statement of marks'!AZ89)</f>
        <v/>
      </c>
      <c r="O89" s="64" t="str">
        <f t="shared" si="14"/>
        <v/>
      </c>
      <c r="P89" s="363">
        <f>'statement of marks'!BJ89</f>
        <v>0</v>
      </c>
      <c r="Q89" s="342" t="str">
        <f>IF('statement of marks'!BY89="","",'statement of marks'!BY89)</f>
        <v/>
      </c>
      <c r="R89" s="64" t="str">
        <f t="shared" si="15"/>
        <v/>
      </c>
      <c r="S89" s="342" t="str">
        <f>IF('statement of marks'!CW89="","",'statement of marks'!CW89)</f>
        <v/>
      </c>
      <c r="T89" s="64" t="str">
        <f t="shared" si="16"/>
        <v/>
      </c>
      <c r="U89" s="342" t="str">
        <f>IF('statement of marks'!DU89="","",'statement of marks'!DU89)</f>
        <v/>
      </c>
      <c r="V89" s="64" t="str">
        <f t="shared" si="17"/>
        <v/>
      </c>
      <c r="W89" s="342" t="str">
        <f>IF('statement of marks'!ER89="","",'statement of marks'!ER89)</f>
        <v/>
      </c>
      <c r="X89" s="64" t="str">
        <f t="shared" si="18"/>
        <v/>
      </c>
      <c r="Y89" s="95">
        <f t="shared" si="19"/>
        <v>0</v>
      </c>
      <c r="Z89" s="342" t="str">
        <f>IF('statement of marks'!FF89="","",'statement of marks'!FF89)</f>
        <v/>
      </c>
      <c r="AA89" s="64" t="str">
        <f>IF('statement of marks'!FG89="","",'statement of marks'!FG89)</f>
        <v/>
      </c>
      <c r="AB89" s="342" t="str">
        <f>IF('statement of marks'!FH89="","",'statement of marks'!FH89)</f>
        <v/>
      </c>
      <c r="AC89" s="64" t="str">
        <f>IF('statement of marks'!FP89="","",'statement of marks'!FP89)</f>
        <v/>
      </c>
      <c r="AD89" s="64" t="str">
        <f>IF('statement of marks'!FQ89="","",'statement of marks'!FQ89)</f>
        <v/>
      </c>
      <c r="AE89" s="64" t="str">
        <f>IF('statement of marks'!FR89="","",'statement of marks'!FR89)</f>
        <v/>
      </c>
      <c r="AF89" s="342" t="str">
        <f>IF('statement of marks'!FZ89="","",'statement of marks'!FZ89)</f>
        <v/>
      </c>
      <c r="AG89" s="342" t="str">
        <f>IF('statement of marks'!GA89="","",'statement of marks'!GA89)</f>
        <v/>
      </c>
      <c r="AH89" s="367" t="str">
        <f>IF('statement of marks'!GB89="","",'statement of marks'!GB89)</f>
        <v/>
      </c>
    </row>
    <row r="90" spans="1:34" hidden="1">
      <c r="A90" s="145" t="str">
        <f>IF('statement of marks'!A90="","",'statement of marks'!A90)</f>
        <v/>
      </c>
      <c r="B90" s="64" t="str">
        <f>IF('statement of marks'!B90="","",'statement of marks'!B90)</f>
        <v/>
      </c>
      <c r="C90" s="64" t="str">
        <f>IF('statement of marks'!C90="","",'statement of marks'!C90)</f>
        <v/>
      </c>
      <c r="D90" s="95">
        <f>IF('statement of marks'!D90="","",'statement of marks'!D90)</f>
        <v>884</v>
      </c>
      <c r="E90" s="95" t="str">
        <f>IF('statement of marks'!E90="","",'statement of marks'!E90)</f>
        <v/>
      </c>
      <c r="F90" s="64" t="str">
        <f>IF('statement of marks'!F90="","",'statement of marks'!F90)</f>
        <v/>
      </c>
      <c r="G90" s="336" t="str">
        <f>IF('statement of marks'!G90="","",'statement of marks'!G90)</f>
        <v/>
      </c>
      <c r="H90" s="73" t="str">
        <f>IF('statement of marks'!H90="","",'statement of marks'!H90)</f>
        <v/>
      </c>
      <c r="I90" s="73" t="str">
        <f>IF('statement of marks'!I90="","",'statement of marks'!I90)</f>
        <v/>
      </c>
      <c r="J90" s="73" t="str">
        <f>IF('statement of marks'!J90="","",'statement of marks'!J90)</f>
        <v/>
      </c>
      <c r="K90" s="73" t="str">
        <f>IF('statement of marks'!K90="","",'statement of marks'!K90)</f>
        <v/>
      </c>
      <c r="L90" s="342" t="str">
        <f>IF('statement of marks'!AA90="","",'statement of marks'!AA90)</f>
        <v/>
      </c>
      <c r="M90" s="64" t="str">
        <f t="shared" si="13"/>
        <v/>
      </c>
      <c r="N90" s="342" t="str">
        <f>IF('statement of marks'!AZ90="","",'statement of marks'!AZ90)</f>
        <v/>
      </c>
      <c r="O90" s="64" t="str">
        <f t="shared" si="14"/>
        <v/>
      </c>
      <c r="P90" s="363">
        <f>'statement of marks'!BJ90</f>
        <v>0</v>
      </c>
      <c r="Q90" s="342" t="str">
        <f>IF('statement of marks'!BY90="","",'statement of marks'!BY90)</f>
        <v/>
      </c>
      <c r="R90" s="64" t="str">
        <f t="shared" si="15"/>
        <v/>
      </c>
      <c r="S90" s="342" t="str">
        <f>IF('statement of marks'!CW90="","",'statement of marks'!CW90)</f>
        <v/>
      </c>
      <c r="T90" s="64" t="str">
        <f t="shared" si="16"/>
        <v/>
      </c>
      <c r="U90" s="342" t="str">
        <f>IF('statement of marks'!DU90="","",'statement of marks'!DU90)</f>
        <v/>
      </c>
      <c r="V90" s="64" t="str">
        <f t="shared" si="17"/>
        <v/>
      </c>
      <c r="W90" s="342" t="str">
        <f>IF('statement of marks'!ER90="","",'statement of marks'!ER90)</f>
        <v/>
      </c>
      <c r="X90" s="64" t="str">
        <f t="shared" si="18"/>
        <v/>
      </c>
      <c r="Y90" s="95">
        <f t="shared" si="19"/>
        <v>0</v>
      </c>
      <c r="Z90" s="342" t="str">
        <f>IF('statement of marks'!FF90="","",'statement of marks'!FF90)</f>
        <v/>
      </c>
      <c r="AA90" s="64" t="str">
        <f>IF('statement of marks'!FG90="","",'statement of marks'!FG90)</f>
        <v/>
      </c>
      <c r="AB90" s="342" t="str">
        <f>IF('statement of marks'!FH90="","",'statement of marks'!FH90)</f>
        <v/>
      </c>
      <c r="AC90" s="64" t="str">
        <f>IF('statement of marks'!FP90="","",'statement of marks'!FP90)</f>
        <v/>
      </c>
      <c r="AD90" s="64" t="str">
        <f>IF('statement of marks'!FQ90="","",'statement of marks'!FQ90)</f>
        <v/>
      </c>
      <c r="AE90" s="64" t="str">
        <f>IF('statement of marks'!FR90="","",'statement of marks'!FR90)</f>
        <v/>
      </c>
      <c r="AF90" s="342" t="str">
        <f>IF('statement of marks'!FZ90="","",'statement of marks'!FZ90)</f>
        <v/>
      </c>
      <c r="AG90" s="342" t="str">
        <f>IF('statement of marks'!GA90="","",'statement of marks'!GA90)</f>
        <v/>
      </c>
      <c r="AH90" s="367" t="str">
        <f>IF('statement of marks'!GB90="","",'statement of marks'!GB90)</f>
        <v/>
      </c>
    </row>
    <row r="91" spans="1:34" hidden="1">
      <c r="A91" s="145" t="str">
        <f>IF('statement of marks'!A91="","",'statement of marks'!A91)</f>
        <v/>
      </c>
      <c r="B91" s="64" t="str">
        <f>IF('statement of marks'!B91="","",'statement of marks'!B91)</f>
        <v/>
      </c>
      <c r="C91" s="64" t="str">
        <f>IF('statement of marks'!C91="","",'statement of marks'!C91)</f>
        <v/>
      </c>
      <c r="D91" s="95">
        <f>IF('statement of marks'!D91="","",'statement of marks'!D91)</f>
        <v>885</v>
      </c>
      <c r="E91" s="95" t="str">
        <f>IF('statement of marks'!E91="","",'statement of marks'!E91)</f>
        <v/>
      </c>
      <c r="F91" s="64" t="str">
        <f>IF('statement of marks'!F91="","",'statement of marks'!F91)</f>
        <v/>
      </c>
      <c r="G91" s="336" t="str">
        <f>IF('statement of marks'!G91="","",'statement of marks'!G91)</f>
        <v/>
      </c>
      <c r="H91" s="73" t="str">
        <f>IF('statement of marks'!H91="","",'statement of marks'!H91)</f>
        <v/>
      </c>
      <c r="I91" s="73" t="str">
        <f>IF('statement of marks'!I91="","",'statement of marks'!I91)</f>
        <v/>
      </c>
      <c r="J91" s="73" t="str">
        <f>IF('statement of marks'!J91="","",'statement of marks'!J91)</f>
        <v/>
      </c>
      <c r="K91" s="73" t="str">
        <f>IF('statement of marks'!K91="","",'statement of marks'!K91)</f>
        <v/>
      </c>
      <c r="L91" s="342" t="str">
        <f>IF('statement of marks'!AA91="","",'statement of marks'!AA91)</f>
        <v/>
      </c>
      <c r="M91" s="64" t="str">
        <f t="shared" si="13"/>
        <v/>
      </c>
      <c r="N91" s="342" t="str">
        <f>IF('statement of marks'!AZ91="","",'statement of marks'!AZ91)</f>
        <v/>
      </c>
      <c r="O91" s="64" t="str">
        <f t="shared" si="14"/>
        <v/>
      </c>
      <c r="P91" s="363">
        <f>'statement of marks'!BJ91</f>
        <v>0</v>
      </c>
      <c r="Q91" s="342" t="str">
        <f>IF('statement of marks'!BY91="","",'statement of marks'!BY91)</f>
        <v/>
      </c>
      <c r="R91" s="64" t="str">
        <f t="shared" si="15"/>
        <v/>
      </c>
      <c r="S91" s="342" t="str">
        <f>IF('statement of marks'!CW91="","",'statement of marks'!CW91)</f>
        <v/>
      </c>
      <c r="T91" s="64" t="str">
        <f t="shared" si="16"/>
        <v/>
      </c>
      <c r="U91" s="342" t="str">
        <f>IF('statement of marks'!DU91="","",'statement of marks'!DU91)</f>
        <v/>
      </c>
      <c r="V91" s="64" t="str">
        <f t="shared" si="17"/>
        <v/>
      </c>
      <c r="W91" s="342" t="str">
        <f>IF('statement of marks'!ER91="","",'statement of marks'!ER91)</f>
        <v/>
      </c>
      <c r="X91" s="64" t="str">
        <f t="shared" si="18"/>
        <v/>
      </c>
      <c r="Y91" s="95">
        <f t="shared" si="19"/>
        <v>0</v>
      </c>
      <c r="Z91" s="342" t="str">
        <f>IF('statement of marks'!FF91="","",'statement of marks'!FF91)</f>
        <v/>
      </c>
      <c r="AA91" s="64" t="str">
        <f>IF('statement of marks'!FG91="","",'statement of marks'!FG91)</f>
        <v/>
      </c>
      <c r="AB91" s="342" t="str">
        <f>IF('statement of marks'!FH91="","",'statement of marks'!FH91)</f>
        <v/>
      </c>
      <c r="AC91" s="64" t="str">
        <f>IF('statement of marks'!FP91="","",'statement of marks'!FP91)</f>
        <v/>
      </c>
      <c r="AD91" s="64" t="str">
        <f>IF('statement of marks'!FQ91="","",'statement of marks'!FQ91)</f>
        <v/>
      </c>
      <c r="AE91" s="64" t="str">
        <f>IF('statement of marks'!FR91="","",'statement of marks'!FR91)</f>
        <v/>
      </c>
      <c r="AF91" s="342" t="str">
        <f>IF('statement of marks'!FZ91="","",'statement of marks'!FZ91)</f>
        <v/>
      </c>
      <c r="AG91" s="342" t="str">
        <f>IF('statement of marks'!GA91="","",'statement of marks'!GA91)</f>
        <v/>
      </c>
      <c r="AH91" s="367" t="str">
        <f>IF('statement of marks'!GB91="","",'statement of marks'!GB91)</f>
        <v/>
      </c>
    </row>
    <row r="92" spans="1:34" hidden="1">
      <c r="A92" s="145" t="str">
        <f>IF('statement of marks'!A92="","",'statement of marks'!A92)</f>
        <v/>
      </c>
      <c r="B92" s="64" t="str">
        <f>IF('statement of marks'!B92="","",'statement of marks'!B92)</f>
        <v/>
      </c>
      <c r="C92" s="64" t="str">
        <f>IF('statement of marks'!C92="","",'statement of marks'!C92)</f>
        <v/>
      </c>
      <c r="D92" s="95">
        <f>IF('statement of marks'!D92="","",'statement of marks'!D92)</f>
        <v>886</v>
      </c>
      <c r="E92" s="95" t="str">
        <f>IF('statement of marks'!E92="","",'statement of marks'!E92)</f>
        <v/>
      </c>
      <c r="F92" s="64" t="str">
        <f>IF('statement of marks'!F92="","",'statement of marks'!F92)</f>
        <v/>
      </c>
      <c r="G92" s="336" t="str">
        <f>IF('statement of marks'!G92="","",'statement of marks'!G92)</f>
        <v/>
      </c>
      <c r="H92" s="73" t="str">
        <f>IF('statement of marks'!H92="","",'statement of marks'!H92)</f>
        <v/>
      </c>
      <c r="I92" s="73" t="str">
        <f>IF('statement of marks'!I92="","",'statement of marks'!I92)</f>
        <v/>
      </c>
      <c r="J92" s="73" t="str">
        <f>IF('statement of marks'!J92="","",'statement of marks'!J92)</f>
        <v/>
      </c>
      <c r="K92" s="73" t="str">
        <f>IF('statement of marks'!K92="","",'statement of marks'!K92)</f>
        <v/>
      </c>
      <c r="L92" s="342" t="str">
        <f>IF('statement of marks'!AA92="","",'statement of marks'!AA92)</f>
        <v/>
      </c>
      <c r="M92" s="64" t="str">
        <f t="shared" si="13"/>
        <v/>
      </c>
      <c r="N92" s="342" t="str">
        <f>IF('statement of marks'!AZ92="","",'statement of marks'!AZ92)</f>
        <v/>
      </c>
      <c r="O92" s="64" t="str">
        <f t="shared" si="14"/>
        <v/>
      </c>
      <c r="P92" s="363">
        <f>'statement of marks'!BJ92</f>
        <v>0</v>
      </c>
      <c r="Q92" s="342" t="str">
        <f>IF('statement of marks'!BY92="","",'statement of marks'!BY92)</f>
        <v/>
      </c>
      <c r="R92" s="64" t="str">
        <f t="shared" si="15"/>
        <v/>
      </c>
      <c r="S92" s="342" t="str">
        <f>IF('statement of marks'!CW92="","",'statement of marks'!CW92)</f>
        <v/>
      </c>
      <c r="T92" s="64" t="str">
        <f t="shared" si="16"/>
        <v/>
      </c>
      <c r="U92" s="342" t="str">
        <f>IF('statement of marks'!DU92="","",'statement of marks'!DU92)</f>
        <v/>
      </c>
      <c r="V92" s="64" t="str">
        <f t="shared" si="17"/>
        <v/>
      </c>
      <c r="W92" s="342" t="str">
        <f>IF('statement of marks'!ER92="","",'statement of marks'!ER92)</f>
        <v/>
      </c>
      <c r="X92" s="64" t="str">
        <f t="shared" si="18"/>
        <v/>
      </c>
      <c r="Y92" s="95">
        <f t="shared" si="19"/>
        <v>0</v>
      </c>
      <c r="Z92" s="342" t="str">
        <f>IF('statement of marks'!FF92="","",'statement of marks'!FF92)</f>
        <v/>
      </c>
      <c r="AA92" s="64" t="str">
        <f>IF('statement of marks'!FG92="","",'statement of marks'!FG92)</f>
        <v/>
      </c>
      <c r="AB92" s="342" t="str">
        <f>IF('statement of marks'!FH92="","",'statement of marks'!FH92)</f>
        <v/>
      </c>
      <c r="AC92" s="64" t="str">
        <f>IF('statement of marks'!FP92="","",'statement of marks'!FP92)</f>
        <v/>
      </c>
      <c r="AD92" s="64" t="str">
        <f>IF('statement of marks'!FQ92="","",'statement of marks'!FQ92)</f>
        <v/>
      </c>
      <c r="AE92" s="64" t="str">
        <f>IF('statement of marks'!FR92="","",'statement of marks'!FR92)</f>
        <v/>
      </c>
      <c r="AF92" s="342" t="str">
        <f>IF('statement of marks'!FZ92="","",'statement of marks'!FZ92)</f>
        <v/>
      </c>
      <c r="AG92" s="342" t="str">
        <f>IF('statement of marks'!GA92="","",'statement of marks'!GA92)</f>
        <v/>
      </c>
      <c r="AH92" s="367" t="str">
        <f>IF('statement of marks'!GB92="","",'statement of marks'!GB92)</f>
        <v/>
      </c>
    </row>
    <row r="93" spans="1:34" hidden="1">
      <c r="A93" s="145" t="str">
        <f>IF('statement of marks'!A93="","",'statement of marks'!A93)</f>
        <v/>
      </c>
      <c r="B93" s="64" t="str">
        <f>IF('statement of marks'!B93="","",'statement of marks'!B93)</f>
        <v/>
      </c>
      <c r="C93" s="64" t="str">
        <f>IF('statement of marks'!C93="","",'statement of marks'!C93)</f>
        <v/>
      </c>
      <c r="D93" s="95">
        <f>IF('statement of marks'!D93="","",'statement of marks'!D93)</f>
        <v>887</v>
      </c>
      <c r="E93" s="95" t="str">
        <f>IF('statement of marks'!E93="","",'statement of marks'!E93)</f>
        <v/>
      </c>
      <c r="F93" s="64" t="str">
        <f>IF('statement of marks'!F93="","",'statement of marks'!F93)</f>
        <v/>
      </c>
      <c r="G93" s="336" t="str">
        <f>IF('statement of marks'!G93="","",'statement of marks'!G93)</f>
        <v/>
      </c>
      <c r="H93" s="73" t="str">
        <f>IF('statement of marks'!H93="","",'statement of marks'!H93)</f>
        <v/>
      </c>
      <c r="I93" s="73" t="str">
        <f>IF('statement of marks'!I93="","",'statement of marks'!I93)</f>
        <v/>
      </c>
      <c r="J93" s="73" t="str">
        <f>IF('statement of marks'!J93="","",'statement of marks'!J93)</f>
        <v/>
      </c>
      <c r="K93" s="73" t="str">
        <f>IF('statement of marks'!K93="","",'statement of marks'!K93)</f>
        <v/>
      </c>
      <c r="L93" s="342" t="str">
        <f>IF('statement of marks'!AA93="","",'statement of marks'!AA93)</f>
        <v/>
      </c>
      <c r="M93" s="64" t="str">
        <f t="shared" si="13"/>
        <v/>
      </c>
      <c r="N93" s="342" t="str">
        <f>IF('statement of marks'!AZ93="","",'statement of marks'!AZ93)</f>
        <v/>
      </c>
      <c r="O93" s="64" t="str">
        <f t="shared" si="14"/>
        <v/>
      </c>
      <c r="P93" s="363">
        <f>'statement of marks'!BJ93</f>
        <v>0</v>
      </c>
      <c r="Q93" s="342" t="str">
        <f>IF('statement of marks'!BY93="","",'statement of marks'!BY93)</f>
        <v/>
      </c>
      <c r="R93" s="64" t="str">
        <f t="shared" si="15"/>
        <v/>
      </c>
      <c r="S93" s="342" t="str">
        <f>IF('statement of marks'!CW93="","",'statement of marks'!CW93)</f>
        <v/>
      </c>
      <c r="T93" s="64" t="str">
        <f t="shared" si="16"/>
        <v/>
      </c>
      <c r="U93" s="342" t="str">
        <f>IF('statement of marks'!DU93="","",'statement of marks'!DU93)</f>
        <v/>
      </c>
      <c r="V93" s="64" t="str">
        <f t="shared" si="17"/>
        <v/>
      </c>
      <c r="W93" s="342" t="str">
        <f>IF('statement of marks'!ER93="","",'statement of marks'!ER93)</f>
        <v/>
      </c>
      <c r="X93" s="64" t="str">
        <f t="shared" si="18"/>
        <v/>
      </c>
      <c r="Y93" s="95">
        <f t="shared" si="19"/>
        <v>0</v>
      </c>
      <c r="Z93" s="342" t="str">
        <f>IF('statement of marks'!FF93="","",'statement of marks'!FF93)</f>
        <v/>
      </c>
      <c r="AA93" s="64" t="str">
        <f>IF('statement of marks'!FG93="","",'statement of marks'!FG93)</f>
        <v/>
      </c>
      <c r="AB93" s="342" t="str">
        <f>IF('statement of marks'!FH93="","",'statement of marks'!FH93)</f>
        <v/>
      </c>
      <c r="AC93" s="64" t="str">
        <f>IF('statement of marks'!FP93="","",'statement of marks'!FP93)</f>
        <v/>
      </c>
      <c r="AD93" s="64" t="str">
        <f>IF('statement of marks'!FQ93="","",'statement of marks'!FQ93)</f>
        <v/>
      </c>
      <c r="AE93" s="64" t="str">
        <f>IF('statement of marks'!FR93="","",'statement of marks'!FR93)</f>
        <v/>
      </c>
      <c r="AF93" s="342" t="str">
        <f>IF('statement of marks'!FZ93="","",'statement of marks'!FZ93)</f>
        <v/>
      </c>
      <c r="AG93" s="342" t="str">
        <f>IF('statement of marks'!GA93="","",'statement of marks'!GA93)</f>
        <v/>
      </c>
      <c r="AH93" s="367" t="str">
        <f>IF('statement of marks'!GB93="","",'statement of marks'!GB93)</f>
        <v/>
      </c>
    </row>
    <row r="94" spans="1:34" hidden="1">
      <c r="A94" s="145" t="str">
        <f>IF('statement of marks'!A94="","",'statement of marks'!A94)</f>
        <v/>
      </c>
      <c r="B94" s="64" t="str">
        <f>IF('statement of marks'!B94="","",'statement of marks'!B94)</f>
        <v/>
      </c>
      <c r="C94" s="64" t="str">
        <f>IF('statement of marks'!C94="","",'statement of marks'!C94)</f>
        <v/>
      </c>
      <c r="D94" s="95">
        <f>IF('statement of marks'!D94="","",'statement of marks'!D94)</f>
        <v>888</v>
      </c>
      <c r="E94" s="95" t="str">
        <f>IF('statement of marks'!E94="","",'statement of marks'!E94)</f>
        <v/>
      </c>
      <c r="F94" s="64" t="str">
        <f>IF('statement of marks'!F94="","",'statement of marks'!F94)</f>
        <v/>
      </c>
      <c r="G94" s="336" t="str">
        <f>IF('statement of marks'!G94="","",'statement of marks'!G94)</f>
        <v/>
      </c>
      <c r="H94" s="73" t="str">
        <f>IF('statement of marks'!H94="","",'statement of marks'!H94)</f>
        <v/>
      </c>
      <c r="I94" s="73" t="str">
        <f>IF('statement of marks'!I94="","",'statement of marks'!I94)</f>
        <v/>
      </c>
      <c r="J94" s="73" t="str">
        <f>IF('statement of marks'!J94="","",'statement of marks'!J94)</f>
        <v/>
      </c>
      <c r="K94" s="73" t="str">
        <f>IF('statement of marks'!K94="","",'statement of marks'!K94)</f>
        <v/>
      </c>
      <c r="L94" s="342" t="str">
        <f>IF('statement of marks'!AA94="","",'statement of marks'!AA94)</f>
        <v/>
      </c>
      <c r="M94" s="64" t="str">
        <f t="shared" si="13"/>
        <v/>
      </c>
      <c r="N94" s="342" t="str">
        <f>IF('statement of marks'!AZ94="","",'statement of marks'!AZ94)</f>
        <v/>
      </c>
      <c r="O94" s="64" t="str">
        <f t="shared" si="14"/>
        <v/>
      </c>
      <c r="P94" s="363">
        <f>'statement of marks'!BJ94</f>
        <v>0</v>
      </c>
      <c r="Q94" s="342" t="str">
        <f>IF('statement of marks'!BY94="","",'statement of marks'!BY94)</f>
        <v/>
      </c>
      <c r="R94" s="64" t="str">
        <f t="shared" si="15"/>
        <v/>
      </c>
      <c r="S94" s="342" t="str">
        <f>IF('statement of marks'!CW94="","",'statement of marks'!CW94)</f>
        <v/>
      </c>
      <c r="T94" s="64" t="str">
        <f t="shared" si="16"/>
        <v/>
      </c>
      <c r="U94" s="342" t="str">
        <f>IF('statement of marks'!DU94="","",'statement of marks'!DU94)</f>
        <v/>
      </c>
      <c r="V94" s="64" t="str">
        <f t="shared" si="17"/>
        <v/>
      </c>
      <c r="W94" s="342" t="str">
        <f>IF('statement of marks'!ER94="","",'statement of marks'!ER94)</f>
        <v/>
      </c>
      <c r="X94" s="64" t="str">
        <f t="shared" si="18"/>
        <v/>
      </c>
      <c r="Y94" s="95">
        <f t="shared" si="19"/>
        <v>0</v>
      </c>
      <c r="Z94" s="342" t="str">
        <f>IF('statement of marks'!FF94="","",'statement of marks'!FF94)</f>
        <v/>
      </c>
      <c r="AA94" s="64" t="str">
        <f>IF('statement of marks'!FG94="","",'statement of marks'!FG94)</f>
        <v/>
      </c>
      <c r="AB94" s="342" t="str">
        <f>IF('statement of marks'!FH94="","",'statement of marks'!FH94)</f>
        <v/>
      </c>
      <c r="AC94" s="64" t="str">
        <f>IF('statement of marks'!FP94="","",'statement of marks'!FP94)</f>
        <v/>
      </c>
      <c r="AD94" s="64" t="str">
        <f>IF('statement of marks'!FQ94="","",'statement of marks'!FQ94)</f>
        <v/>
      </c>
      <c r="AE94" s="64" t="str">
        <f>IF('statement of marks'!FR94="","",'statement of marks'!FR94)</f>
        <v/>
      </c>
      <c r="AF94" s="342" t="str">
        <f>IF('statement of marks'!FZ94="","",'statement of marks'!FZ94)</f>
        <v/>
      </c>
      <c r="AG94" s="342" t="str">
        <f>IF('statement of marks'!GA94="","",'statement of marks'!GA94)</f>
        <v/>
      </c>
      <c r="AH94" s="367" t="str">
        <f>IF('statement of marks'!GB94="","",'statement of marks'!GB94)</f>
        <v/>
      </c>
    </row>
    <row r="95" spans="1:34" hidden="1">
      <c r="A95" s="145" t="str">
        <f>IF('statement of marks'!A95="","",'statement of marks'!A95)</f>
        <v/>
      </c>
      <c r="B95" s="64" t="str">
        <f>IF('statement of marks'!B95="","",'statement of marks'!B95)</f>
        <v/>
      </c>
      <c r="C95" s="64" t="str">
        <f>IF('statement of marks'!C95="","",'statement of marks'!C95)</f>
        <v/>
      </c>
      <c r="D95" s="95">
        <f>IF('statement of marks'!D95="","",'statement of marks'!D95)</f>
        <v>889</v>
      </c>
      <c r="E95" s="95" t="str">
        <f>IF('statement of marks'!E95="","",'statement of marks'!E95)</f>
        <v/>
      </c>
      <c r="F95" s="64" t="str">
        <f>IF('statement of marks'!F95="","",'statement of marks'!F95)</f>
        <v/>
      </c>
      <c r="G95" s="336" t="str">
        <f>IF('statement of marks'!G95="","",'statement of marks'!G95)</f>
        <v/>
      </c>
      <c r="H95" s="73" t="str">
        <f>IF('statement of marks'!H95="","",'statement of marks'!H95)</f>
        <v/>
      </c>
      <c r="I95" s="73" t="str">
        <f>IF('statement of marks'!I95="","",'statement of marks'!I95)</f>
        <v/>
      </c>
      <c r="J95" s="73" t="str">
        <f>IF('statement of marks'!J95="","",'statement of marks'!J95)</f>
        <v/>
      </c>
      <c r="K95" s="73" t="str">
        <f>IF('statement of marks'!K95="","",'statement of marks'!K95)</f>
        <v/>
      </c>
      <c r="L95" s="342" t="str">
        <f>IF('statement of marks'!AA95="","",'statement of marks'!AA95)</f>
        <v/>
      </c>
      <c r="M95" s="64" t="str">
        <f t="shared" si="13"/>
        <v/>
      </c>
      <c r="N95" s="342" t="str">
        <f>IF('statement of marks'!AZ95="","",'statement of marks'!AZ95)</f>
        <v/>
      </c>
      <c r="O95" s="64" t="str">
        <f t="shared" si="14"/>
        <v/>
      </c>
      <c r="P95" s="363">
        <f>'statement of marks'!BJ95</f>
        <v>0</v>
      </c>
      <c r="Q95" s="342" t="str">
        <f>IF('statement of marks'!BY95="","",'statement of marks'!BY95)</f>
        <v/>
      </c>
      <c r="R95" s="64" t="str">
        <f t="shared" si="15"/>
        <v/>
      </c>
      <c r="S95" s="342" t="str">
        <f>IF('statement of marks'!CW95="","",'statement of marks'!CW95)</f>
        <v/>
      </c>
      <c r="T95" s="64" t="str">
        <f t="shared" si="16"/>
        <v/>
      </c>
      <c r="U95" s="342" t="str">
        <f>IF('statement of marks'!DU95="","",'statement of marks'!DU95)</f>
        <v/>
      </c>
      <c r="V95" s="64" t="str">
        <f t="shared" si="17"/>
        <v/>
      </c>
      <c r="W95" s="342" t="str">
        <f>IF('statement of marks'!ER95="","",'statement of marks'!ER95)</f>
        <v/>
      </c>
      <c r="X95" s="64" t="str">
        <f t="shared" si="18"/>
        <v/>
      </c>
      <c r="Y95" s="95">
        <f t="shared" si="19"/>
        <v>0</v>
      </c>
      <c r="Z95" s="342" t="str">
        <f>IF('statement of marks'!FF95="","",'statement of marks'!FF95)</f>
        <v/>
      </c>
      <c r="AA95" s="64" t="str">
        <f>IF('statement of marks'!FG95="","",'statement of marks'!FG95)</f>
        <v/>
      </c>
      <c r="AB95" s="342" t="str">
        <f>IF('statement of marks'!FH95="","",'statement of marks'!FH95)</f>
        <v/>
      </c>
      <c r="AC95" s="64" t="str">
        <f>IF('statement of marks'!FP95="","",'statement of marks'!FP95)</f>
        <v/>
      </c>
      <c r="AD95" s="64" t="str">
        <f>IF('statement of marks'!FQ95="","",'statement of marks'!FQ95)</f>
        <v/>
      </c>
      <c r="AE95" s="64" t="str">
        <f>IF('statement of marks'!FR95="","",'statement of marks'!FR95)</f>
        <v/>
      </c>
      <c r="AF95" s="342" t="str">
        <f>IF('statement of marks'!FZ95="","",'statement of marks'!FZ95)</f>
        <v/>
      </c>
      <c r="AG95" s="342" t="str">
        <f>IF('statement of marks'!GA95="","",'statement of marks'!GA95)</f>
        <v/>
      </c>
      <c r="AH95" s="367" t="str">
        <f>IF('statement of marks'!GB95="","",'statement of marks'!GB95)</f>
        <v/>
      </c>
    </row>
    <row r="96" spans="1:34" hidden="1">
      <c r="A96" s="145" t="str">
        <f>IF('statement of marks'!A96="","",'statement of marks'!A96)</f>
        <v/>
      </c>
      <c r="B96" s="64" t="str">
        <f>IF('statement of marks'!B96="","",'statement of marks'!B96)</f>
        <v/>
      </c>
      <c r="C96" s="64" t="str">
        <f>IF('statement of marks'!C96="","",'statement of marks'!C96)</f>
        <v/>
      </c>
      <c r="D96" s="95">
        <f>IF('statement of marks'!D96="","",'statement of marks'!D96)</f>
        <v>890</v>
      </c>
      <c r="E96" s="95" t="str">
        <f>IF('statement of marks'!E96="","",'statement of marks'!E96)</f>
        <v/>
      </c>
      <c r="F96" s="64" t="str">
        <f>IF('statement of marks'!F96="","",'statement of marks'!F96)</f>
        <v/>
      </c>
      <c r="G96" s="336" t="str">
        <f>IF('statement of marks'!G96="","",'statement of marks'!G96)</f>
        <v/>
      </c>
      <c r="H96" s="73" t="str">
        <f>IF('statement of marks'!H96="","",'statement of marks'!H96)</f>
        <v/>
      </c>
      <c r="I96" s="73" t="str">
        <f>IF('statement of marks'!I96="","",'statement of marks'!I96)</f>
        <v/>
      </c>
      <c r="J96" s="73" t="str">
        <f>IF('statement of marks'!J96="","",'statement of marks'!J96)</f>
        <v/>
      </c>
      <c r="K96" s="73" t="str">
        <f>IF('statement of marks'!K96="","",'statement of marks'!K96)</f>
        <v/>
      </c>
      <c r="L96" s="342" t="str">
        <f>IF('statement of marks'!AA96="","",'statement of marks'!AA96)</f>
        <v/>
      </c>
      <c r="M96" s="64" t="str">
        <f t="shared" si="13"/>
        <v/>
      </c>
      <c r="N96" s="342" t="str">
        <f>IF('statement of marks'!AZ96="","",'statement of marks'!AZ96)</f>
        <v/>
      </c>
      <c r="O96" s="64" t="str">
        <f t="shared" si="14"/>
        <v/>
      </c>
      <c r="P96" s="363">
        <f>'statement of marks'!BJ96</f>
        <v>0</v>
      </c>
      <c r="Q96" s="342" t="str">
        <f>IF('statement of marks'!BY96="","",'statement of marks'!BY96)</f>
        <v/>
      </c>
      <c r="R96" s="64" t="str">
        <f t="shared" si="15"/>
        <v/>
      </c>
      <c r="S96" s="342" t="str">
        <f>IF('statement of marks'!CW96="","",'statement of marks'!CW96)</f>
        <v/>
      </c>
      <c r="T96" s="64" t="str">
        <f t="shared" si="16"/>
        <v/>
      </c>
      <c r="U96" s="342" t="str">
        <f>IF('statement of marks'!DU96="","",'statement of marks'!DU96)</f>
        <v/>
      </c>
      <c r="V96" s="64" t="str">
        <f t="shared" si="17"/>
        <v/>
      </c>
      <c r="W96" s="342" t="str">
        <f>IF('statement of marks'!ER96="","",'statement of marks'!ER96)</f>
        <v/>
      </c>
      <c r="X96" s="64" t="str">
        <f t="shared" si="18"/>
        <v/>
      </c>
      <c r="Y96" s="95">
        <f t="shared" si="19"/>
        <v>0</v>
      </c>
      <c r="Z96" s="342" t="str">
        <f>IF('statement of marks'!FF96="","",'statement of marks'!FF96)</f>
        <v/>
      </c>
      <c r="AA96" s="64" t="str">
        <f>IF('statement of marks'!FG96="","",'statement of marks'!FG96)</f>
        <v/>
      </c>
      <c r="AB96" s="342" t="str">
        <f>IF('statement of marks'!FH96="","",'statement of marks'!FH96)</f>
        <v/>
      </c>
      <c r="AC96" s="64" t="str">
        <f>IF('statement of marks'!FP96="","",'statement of marks'!FP96)</f>
        <v/>
      </c>
      <c r="AD96" s="64" t="str">
        <f>IF('statement of marks'!FQ96="","",'statement of marks'!FQ96)</f>
        <v/>
      </c>
      <c r="AE96" s="64" t="str">
        <f>IF('statement of marks'!FR96="","",'statement of marks'!FR96)</f>
        <v/>
      </c>
      <c r="AF96" s="342" t="str">
        <f>IF('statement of marks'!FZ96="","",'statement of marks'!FZ96)</f>
        <v/>
      </c>
      <c r="AG96" s="342" t="str">
        <f>IF('statement of marks'!GA96="","",'statement of marks'!GA96)</f>
        <v/>
      </c>
      <c r="AH96" s="367" t="str">
        <f>IF('statement of marks'!GB96="","",'statement of marks'!GB96)</f>
        <v/>
      </c>
    </row>
    <row r="97" spans="1:34" hidden="1">
      <c r="A97" s="145" t="str">
        <f>IF('statement of marks'!A97="","",'statement of marks'!A97)</f>
        <v/>
      </c>
      <c r="B97" s="64" t="str">
        <f>IF('statement of marks'!B97="","",'statement of marks'!B97)</f>
        <v/>
      </c>
      <c r="C97" s="64" t="str">
        <f>IF('statement of marks'!C97="","",'statement of marks'!C97)</f>
        <v/>
      </c>
      <c r="D97" s="95">
        <f>IF('statement of marks'!D97="","",'statement of marks'!D97)</f>
        <v>891</v>
      </c>
      <c r="E97" s="95" t="str">
        <f>IF('statement of marks'!E97="","",'statement of marks'!E97)</f>
        <v/>
      </c>
      <c r="F97" s="64" t="str">
        <f>IF('statement of marks'!F97="","",'statement of marks'!F97)</f>
        <v/>
      </c>
      <c r="G97" s="336" t="str">
        <f>IF('statement of marks'!G97="","",'statement of marks'!G97)</f>
        <v/>
      </c>
      <c r="H97" s="73" t="str">
        <f>IF('statement of marks'!H97="","",'statement of marks'!H97)</f>
        <v/>
      </c>
      <c r="I97" s="73" t="str">
        <f>IF('statement of marks'!I97="","",'statement of marks'!I97)</f>
        <v/>
      </c>
      <c r="J97" s="73" t="str">
        <f>IF('statement of marks'!J97="","",'statement of marks'!J97)</f>
        <v/>
      </c>
      <c r="K97" s="73" t="str">
        <f>IF('statement of marks'!K97="","",'statement of marks'!K97)</f>
        <v/>
      </c>
      <c r="L97" s="342" t="str">
        <f>IF('statement of marks'!AA97="","",'statement of marks'!AA97)</f>
        <v/>
      </c>
      <c r="M97" s="64" t="str">
        <f t="shared" si="13"/>
        <v/>
      </c>
      <c r="N97" s="342" t="str">
        <f>IF('statement of marks'!AZ97="","",'statement of marks'!AZ97)</f>
        <v/>
      </c>
      <c r="O97" s="64" t="str">
        <f t="shared" si="14"/>
        <v/>
      </c>
      <c r="P97" s="363">
        <f>'statement of marks'!BJ97</f>
        <v>0</v>
      </c>
      <c r="Q97" s="342" t="str">
        <f>IF('statement of marks'!BY97="","",'statement of marks'!BY97)</f>
        <v/>
      </c>
      <c r="R97" s="64" t="str">
        <f t="shared" si="15"/>
        <v/>
      </c>
      <c r="S97" s="342" t="str">
        <f>IF('statement of marks'!CW97="","",'statement of marks'!CW97)</f>
        <v/>
      </c>
      <c r="T97" s="64" t="str">
        <f t="shared" si="16"/>
        <v/>
      </c>
      <c r="U97" s="342" t="str">
        <f>IF('statement of marks'!DU97="","",'statement of marks'!DU97)</f>
        <v/>
      </c>
      <c r="V97" s="64" t="str">
        <f t="shared" si="17"/>
        <v/>
      </c>
      <c r="W97" s="342" t="str">
        <f>IF('statement of marks'!ER97="","",'statement of marks'!ER97)</f>
        <v/>
      </c>
      <c r="X97" s="64" t="str">
        <f t="shared" si="18"/>
        <v/>
      </c>
      <c r="Y97" s="95">
        <f t="shared" si="19"/>
        <v>0</v>
      </c>
      <c r="Z97" s="342" t="str">
        <f>IF('statement of marks'!FF97="","",'statement of marks'!FF97)</f>
        <v/>
      </c>
      <c r="AA97" s="64" t="str">
        <f>IF('statement of marks'!FG97="","",'statement of marks'!FG97)</f>
        <v/>
      </c>
      <c r="AB97" s="342" t="str">
        <f>IF('statement of marks'!FH97="","",'statement of marks'!FH97)</f>
        <v/>
      </c>
      <c r="AC97" s="64" t="str">
        <f>IF('statement of marks'!FP97="","",'statement of marks'!FP97)</f>
        <v/>
      </c>
      <c r="AD97" s="64" t="str">
        <f>IF('statement of marks'!FQ97="","",'statement of marks'!FQ97)</f>
        <v/>
      </c>
      <c r="AE97" s="64" t="str">
        <f>IF('statement of marks'!FR97="","",'statement of marks'!FR97)</f>
        <v/>
      </c>
      <c r="AF97" s="342" t="str">
        <f>IF('statement of marks'!FZ97="","",'statement of marks'!FZ97)</f>
        <v/>
      </c>
      <c r="AG97" s="342" t="str">
        <f>IF('statement of marks'!GA97="","",'statement of marks'!GA97)</f>
        <v/>
      </c>
      <c r="AH97" s="367" t="str">
        <f>IF('statement of marks'!GB97="","",'statement of marks'!GB97)</f>
        <v/>
      </c>
    </row>
    <row r="98" spans="1:34" hidden="1">
      <c r="A98" s="145" t="str">
        <f>IF('statement of marks'!A98="","",'statement of marks'!A98)</f>
        <v/>
      </c>
      <c r="B98" s="64" t="str">
        <f>IF('statement of marks'!B98="","",'statement of marks'!B98)</f>
        <v/>
      </c>
      <c r="C98" s="64" t="str">
        <f>IF('statement of marks'!C98="","",'statement of marks'!C98)</f>
        <v/>
      </c>
      <c r="D98" s="95">
        <f>IF('statement of marks'!D98="","",'statement of marks'!D98)</f>
        <v>892</v>
      </c>
      <c r="E98" s="95" t="str">
        <f>IF('statement of marks'!E98="","",'statement of marks'!E98)</f>
        <v/>
      </c>
      <c r="F98" s="64" t="str">
        <f>IF('statement of marks'!F98="","",'statement of marks'!F98)</f>
        <v/>
      </c>
      <c r="G98" s="336" t="str">
        <f>IF('statement of marks'!G98="","",'statement of marks'!G98)</f>
        <v/>
      </c>
      <c r="H98" s="73" t="str">
        <f>IF('statement of marks'!H98="","",'statement of marks'!H98)</f>
        <v/>
      </c>
      <c r="I98" s="73" t="str">
        <f>IF('statement of marks'!I98="","",'statement of marks'!I98)</f>
        <v/>
      </c>
      <c r="J98" s="73" t="str">
        <f>IF('statement of marks'!J98="","",'statement of marks'!J98)</f>
        <v/>
      </c>
      <c r="K98" s="73" t="str">
        <f>IF('statement of marks'!K98="","",'statement of marks'!K98)</f>
        <v/>
      </c>
      <c r="L98" s="342" t="str">
        <f>IF('statement of marks'!AA98="","",'statement of marks'!AA98)</f>
        <v/>
      </c>
      <c r="M98" s="64" t="str">
        <f t="shared" si="13"/>
        <v/>
      </c>
      <c r="N98" s="342" t="str">
        <f>IF('statement of marks'!AZ98="","",'statement of marks'!AZ98)</f>
        <v/>
      </c>
      <c r="O98" s="64" t="str">
        <f t="shared" si="14"/>
        <v/>
      </c>
      <c r="P98" s="363">
        <f>'statement of marks'!BJ98</f>
        <v>0</v>
      </c>
      <c r="Q98" s="342" t="str">
        <f>IF('statement of marks'!BY98="","",'statement of marks'!BY98)</f>
        <v/>
      </c>
      <c r="R98" s="64" t="str">
        <f t="shared" si="15"/>
        <v/>
      </c>
      <c r="S98" s="342" t="str">
        <f>IF('statement of marks'!CW98="","",'statement of marks'!CW98)</f>
        <v/>
      </c>
      <c r="T98" s="64" t="str">
        <f t="shared" si="16"/>
        <v/>
      </c>
      <c r="U98" s="342" t="str">
        <f>IF('statement of marks'!DU98="","",'statement of marks'!DU98)</f>
        <v/>
      </c>
      <c r="V98" s="64" t="str">
        <f t="shared" si="17"/>
        <v/>
      </c>
      <c r="W98" s="342" t="str">
        <f>IF('statement of marks'!ER98="","",'statement of marks'!ER98)</f>
        <v/>
      </c>
      <c r="X98" s="64" t="str">
        <f t="shared" si="18"/>
        <v/>
      </c>
      <c r="Y98" s="95">
        <f t="shared" si="19"/>
        <v>0</v>
      </c>
      <c r="Z98" s="342" t="str">
        <f>IF('statement of marks'!FF98="","",'statement of marks'!FF98)</f>
        <v/>
      </c>
      <c r="AA98" s="64" t="str">
        <f>IF('statement of marks'!FG98="","",'statement of marks'!FG98)</f>
        <v/>
      </c>
      <c r="AB98" s="342" t="str">
        <f>IF('statement of marks'!FH98="","",'statement of marks'!FH98)</f>
        <v/>
      </c>
      <c r="AC98" s="64" t="str">
        <f>IF('statement of marks'!FP98="","",'statement of marks'!FP98)</f>
        <v/>
      </c>
      <c r="AD98" s="64" t="str">
        <f>IF('statement of marks'!FQ98="","",'statement of marks'!FQ98)</f>
        <v/>
      </c>
      <c r="AE98" s="64" t="str">
        <f>IF('statement of marks'!FR98="","",'statement of marks'!FR98)</f>
        <v/>
      </c>
      <c r="AF98" s="342" t="str">
        <f>IF('statement of marks'!FZ98="","",'statement of marks'!FZ98)</f>
        <v/>
      </c>
      <c r="AG98" s="342" t="str">
        <f>IF('statement of marks'!GA98="","",'statement of marks'!GA98)</f>
        <v/>
      </c>
      <c r="AH98" s="367" t="str">
        <f>IF('statement of marks'!GB98="","",'statement of marks'!GB98)</f>
        <v/>
      </c>
    </row>
    <row r="99" spans="1:34" hidden="1">
      <c r="A99" s="145" t="str">
        <f>IF('statement of marks'!A99="","",'statement of marks'!A99)</f>
        <v/>
      </c>
      <c r="B99" s="64" t="str">
        <f>IF('statement of marks'!B99="","",'statement of marks'!B99)</f>
        <v/>
      </c>
      <c r="C99" s="64" t="str">
        <f>IF('statement of marks'!C99="","",'statement of marks'!C99)</f>
        <v/>
      </c>
      <c r="D99" s="95">
        <f>IF('statement of marks'!D99="","",'statement of marks'!D99)</f>
        <v>893</v>
      </c>
      <c r="E99" s="95" t="str">
        <f>IF('statement of marks'!E99="","",'statement of marks'!E99)</f>
        <v/>
      </c>
      <c r="F99" s="64" t="str">
        <f>IF('statement of marks'!F99="","",'statement of marks'!F99)</f>
        <v/>
      </c>
      <c r="G99" s="336" t="str">
        <f>IF('statement of marks'!G99="","",'statement of marks'!G99)</f>
        <v/>
      </c>
      <c r="H99" s="73" t="str">
        <f>IF('statement of marks'!H99="","",'statement of marks'!H99)</f>
        <v/>
      </c>
      <c r="I99" s="73" t="str">
        <f>IF('statement of marks'!I99="","",'statement of marks'!I99)</f>
        <v/>
      </c>
      <c r="J99" s="73" t="str">
        <f>IF('statement of marks'!J99="","",'statement of marks'!J99)</f>
        <v/>
      </c>
      <c r="K99" s="73" t="str">
        <f>IF('statement of marks'!K99="","",'statement of marks'!K99)</f>
        <v/>
      </c>
      <c r="L99" s="342" t="str">
        <f>IF('statement of marks'!AA99="","",'statement of marks'!AA99)</f>
        <v/>
      </c>
      <c r="M99" s="64" t="str">
        <f t="shared" si="13"/>
        <v/>
      </c>
      <c r="N99" s="342" t="str">
        <f>IF('statement of marks'!AZ99="","",'statement of marks'!AZ99)</f>
        <v/>
      </c>
      <c r="O99" s="64" t="str">
        <f t="shared" si="14"/>
        <v/>
      </c>
      <c r="P99" s="363">
        <f>'statement of marks'!BJ99</f>
        <v>0</v>
      </c>
      <c r="Q99" s="342" t="str">
        <f>IF('statement of marks'!BY99="","",'statement of marks'!BY99)</f>
        <v/>
      </c>
      <c r="R99" s="64" t="str">
        <f t="shared" si="15"/>
        <v/>
      </c>
      <c r="S99" s="342" t="str">
        <f>IF('statement of marks'!CW99="","",'statement of marks'!CW99)</f>
        <v/>
      </c>
      <c r="T99" s="64" t="str">
        <f t="shared" si="16"/>
        <v/>
      </c>
      <c r="U99" s="342" t="str">
        <f>IF('statement of marks'!DU99="","",'statement of marks'!DU99)</f>
        <v/>
      </c>
      <c r="V99" s="64" t="str">
        <f t="shared" si="17"/>
        <v/>
      </c>
      <c r="W99" s="342" t="str">
        <f>IF('statement of marks'!ER99="","",'statement of marks'!ER99)</f>
        <v/>
      </c>
      <c r="X99" s="64" t="str">
        <f t="shared" si="18"/>
        <v/>
      </c>
      <c r="Y99" s="95">
        <f t="shared" si="19"/>
        <v>0</v>
      </c>
      <c r="Z99" s="342" t="str">
        <f>IF('statement of marks'!FF99="","",'statement of marks'!FF99)</f>
        <v/>
      </c>
      <c r="AA99" s="64" t="str">
        <f>IF('statement of marks'!FG99="","",'statement of marks'!FG99)</f>
        <v/>
      </c>
      <c r="AB99" s="342" t="str">
        <f>IF('statement of marks'!FH99="","",'statement of marks'!FH99)</f>
        <v/>
      </c>
      <c r="AC99" s="64" t="str">
        <f>IF('statement of marks'!FP99="","",'statement of marks'!FP99)</f>
        <v/>
      </c>
      <c r="AD99" s="64" t="str">
        <f>IF('statement of marks'!FQ99="","",'statement of marks'!FQ99)</f>
        <v/>
      </c>
      <c r="AE99" s="64" t="str">
        <f>IF('statement of marks'!FR99="","",'statement of marks'!FR99)</f>
        <v/>
      </c>
      <c r="AF99" s="342" t="str">
        <f>IF('statement of marks'!FZ99="","",'statement of marks'!FZ99)</f>
        <v/>
      </c>
      <c r="AG99" s="342" t="str">
        <f>IF('statement of marks'!GA99="","",'statement of marks'!GA99)</f>
        <v/>
      </c>
      <c r="AH99" s="367" t="str">
        <f>IF('statement of marks'!GB99="","",'statement of marks'!GB99)</f>
        <v/>
      </c>
    </row>
    <row r="100" spans="1:34" hidden="1">
      <c r="A100" s="145" t="str">
        <f>IF('statement of marks'!A100="","",'statement of marks'!A100)</f>
        <v/>
      </c>
      <c r="B100" s="64" t="str">
        <f>IF('statement of marks'!B100="","",'statement of marks'!B100)</f>
        <v/>
      </c>
      <c r="C100" s="64" t="str">
        <f>IF('statement of marks'!C100="","",'statement of marks'!C100)</f>
        <v/>
      </c>
      <c r="D100" s="95">
        <f>IF('statement of marks'!D100="","",'statement of marks'!D100)</f>
        <v>894</v>
      </c>
      <c r="E100" s="95" t="str">
        <f>IF('statement of marks'!E100="","",'statement of marks'!E100)</f>
        <v/>
      </c>
      <c r="F100" s="64" t="str">
        <f>IF('statement of marks'!F100="","",'statement of marks'!F100)</f>
        <v/>
      </c>
      <c r="G100" s="336" t="str">
        <f>IF('statement of marks'!G100="","",'statement of marks'!G100)</f>
        <v/>
      </c>
      <c r="H100" s="73" t="str">
        <f>IF('statement of marks'!H100="","",'statement of marks'!H100)</f>
        <v/>
      </c>
      <c r="I100" s="73" t="str">
        <f>IF('statement of marks'!I100="","",'statement of marks'!I100)</f>
        <v/>
      </c>
      <c r="J100" s="73" t="str">
        <f>IF('statement of marks'!J100="","",'statement of marks'!J100)</f>
        <v/>
      </c>
      <c r="K100" s="73" t="str">
        <f>IF('statement of marks'!K100="","",'statement of marks'!K100)</f>
        <v/>
      </c>
      <c r="L100" s="342" t="str">
        <f>IF('statement of marks'!AA100="","",'statement of marks'!AA100)</f>
        <v/>
      </c>
      <c r="M100" s="64" t="str">
        <f t="shared" si="13"/>
        <v/>
      </c>
      <c r="N100" s="342" t="str">
        <f>IF('statement of marks'!AZ100="","",'statement of marks'!AZ100)</f>
        <v/>
      </c>
      <c r="O100" s="64" t="str">
        <f t="shared" si="14"/>
        <v/>
      </c>
      <c r="P100" s="363">
        <f>'statement of marks'!BJ100</f>
        <v>0</v>
      </c>
      <c r="Q100" s="342" t="str">
        <f>IF('statement of marks'!BY100="","",'statement of marks'!BY100)</f>
        <v/>
      </c>
      <c r="R100" s="64" t="str">
        <f t="shared" si="15"/>
        <v/>
      </c>
      <c r="S100" s="342" t="str">
        <f>IF('statement of marks'!CW100="","",'statement of marks'!CW100)</f>
        <v/>
      </c>
      <c r="T100" s="64" t="str">
        <f t="shared" si="16"/>
        <v/>
      </c>
      <c r="U100" s="342" t="str">
        <f>IF('statement of marks'!DU100="","",'statement of marks'!DU100)</f>
        <v/>
      </c>
      <c r="V100" s="64" t="str">
        <f t="shared" si="17"/>
        <v/>
      </c>
      <c r="W100" s="342" t="str">
        <f>IF('statement of marks'!ER100="","",'statement of marks'!ER100)</f>
        <v/>
      </c>
      <c r="X100" s="64" t="str">
        <f t="shared" si="18"/>
        <v/>
      </c>
      <c r="Y100" s="95">
        <f t="shared" si="19"/>
        <v>0</v>
      </c>
      <c r="Z100" s="342" t="str">
        <f>IF('statement of marks'!FF100="","",'statement of marks'!FF100)</f>
        <v/>
      </c>
      <c r="AA100" s="64" t="str">
        <f>IF('statement of marks'!FG100="","",'statement of marks'!FG100)</f>
        <v/>
      </c>
      <c r="AB100" s="342" t="str">
        <f>IF('statement of marks'!FH100="","",'statement of marks'!FH100)</f>
        <v/>
      </c>
      <c r="AC100" s="64" t="str">
        <f>IF('statement of marks'!FP100="","",'statement of marks'!FP100)</f>
        <v/>
      </c>
      <c r="AD100" s="64" t="str">
        <f>IF('statement of marks'!FQ100="","",'statement of marks'!FQ100)</f>
        <v/>
      </c>
      <c r="AE100" s="64" t="str">
        <f>IF('statement of marks'!FR100="","",'statement of marks'!FR100)</f>
        <v/>
      </c>
      <c r="AF100" s="342" t="str">
        <f>IF('statement of marks'!FZ100="","",'statement of marks'!FZ100)</f>
        <v/>
      </c>
      <c r="AG100" s="342" t="str">
        <f>IF('statement of marks'!GA100="","",'statement of marks'!GA100)</f>
        <v/>
      </c>
      <c r="AH100" s="367" t="str">
        <f>IF('statement of marks'!GB100="","",'statement of marks'!GB100)</f>
        <v/>
      </c>
    </row>
    <row r="101" spans="1:34" hidden="1">
      <c r="A101" s="145" t="str">
        <f>IF('statement of marks'!A101="","",'statement of marks'!A101)</f>
        <v/>
      </c>
      <c r="B101" s="64" t="str">
        <f>IF('statement of marks'!B101="","",'statement of marks'!B101)</f>
        <v/>
      </c>
      <c r="C101" s="64" t="str">
        <f>IF('statement of marks'!C101="","",'statement of marks'!C101)</f>
        <v/>
      </c>
      <c r="D101" s="95">
        <f>IF('statement of marks'!D101="","",'statement of marks'!D101)</f>
        <v>895</v>
      </c>
      <c r="E101" s="95" t="str">
        <f>IF('statement of marks'!E101="","",'statement of marks'!E101)</f>
        <v/>
      </c>
      <c r="F101" s="64" t="str">
        <f>IF('statement of marks'!F101="","",'statement of marks'!F101)</f>
        <v/>
      </c>
      <c r="G101" s="336" t="str">
        <f>IF('statement of marks'!G101="","",'statement of marks'!G101)</f>
        <v/>
      </c>
      <c r="H101" s="73" t="str">
        <f>IF('statement of marks'!H101="","",'statement of marks'!H101)</f>
        <v/>
      </c>
      <c r="I101" s="73" t="str">
        <f>IF('statement of marks'!I101="","",'statement of marks'!I101)</f>
        <v/>
      </c>
      <c r="J101" s="73" t="str">
        <f>IF('statement of marks'!J101="","",'statement of marks'!J101)</f>
        <v/>
      </c>
      <c r="K101" s="73" t="str">
        <f>IF('statement of marks'!K101="","",'statement of marks'!K101)</f>
        <v/>
      </c>
      <c r="L101" s="342" t="str">
        <f>IF('statement of marks'!AA101="","",'statement of marks'!AA101)</f>
        <v/>
      </c>
      <c r="M101" s="64" t="str">
        <f t="shared" si="13"/>
        <v/>
      </c>
      <c r="N101" s="342" t="str">
        <f>IF('statement of marks'!AZ101="","",'statement of marks'!AZ101)</f>
        <v/>
      </c>
      <c r="O101" s="64" t="str">
        <f t="shared" si="14"/>
        <v/>
      </c>
      <c r="P101" s="363">
        <f>'statement of marks'!BJ101</f>
        <v>0</v>
      </c>
      <c r="Q101" s="342" t="str">
        <f>IF('statement of marks'!BY101="","",'statement of marks'!BY101)</f>
        <v/>
      </c>
      <c r="R101" s="64" t="str">
        <f t="shared" si="15"/>
        <v/>
      </c>
      <c r="S101" s="342" t="str">
        <f>IF('statement of marks'!CW101="","",'statement of marks'!CW101)</f>
        <v/>
      </c>
      <c r="T101" s="64" t="str">
        <f t="shared" si="16"/>
        <v/>
      </c>
      <c r="U101" s="342" t="str">
        <f>IF('statement of marks'!DU101="","",'statement of marks'!DU101)</f>
        <v/>
      </c>
      <c r="V101" s="64" t="str">
        <f t="shared" si="17"/>
        <v/>
      </c>
      <c r="W101" s="342" t="str">
        <f>IF('statement of marks'!ER101="","",'statement of marks'!ER101)</f>
        <v/>
      </c>
      <c r="X101" s="64" t="str">
        <f t="shared" si="18"/>
        <v/>
      </c>
      <c r="Y101" s="95">
        <f t="shared" si="19"/>
        <v>0</v>
      </c>
      <c r="Z101" s="342" t="str">
        <f>IF('statement of marks'!FF101="","",'statement of marks'!FF101)</f>
        <v/>
      </c>
      <c r="AA101" s="64" t="str">
        <f>IF('statement of marks'!FG101="","",'statement of marks'!FG101)</f>
        <v/>
      </c>
      <c r="AB101" s="342" t="str">
        <f>IF('statement of marks'!FH101="","",'statement of marks'!FH101)</f>
        <v/>
      </c>
      <c r="AC101" s="64" t="str">
        <f>IF('statement of marks'!FP101="","",'statement of marks'!FP101)</f>
        <v/>
      </c>
      <c r="AD101" s="64" t="str">
        <f>IF('statement of marks'!FQ101="","",'statement of marks'!FQ101)</f>
        <v/>
      </c>
      <c r="AE101" s="64" t="str">
        <f>IF('statement of marks'!FR101="","",'statement of marks'!FR101)</f>
        <v/>
      </c>
      <c r="AF101" s="342" t="str">
        <f>IF('statement of marks'!FZ101="","",'statement of marks'!FZ101)</f>
        <v/>
      </c>
      <c r="AG101" s="342" t="str">
        <f>IF('statement of marks'!GA101="","",'statement of marks'!GA101)</f>
        <v/>
      </c>
      <c r="AH101" s="367" t="str">
        <f>IF('statement of marks'!GB101="","",'statement of marks'!GB101)</f>
        <v/>
      </c>
    </row>
    <row r="102" spans="1:34" hidden="1">
      <c r="A102" s="145" t="str">
        <f>IF('statement of marks'!A102="","",'statement of marks'!A102)</f>
        <v/>
      </c>
      <c r="B102" s="64" t="str">
        <f>IF('statement of marks'!B102="","",'statement of marks'!B102)</f>
        <v/>
      </c>
      <c r="C102" s="64" t="str">
        <f>IF('statement of marks'!C102="","",'statement of marks'!C102)</f>
        <v/>
      </c>
      <c r="D102" s="95">
        <f>IF('statement of marks'!D102="","",'statement of marks'!D102)</f>
        <v>896</v>
      </c>
      <c r="E102" s="95" t="str">
        <f>IF('statement of marks'!E102="","",'statement of marks'!E102)</f>
        <v/>
      </c>
      <c r="F102" s="64" t="str">
        <f>IF('statement of marks'!F102="","",'statement of marks'!F102)</f>
        <v/>
      </c>
      <c r="G102" s="336" t="str">
        <f>IF('statement of marks'!G102="","",'statement of marks'!G102)</f>
        <v/>
      </c>
      <c r="H102" s="73" t="str">
        <f>IF('statement of marks'!H102="","",'statement of marks'!H102)</f>
        <v/>
      </c>
      <c r="I102" s="73" t="str">
        <f>IF('statement of marks'!I102="","",'statement of marks'!I102)</f>
        <v/>
      </c>
      <c r="J102" s="73" t="str">
        <f>IF('statement of marks'!J102="","",'statement of marks'!J102)</f>
        <v/>
      </c>
      <c r="K102" s="73" t="str">
        <f>IF('statement of marks'!K102="","",'statement of marks'!K102)</f>
        <v/>
      </c>
      <c r="L102" s="342" t="str">
        <f>IF('statement of marks'!AA102="","",'statement of marks'!AA102)</f>
        <v/>
      </c>
      <c r="M102" s="64" t="str">
        <f>IF(L102="","",ROUNDUP(L102*15%,0))</f>
        <v/>
      </c>
      <c r="N102" s="342" t="str">
        <f>IF('statement of marks'!AZ102="","",'statement of marks'!AZ102)</f>
        <v/>
      </c>
      <c r="O102" s="64" t="str">
        <f>IF(N102="","",ROUNDUP(N102*15%,0))</f>
        <v/>
      </c>
      <c r="P102" s="363">
        <f>'statement of marks'!BJ102</f>
        <v>0</v>
      </c>
      <c r="Q102" s="342" t="str">
        <f>IF('statement of marks'!BY102="","",'statement of marks'!BY102)</f>
        <v/>
      </c>
      <c r="R102" s="64" t="str">
        <f>IF(Q102="","",ROUNDUP(Q102*15%,0))</f>
        <v/>
      </c>
      <c r="S102" s="342" t="str">
        <f>IF('statement of marks'!CW102="","",'statement of marks'!CW102)</f>
        <v/>
      </c>
      <c r="T102" s="64" t="str">
        <f>IF(S102="","",ROUNDUP(S102*15%,0))</f>
        <v/>
      </c>
      <c r="U102" s="342" t="str">
        <f>IF('statement of marks'!DU102="","",'statement of marks'!DU102)</f>
        <v/>
      </c>
      <c r="V102" s="64" t="str">
        <f>IF(U102="","",ROUNDUP(U102*15%,0))</f>
        <v/>
      </c>
      <c r="W102" s="342" t="str">
        <f>IF('statement of marks'!ER102="","",'statement of marks'!ER102)</f>
        <v/>
      </c>
      <c r="X102" s="64" t="str">
        <f>IF(W102="","",ROUNDUP(W102*15%,0))</f>
        <v/>
      </c>
      <c r="Y102" s="95">
        <f t="shared" si="19"/>
        <v>0</v>
      </c>
      <c r="Z102" s="342" t="str">
        <f>IF('statement of marks'!FF102="","",'statement of marks'!FF102)</f>
        <v/>
      </c>
      <c r="AA102" s="64" t="str">
        <f>IF('statement of marks'!FG102="","",'statement of marks'!FG102)</f>
        <v/>
      </c>
      <c r="AB102" s="342" t="str">
        <f>IF('statement of marks'!FH102="","",'statement of marks'!FH102)</f>
        <v/>
      </c>
      <c r="AC102" s="64" t="str">
        <f>IF('statement of marks'!FP102="","",'statement of marks'!FP102)</f>
        <v/>
      </c>
      <c r="AD102" s="64" t="str">
        <f>IF('statement of marks'!FQ102="","",'statement of marks'!FQ102)</f>
        <v/>
      </c>
      <c r="AE102" s="64" t="str">
        <f>IF('statement of marks'!FR102="","",'statement of marks'!FR102)</f>
        <v/>
      </c>
      <c r="AF102" s="342" t="str">
        <f>IF('statement of marks'!FZ102="","",'statement of marks'!FZ102)</f>
        <v/>
      </c>
      <c r="AG102" s="342" t="str">
        <f>IF('statement of marks'!GA102="","",'statement of marks'!GA102)</f>
        <v/>
      </c>
      <c r="AH102" s="367" t="str">
        <f>IF('statement of marks'!GB102="","",'statement of marks'!GB102)</f>
        <v/>
      </c>
    </row>
    <row r="103" spans="1:34" hidden="1">
      <c r="A103" s="145" t="str">
        <f>IF('statement of marks'!A103="","",'statement of marks'!A103)</f>
        <v/>
      </c>
      <c r="B103" s="64" t="str">
        <f>IF('statement of marks'!B103="","",'statement of marks'!B103)</f>
        <v/>
      </c>
      <c r="C103" s="64" t="str">
        <f>IF('statement of marks'!C103="","",'statement of marks'!C103)</f>
        <v/>
      </c>
      <c r="D103" s="95">
        <f>IF('statement of marks'!D103="","",'statement of marks'!D103)</f>
        <v>897</v>
      </c>
      <c r="E103" s="95" t="str">
        <f>IF('statement of marks'!E103="","",'statement of marks'!E103)</f>
        <v/>
      </c>
      <c r="F103" s="64" t="str">
        <f>IF('statement of marks'!F103="","",'statement of marks'!F103)</f>
        <v/>
      </c>
      <c r="G103" s="336" t="str">
        <f>IF('statement of marks'!G103="","",'statement of marks'!G103)</f>
        <v/>
      </c>
      <c r="H103" s="73" t="str">
        <f>IF('statement of marks'!H103="","",'statement of marks'!H103)</f>
        <v/>
      </c>
      <c r="I103" s="73" t="str">
        <f>IF('statement of marks'!I103="","",'statement of marks'!I103)</f>
        <v/>
      </c>
      <c r="J103" s="73" t="str">
        <f>IF('statement of marks'!J103="","",'statement of marks'!J103)</f>
        <v/>
      </c>
      <c r="K103" s="73" t="str">
        <f>IF('statement of marks'!K103="","",'statement of marks'!K103)</f>
        <v/>
      </c>
      <c r="L103" s="342" t="str">
        <f>IF('statement of marks'!AA103="","",'statement of marks'!AA103)</f>
        <v/>
      </c>
      <c r="M103" s="64" t="str">
        <f>IF(L103="","",ROUNDUP(L103*15%,0))</f>
        <v/>
      </c>
      <c r="N103" s="342" t="str">
        <f>IF('statement of marks'!AZ103="","",'statement of marks'!AZ103)</f>
        <v/>
      </c>
      <c r="O103" s="64" t="str">
        <f>IF(N103="","",ROUNDUP(N103*15%,0))</f>
        <v/>
      </c>
      <c r="P103" s="363">
        <f>'statement of marks'!BJ103</f>
        <v>0</v>
      </c>
      <c r="Q103" s="342" t="str">
        <f>IF('statement of marks'!BY103="","",'statement of marks'!BY103)</f>
        <v/>
      </c>
      <c r="R103" s="64" t="str">
        <f>IF(Q103="","",ROUNDUP(Q103*15%,0))</f>
        <v/>
      </c>
      <c r="S103" s="342" t="str">
        <f>IF('statement of marks'!CW103="","",'statement of marks'!CW103)</f>
        <v/>
      </c>
      <c r="T103" s="64" t="str">
        <f>IF(S103="","",ROUNDUP(S103*15%,0))</f>
        <v/>
      </c>
      <c r="U103" s="342" t="str">
        <f>IF('statement of marks'!DU103="","",'statement of marks'!DU103)</f>
        <v/>
      </c>
      <c r="V103" s="64" t="str">
        <f>IF(U103="","",ROUNDUP(U103*15%,0))</f>
        <v/>
      </c>
      <c r="W103" s="342" t="str">
        <f>IF('statement of marks'!ER103="","",'statement of marks'!ER103)</f>
        <v/>
      </c>
      <c r="X103" s="64" t="str">
        <f>IF(W103="","",ROUNDUP(W103*15%,0))</f>
        <v/>
      </c>
      <c r="Y103" s="95">
        <f t="shared" si="19"/>
        <v>0</v>
      </c>
      <c r="Z103" s="342" t="str">
        <f>IF('statement of marks'!FF103="","",'statement of marks'!FF103)</f>
        <v/>
      </c>
      <c r="AA103" s="64" t="str">
        <f>IF('statement of marks'!FG103="","",'statement of marks'!FG103)</f>
        <v/>
      </c>
      <c r="AB103" s="342" t="str">
        <f>IF('statement of marks'!FH103="","",'statement of marks'!FH103)</f>
        <v/>
      </c>
      <c r="AC103" s="64" t="str">
        <f>IF('statement of marks'!FP103="","",'statement of marks'!FP103)</f>
        <v/>
      </c>
      <c r="AD103" s="64" t="str">
        <f>IF('statement of marks'!FQ103="","",'statement of marks'!FQ103)</f>
        <v/>
      </c>
      <c r="AE103" s="64" t="str">
        <f>IF('statement of marks'!FR103="","",'statement of marks'!FR103)</f>
        <v/>
      </c>
      <c r="AF103" s="342" t="str">
        <f>IF('statement of marks'!FZ103="","",'statement of marks'!FZ103)</f>
        <v/>
      </c>
      <c r="AG103" s="342" t="str">
        <f>IF('statement of marks'!GA103="","",'statement of marks'!GA103)</f>
        <v/>
      </c>
      <c r="AH103" s="367" t="str">
        <f>IF('statement of marks'!GB103="","",'statement of marks'!GB103)</f>
        <v/>
      </c>
    </row>
    <row r="104" spans="1:34" hidden="1">
      <c r="A104" s="145" t="str">
        <f>IF('statement of marks'!A104="","",'statement of marks'!A104)</f>
        <v/>
      </c>
      <c r="B104" s="64" t="str">
        <f>IF('statement of marks'!B104="","",'statement of marks'!B104)</f>
        <v/>
      </c>
      <c r="C104" s="64" t="str">
        <f>IF('statement of marks'!C104="","",'statement of marks'!C104)</f>
        <v/>
      </c>
      <c r="D104" s="95">
        <f>IF('statement of marks'!D104="","",'statement of marks'!D104)</f>
        <v>898</v>
      </c>
      <c r="E104" s="95" t="str">
        <f>IF('statement of marks'!E104="","",'statement of marks'!E104)</f>
        <v/>
      </c>
      <c r="F104" s="64" t="str">
        <f>IF('statement of marks'!F104="","",'statement of marks'!F104)</f>
        <v/>
      </c>
      <c r="G104" s="336" t="str">
        <f>IF('statement of marks'!G104="","",'statement of marks'!G104)</f>
        <v/>
      </c>
      <c r="H104" s="73" t="str">
        <f>IF('statement of marks'!H104="","",'statement of marks'!H104)</f>
        <v/>
      </c>
      <c r="I104" s="73" t="str">
        <f>IF('statement of marks'!I104="","",'statement of marks'!I104)</f>
        <v/>
      </c>
      <c r="J104" s="73" t="str">
        <f>IF('statement of marks'!J104="","",'statement of marks'!J104)</f>
        <v/>
      </c>
      <c r="K104" s="73" t="str">
        <f>IF('statement of marks'!K104="","",'statement of marks'!K104)</f>
        <v/>
      </c>
      <c r="L104" s="342" t="str">
        <f>IF('statement of marks'!AA104="","",'statement of marks'!AA104)</f>
        <v/>
      </c>
      <c r="M104" s="64" t="str">
        <f>IF(L104="","",ROUNDUP(L104*15%,0))</f>
        <v/>
      </c>
      <c r="N104" s="342" t="str">
        <f>IF('statement of marks'!AZ104="","",'statement of marks'!AZ104)</f>
        <v/>
      </c>
      <c r="O104" s="64" t="str">
        <f>IF(N104="","",ROUNDUP(N104*15%,0))</f>
        <v/>
      </c>
      <c r="P104" s="363">
        <f>'statement of marks'!BJ104</f>
        <v>0</v>
      </c>
      <c r="Q104" s="342" t="str">
        <f>IF('statement of marks'!BY104="","",'statement of marks'!BY104)</f>
        <v/>
      </c>
      <c r="R104" s="64" t="str">
        <f>IF(Q104="","",ROUNDUP(Q104*15%,0))</f>
        <v/>
      </c>
      <c r="S104" s="342" t="str">
        <f>IF('statement of marks'!CW104="","",'statement of marks'!CW104)</f>
        <v/>
      </c>
      <c r="T104" s="64" t="str">
        <f>IF(S104="","",ROUNDUP(S104*15%,0))</f>
        <v/>
      </c>
      <c r="U104" s="342" t="str">
        <f>IF('statement of marks'!DU104="","",'statement of marks'!DU104)</f>
        <v/>
      </c>
      <c r="V104" s="64" t="str">
        <f>IF(U104="","",ROUNDUP(U104*15%,0))</f>
        <v/>
      </c>
      <c r="W104" s="342" t="str">
        <f>IF('statement of marks'!ER104="","",'statement of marks'!ER104)</f>
        <v/>
      </c>
      <c r="X104" s="64" t="str">
        <f>IF(W104="","",ROUNDUP(W104*15%,0))</f>
        <v/>
      </c>
      <c r="Y104" s="95">
        <f t="shared" si="19"/>
        <v>0</v>
      </c>
      <c r="Z104" s="342" t="str">
        <f>IF('statement of marks'!FF104="","",'statement of marks'!FF104)</f>
        <v/>
      </c>
      <c r="AA104" s="64" t="str">
        <f>IF('statement of marks'!FG104="","",'statement of marks'!FG104)</f>
        <v/>
      </c>
      <c r="AB104" s="342" t="str">
        <f>IF('statement of marks'!FH104="","",'statement of marks'!FH104)</f>
        <v/>
      </c>
      <c r="AC104" s="64" t="str">
        <f>IF('statement of marks'!FP104="","",'statement of marks'!FP104)</f>
        <v/>
      </c>
      <c r="AD104" s="64" t="str">
        <f>IF('statement of marks'!FQ104="","",'statement of marks'!FQ104)</f>
        <v/>
      </c>
      <c r="AE104" s="64" t="str">
        <f>IF('statement of marks'!FR104="","",'statement of marks'!FR104)</f>
        <v/>
      </c>
      <c r="AF104" s="342" t="str">
        <f>IF('statement of marks'!FZ104="","",'statement of marks'!FZ104)</f>
        <v/>
      </c>
      <c r="AG104" s="342" t="str">
        <f>IF('statement of marks'!GA104="","",'statement of marks'!GA104)</f>
        <v/>
      </c>
      <c r="AH104" s="367" t="str">
        <f>IF('statement of marks'!GB104="","",'statement of marks'!GB104)</f>
        <v/>
      </c>
    </row>
    <row r="105" spans="1:34" hidden="1">
      <c r="A105" s="145" t="str">
        <f>IF('statement of marks'!A105="","",'statement of marks'!A105)</f>
        <v/>
      </c>
      <c r="B105" s="64" t="str">
        <f>IF('statement of marks'!B105="","",'statement of marks'!B105)</f>
        <v/>
      </c>
      <c r="C105" s="64" t="str">
        <f>IF('statement of marks'!C105="","",'statement of marks'!C105)</f>
        <v/>
      </c>
      <c r="D105" s="95">
        <f>IF('statement of marks'!D105="","",'statement of marks'!D105)</f>
        <v>899</v>
      </c>
      <c r="E105" s="95" t="str">
        <f>IF('statement of marks'!E105="","",'statement of marks'!E105)</f>
        <v/>
      </c>
      <c r="F105" s="64" t="str">
        <f>IF('statement of marks'!F105="","",'statement of marks'!F105)</f>
        <v/>
      </c>
      <c r="G105" s="336" t="str">
        <f>IF('statement of marks'!G105="","",'statement of marks'!G105)</f>
        <v/>
      </c>
      <c r="H105" s="73" t="str">
        <f>IF('statement of marks'!H105="","",'statement of marks'!H105)</f>
        <v/>
      </c>
      <c r="I105" s="73" t="str">
        <f>IF('statement of marks'!I105="","",'statement of marks'!I105)</f>
        <v/>
      </c>
      <c r="J105" s="73" t="str">
        <f>IF('statement of marks'!J105="","",'statement of marks'!J105)</f>
        <v/>
      </c>
      <c r="K105" s="73" t="str">
        <f>IF('statement of marks'!K105="","",'statement of marks'!K105)</f>
        <v/>
      </c>
      <c r="L105" s="342" t="str">
        <f>IF('statement of marks'!AA105="","",'statement of marks'!AA105)</f>
        <v/>
      </c>
      <c r="M105" s="64" t="str">
        <f>IF(L105="","",ROUNDUP(L105*15%,0))</f>
        <v/>
      </c>
      <c r="N105" s="342" t="str">
        <f>IF('statement of marks'!AZ105="","",'statement of marks'!AZ105)</f>
        <v/>
      </c>
      <c r="O105" s="64" t="str">
        <f>IF(N105="","",ROUNDUP(N105*15%,0))</f>
        <v/>
      </c>
      <c r="P105" s="363">
        <f>'statement of marks'!BJ105</f>
        <v>0</v>
      </c>
      <c r="Q105" s="342" t="str">
        <f>IF('statement of marks'!BY105="","",'statement of marks'!BY105)</f>
        <v/>
      </c>
      <c r="R105" s="64" t="str">
        <f>IF(Q105="","",ROUNDUP(Q105*15%,0))</f>
        <v/>
      </c>
      <c r="S105" s="342" t="str">
        <f>IF('statement of marks'!CW105="","",'statement of marks'!CW105)</f>
        <v/>
      </c>
      <c r="T105" s="64" t="str">
        <f>IF(S105="","",ROUNDUP(S105*15%,0))</f>
        <v/>
      </c>
      <c r="U105" s="342" t="str">
        <f>IF('statement of marks'!DU105="","",'statement of marks'!DU105)</f>
        <v/>
      </c>
      <c r="V105" s="64" t="str">
        <f>IF(U105="","",ROUNDUP(U105*15%,0))</f>
        <v/>
      </c>
      <c r="W105" s="342" t="str">
        <f>IF('statement of marks'!ER105="","",'statement of marks'!ER105)</f>
        <v/>
      </c>
      <c r="X105" s="64" t="str">
        <f>IF(W105="","",ROUNDUP(W105*15%,0))</f>
        <v/>
      </c>
      <c r="Y105" s="95">
        <f t="shared" si="19"/>
        <v>0</v>
      </c>
      <c r="Z105" s="342" t="str">
        <f>IF('statement of marks'!FF105="","",'statement of marks'!FF105)</f>
        <v/>
      </c>
      <c r="AA105" s="64" t="str">
        <f>IF('statement of marks'!FG105="","",'statement of marks'!FG105)</f>
        <v/>
      </c>
      <c r="AB105" s="342" t="str">
        <f>IF('statement of marks'!FH105="","",'statement of marks'!FH105)</f>
        <v/>
      </c>
      <c r="AC105" s="64" t="str">
        <f>IF('statement of marks'!FP105="","",'statement of marks'!FP105)</f>
        <v/>
      </c>
      <c r="AD105" s="64" t="str">
        <f>IF('statement of marks'!FQ105="","",'statement of marks'!FQ105)</f>
        <v/>
      </c>
      <c r="AE105" s="64" t="str">
        <f>IF('statement of marks'!FR105="","",'statement of marks'!FR105)</f>
        <v/>
      </c>
      <c r="AF105" s="342" t="str">
        <f>IF('statement of marks'!FZ105="","",'statement of marks'!FZ105)</f>
        <v/>
      </c>
      <c r="AG105" s="342" t="str">
        <f>IF('statement of marks'!GA105="","",'statement of marks'!GA105)</f>
        <v/>
      </c>
      <c r="AH105" s="367" t="str">
        <f>IF('statement of marks'!GB105="","",'statement of marks'!GB105)</f>
        <v/>
      </c>
    </row>
    <row r="106" spans="1:34" hidden="1">
      <c r="A106" s="145" t="str">
        <f>IF('statement of marks'!A106="","",'statement of marks'!A106)</f>
        <v/>
      </c>
      <c r="B106" s="64" t="str">
        <f>IF('statement of marks'!B106="","",'statement of marks'!B106)</f>
        <v/>
      </c>
      <c r="C106" s="64" t="str">
        <f>IF('statement of marks'!C106="","",'statement of marks'!C106)</f>
        <v/>
      </c>
      <c r="D106" s="95">
        <f>IF('statement of marks'!D106="","",'statement of marks'!D106)</f>
        <v>900</v>
      </c>
      <c r="E106" s="95" t="str">
        <f>IF('statement of marks'!E106="","",'statement of marks'!E106)</f>
        <v/>
      </c>
      <c r="F106" s="64" t="str">
        <f>IF('statement of marks'!F106="","",'statement of marks'!F106)</f>
        <v/>
      </c>
      <c r="G106" s="336" t="str">
        <f>IF('statement of marks'!G106="","",'statement of marks'!G106)</f>
        <v/>
      </c>
      <c r="H106" s="73" t="str">
        <f>IF('statement of marks'!H106="","",'statement of marks'!H106)</f>
        <v/>
      </c>
      <c r="I106" s="73" t="str">
        <f>IF('statement of marks'!I106="","",'statement of marks'!I106)</f>
        <v/>
      </c>
      <c r="J106" s="73" t="str">
        <f>IF('statement of marks'!J106="","",'statement of marks'!J106)</f>
        <v/>
      </c>
      <c r="K106" s="73" t="str">
        <f>IF('statement of marks'!K106="","",'statement of marks'!K106)</f>
        <v/>
      </c>
      <c r="L106" s="342" t="str">
        <f>IF('statement of marks'!AA106="","",'statement of marks'!AA106)</f>
        <v/>
      </c>
      <c r="M106" s="64" t="str">
        <f>IF(L106="","",ROUNDUP(L106*15%,0))</f>
        <v/>
      </c>
      <c r="N106" s="342" t="str">
        <f>IF('statement of marks'!AZ106="","",'statement of marks'!AZ106)</f>
        <v/>
      </c>
      <c r="O106" s="64" t="str">
        <f>IF(N106="","",ROUNDUP(N106*15%,0))</f>
        <v/>
      </c>
      <c r="P106" s="363">
        <f>'statement of marks'!BJ106</f>
        <v>0</v>
      </c>
      <c r="Q106" s="342" t="str">
        <f>IF('statement of marks'!BY106="","",'statement of marks'!BY106)</f>
        <v/>
      </c>
      <c r="R106" s="64" t="str">
        <f>IF(Q106="","",ROUNDUP(Q106*15%,0))</f>
        <v/>
      </c>
      <c r="S106" s="342" t="str">
        <f>IF('statement of marks'!CW106="","",'statement of marks'!CW106)</f>
        <v/>
      </c>
      <c r="T106" s="64" t="str">
        <f>IF(S106="","",ROUNDUP(S106*15%,0))</f>
        <v/>
      </c>
      <c r="U106" s="342" t="str">
        <f>IF('statement of marks'!DU106="","",'statement of marks'!DU106)</f>
        <v/>
      </c>
      <c r="V106" s="64" t="str">
        <f>IF(U106="","",ROUNDUP(U106*15%,0))</f>
        <v/>
      </c>
      <c r="W106" s="342" t="str">
        <f>IF('statement of marks'!ER106="","",'statement of marks'!ER106)</f>
        <v/>
      </c>
      <c r="X106" s="64" t="str">
        <f>IF(W106="","",ROUNDUP(W106*15%,0))</f>
        <v/>
      </c>
      <c r="Y106" s="95">
        <f t="shared" si="19"/>
        <v>0</v>
      </c>
      <c r="Z106" s="342" t="str">
        <f>IF('statement of marks'!FF106="","",'statement of marks'!FF106)</f>
        <v/>
      </c>
      <c r="AA106" s="64" t="str">
        <f>IF('statement of marks'!FG106="","",'statement of marks'!FG106)</f>
        <v/>
      </c>
      <c r="AB106" s="342" t="str">
        <f>IF('statement of marks'!FH106="","",'statement of marks'!FH106)</f>
        <v/>
      </c>
      <c r="AC106" s="64" t="str">
        <f>IF('statement of marks'!FP106="","",'statement of marks'!FP106)</f>
        <v/>
      </c>
      <c r="AD106" s="64" t="str">
        <f>IF('statement of marks'!FQ106="","",'statement of marks'!FQ106)</f>
        <v/>
      </c>
      <c r="AE106" s="64" t="str">
        <f>IF('statement of marks'!FR106="","",'statement of marks'!FR106)</f>
        <v/>
      </c>
      <c r="AF106" s="342" t="str">
        <f>IF('statement of marks'!FZ106="","",'statement of marks'!FZ106)</f>
        <v/>
      </c>
      <c r="AG106" s="342" t="str">
        <f>IF('statement of marks'!GA106="","",'statement of marks'!GA106)</f>
        <v/>
      </c>
      <c r="AH106" s="367" t="str">
        <f>IF('statement of marks'!GB106="","",'statement of marks'!GB106)</f>
        <v/>
      </c>
    </row>
    <row r="107" spans="1:34" s="347" customFormat="1" ht="23" hidden="1" customHeight="1">
      <c r="A107" s="901" t="s">
        <v>224</v>
      </c>
      <c r="B107" s="902"/>
      <c r="C107" s="902"/>
      <c r="D107" s="902"/>
      <c r="E107" s="902"/>
      <c r="G107" s="348"/>
      <c r="H107" s="348"/>
      <c r="J107" s="904" t="s">
        <v>305</v>
      </c>
      <c r="K107" s="905"/>
      <c r="L107" s="905" t="str">
        <f>L3</f>
        <v>HINDI</v>
      </c>
      <c r="M107" s="905"/>
      <c r="N107" s="905" t="str">
        <f>N3</f>
        <v>ENGLISH</v>
      </c>
      <c r="O107" s="905"/>
      <c r="P107" s="905" t="str">
        <f>Q3</f>
        <v>SANSKRIT</v>
      </c>
      <c r="Q107" s="905"/>
      <c r="R107" s="905"/>
      <c r="S107" s="905" t="str">
        <f>S3</f>
        <v>MATHEMATICS</v>
      </c>
      <c r="T107" s="905"/>
      <c r="U107" s="905" t="str">
        <f>U3</f>
        <v>SCIENCE</v>
      </c>
      <c r="V107" s="905"/>
      <c r="W107" s="905" t="str">
        <f>W3</f>
        <v>SOCIAL STUDIES</v>
      </c>
      <c r="X107" s="905"/>
      <c r="Y107" s="370"/>
      <c r="Z107" s="905" t="str">
        <f>Z3</f>
        <v>WORK EXPERIENCE</v>
      </c>
      <c r="AA107" s="905"/>
      <c r="AB107" s="905"/>
      <c r="AC107" s="905" t="str">
        <f>AC3</f>
        <v>ART EDUCATION</v>
      </c>
      <c r="AD107" s="905"/>
      <c r="AE107" s="905"/>
      <c r="AF107" s="906" t="str">
        <f>AF3</f>
        <v>PHYSICIAL EDUCATION</v>
      </c>
      <c r="AG107" s="906"/>
      <c r="AH107" s="907"/>
    </row>
    <row r="108" spans="1:34" s="347" customFormat="1" ht="24" hidden="1" customHeight="1">
      <c r="A108" s="911" t="s">
        <v>306</v>
      </c>
      <c r="B108" s="912"/>
      <c r="C108" s="912"/>
      <c r="D108" s="912"/>
      <c r="E108" s="912"/>
      <c r="F108" s="912"/>
      <c r="G108" s="912"/>
      <c r="H108" s="912" t="str">
        <f>IF(details!I4="","",details!I4)</f>
        <v>Mr. BHAGGA LAL RAWAT</v>
      </c>
      <c r="I108" s="917"/>
      <c r="J108" s="904" t="s">
        <v>307</v>
      </c>
      <c r="K108" s="905"/>
      <c r="L108" s="904" t="str">
        <f>IF(details!L3="","",details!L3)</f>
        <v>BHANWAR LAL THANNA</v>
      </c>
      <c r="M108" s="921"/>
      <c r="N108" s="904" t="str">
        <f>IF(details!Y3="","",details!Y3)</f>
        <v>ASHOK KUMAR SHREEMALI</v>
      </c>
      <c r="O108" s="921"/>
      <c r="P108" s="904"/>
      <c r="Q108" s="905"/>
      <c r="R108" s="905"/>
      <c r="S108" s="908" t="str">
        <f>IF(details!AX3="","",details!AX3)</f>
        <v>BHAGGA LAL RAWAT</v>
      </c>
      <c r="T108" s="922"/>
      <c r="U108" s="908" t="str">
        <f>IF(details!BK3="","",details!BK3)</f>
        <v>RADHE SHYAM DHAKER</v>
      </c>
      <c r="V108" s="922"/>
      <c r="W108" s="908" t="str">
        <f>IF(details!BV3="","",details!BV3)</f>
        <v>SHREE RAM RAWAT</v>
      </c>
      <c r="X108" s="922"/>
      <c r="Y108" s="371"/>
      <c r="Z108" s="908" t="str">
        <f>IF(details!CG3="","",details!CG3)</f>
        <v>BHAGGA LAL RAWAT</v>
      </c>
      <c r="AA108" s="909"/>
      <c r="AB108" s="909"/>
      <c r="AC108" s="908" t="str">
        <f>IF(details!CL3="","",details!CL3)</f>
        <v>BHAGGA LAL RAWAT</v>
      </c>
      <c r="AD108" s="909"/>
      <c r="AE108" s="909"/>
      <c r="AF108" s="908" t="str">
        <f>IF(details!CQ3="","",details!CQ3)</f>
        <v>SURAJ KUMAR MEENA</v>
      </c>
      <c r="AG108" s="909"/>
      <c r="AH108" s="910"/>
    </row>
    <row r="109" spans="1:34" ht="12" hidden="1" customHeight="1">
      <c r="A109" s="349" t="s">
        <v>309</v>
      </c>
      <c r="B109" s="350"/>
      <c r="C109" s="913" t="s">
        <v>309</v>
      </c>
      <c r="D109" s="913"/>
      <c r="E109" s="913"/>
      <c r="F109" s="913"/>
      <c r="G109" s="913"/>
      <c r="H109" s="912"/>
      <c r="I109" s="912"/>
      <c r="J109" s="914" t="s">
        <v>308</v>
      </c>
      <c r="K109" s="914"/>
      <c r="L109" s="923"/>
      <c r="M109" s="923"/>
      <c r="N109" s="923"/>
      <c r="O109" s="923"/>
      <c r="P109" s="343">
        <v>1</v>
      </c>
      <c r="Q109" s="923"/>
      <c r="R109" s="923"/>
      <c r="S109" s="923"/>
      <c r="T109" s="923"/>
      <c r="U109" s="923"/>
      <c r="V109" s="923"/>
      <c r="W109" s="923"/>
      <c r="X109" s="923"/>
      <c r="Y109" s="372"/>
      <c r="Z109" s="924"/>
      <c r="AA109" s="925"/>
      <c r="AB109" s="926"/>
      <c r="AC109" s="924"/>
      <c r="AD109" s="925"/>
      <c r="AE109" s="926"/>
      <c r="AF109" s="924"/>
      <c r="AG109" s="925"/>
      <c r="AH109" s="933"/>
    </row>
    <row r="110" spans="1:34" hidden="1">
      <c r="A110" s="351"/>
      <c r="B110" s="352"/>
      <c r="C110" s="913"/>
      <c r="D110" s="913"/>
      <c r="E110" s="913"/>
      <c r="F110" s="913"/>
      <c r="G110" s="913"/>
      <c r="H110" s="912"/>
      <c r="I110" s="912"/>
      <c r="J110" s="915"/>
      <c r="K110" s="915"/>
      <c r="L110" s="912"/>
      <c r="M110" s="912"/>
      <c r="N110" s="912"/>
      <c r="O110" s="912"/>
      <c r="P110" s="343">
        <v>2</v>
      </c>
      <c r="Q110" s="912"/>
      <c r="R110" s="912"/>
      <c r="S110" s="912"/>
      <c r="T110" s="912"/>
      <c r="U110" s="912"/>
      <c r="V110" s="912"/>
      <c r="W110" s="912"/>
      <c r="X110" s="912"/>
      <c r="Y110" s="373"/>
      <c r="Z110" s="927"/>
      <c r="AA110" s="928"/>
      <c r="AB110" s="929"/>
      <c r="AC110" s="927"/>
      <c r="AD110" s="928"/>
      <c r="AE110" s="929"/>
      <c r="AF110" s="927"/>
      <c r="AG110" s="928"/>
      <c r="AH110" s="934"/>
    </row>
    <row r="111" spans="1:34" hidden="1">
      <c r="A111" s="351"/>
      <c r="B111" s="352"/>
      <c r="C111" s="913"/>
      <c r="D111" s="913"/>
      <c r="E111" s="913"/>
      <c r="F111" s="913"/>
      <c r="G111" s="913"/>
      <c r="H111" s="912"/>
      <c r="I111" s="912"/>
      <c r="J111" s="915"/>
      <c r="K111" s="915"/>
      <c r="L111" s="912"/>
      <c r="M111" s="912"/>
      <c r="N111" s="912"/>
      <c r="O111" s="912"/>
      <c r="P111" s="343">
        <v>3</v>
      </c>
      <c r="Q111" s="912"/>
      <c r="R111" s="912"/>
      <c r="S111" s="912"/>
      <c r="T111" s="912"/>
      <c r="U111" s="912"/>
      <c r="V111" s="912"/>
      <c r="W111" s="912"/>
      <c r="X111" s="912"/>
      <c r="Y111" s="373"/>
      <c r="Z111" s="927"/>
      <c r="AA111" s="928"/>
      <c r="AB111" s="929"/>
      <c r="AC111" s="927"/>
      <c r="AD111" s="928"/>
      <c r="AE111" s="929"/>
      <c r="AF111" s="927"/>
      <c r="AG111" s="928"/>
      <c r="AH111" s="934"/>
    </row>
    <row r="112" spans="1:34" hidden="1">
      <c r="A112" s="351"/>
      <c r="B112" s="352"/>
      <c r="C112" s="913"/>
      <c r="D112" s="913"/>
      <c r="E112" s="913"/>
      <c r="F112" s="913"/>
      <c r="G112" s="913"/>
      <c r="H112" s="912"/>
      <c r="I112" s="912"/>
      <c r="J112" s="915"/>
      <c r="K112" s="915"/>
      <c r="L112" s="912"/>
      <c r="M112" s="912"/>
      <c r="N112" s="912"/>
      <c r="O112" s="912"/>
      <c r="P112" s="343">
        <v>4</v>
      </c>
      <c r="Q112" s="912"/>
      <c r="R112" s="912"/>
      <c r="S112" s="912"/>
      <c r="T112" s="912"/>
      <c r="U112" s="912"/>
      <c r="V112" s="912"/>
      <c r="W112" s="912"/>
      <c r="X112" s="912"/>
      <c r="Y112" s="373"/>
      <c r="Z112" s="927"/>
      <c r="AA112" s="928"/>
      <c r="AB112" s="929"/>
      <c r="AC112" s="927"/>
      <c r="AD112" s="928"/>
      <c r="AE112" s="929"/>
      <c r="AF112" s="927"/>
      <c r="AG112" s="928"/>
      <c r="AH112" s="934"/>
    </row>
    <row r="113" spans="1:34" hidden="1">
      <c r="A113" s="351"/>
      <c r="B113" s="352"/>
      <c r="C113" s="913"/>
      <c r="D113" s="913"/>
      <c r="E113" s="913"/>
      <c r="F113" s="913"/>
      <c r="G113" s="913"/>
      <c r="H113" s="918"/>
      <c r="I113" s="918"/>
      <c r="J113" s="916"/>
      <c r="K113" s="916"/>
      <c r="L113" s="918"/>
      <c r="M113" s="918"/>
      <c r="N113" s="918"/>
      <c r="O113" s="918"/>
      <c r="P113" s="343">
        <v>5</v>
      </c>
      <c r="Q113" s="918"/>
      <c r="R113" s="918"/>
      <c r="S113" s="918"/>
      <c r="T113" s="918"/>
      <c r="U113" s="918"/>
      <c r="V113" s="918"/>
      <c r="W113" s="918"/>
      <c r="X113" s="918"/>
      <c r="Y113" s="374"/>
      <c r="Z113" s="930"/>
      <c r="AA113" s="931"/>
      <c r="AB113" s="932"/>
      <c r="AC113" s="930"/>
      <c r="AD113" s="931"/>
      <c r="AE113" s="932"/>
      <c r="AF113" s="930"/>
      <c r="AG113" s="931"/>
      <c r="AH113" s="935"/>
    </row>
    <row r="114" spans="1:34" ht="46" hidden="1" customHeight="1" thickBot="1">
      <c r="A114" s="353"/>
      <c r="B114" s="354"/>
      <c r="C114" s="354"/>
      <c r="D114" s="354"/>
      <c r="E114" s="354"/>
      <c r="F114" s="345"/>
      <c r="G114" s="345"/>
      <c r="H114" s="345"/>
      <c r="I114" s="346"/>
      <c r="J114" s="344"/>
      <c r="K114" s="344"/>
      <c r="L114" s="919" t="s">
        <v>310</v>
      </c>
      <c r="M114" s="919"/>
      <c r="N114" s="919"/>
      <c r="O114" s="919"/>
      <c r="P114" s="919"/>
      <c r="Q114" s="919"/>
      <c r="R114" s="919"/>
      <c r="S114" s="919"/>
      <c r="T114" s="919"/>
      <c r="U114" s="919"/>
      <c r="V114" s="919"/>
      <c r="W114" s="919"/>
      <c r="X114" s="919"/>
      <c r="Y114" s="919"/>
      <c r="Z114" s="919"/>
      <c r="AA114" s="919"/>
      <c r="AB114" s="919"/>
      <c r="AC114" s="919"/>
      <c r="AD114" s="919"/>
      <c r="AE114" s="919"/>
      <c r="AF114" s="919"/>
      <c r="AG114" s="919"/>
      <c r="AH114" s="920"/>
    </row>
    <row r="115" spans="1:34" hidden="1"/>
  </sheetData>
  <sheetProtection algorithmName="SHA-512" hashValue="0rDFADfzNbtnUpfIwtU+HRDa0A0QVtAtEoM2uiYoEktFZi0mSQprhNxmzaU8dgjD+eWnKx1bvnu57BokguVhtg==" saltValue="ZzsNUQC83D2lDc8cDKbLRw==" spinCount="100000" sheet="1" objects="1" scenarios="1" formatCells="0" formatColumns="0" formatRows="0" sort="0" autoFilter="0"/>
  <mergeCells count="81">
    <mergeCell ref="L114:AH114"/>
    <mergeCell ref="L108:M108"/>
    <mergeCell ref="N108:O108"/>
    <mergeCell ref="P108:R108"/>
    <mergeCell ref="S108:T108"/>
    <mergeCell ref="U108:V108"/>
    <mergeCell ref="W108:X108"/>
    <mergeCell ref="S109:T113"/>
    <mergeCell ref="U109:V113"/>
    <mergeCell ref="L109:M113"/>
    <mergeCell ref="N109:O113"/>
    <mergeCell ref="Q109:R113"/>
    <mergeCell ref="Z109:AB113"/>
    <mergeCell ref="AF109:AH113"/>
    <mergeCell ref="W109:X113"/>
    <mergeCell ref="AC109:AE113"/>
    <mergeCell ref="AF108:AH108"/>
    <mergeCell ref="A108:G108"/>
    <mergeCell ref="C109:G113"/>
    <mergeCell ref="J109:K113"/>
    <mergeCell ref="Z108:AB108"/>
    <mergeCell ref="AC108:AE108"/>
    <mergeCell ref="J108:K108"/>
    <mergeCell ref="H108:I108"/>
    <mergeCell ref="H109:I113"/>
    <mergeCell ref="Z107:AB107"/>
    <mergeCell ref="AC107:AE107"/>
    <mergeCell ref="AF107:AH107"/>
    <mergeCell ref="P107:R107"/>
    <mergeCell ref="S107:T107"/>
    <mergeCell ref="W107:X107"/>
    <mergeCell ref="U107:V107"/>
    <mergeCell ref="A3:B3"/>
    <mergeCell ref="L3:M3"/>
    <mergeCell ref="N3:O3"/>
    <mergeCell ref="A107:E107"/>
    <mergeCell ref="A4:A5"/>
    <mergeCell ref="B4:B5"/>
    <mergeCell ref="C4:C5"/>
    <mergeCell ref="D4:D5"/>
    <mergeCell ref="E4:E5"/>
    <mergeCell ref="B6:I6"/>
    <mergeCell ref="J107:K107"/>
    <mergeCell ref="L107:M107"/>
    <mergeCell ref="N107:O107"/>
    <mergeCell ref="Q3:R3"/>
    <mergeCell ref="S3:T3"/>
    <mergeCell ref="Q4:Q5"/>
    <mergeCell ref="P3:P5"/>
    <mergeCell ref="Z3:AB3"/>
    <mergeCell ref="AB4:AB5"/>
    <mergeCell ref="Y3:Y5"/>
    <mergeCell ref="AC3:AE3"/>
    <mergeCell ref="AC4:AC5"/>
    <mergeCell ref="AD4:AD5"/>
    <mergeCell ref="AF4:AF5"/>
    <mergeCell ref="AG4:AG5"/>
    <mergeCell ref="AH4:AH5"/>
    <mergeCell ref="H4:H5"/>
    <mergeCell ref="L4:L5"/>
    <mergeCell ref="M4:M5"/>
    <mergeCell ref="N4:N5"/>
    <mergeCell ref="O4:O5"/>
    <mergeCell ref="Z4:Z5"/>
    <mergeCell ref="AA4:AA5"/>
    <mergeCell ref="A1:AH1"/>
    <mergeCell ref="D3:E3"/>
    <mergeCell ref="I4:I5"/>
    <mergeCell ref="R4:R5"/>
    <mergeCell ref="S4:S5"/>
    <mergeCell ref="T4:T5"/>
    <mergeCell ref="F4:F5"/>
    <mergeCell ref="G4:G5"/>
    <mergeCell ref="AE4:AE5"/>
    <mergeCell ref="U3:V3"/>
    <mergeCell ref="W3:X3"/>
    <mergeCell ref="U4:U5"/>
    <mergeCell ref="V4:V5"/>
    <mergeCell ref="W4:W5"/>
    <mergeCell ref="X4:X5"/>
    <mergeCell ref="AF3:AH3"/>
  </mergeCells>
  <conditionalFormatting sqref="L6:N106">
    <cfRule type="cellIs" dxfId="3" priority="21" operator="equal">
      <formula>0</formula>
    </cfRule>
  </conditionalFormatting>
  <conditionalFormatting sqref="O6:P6 O7:O106">
    <cfRule type="cellIs" dxfId="2" priority="20" operator="equal">
      <formula>0</formula>
    </cfRule>
  </conditionalFormatting>
  <conditionalFormatting sqref="Q6:AH106">
    <cfRule type="cellIs" dxfId="1" priority="2" operator="equal">
      <formula>0</formula>
    </cfRule>
  </conditionalFormatting>
  <conditionalFormatting sqref="Y6:Y106">
    <cfRule type="cellIs" dxfId="0" priority="1" operator="equal">
      <formula>0</formula>
    </cfRule>
  </conditionalFormatting>
  <pageMargins left="0.75" right="0.75" top="1" bottom="1" header="0.5" footer="0.5"/>
  <pageSetup paperSize="9" orientation="portrait" horizontalDpi="4294967292" verticalDpi="4294967292"/>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from the developer's desk</vt:lpstr>
      <vt:lpstr>details</vt:lpstr>
      <vt:lpstr>DOB</vt:lpstr>
      <vt:lpstr>statement of marks</vt:lpstr>
      <vt:lpstr>full report</vt:lpstr>
      <vt:lpstr>result aggregate</vt:lpstr>
      <vt:lpstr>sessional makrs</vt:lpstr>
      <vt:lpstr>details!Print_Titles</vt:lpstr>
      <vt:lpstr>'result aggregate'!Print_Titles</vt:lpstr>
      <vt:lpstr>'statement of marks'!Print_Titles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Microsoft Office User</cp:lastModifiedBy>
  <cp:lastPrinted>2025-04-10T07:53:22Z</cp:lastPrinted>
  <dcterms:created xsi:type="dcterms:W3CDTF">1996-10-14T23:33:28Z</dcterms:created>
  <dcterms:modified xsi:type="dcterms:W3CDTF">2025-04-10T07:53:37Z</dcterms:modified>
</cp:coreProperties>
</file>